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J:\Dokumenty\ZÁLOHY_AVIZA_2023\PŘEHLED_DOTACÍ_2023\03_30_09_2023\"/>
    </mc:Choice>
  </mc:AlternateContent>
  <xr:revisionPtr revIDLastSave="0" documentId="13_ncr:1_{7C2A41DC-E27D-4591-A58B-3437F5C9CDA4}" xr6:coauthVersionLast="47" xr6:coauthVersionMax="47" xr10:uidLastSave="{00000000-0000-0000-0000-000000000000}"/>
  <bookViews>
    <workbookView xWindow="-120" yWindow="-120" windowWidth="29040" windowHeight="15840" tabRatio="785" xr2:uid="{00000000-000D-0000-FFFF-FFFF00000000}"/>
  </bookViews>
  <sheets>
    <sheet name="FV přehl dot 2023" sheetId="22" r:id="rId1"/>
    <sheet name="pomocný" sheetId="1" state="hidden" r:id="rId2"/>
    <sheet name="VRÁCENO výpis z BÚ" sheetId="6" state="hidden" r:id="rId3"/>
    <sheet name="kap 916" sheetId="2" state="hidden" r:id="rId4"/>
    <sheet name="&quot;Šablony&quot; odesláno školám k3103" sheetId="4" state="hidden" r:id="rId5"/>
    <sheet name="&quot;Šablony&quot; odesláno školám k3006" sheetId="11" state="hidden" r:id="rId6"/>
    <sheet name="&quot;Šablony&quot; vráceno na MŠMT k3103" sheetId="5" state="hidden" r:id="rId7"/>
    <sheet name="&quot;Šablony&quot; vráceno na MŠMT k3006" sheetId="10" state="hidden" r:id="rId8"/>
    <sheet name="&quot;Šablony&quot; odesláno školám k3009" sheetId="14" state="hidden" r:id="rId9"/>
    <sheet name="&quot;Šablony&quot; vráceno k 30922 úč.KÚ" sheetId="13" state="hidden" r:id="rId10"/>
    <sheet name="dotace k 31.3.2022" sheetId="9" state="hidden" r:id="rId11"/>
    <sheet name="dotace k 30.6.2022" sheetId="12" state="hidden" r:id="rId12"/>
    <sheet name="dotace k 30.9.2022" sheetId="15" state="hidden" r:id="rId13"/>
    <sheet name="dotace k 30.9.2022 II" sheetId="16" state="hidden" r:id="rId14"/>
  </sheets>
  <definedNames>
    <definedName name="_xlnm._FilterDatabase" localSheetId="9" hidden="1">'"Šablony" vráceno k 30922 úč.KÚ'!$A$2:$AT$82</definedName>
    <definedName name="_xlnm._FilterDatabase" localSheetId="11" hidden="1">'dotace k 30.6.2022'!$A$6:$CU$452</definedName>
    <definedName name="_xlnm._FilterDatabase" localSheetId="12" hidden="1">'dotace k 30.9.2022'!$A$6:$EU$455</definedName>
    <definedName name="_xlnm._FilterDatabase" localSheetId="13" hidden="1">'dotace k 30.9.2022 II'!$A$5:$KV$453</definedName>
    <definedName name="_xlnm._FilterDatabase" localSheetId="10" hidden="1">'dotace k 31.3.2022'!$A$6:$R$448</definedName>
    <definedName name="_xlnm._FilterDatabase" localSheetId="0" hidden="1">'FV přehl dot 2023'!$A$5:$ES$354</definedName>
    <definedName name="_xlnm._FilterDatabase" localSheetId="3" hidden="1">'kap 916'!$A$8:$J$63</definedName>
    <definedName name="_xlnm._FilterDatabase" localSheetId="1" hidden="1">pomocný!$A$5:$EP$447</definedName>
    <definedName name="_xlnm._FilterDatabase" localSheetId="2" hidden="1">'VRÁCENO výpis z BÚ'!$B$3:$L$84</definedName>
    <definedName name="_xlnm.Print_Area" localSheetId="3">'kap 916'!$A$1:$M$65</definedName>
    <definedName name="_xlnm.Print_Area" localSheetId="2">'VRÁCENO výpis z BÚ'!$A$1:$K$82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P350" i="22" l="1"/>
  <c r="CO350" i="22"/>
  <c r="CN350" i="22"/>
  <c r="CM350" i="22"/>
  <c r="CL350" i="22"/>
  <c r="CP349" i="22"/>
  <c r="CO349" i="22"/>
  <c r="CN349" i="22"/>
  <c r="CM349" i="22"/>
  <c r="CL349" i="22"/>
  <c r="CP348" i="22"/>
  <c r="CO348" i="22"/>
  <c r="CN348" i="22"/>
  <c r="CM348" i="22"/>
  <c r="CL348" i="22"/>
  <c r="CP347" i="22"/>
  <c r="CO347" i="22"/>
  <c r="CN347" i="22"/>
  <c r="CM347" i="22"/>
  <c r="CL347" i="22"/>
  <c r="CP346" i="22"/>
  <c r="CO346" i="22"/>
  <c r="CN346" i="22"/>
  <c r="CM346" i="22"/>
  <c r="CL346" i="22"/>
  <c r="CP345" i="22"/>
  <c r="CO345" i="22"/>
  <c r="CN345" i="22"/>
  <c r="CM345" i="22"/>
  <c r="CL345" i="22"/>
  <c r="CP344" i="22"/>
  <c r="CO344" i="22"/>
  <c r="CN344" i="22"/>
  <c r="CM344" i="22"/>
  <c r="CL344" i="22"/>
  <c r="CP343" i="22"/>
  <c r="CO343" i="22"/>
  <c r="CN343" i="22"/>
  <c r="CM343" i="22"/>
  <c r="CL343" i="22"/>
  <c r="CP342" i="22"/>
  <c r="CO342" i="22"/>
  <c r="CN342" i="22"/>
  <c r="CM342" i="22"/>
  <c r="CL342" i="22"/>
  <c r="CP341" i="22"/>
  <c r="CO341" i="22"/>
  <c r="CN341" i="22"/>
  <c r="CM341" i="22"/>
  <c r="CL341" i="22"/>
  <c r="CP340" i="22"/>
  <c r="CO340" i="22"/>
  <c r="CN340" i="22"/>
  <c r="CM340" i="22"/>
  <c r="CL340" i="22"/>
  <c r="CP339" i="22"/>
  <c r="CO339" i="22"/>
  <c r="CN339" i="22"/>
  <c r="CM339" i="22"/>
  <c r="CL339" i="22"/>
  <c r="CP338" i="22"/>
  <c r="CO338" i="22"/>
  <c r="CN338" i="22"/>
  <c r="CM338" i="22"/>
  <c r="CL338" i="22"/>
  <c r="CP337" i="22"/>
  <c r="CO337" i="22"/>
  <c r="CN337" i="22"/>
  <c r="CM337" i="22"/>
  <c r="CL337" i="22"/>
  <c r="CP336" i="22"/>
  <c r="CO336" i="22"/>
  <c r="CN336" i="22"/>
  <c r="CM336" i="22"/>
  <c r="CL336" i="22"/>
  <c r="CP335" i="22"/>
  <c r="CO335" i="22"/>
  <c r="CN335" i="22"/>
  <c r="CM335" i="22"/>
  <c r="CL335" i="22"/>
  <c r="CP334" i="22"/>
  <c r="CO334" i="22"/>
  <c r="CN334" i="22"/>
  <c r="CM334" i="22"/>
  <c r="CL334" i="22"/>
  <c r="CP333" i="22"/>
  <c r="CO333" i="22"/>
  <c r="CN333" i="22"/>
  <c r="CM333" i="22"/>
  <c r="CL333" i="22"/>
  <c r="CP332" i="22"/>
  <c r="CO332" i="22"/>
  <c r="CN332" i="22"/>
  <c r="CM332" i="22"/>
  <c r="CL332" i="22"/>
  <c r="CP331" i="22"/>
  <c r="CO331" i="22"/>
  <c r="CN331" i="22"/>
  <c r="CM331" i="22"/>
  <c r="CL331" i="22"/>
  <c r="CP330" i="22"/>
  <c r="CO330" i="22"/>
  <c r="CN330" i="22"/>
  <c r="CM330" i="22"/>
  <c r="CL330" i="22"/>
  <c r="CP329" i="22"/>
  <c r="CO329" i="22"/>
  <c r="CN329" i="22"/>
  <c r="CM329" i="22"/>
  <c r="CL329" i="22"/>
  <c r="CP328" i="22"/>
  <c r="CO328" i="22"/>
  <c r="CN328" i="22"/>
  <c r="CM328" i="22"/>
  <c r="CL328" i="22"/>
  <c r="CP327" i="22"/>
  <c r="CO327" i="22"/>
  <c r="CN327" i="22"/>
  <c r="CM327" i="22"/>
  <c r="CL327" i="22"/>
  <c r="CP326" i="22"/>
  <c r="CO326" i="22"/>
  <c r="CN326" i="22"/>
  <c r="CM326" i="22"/>
  <c r="CL326" i="22"/>
  <c r="CP325" i="22"/>
  <c r="CO325" i="22"/>
  <c r="CN325" i="22"/>
  <c r="CM325" i="22"/>
  <c r="CL325" i="22"/>
  <c r="CP324" i="22"/>
  <c r="CO324" i="22"/>
  <c r="CN324" i="22"/>
  <c r="CM324" i="22"/>
  <c r="CL324" i="22"/>
  <c r="CP323" i="22"/>
  <c r="CO323" i="22"/>
  <c r="CN323" i="22"/>
  <c r="CM323" i="22"/>
  <c r="CL323" i="22"/>
  <c r="CP322" i="22"/>
  <c r="CO322" i="22"/>
  <c r="CN322" i="22"/>
  <c r="CM322" i="22"/>
  <c r="CL322" i="22"/>
  <c r="CP321" i="22"/>
  <c r="CO321" i="22"/>
  <c r="CN321" i="22"/>
  <c r="CM321" i="22"/>
  <c r="CL321" i="22"/>
  <c r="CP320" i="22"/>
  <c r="CO320" i="22"/>
  <c r="CN320" i="22"/>
  <c r="CM320" i="22"/>
  <c r="CL320" i="22"/>
  <c r="CP319" i="22"/>
  <c r="CO319" i="22"/>
  <c r="CN319" i="22"/>
  <c r="CM319" i="22"/>
  <c r="CL319" i="22"/>
  <c r="CP318" i="22"/>
  <c r="CO318" i="22"/>
  <c r="CN318" i="22"/>
  <c r="CM318" i="22"/>
  <c r="CL318" i="22"/>
  <c r="CP317" i="22"/>
  <c r="CO317" i="22"/>
  <c r="CN317" i="22"/>
  <c r="CM317" i="22"/>
  <c r="CL317" i="22"/>
  <c r="CP316" i="22"/>
  <c r="CO316" i="22"/>
  <c r="CN316" i="22"/>
  <c r="CM316" i="22"/>
  <c r="CL316" i="22"/>
  <c r="CP315" i="22"/>
  <c r="CO315" i="22"/>
  <c r="CN315" i="22"/>
  <c r="CM315" i="22"/>
  <c r="CL315" i="22"/>
  <c r="CP314" i="22"/>
  <c r="CO314" i="22"/>
  <c r="CN314" i="22"/>
  <c r="CM314" i="22"/>
  <c r="CL314" i="22"/>
  <c r="CP313" i="22"/>
  <c r="CO313" i="22"/>
  <c r="CN313" i="22"/>
  <c r="CM313" i="22"/>
  <c r="CL313" i="22"/>
  <c r="CP312" i="22"/>
  <c r="CO312" i="22"/>
  <c r="CN312" i="22"/>
  <c r="CM312" i="22"/>
  <c r="CL312" i="22"/>
  <c r="CP311" i="22"/>
  <c r="CO311" i="22"/>
  <c r="CN311" i="22"/>
  <c r="CM311" i="22"/>
  <c r="CL311" i="22"/>
  <c r="CP310" i="22"/>
  <c r="CO310" i="22"/>
  <c r="CN310" i="22"/>
  <c r="CM310" i="22"/>
  <c r="CL310" i="22"/>
  <c r="CP309" i="22"/>
  <c r="CO309" i="22"/>
  <c r="CN309" i="22"/>
  <c r="CM309" i="22"/>
  <c r="CL309" i="22"/>
  <c r="CP308" i="22"/>
  <c r="CO308" i="22"/>
  <c r="CN308" i="22"/>
  <c r="CM308" i="22"/>
  <c r="CL308" i="22"/>
  <c r="CP307" i="22"/>
  <c r="CO307" i="22"/>
  <c r="CN307" i="22"/>
  <c r="CM307" i="22"/>
  <c r="CL307" i="22"/>
  <c r="CP306" i="22"/>
  <c r="CO306" i="22"/>
  <c r="CN306" i="22"/>
  <c r="CM306" i="22"/>
  <c r="CL306" i="22"/>
  <c r="CP305" i="22"/>
  <c r="CO305" i="22"/>
  <c r="CN305" i="22"/>
  <c r="CM305" i="22"/>
  <c r="CL305" i="22"/>
  <c r="CP304" i="22"/>
  <c r="CO304" i="22"/>
  <c r="CN304" i="22"/>
  <c r="CM304" i="22"/>
  <c r="CL304" i="22"/>
  <c r="CP303" i="22"/>
  <c r="CO303" i="22"/>
  <c r="CN303" i="22"/>
  <c r="CM303" i="22"/>
  <c r="CL303" i="22"/>
  <c r="CP302" i="22"/>
  <c r="CO302" i="22"/>
  <c r="CN302" i="22"/>
  <c r="CM302" i="22"/>
  <c r="CL302" i="22"/>
  <c r="CP301" i="22"/>
  <c r="CO301" i="22"/>
  <c r="CN301" i="22"/>
  <c r="CM301" i="22"/>
  <c r="CL301" i="22"/>
  <c r="CP300" i="22"/>
  <c r="CO300" i="22"/>
  <c r="CN300" i="22"/>
  <c r="CM300" i="22"/>
  <c r="CL300" i="22"/>
  <c r="CP299" i="22"/>
  <c r="CO299" i="22"/>
  <c r="CN299" i="22"/>
  <c r="CM299" i="22"/>
  <c r="CL299" i="22"/>
  <c r="CP298" i="22"/>
  <c r="CO298" i="22"/>
  <c r="CN298" i="22"/>
  <c r="CM298" i="22"/>
  <c r="CL298" i="22"/>
  <c r="CP297" i="22"/>
  <c r="CO297" i="22"/>
  <c r="CN297" i="22"/>
  <c r="CM297" i="22"/>
  <c r="CL297" i="22"/>
  <c r="CP296" i="22"/>
  <c r="CO296" i="22"/>
  <c r="CN296" i="22"/>
  <c r="CM296" i="22"/>
  <c r="CL296" i="22"/>
  <c r="CP295" i="22"/>
  <c r="CO295" i="22"/>
  <c r="CN295" i="22"/>
  <c r="CM295" i="22"/>
  <c r="CL295" i="22"/>
  <c r="CP294" i="22"/>
  <c r="CO294" i="22"/>
  <c r="CN294" i="22"/>
  <c r="CM294" i="22"/>
  <c r="CL294" i="22"/>
  <c r="CP293" i="22"/>
  <c r="CO293" i="22"/>
  <c r="CN293" i="22"/>
  <c r="CM293" i="22"/>
  <c r="CL293" i="22"/>
  <c r="CP292" i="22"/>
  <c r="CO292" i="22"/>
  <c r="CN292" i="22"/>
  <c r="CM292" i="22"/>
  <c r="CL292" i="22"/>
  <c r="CP291" i="22"/>
  <c r="CO291" i="22"/>
  <c r="CN291" i="22"/>
  <c r="CM291" i="22"/>
  <c r="CL291" i="22"/>
  <c r="CP290" i="22"/>
  <c r="CO290" i="22"/>
  <c r="CN290" i="22"/>
  <c r="CM290" i="22"/>
  <c r="CL290" i="22"/>
  <c r="CP289" i="22"/>
  <c r="CO289" i="22"/>
  <c r="CN289" i="22"/>
  <c r="CM289" i="22"/>
  <c r="CL289" i="22"/>
  <c r="CP288" i="22"/>
  <c r="CO288" i="22"/>
  <c r="CN288" i="22"/>
  <c r="CM288" i="22"/>
  <c r="CL288" i="22"/>
  <c r="CP287" i="22"/>
  <c r="CO287" i="22"/>
  <c r="CN287" i="22"/>
  <c r="CM287" i="22"/>
  <c r="CL287" i="22"/>
  <c r="CP286" i="22"/>
  <c r="CO286" i="22"/>
  <c r="CN286" i="22"/>
  <c r="CM286" i="22"/>
  <c r="CL286" i="22"/>
  <c r="CP285" i="22"/>
  <c r="CO285" i="22"/>
  <c r="CN285" i="22"/>
  <c r="CM285" i="22"/>
  <c r="CL285" i="22"/>
  <c r="CP284" i="22"/>
  <c r="CO284" i="22"/>
  <c r="CN284" i="22"/>
  <c r="CM284" i="22"/>
  <c r="CL284" i="22"/>
  <c r="CP283" i="22"/>
  <c r="CO283" i="22"/>
  <c r="CN283" i="22"/>
  <c r="CM283" i="22"/>
  <c r="CL283" i="22"/>
  <c r="CP282" i="22"/>
  <c r="CO282" i="22"/>
  <c r="CN282" i="22"/>
  <c r="CM282" i="22"/>
  <c r="CL282" i="22"/>
  <c r="CP281" i="22"/>
  <c r="CO281" i="22"/>
  <c r="CN281" i="22"/>
  <c r="CM281" i="22"/>
  <c r="CL281" i="22"/>
  <c r="CP280" i="22"/>
  <c r="CO280" i="22"/>
  <c r="CN280" i="22"/>
  <c r="CM280" i="22"/>
  <c r="CL280" i="22"/>
  <c r="CP279" i="22"/>
  <c r="CO279" i="22"/>
  <c r="CN279" i="22"/>
  <c r="CM279" i="22"/>
  <c r="CL279" i="22"/>
  <c r="CP278" i="22"/>
  <c r="CO278" i="22"/>
  <c r="CN278" i="22"/>
  <c r="CM278" i="22"/>
  <c r="CL278" i="22"/>
  <c r="CP277" i="22"/>
  <c r="CO277" i="22"/>
  <c r="CN277" i="22"/>
  <c r="CM277" i="22"/>
  <c r="CL277" i="22"/>
  <c r="CP276" i="22"/>
  <c r="CO276" i="22"/>
  <c r="CN276" i="22"/>
  <c r="CM276" i="22"/>
  <c r="CL276" i="22"/>
  <c r="CP275" i="22"/>
  <c r="CO275" i="22"/>
  <c r="CN275" i="22"/>
  <c r="CM275" i="22"/>
  <c r="CL275" i="22"/>
  <c r="CP274" i="22"/>
  <c r="CO274" i="22"/>
  <c r="CN274" i="22"/>
  <c r="CM274" i="22"/>
  <c r="CL274" i="22"/>
  <c r="CP273" i="22"/>
  <c r="CO273" i="22"/>
  <c r="CN273" i="22"/>
  <c r="CM273" i="22"/>
  <c r="CL273" i="22"/>
  <c r="CP272" i="22"/>
  <c r="CO272" i="22"/>
  <c r="CN272" i="22"/>
  <c r="CM272" i="22"/>
  <c r="CL272" i="22"/>
  <c r="CP271" i="22"/>
  <c r="CO271" i="22"/>
  <c r="CN271" i="22"/>
  <c r="CM271" i="22"/>
  <c r="CL271" i="22"/>
  <c r="CP270" i="22"/>
  <c r="CO270" i="22"/>
  <c r="CN270" i="22"/>
  <c r="CM270" i="22"/>
  <c r="CL270" i="22"/>
  <c r="CP269" i="22"/>
  <c r="CO269" i="22"/>
  <c r="CN269" i="22"/>
  <c r="CM269" i="22"/>
  <c r="CL269" i="22"/>
  <c r="CP268" i="22"/>
  <c r="CO268" i="22"/>
  <c r="CN268" i="22"/>
  <c r="CM268" i="22"/>
  <c r="CL268" i="22"/>
  <c r="CP267" i="22"/>
  <c r="CO267" i="22"/>
  <c r="CN267" i="22"/>
  <c r="CM267" i="22"/>
  <c r="CL267" i="22"/>
  <c r="CP266" i="22"/>
  <c r="CO266" i="22"/>
  <c r="CN266" i="22"/>
  <c r="CM266" i="22"/>
  <c r="CL266" i="22"/>
  <c r="CP265" i="22"/>
  <c r="CO265" i="22"/>
  <c r="CN265" i="22"/>
  <c r="CM265" i="22"/>
  <c r="CL265" i="22"/>
  <c r="CP264" i="22"/>
  <c r="CO264" i="22"/>
  <c r="CN264" i="22"/>
  <c r="CM264" i="22"/>
  <c r="CL264" i="22"/>
  <c r="CP263" i="22"/>
  <c r="CO263" i="22"/>
  <c r="CN263" i="22"/>
  <c r="CM263" i="22"/>
  <c r="CL263" i="22"/>
  <c r="CP262" i="22"/>
  <c r="CO262" i="22"/>
  <c r="CN262" i="22"/>
  <c r="CM262" i="22"/>
  <c r="CL262" i="22"/>
  <c r="CP261" i="22"/>
  <c r="CO261" i="22"/>
  <c r="CN261" i="22"/>
  <c r="CM261" i="22"/>
  <c r="CL261" i="22"/>
  <c r="CP260" i="22"/>
  <c r="CO260" i="22"/>
  <c r="CN260" i="22"/>
  <c r="CM260" i="22"/>
  <c r="CL260" i="22"/>
  <c r="CP259" i="22"/>
  <c r="CO259" i="22"/>
  <c r="CN259" i="22"/>
  <c r="CM259" i="22"/>
  <c r="CL259" i="22"/>
  <c r="CP258" i="22"/>
  <c r="CO258" i="22"/>
  <c r="CN258" i="22"/>
  <c r="CM258" i="22"/>
  <c r="CL258" i="22"/>
  <c r="CP257" i="22"/>
  <c r="CO257" i="22"/>
  <c r="CN257" i="22"/>
  <c r="CM257" i="22"/>
  <c r="CL257" i="22"/>
  <c r="CP256" i="22"/>
  <c r="CO256" i="22"/>
  <c r="CN256" i="22"/>
  <c r="CM256" i="22"/>
  <c r="CL256" i="22"/>
  <c r="CP255" i="22"/>
  <c r="CO255" i="22"/>
  <c r="CN255" i="22"/>
  <c r="CM255" i="22"/>
  <c r="CL255" i="22"/>
  <c r="CP254" i="22"/>
  <c r="CO254" i="22"/>
  <c r="CN254" i="22"/>
  <c r="CM254" i="22"/>
  <c r="CL254" i="22"/>
  <c r="CP253" i="22"/>
  <c r="CO253" i="22"/>
  <c r="CN253" i="22"/>
  <c r="CM253" i="22"/>
  <c r="CL253" i="22"/>
  <c r="CP252" i="22"/>
  <c r="CO252" i="22"/>
  <c r="CN252" i="22"/>
  <c r="CM252" i="22"/>
  <c r="CL252" i="22"/>
  <c r="CP251" i="22"/>
  <c r="CO251" i="22"/>
  <c r="CN251" i="22"/>
  <c r="CM251" i="22"/>
  <c r="CL251" i="22"/>
  <c r="CP250" i="22"/>
  <c r="CO250" i="22"/>
  <c r="CN250" i="22"/>
  <c r="CM250" i="22"/>
  <c r="CL250" i="22"/>
  <c r="CP249" i="22"/>
  <c r="CO249" i="22"/>
  <c r="CN249" i="22"/>
  <c r="CM249" i="22"/>
  <c r="CL249" i="22"/>
  <c r="CP248" i="22"/>
  <c r="CO248" i="22"/>
  <c r="CN248" i="22"/>
  <c r="CM248" i="22"/>
  <c r="CL248" i="22"/>
  <c r="CP247" i="22"/>
  <c r="CO247" i="22"/>
  <c r="CN247" i="22"/>
  <c r="CM247" i="22"/>
  <c r="CL247" i="22"/>
  <c r="CP246" i="22"/>
  <c r="CO246" i="22"/>
  <c r="CN246" i="22"/>
  <c r="CM246" i="22"/>
  <c r="CL246" i="22"/>
  <c r="CP245" i="22"/>
  <c r="CO245" i="22"/>
  <c r="CN245" i="22"/>
  <c r="CM245" i="22"/>
  <c r="CL245" i="22"/>
  <c r="CP244" i="22"/>
  <c r="CO244" i="22"/>
  <c r="CN244" i="22"/>
  <c r="CM244" i="22"/>
  <c r="CL244" i="22"/>
  <c r="CP243" i="22"/>
  <c r="CO243" i="22"/>
  <c r="CN243" i="22"/>
  <c r="CM243" i="22"/>
  <c r="CL243" i="22"/>
  <c r="CP242" i="22"/>
  <c r="CO242" i="22"/>
  <c r="CN242" i="22"/>
  <c r="CM242" i="22"/>
  <c r="CL242" i="22"/>
  <c r="CP241" i="22"/>
  <c r="CO241" i="22"/>
  <c r="CN241" i="22"/>
  <c r="CM241" i="22"/>
  <c r="CL241" i="22"/>
  <c r="CP240" i="22"/>
  <c r="CO240" i="22"/>
  <c r="CN240" i="22"/>
  <c r="CM240" i="22"/>
  <c r="CL240" i="22"/>
  <c r="CP239" i="22"/>
  <c r="CO239" i="22"/>
  <c r="CN239" i="22"/>
  <c r="CM239" i="22"/>
  <c r="CL239" i="22"/>
  <c r="CP238" i="22"/>
  <c r="CO238" i="22"/>
  <c r="CN238" i="22"/>
  <c r="CM238" i="22"/>
  <c r="CL238" i="22"/>
  <c r="CP237" i="22"/>
  <c r="CO237" i="22"/>
  <c r="CN237" i="22"/>
  <c r="CM237" i="22"/>
  <c r="CL237" i="22"/>
  <c r="CP236" i="22"/>
  <c r="CO236" i="22"/>
  <c r="CN236" i="22"/>
  <c r="CM236" i="22"/>
  <c r="CL236" i="22"/>
  <c r="CP235" i="22"/>
  <c r="CO235" i="22"/>
  <c r="CN235" i="22"/>
  <c r="CM235" i="22"/>
  <c r="CL235" i="22"/>
  <c r="CP234" i="22"/>
  <c r="CO234" i="22"/>
  <c r="CN234" i="22"/>
  <c r="CM234" i="22"/>
  <c r="CL234" i="22"/>
  <c r="CP233" i="22"/>
  <c r="CO233" i="22"/>
  <c r="CN233" i="22"/>
  <c r="CM233" i="22"/>
  <c r="CL233" i="22"/>
  <c r="CP232" i="22"/>
  <c r="CO232" i="22"/>
  <c r="CN232" i="22"/>
  <c r="CM232" i="22"/>
  <c r="CL232" i="22"/>
  <c r="CP231" i="22"/>
  <c r="CO231" i="22"/>
  <c r="CN231" i="22"/>
  <c r="CM231" i="22"/>
  <c r="CL231" i="22"/>
  <c r="CP230" i="22"/>
  <c r="CO230" i="22"/>
  <c r="CN230" i="22"/>
  <c r="CM230" i="22"/>
  <c r="CL230" i="22"/>
  <c r="CP229" i="22"/>
  <c r="CO229" i="22"/>
  <c r="CN229" i="22"/>
  <c r="CM229" i="22"/>
  <c r="CL229" i="22"/>
  <c r="CP228" i="22"/>
  <c r="CO228" i="22"/>
  <c r="CN228" i="22"/>
  <c r="CM228" i="22"/>
  <c r="CL228" i="22"/>
  <c r="CP227" i="22"/>
  <c r="CO227" i="22"/>
  <c r="CN227" i="22"/>
  <c r="CM227" i="22"/>
  <c r="CL227" i="22"/>
  <c r="CP226" i="22"/>
  <c r="CO226" i="22"/>
  <c r="CN226" i="22"/>
  <c r="CM226" i="22"/>
  <c r="CL226" i="22"/>
  <c r="CP225" i="22"/>
  <c r="CO225" i="22"/>
  <c r="CN225" i="22"/>
  <c r="CM225" i="22"/>
  <c r="CL225" i="22"/>
  <c r="CP224" i="22"/>
  <c r="CO224" i="22"/>
  <c r="CN224" i="22"/>
  <c r="CM224" i="22"/>
  <c r="CL224" i="22"/>
  <c r="CP223" i="22"/>
  <c r="CO223" i="22"/>
  <c r="CN223" i="22"/>
  <c r="CM223" i="22"/>
  <c r="CL223" i="22"/>
  <c r="CP222" i="22"/>
  <c r="CO222" i="22"/>
  <c r="CN222" i="22"/>
  <c r="CM222" i="22"/>
  <c r="CL222" i="22"/>
  <c r="CP221" i="22"/>
  <c r="CO221" i="22"/>
  <c r="CN221" i="22"/>
  <c r="CM221" i="22"/>
  <c r="CL221" i="22"/>
  <c r="CP220" i="22"/>
  <c r="CO220" i="22"/>
  <c r="CN220" i="22"/>
  <c r="CM220" i="22"/>
  <c r="CL220" i="22"/>
  <c r="CP219" i="22"/>
  <c r="CO219" i="22"/>
  <c r="CN219" i="22"/>
  <c r="CM219" i="22"/>
  <c r="CL219" i="22"/>
  <c r="CP218" i="22"/>
  <c r="CO218" i="22"/>
  <c r="CN218" i="22"/>
  <c r="CM218" i="22"/>
  <c r="CL218" i="22"/>
  <c r="CP217" i="22"/>
  <c r="CO217" i="22"/>
  <c r="CN217" i="22"/>
  <c r="CM217" i="22"/>
  <c r="CL217" i="22"/>
  <c r="CP216" i="22"/>
  <c r="CO216" i="22"/>
  <c r="CN216" i="22"/>
  <c r="CM216" i="22"/>
  <c r="CL216" i="22"/>
  <c r="CP215" i="22"/>
  <c r="CO215" i="22"/>
  <c r="CN215" i="22"/>
  <c r="CM215" i="22"/>
  <c r="CL215" i="22"/>
  <c r="CP214" i="22"/>
  <c r="CO214" i="22"/>
  <c r="CN214" i="22"/>
  <c r="CM214" i="22"/>
  <c r="CL214" i="22"/>
  <c r="CP213" i="22"/>
  <c r="CO213" i="22"/>
  <c r="CN213" i="22"/>
  <c r="CM213" i="22"/>
  <c r="CL213" i="22"/>
  <c r="CP212" i="22"/>
  <c r="CO212" i="22"/>
  <c r="CN212" i="22"/>
  <c r="CM212" i="22"/>
  <c r="CL212" i="22"/>
  <c r="CP211" i="22"/>
  <c r="CO211" i="22"/>
  <c r="CN211" i="22"/>
  <c r="CM211" i="22"/>
  <c r="CL211" i="22"/>
  <c r="CP210" i="22"/>
  <c r="CO210" i="22"/>
  <c r="CN210" i="22"/>
  <c r="CM210" i="22"/>
  <c r="CL210" i="22"/>
  <c r="CP209" i="22"/>
  <c r="CO209" i="22"/>
  <c r="CN209" i="22"/>
  <c r="CM209" i="22"/>
  <c r="CL209" i="22"/>
  <c r="CP208" i="22"/>
  <c r="CO208" i="22"/>
  <c r="CN208" i="22"/>
  <c r="CM208" i="22"/>
  <c r="CL208" i="22"/>
  <c r="CP207" i="22"/>
  <c r="CO207" i="22"/>
  <c r="CN207" i="22"/>
  <c r="CM207" i="22"/>
  <c r="CL207" i="22"/>
  <c r="CP206" i="22"/>
  <c r="CO206" i="22"/>
  <c r="CN206" i="22"/>
  <c r="CM206" i="22"/>
  <c r="CL206" i="22"/>
  <c r="CP205" i="22"/>
  <c r="CO205" i="22"/>
  <c r="CN205" i="22"/>
  <c r="CM205" i="22"/>
  <c r="CL205" i="22"/>
  <c r="CP204" i="22"/>
  <c r="CO204" i="22"/>
  <c r="CN204" i="22"/>
  <c r="CM204" i="22"/>
  <c r="CL204" i="22"/>
  <c r="CP203" i="22"/>
  <c r="CO203" i="22"/>
  <c r="CN203" i="22"/>
  <c r="CM203" i="22"/>
  <c r="CL203" i="22"/>
  <c r="CP202" i="22"/>
  <c r="CO202" i="22"/>
  <c r="CN202" i="22"/>
  <c r="CM202" i="22"/>
  <c r="CL202" i="22"/>
  <c r="CP201" i="22"/>
  <c r="CO201" i="22"/>
  <c r="CN201" i="22"/>
  <c r="CM201" i="22"/>
  <c r="CL201" i="22"/>
  <c r="CP200" i="22"/>
  <c r="CO200" i="22"/>
  <c r="CN200" i="22"/>
  <c r="CM200" i="22"/>
  <c r="CL200" i="22"/>
  <c r="CP199" i="22"/>
  <c r="CO199" i="22"/>
  <c r="CN199" i="22"/>
  <c r="CM199" i="22"/>
  <c r="CL199" i="22"/>
  <c r="CP198" i="22"/>
  <c r="CO198" i="22"/>
  <c r="CN198" i="22"/>
  <c r="CM198" i="22"/>
  <c r="CL198" i="22"/>
  <c r="CP197" i="22"/>
  <c r="CM197" i="22"/>
  <c r="CP196" i="22"/>
  <c r="CO196" i="22"/>
  <c r="CN196" i="22"/>
  <c r="CM196" i="22"/>
  <c r="CL196" i="22"/>
  <c r="CP195" i="22"/>
  <c r="CO195" i="22"/>
  <c r="CN195" i="22"/>
  <c r="CM195" i="22"/>
  <c r="CL195" i="22"/>
  <c r="CP194" i="22"/>
  <c r="CO194" i="22"/>
  <c r="CN194" i="22"/>
  <c r="CM194" i="22"/>
  <c r="CL194" i="22"/>
  <c r="CP193" i="22"/>
  <c r="CO193" i="22"/>
  <c r="CN193" i="22"/>
  <c r="CM193" i="22"/>
  <c r="CL193" i="22"/>
  <c r="CP192" i="22"/>
  <c r="CO192" i="22"/>
  <c r="CN192" i="22"/>
  <c r="CM192" i="22"/>
  <c r="CL192" i="22"/>
  <c r="CP191" i="22"/>
  <c r="CO191" i="22"/>
  <c r="CN191" i="22"/>
  <c r="CM191" i="22"/>
  <c r="CL191" i="22"/>
  <c r="CP190" i="22"/>
  <c r="CO190" i="22"/>
  <c r="CN190" i="22"/>
  <c r="CM190" i="22"/>
  <c r="CL190" i="22"/>
  <c r="CP189" i="22"/>
  <c r="CO189" i="22"/>
  <c r="CN189" i="22"/>
  <c r="CM189" i="22"/>
  <c r="CL189" i="22"/>
  <c r="CP188" i="22"/>
  <c r="CO188" i="22"/>
  <c r="CN188" i="22"/>
  <c r="CM188" i="22"/>
  <c r="CL188" i="22"/>
  <c r="CP187" i="22"/>
  <c r="CO187" i="22"/>
  <c r="CN187" i="22"/>
  <c r="CM187" i="22"/>
  <c r="CL187" i="22"/>
  <c r="CP186" i="22"/>
  <c r="CO186" i="22"/>
  <c r="CN186" i="22"/>
  <c r="CM186" i="22"/>
  <c r="CL186" i="22"/>
  <c r="CP185" i="22"/>
  <c r="CO185" i="22"/>
  <c r="CN185" i="22"/>
  <c r="CM185" i="22"/>
  <c r="CL185" i="22"/>
  <c r="CP184" i="22"/>
  <c r="CO184" i="22"/>
  <c r="CN184" i="22"/>
  <c r="CM184" i="22"/>
  <c r="CL184" i="22"/>
  <c r="CP183" i="22"/>
  <c r="CO183" i="22"/>
  <c r="CN183" i="22"/>
  <c r="CM183" i="22"/>
  <c r="CL183" i="22"/>
  <c r="CP182" i="22"/>
  <c r="CO182" i="22"/>
  <c r="CN182" i="22"/>
  <c r="CM182" i="22"/>
  <c r="CL182" i="22"/>
  <c r="CP181" i="22"/>
  <c r="CO181" i="22"/>
  <c r="CN181" i="22"/>
  <c r="CM181" i="22"/>
  <c r="CL181" i="22"/>
  <c r="CP180" i="22"/>
  <c r="CO180" i="22"/>
  <c r="CN180" i="22"/>
  <c r="CM180" i="22"/>
  <c r="CL180" i="22"/>
  <c r="CP179" i="22"/>
  <c r="CO179" i="22"/>
  <c r="CN179" i="22"/>
  <c r="CM179" i="22"/>
  <c r="CL179" i="22"/>
  <c r="CP178" i="22"/>
  <c r="CO178" i="22"/>
  <c r="CN178" i="22"/>
  <c r="CM178" i="22"/>
  <c r="CL178" i="22"/>
  <c r="CP177" i="22"/>
  <c r="CO177" i="22"/>
  <c r="CN177" i="22"/>
  <c r="CM177" i="22"/>
  <c r="CL177" i="22"/>
  <c r="CP176" i="22"/>
  <c r="CO176" i="22"/>
  <c r="CN176" i="22"/>
  <c r="CM176" i="22"/>
  <c r="CL176" i="22"/>
  <c r="CP175" i="22"/>
  <c r="CO175" i="22"/>
  <c r="CN175" i="22"/>
  <c r="CM175" i="22"/>
  <c r="CL175" i="22"/>
  <c r="CP174" i="22"/>
  <c r="CO174" i="22"/>
  <c r="CN174" i="22"/>
  <c r="CM174" i="22"/>
  <c r="CL174" i="22"/>
  <c r="CP173" i="22"/>
  <c r="CO173" i="22"/>
  <c r="CN173" i="22"/>
  <c r="CM173" i="22"/>
  <c r="CL173" i="22"/>
  <c r="CP172" i="22"/>
  <c r="CO172" i="22"/>
  <c r="CN172" i="22"/>
  <c r="CM172" i="22"/>
  <c r="CL172" i="22"/>
  <c r="CP171" i="22"/>
  <c r="CO171" i="22"/>
  <c r="CN171" i="22"/>
  <c r="CM171" i="22"/>
  <c r="CL171" i="22"/>
  <c r="CP170" i="22"/>
  <c r="CO170" i="22"/>
  <c r="CN170" i="22"/>
  <c r="CM170" i="22"/>
  <c r="CL170" i="22"/>
  <c r="CP169" i="22"/>
  <c r="CO169" i="22"/>
  <c r="CN169" i="22"/>
  <c r="CM169" i="22"/>
  <c r="CL169" i="22"/>
  <c r="CP168" i="22"/>
  <c r="CO168" i="22"/>
  <c r="CN168" i="22"/>
  <c r="CM168" i="22"/>
  <c r="CL168" i="22"/>
  <c r="CP167" i="22"/>
  <c r="CO167" i="22"/>
  <c r="CN167" i="22"/>
  <c r="CM167" i="22"/>
  <c r="CL167" i="22"/>
  <c r="CP166" i="22"/>
  <c r="CO166" i="22"/>
  <c r="CN166" i="22"/>
  <c r="CM166" i="22"/>
  <c r="CL166" i="22"/>
  <c r="CP165" i="22"/>
  <c r="CO165" i="22"/>
  <c r="CN165" i="22"/>
  <c r="CM165" i="22"/>
  <c r="CL165" i="22"/>
  <c r="CP164" i="22"/>
  <c r="CO164" i="22"/>
  <c r="CN164" i="22"/>
  <c r="CM164" i="22"/>
  <c r="CL164" i="22"/>
  <c r="CP163" i="22"/>
  <c r="CO163" i="22"/>
  <c r="CN163" i="22"/>
  <c r="CM163" i="22"/>
  <c r="CL163" i="22"/>
  <c r="CP162" i="22"/>
  <c r="CO162" i="22"/>
  <c r="CN162" i="22"/>
  <c r="CM162" i="22"/>
  <c r="CL162" i="22"/>
  <c r="CP161" i="22"/>
  <c r="CO161" i="22"/>
  <c r="CN161" i="22"/>
  <c r="CM161" i="22"/>
  <c r="CL161" i="22"/>
  <c r="CP160" i="22"/>
  <c r="CO160" i="22"/>
  <c r="CN160" i="22"/>
  <c r="CM160" i="22"/>
  <c r="CL160" i="22"/>
  <c r="CP159" i="22"/>
  <c r="CO159" i="22"/>
  <c r="CN159" i="22"/>
  <c r="CM159" i="22"/>
  <c r="CL159" i="22"/>
  <c r="CP158" i="22"/>
  <c r="CO158" i="22"/>
  <c r="CN158" i="22"/>
  <c r="CM158" i="22"/>
  <c r="CL158" i="22"/>
  <c r="CP157" i="22"/>
  <c r="CO157" i="22"/>
  <c r="CN157" i="22"/>
  <c r="CM157" i="22"/>
  <c r="CL157" i="22"/>
  <c r="CP156" i="22"/>
  <c r="CO156" i="22"/>
  <c r="CN156" i="22"/>
  <c r="CM156" i="22"/>
  <c r="CL156" i="22"/>
  <c r="CP155" i="22"/>
  <c r="CO155" i="22"/>
  <c r="CN155" i="22"/>
  <c r="CM155" i="22"/>
  <c r="CL155" i="22"/>
  <c r="CP154" i="22"/>
  <c r="CO154" i="22"/>
  <c r="CN154" i="22"/>
  <c r="CM154" i="22"/>
  <c r="CL154" i="22"/>
  <c r="CP153" i="22"/>
  <c r="CO153" i="22"/>
  <c r="CN153" i="22"/>
  <c r="CM153" i="22"/>
  <c r="CL153" i="22"/>
  <c r="CP152" i="22"/>
  <c r="CO152" i="22"/>
  <c r="CN152" i="22"/>
  <c r="CM152" i="22"/>
  <c r="CL152" i="22"/>
  <c r="CP151" i="22"/>
  <c r="CO151" i="22"/>
  <c r="CN151" i="22"/>
  <c r="CM151" i="22"/>
  <c r="CL151" i="22"/>
  <c r="CP150" i="22"/>
  <c r="CO150" i="22"/>
  <c r="CN150" i="22"/>
  <c r="CM150" i="22"/>
  <c r="CL150" i="22"/>
  <c r="CP149" i="22"/>
  <c r="CO149" i="22"/>
  <c r="CN149" i="22"/>
  <c r="CM149" i="22"/>
  <c r="CL149" i="22"/>
  <c r="CP148" i="22"/>
  <c r="CO148" i="22"/>
  <c r="CN148" i="22"/>
  <c r="CM148" i="22"/>
  <c r="CL148" i="22"/>
  <c r="CP147" i="22"/>
  <c r="CO147" i="22"/>
  <c r="CN147" i="22"/>
  <c r="CM147" i="22"/>
  <c r="CL147" i="22"/>
  <c r="CP146" i="22"/>
  <c r="CO146" i="22"/>
  <c r="CN146" i="22"/>
  <c r="CM146" i="22"/>
  <c r="CL146" i="22"/>
  <c r="CP145" i="22"/>
  <c r="CO145" i="22"/>
  <c r="CN145" i="22"/>
  <c r="CM145" i="22"/>
  <c r="CL145" i="22"/>
  <c r="CP144" i="22"/>
  <c r="CO144" i="22"/>
  <c r="CN144" i="22"/>
  <c r="CM144" i="22"/>
  <c r="CL144" i="22"/>
  <c r="CP143" i="22"/>
  <c r="CO143" i="22"/>
  <c r="CN143" i="22"/>
  <c r="CM143" i="22"/>
  <c r="CL143" i="22"/>
  <c r="CP142" i="22"/>
  <c r="CO142" i="22"/>
  <c r="CN142" i="22"/>
  <c r="CM142" i="22"/>
  <c r="CL142" i="22"/>
  <c r="CP141" i="22"/>
  <c r="CO141" i="22"/>
  <c r="CN141" i="22"/>
  <c r="CM141" i="22"/>
  <c r="CL141" i="22"/>
  <c r="CP140" i="22"/>
  <c r="CO140" i="22"/>
  <c r="CN140" i="22"/>
  <c r="CM140" i="22"/>
  <c r="CL140" i="22"/>
  <c r="CP139" i="22"/>
  <c r="CO139" i="22"/>
  <c r="CN139" i="22"/>
  <c r="CM139" i="22"/>
  <c r="CL139" i="22"/>
  <c r="CP138" i="22"/>
  <c r="CO138" i="22"/>
  <c r="CN138" i="22"/>
  <c r="CM138" i="22"/>
  <c r="CL138" i="22"/>
  <c r="CP137" i="22"/>
  <c r="CO137" i="22"/>
  <c r="CN137" i="22"/>
  <c r="CM137" i="22"/>
  <c r="CL137" i="22"/>
  <c r="CP136" i="22"/>
  <c r="CO136" i="22"/>
  <c r="CN136" i="22"/>
  <c r="CM136" i="22"/>
  <c r="CL136" i="22"/>
  <c r="CP135" i="22"/>
  <c r="CM135" i="22"/>
  <c r="CL135" i="22"/>
  <c r="CP134" i="22"/>
  <c r="CO134" i="22"/>
  <c r="CN134" i="22"/>
  <c r="CM134" i="22"/>
  <c r="CL134" i="22"/>
  <c r="CP133" i="22"/>
  <c r="CO133" i="22"/>
  <c r="CN133" i="22"/>
  <c r="CM133" i="22"/>
  <c r="CL133" i="22"/>
  <c r="CP132" i="22"/>
  <c r="CO132" i="22"/>
  <c r="CN132" i="22"/>
  <c r="CM132" i="22"/>
  <c r="CL132" i="22"/>
  <c r="CP131" i="22"/>
  <c r="CO131" i="22"/>
  <c r="CN131" i="22"/>
  <c r="CM131" i="22"/>
  <c r="CL131" i="22"/>
  <c r="CP130" i="22"/>
  <c r="CO130" i="22"/>
  <c r="CN130" i="22"/>
  <c r="CM130" i="22"/>
  <c r="CL130" i="22"/>
  <c r="CP129" i="22"/>
  <c r="CO129" i="22"/>
  <c r="CN129" i="22"/>
  <c r="CM129" i="22"/>
  <c r="CL129" i="22"/>
  <c r="CP128" i="22"/>
  <c r="CO128" i="22"/>
  <c r="CN128" i="22"/>
  <c r="CM128" i="22"/>
  <c r="CL128" i="22"/>
  <c r="CP127" i="22"/>
  <c r="CO127" i="22"/>
  <c r="CN127" i="22"/>
  <c r="CM127" i="22"/>
  <c r="CL127" i="22"/>
  <c r="CP126" i="22"/>
  <c r="CO126" i="22"/>
  <c r="CN126" i="22"/>
  <c r="CM126" i="22"/>
  <c r="CL126" i="22"/>
  <c r="CP125" i="22"/>
  <c r="CO125" i="22"/>
  <c r="CN125" i="22"/>
  <c r="CM125" i="22"/>
  <c r="CL125" i="22"/>
  <c r="CP124" i="22"/>
  <c r="CO124" i="22"/>
  <c r="CN124" i="22"/>
  <c r="CM124" i="22"/>
  <c r="CL124" i="22"/>
  <c r="CP123" i="22"/>
  <c r="CO123" i="22"/>
  <c r="CN123" i="22"/>
  <c r="CM123" i="22"/>
  <c r="CL123" i="22"/>
  <c r="CP122" i="22"/>
  <c r="CO122" i="22"/>
  <c r="CN122" i="22"/>
  <c r="CM122" i="22"/>
  <c r="CL122" i="22"/>
  <c r="CP121" i="22"/>
  <c r="CO121" i="22"/>
  <c r="CN121" i="22"/>
  <c r="CM121" i="22"/>
  <c r="CL121" i="22"/>
  <c r="CP120" i="22"/>
  <c r="CO120" i="22"/>
  <c r="CN120" i="22"/>
  <c r="CM120" i="22"/>
  <c r="CL120" i="22"/>
  <c r="CP119" i="22"/>
  <c r="CO119" i="22"/>
  <c r="CN119" i="22"/>
  <c r="CM119" i="22"/>
  <c r="CL119" i="22"/>
  <c r="CP118" i="22"/>
  <c r="CO118" i="22"/>
  <c r="CN118" i="22"/>
  <c r="CM118" i="22"/>
  <c r="CL118" i="22"/>
  <c r="CP117" i="22"/>
  <c r="CO117" i="22"/>
  <c r="CN117" i="22"/>
  <c r="CM117" i="22"/>
  <c r="CL117" i="22"/>
  <c r="CP116" i="22"/>
  <c r="CO116" i="22"/>
  <c r="CN116" i="22"/>
  <c r="CM116" i="22"/>
  <c r="CL116" i="22"/>
  <c r="CP115" i="22"/>
  <c r="CO115" i="22"/>
  <c r="CN115" i="22"/>
  <c r="CM115" i="22"/>
  <c r="CL115" i="22"/>
  <c r="CP114" i="22"/>
  <c r="CO114" i="22"/>
  <c r="CN114" i="22"/>
  <c r="CM114" i="22"/>
  <c r="CL114" i="22"/>
  <c r="CP113" i="22"/>
  <c r="CO113" i="22"/>
  <c r="CN113" i="22"/>
  <c r="CM113" i="22"/>
  <c r="CL113" i="22"/>
  <c r="CP112" i="22"/>
  <c r="CO112" i="22"/>
  <c r="CN112" i="22"/>
  <c r="CM112" i="22"/>
  <c r="CL112" i="22"/>
  <c r="CP111" i="22"/>
  <c r="CO111" i="22"/>
  <c r="CN111" i="22"/>
  <c r="CM111" i="22"/>
  <c r="CL111" i="22"/>
  <c r="CP110" i="22"/>
  <c r="CO110" i="22"/>
  <c r="CN110" i="22"/>
  <c r="CM110" i="22"/>
  <c r="CL110" i="22"/>
  <c r="CP109" i="22"/>
  <c r="CO109" i="22"/>
  <c r="CN109" i="22"/>
  <c r="CM109" i="22"/>
  <c r="CL109" i="22"/>
  <c r="CP108" i="22"/>
  <c r="CO108" i="22"/>
  <c r="CN108" i="22"/>
  <c r="CM108" i="22"/>
  <c r="CL108" i="22"/>
  <c r="CP107" i="22"/>
  <c r="CO107" i="22"/>
  <c r="CN107" i="22"/>
  <c r="CM107" i="22"/>
  <c r="CL107" i="22"/>
  <c r="CP106" i="22"/>
  <c r="CO106" i="22"/>
  <c r="CN106" i="22"/>
  <c r="CM106" i="22"/>
  <c r="CL106" i="22"/>
  <c r="CP105" i="22"/>
  <c r="CO105" i="22"/>
  <c r="CN105" i="22"/>
  <c r="CM105" i="22"/>
  <c r="CL105" i="22"/>
  <c r="CP104" i="22"/>
  <c r="CO104" i="22"/>
  <c r="CN104" i="22"/>
  <c r="CM104" i="22"/>
  <c r="CL104" i="22"/>
  <c r="CP103" i="22"/>
  <c r="CO103" i="22"/>
  <c r="CN103" i="22"/>
  <c r="CM103" i="22"/>
  <c r="CL103" i="22"/>
  <c r="CP102" i="22"/>
  <c r="CO102" i="22"/>
  <c r="CN102" i="22"/>
  <c r="CM102" i="22"/>
  <c r="CL102" i="22"/>
  <c r="CP101" i="22"/>
  <c r="CO101" i="22"/>
  <c r="CN101" i="22"/>
  <c r="CM101" i="22"/>
  <c r="CL101" i="22"/>
  <c r="CP100" i="22"/>
  <c r="CO100" i="22"/>
  <c r="CN100" i="22"/>
  <c r="CM100" i="22"/>
  <c r="CL100" i="22"/>
  <c r="CP99" i="22"/>
  <c r="CO99" i="22"/>
  <c r="CN99" i="22"/>
  <c r="CM99" i="22"/>
  <c r="CL99" i="22"/>
  <c r="CP98" i="22"/>
  <c r="CO98" i="22"/>
  <c r="CN98" i="22"/>
  <c r="CM98" i="22"/>
  <c r="CL98" i="22"/>
  <c r="CP97" i="22"/>
  <c r="CO97" i="22"/>
  <c r="CN97" i="22"/>
  <c r="CM97" i="22"/>
  <c r="CL97" i="22"/>
  <c r="CP96" i="22"/>
  <c r="CO96" i="22"/>
  <c r="CN96" i="22"/>
  <c r="CM96" i="22"/>
  <c r="CL96" i="22"/>
  <c r="CP95" i="22"/>
  <c r="CO95" i="22"/>
  <c r="CN95" i="22"/>
  <c r="CM95" i="22"/>
  <c r="CL95" i="22"/>
  <c r="CP94" i="22"/>
  <c r="CO94" i="22"/>
  <c r="CN94" i="22"/>
  <c r="CM94" i="22"/>
  <c r="CL94" i="22"/>
  <c r="CP93" i="22"/>
  <c r="CO93" i="22"/>
  <c r="CN93" i="22"/>
  <c r="CM93" i="22"/>
  <c r="CL93" i="22"/>
  <c r="CP92" i="22"/>
  <c r="CO92" i="22"/>
  <c r="CN92" i="22"/>
  <c r="CM92" i="22"/>
  <c r="CL92" i="22"/>
  <c r="CP91" i="22"/>
  <c r="CO91" i="22"/>
  <c r="CN91" i="22"/>
  <c r="CM91" i="22"/>
  <c r="CL91" i="22"/>
  <c r="CP90" i="22"/>
  <c r="CO90" i="22"/>
  <c r="CN90" i="22"/>
  <c r="CM90" i="22"/>
  <c r="CL90" i="22"/>
  <c r="CP89" i="22"/>
  <c r="CO89" i="22"/>
  <c r="CN89" i="22"/>
  <c r="CM89" i="22"/>
  <c r="CL89" i="22"/>
  <c r="CP88" i="22"/>
  <c r="CO88" i="22"/>
  <c r="CN88" i="22"/>
  <c r="CM88" i="22"/>
  <c r="CL88" i="22"/>
  <c r="CP87" i="22"/>
  <c r="CO87" i="22"/>
  <c r="CN87" i="22"/>
  <c r="CM87" i="22"/>
  <c r="CL87" i="22"/>
  <c r="CP86" i="22"/>
  <c r="CO86" i="22"/>
  <c r="CN86" i="22"/>
  <c r="CM86" i="22"/>
  <c r="CL86" i="22"/>
  <c r="CP85" i="22"/>
  <c r="CO85" i="22"/>
  <c r="CN85" i="22"/>
  <c r="CM85" i="22"/>
  <c r="CL85" i="22"/>
  <c r="CP84" i="22"/>
  <c r="CO84" i="22"/>
  <c r="CN84" i="22"/>
  <c r="CM84" i="22"/>
  <c r="CL84" i="22"/>
  <c r="CP83" i="22"/>
  <c r="CO83" i="22"/>
  <c r="CN83" i="22"/>
  <c r="CM83" i="22"/>
  <c r="CL83" i="22"/>
  <c r="CP82" i="22"/>
  <c r="CO82" i="22"/>
  <c r="CN82" i="22"/>
  <c r="CM82" i="22"/>
  <c r="CL82" i="22"/>
  <c r="CP81" i="22"/>
  <c r="CO81" i="22"/>
  <c r="CN81" i="22"/>
  <c r="CM81" i="22"/>
  <c r="CL81" i="22"/>
  <c r="CP80" i="22"/>
  <c r="CO80" i="22"/>
  <c r="CN80" i="22"/>
  <c r="CM80" i="22"/>
  <c r="CL80" i="22"/>
  <c r="CP79" i="22"/>
  <c r="CO79" i="22"/>
  <c r="CN79" i="22"/>
  <c r="CM79" i="22"/>
  <c r="CL79" i="22"/>
  <c r="CP78" i="22"/>
  <c r="CO78" i="22"/>
  <c r="CN78" i="22"/>
  <c r="CM78" i="22"/>
  <c r="CL78" i="22"/>
  <c r="CP77" i="22"/>
  <c r="CO77" i="22"/>
  <c r="CN77" i="22"/>
  <c r="CM77" i="22"/>
  <c r="CL77" i="22"/>
  <c r="CP76" i="22"/>
  <c r="CO76" i="22"/>
  <c r="CN76" i="22"/>
  <c r="CM76" i="22"/>
  <c r="CL76" i="22"/>
  <c r="CP75" i="22"/>
  <c r="CO75" i="22"/>
  <c r="CN75" i="22"/>
  <c r="CM75" i="22"/>
  <c r="CL75" i="22"/>
  <c r="CP74" i="22"/>
  <c r="CO74" i="22"/>
  <c r="CN74" i="22"/>
  <c r="CM74" i="22"/>
  <c r="CL74" i="22"/>
  <c r="CP73" i="22"/>
  <c r="CO73" i="22"/>
  <c r="CN73" i="22"/>
  <c r="CM73" i="22"/>
  <c r="CL73" i="22"/>
  <c r="CP72" i="22"/>
  <c r="CO72" i="22"/>
  <c r="CN72" i="22"/>
  <c r="CM72" i="22"/>
  <c r="CL72" i="22"/>
  <c r="CP71" i="22"/>
  <c r="CO71" i="22"/>
  <c r="CN71" i="22"/>
  <c r="CM71" i="22"/>
  <c r="CL71" i="22"/>
  <c r="CP70" i="22"/>
  <c r="CO70" i="22"/>
  <c r="CN70" i="22"/>
  <c r="CM70" i="22"/>
  <c r="CL70" i="22"/>
  <c r="CP69" i="22"/>
  <c r="CO69" i="22"/>
  <c r="CN69" i="22"/>
  <c r="CM69" i="22"/>
  <c r="CL69" i="22"/>
  <c r="CP68" i="22"/>
  <c r="CO68" i="22"/>
  <c r="CN68" i="22"/>
  <c r="CM68" i="22"/>
  <c r="CL68" i="22"/>
  <c r="CP67" i="22"/>
  <c r="CO67" i="22"/>
  <c r="CN67" i="22"/>
  <c r="CM67" i="22"/>
  <c r="CL67" i="22"/>
  <c r="CP66" i="22"/>
  <c r="CO66" i="22"/>
  <c r="CN66" i="22"/>
  <c r="CM66" i="22"/>
  <c r="CL66" i="22"/>
  <c r="CP65" i="22"/>
  <c r="CO65" i="22"/>
  <c r="CN65" i="22"/>
  <c r="CM65" i="22"/>
  <c r="CL65" i="22"/>
  <c r="CP64" i="22"/>
  <c r="CO64" i="22"/>
  <c r="CN64" i="22"/>
  <c r="CM64" i="22"/>
  <c r="CL64" i="22"/>
  <c r="CP63" i="22"/>
  <c r="CO63" i="22"/>
  <c r="CN63" i="22"/>
  <c r="CM63" i="22"/>
  <c r="CL63" i="22"/>
  <c r="CP62" i="22"/>
  <c r="CO62" i="22"/>
  <c r="CN62" i="22"/>
  <c r="CM62" i="22"/>
  <c r="CL62" i="22"/>
  <c r="CP61" i="22"/>
  <c r="CO61" i="22"/>
  <c r="CN61" i="22"/>
  <c r="CM61" i="22"/>
  <c r="CL61" i="22"/>
  <c r="CP60" i="22"/>
  <c r="CO60" i="22"/>
  <c r="CN60" i="22"/>
  <c r="CM60" i="22"/>
  <c r="CL60" i="22"/>
  <c r="CP59" i="22"/>
  <c r="CO59" i="22"/>
  <c r="CN59" i="22"/>
  <c r="CM59" i="22"/>
  <c r="CL59" i="22"/>
  <c r="CP58" i="22"/>
  <c r="CO58" i="22"/>
  <c r="CN58" i="22"/>
  <c r="CM58" i="22"/>
  <c r="CL58" i="22"/>
  <c r="CP57" i="22"/>
  <c r="CO57" i="22"/>
  <c r="CN57" i="22"/>
  <c r="CM57" i="22"/>
  <c r="CL57" i="22"/>
  <c r="CP56" i="22"/>
  <c r="CO56" i="22"/>
  <c r="CN56" i="22"/>
  <c r="CM56" i="22"/>
  <c r="CL56" i="22"/>
  <c r="CP55" i="22"/>
  <c r="CO55" i="22"/>
  <c r="CN55" i="22"/>
  <c r="CM55" i="22"/>
  <c r="CL55" i="22"/>
  <c r="CP54" i="22"/>
  <c r="CO54" i="22"/>
  <c r="CN54" i="22"/>
  <c r="CM54" i="22"/>
  <c r="CL54" i="22"/>
  <c r="CP53" i="22"/>
  <c r="CO53" i="22"/>
  <c r="CN53" i="22"/>
  <c r="CM53" i="22"/>
  <c r="CL53" i="22"/>
  <c r="CP52" i="22"/>
  <c r="CO52" i="22"/>
  <c r="CN52" i="22"/>
  <c r="CM52" i="22"/>
  <c r="CL52" i="22"/>
  <c r="CP51" i="22"/>
  <c r="CO51" i="22"/>
  <c r="CN51" i="22"/>
  <c r="CM51" i="22"/>
  <c r="CL51" i="22"/>
  <c r="CP50" i="22"/>
  <c r="CO50" i="22"/>
  <c r="CN50" i="22"/>
  <c r="CM50" i="22"/>
  <c r="CL50" i="22"/>
  <c r="CP49" i="22"/>
  <c r="CO49" i="22"/>
  <c r="CN49" i="22"/>
  <c r="CM49" i="22"/>
  <c r="CL49" i="22"/>
  <c r="CP48" i="22"/>
  <c r="CO48" i="22"/>
  <c r="CN48" i="22"/>
  <c r="CM48" i="22"/>
  <c r="CL48" i="22"/>
  <c r="CP47" i="22"/>
  <c r="CO47" i="22"/>
  <c r="CN47" i="22"/>
  <c r="CM47" i="22"/>
  <c r="CL47" i="22"/>
  <c r="CP46" i="22"/>
  <c r="CO46" i="22"/>
  <c r="CN46" i="22"/>
  <c r="CM46" i="22"/>
  <c r="CL46" i="22"/>
  <c r="CP45" i="22"/>
  <c r="CO45" i="22"/>
  <c r="CN45" i="22"/>
  <c r="CM45" i="22"/>
  <c r="CL45" i="22"/>
  <c r="CP44" i="22"/>
  <c r="CO44" i="22"/>
  <c r="CN44" i="22"/>
  <c r="CM44" i="22"/>
  <c r="CL44" i="22"/>
  <c r="CP43" i="22"/>
  <c r="CO43" i="22"/>
  <c r="CN43" i="22"/>
  <c r="CM43" i="22"/>
  <c r="CL43" i="22"/>
  <c r="CP42" i="22"/>
  <c r="CO42" i="22"/>
  <c r="CN42" i="22"/>
  <c r="CM42" i="22"/>
  <c r="CL42" i="22"/>
  <c r="CP41" i="22"/>
  <c r="CO41" i="22"/>
  <c r="CN41" i="22"/>
  <c r="CM41" i="22"/>
  <c r="CL41" i="22"/>
  <c r="CP40" i="22"/>
  <c r="CO40" i="22"/>
  <c r="CN40" i="22"/>
  <c r="CM40" i="22"/>
  <c r="CL40" i="22"/>
  <c r="CP39" i="22"/>
  <c r="CO39" i="22"/>
  <c r="CN39" i="22"/>
  <c r="CM39" i="22"/>
  <c r="CL39" i="22"/>
  <c r="CP38" i="22"/>
  <c r="CO38" i="22"/>
  <c r="CN38" i="22"/>
  <c r="CM38" i="22"/>
  <c r="CL38" i="22"/>
  <c r="CP37" i="22"/>
  <c r="CO37" i="22"/>
  <c r="CN37" i="22"/>
  <c r="CM37" i="22"/>
  <c r="CL37" i="22"/>
  <c r="CP36" i="22"/>
  <c r="CO36" i="22"/>
  <c r="CN36" i="22"/>
  <c r="CM36" i="22"/>
  <c r="CL36" i="22"/>
  <c r="CP35" i="22"/>
  <c r="CO35" i="22"/>
  <c r="CN35" i="22"/>
  <c r="CM35" i="22"/>
  <c r="CL35" i="22"/>
  <c r="CP34" i="22"/>
  <c r="CO34" i="22"/>
  <c r="CN34" i="22"/>
  <c r="CM34" i="22"/>
  <c r="CL34" i="22"/>
  <c r="CP33" i="22"/>
  <c r="CO33" i="22"/>
  <c r="CN33" i="22"/>
  <c r="CM33" i="22"/>
  <c r="CL33" i="22"/>
  <c r="CP32" i="22"/>
  <c r="CO32" i="22"/>
  <c r="CN32" i="22"/>
  <c r="CM32" i="22"/>
  <c r="CL32" i="22"/>
  <c r="CP31" i="22"/>
  <c r="CO31" i="22"/>
  <c r="CN31" i="22"/>
  <c r="CM31" i="22"/>
  <c r="CL31" i="22"/>
  <c r="CP30" i="22"/>
  <c r="CO30" i="22"/>
  <c r="CN30" i="22"/>
  <c r="CM30" i="22"/>
  <c r="CL30" i="22"/>
  <c r="CP29" i="22"/>
  <c r="CO29" i="22"/>
  <c r="CN29" i="22"/>
  <c r="CM29" i="22"/>
  <c r="CL29" i="22"/>
  <c r="CP28" i="22"/>
  <c r="CO28" i="22"/>
  <c r="CN28" i="22"/>
  <c r="CM28" i="22"/>
  <c r="CL28" i="22"/>
  <c r="CP27" i="22"/>
  <c r="CO27" i="22"/>
  <c r="CN27" i="22"/>
  <c r="CM27" i="22"/>
  <c r="CL27" i="22"/>
  <c r="CP26" i="22"/>
  <c r="CO26" i="22"/>
  <c r="CN26" i="22"/>
  <c r="CM26" i="22"/>
  <c r="CL26" i="22"/>
  <c r="CP25" i="22"/>
  <c r="CO25" i="22"/>
  <c r="CN25" i="22"/>
  <c r="CM25" i="22"/>
  <c r="CL25" i="22"/>
  <c r="CP24" i="22"/>
  <c r="CO24" i="22"/>
  <c r="CN24" i="22"/>
  <c r="CM24" i="22"/>
  <c r="CL24" i="22"/>
  <c r="CP23" i="22"/>
  <c r="CO23" i="22"/>
  <c r="CN23" i="22"/>
  <c r="CM23" i="22"/>
  <c r="CL23" i="22"/>
  <c r="CP22" i="22"/>
  <c r="CO22" i="22"/>
  <c r="CN22" i="22"/>
  <c r="CM22" i="22"/>
  <c r="CL22" i="22"/>
  <c r="CP21" i="22"/>
  <c r="CO21" i="22"/>
  <c r="CN21" i="22"/>
  <c r="CM21" i="22"/>
  <c r="CL21" i="22"/>
  <c r="CP20" i="22"/>
  <c r="CO20" i="22"/>
  <c r="CN20" i="22"/>
  <c r="CM20" i="22"/>
  <c r="CL20" i="22"/>
  <c r="CP19" i="22"/>
  <c r="CO19" i="22"/>
  <c r="CN19" i="22"/>
  <c r="CM19" i="22"/>
  <c r="CL19" i="22"/>
  <c r="CP18" i="22"/>
  <c r="CO18" i="22"/>
  <c r="CN18" i="22"/>
  <c r="CM18" i="22"/>
  <c r="CL18" i="22"/>
  <c r="CP17" i="22"/>
  <c r="CO17" i="22"/>
  <c r="CN17" i="22"/>
  <c r="CM17" i="22"/>
  <c r="CL17" i="22"/>
  <c r="CP16" i="22"/>
  <c r="CO16" i="22"/>
  <c r="CN16" i="22"/>
  <c r="CM16" i="22"/>
  <c r="CL16" i="22"/>
  <c r="CP15" i="22"/>
  <c r="CO15" i="22"/>
  <c r="CN15" i="22"/>
  <c r="CM15" i="22"/>
  <c r="CL15" i="22"/>
  <c r="CP14" i="22"/>
  <c r="CO14" i="22"/>
  <c r="CN14" i="22"/>
  <c r="CM14" i="22"/>
  <c r="CL14" i="22"/>
  <c r="CP13" i="22"/>
  <c r="CO13" i="22"/>
  <c r="CN13" i="22"/>
  <c r="CM13" i="22"/>
  <c r="CL13" i="22"/>
  <c r="CP12" i="22"/>
  <c r="CO12" i="22"/>
  <c r="CN12" i="22"/>
  <c r="CM12" i="22"/>
  <c r="CL12" i="22"/>
  <c r="CP11" i="22"/>
  <c r="CO11" i="22"/>
  <c r="CN11" i="22"/>
  <c r="CM11" i="22"/>
  <c r="CL11" i="22"/>
  <c r="CP10" i="22"/>
  <c r="CO10" i="22"/>
  <c r="CN10" i="22"/>
  <c r="CM10" i="22"/>
  <c r="CL10" i="22"/>
  <c r="CP9" i="22"/>
  <c r="CO9" i="22"/>
  <c r="CN9" i="22"/>
  <c r="CM9" i="22"/>
  <c r="CL9" i="22"/>
  <c r="CP8" i="22"/>
  <c r="CO8" i="22"/>
  <c r="CN8" i="22"/>
  <c r="CM8" i="22"/>
  <c r="CL8" i="22"/>
  <c r="CP7" i="22"/>
  <c r="CO7" i="22"/>
  <c r="CN7" i="22"/>
  <c r="CM7" i="22"/>
  <c r="CL7" i="22"/>
  <c r="CP6" i="22"/>
  <c r="CO6" i="22"/>
  <c r="CN6" i="22"/>
  <c r="CM6" i="22"/>
  <c r="CL6" i="22"/>
  <c r="EQ350" i="22" l="1"/>
  <c r="EQ349" i="22"/>
  <c r="EQ346" i="22"/>
  <c r="EQ344" i="22"/>
  <c r="EQ343" i="22"/>
  <c r="EQ341" i="22"/>
  <c r="EQ335" i="22"/>
  <c r="EQ333" i="22"/>
  <c r="EQ329" i="22"/>
  <c r="EQ327" i="22"/>
  <c r="EQ326" i="22"/>
  <c r="EQ325" i="22"/>
  <c r="EQ323" i="22"/>
  <c r="EQ322" i="22"/>
  <c r="EQ321" i="22"/>
  <c r="EQ320" i="22"/>
  <c r="EQ318" i="22"/>
  <c r="EQ317" i="22"/>
  <c r="EQ315" i="22"/>
  <c r="EQ312" i="22"/>
  <c r="EQ309" i="22"/>
  <c r="EQ308" i="22"/>
  <c r="EQ307" i="22"/>
  <c r="EQ306" i="22"/>
  <c r="EQ303" i="22"/>
  <c r="EQ298" i="22"/>
  <c r="EQ296" i="22"/>
  <c r="EQ295" i="22"/>
  <c r="EQ292" i="22"/>
  <c r="EQ291" i="22"/>
  <c r="EQ290" i="22"/>
  <c r="EQ289" i="22"/>
  <c r="EQ286" i="22"/>
  <c r="EQ284" i="22"/>
  <c r="EQ283" i="22"/>
  <c r="EQ282" i="22"/>
  <c r="EQ281" i="22"/>
  <c r="EQ280" i="22"/>
  <c r="EQ279" i="22"/>
  <c r="EQ276" i="22"/>
  <c r="EQ275" i="22"/>
  <c r="EQ273" i="22"/>
  <c r="EQ269" i="22"/>
  <c r="EQ267" i="22"/>
  <c r="EQ262" i="22"/>
  <c r="EQ255" i="22"/>
  <c r="EQ254" i="22"/>
  <c r="EQ253" i="22"/>
  <c r="EQ252" i="22"/>
  <c r="EQ251" i="22"/>
  <c r="EQ250" i="22"/>
  <c r="EQ249" i="22"/>
  <c r="EQ248" i="22"/>
  <c r="EQ246" i="22"/>
  <c r="EQ244" i="22"/>
  <c r="EQ242" i="22"/>
  <c r="EQ241" i="22"/>
  <c r="EQ240" i="22"/>
  <c r="EQ239" i="22"/>
  <c r="EQ238" i="22"/>
  <c r="EQ235" i="22"/>
  <c r="EQ234" i="22"/>
  <c r="EQ233" i="22"/>
  <c r="EQ232" i="22"/>
  <c r="EQ231" i="22"/>
  <c r="EQ230" i="22"/>
  <c r="EQ228" i="22"/>
  <c r="EQ226" i="22"/>
  <c r="EQ225" i="22"/>
  <c r="EQ223" i="22"/>
  <c r="EQ221" i="22"/>
  <c r="EQ220" i="22"/>
  <c r="EQ218" i="22"/>
  <c r="EQ215" i="22"/>
  <c r="EQ214" i="22"/>
  <c r="EQ213" i="22"/>
  <c r="EQ212" i="22"/>
  <c r="EQ211" i="22"/>
  <c r="EQ209" i="22"/>
  <c r="EQ208" i="22"/>
  <c r="EQ207" i="22"/>
  <c r="EQ206" i="22"/>
  <c r="EQ205" i="22"/>
  <c r="EQ204" i="22"/>
  <c r="EQ203" i="22"/>
  <c r="EQ202" i="22"/>
  <c r="EQ201" i="22"/>
  <c r="EQ200" i="22"/>
  <c r="EQ199" i="22"/>
  <c r="EQ198" i="22"/>
  <c r="EQ197" i="22"/>
  <c r="EQ196" i="22"/>
  <c r="EQ195" i="22"/>
  <c r="EQ194" i="22"/>
  <c r="EQ191" i="22"/>
  <c r="EQ190" i="22"/>
  <c r="EQ189" i="22"/>
  <c r="EQ188" i="22"/>
  <c r="EQ187" i="22"/>
  <c r="EQ182" i="22"/>
  <c r="EQ180" i="22"/>
  <c r="EQ179" i="22"/>
  <c r="EQ177" i="22"/>
  <c r="EQ176" i="22"/>
  <c r="EQ170" i="22"/>
  <c r="EQ169" i="22"/>
  <c r="EQ168" i="22"/>
  <c r="EQ167" i="22"/>
  <c r="EQ166" i="22"/>
  <c r="EQ165" i="22"/>
  <c r="EQ162" i="22"/>
  <c r="EQ160" i="22"/>
  <c r="EQ159" i="22"/>
  <c r="EQ156" i="22"/>
  <c r="EQ152" i="22"/>
  <c r="EQ151" i="22"/>
  <c r="EQ150" i="22"/>
  <c r="EQ149" i="22"/>
  <c r="EQ146" i="22"/>
  <c r="EQ145" i="22"/>
  <c r="EQ144" i="22"/>
  <c r="EQ143" i="22"/>
  <c r="EQ142" i="22"/>
  <c r="EQ141" i="22"/>
  <c r="EQ140" i="22"/>
  <c r="EQ139" i="22"/>
  <c r="EQ138" i="22"/>
  <c r="EQ137" i="22"/>
  <c r="EQ136" i="22"/>
  <c r="EQ135" i="22"/>
  <c r="EQ134" i="22"/>
  <c r="EQ132" i="22"/>
  <c r="EQ128" i="22"/>
  <c r="EQ126" i="22"/>
  <c r="EQ125" i="22"/>
  <c r="EQ123" i="22"/>
  <c r="EQ121" i="22"/>
  <c r="EQ119" i="22"/>
  <c r="EQ118" i="22"/>
  <c r="EQ117" i="22"/>
  <c r="EQ115" i="22"/>
  <c r="EQ114" i="22"/>
  <c r="EQ111" i="22"/>
  <c r="EQ110" i="22"/>
  <c r="EQ109" i="22"/>
  <c r="EQ108" i="22"/>
  <c r="EQ107" i="22"/>
  <c r="EQ106" i="22"/>
  <c r="EQ105" i="22"/>
  <c r="EQ104" i="22"/>
  <c r="EQ102" i="22"/>
  <c r="EQ101" i="22"/>
  <c r="EQ100" i="22"/>
  <c r="EQ98" i="22"/>
  <c r="EQ92" i="22"/>
  <c r="EQ91" i="22"/>
  <c r="EQ90" i="22"/>
  <c r="EQ88" i="22"/>
  <c r="EQ87" i="22"/>
  <c r="EQ85" i="22"/>
  <c r="EQ84" i="22"/>
  <c r="EQ83" i="22"/>
  <c r="EQ82" i="22"/>
  <c r="EQ81" i="22"/>
  <c r="EQ77" i="22"/>
  <c r="EQ76" i="22"/>
  <c r="EQ75" i="22"/>
  <c r="EQ73" i="22"/>
  <c r="EQ72" i="22"/>
  <c r="EQ71" i="22"/>
  <c r="EQ70" i="22"/>
  <c r="EQ69" i="22"/>
  <c r="EQ68" i="22"/>
  <c r="EQ67" i="22"/>
  <c r="EQ64" i="22"/>
  <c r="EQ63" i="22"/>
  <c r="EQ61" i="22"/>
  <c r="EQ60" i="22"/>
  <c r="EQ59" i="22"/>
  <c r="EQ58" i="22"/>
  <c r="EQ56" i="22"/>
  <c r="EQ55" i="22"/>
  <c r="EQ54" i="22"/>
  <c r="EQ53" i="22"/>
  <c r="EQ52" i="22"/>
  <c r="EQ51" i="22"/>
  <c r="EQ50" i="22"/>
  <c r="EQ48" i="22"/>
  <c r="EQ47" i="22"/>
  <c r="EQ45" i="22"/>
  <c r="EQ44" i="22"/>
  <c r="EQ43" i="22"/>
  <c r="EQ41" i="22"/>
  <c r="EQ40" i="22"/>
  <c r="EQ39" i="22"/>
  <c r="EQ38" i="22"/>
  <c r="EQ37" i="22"/>
  <c r="EQ35" i="22"/>
  <c r="EQ32" i="22"/>
  <c r="EQ31" i="22"/>
  <c r="EQ29" i="22"/>
  <c r="EQ28" i="22"/>
  <c r="EQ27" i="22"/>
  <c r="EQ23" i="22"/>
  <c r="EQ22" i="22"/>
  <c r="EQ21" i="22"/>
  <c r="EQ19" i="22"/>
  <c r="EQ16" i="22"/>
  <c r="EQ15" i="22"/>
  <c r="EQ13" i="22"/>
  <c r="EQ12" i="22"/>
  <c r="EQ11" i="22"/>
  <c r="EP351" i="22"/>
  <c r="EO351" i="22"/>
  <c r="EQ9" i="22"/>
  <c r="EQ8" i="22"/>
  <c r="EQ7" i="22"/>
  <c r="EQ6" i="22"/>
  <c r="EK351" i="22"/>
  <c r="DY350" i="22"/>
  <c r="DX350" i="22"/>
  <c r="DV350" i="22"/>
  <c r="DT350" i="22"/>
  <c r="DS350" i="22"/>
  <c r="DR350" i="22"/>
  <c r="DQ350" i="22"/>
  <c r="DP350" i="22"/>
  <c r="DN350" i="22"/>
  <c r="DM350" i="22"/>
  <c r="DL350" i="22"/>
  <c r="DK350" i="22"/>
  <c r="DJ350" i="22"/>
  <c r="DY349" i="22"/>
  <c r="DX349" i="22"/>
  <c r="DV349" i="22"/>
  <c r="DT349" i="22"/>
  <c r="DS349" i="22"/>
  <c r="DR349" i="22"/>
  <c r="DQ349" i="22"/>
  <c r="DP349" i="22"/>
  <c r="DN349" i="22"/>
  <c r="DM349" i="22"/>
  <c r="DL349" i="22"/>
  <c r="DK349" i="22"/>
  <c r="DJ349" i="22"/>
  <c r="DY348" i="22"/>
  <c r="DX348" i="22"/>
  <c r="DV348" i="22"/>
  <c r="DT348" i="22"/>
  <c r="DS348" i="22"/>
  <c r="DR348" i="22"/>
  <c r="DQ348" i="22"/>
  <c r="DP348" i="22"/>
  <c r="DN348" i="22"/>
  <c r="DM348" i="22"/>
  <c r="DL348" i="22"/>
  <c r="DK348" i="22"/>
  <c r="DJ348" i="22"/>
  <c r="DY347" i="22"/>
  <c r="DX347" i="22"/>
  <c r="DV347" i="22"/>
  <c r="DT347" i="22"/>
  <c r="DS347" i="22"/>
  <c r="DR347" i="22"/>
  <c r="DQ347" i="22"/>
  <c r="DP347" i="22"/>
  <c r="DN347" i="22"/>
  <c r="DM347" i="22"/>
  <c r="DL347" i="22"/>
  <c r="DK347" i="22"/>
  <c r="DJ347" i="22"/>
  <c r="DY346" i="22"/>
  <c r="DX346" i="22"/>
  <c r="DV346" i="22"/>
  <c r="DT346" i="22"/>
  <c r="DS346" i="22"/>
  <c r="DR346" i="22"/>
  <c r="DQ346" i="22"/>
  <c r="DP346" i="22"/>
  <c r="DN346" i="22"/>
  <c r="DM346" i="22"/>
  <c r="DL346" i="22"/>
  <c r="DK346" i="22"/>
  <c r="DJ346" i="22"/>
  <c r="DY345" i="22"/>
  <c r="DX345" i="22"/>
  <c r="DV345" i="22"/>
  <c r="DT345" i="22"/>
  <c r="DS345" i="22"/>
  <c r="DR345" i="22"/>
  <c r="DQ345" i="22"/>
  <c r="DP345" i="22"/>
  <c r="DN345" i="22"/>
  <c r="DM345" i="22"/>
  <c r="DL345" i="22"/>
  <c r="DK345" i="22"/>
  <c r="DJ345" i="22"/>
  <c r="DY344" i="22"/>
  <c r="DX344" i="22"/>
  <c r="DV344" i="22"/>
  <c r="DT344" i="22"/>
  <c r="DS344" i="22"/>
  <c r="DR344" i="22"/>
  <c r="DQ344" i="22"/>
  <c r="DP344" i="22"/>
  <c r="DN344" i="22"/>
  <c r="DM344" i="22"/>
  <c r="DL344" i="22"/>
  <c r="DK344" i="22"/>
  <c r="DJ344" i="22"/>
  <c r="DY343" i="22"/>
  <c r="DX343" i="22"/>
  <c r="DV343" i="22"/>
  <c r="DT343" i="22"/>
  <c r="DS343" i="22"/>
  <c r="DR343" i="22"/>
  <c r="DQ343" i="22"/>
  <c r="DP343" i="22"/>
  <c r="DN343" i="22"/>
  <c r="DM343" i="22"/>
  <c r="DL343" i="22"/>
  <c r="DK343" i="22"/>
  <c r="DJ343" i="22"/>
  <c r="DY342" i="22"/>
  <c r="DX342" i="22"/>
  <c r="DV342" i="22"/>
  <c r="DT342" i="22"/>
  <c r="DS342" i="22"/>
  <c r="DR342" i="22"/>
  <c r="DQ342" i="22"/>
  <c r="DP342" i="22"/>
  <c r="DN342" i="22"/>
  <c r="DM342" i="22"/>
  <c r="DL342" i="22"/>
  <c r="DK342" i="22"/>
  <c r="DJ342" i="22"/>
  <c r="DY341" i="22"/>
  <c r="DX341" i="22"/>
  <c r="DV341" i="22"/>
  <c r="DT341" i="22"/>
  <c r="DS341" i="22"/>
  <c r="DR341" i="22"/>
  <c r="DQ341" i="22"/>
  <c r="DP341" i="22"/>
  <c r="DN341" i="22"/>
  <c r="DM341" i="22"/>
  <c r="DL341" i="22"/>
  <c r="DK341" i="22"/>
  <c r="DJ341" i="22"/>
  <c r="DY340" i="22"/>
  <c r="DX340" i="22"/>
  <c r="DV340" i="22"/>
  <c r="DT340" i="22"/>
  <c r="DS340" i="22"/>
  <c r="DR340" i="22"/>
  <c r="DQ340" i="22"/>
  <c r="DP340" i="22"/>
  <c r="DN340" i="22"/>
  <c r="DM340" i="22"/>
  <c r="DL340" i="22"/>
  <c r="DK340" i="22"/>
  <c r="DJ340" i="22"/>
  <c r="DY339" i="22"/>
  <c r="DX339" i="22"/>
  <c r="DV339" i="22"/>
  <c r="DT339" i="22"/>
  <c r="DS339" i="22"/>
  <c r="DR339" i="22"/>
  <c r="DQ339" i="22"/>
  <c r="DP339" i="22"/>
  <c r="DN339" i="22"/>
  <c r="DM339" i="22"/>
  <c r="DL339" i="22"/>
  <c r="DK339" i="22"/>
  <c r="DJ339" i="22"/>
  <c r="DY338" i="22"/>
  <c r="DX338" i="22"/>
  <c r="DV338" i="22"/>
  <c r="DT338" i="22"/>
  <c r="DS338" i="22"/>
  <c r="DR338" i="22"/>
  <c r="DQ338" i="22"/>
  <c r="DP338" i="22"/>
  <c r="DN338" i="22"/>
  <c r="DM338" i="22"/>
  <c r="DL338" i="22"/>
  <c r="DK338" i="22"/>
  <c r="DJ338" i="22"/>
  <c r="DY337" i="22"/>
  <c r="DX337" i="22"/>
  <c r="DV337" i="22"/>
  <c r="DT337" i="22"/>
  <c r="DS337" i="22"/>
  <c r="DR337" i="22"/>
  <c r="DQ337" i="22"/>
  <c r="DP337" i="22"/>
  <c r="DN337" i="22"/>
  <c r="DM337" i="22"/>
  <c r="DL337" i="22"/>
  <c r="DK337" i="22"/>
  <c r="DJ337" i="22"/>
  <c r="DY336" i="22"/>
  <c r="DX336" i="22"/>
  <c r="DV336" i="22"/>
  <c r="DT336" i="22"/>
  <c r="DS336" i="22"/>
  <c r="DR336" i="22"/>
  <c r="DQ336" i="22"/>
  <c r="DP336" i="22"/>
  <c r="DN336" i="22"/>
  <c r="DM336" i="22"/>
  <c r="DL336" i="22"/>
  <c r="DK336" i="22"/>
  <c r="DJ336" i="22"/>
  <c r="DY335" i="22"/>
  <c r="DX335" i="22"/>
  <c r="DV335" i="22"/>
  <c r="DT335" i="22"/>
  <c r="DS335" i="22"/>
  <c r="DR335" i="22"/>
  <c r="DQ335" i="22"/>
  <c r="DP335" i="22"/>
  <c r="DN335" i="22"/>
  <c r="DM335" i="22"/>
  <c r="DL335" i="22"/>
  <c r="DK335" i="22"/>
  <c r="DJ335" i="22"/>
  <c r="DY334" i="22"/>
  <c r="DX334" i="22"/>
  <c r="DV334" i="22"/>
  <c r="DT334" i="22"/>
  <c r="DS334" i="22"/>
  <c r="DR334" i="22"/>
  <c r="DQ334" i="22"/>
  <c r="DP334" i="22"/>
  <c r="DN334" i="22"/>
  <c r="DM334" i="22"/>
  <c r="DL334" i="22"/>
  <c r="DK334" i="22"/>
  <c r="DJ334" i="22"/>
  <c r="DY333" i="22"/>
  <c r="DX333" i="22"/>
  <c r="DV333" i="22"/>
  <c r="DT333" i="22"/>
  <c r="DS333" i="22"/>
  <c r="DR333" i="22"/>
  <c r="DQ333" i="22"/>
  <c r="DP333" i="22"/>
  <c r="DN333" i="22"/>
  <c r="DM333" i="22"/>
  <c r="DL333" i="22"/>
  <c r="DK333" i="22"/>
  <c r="DJ333" i="22"/>
  <c r="DY332" i="22"/>
  <c r="DX332" i="22"/>
  <c r="DV332" i="22"/>
  <c r="DT332" i="22"/>
  <c r="DS332" i="22"/>
  <c r="DR332" i="22"/>
  <c r="DQ332" i="22"/>
  <c r="DP332" i="22"/>
  <c r="DN332" i="22"/>
  <c r="DM332" i="22"/>
  <c r="DL332" i="22"/>
  <c r="DK332" i="22"/>
  <c r="DJ332" i="22"/>
  <c r="DY331" i="22"/>
  <c r="DX331" i="22"/>
  <c r="DV331" i="22"/>
  <c r="DT331" i="22"/>
  <c r="DS331" i="22"/>
  <c r="DR331" i="22"/>
  <c r="DQ331" i="22"/>
  <c r="DP331" i="22"/>
  <c r="DN331" i="22"/>
  <c r="DM331" i="22"/>
  <c r="DL331" i="22"/>
  <c r="DK331" i="22"/>
  <c r="DJ331" i="22"/>
  <c r="DY330" i="22"/>
  <c r="DX330" i="22"/>
  <c r="DV330" i="22"/>
  <c r="DT330" i="22"/>
  <c r="DS330" i="22"/>
  <c r="DR330" i="22"/>
  <c r="DQ330" i="22"/>
  <c r="DP330" i="22"/>
  <c r="DN330" i="22"/>
  <c r="DM330" i="22"/>
  <c r="DL330" i="22"/>
  <c r="DK330" i="22"/>
  <c r="DJ330" i="22"/>
  <c r="DY329" i="22"/>
  <c r="DX329" i="22"/>
  <c r="DV329" i="22"/>
  <c r="DT329" i="22"/>
  <c r="DS329" i="22"/>
  <c r="DR329" i="22"/>
  <c r="DQ329" i="22"/>
  <c r="DP329" i="22"/>
  <c r="DN329" i="22"/>
  <c r="DM329" i="22"/>
  <c r="DL329" i="22"/>
  <c r="DK329" i="22"/>
  <c r="DJ329" i="22"/>
  <c r="DY328" i="22"/>
  <c r="DX328" i="22"/>
  <c r="DV328" i="22"/>
  <c r="DT328" i="22"/>
  <c r="DS328" i="22"/>
  <c r="DR328" i="22"/>
  <c r="DQ328" i="22"/>
  <c r="DP328" i="22"/>
  <c r="DN328" i="22"/>
  <c r="DM328" i="22"/>
  <c r="DL328" i="22"/>
  <c r="DK328" i="22"/>
  <c r="DJ328" i="22"/>
  <c r="DY327" i="22"/>
  <c r="DX327" i="22"/>
  <c r="DV327" i="22"/>
  <c r="DT327" i="22"/>
  <c r="DS327" i="22"/>
  <c r="DR327" i="22"/>
  <c r="DQ327" i="22"/>
  <c r="DP327" i="22"/>
  <c r="DN327" i="22"/>
  <c r="DM327" i="22"/>
  <c r="DL327" i="22"/>
  <c r="DK327" i="22"/>
  <c r="DJ327" i="22"/>
  <c r="DY326" i="22"/>
  <c r="DX326" i="22"/>
  <c r="DV326" i="22"/>
  <c r="DT326" i="22"/>
  <c r="DS326" i="22"/>
  <c r="DR326" i="22"/>
  <c r="DQ326" i="22"/>
  <c r="DP326" i="22"/>
  <c r="DN326" i="22"/>
  <c r="DM326" i="22"/>
  <c r="DL326" i="22"/>
  <c r="DK326" i="22"/>
  <c r="DJ326" i="22"/>
  <c r="DY325" i="22"/>
  <c r="DX325" i="22"/>
  <c r="DV325" i="22"/>
  <c r="DT325" i="22"/>
  <c r="DS325" i="22"/>
  <c r="DR325" i="22"/>
  <c r="DQ325" i="22"/>
  <c r="DP325" i="22"/>
  <c r="DN325" i="22"/>
  <c r="DM325" i="22"/>
  <c r="DL325" i="22"/>
  <c r="DK325" i="22"/>
  <c r="DJ325" i="22"/>
  <c r="DY324" i="22"/>
  <c r="DX324" i="22"/>
  <c r="DV324" i="22"/>
  <c r="DT324" i="22"/>
  <c r="DS324" i="22"/>
  <c r="DR324" i="22"/>
  <c r="DQ324" i="22"/>
  <c r="DP324" i="22"/>
  <c r="DN324" i="22"/>
  <c r="DM324" i="22"/>
  <c r="DL324" i="22"/>
  <c r="DK324" i="22"/>
  <c r="DJ324" i="22"/>
  <c r="DY323" i="22"/>
  <c r="DX323" i="22"/>
  <c r="DV323" i="22"/>
  <c r="DT323" i="22"/>
  <c r="DS323" i="22"/>
  <c r="DR323" i="22"/>
  <c r="DQ323" i="22"/>
  <c r="DP323" i="22"/>
  <c r="DN323" i="22"/>
  <c r="DM323" i="22"/>
  <c r="DL323" i="22"/>
  <c r="DK323" i="22"/>
  <c r="DJ323" i="22"/>
  <c r="DY322" i="22"/>
  <c r="DX322" i="22"/>
  <c r="DV322" i="22"/>
  <c r="DT322" i="22"/>
  <c r="DS322" i="22"/>
  <c r="DR322" i="22"/>
  <c r="DQ322" i="22"/>
  <c r="DP322" i="22"/>
  <c r="DN322" i="22"/>
  <c r="DM322" i="22"/>
  <c r="DL322" i="22"/>
  <c r="DK322" i="22"/>
  <c r="DJ322" i="22"/>
  <c r="DY321" i="22"/>
  <c r="DX321" i="22"/>
  <c r="DV321" i="22"/>
  <c r="DT321" i="22"/>
  <c r="DS321" i="22"/>
  <c r="DR321" i="22"/>
  <c r="DQ321" i="22"/>
  <c r="DP321" i="22"/>
  <c r="DN321" i="22"/>
  <c r="DM321" i="22"/>
  <c r="DL321" i="22"/>
  <c r="DK321" i="22"/>
  <c r="DJ321" i="22"/>
  <c r="DY320" i="22"/>
  <c r="DX320" i="22"/>
  <c r="DV320" i="22"/>
  <c r="DT320" i="22"/>
  <c r="DS320" i="22"/>
  <c r="DR320" i="22"/>
  <c r="DQ320" i="22"/>
  <c r="DP320" i="22"/>
  <c r="DN320" i="22"/>
  <c r="DM320" i="22"/>
  <c r="DL320" i="22"/>
  <c r="DK320" i="22"/>
  <c r="DJ320" i="22"/>
  <c r="DY319" i="22"/>
  <c r="DX319" i="22"/>
  <c r="DV319" i="22"/>
  <c r="DT319" i="22"/>
  <c r="DS319" i="22"/>
  <c r="DR319" i="22"/>
  <c r="DQ319" i="22"/>
  <c r="DP319" i="22"/>
  <c r="DN319" i="22"/>
  <c r="DM319" i="22"/>
  <c r="DL319" i="22"/>
  <c r="DK319" i="22"/>
  <c r="DJ319" i="22"/>
  <c r="DY318" i="22"/>
  <c r="DX318" i="22"/>
  <c r="DV318" i="22"/>
  <c r="DT318" i="22"/>
  <c r="DS318" i="22"/>
  <c r="DR318" i="22"/>
  <c r="DQ318" i="22"/>
  <c r="DP318" i="22"/>
  <c r="DN318" i="22"/>
  <c r="DM318" i="22"/>
  <c r="DL318" i="22"/>
  <c r="DK318" i="22"/>
  <c r="DJ318" i="22"/>
  <c r="DY317" i="22"/>
  <c r="DX317" i="22"/>
  <c r="DV317" i="22"/>
  <c r="DT317" i="22"/>
  <c r="DS317" i="22"/>
  <c r="DR317" i="22"/>
  <c r="DQ317" i="22"/>
  <c r="DP317" i="22"/>
  <c r="DN317" i="22"/>
  <c r="DM317" i="22"/>
  <c r="DL317" i="22"/>
  <c r="DK317" i="22"/>
  <c r="DJ317" i="22"/>
  <c r="DY316" i="22"/>
  <c r="DX316" i="22"/>
  <c r="DV316" i="22"/>
  <c r="DT316" i="22"/>
  <c r="DS316" i="22"/>
  <c r="DR316" i="22"/>
  <c r="DQ316" i="22"/>
  <c r="DP316" i="22"/>
  <c r="DN316" i="22"/>
  <c r="DM316" i="22"/>
  <c r="DL316" i="22"/>
  <c r="DK316" i="22"/>
  <c r="DJ316" i="22"/>
  <c r="DY315" i="22"/>
  <c r="DX315" i="22"/>
  <c r="DV315" i="22"/>
  <c r="DT315" i="22"/>
  <c r="DS315" i="22"/>
  <c r="DR315" i="22"/>
  <c r="DQ315" i="22"/>
  <c r="DP315" i="22"/>
  <c r="DN315" i="22"/>
  <c r="DM315" i="22"/>
  <c r="DL315" i="22"/>
  <c r="DK315" i="22"/>
  <c r="DJ315" i="22"/>
  <c r="DY314" i="22"/>
  <c r="DX314" i="22"/>
  <c r="DV314" i="22"/>
  <c r="DT314" i="22"/>
  <c r="DS314" i="22"/>
  <c r="DR314" i="22"/>
  <c r="DQ314" i="22"/>
  <c r="DP314" i="22"/>
  <c r="DN314" i="22"/>
  <c r="DM314" i="22"/>
  <c r="DL314" i="22"/>
  <c r="DK314" i="22"/>
  <c r="DJ314" i="22"/>
  <c r="DY313" i="22"/>
  <c r="DX313" i="22"/>
  <c r="DV313" i="22"/>
  <c r="DT313" i="22"/>
  <c r="DS313" i="22"/>
  <c r="DR313" i="22"/>
  <c r="DQ313" i="22"/>
  <c r="DP313" i="22"/>
  <c r="DN313" i="22"/>
  <c r="DM313" i="22"/>
  <c r="DL313" i="22"/>
  <c r="DK313" i="22"/>
  <c r="DJ313" i="22"/>
  <c r="DY312" i="22"/>
  <c r="DX312" i="22"/>
  <c r="DV312" i="22"/>
  <c r="DT312" i="22"/>
  <c r="DS312" i="22"/>
  <c r="DR312" i="22"/>
  <c r="DQ312" i="22"/>
  <c r="DP312" i="22"/>
  <c r="DN312" i="22"/>
  <c r="DM312" i="22"/>
  <c r="DL312" i="22"/>
  <c r="DK312" i="22"/>
  <c r="DJ312" i="22"/>
  <c r="DY311" i="22"/>
  <c r="DX311" i="22"/>
  <c r="DV311" i="22"/>
  <c r="DT311" i="22"/>
  <c r="DS311" i="22"/>
  <c r="DR311" i="22"/>
  <c r="DQ311" i="22"/>
  <c r="DP311" i="22"/>
  <c r="DN311" i="22"/>
  <c r="DM311" i="22"/>
  <c r="DL311" i="22"/>
  <c r="DK311" i="22"/>
  <c r="DJ311" i="22"/>
  <c r="DY310" i="22"/>
  <c r="DX310" i="22"/>
  <c r="DV310" i="22"/>
  <c r="DT310" i="22"/>
  <c r="DS310" i="22"/>
  <c r="DR310" i="22"/>
  <c r="DQ310" i="22"/>
  <c r="DP310" i="22"/>
  <c r="DN310" i="22"/>
  <c r="DM310" i="22"/>
  <c r="DL310" i="22"/>
  <c r="DK310" i="22"/>
  <c r="DJ310" i="22"/>
  <c r="DY309" i="22"/>
  <c r="DX309" i="22"/>
  <c r="DV309" i="22"/>
  <c r="DT309" i="22"/>
  <c r="DS309" i="22"/>
  <c r="DR309" i="22"/>
  <c r="DQ309" i="22"/>
  <c r="DP309" i="22"/>
  <c r="DN309" i="22"/>
  <c r="DM309" i="22"/>
  <c r="DL309" i="22"/>
  <c r="DK309" i="22"/>
  <c r="DJ309" i="22"/>
  <c r="DY308" i="22"/>
  <c r="DX308" i="22"/>
  <c r="DV308" i="22"/>
  <c r="DT308" i="22"/>
  <c r="DS308" i="22"/>
  <c r="DR308" i="22"/>
  <c r="DQ308" i="22"/>
  <c r="DP308" i="22"/>
  <c r="DN308" i="22"/>
  <c r="DM308" i="22"/>
  <c r="DL308" i="22"/>
  <c r="DK308" i="22"/>
  <c r="DJ308" i="22"/>
  <c r="DY307" i="22"/>
  <c r="DX307" i="22"/>
  <c r="DV307" i="22"/>
  <c r="DT307" i="22"/>
  <c r="DS307" i="22"/>
  <c r="DR307" i="22"/>
  <c r="DQ307" i="22"/>
  <c r="DP307" i="22"/>
  <c r="DN307" i="22"/>
  <c r="DM307" i="22"/>
  <c r="DL307" i="22"/>
  <c r="DK307" i="22"/>
  <c r="DJ307" i="22"/>
  <c r="DY306" i="22"/>
  <c r="DX306" i="22"/>
  <c r="DV306" i="22"/>
  <c r="DT306" i="22"/>
  <c r="DS306" i="22"/>
  <c r="DR306" i="22"/>
  <c r="DQ306" i="22"/>
  <c r="DP306" i="22"/>
  <c r="DN306" i="22"/>
  <c r="DM306" i="22"/>
  <c r="DL306" i="22"/>
  <c r="DK306" i="22"/>
  <c r="DJ306" i="22"/>
  <c r="DY305" i="22"/>
  <c r="DX305" i="22"/>
  <c r="DV305" i="22"/>
  <c r="DT305" i="22"/>
  <c r="DS305" i="22"/>
  <c r="DR305" i="22"/>
  <c r="DQ305" i="22"/>
  <c r="DP305" i="22"/>
  <c r="DN305" i="22"/>
  <c r="DM305" i="22"/>
  <c r="DL305" i="22"/>
  <c r="DK305" i="22"/>
  <c r="DJ305" i="22"/>
  <c r="DY304" i="22"/>
  <c r="DX304" i="22"/>
  <c r="DV304" i="22"/>
  <c r="DT304" i="22"/>
  <c r="DS304" i="22"/>
  <c r="DR304" i="22"/>
  <c r="DQ304" i="22"/>
  <c r="DP304" i="22"/>
  <c r="DN304" i="22"/>
  <c r="DM304" i="22"/>
  <c r="DL304" i="22"/>
  <c r="DK304" i="22"/>
  <c r="DJ304" i="22"/>
  <c r="DY303" i="22"/>
  <c r="DX303" i="22"/>
  <c r="DV303" i="22"/>
  <c r="DT303" i="22"/>
  <c r="DS303" i="22"/>
  <c r="DR303" i="22"/>
  <c r="DQ303" i="22"/>
  <c r="DP303" i="22"/>
  <c r="DN303" i="22"/>
  <c r="DM303" i="22"/>
  <c r="DL303" i="22"/>
  <c r="DK303" i="22"/>
  <c r="DJ303" i="22"/>
  <c r="DY302" i="22"/>
  <c r="DX302" i="22"/>
  <c r="DV302" i="22"/>
  <c r="DT302" i="22"/>
  <c r="DS302" i="22"/>
  <c r="DR302" i="22"/>
  <c r="DQ302" i="22"/>
  <c r="DP302" i="22"/>
  <c r="DN302" i="22"/>
  <c r="DM302" i="22"/>
  <c r="DL302" i="22"/>
  <c r="DK302" i="22"/>
  <c r="DJ302" i="22"/>
  <c r="DY301" i="22"/>
  <c r="DX301" i="22"/>
  <c r="DV301" i="22"/>
  <c r="DT301" i="22"/>
  <c r="DS301" i="22"/>
  <c r="DR301" i="22"/>
  <c r="DQ301" i="22"/>
  <c r="DP301" i="22"/>
  <c r="DN301" i="22"/>
  <c r="DM301" i="22"/>
  <c r="DL301" i="22"/>
  <c r="DK301" i="22"/>
  <c r="DJ301" i="22"/>
  <c r="DY300" i="22"/>
  <c r="DX300" i="22"/>
  <c r="DV300" i="22"/>
  <c r="DT300" i="22"/>
  <c r="DS300" i="22"/>
  <c r="DR300" i="22"/>
  <c r="DQ300" i="22"/>
  <c r="DP300" i="22"/>
  <c r="DN300" i="22"/>
  <c r="DM300" i="22"/>
  <c r="DL300" i="22"/>
  <c r="DK300" i="22"/>
  <c r="DJ300" i="22"/>
  <c r="DY299" i="22"/>
  <c r="DX299" i="22"/>
  <c r="DV299" i="22"/>
  <c r="DT299" i="22"/>
  <c r="DS299" i="22"/>
  <c r="DR299" i="22"/>
  <c r="DQ299" i="22"/>
  <c r="DP299" i="22"/>
  <c r="DN299" i="22"/>
  <c r="DM299" i="22"/>
  <c r="DL299" i="22"/>
  <c r="DK299" i="22"/>
  <c r="DJ299" i="22"/>
  <c r="DY298" i="22"/>
  <c r="DX298" i="22"/>
  <c r="DV298" i="22"/>
  <c r="DT298" i="22"/>
  <c r="DS298" i="22"/>
  <c r="DR298" i="22"/>
  <c r="DQ298" i="22"/>
  <c r="DP298" i="22"/>
  <c r="DN298" i="22"/>
  <c r="DM298" i="22"/>
  <c r="DL298" i="22"/>
  <c r="DK298" i="22"/>
  <c r="DJ298" i="22"/>
  <c r="DY297" i="22"/>
  <c r="DX297" i="22"/>
  <c r="DV297" i="22"/>
  <c r="DT297" i="22"/>
  <c r="DS297" i="22"/>
  <c r="DR297" i="22"/>
  <c r="DQ297" i="22"/>
  <c r="DP297" i="22"/>
  <c r="DN297" i="22"/>
  <c r="DM297" i="22"/>
  <c r="DL297" i="22"/>
  <c r="DK297" i="22"/>
  <c r="DJ297" i="22"/>
  <c r="DY296" i="22"/>
  <c r="DX296" i="22"/>
  <c r="DV296" i="22"/>
  <c r="DT296" i="22"/>
  <c r="DS296" i="22"/>
  <c r="DR296" i="22"/>
  <c r="DQ296" i="22"/>
  <c r="DP296" i="22"/>
  <c r="DN296" i="22"/>
  <c r="DM296" i="22"/>
  <c r="DL296" i="22"/>
  <c r="DK296" i="22"/>
  <c r="DJ296" i="22"/>
  <c r="DY295" i="22"/>
  <c r="DX295" i="22"/>
  <c r="DV295" i="22"/>
  <c r="DT295" i="22"/>
  <c r="DS295" i="22"/>
  <c r="DR295" i="22"/>
  <c r="DQ295" i="22"/>
  <c r="DP295" i="22"/>
  <c r="DN295" i="22"/>
  <c r="DM295" i="22"/>
  <c r="DL295" i="22"/>
  <c r="DK295" i="22"/>
  <c r="DJ295" i="22"/>
  <c r="DY294" i="22"/>
  <c r="DX294" i="22"/>
  <c r="DV294" i="22"/>
  <c r="DT294" i="22"/>
  <c r="DS294" i="22"/>
  <c r="DR294" i="22"/>
  <c r="DQ294" i="22"/>
  <c r="DP294" i="22"/>
  <c r="DN294" i="22"/>
  <c r="DM294" i="22"/>
  <c r="DL294" i="22"/>
  <c r="DK294" i="22"/>
  <c r="DJ294" i="22"/>
  <c r="DY293" i="22"/>
  <c r="DX293" i="22"/>
  <c r="DV293" i="22"/>
  <c r="DT293" i="22"/>
  <c r="DS293" i="22"/>
  <c r="DR293" i="22"/>
  <c r="DQ293" i="22"/>
  <c r="DP293" i="22"/>
  <c r="DN293" i="22"/>
  <c r="DM293" i="22"/>
  <c r="DL293" i="22"/>
  <c r="DK293" i="22"/>
  <c r="DJ293" i="22"/>
  <c r="DY292" i="22"/>
  <c r="DX292" i="22"/>
  <c r="DV292" i="22"/>
  <c r="DT292" i="22"/>
  <c r="DS292" i="22"/>
  <c r="DR292" i="22"/>
  <c r="DQ292" i="22"/>
  <c r="DP292" i="22"/>
  <c r="DN292" i="22"/>
  <c r="DM292" i="22"/>
  <c r="DL292" i="22"/>
  <c r="DK292" i="22"/>
  <c r="DJ292" i="22"/>
  <c r="DY291" i="22"/>
  <c r="DX291" i="22"/>
  <c r="DV291" i="22"/>
  <c r="DT291" i="22"/>
  <c r="DS291" i="22"/>
  <c r="DR291" i="22"/>
  <c r="DQ291" i="22"/>
  <c r="DP291" i="22"/>
  <c r="DN291" i="22"/>
  <c r="DM291" i="22"/>
  <c r="DL291" i="22"/>
  <c r="DK291" i="22"/>
  <c r="DJ291" i="22"/>
  <c r="DY290" i="22"/>
  <c r="DX290" i="22"/>
  <c r="DV290" i="22"/>
  <c r="DT290" i="22"/>
  <c r="DS290" i="22"/>
  <c r="DR290" i="22"/>
  <c r="DQ290" i="22"/>
  <c r="DP290" i="22"/>
  <c r="DN290" i="22"/>
  <c r="DM290" i="22"/>
  <c r="DL290" i="22"/>
  <c r="DK290" i="22"/>
  <c r="DJ290" i="22"/>
  <c r="DY289" i="22"/>
  <c r="DX289" i="22"/>
  <c r="DV289" i="22"/>
  <c r="DT289" i="22"/>
  <c r="DS289" i="22"/>
  <c r="DR289" i="22"/>
  <c r="DQ289" i="22"/>
  <c r="DP289" i="22"/>
  <c r="DN289" i="22"/>
  <c r="DM289" i="22"/>
  <c r="DL289" i="22"/>
  <c r="DK289" i="22"/>
  <c r="DJ289" i="22"/>
  <c r="DY288" i="22"/>
  <c r="DX288" i="22"/>
  <c r="DV288" i="22"/>
  <c r="DT288" i="22"/>
  <c r="DS288" i="22"/>
  <c r="DR288" i="22"/>
  <c r="DQ288" i="22"/>
  <c r="DP288" i="22"/>
  <c r="DN288" i="22"/>
  <c r="DM288" i="22"/>
  <c r="DL288" i="22"/>
  <c r="DK288" i="22"/>
  <c r="DJ288" i="22"/>
  <c r="DY287" i="22"/>
  <c r="DX287" i="22"/>
  <c r="DV287" i="22"/>
  <c r="DT287" i="22"/>
  <c r="DS287" i="22"/>
  <c r="DR287" i="22"/>
  <c r="DQ287" i="22"/>
  <c r="DP287" i="22"/>
  <c r="DN287" i="22"/>
  <c r="DM287" i="22"/>
  <c r="DL287" i="22"/>
  <c r="DK287" i="22"/>
  <c r="DJ287" i="22"/>
  <c r="DY286" i="22"/>
  <c r="DX286" i="22"/>
  <c r="DV286" i="22"/>
  <c r="DT286" i="22"/>
  <c r="DS286" i="22"/>
  <c r="DR286" i="22"/>
  <c r="DQ286" i="22"/>
  <c r="DP286" i="22"/>
  <c r="DN286" i="22"/>
  <c r="DM286" i="22"/>
  <c r="DL286" i="22"/>
  <c r="DK286" i="22"/>
  <c r="DJ286" i="22"/>
  <c r="DY285" i="22"/>
  <c r="DX285" i="22"/>
  <c r="DV285" i="22"/>
  <c r="DT285" i="22"/>
  <c r="DS285" i="22"/>
  <c r="DR285" i="22"/>
  <c r="DQ285" i="22"/>
  <c r="DP285" i="22"/>
  <c r="DN285" i="22"/>
  <c r="DM285" i="22"/>
  <c r="DL285" i="22"/>
  <c r="DK285" i="22"/>
  <c r="DJ285" i="22"/>
  <c r="DY284" i="22"/>
  <c r="DX284" i="22"/>
  <c r="DV284" i="22"/>
  <c r="DT284" i="22"/>
  <c r="DS284" i="22"/>
  <c r="DR284" i="22"/>
  <c r="DQ284" i="22"/>
  <c r="DP284" i="22"/>
  <c r="DN284" i="22"/>
  <c r="DM284" i="22"/>
  <c r="DL284" i="22"/>
  <c r="DK284" i="22"/>
  <c r="DJ284" i="22"/>
  <c r="DY283" i="22"/>
  <c r="DX283" i="22"/>
  <c r="DV283" i="22"/>
  <c r="DT283" i="22"/>
  <c r="DS283" i="22"/>
  <c r="DR283" i="22"/>
  <c r="DQ283" i="22"/>
  <c r="DP283" i="22"/>
  <c r="DN283" i="22"/>
  <c r="DM283" i="22"/>
  <c r="DL283" i="22"/>
  <c r="DK283" i="22"/>
  <c r="DJ283" i="22"/>
  <c r="DY282" i="22"/>
  <c r="DX282" i="22"/>
  <c r="DV282" i="22"/>
  <c r="DT282" i="22"/>
  <c r="DS282" i="22"/>
  <c r="DR282" i="22"/>
  <c r="DQ282" i="22"/>
  <c r="DP282" i="22"/>
  <c r="DN282" i="22"/>
  <c r="DM282" i="22"/>
  <c r="DL282" i="22"/>
  <c r="DK282" i="22"/>
  <c r="DJ282" i="22"/>
  <c r="DY281" i="22"/>
  <c r="DX281" i="22"/>
  <c r="DV281" i="22"/>
  <c r="DT281" i="22"/>
  <c r="DS281" i="22"/>
  <c r="DR281" i="22"/>
  <c r="DQ281" i="22"/>
  <c r="DP281" i="22"/>
  <c r="DN281" i="22"/>
  <c r="DM281" i="22"/>
  <c r="DL281" i="22"/>
  <c r="DK281" i="22"/>
  <c r="DJ281" i="22"/>
  <c r="DY280" i="22"/>
  <c r="DX280" i="22"/>
  <c r="DV280" i="22"/>
  <c r="DT280" i="22"/>
  <c r="DS280" i="22"/>
  <c r="DR280" i="22"/>
  <c r="DQ280" i="22"/>
  <c r="DP280" i="22"/>
  <c r="DN280" i="22"/>
  <c r="DM280" i="22"/>
  <c r="DL280" i="22"/>
  <c r="DK280" i="22"/>
  <c r="DJ280" i="22"/>
  <c r="DY279" i="22"/>
  <c r="DX279" i="22"/>
  <c r="DV279" i="22"/>
  <c r="DT279" i="22"/>
  <c r="DS279" i="22"/>
  <c r="DR279" i="22"/>
  <c r="DQ279" i="22"/>
  <c r="DP279" i="22"/>
  <c r="DN279" i="22"/>
  <c r="DM279" i="22"/>
  <c r="DL279" i="22"/>
  <c r="DK279" i="22"/>
  <c r="DJ279" i="22"/>
  <c r="DY278" i="22"/>
  <c r="DX278" i="22"/>
  <c r="DV278" i="22"/>
  <c r="DT278" i="22"/>
  <c r="DS278" i="22"/>
  <c r="DR278" i="22"/>
  <c r="DQ278" i="22"/>
  <c r="DP278" i="22"/>
  <c r="DN278" i="22"/>
  <c r="DM278" i="22"/>
  <c r="DL278" i="22"/>
  <c r="DK278" i="22"/>
  <c r="DJ278" i="22"/>
  <c r="DY277" i="22"/>
  <c r="DX277" i="22"/>
  <c r="DV277" i="22"/>
  <c r="DT277" i="22"/>
  <c r="DS277" i="22"/>
  <c r="DR277" i="22"/>
  <c r="DQ277" i="22"/>
  <c r="DP277" i="22"/>
  <c r="DN277" i="22"/>
  <c r="DM277" i="22"/>
  <c r="DL277" i="22"/>
  <c r="DK277" i="22"/>
  <c r="DJ277" i="22"/>
  <c r="DY276" i="22"/>
  <c r="DX276" i="22"/>
  <c r="DV276" i="22"/>
  <c r="DT276" i="22"/>
  <c r="DS276" i="22"/>
  <c r="DR276" i="22"/>
  <c r="DQ276" i="22"/>
  <c r="DP276" i="22"/>
  <c r="DN276" i="22"/>
  <c r="DM276" i="22"/>
  <c r="DL276" i="22"/>
  <c r="DK276" i="22"/>
  <c r="DJ276" i="22"/>
  <c r="DY275" i="22"/>
  <c r="DX275" i="22"/>
  <c r="DV275" i="22"/>
  <c r="DT275" i="22"/>
  <c r="DS275" i="22"/>
  <c r="DR275" i="22"/>
  <c r="DQ275" i="22"/>
  <c r="DP275" i="22"/>
  <c r="DN275" i="22"/>
  <c r="DM275" i="22"/>
  <c r="DL275" i="22"/>
  <c r="DK275" i="22"/>
  <c r="DJ275" i="22"/>
  <c r="DY274" i="22"/>
  <c r="DX274" i="22"/>
  <c r="DV274" i="22"/>
  <c r="DT274" i="22"/>
  <c r="DS274" i="22"/>
  <c r="DR274" i="22"/>
  <c r="DQ274" i="22"/>
  <c r="DP274" i="22"/>
  <c r="DN274" i="22"/>
  <c r="DM274" i="22"/>
  <c r="DL274" i="22"/>
  <c r="DK274" i="22"/>
  <c r="DJ274" i="22"/>
  <c r="DY273" i="22"/>
  <c r="DX273" i="22"/>
  <c r="DV273" i="22"/>
  <c r="DT273" i="22"/>
  <c r="DS273" i="22"/>
  <c r="DR273" i="22"/>
  <c r="DQ273" i="22"/>
  <c r="DP273" i="22"/>
  <c r="DN273" i="22"/>
  <c r="DM273" i="22"/>
  <c r="DL273" i="22"/>
  <c r="DK273" i="22"/>
  <c r="DJ273" i="22"/>
  <c r="DY272" i="22"/>
  <c r="DX272" i="22"/>
  <c r="DV272" i="22"/>
  <c r="DT272" i="22"/>
  <c r="DS272" i="22"/>
  <c r="DR272" i="22"/>
  <c r="DQ272" i="22"/>
  <c r="DP272" i="22"/>
  <c r="DN272" i="22"/>
  <c r="DM272" i="22"/>
  <c r="DL272" i="22"/>
  <c r="DK272" i="22"/>
  <c r="DJ272" i="22"/>
  <c r="DY271" i="22"/>
  <c r="DX271" i="22"/>
  <c r="DV271" i="22"/>
  <c r="DT271" i="22"/>
  <c r="DS271" i="22"/>
  <c r="DR271" i="22"/>
  <c r="DQ271" i="22"/>
  <c r="DP271" i="22"/>
  <c r="DN271" i="22"/>
  <c r="DM271" i="22"/>
  <c r="DL271" i="22"/>
  <c r="DK271" i="22"/>
  <c r="DJ271" i="22"/>
  <c r="DY270" i="22"/>
  <c r="DX270" i="22"/>
  <c r="DV270" i="22"/>
  <c r="DT270" i="22"/>
  <c r="DS270" i="22"/>
  <c r="DR270" i="22"/>
  <c r="DQ270" i="22"/>
  <c r="DP270" i="22"/>
  <c r="DN270" i="22"/>
  <c r="DM270" i="22"/>
  <c r="DL270" i="22"/>
  <c r="DK270" i="22"/>
  <c r="DJ270" i="22"/>
  <c r="DY269" i="22"/>
  <c r="DX269" i="22"/>
  <c r="DV269" i="22"/>
  <c r="DT269" i="22"/>
  <c r="DS269" i="22"/>
  <c r="DR269" i="22"/>
  <c r="DQ269" i="22"/>
  <c r="DP269" i="22"/>
  <c r="DN269" i="22"/>
  <c r="DM269" i="22"/>
  <c r="DL269" i="22"/>
  <c r="DK269" i="22"/>
  <c r="DJ269" i="22"/>
  <c r="DY268" i="22"/>
  <c r="DX268" i="22"/>
  <c r="DV268" i="22"/>
  <c r="DT268" i="22"/>
  <c r="DS268" i="22"/>
  <c r="DR268" i="22"/>
  <c r="DQ268" i="22"/>
  <c r="DP268" i="22"/>
  <c r="DN268" i="22"/>
  <c r="DM268" i="22"/>
  <c r="DL268" i="22"/>
  <c r="DK268" i="22"/>
  <c r="DJ268" i="22"/>
  <c r="DY267" i="22"/>
  <c r="DX267" i="22"/>
  <c r="DV267" i="22"/>
  <c r="DT267" i="22"/>
  <c r="DS267" i="22"/>
  <c r="DR267" i="22"/>
  <c r="DQ267" i="22"/>
  <c r="DP267" i="22"/>
  <c r="DN267" i="22"/>
  <c r="DM267" i="22"/>
  <c r="DL267" i="22"/>
  <c r="DK267" i="22"/>
  <c r="DJ267" i="22"/>
  <c r="DY266" i="22"/>
  <c r="DX266" i="22"/>
  <c r="DV266" i="22"/>
  <c r="DT266" i="22"/>
  <c r="DS266" i="22"/>
  <c r="DR266" i="22"/>
  <c r="DQ266" i="22"/>
  <c r="DP266" i="22"/>
  <c r="DN266" i="22"/>
  <c r="DM266" i="22"/>
  <c r="DL266" i="22"/>
  <c r="DK266" i="22"/>
  <c r="DJ266" i="22"/>
  <c r="DY265" i="22"/>
  <c r="DX265" i="22"/>
  <c r="DV265" i="22"/>
  <c r="DT265" i="22"/>
  <c r="DS265" i="22"/>
  <c r="DR265" i="22"/>
  <c r="DQ265" i="22"/>
  <c r="DP265" i="22"/>
  <c r="DN265" i="22"/>
  <c r="DM265" i="22"/>
  <c r="DL265" i="22"/>
  <c r="DK265" i="22"/>
  <c r="DJ265" i="22"/>
  <c r="DY264" i="22"/>
  <c r="DX264" i="22"/>
  <c r="DV264" i="22"/>
  <c r="DT264" i="22"/>
  <c r="DS264" i="22"/>
  <c r="DR264" i="22"/>
  <c r="DQ264" i="22"/>
  <c r="DP264" i="22"/>
  <c r="DN264" i="22"/>
  <c r="DM264" i="22"/>
  <c r="DL264" i="22"/>
  <c r="DK264" i="22"/>
  <c r="DJ264" i="22"/>
  <c r="DY263" i="22"/>
  <c r="DX263" i="22"/>
  <c r="DV263" i="22"/>
  <c r="DT263" i="22"/>
  <c r="DS263" i="22"/>
  <c r="DR263" i="22"/>
  <c r="DQ263" i="22"/>
  <c r="DP263" i="22"/>
  <c r="DN263" i="22"/>
  <c r="DM263" i="22"/>
  <c r="DL263" i="22"/>
  <c r="DK263" i="22"/>
  <c r="DJ263" i="22"/>
  <c r="DY262" i="22"/>
  <c r="DX262" i="22"/>
  <c r="DV262" i="22"/>
  <c r="DT262" i="22"/>
  <c r="DS262" i="22"/>
  <c r="DR262" i="22"/>
  <c r="DQ262" i="22"/>
  <c r="DP262" i="22"/>
  <c r="DN262" i="22"/>
  <c r="DM262" i="22"/>
  <c r="DL262" i="22"/>
  <c r="DK262" i="22"/>
  <c r="DJ262" i="22"/>
  <c r="DY261" i="22"/>
  <c r="DX261" i="22"/>
  <c r="DV261" i="22"/>
  <c r="DT261" i="22"/>
  <c r="DS261" i="22"/>
  <c r="DR261" i="22"/>
  <c r="DQ261" i="22"/>
  <c r="DP261" i="22"/>
  <c r="DN261" i="22"/>
  <c r="DM261" i="22"/>
  <c r="DL261" i="22"/>
  <c r="DK261" i="22"/>
  <c r="DJ261" i="22"/>
  <c r="DY260" i="22"/>
  <c r="DX260" i="22"/>
  <c r="DV260" i="22"/>
  <c r="DT260" i="22"/>
  <c r="DS260" i="22"/>
  <c r="DR260" i="22"/>
  <c r="DQ260" i="22"/>
  <c r="DP260" i="22"/>
  <c r="DN260" i="22"/>
  <c r="DM260" i="22"/>
  <c r="DL260" i="22"/>
  <c r="DK260" i="22"/>
  <c r="DJ260" i="22"/>
  <c r="DY259" i="22"/>
  <c r="DX259" i="22"/>
  <c r="DV259" i="22"/>
  <c r="DT259" i="22"/>
  <c r="DS259" i="22"/>
  <c r="DR259" i="22"/>
  <c r="DQ259" i="22"/>
  <c r="DP259" i="22"/>
  <c r="DN259" i="22"/>
  <c r="DM259" i="22"/>
  <c r="DL259" i="22"/>
  <c r="DK259" i="22"/>
  <c r="DJ259" i="22"/>
  <c r="DY258" i="22"/>
  <c r="DX258" i="22"/>
  <c r="DV258" i="22"/>
  <c r="DT258" i="22"/>
  <c r="DS258" i="22"/>
  <c r="DR258" i="22"/>
  <c r="DQ258" i="22"/>
  <c r="DP258" i="22"/>
  <c r="DN258" i="22"/>
  <c r="DM258" i="22"/>
  <c r="DL258" i="22"/>
  <c r="DK258" i="22"/>
  <c r="DJ258" i="22"/>
  <c r="DY257" i="22"/>
  <c r="DX257" i="22"/>
  <c r="DV257" i="22"/>
  <c r="DT257" i="22"/>
  <c r="DS257" i="22"/>
  <c r="DR257" i="22"/>
  <c r="DQ257" i="22"/>
  <c r="DP257" i="22"/>
  <c r="DN257" i="22"/>
  <c r="DM257" i="22"/>
  <c r="DL257" i="22"/>
  <c r="DK257" i="22"/>
  <c r="DJ257" i="22"/>
  <c r="DY256" i="22"/>
  <c r="DX256" i="22"/>
  <c r="DV256" i="22"/>
  <c r="DT256" i="22"/>
  <c r="DS256" i="22"/>
  <c r="DR256" i="22"/>
  <c r="DQ256" i="22"/>
  <c r="DP256" i="22"/>
  <c r="DN256" i="22"/>
  <c r="DM256" i="22"/>
  <c r="DL256" i="22"/>
  <c r="DK256" i="22"/>
  <c r="DJ256" i="22"/>
  <c r="DY255" i="22"/>
  <c r="DX255" i="22"/>
  <c r="DV255" i="22"/>
  <c r="DT255" i="22"/>
  <c r="DS255" i="22"/>
  <c r="DR255" i="22"/>
  <c r="DQ255" i="22"/>
  <c r="DP255" i="22"/>
  <c r="DN255" i="22"/>
  <c r="DM255" i="22"/>
  <c r="DL255" i="22"/>
  <c r="DK255" i="22"/>
  <c r="DJ255" i="22"/>
  <c r="DY254" i="22"/>
  <c r="DX254" i="22"/>
  <c r="DV254" i="22"/>
  <c r="DT254" i="22"/>
  <c r="DS254" i="22"/>
  <c r="DR254" i="22"/>
  <c r="DQ254" i="22"/>
  <c r="DP254" i="22"/>
  <c r="DN254" i="22"/>
  <c r="DM254" i="22"/>
  <c r="DL254" i="22"/>
  <c r="DK254" i="22"/>
  <c r="DJ254" i="22"/>
  <c r="DY253" i="22"/>
  <c r="DX253" i="22"/>
  <c r="DV253" i="22"/>
  <c r="DT253" i="22"/>
  <c r="DS253" i="22"/>
  <c r="DR253" i="22"/>
  <c r="DQ253" i="22"/>
  <c r="DP253" i="22"/>
  <c r="DN253" i="22"/>
  <c r="DM253" i="22"/>
  <c r="DL253" i="22"/>
  <c r="DK253" i="22"/>
  <c r="DJ253" i="22"/>
  <c r="DY252" i="22"/>
  <c r="DX252" i="22"/>
  <c r="DV252" i="22"/>
  <c r="DT252" i="22"/>
  <c r="DS252" i="22"/>
  <c r="DR252" i="22"/>
  <c r="DQ252" i="22"/>
  <c r="DP252" i="22"/>
  <c r="DN252" i="22"/>
  <c r="DM252" i="22"/>
  <c r="DL252" i="22"/>
  <c r="DK252" i="22"/>
  <c r="DJ252" i="22"/>
  <c r="DY251" i="22"/>
  <c r="DX251" i="22"/>
  <c r="DV251" i="22"/>
  <c r="DT251" i="22"/>
  <c r="DS251" i="22"/>
  <c r="DR251" i="22"/>
  <c r="DQ251" i="22"/>
  <c r="DP251" i="22"/>
  <c r="DN251" i="22"/>
  <c r="DM251" i="22"/>
  <c r="DL251" i="22"/>
  <c r="DK251" i="22"/>
  <c r="DJ251" i="22"/>
  <c r="DY250" i="22"/>
  <c r="DX250" i="22"/>
  <c r="DV250" i="22"/>
  <c r="DT250" i="22"/>
  <c r="DS250" i="22"/>
  <c r="DR250" i="22"/>
  <c r="DQ250" i="22"/>
  <c r="DP250" i="22"/>
  <c r="DN250" i="22"/>
  <c r="DM250" i="22"/>
  <c r="DL250" i="22"/>
  <c r="DK250" i="22"/>
  <c r="DJ250" i="22"/>
  <c r="DY249" i="22"/>
  <c r="DX249" i="22"/>
  <c r="DV249" i="22"/>
  <c r="DT249" i="22"/>
  <c r="DS249" i="22"/>
  <c r="DR249" i="22"/>
  <c r="DQ249" i="22"/>
  <c r="DP249" i="22"/>
  <c r="DN249" i="22"/>
  <c r="DM249" i="22"/>
  <c r="DL249" i="22"/>
  <c r="DK249" i="22"/>
  <c r="DJ249" i="22"/>
  <c r="DY248" i="22"/>
  <c r="DX248" i="22"/>
  <c r="DV248" i="22"/>
  <c r="DT248" i="22"/>
  <c r="DS248" i="22"/>
  <c r="DR248" i="22"/>
  <c r="DQ248" i="22"/>
  <c r="DP248" i="22"/>
  <c r="DN248" i="22"/>
  <c r="DM248" i="22"/>
  <c r="DL248" i="22"/>
  <c r="DK248" i="22"/>
  <c r="DJ248" i="22"/>
  <c r="DY247" i="22"/>
  <c r="DX247" i="22"/>
  <c r="DV247" i="22"/>
  <c r="DT247" i="22"/>
  <c r="DS247" i="22"/>
  <c r="DR247" i="22"/>
  <c r="DQ247" i="22"/>
  <c r="DP247" i="22"/>
  <c r="DN247" i="22"/>
  <c r="DM247" i="22"/>
  <c r="DL247" i="22"/>
  <c r="DK247" i="22"/>
  <c r="DJ247" i="22"/>
  <c r="DY246" i="22"/>
  <c r="DX246" i="22"/>
  <c r="DV246" i="22"/>
  <c r="DT246" i="22"/>
  <c r="DS246" i="22"/>
  <c r="DR246" i="22"/>
  <c r="DQ246" i="22"/>
  <c r="DP246" i="22"/>
  <c r="DN246" i="22"/>
  <c r="DM246" i="22"/>
  <c r="DL246" i="22"/>
  <c r="DK246" i="22"/>
  <c r="DJ246" i="22"/>
  <c r="DY245" i="22"/>
  <c r="DX245" i="22"/>
  <c r="DV245" i="22"/>
  <c r="DT245" i="22"/>
  <c r="DS245" i="22"/>
  <c r="DR245" i="22"/>
  <c r="DQ245" i="22"/>
  <c r="DP245" i="22"/>
  <c r="DN245" i="22"/>
  <c r="DM245" i="22"/>
  <c r="DL245" i="22"/>
  <c r="DK245" i="22"/>
  <c r="DJ245" i="22"/>
  <c r="DY244" i="22"/>
  <c r="DX244" i="22"/>
  <c r="DV244" i="22"/>
  <c r="DT244" i="22"/>
  <c r="DS244" i="22"/>
  <c r="DR244" i="22"/>
  <c r="DQ244" i="22"/>
  <c r="DP244" i="22"/>
  <c r="DN244" i="22"/>
  <c r="DM244" i="22"/>
  <c r="DL244" i="22"/>
  <c r="DK244" i="22"/>
  <c r="DJ244" i="22"/>
  <c r="DY243" i="22"/>
  <c r="DX243" i="22"/>
  <c r="DV243" i="22"/>
  <c r="DT243" i="22"/>
  <c r="DS243" i="22"/>
  <c r="DR243" i="22"/>
  <c r="DQ243" i="22"/>
  <c r="DP243" i="22"/>
  <c r="DN243" i="22"/>
  <c r="DM243" i="22"/>
  <c r="DL243" i="22"/>
  <c r="DK243" i="22"/>
  <c r="DJ243" i="22"/>
  <c r="DY242" i="22"/>
  <c r="DX242" i="22"/>
  <c r="DV242" i="22"/>
  <c r="DT242" i="22"/>
  <c r="DS242" i="22"/>
  <c r="DR242" i="22"/>
  <c r="DQ242" i="22"/>
  <c r="DP242" i="22"/>
  <c r="DN242" i="22"/>
  <c r="DM242" i="22"/>
  <c r="DL242" i="22"/>
  <c r="DK242" i="22"/>
  <c r="DJ242" i="22"/>
  <c r="DY241" i="22"/>
  <c r="DX241" i="22"/>
  <c r="DV241" i="22"/>
  <c r="DT241" i="22"/>
  <c r="DS241" i="22"/>
  <c r="DR241" i="22"/>
  <c r="DQ241" i="22"/>
  <c r="DP241" i="22"/>
  <c r="DN241" i="22"/>
  <c r="DM241" i="22"/>
  <c r="DL241" i="22"/>
  <c r="DK241" i="22"/>
  <c r="DJ241" i="22"/>
  <c r="DY240" i="22"/>
  <c r="DX240" i="22"/>
  <c r="DV240" i="22"/>
  <c r="DT240" i="22"/>
  <c r="DS240" i="22"/>
  <c r="DR240" i="22"/>
  <c r="DQ240" i="22"/>
  <c r="DP240" i="22"/>
  <c r="DN240" i="22"/>
  <c r="DM240" i="22"/>
  <c r="DL240" i="22"/>
  <c r="DK240" i="22"/>
  <c r="DJ240" i="22"/>
  <c r="DY239" i="22"/>
  <c r="DX239" i="22"/>
  <c r="DV239" i="22"/>
  <c r="DT239" i="22"/>
  <c r="DS239" i="22"/>
  <c r="DR239" i="22"/>
  <c r="DQ239" i="22"/>
  <c r="DP239" i="22"/>
  <c r="DN239" i="22"/>
  <c r="DM239" i="22"/>
  <c r="DL239" i="22"/>
  <c r="DK239" i="22"/>
  <c r="DJ239" i="22"/>
  <c r="DY238" i="22"/>
  <c r="DX238" i="22"/>
  <c r="DV238" i="22"/>
  <c r="DT238" i="22"/>
  <c r="DS238" i="22"/>
  <c r="DR238" i="22"/>
  <c r="DQ238" i="22"/>
  <c r="DP238" i="22"/>
  <c r="DN238" i="22"/>
  <c r="DM238" i="22"/>
  <c r="DL238" i="22"/>
  <c r="DK238" i="22"/>
  <c r="DJ238" i="22"/>
  <c r="DY237" i="22"/>
  <c r="DX237" i="22"/>
  <c r="DV237" i="22"/>
  <c r="DT237" i="22"/>
  <c r="DS237" i="22"/>
  <c r="DR237" i="22"/>
  <c r="DQ237" i="22"/>
  <c r="DP237" i="22"/>
  <c r="DN237" i="22"/>
  <c r="DM237" i="22"/>
  <c r="DL237" i="22"/>
  <c r="DK237" i="22"/>
  <c r="DJ237" i="22"/>
  <c r="DY236" i="22"/>
  <c r="DX236" i="22"/>
  <c r="DV236" i="22"/>
  <c r="DT236" i="22"/>
  <c r="DS236" i="22"/>
  <c r="DR236" i="22"/>
  <c r="DQ236" i="22"/>
  <c r="DP236" i="22"/>
  <c r="DN236" i="22"/>
  <c r="DM236" i="22"/>
  <c r="DL236" i="22"/>
  <c r="DK236" i="22"/>
  <c r="DJ236" i="22"/>
  <c r="DY235" i="22"/>
  <c r="DX235" i="22"/>
  <c r="DV235" i="22"/>
  <c r="DT235" i="22"/>
  <c r="DS235" i="22"/>
  <c r="DR235" i="22"/>
  <c r="DQ235" i="22"/>
  <c r="DP235" i="22"/>
  <c r="DN235" i="22"/>
  <c r="DM235" i="22"/>
  <c r="DL235" i="22"/>
  <c r="DK235" i="22"/>
  <c r="DJ235" i="22"/>
  <c r="DY234" i="22"/>
  <c r="DX234" i="22"/>
  <c r="DV234" i="22"/>
  <c r="DT234" i="22"/>
  <c r="DS234" i="22"/>
  <c r="DR234" i="22"/>
  <c r="DQ234" i="22"/>
  <c r="DP234" i="22"/>
  <c r="DN234" i="22"/>
  <c r="DM234" i="22"/>
  <c r="DL234" i="22"/>
  <c r="DK234" i="22"/>
  <c r="DJ234" i="22"/>
  <c r="DY233" i="22"/>
  <c r="DX233" i="22"/>
  <c r="DV233" i="22"/>
  <c r="DT233" i="22"/>
  <c r="DS233" i="22"/>
  <c r="DR233" i="22"/>
  <c r="DQ233" i="22"/>
  <c r="DP233" i="22"/>
  <c r="DN233" i="22"/>
  <c r="DM233" i="22"/>
  <c r="DL233" i="22"/>
  <c r="DK233" i="22"/>
  <c r="DJ233" i="22"/>
  <c r="DY232" i="22"/>
  <c r="DX232" i="22"/>
  <c r="DV232" i="22"/>
  <c r="DT232" i="22"/>
  <c r="DS232" i="22"/>
  <c r="DR232" i="22"/>
  <c r="DQ232" i="22"/>
  <c r="DP232" i="22"/>
  <c r="DN232" i="22"/>
  <c r="DM232" i="22"/>
  <c r="DL232" i="22"/>
  <c r="DK232" i="22"/>
  <c r="DJ232" i="22"/>
  <c r="DY231" i="22"/>
  <c r="DX231" i="22"/>
  <c r="DV231" i="22"/>
  <c r="DT231" i="22"/>
  <c r="DS231" i="22"/>
  <c r="DR231" i="22"/>
  <c r="DQ231" i="22"/>
  <c r="DP231" i="22"/>
  <c r="DN231" i="22"/>
  <c r="DM231" i="22"/>
  <c r="DL231" i="22"/>
  <c r="DK231" i="22"/>
  <c r="DJ231" i="22"/>
  <c r="DY230" i="22"/>
  <c r="DX230" i="22"/>
  <c r="DV230" i="22"/>
  <c r="DT230" i="22"/>
  <c r="DS230" i="22"/>
  <c r="DR230" i="22"/>
  <c r="DQ230" i="22"/>
  <c r="DP230" i="22"/>
  <c r="DN230" i="22"/>
  <c r="DM230" i="22"/>
  <c r="DL230" i="22"/>
  <c r="DK230" i="22"/>
  <c r="DJ230" i="22"/>
  <c r="DY229" i="22"/>
  <c r="DX229" i="22"/>
  <c r="DV229" i="22"/>
  <c r="DT229" i="22"/>
  <c r="DS229" i="22"/>
  <c r="DR229" i="22"/>
  <c r="DQ229" i="22"/>
  <c r="DP229" i="22"/>
  <c r="DN229" i="22"/>
  <c r="DM229" i="22"/>
  <c r="DL229" i="22"/>
  <c r="DK229" i="22"/>
  <c r="DJ229" i="22"/>
  <c r="DY228" i="22"/>
  <c r="DX228" i="22"/>
  <c r="DV228" i="22"/>
  <c r="DT228" i="22"/>
  <c r="DS228" i="22"/>
  <c r="DR228" i="22"/>
  <c r="DQ228" i="22"/>
  <c r="DP228" i="22"/>
  <c r="DN228" i="22"/>
  <c r="DM228" i="22"/>
  <c r="DL228" i="22"/>
  <c r="DK228" i="22"/>
  <c r="DJ228" i="22"/>
  <c r="DY227" i="22"/>
  <c r="DX227" i="22"/>
  <c r="DV227" i="22"/>
  <c r="DT227" i="22"/>
  <c r="DS227" i="22"/>
  <c r="DR227" i="22"/>
  <c r="DQ227" i="22"/>
  <c r="DP227" i="22"/>
  <c r="DN227" i="22"/>
  <c r="DM227" i="22"/>
  <c r="DL227" i="22"/>
  <c r="DK227" i="22"/>
  <c r="DJ227" i="22"/>
  <c r="DY226" i="22"/>
  <c r="DX226" i="22"/>
  <c r="DV226" i="22"/>
  <c r="DT226" i="22"/>
  <c r="DS226" i="22"/>
  <c r="DR226" i="22"/>
  <c r="DQ226" i="22"/>
  <c r="DP226" i="22"/>
  <c r="DN226" i="22"/>
  <c r="DM226" i="22"/>
  <c r="DL226" i="22"/>
  <c r="DK226" i="22"/>
  <c r="DJ226" i="22"/>
  <c r="DY225" i="22"/>
  <c r="DX225" i="22"/>
  <c r="DV225" i="22"/>
  <c r="DT225" i="22"/>
  <c r="DS225" i="22"/>
  <c r="DR225" i="22"/>
  <c r="DQ225" i="22"/>
  <c r="DP225" i="22"/>
  <c r="DN225" i="22"/>
  <c r="DM225" i="22"/>
  <c r="DL225" i="22"/>
  <c r="DK225" i="22"/>
  <c r="DJ225" i="22"/>
  <c r="DY224" i="22"/>
  <c r="DX224" i="22"/>
  <c r="DV224" i="22"/>
  <c r="DT224" i="22"/>
  <c r="DS224" i="22"/>
  <c r="DR224" i="22"/>
  <c r="DQ224" i="22"/>
  <c r="DP224" i="22"/>
  <c r="DN224" i="22"/>
  <c r="DM224" i="22"/>
  <c r="DL224" i="22"/>
  <c r="DK224" i="22"/>
  <c r="DJ224" i="22"/>
  <c r="DY223" i="22"/>
  <c r="DX223" i="22"/>
  <c r="DV223" i="22"/>
  <c r="DT223" i="22"/>
  <c r="DS223" i="22"/>
  <c r="DR223" i="22"/>
  <c r="DQ223" i="22"/>
  <c r="DP223" i="22"/>
  <c r="DN223" i="22"/>
  <c r="DM223" i="22"/>
  <c r="DL223" i="22"/>
  <c r="DK223" i="22"/>
  <c r="DJ223" i="22"/>
  <c r="DY222" i="22"/>
  <c r="DX222" i="22"/>
  <c r="DV222" i="22"/>
  <c r="DT222" i="22"/>
  <c r="DS222" i="22"/>
  <c r="DR222" i="22"/>
  <c r="DQ222" i="22"/>
  <c r="DP222" i="22"/>
  <c r="DN222" i="22"/>
  <c r="DM222" i="22"/>
  <c r="DL222" i="22"/>
  <c r="DK222" i="22"/>
  <c r="DJ222" i="22"/>
  <c r="DY221" i="22"/>
  <c r="DX221" i="22"/>
  <c r="DV221" i="22"/>
  <c r="DT221" i="22"/>
  <c r="DS221" i="22"/>
  <c r="DR221" i="22"/>
  <c r="DQ221" i="22"/>
  <c r="DP221" i="22"/>
  <c r="DN221" i="22"/>
  <c r="DM221" i="22"/>
  <c r="DL221" i="22"/>
  <c r="DK221" i="22"/>
  <c r="DJ221" i="22"/>
  <c r="DY220" i="22"/>
  <c r="DX220" i="22"/>
  <c r="DV220" i="22"/>
  <c r="DT220" i="22"/>
  <c r="DS220" i="22"/>
  <c r="DR220" i="22"/>
  <c r="DQ220" i="22"/>
  <c r="DP220" i="22"/>
  <c r="DN220" i="22"/>
  <c r="DM220" i="22"/>
  <c r="DL220" i="22"/>
  <c r="DK220" i="22"/>
  <c r="DJ220" i="22"/>
  <c r="DY219" i="22"/>
  <c r="DX219" i="22"/>
  <c r="DV219" i="22"/>
  <c r="DT219" i="22"/>
  <c r="DS219" i="22"/>
  <c r="DR219" i="22"/>
  <c r="DQ219" i="22"/>
  <c r="DP219" i="22"/>
  <c r="DN219" i="22"/>
  <c r="DM219" i="22"/>
  <c r="DL219" i="22"/>
  <c r="DK219" i="22"/>
  <c r="DJ219" i="22"/>
  <c r="DY218" i="22"/>
  <c r="DX218" i="22"/>
  <c r="DV218" i="22"/>
  <c r="DT218" i="22"/>
  <c r="DS218" i="22"/>
  <c r="DR218" i="22"/>
  <c r="DQ218" i="22"/>
  <c r="DP218" i="22"/>
  <c r="DN218" i="22"/>
  <c r="DM218" i="22"/>
  <c r="DL218" i="22"/>
  <c r="DK218" i="22"/>
  <c r="DJ218" i="22"/>
  <c r="DY217" i="22"/>
  <c r="DX217" i="22"/>
  <c r="DV217" i="22"/>
  <c r="DT217" i="22"/>
  <c r="DS217" i="22"/>
  <c r="DR217" i="22"/>
  <c r="DQ217" i="22"/>
  <c r="DP217" i="22"/>
  <c r="DN217" i="22"/>
  <c r="DM217" i="22"/>
  <c r="DL217" i="22"/>
  <c r="DK217" i="22"/>
  <c r="DJ217" i="22"/>
  <c r="DY216" i="22"/>
  <c r="DX216" i="22"/>
  <c r="DV216" i="22"/>
  <c r="DT216" i="22"/>
  <c r="DS216" i="22"/>
  <c r="DR216" i="22"/>
  <c r="DQ216" i="22"/>
  <c r="DP216" i="22"/>
  <c r="DN216" i="22"/>
  <c r="DM216" i="22"/>
  <c r="DL216" i="22"/>
  <c r="DK216" i="22"/>
  <c r="DJ216" i="22"/>
  <c r="DY215" i="22"/>
  <c r="DX215" i="22"/>
  <c r="DV215" i="22"/>
  <c r="DT215" i="22"/>
  <c r="DS215" i="22"/>
  <c r="DR215" i="22"/>
  <c r="DQ215" i="22"/>
  <c r="DP215" i="22"/>
  <c r="DN215" i="22"/>
  <c r="DM215" i="22"/>
  <c r="DL215" i="22"/>
  <c r="DK215" i="22"/>
  <c r="DJ215" i="22"/>
  <c r="DY214" i="22"/>
  <c r="DX214" i="22"/>
  <c r="DV214" i="22"/>
  <c r="DT214" i="22"/>
  <c r="DS214" i="22"/>
  <c r="DR214" i="22"/>
  <c r="DQ214" i="22"/>
  <c r="DP214" i="22"/>
  <c r="DN214" i="22"/>
  <c r="DM214" i="22"/>
  <c r="DL214" i="22"/>
  <c r="DK214" i="22"/>
  <c r="DJ214" i="22"/>
  <c r="DY213" i="22"/>
  <c r="DX213" i="22"/>
  <c r="DV213" i="22"/>
  <c r="DT213" i="22"/>
  <c r="DS213" i="22"/>
  <c r="DR213" i="22"/>
  <c r="DQ213" i="22"/>
  <c r="DP213" i="22"/>
  <c r="DN213" i="22"/>
  <c r="DM213" i="22"/>
  <c r="DL213" i="22"/>
  <c r="DK213" i="22"/>
  <c r="DJ213" i="22"/>
  <c r="DY212" i="22"/>
  <c r="DX212" i="22"/>
  <c r="DV212" i="22"/>
  <c r="DT212" i="22"/>
  <c r="DS212" i="22"/>
  <c r="DR212" i="22"/>
  <c r="DQ212" i="22"/>
  <c r="DP212" i="22"/>
  <c r="DN212" i="22"/>
  <c r="DM212" i="22"/>
  <c r="DL212" i="22"/>
  <c r="DK212" i="22"/>
  <c r="DJ212" i="22"/>
  <c r="DY211" i="22"/>
  <c r="DX211" i="22"/>
  <c r="DV211" i="22"/>
  <c r="DT211" i="22"/>
  <c r="DS211" i="22"/>
  <c r="DR211" i="22"/>
  <c r="DQ211" i="22"/>
  <c r="DP211" i="22"/>
  <c r="DN211" i="22"/>
  <c r="DM211" i="22"/>
  <c r="DL211" i="22"/>
  <c r="DK211" i="22"/>
  <c r="DJ211" i="22"/>
  <c r="DY210" i="22"/>
  <c r="DX210" i="22"/>
  <c r="DV210" i="22"/>
  <c r="DT210" i="22"/>
  <c r="DS210" i="22"/>
  <c r="DR210" i="22"/>
  <c r="DQ210" i="22"/>
  <c r="DP210" i="22"/>
  <c r="DN210" i="22"/>
  <c r="DM210" i="22"/>
  <c r="DL210" i="22"/>
  <c r="DK210" i="22"/>
  <c r="DJ210" i="22"/>
  <c r="DY209" i="22"/>
  <c r="DX209" i="22"/>
  <c r="DV209" i="22"/>
  <c r="DT209" i="22"/>
  <c r="DS209" i="22"/>
  <c r="DR209" i="22"/>
  <c r="DQ209" i="22"/>
  <c r="DP209" i="22"/>
  <c r="DN209" i="22"/>
  <c r="DM209" i="22"/>
  <c r="DL209" i="22"/>
  <c r="DK209" i="22"/>
  <c r="DJ209" i="22"/>
  <c r="DY208" i="22"/>
  <c r="DX208" i="22"/>
  <c r="DV208" i="22"/>
  <c r="DT208" i="22"/>
  <c r="DS208" i="22"/>
  <c r="DR208" i="22"/>
  <c r="DQ208" i="22"/>
  <c r="DP208" i="22"/>
  <c r="DN208" i="22"/>
  <c r="DM208" i="22"/>
  <c r="DL208" i="22"/>
  <c r="DK208" i="22"/>
  <c r="DJ208" i="22"/>
  <c r="DY207" i="22"/>
  <c r="DX207" i="22"/>
  <c r="DV207" i="22"/>
  <c r="DT207" i="22"/>
  <c r="DS207" i="22"/>
  <c r="DR207" i="22"/>
  <c r="DQ207" i="22"/>
  <c r="DP207" i="22"/>
  <c r="DN207" i="22"/>
  <c r="DM207" i="22"/>
  <c r="DL207" i="22"/>
  <c r="DK207" i="22"/>
  <c r="DJ207" i="22"/>
  <c r="DY206" i="22"/>
  <c r="DX206" i="22"/>
  <c r="DV206" i="22"/>
  <c r="DT206" i="22"/>
  <c r="DS206" i="22"/>
  <c r="DR206" i="22"/>
  <c r="DQ206" i="22"/>
  <c r="DP206" i="22"/>
  <c r="DN206" i="22"/>
  <c r="DM206" i="22"/>
  <c r="DL206" i="22"/>
  <c r="DK206" i="22"/>
  <c r="DJ206" i="22"/>
  <c r="DY205" i="22"/>
  <c r="DX205" i="22"/>
  <c r="DV205" i="22"/>
  <c r="DT205" i="22"/>
  <c r="DS205" i="22"/>
  <c r="DR205" i="22"/>
  <c r="DQ205" i="22"/>
  <c r="DP205" i="22"/>
  <c r="DN205" i="22"/>
  <c r="DM205" i="22"/>
  <c r="DL205" i="22"/>
  <c r="DK205" i="22"/>
  <c r="DJ205" i="22"/>
  <c r="DY204" i="22"/>
  <c r="DX204" i="22"/>
  <c r="DV204" i="22"/>
  <c r="DT204" i="22"/>
  <c r="DS204" i="22"/>
  <c r="DR204" i="22"/>
  <c r="DQ204" i="22"/>
  <c r="DP204" i="22"/>
  <c r="DN204" i="22"/>
  <c r="DM204" i="22"/>
  <c r="DL204" i="22"/>
  <c r="DK204" i="22"/>
  <c r="DJ204" i="22"/>
  <c r="DY203" i="22"/>
  <c r="DX203" i="22"/>
  <c r="DV203" i="22"/>
  <c r="DT203" i="22"/>
  <c r="DS203" i="22"/>
  <c r="DR203" i="22"/>
  <c r="DQ203" i="22"/>
  <c r="DP203" i="22"/>
  <c r="DN203" i="22"/>
  <c r="DM203" i="22"/>
  <c r="DL203" i="22"/>
  <c r="DK203" i="22"/>
  <c r="DJ203" i="22"/>
  <c r="DY202" i="22"/>
  <c r="DX202" i="22"/>
  <c r="DV202" i="22"/>
  <c r="DT202" i="22"/>
  <c r="DS202" i="22"/>
  <c r="DR202" i="22"/>
  <c r="DQ202" i="22"/>
  <c r="DP202" i="22"/>
  <c r="DN202" i="22"/>
  <c r="DM202" i="22"/>
  <c r="DL202" i="22"/>
  <c r="DK202" i="22"/>
  <c r="DJ202" i="22"/>
  <c r="DY201" i="22"/>
  <c r="DX201" i="22"/>
  <c r="DV201" i="22"/>
  <c r="DT201" i="22"/>
  <c r="DS201" i="22"/>
  <c r="DR201" i="22"/>
  <c r="DQ201" i="22"/>
  <c r="DP201" i="22"/>
  <c r="DN201" i="22"/>
  <c r="DM201" i="22"/>
  <c r="DL201" i="22"/>
  <c r="DK201" i="22"/>
  <c r="DJ201" i="22"/>
  <c r="DY200" i="22"/>
  <c r="DX200" i="22"/>
  <c r="DV200" i="22"/>
  <c r="DT200" i="22"/>
  <c r="DS200" i="22"/>
  <c r="DR200" i="22"/>
  <c r="DQ200" i="22"/>
  <c r="DP200" i="22"/>
  <c r="DN200" i="22"/>
  <c r="DM200" i="22"/>
  <c r="DL200" i="22"/>
  <c r="DK200" i="22"/>
  <c r="DJ200" i="22"/>
  <c r="DY199" i="22"/>
  <c r="DX199" i="22"/>
  <c r="DV199" i="22"/>
  <c r="DT199" i="22"/>
  <c r="DS199" i="22"/>
  <c r="DR199" i="22"/>
  <c r="DQ199" i="22"/>
  <c r="DP199" i="22"/>
  <c r="DN199" i="22"/>
  <c r="DM199" i="22"/>
  <c r="DL199" i="22"/>
  <c r="DK199" i="22"/>
  <c r="DJ199" i="22"/>
  <c r="DY198" i="22"/>
  <c r="DX198" i="22"/>
  <c r="DV198" i="22"/>
  <c r="DT198" i="22"/>
  <c r="DS198" i="22"/>
  <c r="DR198" i="22"/>
  <c r="DQ198" i="22"/>
  <c r="DP198" i="22"/>
  <c r="DN198" i="22"/>
  <c r="DM198" i="22"/>
  <c r="DL198" i="22"/>
  <c r="DK198" i="22"/>
  <c r="DJ198" i="22"/>
  <c r="DT197" i="22"/>
  <c r="DQ197" i="22"/>
  <c r="DN197" i="22"/>
  <c r="DM197" i="22"/>
  <c r="DL197" i="22"/>
  <c r="DK197" i="22"/>
  <c r="DJ197" i="22"/>
  <c r="DY196" i="22"/>
  <c r="DX196" i="22"/>
  <c r="DV196" i="22"/>
  <c r="DT196" i="22"/>
  <c r="DS196" i="22"/>
  <c r="DR196" i="22"/>
  <c r="DQ196" i="22"/>
  <c r="DP196" i="22"/>
  <c r="DN196" i="22"/>
  <c r="DM196" i="22"/>
  <c r="DL196" i="22"/>
  <c r="DK196" i="22"/>
  <c r="DJ196" i="22"/>
  <c r="DY195" i="22"/>
  <c r="DX195" i="22"/>
  <c r="DV195" i="22"/>
  <c r="DT195" i="22"/>
  <c r="DS195" i="22"/>
  <c r="DR195" i="22"/>
  <c r="DQ195" i="22"/>
  <c r="DP195" i="22"/>
  <c r="DN195" i="22"/>
  <c r="DM195" i="22"/>
  <c r="DL195" i="22"/>
  <c r="DK195" i="22"/>
  <c r="DJ195" i="22"/>
  <c r="DY194" i="22"/>
  <c r="DX194" i="22"/>
  <c r="DV194" i="22"/>
  <c r="DT194" i="22"/>
  <c r="DS194" i="22"/>
  <c r="DR194" i="22"/>
  <c r="DQ194" i="22"/>
  <c r="DP194" i="22"/>
  <c r="DN194" i="22"/>
  <c r="DM194" i="22"/>
  <c r="DL194" i="22"/>
  <c r="DK194" i="22"/>
  <c r="DJ194" i="22"/>
  <c r="DY193" i="22"/>
  <c r="DX193" i="22"/>
  <c r="DV193" i="22"/>
  <c r="DT193" i="22"/>
  <c r="DS193" i="22"/>
  <c r="DR193" i="22"/>
  <c r="DQ193" i="22"/>
  <c r="DP193" i="22"/>
  <c r="DN193" i="22"/>
  <c r="DM193" i="22"/>
  <c r="DL193" i="22"/>
  <c r="DK193" i="22"/>
  <c r="DJ193" i="22"/>
  <c r="DY192" i="22"/>
  <c r="DX192" i="22"/>
  <c r="DV192" i="22"/>
  <c r="DT192" i="22"/>
  <c r="DS192" i="22"/>
  <c r="DR192" i="22"/>
  <c r="DQ192" i="22"/>
  <c r="DP192" i="22"/>
  <c r="DN192" i="22"/>
  <c r="DM192" i="22"/>
  <c r="DL192" i="22"/>
  <c r="DK192" i="22"/>
  <c r="DJ192" i="22"/>
  <c r="DY191" i="22"/>
  <c r="DX191" i="22"/>
  <c r="DV191" i="22"/>
  <c r="DT191" i="22"/>
  <c r="DS191" i="22"/>
  <c r="DR191" i="22"/>
  <c r="DQ191" i="22"/>
  <c r="DP191" i="22"/>
  <c r="DN191" i="22"/>
  <c r="DM191" i="22"/>
  <c r="DL191" i="22"/>
  <c r="DK191" i="22"/>
  <c r="DJ191" i="22"/>
  <c r="DY190" i="22"/>
  <c r="DX190" i="22"/>
  <c r="DV190" i="22"/>
  <c r="DT190" i="22"/>
  <c r="DS190" i="22"/>
  <c r="DR190" i="22"/>
  <c r="DQ190" i="22"/>
  <c r="DP190" i="22"/>
  <c r="DN190" i="22"/>
  <c r="DM190" i="22"/>
  <c r="DL190" i="22"/>
  <c r="DK190" i="22"/>
  <c r="DJ190" i="22"/>
  <c r="DY189" i="22"/>
  <c r="DX189" i="22"/>
  <c r="DV189" i="22"/>
  <c r="DT189" i="22"/>
  <c r="DS189" i="22"/>
  <c r="DR189" i="22"/>
  <c r="DQ189" i="22"/>
  <c r="DP189" i="22"/>
  <c r="DN189" i="22"/>
  <c r="DM189" i="22"/>
  <c r="DL189" i="22"/>
  <c r="DK189" i="22"/>
  <c r="DJ189" i="22"/>
  <c r="DY188" i="22"/>
  <c r="DX188" i="22"/>
  <c r="DV188" i="22"/>
  <c r="DT188" i="22"/>
  <c r="DS188" i="22"/>
  <c r="DR188" i="22"/>
  <c r="DQ188" i="22"/>
  <c r="DP188" i="22"/>
  <c r="DN188" i="22"/>
  <c r="DM188" i="22"/>
  <c r="DL188" i="22"/>
  <c r="DK188" i="22"/>
  <c r="DJ188" i="22"/>
  <c r="DY187" i="22"/>
  <c r="DX187" i="22"/>
  <c r="DV187" i="22"/>
  <c r="DT187" i="22"/>
  <c r="DS187" i="22"/>
  <c r="DR187" i="22"/>
  <c r="DQ187" i="22"/>
  <c r="DP187" i="22"/>
  <c r="DN187" i="22"/>
  <c r="DM187" i="22"/>
  <c r="DL187" i="22"/>
  <c r="DK187" i="22"/>
  <c r="DJ187" i="22"/>
  <c r="DY186" i="22"/>
  <c r="DX186" i="22"/>
  <c r="DV186" i="22"/>
  <c r="DT186" i="22"/>
  <c r="DS186" i="22"/>
  <c r="DR186" i="22"/>
  <c r="DQ186" i="22"/>
  <c r="DP186" i="22"/>
  <c r="DN186" i="22"/>
  <c r="DM186" i="22"/>
  <c r="DL186" i="22"/>
  <c r="DK186" i="22"/>
  <c r="DJ186" i="22"/>
  <c r="DY185" i="22"/>
  <c r="DX185" i="22"/>
  <c r="DV185" i="22"/>
  <c r="DT185" i="22"/>
  <c r="DS185" i="22"/>
  <c r="DR185" i="22"/>
  <c r="DQ185" i="22"/>
  <c r="DP185" i="22"/>
  <c r="DN185" i="22"/>
  <c r="DM185" i="22"/>
  <c r="DL185" i="22"/>
  <c r="DK185" i="22"/>
  <c r="DJ185" i="22"/>
  <c r="DY184" i="22"/>
  <c r="DX184" i="22"/>
  <c r="DV184" i="22"/>
  <c r="DT184" i="22"/>
  <c r="DS184" i="22"/>
  <c r="DR184" i="22"/>
  <c r="DQ184" i="22"/>
  <c r="DP184" i="22"/>
  <c r="DN184" i="22"/>
  <c r="DM184" i="22"/>
  <c r="DL184" i="22"/>
  <c r="DK184" i="22"/>
  <c r="DJ184" i="22"/>
  <c r="DY183" i="22"/>
  <c r="DX183" i="22"/>
  <c r="DV183" i="22"/>
  <c r="DT183" i="22"/>
  <c r="DS183" i="22"/>
  <c r="DR183" i="22"/>
  <c r="DQ183" i="22"/>
  <c r="DP183" i="22"/>
  <c r="DN183" i="22"/>
  <c r="DM183" i="22"/>
  <c r="DL183" i="22"/>
  <c r="DK183" i="22"/>
  <c r="DJ183" i="22"/>
  <c r="DY182" i="22"/>
  <c r="DX182" i="22"/>
  <c r="DV182" i="22"/>
  <c r="DT182" i="22"/>
  <c r="DS182" i="22"/>
  <c r="DR182" i="22"/>
  <c r="DQ182" i="22"/>
  <c r="DP182" i="22"/>
  <c r="DN182" i="22"/>
  <c r="DM182" i="22"/>
  <c r="DL182" i="22"/>
  <c r="DK182" i="22"/>
  <c r="DJ182" i="22"/>
  <c r="DY181" i="22"/>
  <c r="DX181" i="22"/>
  <c r="DV181" i="22"/>
  <c r="DT181" i="22"/>
  <c r="DS181" i="22"/>
  <c r="DR181" i="22"/>
  <c r="DQ181" i="22"/>
  <c r="DP181" i="22"/>
  <c r="DN181" i="22"/>
  <c r="DM181" i="22"/>
  <c r="DL181" i="22"/>
  <c r="DK181" i="22"/>
  <c r="DJ181" i="22"/>
  <c r="DY180" i="22"/>
  <c r="DX180" i="22"/>
  <c r="DV180" i="22"/>
  <c r="DT180" i="22"/>
  <c r="DS180" i="22"/>
  <c r="DR180" i="22"/>
  <c r="DQ180" i="22"/>
  <c r="DP180" i="22"/>
  <c r="DN180" i="22"/>
  <c r="DM180" i="22"/>
  <c r="DL180" i="22"/>
  <c r="DK180" i="22"/>
  <c r="DJ180" i="22"/>
  <c r="DY179" i="22"/>
  <c r="DX179" i="22"/>
  <c r="DV179" i="22"/>
  <c r="DT179" i="22"/>
  <c r="DS179" i="22"/>
  <c r="DR179" i="22"/>
  <c r="DQ179" i="22"/>
  <c r="DP179" i="22"/>
  <c r="DN179" i="22"/>
  <c r="DM179" i="22"/>
  <c r="DL179" i="22"/>
  <c r="DK179" i="22"/>
  <c r="DJ179" i="22"/>
  <c r="DY178" i="22"/>
  <c r="DX178" i="22"/>
  <c r="DV178" i="22"/>
  <c r="DT178" i="22"/>
  <c r="DS178" i="22"/>
  <c r="DR178" i="22"/>
  <c r="DQ178" i="22"/>
  <c r="DP178" i="22"/>
  <c r="DN178" i="22"/>
  <c r="DM178" i="22"/>
  <c r="DL178" i="22"/>
  <c r="DK178" i="22"/>
  <c r="DJ178" i="22"/>
  <c r="DY177" i="22"/>
  <c r="DX177" i="22"/>
  <c r="DV177" i="22"/>
  <c r="DT177" i="22"/>
  <c r="DS177" i="22"/>
  <c r="DR177" i="22"/>
  <c r="DQ177" i="22"/>
  <c r="DP177" i="22"/>
  <c r="DN177" i="22"/>
  <c r="DM177" i="22"/>
  <c r="DL177" i="22"/>
  <c r="DK177" i="22"/>
  <c r="DJ177" i="22"/>
  <c r="DY176" i="22"/>
  <c r="DX176" i="22"/>
  <c r="DV176" i="22"/>
  <c r="DT176" i="22"/>
  <c r="DS176" i="22"/>
  <c r="DR176" i="22"/>
  <c r="DQ176" i="22"/>
  <c r="DP176" i="22"/>
  <c r="DN176" i="22"/>
  <c r="DM176" i="22"/>
  <c r="DL176" i="22"/>
  <c r="DK176" i="22"/>
  <c r="DJ176" i="22"/>
  <c r="DY175" i="22"/>
  <c r="DX175" i="22"/>
  <c r="DV175" i="22"/>
  <c r="DT175" i="22"/>
  <c r="DS175" i="22"/>
  <c r="DR175" i="22"/>
  <c r="DQ175" i="22"/>
  <c r="DP175" i="22"/>
  <c r="DN175" i="22"/>
  <c r="DM175" i="22"/>
  <c r="DL175" i="22"/>
  <c r="DK175" i="22"/>
  <c r="DJ175" i="22"/>
  <c r="DY174" i="22"/>
  <c r="DX174" i="22"/>
  <c r="DV174" i="22"/>
  <c r="DT174" i="22"/>
  <c r="DS174" i="22"/>
  <c r="DR174" i="22"/>
  <c r="DQ174" i="22"/>
  <c r="DP174" i="22"/>
  <c r="DN174" i="22"/>
  <c r="DM174" i="22"/>
  <c r="DL174" i="22"/>
  <c r="DK174" i="22"/>
  <c r="DJ174" i="22"/>
  <c r="DY173" i="22"/>
  <c r="DX173" i="22"/>
  <c r="DV173" i="22"/>
  <c r="DT173" i="22"/>
  <c r="DS173" i="22"/>
  <c r="DR173" i="22"/>
  <c r="DQ173" i="22"/>
  <c r="DP173" i="22"/>
  <c r="DN173" i="22"/>
  <c r="DM173" i="22"/>
  <c r="DL173" i="22"/>
  <c r="DK173" i="22"/>
  <c r="DJ173" i="22"/>
  <c r="DY172" i="22"/>
  <c r="DX172" i="22"/>
  <c r="DV172" i="22"/>
  <c r="DT172" i="22"/>
  <c r="DS172" i="22"/>
  <c r="DR172" i="22"/>
  <c r="DQ172" i="22"/>
  <c r="DP172" i="22"/>
  <c r="DN172" i="22"/>
  <c r="DM172" i="22"/>
  <c r="DL172" i="22"/>
  <c r="DK172" i="22"/>
  <c r="DJ172" i="22"/>
  <c r="DY171" i="22"/>
  <c r="DX171" i="22"/>
  <c r="DV171" i="22"/>
  <c r="DT171" i="22"/>
  <c r="DS171" i="22"/>
  <c r="DR171" i="22"/>
  <c r="DQ171" i="22"/>
  <c r="DP171" i="22"/>
  <c r="DN171" i="22"/>
  <c r="DM171" i="22"/>
  <c r="DL171" i="22"/>
  <c r="DK171" i="22"/>
  <c r="DJ171" i="22"/>
  <c r="DY170" i="22"/>
  <c r="DX170" i="22"/>
  <c r="DV170" i="22"/>
  <c r="DT170" i="22"/>
  <c r="DS170" i="22"/>
  <c r="DR170" i="22"/>
  <c r="DQ170" i="22"/>
  <c r="DP170" i="22"/>
  <c r="DN170" i="22"/>
  <c r="DM170" i="22"/>
  <c r="DL170" i="22"/>
  <c r="DK170" i="22"/>
  <c r="DJ170" i="22"/>
  <c r="DY169" i="22"/>
  <c r="DX169" i="22"/>
  <c r="DV169" i="22"/>
  <c r="DT169" i="22"/>
  <c r="DS169" i="22"/>
  <c r="DR169" i="22"/>
  <c r="DQ169" i="22"/>
  <c r="DP169" i="22"/>
  <c r="DN169" i="22"/>
  <c r="DM169" i="22"/>
  <c r="DL169" i="22"/>
  <c r="DK169" i="22"/>
  <c r="DJ169" i="22"/>
  <c r="DY168" i="22"/>
  <c r="DX168" i="22"/>
  <c r="DV168" i="22"/>
  <c r="DT168" i="22"/>
  <c r="DS168" i="22"/>
  <c r="DR168" i="22"/>
  <c r="DQ168" i="22"/>
  <c r="DP168" i="22"/>
  <c r="DN168" i="22"/>
  <c r="DM168" i="22"/>
  <c r="DL168" i="22"/>
  <c r="DK168" i="22"/>
  <c r="DJ168" i="22"/>
  <c r="DY167" i="22"/>
  <c r="DX167" i="22"/>
  <c r="DV167" i="22"/>
  <c r="DT167" i="22"/>
  <c r="DS167" i="22"/>
  <c r="DR167" i="22"/>
  <c r="DQ167" i="22"/>
  <c r="DP167" i="22"/>
  <c r="DN167" i="22"/>
  <c r="DM167" i="22"/>
  <c r="DL167" i="22"/>
  <c r="DK167" i="22"/>
  <c r="DJ167" i="22"/>
  <c r="DY166" i="22"/>
  <c r="DX166" i="22"/>
  <c r="DV166" i="22"/>
  <c r="DT166" i="22"/>
  <c r="DS166" i="22"/>
  <c r="DR166" i="22"/>
  <c r="DQ166" i="22"/>
  <c r="DP166" i="22"/>
  <c r="DN166" i="22"/>
  <c r="DM166" i="22"/>
  <c r="DL166" i="22"/>
  <c r="DK166" i="22"/>
  <c r="DJ166" i="22"/>
  <c r="DY165" i="22"/>
  <c r="DX165" i="22"/>
  <c r="DV165" i="22"/>
  <c r="DT165" i="22"/>
  <c r="DS165" i="22"/>
  <c r="DR165" i="22"/>
  <c r="DQ165" i="22"/>
  <c r="DP165" i="22"/>
  <c r="DN165" i="22"/>
  <c r="DM165" i="22"/>
  <c r="DL165" i="22"/>
  <c r="DK165" i="22"/>
  <c r="DJ165" i="22"/>
  <c r="DY164" i="22"/>
  <c r="DX164" i="22"/>
  <c r="DV164" i="22"/>
  <c r="DT164" i="22"/>
  <c r="DS164" i="22"/>
  <c r="DR164" i="22"/>
  <c r="DQ164" i="22"/>
  <c r="DP164" i="22"/>
  <c r="DN164" i="22"/>
  <c r="DM164" i="22"/>
  <c r="DL164" i="22"/>
  <c r="DK164" i="22"/>
  <c r="DJ164" i="22"/>
  <c r="DY163" i="22"/>
  <c r="DX163" i="22"/>
  <c r="DV163" i="22"/>
  <c r="DT163" i="22"/>
  <c r="DS163" i="22"/>
  <c r="DR163" i="22"/>
  <c r="DQ163" i="22"/>
  <c r="DP163" i="22"/>
  <c r="DN163" i="22"/>
  <c r="DM163" i="22"/>
  <c r="DL163" i="22"/>
  <c r="DK163" i="22"/>
  <c r="DJ163" i="22"/>
  <c r="DY162" i="22"/>
  <c r="DX162" i="22"/>
  <c r="DV162" i="22"/>
  <c r="DT162" i="22"/>
  <c r="DS162" i="22"/>
  <c r="DR162" i="22"/>
  <c r="DQ162" i="22"/>
  <c r="DP162" i="22"/>
  <c r="DN162" i="22"/>
  <c r="DM162" i="22"/>
  <c r="DL162" i="22"/>
  <c r="DK162" i="22"/>
  <c r="DJ162" i="22"/>
  <c r="DY161" i="22"/>
  <c r="DX161" i="22"/>
  <c r="DV161" i="22"/>
  <c r="DT161" i="22"/>
  <c r="DS161" i="22"/>
  <c r="DR161" i="22"/>
  <c r="DQ161" i="22"/>
  <c r="DP161" i="22"/>
  <c r="DN161" i="22"/>
  <c r="DM161" i="22"/>
  <c r="DL161" i="22"/>
  <c r="DK161" i="22"/>
  <c r="DJ161" i="22"/>
  <c r="DY160" i="22"/>
  <c r="DX160" i="22"/>
  <c r="DV160" i="22"/>
  <c r="DT160" i="22"/>
  <c r="DS160" i="22"/>
  <c r="DR160" i="22"/>
  <c r="DQ160" i="22"/>
  <c r="DP160" i="22"/>
  <c r="DN160" i="22"/>
  <c r="DM160" i="22"/>
  <c r="DL160" i="22"/>
  <c r="DK160" i="22"/>
  <c r="DJ160" i="22"/>
  <c r="DY159" i="22"/>
  <c r="DX159" i="22"/>
  <c r="DV159" i="22"/>
  <c r="DT159" i="22"/>
  <c r="DS159" i="22"/>
  <c r="DR159" i="22"/>
  <c r="DQ159" i="22"/>
  <c r="DP159" i="22"/>
  <c r="DN159" i="22"/>
  <c r="DM159" i="22"/>
  <c r="DL159" i="22"/>
  <c r="DK159" i="22"/>
  <c r="DJ159" i="22"/>
  <c r="DY158" i="22"/>
  <c r="DX158" i="22"/>
  <c r="DV158" i="22"/>
  <c r="DT158" i="22"/>
  <c r="DS158" i="22"/>
  <c r="DR158" i="22"/>
  <c r="DQ158" i="22"/>
  <c r="DP158" i="22"/>
  <c r="DN158" i="22"/>
  <c r="DM158" i="22"/>
  <c r="DL158" i="22"/>
  <c r="DK158" i="22"/>
  <c r="DJ158" i="22"/>
  <c r="DY157" i="22"/>
  <c r="DX157" i="22"/>
  <c r="DV157" i="22"/>
  <c r="DT157" i="22"/>
  <c r="DS157" i="22"/>
  <c r="DR157" i="22"/>
  <c r="DQ157" i="22"/>
  <c r="DP157" i="22"/>
  <c r="DN157" i="22"/>
  <c r="DM157" i="22"/>
  <c r="DL157" i="22"/>
  <c r="DK157" i="22"/>
  <c r="DJ157" i="22"/>
  <c r="DY156" i="22"/>
  <c r="DX156" i="22"/>
  <c r="DV156" i="22"/>
  <c r="DT156" i="22"/>
  <c r="DS156" i="22"/>
  <c r="DR156" i="22"/>
  <c r="DQ156" i="22"/>
  <c r="DP156" i="22"/>
  <c r="DN156" i="22"/>
  <c r="DM156" i="22"/>
  <c r="DL156" i="22"/>
  <c r="DK156" i="22"/>
  <c r="DJ156" i="22"/>
  <c r="DY155" i="22"/>
  <c r="DX155" i="22"/>
  <c r="DV155" i="22"/>
  <c r="DT155" i="22"/>
  <c r="DS155" i="22"/>
  <c r="DR155" i="22"/>
  <c r="DQ155" i="22"/>
  <c r="DP155" i="22"/>
  <c r="DN155" i="22"/>
  <c r="DM155" i="22"/>
  <c r="DL155" i="22"/>
  <c r="DK155" i="22"/>
  <c r="DJ155" i="22"/>
  <c r="DY154" i="22"/>
  <c r="DX154" i="22"/>
  <c r="DV154" i="22"/>
  <c r="DT154" i="22"/>
  <c r="DS154" i="22"/>
  <c r="DR154" i="22"/>
  <c r="DQ154" i="22"/>
  <c r="DP154" i="22"/>
  <c r="DN154" i="22"/>
  <c r="DM154" i="22"/>
  <c r="DL154" i="22"/>
  <c r="DK154" i="22"/>
  <c r="DJ154" i="22"/>
  <c r="DY153" i="22"/>
  <c r="DX153" i="22"/>
  <c r="DV153" i="22"/>
  <c r="DT153" i="22"/>
  <c r="DS153" i="22"/>
  <c r="DR153" i="22"/>
  <c r="DQ153" i="22"/>
  <c r="DP153" i="22"/>
  <c r="DN153" i="22"/>
  <c r="DM153" i="22"/>
  <c r="DL153" i="22"/>
  <c r="DK153" i="22"/>
  <c r="DJ153" i="22"/>
  <c r="DY152" i="22"/>
  <c r="DX152" i="22"/>
  <c r="DV152" i="22"/>
  <c r="DT152" i="22"/>
  <c r="DS152" i="22"/>
  <c r="DR152" i="22"/>
  <c r="DQ152" i="22"/>
  <c r="DP152" i="22"/>
  <c r="DN152" i="22"/>
  <c r="DM152" i="22"/>
  <c r="DL152" i="22"/>
  <c r="DK152" i="22"/>
  <c r="DJ152" i="22"/>
  <c r="DY151" i="22"/>
  <c r="DX151" i="22"/>
  <c r="DV151" i="22"/>
  <c r="DT151" i="22"/>
  <c r="DS151" i="22"/>
  <c r="DR151" i="22"/>
  <c r="DQ151" i="22"/>
  <c r="DP151" i="22"/>
  <c r="DN151" i="22"/>
  <c r="DM151" i="22"/>
  <c r="DL151" i="22"/>
  <c r="DK151" i="22"/>
  <c r="DJ151" i="22"/>
  <c r="DY150" i="22"/>
  <c r="DX150" i="22"/>
  <c r="DV150" i="22"/>
  <c r="DT150" i="22"/>
  <c r="DS150" i="22"/>
  <c r="DR150" i="22"/>
  <c r="DQ150" i="22"/>
  <c r="DP150" i="22"/>
  <c r="DN150" i="22"/>
  <c r="DM150" i="22"/>
  <c r="DL150" i="22"/>
  <c r="DK150" i="22"/>
  <c r="DJ150" i="22"/>
  <c r="DY149" i="22"/>
  <c r="DX149" i="22"/>
  <c r="DV149" i="22"/>
  <c r="DT149" i="22"/>
  <c r="DS149" i="22"/>
  <c r="DR149" i="22"/>
  <c r="DQ149" i="22"/>
  <c r="DP149" i="22"/>
  <c r="DN149" i="22"/>
  <c r="DM149" i="22"/>
  <c r="DL149" i="22"/>
  <c r="DK149" i="22"/>
  <c r="DJ149" i="22"/>
  <c r="DY148" i="22"/>
  <c r="DX148" i="22"/>
  <c r="DV148" i="22"/>
  <c r="DT148" i="22"/>
  <c r="DS148" i="22"/>
  <c r="DR148" i="22"/>
  <c r="DQ148" i="22"/>
  <c r="DP148" i="22"/>
  <c r="DN148" i="22"/>
  <c r="DM148" i="22"/>
  <c r="DL148" i="22"/>
  <c r="DK148" i="22"/>
  <c r="DJ148" i="22"/>
  <c r="DY147" i="22"/>
  <c r="DX147" i="22"/>
  <c r="DV147" i="22"/>
  <c r="DT147" i="22"/>
  <c r="DS147" i="22"/>
  <c r="DR147" i="22"/>
  <c r="DQ147" i="22"/>
  <c r="DP147" i="22"/>
  <c r="DN147" i="22"/>
  <c r="DM147" i="22"/>
  <c r="DL147" i="22"/>
  <c r="DK147" i="22"/>
  <c r="DJ147" i="22"/>
  <c r="DY146" i="22"/>
  <c r="DX146" i="22"/>
  <c r="DV146" i="22"/>
  <c r="DT146" i="22"/>
  <c r="DS146" i="22"/>
  <c r="DR146" i="22"/>
  <c r="DQ146" i="22"/>
  <c r="DP146" i="22"/>
  <c r="DN146" i="22"/>
  <c r="DM146" i="22"/>
  <c r="DL146" i="22"/>
  <c r="DK146" i="22"/>
  <c r="DJ146" i="22"/>
  <c r="DY145" i="22"/>
  <c r="DX145" i="22"/>
  <c r="DV145" i="22"/>
  <c r="DT145" i="22"/>
  <c r="DS145" i="22"/>
  <c r="DR145" i="22"/>
  <c r="DQ145" i="22"/>
  <c r="DP145" i="22"/>
  <c r="DN145" i="22"/>
  <c r="DM145" i="22"/>
  <c r="DL145" i="22"/>
  <c r="DK145" i="22"/>
  <c r="DJ145" i="22"/>
  <c r="DY144" i="22"/>
  <c r="DX144" i="22"/>
  <c r="DV144" i="22"/>
  <c r="DT144" i="22"/>
  <c r="DS144" i="22"/>
  <c r="DR144" i="22"/>
  <c r="DQ144" i="22"/>
  <c r="DP144" i="22"/>
  <c r="DN144" i="22"/>
  <c r="DM144" i="22"/>
  <c r="DL144" i="22"/>
  <c r="DK144" i="22"/>
  <c r="DJ144" i="22"/>
  <c r="DY143" i="22"/>
  <c r="DX143" i="22"/>
  <c r="DV143" i="22"/>
  <c r="DT143" i="22"/>
  <c r="DS143" i="22"/>
  <c r="DR143" i="22"/>
  <c r="DQ143" i="22"/>
  <c r="DP143" i="22"/>
  <c r="DN143" i="22"/>
  <c r="DM143" i="22"/>
  <c r="DL143" i="22"/>
  <c r="DK143" i="22"/>
  <c r="DJ143" i="22"/>
  <c r="DY142" i="22"/>
  <c r="DX142" i="22"/>
  <c r="DV142" i="22"/>
  <c r="DT142" i="22"/>
  <c r="DS142" i="22"/>
  <c r="DR142" i="22"/>
  <c r="DQ142" i="22"/>
  <c r="DP142" i="22"/>
  <c r="DN142" i="22"/>
  <c r="DM142" i="22"/>
  <c r="DL142" i="22"/>
  <c r="DK142" i="22"/>
  <c r="DJ142" i="22"/>
  <c r="DY141" i="22"/>
  <c r="DX141" i="22"/>
  <c r="DV141" i="22"/>
  <c r="DT141" i="22"/>
  <c r="DS141" i="22"/>
  <c r="DR141" i="22"/>
  <c r="DQ141" i="22"/>
  <c r="DP141" i="22"/>
  <c r="DN141" i="22"/>
  <c r="DM141" i="22"/>
  <c r="DL141" i="22"/>
  <c r="DK141" i="22"/>
  <c r="DJ141" i="22"/>
  <c r="DY140" i="22"/>
  <c r="DX140" i="22"/>
  <c r="DV140" i="22"/>
  <c r="DT140" i="22"/>
  <c r="DS140" i="22"/>
  <c r="DR140" i="22"/>
  <c r="DQ140" i="22"/>
  <c r="DP140" i="22"/>
  <c r="DN140" i="22"/>
  <c r="DM140" i="22"/>
  <c r="DL140" i="22"/>
  <c r="DK140" i="22"/>
  <c r="DJ140" i="22"/>
  <c r="DY139" i="22"/>
  <c r="DX139" i="22"/>
  <c r="DV139" i="22"/>
  <c r="DT139" i="22"/>
  <c r="DS139" i="22"/>
  <c r="DR139" i="22"/>
  <c r="DQ139" i="22"/>
  <c r="DP139" i="22"/>
  <c r="DN139" i="22"/>
  <c r="DM139" i="22"/>
  <c r="DL139" i="22"/>
  <c r="DK139" i="22"/>
  <c r="DJ139" i="22"/>
  <c r="DY138" i="22"/>
  <c r="DX138" i="22"/>
  <c r="DV138" i="22"/>
  <c r="DT138" i="22"/>
  <c r="DS138" i="22"/>
  <c r="DR138" i="22"/>
  <c r="DQ138" i="22"/>
  <c r="DP138" i="22"/>
  <c r="DN138" i="22"/>
  <c r="DM138" i="22"/>
  <c r="DL138" i="22"/>
  <c r="DK138" i="22"/>
  <c r="DJ138" i="22"/>
  <c r="DY137" i="22"/>
  <c r="DX137" i="22"/>
  <c r="DV137" i="22"/>
  <c r="DT137" i="22"/>
  <c r="DS137" i="22"/>
  <c r="DR137" i="22"/>
  <c r="DQ137" i="22"/>
  <c r="DP137" i="22"/>
  <c r="DN137" i="22"/>
  <c r="DM137" i="22"/>
  <c r="DL137" i="22"/>
  <c r="DK137" i="22"/>
  <c r="DJ137" i="22"/>
  <c r="DY136" i="22"/>
  <c r="DX136" i="22"/>
  <c r="DV136" i="22"/>
  <c r="DT136" i="22"/>
  <c r="DS136" i="22"/>
  <c r="DR136" i="22"/>
  <c r="DQ136" i="22"/>
  <c r="DP136" i="22"/>
  <c r="DN136" i="22"/>
  <c r="DM136" i="22"/>
  <c r="DL136" i="22"/>
  <c r="DK136" i="22"/>
  <c r="DJ136" i="22"/>
  <c r="DV135" i="22"/>
  <c r="DT135" i="22"/>
  <c r="DQ135" i="22"/>
  <c r="DP135" i="22"/>
  <c r="DN135" i="22"/>
  <c r="DM135" i="22"/>
  <c r="DL135" i="22"/>
  <c r="DK135" i="22"/>
  <c r="DJ135" i="22"/>
  <c r="DY134" i="22"/>
  <c r="DX134" i="22"/>
  <c r="DV134" i="22"/>
  <c r="DT134" i="22"/>
  <c r="DS134" i="22"/>
  <c r="DR134" i="22"/>
  <c r="DQ134" i="22"/>
  <c r="DP134" i="22"/>
  <c r="DN134" i="22"/>
  <c r="DM134" i="22"/>
  <c r="DL134" i="22"/>
  <c r="DK134" i="22"/>
  <c r="DJ134" i="22"/>
  <c r="DY133" i="22"/>
  <c r="DX133" i="22"/>
  <c r="DV133" i="22"/>
  <c r="DT133" i="22"/>
  <c r="DS133" i="22"/>
  <c r="DR133" i="22"/>
  <c r="DQ133" i="22"/>
  <c r="DP133" i="22"/>
  <c r="DN133" i="22"/>
  <c r="DM133" i="22"/>
  <c r="DL133" i="22"/>
  <c r="DK133" i="22"/>
  <c r="DJ133" i="22"/>
  <c r="DY132" i="22"/>
  <c r="DX132" i="22"/>
  <c r="DV132" i="22"/>
  <c r="DT132" i="22"/>
  <c r="DS132" i="22"/>
  <c r="DR132" i="22"/>
  <c r="DQ132" i="22"/>
  <c r="DP132" i="22"/>
  <c r="DN132" i="22"/>
  <c r="DM132" i="22"/>
  <c r="DL132" i="22"/>
  <c r="DK132" i="22"/>
  <c r="DJ132" i="22"/>
  <c r="DY131" i="22"/>
  <c r="DX131" i="22"/>
  <c r="DV131" i="22"/>
  <c r="DT131" i="22"/>
  <c r="DS131" i="22"/>
  <c r="DR131" i="22"/>
  <c r="DQ131" i="22"/>
  <c r="DP131" i="22"/>
  <c r="DN131" i="22"/>
  <c r="DM131" i="22"/>
  <c r="DL131" i="22"/>
  <c r="DK131" i="22"/>
  <c r="DJ131" i="22"/>
  <c r="DY130" i="22"/>
  <c r="DX130" i="22"/>
  <c r="DV130" i="22"/>
  <c r="DT130" i="22"/>
  <c r="DS130" i="22"/>
  <c r="DR130" i="22"/>
  <c r="DQ130" i="22"/>
  <c r="DP130" i="22"/>
  <c r="DN130" i="22"/>
  <c r="DM130" i="22"/>
  <c r="DL130" i="22"/>
  <c r="DK130" i="22"/>
  <c r="DJ130" i="22"/>
  <c r="DY129" i="22"/>
  <c r="DX129" i="22"/>
  <c r="DV129" i="22"/>
  <c r="DT129" i="22"/>
  <c r="DS129" i="22"/>
  <c r="DR129" i="22"/>
  <c r="DQ129" i="22"/>
  <c r="DP129" i="22"/>
  <c r="DN129" i="22"/>
  <c r="DM129" i="22"/>
  <c r="DL129" i="22"/>
  <c r="DK129" i="22"/>
  <c r="DJ129" i="22"/>
  <c r="DY128" i="22"/>
  <c r="DX128" i="22"/>
  <c r="DV128" i="22"/>
  <c r="DT128" i="22"/>
  <c r="DS128" i="22"/>
  <c r="DR128" i="22"/>
  <c r="DQ128" i="22"/>
  <c r="DP128" i="22"/>
  <c r="DN128" i="22"/>
  <c r="DM128" i="22"/>
  <c r="DL128" i="22"/>
  <c r="DK128" i="22"/>
  <c r="DJ128" i="22"/>
  <c r="DY127" i="22"/>
  <c r="DX127" i="22"/>
  <c r="DV127" i="22"/>
  <c r="DT127" i="22"/>
  <c r="DS127" i="22"/>
  <c r="DR127" i="22"/>
  <c r="DQ127" i="22"/>
  <c r="DP127" i="22"/>
  <c r="DN127" i="22"/>
  <c r="DM127" i="22"/>
  <c r="DL127" i="22"/>
  <c r="DK127" i="22"/>
  <c r="DJ127" i="22"/>
  <c r="DY126" i="22"/>
  <c r="DX126" i="22"/>
  <c r="DV126" i="22"/>
  <c r="DT126" i="22"/>
  <c r="DS126" i="22"/>
  <c r="DR126" i="22"/>
  <c r="DQ126" i="22"/>
  <c r="DP126" i="22"/>
  <c r="DN126" i="22"/>
  <c r="DM126" i="22"/>
  <c r="DL126" i="22"/>
  <c r="DK126" i="22"/>
  <c r="DJ126" i="22"/>
  <c r="DY125" i="22"/>
  <c r="DX125" i="22"/>
  <c r="DV125" i="22"/>
  <c r="DT125" i="22"/>
  <c r="DS125" i="22"/>
  <c r="DR125" i="22"/>
  <c r="DQ125" i="22"/>
  <c r="DP125" i="22"/>
  <c r="DN125" i="22"/>
  <c r="DM125" i="22"/>
  <c r="DL125" i="22"/>
  <c r="DK125" i="22"/>
  <c r="DJ125" i="22"/>
  <c r="DY124" i="22"/>
  <c r="DX124" i="22"/>
  <c r="DV124" i="22"/>
  <c r="DT124" i="22"/>
  <c r="DS124" i="22"/>
  <c r="DR124" i="22"/>
  <c r="DQ124" i="22"/>
  <c r="DP124" i="22"/>
  <c r="DN124" i="22"/>
  <c r="DM124" i="22"/>
  <c r="DL124" i="22"/>
  <c r="DK124" i="22"/>
  <c r="DJ124" i="22"/>
  <c r="DY123" i="22"/>
  <c r="DX123" i="22"/>
  <c r="DV123" i="22"/>
  <c r="DT123" i="22"/>
  <c r="DS123" i="22"/>
  <c r="DR123" i="22"/>
  <c r="DQ123" i="22"/>
  <c r="DP123" i="22"/>
  <c r="DN123" i="22"/>
  <c r="DM123" i="22"/>
  <c r="DL123" i="22"/>
  <c r="DK123" i="22"/>
  <c r="DJ123" i="22"/>
  <c r="DY122" i="22"/>
  <c r="DX122" i="22"/>
  <c r="DV122" i="22"/>
  <c r="DT122" i="22"/>
  <c r="DS122" i="22"/>
  <c r="DR122" i="22"/>
  <c r="DQ122" i="22"/>
  <c r="DP122" i="22"/>
  <c r="DN122" i="22"/>
  <c r="DM122" i="22"/>
  <c r="DL122" i="22"/>
  <c r="DK122" i="22"/>
  <c r="DJ122" i="22"/>
  <c r="DY121" i="22"/>
  <c r="DX121" i="22"/>
  <c r="DV121" i="22"/>
  <c r="DT121" i="22"/>
  <c r="DS121" i="22"/>
  <c r="DR121" i="22"/>
  <c r="DQ121" i="22"/>
  <c r="DP121" i="22"/>
  <c r="DN121" i="22"/>
  <c r="DM121" i="22"/>
  <c r="DL121" i="22"/>
  <c r="DK121" i="22"/>
  <c r="DJ121" i="22"/>
  <c r="DY120" i="22"/>
  <c r="DX120" i="22"/>
  <c r="DV120" i="22"/>
  <c r="DT120" i="22"/>
  <c r="DS120" i="22"/>
  <c r="DR120" i="22"/>
  <c r="DQ120" i="22"/>
  <c r="DP120" i="22"/>
  <c r="DN120" i="22"/>
  <c r="DM120" i="22"/>
  <c r="DL120" i="22"/>
  <c r="DK120" i="22"/>
  <c r="DJ120" i="22"/>
  <c r="DY119" i="22"/>
  <c r="DX119" i="22"/>
  <c r="DV119" i="22"/>
  <c r="DT119" i="22"/>
  <c r="DS119" i="22"/>
  <c r="DR119" i="22"/>
  <c r="DQ119" i="22"/>
  <c r="DP119" i="22"/>
  <c r="DN119" i="22"/>
  <c r="DM119" i="22"/>
  <c r="DL119" i="22"/>
  <c r="DK119" i="22"/>
  <c r="DJ119" i="22"/>
  <c r="DY118" i="22"/>
  <c r="DX118" i="22"/>
  <c r="DV118" i="22"/>
  <c r="DT118" i="22"/>
  <c r="DS118" i="22"/>
  <c r="DR118" i="22"/>
  <c r="DQ118" i="22"/>
  <c r="DP118" i="22"/>
  <c r="DN118" i="22"/>
  <c r="DM118" i="22"/>
  <c r="DL118" i="22"/>
  <c r="DK118" i="22"/>
  <c r="DJ118" i="22"/>
  <c r="DY117" i="22"/>
  <c r="DX117" i="22"/>
  <c r="DV117" i="22"/>
  <c r="DT117" i="22"/>
  <c r="DS117" i="22"/>
  <c r="DR117" i="22"/>
  <c r="DQ117" i="22"/>
  <c r="DP117" i="22"/>
  <c r="DN117" i="22"/>
  <c r="DM117" i="22"/>
  <c r="DL117" i="22"/>
  <c r="DK117" i="22"/>
  <c r="DJ117" i="22"/>
  <c r="DY116" i="22"/>
  <c r="DX116" i="22"/>
  <c r="DV116" i="22"/>
  <c r="DT116" i="22"/>
  <c r="DS116" i="22"/>
  <c r="DR116" i="22"/>
  <c r="DQ116" i="22"/>
  <c r="DP116" i="22"/>
  <c r="DN116" i="22"/>
  <c r="DM116" i="22"/>
  <c r="DL116" i="22"/>
  <c r="DK116" i="22"/>
  <c r="DJ116" i="22"/>
  <c r="DY115" i="22"/>
  <c r="DX115" i="22"/>
  <c r="DV115" i="22"/>
  <c r="DT115" i="22"/>
  <c r="DS115" i="22"/>
  <c r="DR115" i="22"/>
  <c r="DQ115" i="22"/>
  <c r="DP115" i="22"/>
  <c r="DN115" i="22"/>
  <c r="DM115" i="22"/>
  <c r="DL115" i="22"/>
  <c r="DK115" i="22"/>
  <c r="DJ115" i="22"/>
  <c r="DY114" i="22"/>
  <c r="DX114" i="22"/>
  <c r="DV114" i="22"/>
  <c r="DT114" i="22"/>
  <c r="DS114" i="22"/>
  <c r="DR114" i="22"/>
  <c r="DQ114" i="22"/>
  <c r="DP114" i="22"/>
  <c r="DN114" i="22"/>
  <c r="DM114" i="22"/>
  <c r="DL114" i="22"/>
  <c r="DK114" i="22"/>
  <c r="DJ114" i="22"/>
  <c r="DY113" i="22"/>
  <c r="DX113" i="22"/>
  <c r="DV113" i="22"/>
  <c r="DT113" i="22"/>
  <c r="DS113" i="22"/>
  <c r="DR113" i="22"/>
  <c r="DQ113" i="22"/>
  <c r="DP113" i="22"/>
  <c r="DN113" i="22"/>
  <c r="DM113" i="22"/>
  <c r="DL113" i="22"/>
  <c r="DK113" i="22"/>
  <c r="DJ113" i="22"/>
  <c r="DY112" i="22"/>
  <c r="DX112" i="22"/>
  <c r="DV112" i="22"/>
  <c r="DT112" i="22"/>
  <c r="DS112" i="22"/>
  <c r="DR112" i="22"/>
  <c r="DQ112" i="22"/>
  <c r="DP112" i="22"/>
  <c r="DN112" i="22"/>
  <c r="DM112" i="22"/>
  <c r="DL112" i="22"/>
  <c r="DK112" i="22"/>
  <c r="DJ112" i="22"/>
  <c r="DY111" i="22"/>
  <c r="DX111" i="22"/>
  <c r="DV111" i="22"/>
  <c r="DT111" i="22"/>
  <c r="DS111" i="22"/>
  <c r="DR111" i="22"/>
  <c r="DQ111" i="22"/>
  <c r="DP111" i="22"/>
  <c r="DN111" i="22"/>
  <c r="DM111" i="22"/>
  <c r="DL111" i="22"/>
  <c r="DK111" i="22"/>
  <c r="DJ111" i="22"/>
  <c r="DY110" i="22"/>
  <c r="DX110" i="22"/>
  <c r="DV110" i="22"/>
  <c r="DT110" i="22"/>
  <c r="DS110" i="22"/>
  <c r="DR110" i="22"/>
  <c r="DQ110" i="22"/>
  <c r="DP110" i="22"/>
  <c r="DN110" i="22"/>
  <c r="DM110" i="22"/>
  <c r="DL110" i="22"/>
  <c r="DK110" i="22"/>
  <c r="DJ110" i="22"/>
  <c r="DY109" i="22"/>
  <c r="DX109" i="22"/>
  <c r="DV109" i="22"/>
  <c r="DT109" i="22"/>
  <c r="DS109" i="22"/>
  <c r="DR109" i="22"/>
  <c r="DQ109" i="22"/>
  <c r="DP109" i="22"/>
  <c r="DN109" i="22"/>
  <c r="DM109" i="22"/>
  <c r="DL109" i="22"/>
  <c r="DK109" i="22"/>
  <c r="DJ109" i="22"/>
  <c r="DY108" i="22"/>
  <c r="DX108" i="22"/>
  <c r="DV108" i="22"/>
  <c r="DT108" i="22"/>
  <c r="DS108" i="22"/>
  <c r="DR108" i="22"/>
  <c r="DQ108" i="22"/>
  <c r="DP108" i="22"/>
  <c r="DN108" i="22"/>
  <c r="DM108" i="22"/>
  <c r="DL108" i="22"/>
  <c r="DK108" i="22"/>
  <c r="DJ108" i="22"/>
  <c r="DY107" i="22"/>
  <c r="DX107" i="22"/>
  <c r="DV107" i="22"/>
  <c r="DT107" i="22"/>
  <c r="DS107" i="22"/>
  <c r="DR107" i="22"/>
  <c r="DQ107" i="22"/>
  <c r="DP107" i="22"/>
  <c r="DN107" i="22"/>
  <c r="DM107" i="22"/>
  <c r="DL107" i="22"/>
  <c r="DK107" i="22"/>
  <c r="DJ107" i="22"/>
  <c r="DY106" i="22"/>
  <c r="DX106" i="22"/>
  <c r="DV106" i="22"/>
  <c r="DT106" i="22"/>
  <c r="DS106" i="22"/>
  <c r="DR106" i="22"/>
  <c r="DQ106" i="22"/>
  <c r="DP106" i="22"/>
  <c r="DN106" i="22"/>
  <c r="DM106" i="22"/>
  <c r="DL106" i="22"/>
  <c r="DK106" i="22"/>
  <c r="DJ106" i="22"/>
  <c r="DY105" i="22"/>
  <c r="DX105" i="22"/>
  <c r="DV105" i="22"/>
  <c r="DT105" i="22"/>
  <c r="DS105" i="22"/>
  <c r="DR105" i="22"/>
  <c r="DQ105" i="22"/>
  <c r="DP105" i="22"/>
  <c r="DN105" i="22"/>
  <c r="DM105" i="22"/>
  <c r="DL105" i="22"/>
  <c r="DK105" i="22"/>
  <c r="DJ105" i="22"/>
  <c r="DY104" i="22"/>
  <c r="DX104" i="22"/>
  <c r="DV104" i="22"/>
  <c r="DT104" i="22"/>
  <c r="DS104" i="22"/>
  <c r="DR104" i="22"/>
  <c r="DQ104" i="22"/>
  <c r="DP104" i="22"/>
  <c r="DN104" i="22"/>
  <c r="DM104" i="22"/>
  <c r="DL104" i="22"/>
  <c r="DK104" i="22"/>
  <c r="DJ104" i="22"/>
  <c r="DY103" i="22"/>
  <c r="DX103" i="22"/>
  <c r="DV103" i="22"/>
  <c r="DT103" i="22"/>
  <c r="DS103" i="22"/>
  <c r="DR103" i="22"/>
  <c r="DQ103" i="22"/>
  <c r="DP103" i="22"/>
  <c r="DN103" i="22"/>
  <c r="DM103" i="22"/>
  <c r="DL103" i="22"/>
  <c r="DK103" i="22"/>
  <c r="DJ103" i="22"/>
  <c r="DY102" i="22"/>
  <c r="DX102" i="22"/>
  <c r="DV102" i="22"/>
  <c r="DT102" i="22"/>
  <c r="DS102" i="22"/>
  <c r="DR102" i="22"/>
  <c r="DQ102" i="22"/>
  <c r="DP102" i="22"/>
  <c r="DN102" i="22"/>
  <c r="DM102" i="22"/>
  <c r="DL102" i="22"/>
  <c r="DK102" i="22"/>
  <c r="DJ102" i="22"/>
  <c r="DY101" i="22"/>
  <c r="DX101" i="22"/>
  <c r="DV101" i="22"/>
  <c r="DT101" i="22"/>
  <c r="DS101" i="22"/>
  <c r="DR101" i="22"/>
  <c r="DQ101" i="22"/>
  <c r="DP101" i="22"/>
  <c r="DN101" i="22"/>
  <c r="DM101" i="22"/>
  <c r="DL101" i="22"/>
  <c r="DK101" i="22"/>
  <c r="DJ101" i="22"/>
  <c r="DY100" i="22"/>
  <c r="DX100" i="22"/>
  <c r="DV100" i="22"/>
  <c r="DT100" i="22"/>
  <c r="DS100" i="22"/>
  <c r="DR100" i="22"/>
  <c r="DQ100" i="22"/>
  <c r="DP100" i="22"/>
  <c r="DN100" i="22"/>
  <c r="DM100" i="22"/>
  <c r="DL100" i="22"/>
  <c r="DK100" i="22"/>
  <c r="DJ100" i="22"/>
  <c r="DY99" i="22"/>
  <c r="DX99" i="22"/>
  <c r="DV99" i="22"/>
  <c r="DT99" i="22"/>
  <c r="DS99" i="22"/>
  <c r="DR99" i="22"/>
  <c r="DQ99" i="22"/>
  <c r="DP99" i="22"/>
  <c r="DN99" i="22"/>
  <c r="DM99" i="22"/>
  <c r="DL99" i="22"/>
  <c r="DK99" i="22"/>
  <c r="DJ99" i="22"/>
  <c r="DY98" i="22"/>
  <c r="DX98" i="22"/>
  <c r="DV98" i="22"/>
  <c r="DT98" i="22"/>
  <c r="DS98" i="22"/>
  <c r="DR98" i="22"/>
  <c r="DQ98" i="22"/>
  <c r="DP98" i="22"/>
  <c r="DN98" i="22"/>
  <c r="DM98" i="22"/>
  <c r="DL98" i="22"/>
  <c r="DK98" i="22"/>
  <c r="DJ98" i="22"/>
  <c r="DY97" i="22"/>
  <c r="DX97" i="22"/>
  <c r="DV97" i="22"/>
  <c r="DT97" i="22"/>
  <c r="DS97" i="22"/>
  <c r="DR97" i="22"/>
  <c r="DQ97" i="22"/>
  <c r="DP97" i="22"/>
  <c r="DN97" i="22"/>
  <c r="DM97" i="22"/>
  <c r="DL97" i="22"/>
  <c r="DK97" i="22"/>
  <c r="DJ97" i="22"/>
  <c r="DY96" i="22"/>
  <c r="DX96" i="22"/>
  <c r="DV96" i="22"/>
  <c r="DT96" i="22"/>
  <c r="DS96" i="22"/>
  <c r="DR96" i="22"/>
  <c r="DQ96" i="22"/>
  <c r="DP96" i="22"/>
  <c r="DN96" i="22"/>
  <c r="DM96" i="22"/>
  <c r="DL96" i="22"/>
  <c r="DK96" i="22"/>
  <c r="DJ96" i="22"/>
  <c r="DY95" i="22"/>
  <c r="DX95" i="22"/>
  <c r="DV95" i="22"/>
  <c r="DT95" i="22"/>
  <c r="DS95" i="22"/>
  <c r="DR95" i="22"/>
  <c r="DQ95" i="22"/>
  <c r="DP95" i="22"/>
  <c r="DN95" i="22"/>
  <c r="DM95" i="22"/>
  <c r="DL95" i="22"/>
  <c r="DK95" i="22"/>
  <c r="DJ95" i="22"/>
  <c r="DY94" i="22"/>
  <c r="DX94" i="22"/>
  <c r="DV94" i="22"/>
  <c r="DT94" i="22"/>
  <c r="DS94" i="22"/>
  <c r="DR94" i="22"/>
  <c r="DQ94" i="22"/>
  <c r="DP94" i="22"/>
  <c r="DN94" i="22"/>
  <c r="DM94" i="22"/>
  <c r="DL94" i="22"/>
  <c r="DK94" i="22"/>
  <c r="DJ94" i="22"/>
  <c r="DY93" i="22"/>
  <c r="DX93" i="22"/>
  <c r="DV93" i="22"/>
  <c r="DT93" i="22"/>
  <c r="DS93" i="22"/>
  <c r="DR93" i="22"/>
  <c r="DQ93" i="22"/>
  <c r="DP93" i="22"/>
  <c r="DN93" i="22"/>
  <c r="DM93" i="22"/>
  <c r="DL93" i="22"/>
  <c r="DK93" i="22"/>
  <c r="DJ93" i="22"/>
  <c r="DY92" i="22"/>
  <c r="DX92" i="22"/>
  <c r="DV92" i="22"/>
  <c r="DT92" i="22"/>
  <c r="DS92" i="22"/>
  <c r="DR92" i="22"/>
  <c r="DQ92" i="22"/>
  <c r="DP92" i="22"/>
  <c r="DN92" i="22"/>
  <c r="DM92" i="22"/>
  <c r="DL92" i="22"/>
  <c r="DK92" i="22"/>
  <c r="DJ92" i="22"/>
  <c r="DY91" i="22"/>
  <c r="DX91" i="22"/>
  <c r="DV91" i="22"/>
  <c r="DT91" i="22"/>
  <c r="DS91" i="22"/>
  <c r="DR91" i="22"/>
  <c r="DQ91" i="22"/>
  <c r="DP91" i="22"/>
  <c r="DN91" i="22"/>
  <c r="DM91" i="22"/>
  <c r="DL91" i="22"/>
  <c r="DK91" i="22"/>
  <c r="DJ91" i="22"/>
  <c r="DY90" i="22"/>
  <c r="DX90" i="22"/>
  <c r="DV90" i="22"/>
  <c r="DT90" i="22"/>
  <c r="DS90" i="22"/>
  <c r="DR90" i="22"/>
  <c r="DQ90" i="22"/>
  <c r="DP90" i="22"/>
  <c r="DN90" i="22"/>
  <c r="DM90" i="22"/>
  <c r="DL90" i="22"/>
  <c r="DK90" i="22"/>
  <c r="DJ90" i="22"/>
  <c r="DY89" i="22"/>
  <c r="DX89" i="22"/>
  <c r="DV89" i="22"/>
  <c r="DT89" i="22"/>
  <c r="DS89" i="22"/>
  <c r="DR89" i="22"/>
  <c r="DQ89" i="22"/>
  <c r="DP89" i="22"/>
  <c r="DN89" i="22"/>
  <c r="DM89" i="22"/>
  <c r="DL89" i="22"/>
  <c r="DK89" i="22"/>
  <c r="DJ89" i="22"/>
  <c r="DY88" i="22"/>
  <c r="DX88" i="22"/>
  <c r="DV88" i="22"/>
  <c r="DT88" i="22"/>
  <c r="DS88" i="22"/>
  <c r="DR88" i="22"/>
  <c r="DQ88" i="22"/>
  <c r="DP88" i="22"/>
  <c r="DN88" i="22"/>
  <c r="DM88" i="22"/>
  <c r="DL88" i="22"/>
  <c r="DK88" i="22"/>
  <c r="DJ88" i="22"/>
  <c r="DY87" i="22"/>
  <c r="DX87" i="22"/>
  <c r="DV87" i="22"/>
  <c r="DT87" i="22"/>
  <c r="DS87" i="22"/>
  <c r="DR87" i="22"/>
  <c r="DP87" i="22"/>
  <c r="DN87" i="22"/>
  <c r="DM87" i="22"/>
  <c r="DL87" i="22"/>
  <c r="DK87" i="22"/>
  <c r="DJ87" i="22"/>
  <c r="DY86" i="22"/>
  <c r="DX86" i="22"/>
  <c r="DV86" i="22"/>
  <c r="DT86" i="22"/>
  <c r="DS86" i="22"/>
  <c r="DR86" i="22"/>
  <c r="DQ86" i="22"/>
  <c r="DP86" i="22"/>
  <c r="DN86" i="22"/>
  <c r="DM86" i="22"/>
  <c r="DL86" i="22"/>
  <c r="DK86" i="22"/>
  <c r="DJ86" i="22"/>
  <c r="DY85" i="22"/>
  <c r="DX85" i="22"/>
  <c r="DV85" i="22"/>
  <c r="DT85" i="22"/>
  <c r="DS85" i="22"/>
  <c r="DR85" i="22"/>
  <c r="DQ85" i="22"/>
  <c r="DP85" i="22"/>
  <c r="DN85" i="22"/>
  <c r="DM85" i="22"/>
  <c r="DL85" i="22"/>
  <c r="DK85" i="22"/>
  <c r="DJ85" i="22"/>
  <c r="DY84" i="22"/>
  <c r="DX84" i="22"/>
  <c r="DV84" i="22"/>
  <c r="DT84" i="22"/>
  <c r="DS84" i="22"/>
  <c r="DR84" i="22"/>
  <c r="DQ84" i="22"/>
  <c r="DP84" i="22"/>
  <c r="DN84" i="22"/>
  <c r="DM84" i="22"/>
  <c r="DL84" i="22"/>
  <c r="DK84" i="22"/>
  <c r="DJ84" i="22"/>
  <c r="DY83" i="22"/>
  <c r="DX83" i="22"/>
  <c r="DV83" i="22"/>
  <c r="DT83" i="22"/>
  <c r="DS83" i="22"/>
  <c r="DR83" i="22"/>
  <c r="DQ83" i="22"/>
  <c r="DP83" i="22"/>
  <c r="DN83" i="22"/>
  <c r="DM83" i="22"/>
  <c r="DL83" i="22"/>
  <c r="DK83" i="22"/>
  <c r="DJ83" i="22"/>
  <c r="DY82" i="22"/>
  <c r="DX82" i="22"/>
  <c r="DV82" i="22"/>
  <c r="DT82" i="22"/>
  <c r="DS82" i="22"/>
  <c r="DR82" i="22"/>
  <c r="DQ82" i="22"/>
  <c r="DP82" i="22"/>
  <c r="DN82" i="22"/>
  <c r="DM82" i="22"/>
  <c r="DL82" i="22"/>
  <c r="DK82" i="22"/>
  <c r="DJ82" i="22"/>
  <c r="DY81" i="22"/>
  <c r="DX81" i="22"/>
  <c r="DV81" i="22"/>
  <c r="DT81" i="22"/>
  <c r="DS81" i="22"/>
  <c r="DR81" i="22"/>
  <c r="DQ81" i="22"/>
  <c r="DP81" i="22"/>
  <c r="DN81" i="22"/>
  <c r="DM81" i="22"/>
  <c r="DL81" i="22"/>
  <c r="DK81" i="22"/>
  <c r="DJ81" i="22"/>
  <c r="DY80" i="22"/>
  <c r="DX80" i="22"/>
  <c r="DV80" i="22"/>
  <c r="DT80" i="22"/>
  <c r="DS80" i="22"/>
  <c r="DR80" i="22"/>
  <c r="DQ80" i="22"/>
  <c r="DP80" i="22"/>
  <c r="DN80" i="22"/>
  <c r="DM80" i="22"/>
  <c r="DL80" i="22"/>
  <c r="DK80" i="22"/>
  <c r="DJ80" i="22"/>
  <c r="DY79" i="22"/>
  <c r="DX79" i="22"/>
  <c r="DV79" i="22"/>
  <c r="DT79" i="22"/>
  <c r="DS79" i="22"/>
  <c r="DR79" i="22"/>
  <c r="DQ79" i="22"/>
  <c r="DP79" i="22"/>
  <c r="DN79" i="22"/>
  <c r="DM79" i="22"/>
  <c r="DL79" i="22"/>
  <c r="DK79" i="22"/>
  <c r="DJ79" i="22"/>
  <c r="DY78" i="22"/>
  <c r="DX78" i="22"/>
  <c r="DV78" i="22"/>
  <c r="DT78" i="22"/>
  <c r="DS78" i="22"/>
  <c r="DR78" i="22"/>
  <c r="DQ78" i="22"/>
  <c r="DP78" i="22"/>
  <c r="DN78" i="22"/>
  <c r="DM78" i="22"/>
  <c r="DL78" i="22"/>
  <c r="DK78" i="22"/>
  <c r="DJ78" i="22"/>
  <c r="DY77" i="22"/>
  <c r="DX77" i="22"/>
  <c r="DV77" i="22"/>
  <c r="DT77" i="22"/>
  <c r="DS77" i="22"/>
  <c r="DR77" i="22"/>
  <c r="DQ77" i="22"/>
  <c r="DP77" i="22"/>
  <c r="DN77" i="22"/>
  <c r="DM77" i="22"/>
  <c r="DL77" i="22"/>
  <c r="DK77" i="22"/>
  <c r="DJ77" i="22"/>
  <c r="DY76" i="22"/>
  <c r="DX76" i="22"/>
  <c r="DV76" i="22"/>
  <c r="DT76" i="22"/>
  <c r="DS76" i="22"/>
  <c r="DR76" i="22"/>
  <c r="DQ76" i="22"/>
  <c r="DP76" i="22"/>
  <c r="DN76" i="22"/>
  <c r="DM76" i="22"/>
  <c r="DL76" i="22"/>
  <c r="DK76" i="22"/>
  <c r="DJ76" i="22"/>
  <c r="DY75" i="22"/>
  <c r="DX75" i="22"/>
  <c r="DV75" i="22"/>
  <c r="DT75" i="22"/>
  <c r="DS75" i="22"/>
  <c r="DR75" i="22"/>
  <c r="DQ75" i="22"/>
  <c r="DP75" i="22"/>
  <c r="DN75" i="22"/>
  <c r="DM75" i="22"/>
  <c r="DL75" i="22"/>
  <c r="DK75" i="22"/>
  <c r="DJ75" i="22"/>
  <c r="DY74" i="22"/>
  <c r="DX74" i="22"/>
  <c r="DV74" i="22"/>
  <c r="DT74" i="22"/>
  <c r="DS74" i="22"/>
  <c r="DR74" i="22"/>
  <c r="DQ74" i="22"/>
  <c r="DP74" i="22"/>
  <c r="DN74" i="22"/>
  <c r="DM74" i="22"/>
  <c r="DL74" i="22"/>
  <c r="DK74" i="22"/>
  <c r="DJ74" i="22"/>
  <c r="DY73" i="22"/>
  <c r="DX73" i="22"/>
  <c r="DV73" i="22"/>
  <c r="DT73" i="22"/>
  <c r="DS73" i="22"/>
  <c r="DR73" i="22"/>
  <c r="DQ73" i="22"/>
  <c r="DP73" i="22"/>
  <c r="DN73" i="22"/>
  <c r="DM73" i="22"/>
  <c r="DL73" i="22"/>
  <c r="DK73" i="22"/>
  <c r="DJ73" i="22"/>
  <c r="DY72" i="22"/>
  <c r="DX72" i="22"/>
  <c r="DV72" i="22"/>
  <c r="DT72" i="22"/>
  <c r="DS72" i="22"/>
  <c r="DR72" i="22"/>
  <c r="DQ72" i="22"/>
  <c r="DP72" i="22"/>
  <c r="DN72" i="22"/>
  <c r="DM72" i="22"/>
  <c r="DL72" i="22"/>
  <c r="DK72" i="22"/>
  <c r="DJ72" i="22"/>
  <c r="DY71" i="22"/>
  <c r="DX71" i="22"/>
  <c r="DV71" i="22"/>
  <c r="DT71" i="22"/>
  <c r="DS71" i="22"/>
  <c r="DR71" i="22"/>
  <c r="DQ71" i="22"/>
  <c r="DP71" i="22"/>
  <c r="DN71" i="22"/>
  <c r="DM71" i="22"/>
  <c r="DL71" i="22"/>
  <c r="DK71" i="22"/>
  <c r="DJ71" i="22"/>
  <c r="DY70" i="22"/>
  <c r="DX70" i="22"/>
  <c r="DV70" i="22"/>
  <c r="DT70" i="22"/>
  <c r="DS70" i="22"/>
  <c r="DR70" i="22"/>
  <c r="DQ70" i="22"/>
  <c r="DP70" i="22"/>
  <c r="DN70" i="22"/>
  <c r="DM70" i="22"/>
  <c r="DL70" i="22"/>
  <c r="DK70" i="22"/>
  <c r="DJ70" i="22"/>
  <c r="DY69" i="22"/>
  <c r="DX69" i="22"/>
  <c r="DV69" i="22"/>
  <c r="DT69" i="22"/>
  <c r="DS69" i="22"/>
  <c r="DR69" i="22"/>
  <c r="DQ69" i="22"/>
  <c r="DP69" i="22"/>
  <c r="DN69" i="22"/>
  <c r="DM69" i="22"/>
  <c r="DL69" i="22"/>
  <c r="DK69" i="22"/>
  <c r="DJ69" i="22"/>
  <c r="DY68" i="22"/>
  <c r="DX68" i="22"/>
  <c r="DV68" i="22"/>
  <c r="DT68" i="22"/>
  <c r="DS68" i="22"/>
  <c r="DR68" i="22"/>
  <c r="DQ68" i="22"/>
  <c r="DP68" i="22"/>
  <c r="DN68" i="22"/>
  <c r="DM68" i="22"/>
  <c r="DL68" i="22"/>
  <c r="DK68" i="22"/>
  <c r="DJ68" i="22"/>
  <c r="DY67" i="22"/>
  <c r="DX67" i="22"/>
  <c r="DV67" i="22"/>
  <c r="DT67" i="22"/>
  <c r="DS67" i="22"/>
  <c r="DR67" i="22"/>
  <c r="DQ67" i="22"/>
  <c r="DP67" i="22"/>
  <c r="DN67" i="22"/>
  <c r="DM67" i="22"/>
  <c r="DL67" i="22"/>
  <c r="DK67" i="22"/>
  <c r="DJ67" i="22"/>
  <c r="DY66" i="22"/>
  <c r="DX66" i="22"/>
  <c r="DV66" i="22"/>
  <c r="DT66" i="22"/>
  <c r="DS66" i="22"/>
  <c r="DR66" i="22"/>
  <c r="DQ66" i="22"/>
  <c r="DP66" i="22"/>
  <c r="DN66" i="22"/>
  <c r="DM66" i="22"/>
  <c r="DL66" i="22"/>
  <c r="DK66" i="22"/>
  <c r="DJ66" i="22"/>
  <c r="DY65" i="22"/>
  <c r="DX65" i="22"/>
  <c r="DV65" i="22"/>
  <c r="DT65" i="22"/>
  <c r="DS65" i="22"/>
  <c r="DR65" i="22"/>
  <c r="DQ65" i="22"/>
  <c r="DP65" i="22"/>
  <c r="DN65" i="22"/>
  <c r="DM65" i="22"/>
  <c r="DL65" i="22"/>
  <c r="DK65" i="22"/>
  <c r="DJ65" i="22"/>
  <c r="DY64" i="22"/>
  <c r="DX64" i="22"/>
  <c r="DV64" i="22"/>
  <c r="DT64" i="22"/>
  <c r="DS64" i="22"/>
  <c r="DR64" i="22"/>
  <c r="DQ64" i="22"/>
  <c r="DP64" i="22"/>
  <c r="DN64" i="22"/>
  <c r="DM64" i="22"/>
  <c r="DL64" i="22"/>
  <c r="DK64" i="22"/>
  <c r="DJ64" i="22"/>
  <c r="DY63" i="22"/>
  <c r="DX63" i="22"/>
  <c r="DV63" i="22"/>
  <c r="DT63" i="22"/>
  <c r="DS63" i="22"/>
  <c r="DR63" i="22"/>
  <c r="DQ63" i="22"/>
  <c r="DP63" i="22"/>
  <c r="DN63" i="22"/>
  <c r="DM63" i="22"/>
  <c r="DL63" i="22"/>
  <c r="DK63" i="22"/>
  <c r="DJ63" i="22"/>
  <c r="DY62" i="22"/>
  <c r="DX62" i="22"/>
  <c r="DV62" i="22"/>
  <c r="DT62" i="22"/>
  <c r="DS62" i="22"/>
  <c r="DR62" i="22"/>
  <c r="DQ62" i="22"/>
  <c r="DP62" i="22"/>
  <c r="DN62" i="22"/>
  <c r="DM62" i="22"/>
  <c r="DL62" i="22"/>
  <c r="DK62" i="22"/>
  <c r="DJ62" i="22"/>
  <c r="DY61" i="22"/>
  <c r="DX61" i="22"/>
  <c r="DV61" i="22"/>
  <c r="DT61" i="22"/>
  <c r="DS61" i="22"/>
  <c r="DR61" i="22"/>
  <c r="DQ61" i="22"/>
  <c r="DP61" i="22"/>
  <c r="DN61" i="22"/>
  <c r="DM61" i="22"/>
  <c r="DL61" i="22"/>
  <c r="DK61" i="22"/>
  <c r="DJ61" i="22"/>
  <c r="DY60" i="22"/>
  <c r="DX60" i="22"/>
  <c r="DV60" i="22"/>
  <c r="DT60" i="22"/>
  <c r="DS60" i="22"/>
  <c r="DR60" i="22"/>
  <c r="DQ60" i="22"/>
  <c r="DP60" i="22"/>
  <c r="DN60" i="22"/>
  <c r="DM60" i="22"/>
  <c r="DL60" i="22"/>
  <c r="DK60" i="22"/>
  <c r="DJ60" i="22"/>
  <c r="DY59" i="22"/>
  <c r="DX59" i="22"/>
  <c r="DV59" i="22"/>
  <c r="DT59" i="22"/>
  <c r="DS59" i="22"/>
  <c r="DR59" i="22"/>
  <c r="DQ59" i="22"/>
  <c r="DP59" i="22"/>
  <c r="DN59" i="22"/>
  <c r="DM59" i="22"/>
  <c r="DL59" i="22"/>
  <c r="DK59" i="22"/>
  <c r="DJ59" i="22"/>
  <c r="DY58" i="22"/>
  <c r="DX58" i="22"/>
  <c r="DV58" i="22"/>
  <c r="DT58" i="22"/>
  <c r="DS58" i="22"/>
  <c r="DR58" i="22"/>
  <c r="DQ58" i="22"/>
  <c r="DP58" i="22"/>
  <c r="DN58" i="22"/>
  <c r="DM58" i="22"/>
  <c r="DL58" i="22"/>
  <c r="DK58" i="22"/>
  <c r="DJ58" i="22"/>
  <c r="DY57" i="22"/>
  <c r="DX57" i="22"/>
  <c r="DV57" i="22"/>
  <c r="DT57" i="22"/>
  <c r="DS57" i="22"/>
  <c r="DR57" i="22"/>
  <c r="DQ57" i="22"/>
  <c r="DP57" i="22"/>
  <c r="DN57" i="22"/>
  <c r="DM57" i="22"/>
  <c r="DL57" i="22"/>
  <c r="DK57" i="22"/>
  <c r="DJ57" i="22"/>
  <c r="DY56" i="22"/>
  <c r="DX56" i="22"/>
  <c r="DV56" i="22"/>
  <c r="DT56" i="22"/>
  <c r="DS56" i="22"/>
  <c r="DR56" i="22"/>
  <c r="DQ56" i="22"/>
  <c r="DP56" i="22"/>
  <c r="DN56" i="22"/>
  <c r="DM56" i="22"/>
  <c r="DL56" i="22"/>
  <c r="DK56" i="22"/>
  <c r="DJ56" i="22"/>
  <c r="DY55" i="22"/>
  <c r="DX55" i="22"/>
  <c r="DV55" i="22"/>
  <c r="DT55" i="22"/>
  <c r="DS55" i="22"/>
  <c r="DR55" i="22"/>
  <c r="DQ55" i="22"/>
  <c r="DP55" i="22"/>
  <c r="DN55" i="22"/>
  <c r="DM55" i="22"/>
  <c r="DL55" i="22"/>
  <c r="DK55" i="22"/>
  <c r="DJ55" i="22"/>
  <c r="DY54" i="22"/>
  <c r="DX54" i="22"/>
  <c r="DV54" i="22"/>
  <c r="DT54" i="22"/>
  <c r="DS54" i="22"/>
  <c r="DR54" i="22"/>
  <c r="DQ54" i="22"/>
  <c r="DP54" i="22"/>
  <c r="DN54" i="22"/>
  <c r="DM54" i="22"/>
  <c r="DL54" i="22"/>
  <c r="DK54" i="22"/>
  <c r="DJ54" i="22"/>
  <c r="DY53" i="22"/>
  <c r="DX53" i="22"/>
  <c r="DV53" i="22"/>
  <c r="DT53" i="22"/>
  <c r="DS53" i="22"/>
  <c r="DR53" i="22"/>
  <c r="DQ53" i="22"/>
  <c r="DP53" i="22"/>
  <c r="DN53" i="22"/>
  <c r="DM53" i="22"/>
  <c r="DL53" i="22"/>
  <c r="DK53" i="22"/>
  <c r="DJ53" i="22"/>
  <c r="DY52" i="22"/>
  <c r="DX52" i="22"/>
  <c r="DV52" i="22"/>
  <c r="DT52" i="22"/>
  <c r="DS52" i="22"/>
  <c r="DR52" i="22"/>
  <c r="DQ52" i="22"/>
  <c r="DP52" i="22"/>
  <c r="DN52" i="22"/>
  <c r="DM52" i="22"/>
  <c r="DL52" i="22"/>
  <c r="DK52" i="22"/>
  <c r="DJ52" i="22"/>
  <c r="DY51" i="22"/>
  <c r="DX51" i="22"/>
  <c r="DV51" i="22"/>
  <c r="DT51" i="22"/>
  <c r="DS51" i="22"/>
  <c r="DR51" i="22"/>
  <c r="DQ51" i="22"/>
  <c r="DP51" i="22"/>
  <c r="DN51" i="22"/>
  <c r="DM51" i="22"/>
  <c r="DL51" i="22"/>
  <c r="DK51" i="22"/>
  <c r="DJ51" i="22"/>
  <c r="DY50" i="22"/>
  <c r="DX50" i="22"/>
  <c r="DV50" i="22"/>
  <c r="DT50" i="22"/>
  <c r="DS50" i="22"/>
  <c r="DR50" i="22"/>
  <c r="DQ50" i="22"/>
  <c r="DP50" i="22"/>
  <c r="DN50" i="22"/>
  <c r="DM50" i="22"/>
  <c r="DL50" i="22"/>
  <c r="DK50" i="22"/>
  <c r="DJ50" i="22"/>
  <c r="DY49" i="22"/>
  <c r="DX49" i="22"/>
  <c r="DV49" i="22"/>
  <c r="DT49" i="22"/>
  <c r="DS49" i="22"/>
  <c r="DR49" i="22"/>
  <c r="DQ49" i="22"/>
  <c r="DP49" i="22"/>
  <c r="DN49" i="22"/>
  <c r="DM49" i="22"/>
  <c r="DL49" i="22"/>
  <c r="DK49" i="22"/>
  <c r="DJ49" i="22"/>
  <c r="DY48" i="22"/>
  <c r="DX48" i="22"/>
  <c r="DV48" i="22"/>
  <c r="DT48" i="22"/>
  <c r="DS48" i="22"/>
  <c r="DR48" i="22"/>
  <c r="DQ48" i="22"/>
  <c r="DP48" i="22"/>
  <c r="DN48" i="22"/>
  <c r="DM48" i="22"/>
  <c r="DL48" i="22"/>
  <c r="DK48" i="22"/>
  <c r="DJ48" i="22"/>
  <c r="DY47" i="22"/>
  <c r="DX47" i="22"/>
  <c r="DV47" i="22"/>
  <c r="DT47" i="22"/>
  <c r="DS47" i="22"/>
  <c r="DR47" i="22"/>
  <c r="DQ47" i="22"/>
  <c r="DP47" i="22"/>
  <c r="DN47" i="22"/>
  <c r="DM47" i="22"/>
  <c r="DL47" i="22"/>
  <c r="DK47" i="22"/>
  <c r="DJ47" i="22"/>
  <c r="DY46" i="22"/>
  <c r="DX46" i="22"/>
  <c r="DV46" i="22"/>
  <c r="DT46" i="22"/>
  <c r="DS46" i="22"/>
  <c r="DR46" i="22"/>
  <c r="DQ46" i="22"/>
  <c r="DP46" i="22"/>
  <c r="DN46" i="22"/>
  <c r="DM46" i="22"/>
  <c r="DL46" i="22"/>
  <c r="DK46" i="22"/>
  <c r="DJ46" i="22"/>
  <c r="DY45" i="22"/>
  <c r="DX45" i="22"/>
  <c r="DV45" i="22"/>
  <c r="DT45" i="22"/>
  <c r="DS45" i="22"/>
  <c r="DR45" i="22"/>
  <c r="DQ45" i="22"/>
  <c r="DP45" i="22"/>
  <c r="DN45" i="22"/>
  <c r="DM45" i="22"/>
  <c r="DL45" i="22"/>
  <c r="DK45" i="22"/>
  <c r="DJ45" i="22"/>
  <c r="DY44" i="22"/>
  <c r="DX44" i="22"/>
  <c r="DV44" i="22"/>
  <c r="DT44" i="22"/>
  <c r="DS44" i="22"/>
  <c r="DR44" i="22"/>
  <c r="DQ44" i="22"/>
  <c r="DP44" i="22"/>
  <c r="DN44" i="22"/>
  <c r="DM44" i="22"/>
  <c r="DL44" i="22"/>
  <c r="DK44" i="22"/>
  <c r="DJ44" i="22"/>
  <c r="DY43" i="22"/>
  <c r="DX43" i="22"/>
  <c r="DV43" i="22"/>
  <c r="DT43" i="22"/>
  <c r="DS43" i="22"/>
  <c r="DR43" i="22"/>
  <c r="DQ43" i="22"/>
  <c r="DP43" i="22"/>
  <c r="DN43" i="22"/>
  <c r="DM43" i="22"/>
  <c r="DL43" i="22"/>
  <c r="DK43" i="22"/>
  <c r="DJ43" i="22"/>
  <c r="DY42" i="22"/>
  <c r="DX42" i="22"/>
  <c r="DV42" i="22"/>
  <c r="DT42" i="22"/>
  <c r="DS42" i="22"/>
  <c r="DR42" i="22"/>
  <c r="DQ42" i="22"/>
  <c r="DP42" i="22"/>
  <c r="DN42" i="22"/>
  <c r="DM42" i="22"/>
  <c r="DL42" i="22"/>
  <c r="DK42" i="22"/>
  <c r="DJ42" i="22"/>
  <c r="DY41" i="22"/>
  <c r="DX41" i="22"/>
  <c r="DV41" i="22"/>
  <c r="DT41" i="22"/>
  <c r="DS41" i="22"/>
  <c r="DR41" i="22"/>
  <c r="DQ41" i="22"/>
  <c r="DP41" i="22"/>
  <c r="DN41" i="22"/>
  <c r="DM41" i="22"/>
  <c r="DL41" i="22"/>
  <c r="DK41" i="22"/>
  <c r="DJ41" i="22"/>
  <c r="DY40" i="22"/>
  <c r="DX40" i="22"/>
  <c r="DV40" i="22"/>
  <c r="DT40" i="22"/>
  <c r="DS40" i="22"/>
  <c r="DR40" i="22"/>
  <c r="DQ40" i="22"/>
  <c r="DP40" i="22"/>
  <c r="DN40" i="22"/>
  <c r="DM40" i="22"/>
  <c r="DL40" i="22"/>
  <c r="DK40" i="22"/>
  <c r="DJ40" i="22"/>
  <c r="DY39" i="22"/>
  <c r="DX39" i="22"/>
  <c r="DV39" i="22"/>
  <c r="DT39" i="22"/>
  <c r="DS39" i="22"/>
  <c r="DR39" i="22"/>
  <c r="DQ39" i="22"/>
  <c r="DP39" i="22"/>
  <c r="DN39" i="22"/>
  <c r="DM39" i="22"/>
  <c r="DL39" i="22"/>
  <c r="DK39" i="22"/>
  <c r="DJ39" i="22"/>
  <c r="DY38" i="22"/>
  <c r="DX38" i="22"/>
  <c r="DV38" i="22"/>
  <c r="DT38" i="22"/>
  <c r="DS38" i="22"/>
  <c r="DR38" i="22"/>
  <c r="DQ38" i="22"/>
  <c r="DP38" i="22"/>
  <c r="DN38" i="22"/>
  <c r="DM38" i="22"/>
  <c r="DL38" i="22"/>
  <c r="DK38" i="22"/>
  <c r="DJ38" i="22"/>
  <c r="DY37" i="22"/>
  <c r="DX37" i="22"/>
  <c r="DV37" i="22"/>
  <c r="DT37" i="22"/>
  <c r="DS37" i="22"/>
  <c r="DR37" i="22"/>
  <c r="DQ37" i="22"/>
  <c r="DP37" i="22"/>
  <c r="DN37" i="22"/>
  <c r="DM37" i="22"/>
  <c r="DL37" i="22"/>
  <c r="DK37" i="22"/>
  <c r="DJ37" i="22"/>
  <c r="DY36" i="22"/>
  <c r="DX36" i="22"/>
  <c r="DV36" i="22"/>
  <c r="DT36" i="22"/>
  <c r="DS36" i="22"/>
  <c r="DR36" i="22"/>
  <c r="DQ36" i="22"/>
  <c r="DP36" i="22"/>
  <c r="DN36" i="22"/>
  <c r="DM36" i="22"/>
  <c r="DL36" i="22"/>
  <c r="DK36" i="22"/>
  <c r="DJ36" i="22"/>
  <c r="DY35" i="22"/>
  <c r="DX35" i="22"/>
  <c r="DV35" i="22"/>
  <c r="DT35" i="22"/>
  <c r="DS35" i="22"/>
  <c r="DR35" i="22"/>
  <c r="DQ35" i="22"/>
  <c r="DP35" i="22"/>
  <c r="DN35" i="22"/>
  <c r="DM35" i="22"/>
  <c r="DL35" i="22"/>
  <c r="DK35" i="22"/>
  <c r="DJ35" i="22"/>
  <c r="DY34" i="22"/>
  <c r="DX34" i="22"/>
  <c r="DV34" i="22"/>
  <c r="DT34" i="22"/>
  <c r="DS34" i="22"/>
  <c r="DR34" i="22"/>
  <c r="DQ34" i="22"/>
  <c r="DP34" i="22"/>
  <c r="DN34" i="22"/>
  <c r="DM34" i="22"/>
  <c r="DL34" i="22"/>
  <c r="DK34" i="22"/>
  <c r="DJ34" i="22"/>
  <c r="DY33" i="22"/>
  <c r="DX33" i="22"/>
  <c r="DV33" i="22"/>
  <c r="DT33" i="22"/>
  <c r="DS33" i="22"/>
  <c r="DR33" i="22"/>
  <c r="DQ33" i="22"/>
  <c r="DP33" i="22"/>
  <c r="DN33" i="22"/>
  <c r="DM33" i="22"/>
  <c r="DL33" i="22"/>
  <c r="DK33" i="22"/>
  <c r="DJ33" i="22"/>
  <c r="DY32" i="22"/>
  <c r="DX32" i="22"/>
  <c r="DV32" i="22"/>
  <c r="DT32" i="22"/>
  <c r="DS32" i="22"/>
  <c r="DR32" i="22"/>
  <c r="DQ32" i="22"/>
  <c r="DP32" i="22"/>
  <c r="DN32" i="22"/>
  <c r="DM32" i="22"/>
  <c r="DL32" i="22"/>
  <c r="DK32" i="22"/>
  <c r="DJ32" i="22"/>
  <c r="DY31" i="22"/>
  <c r="DX31" i="22"/>
  <c r="DV31" i="22"/>
  <c r="DT31" i="22"/>
  <c r="DS31" i="22"/>
  <c r="DR31" i="22"/>
  <c r="DQ31" i="22"/>
  <c r="DP31" i="22"/>
  <c r="DN31" i="22"/>
  <c r="DM31" i="22"/>
  <c r="DL31" i="22"/>
  <c r="DK31" i="22"/>
  <c r="DJ31" i="22"/>
  <c r="DY30" i="22"/>
  <c r="DX30" i="22"/>
  <c r="DV30" i="22"/>
  <c r="DT30" i="22"/>
  <c r="DS30" i="22"/>
  <c r="DR30" i="22"/>
  <c r="DQ30" i="22"/>
  <c r="DP30" i="22"/>
  <c r="DN30" i="22"/>
  <c r="DM30" i="22"/>
  <c r="DL30" i="22"/>
  <c r="DK30" i="22"/>
  <c r="DJ30" i="22"/>
  <c r="DY29" i="22"/>
  <c r="DX29" i="22"/>
  <c r="DV29" i="22"/>
  <c r="DT29" i="22"/>
  <c r="DS29" i="22"/>
  <c r="DR29" i="22"/>
  <c r="DQ29" i="22"/>
  <c r="DP29" i="22"/>
  <c r="DN29" i="22"/>
  <c r="DM29" i="22"/>
  <c r="DL29" i="22"/>
  <c r="DK29" i="22"/>
  <c r="DJ29" i="22"/>
  <c r="DY28" i="22"/>
  <c r="DX28" i="22"/>
  <c r="DV28" i="22"/>
  <c r="DT28" i="22"/>
  <c r="DS28" i="22"/>
  <c r="DR28" i="22"/>
  <c r="DQ28" i="22"/>
  <c r="DP28" i="22"/>
  <c r="DN28" i="22"/>
  <c r="DM28" i="22"/>
  <c r="DL28" i="22"/>
  <c r="DK28" i="22"/>
  <c r="DJ28" i="22"/>
  <c r="DY27" i="22"/>
  <c r="DX27" i="22"/>
  <c r="DV27" i="22"/>
  <c r="DT27" i="22"/>
  <c r="DS27" i="22"/>
  <c r="DR27" i="22"/>
  <c r="DQ27" i="22"/>
  <c r="DP27" i="22"/>
  <c r="DN27" i="22"/>
  <c r="DM27" i="22"/>
  <c r="DL27" i="22"/>
  <c r="DK27" i="22"/>
  <c r="DJ27" i="22"/>
  <c r="DY26" i="22"/>
  <c r="DX26" i="22"/>
  <c r="DV26" i="22"/>
  <c r="DT26" i="22"/>
  <c r="DS26" i="22"/>
  <c r="DR26" i="22"/>
  <c r="DQ26" i="22"/>
  <c r="DP26" i="22"/>
  <c r="DN26" i="22"/>
  <c r="DM26" i="22"/>
  <c r="DL26" i="22"/>
  <c r="DK26" i="22"/>
  <c r="DJ26" i="22"/>
  <c r="DY25" i="22"/>
  <c r="DX25" i="22"/>
  <c r="DV25" i="22"/>
  <c r="DT25" i="22"/>
  <c r="DS25" i="22"/>
  <c r="DR25" i="22"/>
  <c r="DQ25" i="22"/>
  <c r="DP25" i="22"/>
  <c r="DN25" i="22"/>
  <c r="DM25" i="22"/>
  <c r="DL25" i="22"/>
  <c r="DK25" i="22"/>
  <c r="DJ25" i="22"/>
  <c r="DY24" i="22"/>
  <c r="DX24" i="22"/>
  <c r="DV24" i="22"/>
  <c r="DT24" i="22"/>
  <c r="DS24" i="22"/>
  <c r="DR24" i="22"/>
  <c r="DQ24" i="22"/>
  <c r="DP24" i="22"/>
  <c r="DN24" i="22"/>
  <c r="DM24" i="22"/>
  <c r="DL24" i="22"/>
  <c r="DK24" i="22"/>
  <c r="DJ24" i="22"/>
  <c r="DY23" i="22"/>
  <c r="DX23" i="22"/>
  <c r="DV23" i="22"/>
  <c r="DT23" i="22"/>
  <c r="DS23" i="22"/>
  <c r="DR23" i="22"/>
  <c r="DQ23" i="22"/>
  <c r="DP23" i="22"/>
  <c r="DN23" i="22"/>
  <c r="DM23" i="22"/>
  <c r="DL23" i="22"/>
  <c r="DK23" i="22"/>
  <c r="DJ23" i="22"/>
  <c r="DY22" i="22"/>
  <c r="DX22" i="22"/>
  <c r="DV22" i="22"/>
  <c r="DT22" i="22"/>
  <c r="DS22" i="22"/>
  <c r="DR22" i="22"/>
  <c r="DQ22" i="22"/>
  <c r="DP22" i="22"/>
  <c r="DN22" i="22"/>
  <c r="DM22" i="22"/>
  <c r="DL22" i="22"/>
  <c r="DK22" i="22"/>
  <c r="DJ22" i="22"/>
  <c r="DY21" i="22"/>
  <c r="DX21" i="22"/>
  <c r="DV21" i="22"/>
  <c r="DT21" i="22"/>
  <c r="DS21" i="22"/>
  <c r="DR21" i="22"/>
  <c r="DQ21" i="22"/>
  <c r="DP21" i="22"/>
  <c r="DN21" i="22"/>
  <c r="DM21" i="22"/>
  <c r="DL21" i="22"/>
  <c r="DK21" i="22"/>
  <c r="DJ21" i="22"/>
  <c r="DY20" i="22"/>
  <c r="DX20" i="22"/>
  <c r="DV20" i="22"/>
  <c r="DT20" i="22"/>
  <c r="DS20" i="22"/>
  <c r="DR20" i="22"/>
  <c r="DQ20" i="22"/>
  <c r="DP20" i="22"/>
  <c r="DN20" i="22"/>
  <c r="DM20" i="22"/>
  <c r="DL20" i="22"/>
  <c r="DK20" i="22"/>
  <c r="DJ20" i="22"/>
  <c r="DY19" i="22"/>
  <c r="DX19" i="22"/>
  <c r="DV19" i="22"/>
  <c r="DT19" i="22"/>
  <c r="DS19" i="22"/>
  <c r="DR19" i="22"/>
  <c r="DQ19" i="22"/>
  <c r="DP19" i="22"/>
  <c r="DN19" i="22"/>
  <c r="DM19" i="22"/>
  <c r="DL19" i="22"/>
  <c r="DK19" i="22"/>
  <c r="DJ19" i="22"/>
  <c r="DY18" i="22"/>
  <c r="DX18" i="22"/>
  <c r="DV18" i="22"/>
  <c r="DT18" i="22"/>
  <c r="DS18" i="22"/>
  <c r="DR18" i="22"/>
  <c r="DQ18" i="22"/>
  <c r="DP18" i="22"/>
  <c r="DN18" i="22"/>
  <c r="DM18" i="22"/>
  <c r="DL18" i="22"/>
  <c r="DK18" i="22"/>
  <c r="DJ18" i="22"/>
  <c r="DY17" i="22"/>
  <c r="DX17" i="22"/>
  <c r="DV17" i="22"/>
  <c r="DT17" i="22"/>
  <c r="DS17" i="22"/>
  <c r="DR17" i="22"/>
  <c r="DQ17" i="22"/>
  <c r="DP17" i="22"/>
  <c r="DN17" i="22"/>
  <c r="DM17" i="22"/>
  <c r="DL17" i="22"/>
  <c r="DK17" i="22"/>
  <c r="DJ17" i="22"/>
  <c r="DY16" i="22"/>
  <c r="DX16" i="22"/>
  <c r="DV16" i="22"/>
  <c r="DT16" i="22"/>
  <c r="DS16" i="22"/>
  <c r="DR16" i="22"/>
  <c r="DQ16" i="22"/>
  <c r="DP16" i="22"/>
  <c r="DN16" i="22"/>
  <c r="DM16" i="22"/>
  <c r="DL16" i="22"/>
  <c r="DK16" i="22"/>
  <c r="DJ16" i="22"/>
  <c r="DY15" i="22"/>
  <c r="DX15" i="22"/>
  <c r="DV15" i="22"/>
  <c r="DT15" i="22"/>
  <c r="DS15" i="22"/>
  <c r="DR15" i="22"/>
  <c r="DQ15" i="22"/>
  <c r="DP15" i="22"/>
  <c r="DN15" i="22"/>
  <c r="DM15" i="22"/>
  <c r="DL15" i="22"/>
  <c r="DK15" i="22"/>
  <c r="DJ15" i="22"/>
  <c r="DY14" i="22"/>
  <c r="DX14" i="22"/>
  <c r="DV14" i="22"/>
  <c r="DT14" i="22"/>
  <c r="DS14" i="22"/>
  <c r="DR14" i="22"/>
  <c r="DQ14" i="22"/>
  <c r="DP14" i="22"/>
  <c r="DN14" i="22"/>
  <c r="DM14" i="22"/>
  <c r="DL14" i="22"/>
  <c r="DK14" i="22"/>
  <c r="DJ14" i="22"/>
  <c r="DY13" i="22"/>
  <c r="DX13" i="22"/>
  <c r="DV13" i="22"/>
  <c r="DT13" i="22"/>
  <c r="DS13" i="22"/>
  <c r="DR13" i="22"/>
  <c r="DQ13" i="22"/>
  <c r="DP13" i="22"/>
  <c r="DN13" i="22"/>
  <c r="DM13" i="22"/>
  <c r="DL13" i="22"/>
  <c r="DK13" i="22"/>
  <c r="DJ13" i="22"/>
  <c r="DY12" i="22"/>
  <c r="DX12" i="22"/>
  <c r="DV12" i="22"/>
  <c r="DT12" i="22"/>
  <c r="DS12" i="22"/>
  <c r="DR12" i="22"/>
  <c r="DQ12" i="22"/>
  <c r="DP12" i="22"/>
  <c r="DN12" i="22"/>
  <c r="DM12" i="22"/>
  <c r="DL12" i="22"/>
  <c r="DK12" i="22"/>
  <c r="DJ12" i="22"/>
  <c r="DY11" i="22"/>
  <c r="DX11" i="22"/>
  <c r="DV11" i="22"/>
  <c r="DT11" i="22"/>
  <c r="DS11" i="22"/>
  <c r="DR11" i="22"/>
  <c r="DQ11" i="22"/>
  <c r="DP11" i="22"/>
  <c r="DN11" i="22"/>
  <c r="DM11" i="22"/>
  <c r="DL11" i="22"/>
  <c r="DK11" i="22"/>
  <c r="DJ11" i="22"/>
  <c r="DY10" i="22"/>
  <c r="DX10" i="22"/>
  <c r="DV10" i="22"/>
  <c r="DT10" i="22"/>
  <c r="DS10" i="22"/>
  <c r="DR10" i="22"/>
  <c r="DQ10" i="22"/>
  <c r="DP10" i="22"/>
  <c r="DN10" i="22"/>
  <c r="DM10" i="22"/>
  <c r="DL10" i="22"/>
  <c r="DK10" i="22"/>
  <c r="DJ10" i="22"/>
  <c r="DY9" i="22"/>
  <c r="DX9" i="22"/>
  <c r="DV9" i="22"/>
  <c r="DT9" i="22"/>
  <c r="DS9" i="22"/>
  <c r="DR9" i="22"/>
  <c r="DQ9" i="22"/>
  <c r="DP9" i="22"/>
  <c r="DN9" i="22"/>
  <c r="DM9" i="22"/>
  <c r="DL9" i="22"/>
  <c r="DK9" i="22"/>
  <c r="DJ9" i="22"/>
  <c r="DY8" i="22"/>
  <c r="DX8" i="22"/>
  <c r="DV8" i="22"/>
  <c r="DT8" i="22"/>
  <c r="DS8" i="22"/>
  <c r="DR8" i="22"/>
  <c r="DQ8" i="22"/>
  <c r="DP8" i="22"/>
  <c r="DN8" i="22"/>
  <c r="DM8" i="22"/>
  <c r="DL8" i="22"/>
  <c r="DK8" i="22"/>
  <c r="DJ8" i="22"/>
  <c r="DY7" i="22"/>
  <c r="DX7" i="22"/>
  <c r="DV7" i="22"/>
  <c r="DT7" i="22"/>
  <c r="DS7" i="22"/>
  <c r="DR7" i="22"/>
  <c r="DQ7" i="22"/>
  <c r="DP7" i="22"/>
  <c r="DN7" i="22"/>
  <c r="DM7" i="22"/>
  <c r="DL7" i="22"/>
  <c r="DK7" i="22"/>
  <c r="DJ7" i="22"/>
  <c r="DY6" i="22"/>
  <c r="DX6" i="22"/>
  <c r="DV6" i="22"/>
  <c r="DT6" i="22"/>
  <c r="DS6" i="22"/>
  <c r="DR6" i="22"/>
  <c r="DQ6" i="22"/>
  <c r="DP6" i="22"/>
  <c r="DN6" i="22"/>
  <c r="DM6" i="22"/>
  <c r="DL6" i="22"/>
  <c r="DK6" i="22"/>
  <c r="DJ6" i="22"/>
  <c r="EI351" i="22"/>
  <c r="EG351" i="22"/>
  <c r="EF351" i="22"/>
  <c r="EE351" i="22"/>
  <c r="ED351" i="22"/>
  <c r="EC351" i="22"/>
  <c r="DH351" i="22"/>
  <c r="DG351" i="22"/>
  <c r="DF351" i="22"/>
  <c r="DE351" i="22"/>
  <c r="DD351" i="22"/>
  <c r="DB351" i="22"/>
  <c r="DA351" i="22"/>
  <c r="CZ351" i="22"/>
  <c r="CY351" i="22"/>
  <c r="CX351" i="22"/>
  <c r="CV351" i="22"/>
  <c r="CU351" i="22"/>
  <c r="CT351" i="22"/>
  <c r="CS351" i="22"/>
  <c r="CR351" i="22"/>
  <c r="CP351" i="22"/>
  <c r="CM351" i="22"/>
  <c r="CJ351" i="22"/>
  <c r="CG351" i="22"/>
  <c r="CE351" i="22"/>
  <c r="CC351" i="22"/>
  <c r="CB351" i="22"/>
  <c r="CA351" i="22"/>
  <c r="BZ351" i="22"/>
  <c r="BY351" i="22"/>
  <c r="BW351" i="22"/>
  <c r="BV351" i="22"/>
  <c r="BU351" i="22"/>
  <c r="BT351" i="22"/>
  <c r="BS351" i="22"/>
  <c r="BQ351" i="22"/>
  <c r="BP351" i="22"/>
  <c r="BO351" i="22"/>
  <c r="BN351" i="22"/>
  <c r="BM351" i="22"/>
  <c r="BK351" i="22"/>
  <c r="BJ351" i="22"/>
  <c r="BI351" i="22"/>
  <c r="BH351" i="22"/>
  <c r="BG351" i="22"/>
  <c r="BD351" i="22"/>
  <c r="BC351" i="22"/>
  <c r="BB351" i="22"/>
  <c r="BA351" i="22"/>
  <c r="AY351" i="22"/>
  <c r="AX351" i="22"/>
  <c r="AW351" i="22"/>
  <c r="AU351" i="22"/>
  <c r="AS351" i="22"/>
  <c r="AR351" i="22"/>
  <c r="AQ351" i="22"/>
  <c r="AP351" i="22"/>
  <c r="AO351" i="22"/>
  <c r="AL351" i="22"/>
  <c r="AK351" i="22"/>
  <c r="AJ351" i="22"/>
  <c r="AI351" i="22"/>
  <c r="AG351" i="22"/>
  <c r="AF351" i="22"/>
  <c r="AE351" i="22"/>
  <c r="AD351" i="22"/>
  <c r="AC351" i="22"/>
  <c r="AA351" i="22"/>
  <c r="Z351" i="22"/>
  <c r="Y351" i="22"/>
  <c r="X351" i="22"/>
  <c r="W351" i="22"/>
  <c r="U351" i="22"/>
  <c r="T351" i="22"/>
  <c r="S351" i="22"/>
  <c r="Q351" i="22"/>
  <c r="O351" i="22"/>
  <c r="N351" i="22"/>
  <c r="M351" i="22"/>
  <c r="L351" i="22"/>
  <c r="K351" i="22"/>
  <c r="I351" i="22"/>
  <c r="H351" i="22"/>
  <c r="G351" i="22"/>
  <c r="F351" i="22"/>
  <c r="E351" i="22"/>
  <c r="EH350" i="22"/>
  <c r="DI350" i="22"/>
  <c r="DC350" i="22"/>
  <c r="CW350" i="22"/>
  <c r="CQ350" i="22"/>
  <c r="CK350" i="22"/>
  <c r="CD350" i="22"/>
  <c r="BX350" i="22"/>
  <c r="BR350" i="22"/>
  <c r="BL350" i="22"/>
  <c r="BE350" i="22"/>
  <c r="BF350" i="22" s="1"/>
  <c r="AZ350" i="22"/>
  <c r="AT350" i="22"/>
  <c r="AM350" i="22"/>
  <c r="AH350" i="22"/>
  <c r="AB350" i="22"/>
  <c r="R350" i="22"/>
  <c r="P350" i="22"/>
  <c r="J350" i="22"/>
  <c r="EH349" i="22"/>
  <c r="DI349" i="22"/>
  <c r="DC349" i="22"/>
  <c r="CW349" i="22"/>
  <c r="CQ349" i="22"/>
  <c r="CK349" i="22"/>
  <c r="CD349" i="22"/>
  <c r="BX349" i="22"/>
  <c r="BR349" i="22"/>
  <c r="BL349" i="22"/>
  <c r="BE349" i="22"/>
  <c r="AZ349" i="22"/>
  <c r="AT349" i="22"/>
  <c r="AM349" i="22"/>
  <c r="AH349" i="22"/>
  <c r="AB349" i="22"/>
  <c r="R349" i="22"/>
  <c r="P349" i="22"/>
  <c r="J349" i="22"/>
  <c r="EH348" i="22"/>
  <c r="DI348" i="22"/>
  <c r="DC348" i="22"/>
  <c r="CW348" i="22"/>
  <c r="CQ348" i="22"/>
  <c r="CK348" i="22"/>
  <c r="CD348" i="22"/>
  <c r="BX348" i="22"/>
  <c r="BR348" i="22"/>
  <c r="BL348" i="22"/>
  <c r="BE348" i="22"/>
  <c r="AZ348" i="22"/>
  <c r="AT348" i="22"/>
  <c r="AM348" i="22"/>
  <c r="AH348" i="22"/>
  <c r="AB348" i="22"/>
  <c r="R348" i="22"/>
  <c r="DW348" i="22" s="1"/>
  <c r="P348" i="22"/>
  <c r="J348" i="22"/>
  <c r="EH347" i="22"/>
  <c r="DI347" i="22"/>
  <c r="DC347" i="22"/>
  <c r="CW347" i="22"/>
  <c r="CQ347" i="22"/>
  <c r="CK347" i="22"/>
  <c r="CD347" i="22"/>
  <c r="BX347" i="22"/>
  <c r="BR347" i="22"/>
  <c r="BL347" i="22"/>
  <c r="BE347" i="22"/>
  <c r="BF347" i="22" s="1"/>
  <c r="AZ347" i="22"/>
  <c r="AT347" i="22"/>
  <c r="AM347" i="22"/>
  <c r="AH347" i="22"/>
  <c r="AB347" i="22"/>
  <c r="R347" i="22"/>
  <c r="DW347" i="22" s="1"/>
  <c r="P347" i="22"/>
  <c r="J347" i="22"/>
  <c r="EH346" i="22"/>
  <c r="DI346" i="22"/>
  <c r="DC346" i="22"/>
  <c r="CW346" i="22"/>
  <c r="CQ346" i="22"/>
  <c r="CK346" i="22"/>
  <c r="CD346" i="22"/>
  <c r="BX346" i="22"/>
  <c r="BR346" i="22"/>
  <c r="BL346" i="22"/>
  <c r="BE346" i="22"/>
  <c r="AZ346" i="22"/>
  <c r="AT346" i="22"/>
  <c r="AM346" i="22"/>
  <c r="AH346" i="22"/>
  <c r="AB346" i="22"/>
  <c r="R346" i="22"/>
  <c r="P346" i="22"/>
  <c r="J346" i="22"/>
  <c r="EH345" i="22"/>
  <c r="DI345" i="22"/>
  <c r="DC345" i="22"/>
  <c r="CW345" i="22"/>
  <c r="CQ345" i="22"/>
  <c r="CK345" i="22"/>
  <c r="CD345" i="22"/>
  <c r="BX345" i="22"/>
  <c r="BR345" i="22"/>
  <c r="BL345" i="22"/>
  <c r="BE345" i="22"/>
  <c r="AZ345" i="22"/>
  <c r="AT345" i="22"/>
  <c r="AM345" i="22"/>
  <c r="AH345" i="22"/>
  <c r="AB345" i="22"/>
  <c r="R345" i="22"/>
  <c r="DW345" i="22" s="1"/>
  <c r="P345" i="22"/>
  <c r="J345" i="22"/>
  <c r="EH344" i="22"/>
  <c r="DI344" i="22"/>
  <c r="DC344" i="22"/>
  <c r="CW344" i="22"/>
  <c r="CQ344" i="22"/>
  <c r="CK344" i="22"/>
  <c r="CD344" i="22"/>
  <c r="BX344" i="22"/>
  <c r="BR344" i="22"/>
  <c r="BL344" i="22"/>
  <c r="BE344" i="22"/>
  <c r="BF344" i="22" s="1"/>
  <c r="AZ344" i="22"/>
  <c r="AT344" i="22"/>
  <c r="AM344" i="22"/>
  <c r="AH344" i="22"/>
  <c r="AB344" i="22"/>
  <c r="R344" i="22"/>
  <c r="P344" i="22"/>
  <c r="J344" i="22"/>
  <c r="EH343" i="22"/>
  <c r="DI343" i="22"/>
  <c r="DC343" i="22"/>
  <c r="CW343" i="22"/>
  <c r="CQ343" i="22"/>
  <c r="CK343" i="22"/>
  <c r="CD343" i="22"/>
  <c r="BX343" i="22"/>
  <c r="BR343" i="22"/>
  <c r="BL343" i="22"/>
  <c r="BE343" i="22"/>
  <c r="AZ343" i="22"/>
  <c r="AT343" i="22"/>
  <c r="AM343" i="22"/>
  <c r="AH343" i="22"/>
  <c r="AB343" i="22"/>
  <c r="R343" i="22"/>
  <c r="DW343" i="22" s="1"/>
  <c r="P343" i="22"/>
  <c r="J343" i="22"/>
  <c r="EH342" i="22"/>
  <c r="DI342" i="22"/>
  <c r="DC342" i="22"/>
  <c r="CW342" i="22"/>
  <c r="CQ342" i="22"/>
  <c r="CK342" i="22"/>
  <c r="CD342" i="22"/>
  <c r="BX342" i="22"/>
  <c r="BR342" i="22"/>
  <c r="BL342" i="22"/>
  <c r="BE342" i="22"/>
  <c r="AZ342" i="22"/>
  <c r="AT342" i="22"/>
  <c r="AM342" i="22"/>
  <c r="AH342" i="22"/>
  <c r="AB342" i="22"/>
  <c r="R342" i="22"/>
  <c r="DW342" i="22" s="1"/>
  <c r="P342" i="22"/>
  <c r="J342" i="22"/>
  <c r="EH341" i="22"/>
  <c r="DI341" i="22"/>
  <c r="DC341" i="22"/>
  <c r="CW341" i="22"/>
  <c r="CQ341" i="22"/>
  <c r="CK341" i="22"/>
  <c r="CD341" i="22"/>
  <c r="BX341" i="22"/>
  <c r="BR341" i="22"/>
  <c r="BL341" i="22"/>
  <c r="BE341" i="22"/>
  <c r="BF341" i="22" s="1"/>
  <c r="AZ341" i="22"/>
  <c r="AT341" i="22"/>
  <c r="AM341" i="22"/>
  <c r="AH341" i="22"/>
  <c r="AB341" i="22"/>
  <c r="R341" i="22"/>
  <c r="DW341" i="22" s="1"/>
  <c r="P341" i="22"/>
  <c r="J341" i="22"/>
  <c r="EH340" i="22"/>
  <c r="DI340" i="22"/>
  <c r="DC340" i="22"/>
  <c r="CW340" i="22"/>
  <c r="CQ340" i="22"/>
  <c r="CK340" i="22"/>
  <c r="CD340" i="22"/>
  <c r="BX340" i="22"/>
  <c r="BR340" i="22"/>
  <c r="BL340" i="22"/>
  <c r="BE340" i="22"/>
  <c r="AZ340" i="22"/>
  <c r="AT340" i="22"/>
  <c r="AM340" i="22"/>
  <c r="AH340" i="22"/>
  <c r="AB340" i="22"/>
  <c r="R340" i="22"/>
  <c r="DW340" i="22" s="1"/>
  <c r="P340" i="22"/>
  <c r="J340" i="22"/>
  <c r="EH339" i="22"/>
  <c r="DI339" i="22"/>
  <c r="DC339" i="22"/>
  <c r="CW339" i="22"/>
  <c r="CQ339" i="22"/>
  <c r="CK339" i="22"/>
  <c r="CD339" i="22"/>
  <c r="BX339" i="22"/>
  <c r="BR339" i="22"/>
  <c r="BL339" i="22"/>
  <c r="BE339" i="22"/>
  <c r="AZ339" i="22"/>
  <c r="AT339" i="22"/>
  <c r="AM339" i="22"/>
  <c r="AH339" i="22"/>
  <c r="AB339" i="22"/>
  <c r="R339" i="22"/>
  <c r="DW339" i="22" s="1"/>
  <c r="P339" i="22"/>
  <c r="J339" i="22"/>
  <c r="EH338" i="22"/>
  <c r="DI338" i="22"/>
  <c r="DC338" i="22"/>
  <c r="CW338" i="22"/>
  <c r="CQ338" i="22"/>
  <c r="CK338" i="22"/>
  <c r="CD338" i="22"/>
  <c r="BX338" i="22"/>
  <c r="BR338" i="22"/>
  <c r="BL338" i="22"/>
  <c r="BE338" i="22"/>
  <c r="BF338" i="22" s="1"/>
  <c r="AZ338" i="22"/>
  <c r="AT338" i="22"/>
  <c r="AM338" i="22"/>
  <c r="AH338" i="22"/>
  <c r="AB338" i="22"/>
  <c r="R338" i="22"/>
  <c r="DW338" i="22" s="1"/>
  <c r="P338" i="22"/>
  <c r="J338" i="22"/>
  <c r="EH337" i="22"/>
  <c r="DI337" i="22"/>
  <c r="DC337" i="22"/>
  <c r="CW337" i="22"/>
  <c r="CQ337" i="22"/>
  <c r="CK337" i="22"/>
  <c r="CD337" i="22"/>
  <c r="BX337" i="22"/>
  <c r="BR337" i="22"/>
  <c r="BL337" i="22"/>
  <c r="BE337" i="22"/>
  <c r="AZ337" i="22"/>
  <c r="AT337" i="22"/>
  <c r="AM337" i="22"/>
  <c r="AH337" i="22"/>
  <c r="AB337" i="22"/>
  <c r="R337" i="22"/>
  <c r="P337" i="22"/>
  <c r="J337" i="22"/>
  <c r="EH336" i="22"/>
  <c r="DI336" i="22"/>
  <c r="DC336" i="22"/>
  <c r="CW336" i="22"/>
  <c r="CQ336" i="22"/>
  <c r="CK336" i="22"/>
  <c r="CD336" i="22"/>
  <c r="BX336" i="22"/>
  <c r="BR336" i="22"/>
  <c r="BL336" i="22"/>
  <c r="BE336" i="22"/>
  <c r="AZ336" i="22"/>
  <c r="AT336" i="22"/>
  <c r="AM336" i="22"/>
  <c r="AH336" i="22"/>
  <c r="AB336" i="22"/>
  <c r="R336" i="22"/>
  <c r="DW336" i="22" s="1"/>
  <c r="P336" i="22"/>
  <c r="J336" i="22"/>
  <c r="EH335" i="22"/>
  <c r="DI335" i="22"/>
  <c r="DC335" i="22"/>
  <c r="CW335" i="22"/>
  <c r="CQ335" i="22"/>
  <c r="CK335" i="22"/>
  <c r="CD335" i="22"/>
  <c r="BX335" i="22"/>
  <c r="BR335" i="22"/>
  <c r="BL335" i="22"/>
  <c r="BE335" i="22"/>
  <c r="AZ335" i="22"/>
  <c r="AT335" i="22"/>
  <c r="AM335" i="22"/>
  <c r="AH335" i="22"/>
  <c r="AB335" i="22"/>
  <c r="R335" i="22"/>
  <c r="P335" i="22"/>
  <c r="J335" i="22"/>
  <c r="EH334" i="22"/>
  <c r="DI334" i="22"/>
  <c r="DC334" i="22"/>
  <c r="CW334" i="22"/>
  <c r="CQ334" i="22"/>
  <c r="CK334" i="22"/>
  <c r="CD334" i="22"/>
  <c r="BX334" i="22"/>
  <c r="BR334" i="22"/>
  <c r="BL334" i="22"/>
  <c r="BE334" i="22"/>
  <c r="AZ334" i="22"/>
  <c r="AT334" i="22"/>
  <c r="AM334" i="22"/>
  <c r="AH334" i="22"/>
  <c r="AB334" i="22"/>
  <c r="R334" i="22"/>
  <c r="DW334" i="22" s="1"/>
  <c r="P334" i="22"/>
  <c r="J334" i="22"/>
  <c r="EH333" i="22"/>
  <c r="DI333" i="22"/>
  <c r="DC333" i="22"/>
  <c r="CW333" i="22"/>
  <c r="CQ333" i="22"/>
  <c r="CK333" i="22"/>
  <c r="CD333" i="22"/>
  <c r="BX333" i="22"/>
  <c r="BR333" i="22"/>
  <c r="BL333" i="22"/>
  <c r="BE333" i="22"/>
  <c r="AZ333" i="22"/>
  <c r="AT333" i="22"/>
  <c r="AM333" i="22"/>
  <c r="AH333" i="22"/>
  <c r="AB333" i="22"/>
  <c r="R333" i="22"/>
  <c r="DW333" i="22" s="1"/>
  <c r="P333" i="22"/>
  <c r="J333" i="22"/>
  <c r="EH332" i="22"/>
  <c r="DI332" i="22"/>
  <c r="DC332" i="22"/>
  <c r="CW332" i="22"/>
  <c r="CQ332" i="22"/>
  <c r="CK332" i="22"/>
  <c r="CD332" i="22"/>
  <c r="BX332" i="22"/>
  <c r="BR332" i="22"/>
  <c r="BL332" i="22"/>
  <c r="BE332" i="22"/>
  <c r="BF332" i="22" s="1"/>
  <c r="AZ332" i="22"/>
  <c r="AT332" i="22"/>
  <c r="AM332" i="22"/>
  <c r="AH332" i="22"/>
  <c r="AB332" i="22"/>
  <c r="R332" i="22"/>
  <c r="DW332" i="22" s="1"/>
  <c r="P332" i="22"/>
  <c r="J332" i="22"/>
  <c r="EH331" i="22"/>
  <c r="DI331" i="22"/>
  <c r="DC331" i="22"/>
  <c r="CW331" i="22"/>
  <c r="CQ331" i="22"/>
  <c r="CK331" i="22"/>
  <c r="CD331" i="22"/>
  <c r="BX331" i="22"/>
  <c r="BR331" i="22"/>
  <c r="BL331" i="22"/>
  <c r="BE331" i="22"/>
  <c r="BF331" i="22" s="1"/>
  <c r="AZ331" i="22"/>
  <c r="AT331" i="22"/>
  <c r="AM331" i="22"/>
  <c r="AH331" i="22"/>
  <c r="AB331" i="22"/>
  <c r="R331" i="22"/>
  <c r="DW331" i="22" s="1"/>
  <c r="P331" i="22"/>
  <c r="J331" i="22"/>
  <c r="EH330" i="22"/>
  <c r="DI330" i="22"/>
  <c r="DC330" i="22"/>
  <c r="CW330" i="22"/>
  <c r="CQ330" i="22"/>
  <c r="CK330" i="22"/>
  <c r="CD330" i="22"/>
  <c r="BX330" i="22"/>
  <c r="BR330" i="22"/>
  <c r="BL330" i="22"/>
  <c r="BE330" i="22"/>
  <c r="BF330" i="22" s="1"/>
  <c r="AZ330" i="22"/>
  <c r="AT330" i="22"/>
  <c r="AM330" i="22"/>
  <c r="AH330" i="22"/>
  <c r="AB330" i="22"/>
  <c r="R330" i="22"/>
  <c r="P330" i="22"/>
  <c r="J330" i="22"/>
  <c r="EH329" i="22"/>
  <c r="DI329" i="22"/>
  <c r="DC329" i="22"/>
  <c r="CW329" i="22"/>
  <c r="CQ329" i="22"/>
  <c r="CK329" i="22"/>
  <c r="CD329" i="22"/>
  <c r="BX329" i="22"/>
  <c r="BR329" i="22"/>
  <c r="BL329" i="22"/>
  <c r="BE329" i="22"/>
  <c r="BF329" i="22" s="1"/>
  <c r="AZ329" i="22"/>
  <c r="AT329" i="22"/>
  <c r="AM329" i="22"/>
  <c r="AN329" i="22" s="1"/>
  <c r="AH329" i="22"/>
  <c r="AB329" i="22"/>
  <c r="R329" i="22"/>
  <c r="P329" i="22"/>
  <c r="J329" i="22"/>
  <c r="EH328" i="22"/>
  <c r="DI328" i="22"/>
  <c r="DC328" i="22"/>
  <c r="CW328" i="22"/>
  <c r="CQ328" i="22"/>
  <c r="CK328" i="22"/>
  <c r="CD328" i="22"/>
  <c r="BX328" i="22"/>
  <c r="BR328" i="22"/>
  <c r="BL328" i="22"/>
  <c r="BE328" i="22"/>
  <c r="AZ328" i="22"/>
  <c r="AT328" i="22"/>
  <c r="AM328" i="22"/>
  <c r="AH328" i="22"/>
  <c r="AB328" i="22"/>
  <c r="R328" i="22"/>
  <c r="DW328" i="22" s="1"/>
  <c r="P328" i="22"/>
  <c r="J328" i="22"/>
  <c r="EH327" i="22"/>
  <c r="DI327" i="22"/>
  <c r="DC327" i="22"/>
  <c r="CW327" i="22"/>
  <c r="CQ327" i="22"/>
  <c r="CK327" i="22"/>
  <c r="CD327" i="22"/>
  <c r="BX327" i="22"/>
  <c r="BR327" i="22"/>
  <c r="BL327" i="22"/>
  <c r="BE327" i="22"/>
  <c r="AZ327" i="22"/>
  <c r="AT327" i="22"/>
  <c r="AM327" i="22"/>
  <c r="AH327" i="22"/>
  <c r="AB327" i="22"/>
  <c r="R327" i="22"/>
  <c r="P327" i="22"/>
  <c r="J327" i="22"/>
  <c r="EH326" i="22"/>
  <c r="DI326" i="22"/>
  <c r="DC326" i="22"/>
  <c r="CW326" i="22"/>
  <c r="CQ326" i="22"/>
  <c r="CK326" i="22"/>
  <c r="CD326" i="22"/>
  <c r="BX326" i="22"/>
  <c r="BR326" i="22"/>
  <c r="BL326" i="22"/>
  <c r="BE326" i="22"/>
  <c r="BF326" i="22" s="1"/>
  <c r="AZ326" i="22"/>
  <c r="AT326" i="22"/>
  <c r="AM326" i="22"/>
  <c r="AH326" i="22"/>
  <c r="AB326" i="22"/>
  <c r="R326" i="22"/>
  <c r="P326" i="22"/>
  <c r="J326" i="22"/>
  <c r="EH325" i="22"/>
  <c r="DI325" i="22"/>
  <c r="DC325" i="22"/>
  <c r="CW325" i="22"/>
  <c r="CQ325" i="22"/>
  <c r="CK325" i="22"/>
  <c r="CD325" i="22"/>
  <c r="BX325" i="22"/>
  <c r="BR325" i="22"/>
  <c r="BL325" i="22"/>
  <c r="BE325" i="22"/>
  <c r="BF325" i="22" s="1"/>
  <c r="AZ325" i="22"/>
  <c r="AT325" i="22"/>
  <c r="AM325" i="22"/>
  <c r="AH325" i="22"/>
  <c r="AB325" i="22"/>
  <c r="R325" i="22"/>
  <c r="DW325" i="22" s="1"/>
  <c r="P325" i="22"/>
  <c r="J325" i="22"/>
  <c r="EH324" i="22"/>
  <c r="DI324" i="22"/>
  <c r="DC324" i="22"/>
  <c r="CW324" i="22"/>
  <c r="CQ324" i="22"/>
  <c r="CK324" i="22"/>
  <c r="CD324" i="22"/>
  <c r="BX324" i="22"/>
  <c r="BR324" i="22"/>
  <c r="BL324" i="22"/>
  <c r="BE324" i="22"/>
  <c r="AZ324" i="22"/>
  <c r="AT324" i="22"/>
  <c r="AM324" i="22"/>
  <c r="AH324" i="22"/>
  <c r="AB324" i="22"/>
  <c r="R324" i="22"/>
  <c r="DW324" i="22" s="1"/>
  <c r="P324" i="22"/>
  <c r="J324" i="22"/>
  <c r="EH323" i="22"/>
  <c r="DI323" i="22"/>
  <c r="DC323" i="22"/>
  <c r="CW323" i="22"/>
  <c r="CQ323" i="22"/>
  <c r="CK323" i="22"/>
  <c r="CD323" i="22"/>
  <c r="BX323" i="22"/>
  <c r="BR323" i="22"/>
  <c r="BL323" i="22"/>
  <c r="BE323" i="22"/>
  <c r="BF323" i="22" s="1"/>
  <c r="AZ323" i="22"/>
  <c r="AT323" i="22"/>
  <c r="AM323" i="22"/>
  <c r="AH323" i="22"/>
  <c r="AB323" i="22"/>
  <c r="R323" i="22"/>
  <c r="DW323" i="22" s="1"/>
  <c r="P323" i="22"/>
  <c r="J323" i="22"/>
  <c r="EH322" i="22"/>
  <c r="DI322" i="22"/>
  <c r="DC322" i="22"/>
  <c r="CW322" i="22"/>
  <c r="CQ322" i="22"/>
  <c r="CK322" i="22"/>
  <c r="CD322" i="22"/>
  <c r="BX322" i="22"/>
  <c r="BR322" i="22"/>
  <c r="BL322" i="22"/>
  <c r="BE322" i="22"/>
  <c r="BF322" i="22" s="1"/>
  <c r="AZ322" i="22"/>
  <c r="AT322" i="22"/>
  <c r="AM322" i="22"/>
  <c r="AH322" i="22"/>
  <c r="AB322" i="22"/>
  <c r="R322" i="22"/>
  <c r="DW322" i="22" s="1"/>
  <c r="P322" i="22"/>
  <c r="J322" i="22"/>
  <c r="EH321" i="22"/>
  <c r="DI321" i="22"/>
  <c r="DC321" i="22"/>
  <c r="CW321" i="22"/>
  <c r="CQ321" i="22"/>
  <c r="CK321" i="22"/>
  <c r="CD321" i="22"/>
  <c r="BX321" i="22"/>
  <c r="BR321" i="22"/>
  <c r="BL321" i="22"/>
  <c r="BE321" i="22"/>
  <c r="AZ321" i="22"/>
  <c r="AT321" i="22"/>
  <c r="AM321" i="22"/>
  <c r="AH321" i="22"/>
  <c r="AB321" i="22"/>
  <c r="R321" i="22"/>
  <c r="P321" i="22"/>
  <c r="J321" i="22"/>
  <c r="EH320" i="22"/>
  <c r="DI320" i="22"/>
  <c r="DC320" i="22"/>
  <c r="CW320" i="22"/>
  <c r="CQ320" i="22"/>
  <c r="CK320" i="22"/>
  <c r="CD320" i="22"/>
  <c r="BX320" i="22"/>
  <c r="BR320" i="22"/>
  <c r="BL320" i="22"/>
  <c r="BE320" i="22"/>
  <c r="BF320" i="22" s="1"/>
  <c r="AZ320" i="22"/>
  <c r="AT320" i="22"/>
  <c r="AM320" i="22"/>
  <c r="AH320" i="22"/>
  <c r="AB320" i="22"/>
  <c r="R320" i="22"/>
  <c r="P320" i="22"/>
  <c r="J320" i="22"/>
  <c r="EH319" i="22"/>
  <c r="DI319" i="22"/>
  <c r="DC319" i="22"/>
  <c r="CW319" i="22"/>
  <c r="CQ319" i="22"/>
  <c r="CK319" i="22"/>
  <c r="CD319" i="22"/>
  <c r="BX319" i="22"/>
  <c r="BR319" i="22"/>
  <c r="BL319" i="22"/>
  <c r="BE319" i="22"/>
  <c r="AZ319" i="22"/>
  <c r="AT319" i="22"/>
  <c r="AM319" i="22"/>
  <c r="AH319" i="22"/>
  <c r="AB319" i="22"/>
  <c r="R319" i="22"/>
  <c r="DW319" i="22" s="1"/>
  <c r="P319" i="22"/>
  <c r="J319" i="22"/>
  <c r="EH318" i="22"/>
  <c r="DI318" i="22"/>
  <c r="DC318" i="22"/>
  <c r="CW318" i="22"/>
  <c r="CQ318" i="22"/>
  <c r="CK318" i="22"/>
  <c r="CD318" i="22"/>
  <c r="BX318" i="22"/>
  <c r="BR318" i="22"/>
  <c r="BL318" i="22"/>
  <c r="BE318" i="22"/>
  <c r="AZ318" i="22"/>
  <c r="AT318" i="22"/>
  <c r="AM318" i="22"/>
  <c r="AH318" i="22"/>
  <c r="AB318" i="22"/>
  <c r="R318" i="22"/>
  <c r="DW318" i="22" s="1"/>
  <c r="P318" i="22"/>
  <c r="J318" i="22"/>
  <c r="EH317" i="22"/>
  <c r="DI317" i="22"/>
  <c r="DC317" i="22"/>
  <c r="CW317" i="22"/>
  <c r="CQ317" i="22"/>
  <c r="CK317" i="22"/>
  <c r="CD317" i="22"/>
  <c r="BX317" i="22"/>
  <c r="BR317" i="22"/>
  <c r="BL317" i="22"/>
  <c r="BE317" i="22"/>
  <c r="BF317" i="22" s="1"/>
  <c r="AZ317" i="22"/>
  <c r="AT317" i="22"/>
  <c r="AM317" i="22"/>
  <c r="AH317" i="22"/>
  <c r="AB317" i="22"/>
  <c r="R317" i="22"/>
  <c r="P317" i="22"/>
  <c r="J317" i="22"/>
  <c r="EH316" i="22"/>
  <c r="DI316" i="22"/>
  <c r="DC316" i="22"/>
  <c r="CW316" i="22"/>
  <c r="CQ316" i="22"/>
  <c r="CK316" i="22"/>
  <c r="CD316" i="22"/>
  <c r="BX316" i="22"/>
  <c r="BR316" i="22"/>
  <c r="BL316" i="22"/>
  <c r="BE316" i="22"/>
  <c r="BF316" i="22" s="1"/>
  <c r="AZ316" i="22"/>
  <c r="AT316" i="22"/>
  <c r="AM316" i="22"/>
  <c r="AH316" i="22"/>
  <c r="AB316" i="22"/>
  <c r="R316" i="22"/>
  <c r="DW316" i="22" s="1"/>
  <c r="P316" i="22"/>
  <c r="J316" i="22"/>
  <c r="EH315" i="22"/>
  <c r="DI315" i="22"/>
  <c r="DC315" i="22"/>
  <c r="CW315" i="22"/>
  <c r="CQ315" i="22"/>
  <c r="CK315" i="22"/>
  <c r="CD315" i="22"/>
  <c r="BX315" i="22"/>
  <c r="BR315" i="22"/>
  <c r="BL315" i="22"/>
  <c r="BE315" i="22"/>
  <c r="AZ315" i="22"/>
  <c r="AT315" i="22"/>
  <c r="AM315" i="22"/>
  <c r="AH315" i="22"/>
  <c r="AB315" i="22"/>
  <c r="R315" i="22"/>
  <c r="P315" i="22"/>
  <c r="J315" i="22"/>
  <c r="EH314" i="22"/>
  <c r="DI314" i="22"/>
  <c r="DC314" i="22"/>
  <c r="CW314" i="22"/>
  <c r="CQ314" i="22"/>
  <c r="CK314" i="22"/>
  <c r="CD314" i="22"/>
  <c r="BX314" i="22"/>
  <c r="BR314" i="22"/>
  <c r="BL314" i="22"/>
  <c r="BE314" i="22"/>
  <c r="BF314" i="22" s="1"/>
  <c r="AZ314" i="22"/>
  <c r="AT314" i="22"/>
  <c r="AM314" i="22"/>
  <c r="AH314" i="22"/>
  <c r="AB314" i="22"/>
  <c r="R314" i="22"/>
  <c r="P314" i="22"/>
  <c r="J314" i="22"/>
  <c r="EH313" i="22"/>
  <c r="DI313" i="22"/>
  <c r="DC313" i="22"/>
  <c r="CW313" i="22"/>
  <c r="CQ313" i="22"/>
  <c r="CK313" i="22"/>
  <c r="CD313" i="22"/>
  <c r="BX313" i="22"/>
  <c r="BR313" i="22"/>
  <c r="BL313" i="22"/>
  <c r="BE313" i="22"/>
  <c r="AZ313" i="22"/>
  <c r="AT313" i="22"/>
  <c r="AM313" i="22"/>
  <c r="AH313" i="22"/>
  <c r="AB313" i="22"/>
  <c r="R313" i="22"/>
  <c r="DW313" i="22" s="1"/>
  <c r="P313" i="22"/>
  <c r="J313" i="22"/>
  <c r="EH312" i="22"/>
  <c r="DI312" i="22"/>
  <c r="DC312" i="22"/>
  <c r="CW312" i="22"/>
  <c r="CQ312" i="22"/>
  <c r="CK312" i="22"/>
  <c r="CD312" i="22"/>
  <c r="BX312" i="22"/>
  <c r="BR312" i="22"/>
  <c r="BL312" i="22"/>
  <c r="BE312" i="22"/>
  <c r="AZ312" i="22"/>
  <c r="AT312" i="22"/>
  <c r="AM312" i="22"/>
  <c r="AH312" i="22"/>
  <c r="AB312" i="22"/>
  <c r="R312" i="22"/>
  <c r="P312" i="22"/>
  <c r="J312" i="22"/>
  <c r="EH311" i="22"/>
  <c r="DI311" i="22"/>
  <c r="DC311" i="22"/>
  <c r="CW311" i="22"/>
  <c r="CQ311" i="22"/>
  <c r="CK311" i="22"/>
  <c r="CD311" i="22"/>
  <c r="BX311" i="22"/>
  <c r="BR311" i="22"/>
  <c r="BL311" i="22"/>
  <c r="BE311" i="22"/>
  <c r="BF311" i="22" s="1"/>
  <c r="AZ311" i="22"/>
  <c r="AT311" i="22"/>
  <c r="AM311" i="22"/>
  <c r="AH311" i="22"/>
  <c r="AB311" i="22"/>
  <c r="R311" i="22"/>
  <c r="DW311" i="22" s="1"/>
  <c r="P311" i="22"/>
  <c r="J311" i="22"/>
  <c r="EH310" i="22"/>
  <c r="DI310" i="22"/>
  <c r="DC310" i="22"/>
  <c r="CW310" i="22"/>
  <c r="CQ310" i="22"/>
  <c r="CK310" i="22"/>
  <c r="CD310" i="22"/>
  <c r="BX310" i="22"/>
  <c r="BR310" i="22"/>
  <c r="BL310" i="22"/>
  <c r="BE310" i="22"/>
  <c r="AZ310" i="22"/>
  <c r="AT310" i="22"/>
  <c r="AM310" i="22"/>
  <c r="AH310" i="22"/>
  <c r="AB310" i="22"/>
  <c r="R310" i="22"/>
  <c r="P310" i="22"/>
  <c r="J310" i="22"/>
  <c r="EH309" i="22"/>
  <c r="DI309" i="22"/>
  <c r="DC309" i="22"/>
  <c r="CW309" i="22"/>
  <c r="CQ309" i="22"/>
  <c r="CK309" i="22"/>
  <c r="CD309" i="22"/>
  <c r="BX309" i="22"/>
  <c r="BR309" i="22"/>
  <c r="BL309" i="22"/>
  <c r="BE309" i="22"/>
  <c r="AZ309" i="22"/>
  <c r="AT309" i="22"/>
  <c r="AM309" i="22"/>
  <c r="AH309" i="22"/>
  <c r="AB309" i="22"/>
  <c r="R309" i="22"/>
  <c r="DW309" i="22" s="1"/>
  <c r="P309" i="22"/>
  <c r="J309" i="22"/>
  <c r="EH308" i="22"/>
  <c r="DI308" i="22"/>
  <c r="DC308" i="22"/>
  <c r="CW308" i="22"/>
  <c r="CQ308" i="22"/>
  <c r="CK308" i="22"/>
  <c r="CD308" i="22"/>
  <c r="BX308" i="22"/>
  <c r="BR308" i="22"/>
  <c r="BL308" i="22"/>
  <c r="BE308" i="22"/>
  <c r="BF308" i="22" s="1"/>
  <c r="AZ308" i="22"/>
  <c r="AT308" i="22"/>
  <c r="AM308" i="22"/>
  <c r="AH308" i="22"/>
  <c r="AB308" i="22"/>
  <c r="R308" i="22"/>
  <c r="P308" i="22"/>
  <c r="J308" i="22"/>
  <c r="EH307" i="22"/>
  <c r="DI307" i="22"/>
  <c r="DC307" i="22"/>
  <c r="CW307" i="22"/>
  <c r="CQ307" i="22"/>
  <c r="CK307" i="22"/>
  <c r="CD307" i="22"/>
  <c r="BX307" i="22"/>
  <c r="BR307" i="22"/>
  <c r="BL307" i="22"/>
  <c r="BE307" i="22"/>
  <c r="AZ307" i="22"/>
  <c r="AT307" i="22"/>
  <c r="AM307" i="22"/>
  <c r="AH307" i="22"/>
  <c r="AB307" i="22"/>
  <c r="R307" i="22"/>
  <c r="P307" i="22"/>
  <c r="J307" i="22"/>
  <c r="EH306" i="22"/>
  <c r="DI306" i="22"/>
  <c r="DC306" i="22"/>
  <c r="CW306" i="22"/>
  <c r="CQ306" i="22"/>
  <c r="CK306" i="22"/>
  <c r="CD306" i="22"/>
  <c r="BX306" i="22"/>
  <c r="BR306" i="22"/>
  <c r="BL306" i="22"/>
  <c r="BE306" i="22"/>
  <c r="AZ306" i="22"/>
  <c r="AT306" i="22"/>
  <c r="AM306" i="22"/>
  <c r="AH306" i="22"/>
  <c r="AB306" i="22"/>
  <c r="R306" i="22"/>
  <c r="DW306" i="22" s="1"/>
  <c r="P306" i="22"/>
  <c r="J306" i="22"/>
  <c r="EH305" i="22"/>
  <c r="DI305" i="22"/>
  <c r="DC305" i="22"/>
  <c r="CW305" i="22"/>
  <c r="CQ305" i="22"/>
  <c r="CK305" i="22"/>
  <c r="CD305" i="22"/>
  <c r="BX305" i="22"/>
  <c r="BR305" i="22"/>
  <c r="BL305" i="22"/>
  <c r="BE305" i="22"/>
  <c r="BF305" i="22" s="1"/>
  <c r="AZ305" i="22"/>
  <c r="AT305" i="22"/>
  <c r="AM305" i="22"/>
  <c r="AH305" i="22"/>
  <c r="AB305" i="22"/>
  <c r="R305" i="22"/>
  <c r="DW305" i="22" s="1"/>
  <c r="P305" i="22"/>
  <c r="J305" i="22"/>
  <c r="EH304" i="22"/>
  <c r="DI304" i="22"/>
  <c r="DC304" i="22"/>
  <c r="CW304" i="22"/>
  <c r="CQ304" i="22"/>
  <c r="CK304" i="22"/>
  <c r="CD304" i="22"/>
  <c r="BX304" i="22"/>
  <c r="BR304" i="22"/>
  <c r="BL304" i="22"/>
  <c r="BE304" i="22"/>
  <c r="BF304" i="22" s="1"/>
  <c r="AZ304" i="22"/>
  <c r="AT304" i="22"/>
  <c r="AM304" i="22"/>
  <c r="AH304" i="22"/>
  <c r="AB304" i="22"/>
  <c r="R304" i="22"/>
  <c r="P304" i="22"/>
  <c r="J304" i="22"/>
  <c r="EH303" i="22"/>
  <c r="DI303" i="22"/>
  <c r="DC303" i="22"/>
  <c r="CW303" i="22"/>
  <c r="CQ303" i="22"/>
  <c r="CK303" i="22"/>
  <c r="CD303" i="22"/>
  <c r="BX303" i="22"/>
  <c r="BR303" i="22"/>
  <c r="BL303" i="22"/>
  <c r="BE303" i="22"/>
  <c r="AZ303" i="22"/>
  <c r="AT303" i="22"/>
  <c r="AM303" i="22"/>
  <c r="AH303" i="22"/>
  <c r="AB303" i="22"/>
  <c r="R303" i="22"/>
  <c r="P303" i="22"/>
  <c r="J303" i="22"/>
  <c r="EH302" i="22"/>
  <c r="DI302" i="22"/>
  <c r="DC302" i="22"/>
  <c r="CW302" i="22"/>
  <c r="CQ302" i="22"/>
  <c r="CK302" i="22"/>
  <c r="CD302" i="22"/>
  <c r="BX302" i="22"/>
  <c r="BR302" i="22"/>
  <c r="BL302" i="22"/>
  <c r="BE302" i="22"/>
  <c r="AZ302" i="22"/>
  <c r="AT302" i="22"/>
  <c r="AM302" i="22"/>
  <c r="AH302" i="22"/>
  <c r="AB302" i="22"/>
  <c r="R302" i="22"/>
  <c r="DW302" i="22" s="1"/>
  <c r="P302" i="22"/>
  <c r="J302" i="22"/>
  <c r="EH301" i="22"/>
  <c r="DI301" i="22"/>
  <c r="DC301" i="22"/>
  <c r="CW301" i="22"/>
  <c r="CQ301" i="22"/>
  <c r="CK301" i="22"/>
  <c r="CD301" i="22"/>
  <c r="BX301" i="22"/>
  <c r="BR301" i="22"/>
  <c r="BL301" i="22"/>
  <c r="BE301" i="22"/>
  <c r="AZ301" i="22"/>
  <c r="AT301" i="22"/>
  <c r="AM301" i="22"/>
  <c r="AH301" i="22"/>
  <c r="AB301" i="22"/>
  <c r="R301" i="22"/>
  <c r="DW301" i="22" s="1"/>
  <c r="P301" i="22"/>
  <c r="J301" i="22"/>
  <c r="EH300" i="22"/>
  <c r="DI300" i="22"/>
  <c r="DC300" i="22"/>
  <c r="CW300" i="22"/>
  <c r="CQ300" i="22"/>
  <c r="CK300" i="22"/>
  <c r="CD300" i="22"/>
  <c r="BX300" i="22"/>
  <c r="BR300" i="22"/>
  <c r="BL300" i="22"/>
  <c r="BE300" i="22"/>
  <c r="AZ300" i="22"/>
  <c r="AT300" i="22"/>
  <c r="AM300" i="22"/>
  <c r="AH300" i="22"/>
  <c r="AB300" i="22"/>
  <c r="R300" i="22"/>
  <c r="P300" i="22"/>
  <c r="J300" i="22"/>
  <c r="EH299" i="22"/>
  <c r="DI299" i="22"/>
  <c r="DC299" i="22"/>
  <c r="CW299" i="22"/>
  <c r="CQ299" i="22"/>
  <c r="CK299" i="22"/>
  <c r="CD299" i="22"/>
  <c r="BX299" i="22"/>
  <c r="BR299" i="22"/>
  <c r="BL299" i="22"/>
  <c r="BE299" i="22"/>
  <c r="AZ299" i="22"/>
  <c r="AT299" i="22"/>
  <c r="AM299" i="22"/>
  <c r="AH299" i="22"/>
  <c r="AB299" i="22"/>
  <c r="R299" i="22"/>
  <c r="DW299" i="22" s="1"/>
  <c r="P299" i="22"/>
  <c r="J299" i="22"/>
  <c r="EH298" i="22"/>
  <c r="DI298" i="22"/>
  <c r="DC298" i="22"/>
  <c r="CW298" i="22"/>
  <c r="CQ298" i="22"/>
  <c r="CK298" i="22"/>
  <c r="CD298" i="22"/>
  <c r="BX298" i="22"/>
  <c r="BR298" i="22"/>
  <c r="BL298" i="22"/>
  <c r="BE298" i="22"/>
  <c r="AZ298" i="22"/>
  <c r="AT298" i="22"/>
  <c r="AM298" i="22"/>
  <c r="AH298" i="22"/>
  <c r="AB298" i="22"/>
  <c r="R298" i="22"/>
  <c r="DW298" i="22" s="1"/>
  <c r="P298" i="22"/>
  <c r="J298" i="22"/>
  <c r="EH297" i="22"/>
  <c r="DI297" i="22"/>
  <c r="DC297" i="22"/>
  <c r="CW297" i="22"/>
  <c r="CQ297" i="22"/>
  <c r="CK297" i="22"/>
  <c r="CD297" i="22"/>
  <c r="BX297" i="22"/>
  <c r="BR297" i="22"/>
  <c r="BL297" i="22"/>
  <c r="BE297" i="22"/>
  <c r="BF297" i="22" s="1"/>
  <c r="AZ297" i="22"/>
  <c r="AT297" i="22"/>
  <c r="AM297" i="22"/>
  <c r="AN297" i="22" s="1"/>
  <c r="AH297" i="22"/>
  <c r="AB297" i="22"/>
  <c r="R297" i="22"/>
  <c r="P297" i="22"/>
  <c r="J297" i="22"/>
  <c r="EH296" i="22"/>
  <c r="DI296" i="22"/>
  <c r="DC296" i="22"/>
  <c r="CW296" i="22"/>
  <c r="CQ296" i="22"/>
  <c r="CK296" i="22"/>
  <c r="CD296" i="22"/>
  <c r="BX296" i="22"/>
  <c r="BR296" i="22"/>
  <c r="BL296" i="22"/>
  <c r="BE296" i="22"/>
  <c r="AZ296" i="22"/>
  <c r="AT296" i="22"/>
  <c r="AM296" i="22"/>
  <c r="AH296" i="22"/>
  <c r="AB296" i="22"/>
  <c r="R296" i="22"/>
  <c r="DW296" i="22" s="1"/>
  <c r="P296" i="22"/>
  <c r="J296" i="22"/>
  <c r="EH295" i="22"/>
  <c r="DI295" i="22"/>
  <c r="DC295" i="22"/>
  <c r="CW295" i="22"/>
  <c r="CQ295" i="22"/>
  <c r="CK295" i="22"/>
  <c r="CD295" i="22"/>
  <c r="BX295" i="22"/>
  <c r="BR295" i="22"/>
  <c r="BL295" i="22"/>
  <c r="BE295" i="22"/>
  <c r="AZ295" i="22"/>
  <c r="AT295" i="22"/>
  <c r="AM295" i="22"/>
  <c r="AH295" i="22"/>
  <c r="AB295" i="22"/>
  <c r="R295" i="22"/>
  <c r="DW295" i="22" s="1"/>
  <c r="P295" i="22"/>
  <c r="J295" i="22"/>
  <c r="EH294" i="22"/>
  <c r="DI294" i="22"/>
  <c r="DC294" i="22"/>
  <c r="CW294" i="22"/>
  <c r="CQ294" i="22"/>
  <c r="CK294" i="22"/>
  <c r="CD294" i="22"/>
  <c r="BX294" i="22"/>
  <c r="BR294" i="22"/>
  <c r="BL294" i="22"/>
  <c r="BE294" i="22"/>
  <c r="BF294" i="22" s="1"/>
  <c r="AZ294" i="22"/>
  <c r="AT294" i="22"/>
  <c r="AM294" i="22"/>
  <c r="AH294" i="22"/>
  <c r="AB294" i="22"/>
  <c r="R294" i="22"/>
  <c r="DW294" i="22" s="1"/>
  <c r="P294" i="22"/>
  <c r="J294" i="22"/>
  <c r="EH293" i="22"/>
  <c r="DI293" i="22"/>
  <c r="DC293" i="22"/>
  <c r="CW293" i="22"/>
  <c r="CQ293" i="22"/>
  <c r="CK293" i="22"/>
  <c r="CD293" i="22"/>
  <c r="BX293" i="22"/>
  <c r="BR293" i="22"/>
  <c r="BL293" i="22"/>
  <c r="BE293" i="22"/>
  <c r="AZ293" i="22"/>
  <c r="AT293" i="22"/>
  <c r="AM293" i="22"/>
  <c r="AH293" i="22"/>
  <c r="AB293" i="22"/>
  <c r="R293" i="22"/>
  <c r="P293" i="22"/>
  <c r="J293" i="22"/>
  <c r="EH292" i="22"/>
  <c r="DI292" i="22"/>
  <c r="DC292" i="22"/>
  <c r="CW292" i="22"/>
  <c r="CQ292" i="22"/>
  <c r="CK292" i="22"/>
  <c r="CD292" i="22"/>
  <c r="BX292" i="22"/>
  <c r="BR292" i="22"/>
  <c r="BL292" i="22"/>
  <c r="BE292" i="22"/>
  <c r="AZ292" i="22"/>
  <c r="AT292" i="22"/>
  <c r="AM292" i="22"/>
  <c r="AH292" i="22"/>
  <c r="AB292" i="22"/>
  <c r="R292" i="22"/>
  <c r="DW292" i="22" s="1"/>
  <c r="P292" i="22"/>
  <c r="J292" i="22"/>
  <c r="EH291" i="22"/>
  <c r="DI291" i="22"/>
  <c r="DC291" i="22"/>
  <c r="CW291" i="22"/>
  <c r="CQ291" i="22"/>
  <c r="CK291" i="22"/>
  <c r="CD291" i="22"/>
  <c r="BX291" i="22"/>
  <c r="BR291" i="22"/>
  <c r="BL291" i="22"/>
  <c r="BE291" i="22"/>
  <c r="BF291" i="22" s="1"/>
  <c r="AZ291" i="22"/>
  <c r="AT291" i="22"/>
  <c r="AM291" i="22"/>
  <c r="AH291" i="22"/>
  <c r="AB291" i="22"/>
  <c r="R291" i="22"/>
  <c r="DW291" i="22" s="1"/>
  <c r="P291" i="22"/>
  <c r="J291" i="22"/>
  <c r="EH290" i="22"/>
  <c r="DI290" i="22"/>
  <c r="DC290" i="22"/>
  <c r="CW290" i="22"/>
  <c r="CQ290" i="22"/>
  <c r="CK290" i="22"/>
  <c r="CD290" i="22"/>
  <c r="BX290" i="22"/>
  <c r="BR290" i="22"/>
  <c r="BL290" i="22"/>
  <c r="BE290" i="22"/>
  <c r="AZ290" i="22"/>
  <c r="AT290" i="22"/>
  <c r="AM290" i="22"/>
  <c r="AH290" i="22"/>
  <c r="AB290" i="22"/>
  <c r="R290" i="22"/>
  <c r="DW290" i="22" s="1"/>
  <c r="P290" i="22"/>
  <c r="J290" i="22"/>
  <c r="EH289" i="22"/>
  <c r="DI289" i="22"/>
  <c r="DC289" i="22"/>
  <c r="CW289" i="22"/>
  <c r="CQ289" i="22"/>
  <c r="CK289" i="22"/>
  <c r="CD289" i="22"/>
  <c r="BX289" i="22"/>
  <c r="BR289" i="22"/>
  <c r="BL289" i="22"/>
  <c r="BE289" i="22"/>
  <c r="AZ289" i="22"/>
  <c r="AT289" i="22"/>
  <c r="AM289" i="22"/>
  <c r="AH289" i="22"/>
  <c r="AB289" i="22"/>
  <c r="R289" i="22"/>
  <c r="DW289" i="22" s="1"/>
  <c r="P289" i="22"/>
  <c r="J289" i="22"/>
  <c r="EH288" i="22"/>
  <c r="DI288" i="22"/>
  <c r="DC288" i="22"/>
  <c r="CW288" i="22"/>
  <c r="CQ288" i="22"/>
  <c r="CK288" i="22"/>
  <c r="CD288" i="22"/>
  <c r="BX288" i="22"/>
  <c r="BR288" i="22"/>
  <c r="BL288" i="22"/>
  <c r="BE288" i="22"/>
  <c r="BF288" i="22" s="1"/>
  <c r="AZ288" i="22"/>
  <c r="AT288" i="22"/>
  <c r="AM288" i="22"/>
  <c r="AH288" i="22"/>
  <c r="AB288" i="22"/>
  <c r="R288" i="22"/>
  <c r="P288" i="22"/>
  <c r="J288" i="22"/>
  <c r="EH287" i="22"/>
  <c r="DI287" i="22"/>
  <c r="DC287" i="22"/>
  <c r="CW287" i="22"/>
  <c r="CQ287" i="22"/>
  <c r="CK287" i="22"/>
  <c r="CD287" i="22"/>
  <c r="BX287" i="22"/>
  <c r="BR287" i="22"/>
  <c r="BL287" i="22"/>
  <c r="BE287" i="22"/>
  <c r="AZ287" i="22"/>
  <c r="AT287" i="22"/>
  <c r="AM287" i="22"/>
  <c r="AH287" i="22"/>
  <c r="AB287" i="22"/>
  <c r="R287" i="22"/>
  <c r="DW287" i="22" s="1"/>
  <c r="P287" i="22"/>
  <c r="J287" i="22"/>
  <c r="EH286" i="22"/>
  <c r="DI286" i="22"/>
  <c r="DC286" i="22"/>
  <c r="CW286" i="22"/>
  <c r="CQ286" i="22"/>
  <c r="CK286" i="22"/>
  <c r="CD286" i="22"/>
  <c r="BX286" i="22"/>
  <c r="BR286" i="22"/>
  <c r="BL286" i="22"/>
  <c r="BE286" i="22"/>
  <c r="AZ286" i="22"/>
  <c r="AT286" i="22"/>
  <c r="AM286" i="22"/>
  <c r="AN286" i="22" s="1"/>
  <c r="AH286" i="22"/>
  <c r="AB286" i="22"/>
  <c r="R286" i="22"/>
  <c r="P286" i="22"/>
  <c r="J286" i="22"/>
  <c r="EH285" i="22"/>
  <c r="DI285" i="22"/>
  <c r="DC285" i="22"/>
  <c r="CW285" i="22"/>
  <c r="CQ285" i="22"/>
  <c r="CK285" i="22"/>
  <c r="CD285" i="22"/>
  <c r="BX285" i="22"/>
  <c r="BR285" i="22"/>
  <c r="BL285" i="22"/>
  <c r="BE285" i="22"/>
  <c r="BF285" i="22" s="1"/>
  <c r="AZ285" i="22"/>
  <c r="AT285" i="22"/>
  <c r="AM285" i="22"/>
  <c r="AH285" i="22"/>
  <c r="AB285" i="22"/>
  <c r="R285" i="22"/>
  <c r="DW285" i="22" s="1"/>
  <c r="P285" i="22"/>
  <c r="J285" i="22"/>
  <c r="EH284" i="22"/>
  <c r="DI284" i="22"/>
  <c r="DC284" i="22"/>
  <c r="CW284" i="22"/>
  <c r="CQ284" i="22"/>
  <c r="CK284" i="22"/>
  <c r="CD284" i="22"/>
  <c r="BX284" i="22"/>
  <c r="BR284" i="22"/>
  <c r="BL284" i="22"/>
  <c r="BE284" i="22"/>
  <c r="AZ284" i="22"/>
  <c r="AT284" i="22"/>
  <c r="AM284" i="22"/>
  <c r="AH284" i="22"/>
  <c r="AB284" i="22"/>
  <c r="R284" i="22"/>
  <c r="DW284" i="22" s="1"/>
  <c r="P284" i="22"/>
  <c r="J284" i="22"/>
  <c r="EH283" i="22"/>
  <c r="DI283" i="22"/>
  <c r="DC283" i="22"/>
  <c r="CW283" i="22"/>
  <c r="CQ283" i="22"/>
  <c r="CK283" i="22"/>
  <c r="CD283" i="22"/>
  <c r="BX283" i="22"/>
  <c r="BR283" i="22"/>
  <c r="BL283" i="22"/>
  <c r="BE283" i="22"/>
  <c r="AZ283" i="22"/>
  <c r="AT283" i="22"/>
  <c r="AM283" i="22"/>
  <c r="AH283" i="22"/>
  <c r="AB283" i="22"/>
  <c r="R283" i="22"/>
  <c r="P283" i="22"/>
  <c r="J283" i="22"/>
  <c r="EH282" i="22"/>
  <c r="DI282" i="22"/>
  <c r="DC282" i="22"/>
  <c r="CW282" i="22"/>
  <c r="CQ282" i="22"/>
  <c r="CK282" i="22"/>
  <c r="CD282" i="22"/>
  <c r="BX282" i="22"/>
  <c r="BR282" i="22"/>
  <c r="BL282" i="22"/>
  <c r="BE282" i="22"/>
  <c r="BF282" i="22" s="1"/>
  <c r="AZ282" i="22"/>
  <c r="AT282" i="22"/>
  <c r="AM282" i="22"/>
  <c r="AH282" i="22"/>
  <c r="AB282" i="22"/>
  <c r="R282" i="22"/>
  <c r="DW282" i="22" s="1"/>
  <c r="P282" i="22"/>
  <c r="J282" i="22"/>
  <c r="EH281" i="22"/>
  <c r="DI281" i="22"/>
  <c r="DC281" i="22"/>
  <c r="CW281" i="22"/>
  <c r="CQ281" i="22"/>
  <c r="CK281" i="22"/>
  <c r="CD281" i="22"/>
  <c r="BX281" i="22"/>
  <c r="BR281" i="22"/>
  <c r="BL281" i="22"/>
  <c r="BE281" i="22"/>
  <c r="AZ281" i="22"/>
  <c r="AT281" i="22"/>
  <c r="AM281" i="22"/>
  <c r="AH281" i="22"/>
  <c r="AB281" i="22"/>
  <c r="R281" i="22"/>
  <c r="DW281" i="22" s="1"/>
  <c r="P281" i="22"/>
  <c r="J281" i="22"/>
  <c r="EH280" i="22"/>
  <c r="DI280" i="22"/>
  <c r="DC280" i="22"/>
  <c r="CW280" i="22"/>
  <c r="CQ280" i="22"/>
  <c r="CK280" i="22"/>
  <c r="CD280" i="22"/>
  <c r="BX280" i="22"/>
  <c r="BR280" i="22"/>
  <c r="BL280" i="22"/>
  <c r="BE280" i="22"/>
  <c r="AZ280" i="22"/>
  <c r="AT280" i="22"/>
  <c r="AM280" i="22"/>
  <c r="AH280" i="22"/>
  <c r="AB280" i="22"/>
  <c r="R280" i="22"/>
  <c r="DW280" i="22" s="1"/>
  <c r="P280" i="22"/>
  <c r="J280" i="22"/>
  <c r="EH279" i="22"/>
  <c r="DI279" i="22"/>
  <c r="DC279" i="22"/>
  <c r="CW279" i="22"/>
  <c r="CQ279" i="22"/>
  <c r="CK279" i="22"/>
  <c r="CD279" i="22"/>
  <c r="BX279" i="22"/>
  <c r="BR279" i="22"/>
  <c r="BL279" i="22"/>
  <c r="BE279" i="22"/>
  <c r="BF279" i="22" s="1"/>
  <c r="AZ279" i="22"/>
  <c r="AT279" i="22"/>
  <c r="AM279" i="22"/>
  <c r="AH279" i="22"/>
  <c r="AB279" i="22"/>
  <c r="R279" i="22"/>
  <c r="P279" i="22"/>
  <c r="J279" i="22"/>
  <c r="EH278" i="22"/>
  <c r="DI278" i="22"/>
  <c r="DC278" i="22"/>
  <c r="CW278" i="22"/>
  <c r="CQ278" i="22"/>
  <c r="CK278" i="22"/>
  <c r="CD278" i="22"/>
  <c r="BX278" i="22"/>
  <c r="BR278" i="22"/>
  <c r="BL278" i="22"/>
  <c r="BE278" i="22"/>
  <c r="AZ278" i="22"/>
  <c r="AT278" i="22"/>
  <c r="AM278" i="22"/>
  <c r="AH278" i="22"/>
  <c r="AB278" i="22"/>
  <c r="R278" i="22"/>
  <c r="DW278" i="22" s="1"/>
  <c r="P278" i="22"/>
  <c r="J278" i="22"/>
  <c r="EH277" i="22"/>
  <c r="DI277" i="22"/>
  <c r="DC277" i="22"/>
  <c r="CW277" i="22"/>
  <c r="CQ277" i="22"/>
  <c r="CK277" i="22"/>
  <c r="CD277" i="22"/>
  <c r="BX277" i="22"/>
  <c r="BR277" i="22"/>
  <c r="BL277" i="22"/>
  <c r="BE277" i="22"/>
  <c r="AZ277" i="22"/>
  <c r="AT277" i="22"/>
  <c r="AM277" i="22"/>
  <c r="AH277" i="22"/>
  <c r="AB277" i="22"/>
  <c r="R277" i="22"/>
  <c r="DW277" i="22" s="1"/>
  <c r="P277" i="22"/>
  <c r="J277" i="22"/>
  <c r="EH276" i="22"/>
  <c r="DI276" i="22"/>
  <c r="DC276" i="22"/>
  <c r="CW276" i="22"/>
  <c r="CQ276" i="22"/>
  <c r="CK276" i="22"/>
  <c r="CD276" i="22"/>
  <c r="BX276" i="22"/>
  <c r="BR276" i="22"/>
  <c r="BL276" i="22"/>
  <c r="BE276" i="22"/>
  <c r="BF276" i="22" s="1"/>
  <c r="AZ276" i="22"/>
  <c r="AT276" i="22"/>
  <c r="AM276" i="22"/>
  <c r="AH276" i="22"/>
  <c r="AB276" i="22"/>
  <c r="R276" i="22"/>
  <c r="P276" i="22"/>
  <c r="J276" i="22"/>
  <c r="EH275" i="22"/>
  <c r="DI275" i="22"/>
  <c r="DC275" i="22"/>
  <c r="CW275" i="22"/>
  <c r="CQ275" i="22"/>
  <c r="CK275" i="22"/>
  <c r="CD275" i="22"/>
  <c r="BX275" i="22"/>
  <c r="BR275" i="22"/>
  <c r="BL275" i="22"/>
  <c r="BE275" i="22"/>
  <c r="AZ275" i="22"/>
  <c r="AT275" i="22"/>
  <c r="AM275" i="22"/>
  <c r="AH275" i="22"/>
  <c r="AB275" i="22"/>
  <c r="R275" i="22"/>
  <c r="DW275" i="22" s="1"/>
  <c r="P275" i="22"/>
  <c r="J275" i="22"/>
  <c r="EH274" i="22"/>
  <c r="DI274" i="22"/>
  <c r="DC274" i="22"/>
  <c r="CW274" i="22"/>
  <c r="CQ274" i="22"/>
  <c r="CK274" i="22"/>
  <c r="CD274" i="22"/>
  <c r="BX274" i="22"/>
  <c r="BR274" i="22"/>
  <c r="BL274" i="22"/>
  <c r="BE274" i="22"/>
  <c r="AZ274" i="22"/>
  <c r="AT274" i="22"/>
  <c r="AM274" i="22"/>
  <c r="AH274" i="22"/>
  <c r="AB274" i="22"/>
  <c r="R274" i="22"/>
  <c r="DW274" i="22" s="1"/>
  <c r="P274" i="22"/>
  <c r="J274" i="22"/>
  <c r="EH273" i="22"/>
  <c r="DI273" i="22"/>
  <c r="DC273" i="22"/>
  <c r="CW273" i="22"/>
  <c r="CQ273" i="22"/>
  <c r="CK273" i="22"/>
  <c r="CD273" i="22"/>
  <c r="BX273" i="22"/>
  <c r="BR273" i="22"/>
  <c r="BL273" i="22"/>
  <c r="BE273" i="22"/>
  <c r="BF273" i="22" s="1"/>
  <c r="AZ273" i="22"/>
  <c r="AT273" i="22"/>
  <c r="AM273" i="22"/>
  <c r="AH273" i="22"/>
  <c r="AB273" i="22"/>
  <c r="R273" i="22"/>
  <c r="P273" i="22"/>
  <c r="J273" i="22"/>
  <c r="EH272" i="22"/>
  <c r="DI272" i="22"/>
  <c r="DC272" i="22"/>
  <c r="CW272" i="22"/>
  <c r="CQ272" i="22"/>
  <c r="CK272" i="22"/>
  <c r="CD272" i="22"/>
  <c r="BX272" i="22"/>
  <c r="BR272" i="22"/>
  <c r="BL272" i="22"/>
  <c r="BE272" i="22"/>
  <c r="AZ272" i="22"/>
  <c r="AT272" i="22"/>
  <c r="AM272" i="22"/>
  <c r="AH272" i="22"/>
  <c r="AB272" i="22"/>
  <c r="R272" i="22"/>
  <c r="DW272" i="22" s="1"/>
  <c r="P272" i="22"/>
  <c r="J272" i="22"/>
  <c r="EH271" i="22"/>
  <c r="DI271" i="22"/>
  <c r="DC271" i="22"/>
  <c r="CW271" i="22"/>
  <c r="CQ271" i="22"/>
  <c r="CK271" i="22"/>
  <c r="CD271" i="22"/>
  <c r="BX271" i="22"/>
  <c r="BR271" i="22"/>
  <c r="BL271" i="22"/>
  <c r="BE271" i="22"/>
  <c r="AZ271" i="22"/>
  <c r="AT271" i="22"/>
  <c r="AM271" i="22"/>
  <c r="AH271" i="22"/>
  <c r="AB271" i="22"/>
  <c r="R271" i="22"/>
  <c r="DW271" i="22" s="1"/>
  <c r="P271" i="22"/>
  <c r="J271" i="22"/>
  <c r="EH270" i="22"/>
  <c r="DI270" i="22"/>
  <c r="DC270" i="22"/>
  <c r="CW270" i="22"/>
  <c r="CQ270" i="22"/>
  <c r="CK270" i="22"/>
  <c r="CD270" i="22"/>
  <c r="BX270" i="22"/>
  <c r="BR270" i="22"/>
  <c r="BL270" i="22"/>
  <c r="BE270" i="22"/>
  <c r="BF270" i="22" s="1"/>
  <c r="AZ270" i="22"/>
  <c r="AT270" i="22"/>
  <c r="AM270" i="22"/>
  <c r="AH270" i="22"/>
  <c r="AB270" i="22"/>
  <c r="R270" i="22"/>
  <c r="P270" i="22"/>
  <c r="J270" i="22"/>
  <c r="EH269" i="22"/>
  <c r="DI269" i="22"/>
  <c r="DC269" i="22"/>
  <c r="CW269" i="22"/>
  <c r="CQ269" i="22"/>
  <c r="CK269" i="22"/>
  <c r="CD269" i="22"/>
  <c r="BX269" i="22"/>
  <c r="BR269" i="22"/>
  <c r="BL269" i="22"/>
  <c r="BE269" i="22"/>
  <c r="AZ269" i="22"/>
  <c r="AT269" i="22"/>
  <c r="AM269" i="22"/>
  <c r="AH269" i="22"/>
  <c r="AB269" i="22"/>
  <c r="R269" i="22"/>
  <c r="DW269" i="22" s="1"/>
  <c r="P269" i="22"/>
  <c r="J269" i="22"/>
  <c r="EH268" i="22"/>
  <c r="DI268" i="22"/>
  <c r="DC268" i="22"/>
  <c r="CW268" i="22"/>
  <c r="CQ268" i="22"/>
  <c r="CK268" i="22"/>
  <c r="CD268" i="22"/>
  <c r="BX268" i="22"/>
  <c r="BR268" i="22"/>
  <c r="BL268" i="22"/>
  <c r="BE268" i="22"/>
  <c r="AZ268" i="22"/>
  <c r="AT268" i="22"/>
  <c r="AM268" i="22"/>
  <c r="AH268" i="22"/>
  <c r="AB268" i="22"/>
  <c r="R268" i="22"/>
  <c r="DW268" i="22" s="1"/>
  <c r="P268" i="22"/>
  <c r="J268" i="22"/>
  <c r="EH267" i="22"/>
  <c r="DI267" i="22"/>
  <c r="DC267" i="22"/>
  <c r="CW267" i="22"/>
  <c r="CQ267" i="22"/>
  <c r="CK267" i="22"/>
  <c r="CD267" i="22"/>
  <c r="BX267" i="22"/>
  <c r="BR267" i="22"/>
  <c r="BL267" i="22"/>
  <c r="BE267" i="22"/>
  <c r="BF267" i="22" s="1"/>
  <c r="AZ267" i="22"/>
  <c r="AT267" i="22"/>
  <c r="AM267" i="22"/>
  <c r="AH267" i="22"/>
  <c r="AB267" i="22"/>
  <c r="R267" i="22"/>
  <c r="DW267" i="22" s="1"/>
  <c r="P267" i="22"/>
  <c r="J267" i="22"/>
  <c r="EH266" i="22"/>
  <c r="DI266" i="22"/>
  <c r="DC266" i="22"/>
  <c r="CW266" i="22"/>
  <c r="CQ266" i="22"/>
  <c r="CK266" i="22"/>
  <c r="CD266" i="22"/>
  <c r="BX266" i="22"/>
  <c r="BR266" i="22"/>
  <c r="BL266" i="22"/>
  <c r="BE266" i="22"/>
  <c r="AZ266" i="22"/>
  <c r="AT266" i="22"/>
  <c r="AM266" i="22"/>
  <c r="AH266" i="22"/>
  <c r="AB266" i="22"/>
  <c r="R266" i="22"/>
  <c r="DW266" i="22" s="1"/>
  <c r="P266" i="22"/>
  <c r="J266" i="22"/>
  <c r="EH265" i="22"/>
  <c r="DI265" i="22"/>
  <c r="DC265" i="22"/>
  <c r="CW265" i="22"/>
  <c r="CQ265" i="22"/>
  <c r="CK265" i="22"/>
  <c r="CD265" i="22"/>
  <c r="BX265" i="22"/>
  <c r="BR265" i="22"/>
  <c r="BL265" i="22"/>
  <c r="BE265" i="22"/>
  <c r="AZ265" i="22"/>
  <c r="AT265" i="22"/>
  <c r="AM265" i="22"/>
  <c r="AH265" i="22"/>
  <c r="AB265" i="22"/>
  <c r="R265" i="22"/>
  <c r="DW265" i="22" s="1"/>
  <c r="P265" i="22"/>
  <c r="J265" i="22"/>
  <c r="EH264" i="22"/>
  <c r="DI264" i="22"/>
  <c r="DC264" i="22"/>
  <c r="CW264" i="22"/>
  <c r="CQ264" i="22"/>
  <c r="CK264" i="22"/>
  <c r="CD264" i="22"/>
  <c r="BX264" i="22"/>
  <c r="BR264" i="22"/>
  <c r="BL264" i="22"/>
  <c r="BE264" i="22"/>
  <c r="BF264" i="22" s="1"/>
  <c r="AZ264" i="22"/>
  <c r="AT264" i="22"/>
  <c r="AM264" i="22"/>
  <c r="AH264" i="22"/>
  <c r="AB264" i="22"/>
  <c r="R264" i="22"/>
  <c r="P264" i="22"/>
  <c r="J264" i="22"/>
  <c r="EH263" i="22"/>
  <c r="DI263" i="22"/>
  <c r="DC263" i="22"/>
  <c r="CW263" i="22"/>
  <c r="CQ263" i="22"/>
  <c r="CK263" i="22"/>
  <c r="CD263" i="22"/>
  <c r="BX263" i="22"/>
  <c r="BR263" i="22"/>
  <c r="BL263" i="22"/>
  <c r="BE263" i="22"/>
  <c r="AZ263" i="22"/>
  <c r="AT263" i="22"/>
  <c r="AM263" i="22"/>
  <c r="AH263" i="22"/>
  <c r="AB263" i="22"/>
  <c r="R263" i="22"/>
  <c r="DW263" i="22" s="1"/>
  <c r="P263" i="22"/>
  <c r="J263" i="22"/>
  <c r="EH262" i="22"/>
  <c r="DI262" i="22"/>
  <c r="DC262" i="22"/>
  <c r="CW262" i="22"/>
  <c r="CQ262" i="22"/>
  <c r="CK262" i="22"/>
  <c r="CD262" i="22"/>
  <c r="BX262" i="22"/>
  <c r="BR262" i="22"/>
  <c r="BL262" i="22"/>
  <c r="BE262" i="22"/>
  <c r="AZ262" i="22"/>
  <c r="AT262" i="22"/>
  <c r="AM262" i="22"/>
  <c r="AH262" i="22"/>
  <c r="AB262" i="22"/>
  <c r="R262" i="22"/>
  <c r="DW262" i="22" s="1"/>
  <c r="P262" i="22"/>
  <c r="J262" i="22"/>
  <c r="EH261" i="22"/>
  <c r="DI261" i="22"/>
  <c r="DC261" i="22"/>
  <c r="CW261" i="22"/>
  <c r="CQ261" i="22"/>
  <c r="CK261" i="22"/>
  <c r="CD261" i="22"/>
  <c r="BX261" i="22"/>
  <c r="BR261" i="22"/>
  <c r="BL261" i="22"/>
  <c r="BE261" i="22"/>
  <c r="BF261" i="22" s="1"/>
  <c r="AZ261" i="22"/>
  <c r="AT261" i="22"/>
  <c r="AM261" i="22"/>
  <c r="AH261" i="22"/>
  <c r="AB261" i="22"/>
  <c r="R261" i="22"/>
  <c r="DW261" i="22" s="1"/>
  <c r="P261" i="22"/>
  <c r="J261" i="22"/>
  <c r="EH260" i="22"/>
  <c r="DI260" i="22"/>
  <c r="DC260" i="22"/>
  <c r="CW260" i="22"/>
  <c r="CQ260" i="22"/>
  <c r="CK260" i="22"/>
  <c r="CD260" i="22"/>
  <c r="BX260" i="22"/>
  <c r="BR260" i="22"/>
  <c r="BL260" i="22"/>
  <c r="BE260" i="22"/>
  <c r="AZ260" i="22"/>
  <c r="AT260" i="22"/>
  <c r="AM260" i="22"/>
  <c r="AH260" i="22"/>
  <c r="AB260" i="22"/>
  <c r="R260" i="22"/>
  <c r="DW260" i="22" s="1"/>
  <c r="P260" i="22"/>
  <c r="J260" i="22"/>
  <c r="EH259" i="22"/>
  <c r="DI259" i="22"/>
  <c r="DC259" i="22"/>
  <c r="CW259" i="22"/>
  <c r="CQ259" i="22"/>
  <c r="CK259" i="22"/>
  <c r="CD259" i="22"/>
  <c r="BX259" i="22"/>
  <c r="BR259" i="22"/>
  <c r="BL259" i="22"/>
  <c r="BE259" i="22"/>
  <c r="BF259" i="22" s="1"/>
  <c r="AZ259" i="22"/>
  <c r="AT259" i="22"/>
  <c r="AM259" i="22"/>
  <c r="AH259" i="22"/>
  <c r="AB259" i="22"/>
  <c r="R259" i="22"/>
  <c r="DW259" i="22" s="1"/>
  <c r="P259" i="22"/>
  <c r="J259" i="22"/>
  <c r="EH258" i="22"/>
  <c r="DI258" i="22"/>
  <c r="DC258" i="22"/>
  <c r="CW258" i="22"/>
  <c r="CQ258" i="22"/>
  <c r="CK258" i="22"/>
  <c r="CD258" i="22"/>
  <c r="BX258" i="22"/>
  <c r="BR258" i="22"/>
  <c r="BL258" i="22"/>
  <c r="BE258" i="22"/>
  <c r="BF258" i="22" s="1"/>
  <c r="AZ258" i="22"/>
  <c r="AT258" i="22"/>
  <c r="AM258" i="22"/>
  <c r="AH258" i="22"/>
  <c r="AB258" i="22"/>
  <c r="R258" i="22"/>
  <c r="P258" i="22"/>
  <c r="J258" i="22"/>
  <c r="EH257" i="22"/>
  <c r="DI257" i="22"/>
  <c r="DC257" i="22"/>
  <c r="CW257" i="22"/>
  <c r="CQ257" i="22"/>
  <c r="CK257" i="22"/>
  <c r="CD257" i="22"/>
  <c r="BX257" i="22"/>
  <c r="BR257" i="22"/>
  <c r="BL257" i="22"/>
  <c r="BE257" i="22"/>
  <c r="AZ257" i="22"/>
  <c r="AT257" i="22"/>
  <c r="AM257" i="22"/>
  <c r="AH257" i="22"/>
  <c r="AB257" i="22"/>
  <c r="R257" i="22"/>
  <c r="P257" i="22"/>
  <c r="J257" i="22"/>
  <c r="EH256" i="22"/>
  <c r="DI256" i="22"/>
  <c r="DC256" i="22"/>
  <c r="CW256" i="22"/>
  <c r="CQ256" i="22"/>
  <c r="CK256" i="22"/>
  <c r="CD256" i="22"/>
  <c r="BX256" i="22"/>
  <c r="BR256" i="22"/>
  <c r="BL256" i="22"/>
  <c r="BE256" i="22"/>
  <c r="BF256" i="22" s="1"/>
  <c r="AZ256" i="22"/>
  <c r="AT256" i="22"/>
  <c r="AM256" i="22"/>
  <c r="AH256" i="22"/>
  <c r="AB256" i="22"/>
  <c r="R256" i="22"/>
  <c r="DW256" i="22" s="1"/>
  <c r="P256" i="22"/>
  <c r="J256" i="22"/>
  <c r="EH255" i="22"/>
  <c r="DI255" i="22"/>
  <c r="DC255" i="22"/>
  <c r="CW255" i="22"/>
  <c r="CQ255" i="22"/>
  <c r="CK255" i="22"/>
  <c r="CD255" i="22"/>
  <c r="BX255" i="22"/>
  <c r="BR255" i="22"/>
  <c r="BL255" i="22"/>
  <c r="BE255" i="22"/>
  <c r="BF255" i="22" s="1"/>
  <c r="AZ255" i="22"/>
  <c r="AT255" i="22"/>
  <c r="AM255" i="22"/>
  <c r="AH255" i="22"/>
  <c r="AB255" i="22"/>
  <c r="R255" i="22"/>
  <c r="P255" i="22"/>
  <c r="J255" i="22"/>
  <c r="EH254" i="22"/>
  <c r="DI254" i="22"/>
  <c r="DC254" i="22"/>
  <c r="CW254" i="22"/>
  <c r="CQ254" i="22"/>
  <c r="CK254" i="22"/>
  <c r="CD254" i="22"/>
  <c r="BX254" i="22"/>
  <c r="BR254" i="22"/>
  <c r="BL254" i="22"/>
  <c r="BE254" i="22"/>
  <c r="AZ254" i="22"/>
  <c r="AT254" i="22"/>
  <c r="AM254" i="22"/>
  <c r="AH254" i="22"/>
  <c r="AB254" i="22"/>
  <c r="R254" i="22"/>
  <c r="DW254" i="22" s="1"/>
  <c r="P254" i="22"/>
  <c r="J254" i="22"/>
  <c r="EH253" i="22"/>
  <c r="DI253" i="22"/>
  <c r="DC253" i="22"/>
  <c r="CW253" i="22"/>
  <c r="CQ253" i="22"/>
  <c r="CK253" i="22"/>
  <c r="CD253" i="22"/>
  <c r="BX253" i="22"/>
  <c r="BR253" i="22"/>
  <c r="BL253" i="22"/>
  <c r="BE253" i="22"/>
  <c r="BF253" i="22" s="1"/>
  <c r="AZ253" i="22"/>
  <c r="AT253" i="22"/>
  <c r="AM253" i="22"/>
  <c r="AH253" i="22"/>
  <c r="AB253" i="22"/>
  <c r="R253" i="22"/>
  <c r="P253" i="22"/>
  <c r="J253" i="22"/>
  <c r="EH252" i="22"/>
  <c r="DI252" i="22"/>
  <c r="DC252" i="22"/>
  <c r="CW252" i="22"/>
  <c r="CQ252" i="22"/>
  <c r="CK252" i="22"/>
  <c r="CD252" i="22"/>
  <c r="BX252" i="22"/>
  <c r="BR252" i="22"/>
  <c r="BL252" i="22"/>
  <c r="BE252" i="22"/>
  <c r="BF252" i="22" s="1"/>
  <c r="AZ252" i="22"/>
  <c r="AT252" i="22"/>
  <c r="AM252" i="22"/>
  <c r="AH252" i="22"/>
  <c r="AB252" i="22"/>
  <c r="R252" i="22"/>
  <c r="DW252" i="22" s="1"/>
  <c r="P252" i="22"/>
  <c r="J252" i="22"/>
  <c r="EH251" i="22"/>
  <c r="DI251" i="22"/>
  <c r="DC251" i="22"/>
  <c r="CW251" i="22"/>
  <c r="CQ251" i="22"/>
  <c r="CK251" i="22"/>
  <c r="CD251" i="22"/>
  <c r="BX251" i="22"/>
  <c r="BR251" i="22"/>
  <c r="BL251" i="22"/>
  <c r="BE251" i="22"/>
  <c r="AZ251" i="22"/>
  <c r="AT251" i="22"/>
  <c r="AM251" i="22"/>
  <c r="AH251" i="22"/>
  <c r="AB251" i="22"/>
  <c r="R251" i="22"/>
  <c r="DW251" i="22" s="1"/>
  <c r="P251" i="22"/>
  <c r="J251" i="22"/>
  <c r="EH250" i="22"/>
  <c r="DI250" i="22"/>
  <c r="DC250" i="22"/>
  <c r="CW250" i="22"/>
  <c r="CQ250" i="22"/>
  <c r="CK250" i="22"/>
  <c r="CD250" i="22"/>
  <c r="BX250" i="22"/>
  <c r="BR250" i="22"/>
  <c r="BL250" i="22"/>
  <c r="BE250" i="22"/>
  <c r="BF250" i="22" s="1"/>
  <c r="AZ250" i="22"/>
  <c r="AT250" i="22"/>
  <c r="AM250" i="22"/>
  <c r="AH250" i="22"/>
  <c r="AB250" i="22"/>
  <c r="R250" i="22"/>
  <c r="P250" i="22"/>
  <c r="J250" i="22"/>
  <c r="EH249" i="22"/>
  <c r="DI249" i="22"/>
  <c r="DC249" i="22"/>
  <c r="CW249" i="22"/>
  <c r="CQ249" i="22"/>
  <c r="CK249" i="22"/>
  <c r="CD249" i="22"/>
  <c r="BX249" i="22"/>
  <c r="BR249" i="22"/>
  <c r="BL249" i="22"/>
  <c r="BE249" i="22"/>
  <c r="BF249" i="22" s="1"/>
  <c r="AZ249" i="22"/>
  <c r="AT249" i="22"/>
  <c r="AM249" i="22"/>
  <c r="AH249" i="22"/>
  <c r="AB249" i="22"/>
  <c r="R249" i="22"/>
  <c r="DW249" i="22" s="1"/>
  <c r="P249" i="22"/>
  <c r="J249" i="22"/>
  <c r="EH248" i="22"/>
  <c r="DI248" i="22"/>
  <c r="DC248" i="22"/>
  <c r="CW248" i="22"/>
  <c r="CQ248" i="22"/>
  <c r="CK248" i="22"/>
  <c r="CD248" i="22"/>
  <c r="BX248" i="22"/>
  <c r="BR248" i="22"/>
  <c r="BL248" i="22"/>
  <c r="BE248" i="22"/>
  <c r="AZ248" i="22"/>
  <c r="AT248" i="22"/>
  <c r="AM248" i="22"/>
  <c r="AH248" i="22"/>
  <c r="AB248" i="22"/>
  <c r="R248" i="22"/>
  <c r="DW248" i="22" s="1"/>
  <c r="P248" i="22"/>
  <c r="J248" i="22"/>
  <c r="EH247" i="22"/>
  <c r="DI247" i="22"/>
  <c r="DC247" i="22"/>
  <c r="CW247" i="22"/>
  <c r="CQ247" i="22"/>
  <c r="CK247" i="22"/>
  <c r="CD247" i="22"/>
  <c r="BX247" i="22"/>
  <c r="BR247" i="22"/>
  <c r="BL247" i="22"/>
  <c r="BE247" i="22"/>
  <c r="BF247" i="22" s="1"/>
  <c r="AZ247" i="22"/>
  <c r="AT247" i="22"/>
  <c r="AM247" i="22"/>
  <c r="AH247" i="22"/>
  <c r="AB247" i="22"/>
  <c r="R247" i="22"/>
  <c r="DW247" i="22" s="1"/>
  <c r="P247" i="22"/>
  <c r="J247" i="22"/>
  <c r="EH246" i="22"/>
  <c r="DI246" i="22"/>
  <c r="DC246" i="22"/>
  <c r="CW246" i="22"/>
  <c r="CQ246" i="22"/>
  <c r="CK246" i="22"/>
  <c r="CD246" i="22"/>
  <c r="BX246" i="22"/>
  <c r="BR246" i="22"/>
  <c r="BL246" i="22"/>
  <c r="BE246" i="22"/>
  <c r="BF246" i="22" s="1"/>
  <c r="AZ246" i="22"/>
  <c r="AT246" i="22"/>
  <c r="AM246" i="22"/>
  <c r="AH246" i="22"/>
  <c r="AB246" i="22"/>
  <c r="R246" i="22"/>
  <c r="DW246" i="22" s="1"/>
  <c r="P246" i="22"/>
  <c r="J246" i="22"/>
  <c r="EH245" i="22"/>
  <c r="DI245" i="22"/>
  <c r="DC245" i="22"/>
  <c r="CW245" i="22"/>
  <c r="CQ245" i="22"/>
  <c r="CK245" i="22"/>
  <c r="CD245" i="22"/>
  <c r="BX245" i="22"/>
  <c r="BR245" i="22"/>
  <c r="BL245" i="22"/>
  <c r="BE245" i="22"/>
  <c r="BF245" i="22" s="1"/>
  <c r="AZ245" i="22"/>
  <c r="AT245" i="22"/>
  <c r="AM245" i="22"/>
  <c r="AH245" i="22"/>
  <c r="AB245" i="22"/>
  <c r="R245" i="22"/>
  <c r="P245" i="22"/>
  <c r="J245" i="22"/>
  <c r="EH244" i="22"/>
  <c r="DI244" i="22"/>
  <c r="DC244" i="22"/>
  <c r="CW244" i="22"/>
  <c r="CQ244" i="22"/>
  <c r="CK244" i="22"/>
  <c r="CD244" i="22"/>
  <c r="BX244" i="22"/>
  <c r="BR244" i="22"/>
  <c r="BL244" i="22"/>
  <c r="BE244" i="22"/>
  <c r="AZ244" i="22"/>
  <c r="AT244" i="22"/>
  <c r="AM244" i="22"/>
  <c r="AH244" i="22"/>
  <c r="AB244" i="22"/>
  <c r="R244" i="22"/>
  <c r="DW244" i="22" s="1"/>
  <c r="P244" i="22"/>
  <c r="J244" i="22"/>
  <c r="EH243" i="22"/>
  <c r="DI243" i="22"/>
  <c r="DC243" i="22"/>
  <c r="CW243" i="22"/>
  <c r="CQ243" i="22"/>
  <c r="CK243" i="22"/>
  <c r="CD243" i="22"/>
  <c r="BX243" i="22"/>
  <c r="BR243" i="22"/>
  <c r="BL243" i="22"/>
  <c r="BE243" i="22"/>
  <c r="AZ243" i="22"/>
  <c r="AT243" i="22"/>
  <c r="AM243" i="22"/>
  <c r="AH243" i="22"/>
  <c r="AB243" i="22"/>
  <c r="R243" i="22"/>
  <c r="DW243" i="22" s="1"/>
  <c r="P243" i="22"/>
  <c r="J243" i="22"/>
  <c r="EH242" i="22"/>
  <c r="DI242" i="22"/>
  <c r="DC242" i="22"/>
  <c r="CW242" i="22"/>
  <c r="CQ242" i="22"/>
  <c r="CK242" i="22"/>
  <c r="CD242" i="22"/>
  <c r="BX242" i="22"/>
  <c r="BR242" i="22"/>
  <c r="BL242" i="22"/>
  <c r="BE242" i="22"/>
  <c r="BF242" i="22" s="1"/>
  <c r="AZ242" i="22"/>
  <c r="AT242" i="22"/>
  <c r="AM242" i="22"/>
  <c r="AH242" i="22"/>
  <c r="AB242" i="22"/>
  <c r="R242" i="22"/>
  <c r="P242" i="22"/>
  <c r="J242" i="22"/>
  <c r="EH241" i="22"/>
  <c r="DI241" i="22"/>
  <c r="DC241" i="22"/>
  <c r="CW241" i="22"/>
  <c r="CQ241" i="22"/>
  <c r="CK241" i="22"/>
  <c r="CD241" i="22"/>
  <c r="BX241" i="22"/>
  <c r="BR241" i="22"/>
  <c r="BL241" i="22"/>
  <c r="BE241" i="22"/>
  <c r="AZ241" i="22"/>
  <c r="AT241" i="22"/>
  <c r="AM241" i="22"/>
  <c r="AH241" i="22"/>
  <c r="AB241" i="22"/>
  <c r="R241" i="22"/>
  <c r="DW241" i="22" s="1"/>
  <c r="P241" i="22"/>
  <c r="J241" i="22"/>
  <c r="EH240" i="22"/>
  <c r="DI240" i="22"/>
  <c r="DC240" i="22"/>
  <c r="CW240" i="22"/>
  <c r="CQ240" i="22"/>
  <c r="CK240" i="22"/>
  <c r="CD240" i="22"/>
  <c r="BX240" i="22"/>
  <c r="BR240" i="22"/>
  <c r="BL240" i="22"/>
  <c r="BE240" i="22"/>
  <c r="BF240" i="22" s="1"/>
  <c r="AZ240" i="22"/>
  <c r="AT240" i="22"/>
  <c r="AM240" i="22"/>
  <c r="AH240" i="22"/>
  <c r="AB240" i="22"/>
  <c r="R240" i="22"/>
  <c r="P240" i="22"/>
  <c r="J240" i="22"/>
  <c r="EH239" i="22"/>
  <c r="DI239" i="22"/>
  <c r="DC239" i="22"/>
  <c r="CW239" i="22"/>
  <c r="CQ239" i="22"/>
  <c r="CK239" i="22"/>
  <c r="CD239" i="22"/>
  <c r="BX239" i="22"/>
  <c r="BR239" i="22"/>
  <c r="BL239" i="22"/>
  <c r="BE239" i="22"/>
  <c r="BF239" i="22" s="1"/>
  <c r="AZ239" i="22"/>
  <c r="AT239" i="22"/>
  <c r="AM239" i="22"/>
  <c r="AH239" i="22"/>
  <c r="AB239" i="22"/>
  <c r="R239" i="22"/>
  <c r="DW239" i="22" s="1"/>
  <c r="P239" i="22"/>
  <c r="J239" i="22"/>
  <c r="EH238" i="22"/>
  <c r="DI238" i="22"/>
  <c r="DC238" i="22"/>
  <c r="CW238" i="22"/>
  <c r="CQ238" i="22"/>
  <c r="CK238" i="22"/>
  <c r="CD238" i="22"/>
  <c r="BX238" i="22"/>
  <c r="BR238" i="22"/>
  <c r="BL238" i="22"/>
  <c r="BE238" i="22"/>
  <c r="AZ238" i="22"/>
  <c r="AT238" i="22"/>
  <c r="AM238" i="22"/>
  <c r="AH238" i="22"/>
  <c r="AB238" i="22"/>
  <c r="R238" i="22"/>
  <c r="DW238" i="22" s="1"/>
  <c r="P238" i="22"/>
  <c r="J238" i="22"/>
  <c r="EH237" i="22"/>
  <c r="DI237" i="22"/>
  <c r="DC237" i="22"/>
  <c r="CW237" i="22"/>
  <c r="CQ237" i="22"/>
  <c r="CK237" i="22"/>
  <c r="CD237" i="22"/>
  <c r="BX237" i="22"/>
  <c r="BR237" i="22"/>
  <c r="BL237" i="22"/>
  <c r="BE237" i="22"/>
  <c r="BF237" i="22" s="1"/>
  <c r="AZ237" i="22"/>
  <c r="AT237" i="22"/>
  <c r="AM237" i="22"/>
  <c r="AH237" i="22"/>
  <c r="AB237" i="22"/>
  <c r="R237" i="22"/>
  <c r="P237" i="22"/>
  <c r="J237" i="22"/>
  <c r="EH236" i="22"/>
  <c r="DI236" i="22"/>
  <c r="DC236" i="22"/>
  <c r="CW236" i="22"/>
  <c r="CQ236" i="22"/>
  <c r="CK236" i="22"/>
  <c r="CD236" i="22"/>
  <c r="BX236" i="22"/>
  <c r="BR236" i="22"/>
  <c r="BL236" i="22"/>
  <c r="BE236" i="22"/>
  <c r="BF236" i="22" s="1"/>
  <c r="AZ236" i="22"/>
  <c r="AT236" i="22"/>
  <c r="AM236" i="22"/>
  <c r="AH236" i="22"/>
  <c r="AB236" i="22"/>
  <c r="R236" i="22"/>
  <c r="P236" i="22"/>
  <c r="J236" i="22"/>
  <c r="EH235" i="22"/>
  <c r="DI235" i="22"/>
  <c r="DC235" i="22"/>
  <c r="CW235" i="22"/>
  <c r="CQ235" i="22"/>
  <c r="CK235" i="22"/>
  <c r="CD235" i="22"/>
  <c r="BX235" i="22"/>
  <c r="BR235" i="22"/>
  <c r="BL235" i="22"/>
  <c r="BE235" i="22"/>
  <c r="AZ235" i="22"/>
  <c r="AT235" i="22"/>
  <c r="AM235" i="22"/>
  <c r="AH235" i="22"/>
  <c r="AB235" i="22"/>
  <c r="R235" i="22"/>
  <c r="DW235" i="22" s="1"/>
  <c r="P235" i="22"/>
  <c r="J235" i="22"/>
  <c r="EH234" i="22"/>
  <c r="DI234" i="22"/>
  <c r="DC234" i="22"/>
  <c r="CW234" i="22"/>
  <c r="CQ234" i="22"/>
  <c r="CK234" i="22"/>
  <c r="CD234" i="22"/>
  <c r="BX234" i="22"/>
  <c r="BR234" i="22"/>
  <c r="BL234" i="22"/>
  <c r="BE234" i="22"/>
  <c r="BF234" i="22" s="1"/>
  <c r="AZ234" i="22"/>
  <c r="AT234" i="22"/>
  <c r="AM234" i="22"/>
  <c r="AH234" i="22"/>
  <c r="AB234" i="22"/>
  <c r="R234" i="22"/>
  <c r="P234" i="22"/>
  <c r="J234" i="22"/>
  <c r="EH233" i="22"/>
  <c r="DI233" i="22"/>
  <c r="DC233" i="22"/>
  <c r="CW233" i="22"/>
  <c r="CQ233" i="22"/>
  <c r="CK233" i="22"/>
  <c r="CD233" i="22"/>
  <c r="BX233" i="22"/>
  <c r="BR233" i="22"/>
  <c r="BL233" i="22"/>
  <c r="BE233" i="22"/>
  <c r="BF233" i="22" s="1"/>
  <c r="AZ233" i="22"/>
  <c r="AT233" i="22"/>
  <c r="AM233" i="22"/>
  <c r="AH233" i="22"/>
  <c r="AB233" i="22"/>
  <c r="R233" i="22"/>
  <c r="P233" i="22"/>
  <c r="J233" i="22"/>
  <c r="EH232" i="22"/>
  <c r="DI232" i="22"/>
  <c r="DC232" i="22"/>
  <c r="CW232" i="22"/>
  <c r="CQ232" i="22"/>
  <c r="CK232" i="22"/>
  <c r="CD232" i="22"/>
  <c r="BX232" i="22"/>
  <c r="BR232" i="22"/>
  <c r="BL232" i="22"/>
  <c r="BE232" i="22"/>
  <c r="AZ232" i="22"/>
  <c r="AT232" i="22"/>
  <c r="AM232" i="22"/>
  <c r="AH232" i="22"/>
  <c r="AB232" i="22"/>
  <c r="R232" i="22"/>
  <c r="DW232" i="22" s="1"/>
  <c r="P232" i="22"/>
  <c r="J232" i="22"/>
  <c r="EH231" i="22"/>
  <c r="DI231" i="22"/>
  <c r="DC231" i="22"/>
  <c r="CW231" i="22"/>
  <c r="CQ231" i="22"/>
  <c r="CK231" i="22"/>
  <c r="CD231" i="22"/>
  <c r="BX231" i="22"/>
  <c r="BR231" i="22"/>
  <c r="BL231" i="22"/>
  <c r="BE231" i="22"/>
  <c r="BF231" i="22" s="1"/>
  <c r="AZ231" i="22"/>
  <c r="AT231" i="22"/>
  <c r="AM231" i="22"/>
  <c r="AH231" i="22"/>
  <c r="AB231" i="22"/>
  <c r="R231" i="22"/>
  <c r="DW231" i="22" s="1"/>
  <c r="P231" i="22"/>
  <c r="J231" i="22"/>
  <c r="EH230" i="22"/>
  <c r="DI230" i="22"/>
  <c r="DC230" i="22"/>
  <c r="CW230" i="22"/>
  <c r="CQ230" i="22"/>
  <c r="CK230" i="22"/>
  <c r="CD230" i="22"/>
  <c r="BX230" i="22"/>
  <c r="BR230" i="22"/>
  <c r="BL230" i="22"/>
  <c r="BE230" i="22"/>
  <c r="AZ230" i="22"/>
  <c r="AT230" i="22"/>
  <c r="AM230" i="22"/>
  <c r="AH230" i="22"/>
  <c r="AB230" i="22"/>
  <c r="R230" i="22"/>
  <c r="DW230" i="22" s="1"/>
  <c r="P230" i="22"/>
  <c r="J230" i="22"/>
  <c r="EH229" i="22"/>
  <c r="DI229" i="22"/>
  <c r="DC229" i="22"/>
  <c r="CW229" i="22"/>
  <c r="CQ229" i="22"/>
  <c r="CK229" i="22"/>
  <c r="CD229" i="22"/>
  <c r="BX229" i="22"/>
  <c r="BR229" i="22"/>
  <c r="BL229" i="22"/>
  <c r="BE229" i="22"/>
  <c r="AZ229" i="22"/>
  <c r="AT229" i="22"/>
  <c r="AM229" i="22"/>
  <c r="AH229" i="22"/>
  <c r="AB229" i="22"/>
  <c r="R229" i="22"/>
  <c r="DW229" i="22" s="1"/>
  <c r="P229" i="22"/>
  <c r="J229" i="22"/>
  <c r="EH228" i="22"/>
  <c r="DI228" i="22"/>
  <c r="DC228" i="22"/>
  <c r="CW228" i="22"/>
  <c r="CQ228" i="22"/>
  <c r="CK228" i="22"/>
  <c r="CD228" i="22"/>
  <c r="BX228" i="22"/>
  <c r="BR228" i="22"/>
  <c r="BL228" i="22"/>
  <c r="BE228" i="22"/>
  <c r="BF228" i="22" s="1"/>
  <c r="AZ228" i="22"/>
  <c r="AT228" i="22"/>
  <c r="AM228" i="22"/>
  <c r="AH228" i="22"/>
  <c r="AB228" i="22"/>
  <c r="R228" i="22"/>
  <c r="DW228" i="22" s="1"/>
  <c r="P228" i="22"/>
  <c r="J228" i="22"/>
  <c r="EH227" i="22"/>
  <c r="DI227" i="22"/>
  <c r="DC227" i="22"/>
  <c r="CW227" i="22"/>
  <c r="CQ227" i="22"/>
  <c r="CK227" i="22"/>
  <c r="CD227" i="22"/>
  <c r="BX227" i="22"/>
  <c r="BR227" i="22"/>
  <c r="BL227" i="22"/>
  <c r="BE227" i="22"/>
  <c r="AZ227" i="22"/>
  <c r="AT227" i="22"/>
  <c r="AM227" i="22"/>
  <c r="AH227" i="22"/>
  <c r="AB227" i="22"/>
  <c r="R227" i="22"/>
  <c r="DW227" i="22" s="1"/>
  <c r="P227" i="22"/>
  <c r="J227" i="22"/>
  <c r="EH226" i="22"/>
  <c r="DI226" i="22"/>
  <c r="DC226" i="22"/>
  <c r="CW226" i="22"/>
  <c r="CQ226" i="22"/>
  <c r="CK226" i="22"/>
  <c r="CD226" i="22"/>
  <c r="BX226" i="22"/>
  <c r="BR226" i="22"/>
  <c r="BL226" i="22"/>
  <c r="BE226" i="22"/>
  <c r="AZ226" i="22"/>
  <c r="AT226" i="22"/>
  <c r="AM226" i="22"/>
  <c r="AH226" i="22"/>
  <c r="AB226" i="22"/>
  <c r="R226" i="22"/>
  <c r="DW226" i="22" s="1"/>
  <c r="P226" i="22"/>
  <c r="J226" i="22"/>
  <c r="EH225" i="22"/>
  <c r="DI225" i="22"/>
  <c r="DC225" i="22"/>
  <c r="CW225" i="22"/>
  <c r="CQ225" i="22"/>
  <c r="CK225" i="22"/>
  <c r="CD225" i="22"/>
  <c r="BX225" i="22"/>
  <c r="BR225" i="22"/>
  <c r="BL225" i="22"/>
  <c r="BE225" i="22"/>
  <c r="AZ225" i="22"/>
  <c r="AT225" i="22"/>
  <c r="AM225" i="22"/>
  <c r="AH225" i="22"/>
  <c r="AB225" i="22"/>
  <c r="R225" i="22"/>
  <c r="P225" i="22"/>
  <c r="J225" i="22"/>
  <c r="EH224" i="22"/>
  <c r="DI224" i="22"/>
  <c r="DC224" i="22"/>
  <c r="CW224" i="22"/>
  <c r="CQ224" i="22"/>
  <c r="CK224" i="22"/>
  <c r="CD224" i="22"/>
  <c r="BX224" i="22"/>
  <c r="BR224" i="22"/>
  <c r="BL224" i="22"/>
  <c r="BE224" i="22"/>
  <c r="BF224" i="22" s="1"/>
  <c r="AZ224" i="22"/>
  <c r="AT224" i="22"/>
  <c r="AM224" i="22"/>
  <c r="AH224" i="22"/>
  <c r="AB224" i="22"/>
  <c r="R224" i="22"/>
  <c r="DW224" i="22" s="1"/>
  <c r="P224" i="22"/>
  <c r="J224" i="22"/>
  <c r="EH223" i="22"/>
  <c r="DI223" i="22"/>
  <c r="DC223" i="22"/>
  <c r="CW223" i="22"/>
  <c r="CQ223" i="22"/>
  <c r="CK223" i="22"/>
  <c r="CD223" i="22"/>
  <c r="BX223" i="22"/>
  <c r="BR223" i="22"/>
  <c r="BL223" i="22"/>
  <c r="BE223" i="22"/>
  <c r="AZ223" i="22"/>
  <c r="AT223" i="22"/>
  <c r="AM223" i="22"/>
  <c r="AH223" i="22"/>
  <c r="AB223" i="22"/>
  <c r="R223" i="22"/>
  <c r="DW223" i="22" s="1"/>
  <c r="P223" i="22"/>
  <c r="J223" i="22"/>
  <c r="EH222" i="22"/>
  <c r="DI222" i="22"/>
  <c r="DC222" i="22"/>
  <c r="CW222" i="22"/>
  <c r="CQ222" i="22"/>
  <c r="CK222" i="22"/>
  <c r="CD222" i="22"/>
  <c r="BX222" i="22"/>
  <c r="BR222" i="22"/>
  <c r="BL222" i="22"/>
  <c r="BE222" i="22"/>
  <c r="AZ222" i="22"/>
  <c r="AT222" i="22"/>
  <c r="AM222" i="22"/>
  <c r="AH222" i="22"/>
  <c r="AB222" i="22"/>
  <c r="R222" i="22"/>
  <c r="P222" i="22"/>
  <c r="J222" i="22"/>
  <c r="EH221" i="22"/>
  <c r="DI221" i="22"/>
  <c r="DC221" i="22"/>
  <c r="CW221" i="22"/>
  <c r="CQ221" i="22"/>
  <c r="CK221" i="22"/>
  <c r="CD221" i="22"/>
  <c r="BX221" i="22"/>
  <c r="BR221" i="22"/>
  <c r="BL221" i="22"/>
  <c r="BE221" i="22"/>
  <c r="BF221" i="22" s="1"/>
  <c r="AZ221" i="22"/>
  <c r="AT221" i="22"/>
  <c r="AM221" i="22"/>
  <c r="AH221" i="22"/>
  <c r="AB221" i="22"/>
  <c r="R221" i="22"/>
  <c r="DW221" i="22" s="1"/>
  <c r="P221" i="22"/>
  <c r="J221" i="22"/>
  <c r="EH220" i="22"/>
  <c r="DI220" i="22"/>
  <c r="DC220" i="22"/>
  <c r="CW220" i="22"/>
  <c r="CQ220" i="22"/>
  <c r="CK220" i="22"/>
  <c r="CD220" i="22"/>
  <c r="BX220" i="22"/>
  <c r="BR220" i="22"/>
  <c r="BL220" i="22"/>
  <c r="BE220" i="22"/>
  <c r="AZ220" i="22"/>
  <c r="AT220" i="22"/>
  <c r="AM220" i="22"/>
  <c r="AN220" i="22" s="1"/>
  <c r="AH220" i="22"/>
  <c r="AB220" i="22"/>
  <c r="R220" i="22"/>
  <c r="DW220" i="22" s="1"/>
  <c r="P220" i="22"/>
  <c r="J220" i="22"/>
  <c r="EH219" i="22"/>
  <c r="DI219" i="22"/>
  <c r="DC219" i="22"/>
  <c r="CW219" i="22"/>
  <c r="CQ219" i="22"/>
  <c r="CK219" i="22"/>
  <c r="CD219" i="22"/>
  <c r="BX219" i="22"/>
  <c r="BR219" i="22"/>
  <c r="BL219" i="22"/>
  <c r="BE219" i="22"/>
  <c r="AZ219" i="22"/>
  <c r="AT219" i="22"/>
  <c r="AM219" i="22"/>
  <c r="AH219" i="22"/>
  <c r="AB219" i="22"/>
  <c r="R219" i="22"/>
  <c r="P219" i="22"/>
  <c r="J219" i="22"/>
  <c r="EH218" i="22"/>
  <c r="DI218" i="22"/>
  <c r="DC218" i="22"/>
  <c r="CW218" i="22"/>
  <c r="CQ218" i="22"/>
  <c r="CK218" i="22"/>
  <c r="CD218" i="22"/>
  <c r="BX218" i="22"/>
  <c r="BR218" i="22"/>
  <c r="BL218" i="22"/>
  <c r="BE218" i="22"/>
  <c r="BF218" i="22" s="1"/>
  <c r="AZ218" i="22"/>
  <c r="AT218" i="22"/>
  <c r="AM218" i="22"/>
  <c r="AH218" i="22"/>
  <c r="AB218" i="22"/>
  <c r="R218" i="22"/>
  <c r="DW218" i="22" s="1"/>
  <c r="P218" i="22"/>
  <c r="J218" i="22"/>
  <c r="EH217" i="22"/>
  <c r="DI217" i="22"/>
  <c r="DC217" i="22"/>
  <c r="CW217" i="22"/>
  <c r="CQ217" i="22"/>
  <c r="CK217" i="22"/>
  <c r="CD217" i="22"/>
  <c r="BX217" i="22"/>
  <c r="BR217" i="22"/>
  <c r="BL217" i="22"/>
  <c r="BE217" i="22"/>
  <c r="AZ217" i="22"/>
  <c r="AT217" i="22"/>
  <c r="AM217" i="22"/>
  <c r="AH217" i="22"/>
  <c r="AB217" i="22"/>
  <c r="R217" i="22"/>
  <c r="DW217" i="22" s="1"/>
  <c r="P217" i="22"/>
  <c r="J217" i="22"/>
  <c r="EH216" i="22"/>
  <c r="DI216" i="22"/>
  <c r="DC216" i="22"/>
  <c r="CW216" i="22"/>
  <c r="CQ216" i="22"/>
  <c r="CK216" i="22"/>
  <c r="CD216" i="22"/>
  <c r="BX216" i="22"/>
  <c r="BR216" i="22"/>
  <c r="BL216" i="22"/>
  <c r="BE216" i="22"/>
  <c r="AZ216" i="22"/>
  <c r="AT216" i="22"/>
  <c r="AM216" i="22"/>
  <c r="AH216" i="22"/>
  <c r="AB216" i="22"/>
  <c r="R216" i="22"/>
  <c r="DW216" i="22" s="1"/>
  <c r="P216" i="22"/>
  <c r="J216" i="22"/>
  <c r="EH215" i="22"/>
  <c r="DI215" i="22"/>
  <c r="DC215" i="22"/>
  <c r="CW215" i="22"/>
  <c r="CQ215" i="22"/>
  <c r="CK215" i="22"/>
  <c r="CD215" i="22"/>
  <c r="BX215" i="22"/>
  <c r="BR215" i="22"/>
  <c r="BL215" i="22"/>
  <c r="BE215" i="22"/>
  <c r="BF215" i="22" s="1"/>
  <c r="AZ215" i="22"/>
  <c r="AT215" i="22"/>
  <c r="AM215" i="22"/>
  <c r="AH215" i="22"/>
  <c r="AB215" i="22"/>
  <c r="R215" i="22"/>
  <c r="DW215" i="22" s="1"/>
  <c r="P215" i="22"/>
  <c r="J215" i="22"/>
  <c r="EH214" i="22"/>
  <c r="DI214" i="22"/>
  <c r="DC214" i="22"/>
  <c r="CW214" i="22"/>
  <c r="CQ214" i="22"/>
  <c r="CK214" i="22"/>
  <c r="CD214" i="22"/>
  <c r="BX214" i="22"/>
  <c r="BR214" i="22"/>
  <c r="BL214" i="22"/>
  <c r="BE214" i="22"/>
  <c r="BF214" i="22" s="1"/>
  <c r="AZ214" i="22"/>
  <c r="AT214" i="22"/>
  <c r="AM214" i="22"/>
  <c r="AH214" i="22"/>
  <c r="AB214" i="22"/>
  <c r="R214" i="22"/>
  <c r="DW214" i="22" s="1"/>
  <c r="P214" i="22"/>
  <c r="J214" i="22"/>
  <c r="EH213" i="22"/>
  <c r="DI213" i="22"/>
  <c r="DC213" i="22"/>
  <c r="CW213" i="22"/>
  <c r="CQ213" i="22"/>
  <c r="CK213" i="22"/>
  <c r="CD213" i="22"/>
  <c r="BX213" i="22"/>
  <c r="BR213" i="22"/>
  <c r="BL213" i="22"/>
  <c r="BE213" i="22"/>
  <c r="BF213" i="22" s="1"/>
  <c r="AZ213" i="22"/>
  <c r="AT213" i="22"/>
  <c r="AM213" i="22"/>
  <c r="AH213" i="22"/>
  <c r="AB213" i="22"/>
  <c r="R213" i="22"/>
  <c r="P213" i="22"/>
  <c r="J213" i="22"/>
  <c r="EH212" i="22"/>
  <c r="DI212" i="22"/>
  <c r="DC212" i="22"/>
  <c r="CW212" i="22"/>
  <c r="CQ212" i="22"/>
  <c r="CK212" i="22"/>
  <c r="CD212" i="22"/>
  <c r="BX212" i="22"/>
  <c r="BR212" i="22"/>
  <c r="BL212" i="22"/>
  <c r="BE212" i="22"/>
  <c r="BF212" i="22" s="1"/>
  <c r="AZ212" i="22"/>
  <c r="AT212" i="22"/>
  <c r="AM212" i="22"/>
  <c r="AH212" i="22"/>
  <c r="AB212" i="22"/>
  <c r="R212" i="22"/>
  <c r="DW212" i="22" s="1"/>
  <c r="P212" i="22"/>
  <c r="J212" i="22"/>
  <c r="EH211" i="22"/>
  <c r="DI211" i="22"/>
  <c r="DC211" i="22"/>
  <c r="CW211" i="22"/>
  <c r="CQ211" i="22"/>
  <c r="CK211" i="22"/>
  <c r="CD211" i="22"/>
  <c r="BX211" i="22"/>
  <c r="BR211" i="22"/>
  <c r="BL211" i="22"/>
  <c r="BE211" i="22"/>
  <c r="BF211" i="22" s="1"/>
  <c r="AZ211" i="22"/>
  <c r="AT211" i="22"/>
  <c r="AM211" i="22"/>
  <c r="AH211" i="22"/>
  <c r="AB211" i="22"/>
  <c r="R211" i="22"/>
  <c r="DW211" i="22" s="1"/>
  <c r="P211" i="22"/>
  <c r="J211" i="22"/>
  <c r="EH210" i="22"/>
  <c r="DI210" i="22"/>
  <c r="DC210" i="22"/>
  <c r="CW210" i="22"/>
  <c r="CQ210" i="22"/>
  <c r="CK210" i="22"/>
  <c r="CD210" i="22"/>
  <c r="BX210" i="22"/>
  <c r="BR210" i="22"/>
  <c r="BL210" i="22"/>
  <c r="BE210" i="22"/>
  <c r="BF210" i="22" s="1"/>
  <c r="AZ210" i="22"/>
  <c r="AT210" i="22"/>
  <c r="AM210" i="22"/>
  <c r="AH210" i="22"/>
  <c r="AB210" i="22"/>
  <c r="R210" i="22"/>
  <c r="DW210" i="22" s="1"/>
  <c r="P210" i="22"/>
  <c r="J210" i="22"/>
  <c r="EH209" i="22"/>
  <c r="DI209" i="22"/>
  <c r="DC209" i="22"/>
  <c r="CW209" i="22"/>
  <c r="CQ209" i="22"/>
  <c r="CK209" i="22"/>
  <c r="CD209" i="22"/>
  <c r="BX209" i="22"/>
  <c r="BR209" i="22"/>
  <c r="BL209" i="22"/>
  <c r="BE209" i="22"/>
  <c r="BF209" i="22" s="1"/>
  <c r="AZ209" i="22"/>
  <c r="AT209" i="22"/>
  <c r="AM209" i="22"/>
  <c r="AH209" i="22"/>
  <c r="AB209" i="22"/>
  <c r="R209" i="22"/>
  <c r="DW209" i="22" s="1"/>
  <c r="P209" i="22"/>
  <c r="J209" i="22"/>
  <c r="EH208" i="22"/>
  <c r="DI208" i="22"/>
  <c r="DC208" i="22"/>
  <c r="CW208" i="22"/>
  <c r="CQ208" i="22"/>
  <c r="CK208" i="22"/>
  <c r="CD208" i="22"/>
  <c r="BX208" i="22"/>
  <c r="BR208" i="22"/>
  <c r="BL208" i="22"/>
  <c r="BE208" i="22"/>
  <c r="AZ208" i="22"/>
  <c r="AT208" i="22"/>
  <c r="AM208" i="22"/>
  <c r="AH208" i="22"/>
  <c r="AB208" i="22"/>
  <c r="R208" i="22"/>
  <c r="DW208" i="22" s="1"/>
  <c r="P208" i="22"/>
  <c r="J208" i="22"/>
  <c r="EH207" i="22"/>
  <c r="DI207" i="22"/>
  <c r="DC207" i="22"/>
  <c r="CW207" i="22"/>
  <c r="CQ207" i="22"/>
  <c r="CK207" i="22"/>
  <c r="CD207" i="22"/>
  <c r="BX207" i="22"/>
  <c r="BR207" i="22"/>
  <c r="BL207" i="22"/>
  <c r="BE207" i="22"/>
  <c r="BF207" i="22" s="1"/>
  <c r="AZ207" i="22"/>
  <c r="AT207" i="22"/>
  <c r="AM207" i="22"/>
  <c r="AH207" i="22"/>
  <c r="AB207" i="22"/>
  <c r="R207" i="22"/>
  <c r="DW207" i="22" s="1"/>
  <c r="P207" i="22"/>
  <c r="J207" i="22"/>
  <c r="EH206" i="22"/>
  <c r="DI206" i="22"/>
  <c r="DC206" i="22"/>
  <c r="CW206" i="22"/>
  <c r="CQ206" i="22"/>
  <c r="CK206" i="22"/>
  <c r="CD206" i="22"/>
  <c r="BX206" i="22"/>
  <c r="BR206" i="22"/>
  <c r="BL206" i="22"/>
  <c r="BE206" i="22"/>
  <c r="BF206" i="22" s="1"/>
  <c r="AZ206" i="22"/>
  <c r="AT206" i="22"/>
  <c r="AM206" i="22"/>
  <c r="AH206" i="22"/>
  <c r="AB206" i="22"/>
  <c r="R206" i="22"/>
  <c r="DW206" i="22" s="1"/>
  <c r="P206" i="22"/>
  <c r="J206" i="22"/>
  <c r="EH205" i="22"/>
  <c r="DI205" i="22"/>
  <c r="DC205" i="22"/>
  <c r="CW205" i="22"/>
  <c r="CQ205" i="22"/>
  <c r="CK205" i="22"/>
  <c r="CD205" i="22"/>
  <c r="BX205" i="22"/>
  <c r="BR205" i="22"/>
  <c r="BL205" i="22"/>
  <c r="BE205" i="22"/>
  <c r="AZ205" i="22"/>
  <c r="AT205" i="22"/>
  <c r="AM205" i="22"/>
  <c r="AH205" i="22"/>
  <c r="AB205" i="22"/>
  <c r="R205" i="22"/>
  <c r="DW205" i="22" s="1"/>
  <c r="P205" i="22"/>
  <c r="J205" i="22"/>
  <c r="EH204" i="22"/>
  <c r="DI204" i="22"/>
  <c r="DC204" i="22"/>
  <c r="CW204" i="22"/>
  <c r="CQ204" i="22"/>
  <c r="CK204" i="22"/>
  <c r="CD204" i="22"/>
  <c r="BX204" i="22"/>
  <c r="BR204" i="22"/>
  <c r="BL204" i="22"/>
  <c r="BE204" i="22"/>
  <c r="AZ204" i="22"/>
  <c r="AT204" i="22"/>
  <c r="AM204" i="22"/>
  <c r="AH204" i="22"/>
  <c r="AB204" i="22"/>
  <c r="R204" i="22"/>
  <c r="P204" i="22"/>
  <c r="J204" i="22"/>
  <c r="EH203" i="22"/>
  <c r="DI203" i="22"/>
  <c r="DC203" i="22"/>
  <c r="CW203" i="22"/>
  <c r="CQ203" i="22"/>
  <c r="CK203" i="22"/>
  <c r="CD203" i="22"/>
  <c r="BX203" i="22"/>
  <c r="BR203" i="22"/>
  <c r="BL203" i="22"/>
  <c r="BE203" i="22"/>
  <c r="AZ203" i="22"/>
  <c r="AT203" i="22"/>
  <c r="AM203" i="22"/>
  <c r="AH203" i="22"/>
  <c r="AB203" i="22"/>
  <c r="R203" i="22"/>
  <c r="DW203" i="22" s="1"/>
  <c r="P203" i="22"/>
  <c r="J203" i="22"/>
  <c r="EH202" i="22"/>
  <c r="DI202" i="22"/>
  <c r="DC202" i="22"/>
  <c r="CW202" i="22"/>
  <c r="CQ202" i="22"/>
  <c r="CK202" i="22"/>
  <c r="CD202" i="22"/>
  <c r="BX202" i="22"/>
  <c r="BR202" i="22"/>
  <c r="BL202" i="22"/>
  <c r="BE202" i="22"/>
  <c r="BF202" i="22" s="1"/>
  <c r="AZ202" i="22"/>
  <c r="AT202" i="22"/>
  <c r="AM202" i="22"/>
  <c r="AH202" i="22"/>
  <c r="AB202" i="22"/>
  <c r="R202" i="22"/>
  <c r="DW202" i="22" s="1"/>
  <c r="P202" i="22"/>
  <c r="J202" i="22"/>
  <c r="EH201" i="22"/>
  <c r="DI201" i="22"/>
  <c r="DC201" i="22"/>
  <c r="CW201" i="22"/>
  <c r="CQ201" i="22"/>
  <c r="CK201" i="22"/>
  <c r="CD201" i="22"/>
  <c r="BX201" i="22"/>
  <c r="BR201" i="22"/>
  <c r="BL201" i="22"/>
  <c r="BE201" i="22"/>
  <c r="BF201" i="22" s="1"/>
  <c r="AZ201" i="22"/>
  <c r="AT201" i="22"/>
  <c r="AM201" i="22"/>
  <c r="AH201" i="22"/>
  <c r="AB201" i="22"/>
  <c r="R201" i="22"/>
  <c r="DW201" i="22" s="1"/>
  <c r="P201" i="22"/>
  <c r="J201" i="22"/>
  <c r="EH200" i="22"/>
  <c r="DI200" i="22"/>
  <c r="DC200" i="22"/>
  <c r="CW200" i="22"/>
  <c r="CQ200" i="22"/>
  <c r="CK200" i="22"/>
  <c r="CD200" i="22"/>
  <c r="BX200" i="22"/>
  <c r="BR200" i="22"/>
  <c r="BL200" i="22"/>
  <c r="BE200" i="22"/>
  <c r="AZ200" i="22"/>
  <c r="AT200" i="22"/>
  <c r="AM200" i="22"/>
  <c r="AH200" i="22"/>
  <c r="AB200" i="22"/>
  <c r="R200" i="22"/>
  <c r="P200" i="22"/>
  <c r="J200" i="22"/>
  <c r="EH199" i="22"/>
  <c r="DI199" i="22"/>
  <c r="DC199" i="22"/>
  <c r="CW199" i="22"/>
  <c r="CQ199" i="22"/>
  <c r="CK199" i="22"/>
  <c r="CD199" i="22"/>
  <c r="BX199" i="22"/>
  <c r="BR199" i="22"/>
  <c r="BL199" i="22"/>
  <c r="BE199" i="22"/>
  <c r="AZ199" i="22"/>
  <c r="AT199" i="22"/>
  <c r="AM199" i="22"/>
  <c r="AH199" i="22"/>
  <c r="AB199" i="22"/>
  <c r="R199" i="22"/>
  <c r="DW199" i="22" s="1"/>
  <c r="P199" i="22"/>
  <c r="J199" i="22"/>
  <c r="EH198" i="22"/>
  <c r="DI198" i="22"/>
  <c r="DC198" i="22"/>
  <c r="CW198" i="22"/>
  <c r="CQ198" i="22"/>
  <c r="CK198" i="22"/>
  <c r="CD198" i="22"/>
  <c r="BX198" i="22"/>
  <c r="BR198" i="22"/>
  <c r="BL198" i="22"/>
  <c r="BE198" i="22"/>
  <c r="AZ198" i="22"/>
  <c r="AT198" i="22"/>
  <c r="AM198" i="22"/>
  <c r="AH198" i="22"/>
  <c r="AB198" i="22"/>
  <c r="R198" i="22"/>
  <c r="DW198" i="22" s="1"/>
  <c r="P198" i="22"/>
  <c r="J198" i="22"/>
  <c r="EH197" i="22"/>
  <c r="DI197" i="22"/>
  <c r="DC197" i="22"/>
  <c r="CW197" i="22"/>
  <c r="CI197" i="22"/>
  <c r="CH197" i="22"/>
  <c r="CF197" i="22"/>
  <c r="CD197" i="22"/>
  <c r="BX197" i="22"/>
  <c r="BR197" i="22"/>
  <c r="BL197" i="22"/>
  <c r="BE197" i="22"/>
  <c r="BF197" i="22" s="1"/>
  <c r="AZ197" i="22"/>
  <c r="AT197" i="22"/>
  <c r="AM197" i="22"/>
  <c r="AH197" i="22"/>
  <c r="AB197" i="22"/>
  <c r="R197" i="22"/>
  <c r="P197" i="22"/>
  <c r="J197" i="22"/>
  <c r="EH196" i="22"/>
  <c r="DI196" i="22"/>
  <c r="DC196" i="22"/>
  <c r="CW196" i="22"/>
  <c r="CQ196" i="22"/>
  <c r="CK196" i="22"/>
  <c r="CD196" i="22"/>
  <c r="BX196" i="22"/>
  <c r="BR196" i="22"/>
  <c r="BL196" i="22"/>
  <c r="BE196" i="22"/>
  <c r="AZ196" i="22"/>
  <c r="AT196" i="22"/>
  <c r="AM196" i="22"/>
  <c r="AH196" i="22"/>
  <c r="AB196" i="22"/>
  <c r="R196" i="22"/>
  <c r="DW196" i="22" s="1"/>
  <c r="P196" i="22"/>
  <c r="J196" i="22"/>
  <c r="EH195" i="22"/>
  <c r="DI195" i="22"/>
  <c r="DC195" i="22"/>
  <c r="CW195" i="22"/>
  <c r="CQ195" i="22"/>
  <c r="CK195" i="22"/>
  <c r="CD195" i="22"/>
  <c r="BX195" i="22"/>
  <c r="BR195" i="22"/>
  <c r="BL195" i="22"/>
  <c r="BE195" i="22"/>
  <c r="AZ195" i="22"/>
  <c r="AT195" i="22"/>
  <c r="AM195" i="22"/>
  <c r="AH195" i="22"/>
  <c r="AB195" i="22"/>
  <c r="R195" i="22"/>
  <c r="P195" i="22"/>
  <c r="J195" i="22"/>
  <c r="EH194" i="22"/>
  <c r="DI194" i="22"/>
  <c r="DC194" i="22"/>
  <c r="CW194" i="22"/>
  <c r="CQ194" i="22"/>
  <c r="CK194" i="22"/>
  <c r="CD194" i="22"/>
  <c r="BX194" i="22"/>
  <c r="BR194" i="22"/>
  <c r="BL194" i="22"/>
  <c r="BE194" i="22"/>
  <c r="AZ194" i="22"/>
  <c r="AT194" i="22"/>
  <c r="AM194" i="22"/>
  <c r="AH194" i="22"/>
  <c r="AB194" i="22"/>
  <c r="R194" i="22"/>
  <c r="P194" i="22"/>
  <c r="J194" i="22"/>
  <c r="EH193" i="22"/>
  <c r="DI193" i="22"/>
  <c r="DC193" i="22"/>
  <c r="CW193" i="22"/>
  <c r="CQ193" i="22"/>
  <c r="CK193" i="22"/>
  <c r="CD193" i="22"/>
  <c r="BX193" i="22"/>
  <c r="BR193" i="22"/>
  <c r="BL193" i="22"/>
  <c r="BE193" i="22"/>
  <c r="AZ193" i="22"/>
  <c r="AT193" i="22"/>
  <c r="AM193" i="22"/>
  <c r="AH193" i="22"/>
  <c r="AB193" i="22"/>
  <c r="R193" i="22"/>
  <c r="DW193" i="22" s="1"/>
  <c r="P193" i="22"/>
  <c r="J193" i="22"/>
  <c r="EH192" i="22"/>
  <c r="DI192" i="22"/>
  <c r="DC192" i="22"/>
  <c r="CW192" i="22"/>
  <c r="CQ192" i="22"/>
  <c r="CK192" i="22"/>
  <c r="CD192" i="22"/>
  <c r="BX192" i="22"/>
  <c r="BR192" i="22"/>
  <c r="BL192" i="22"/>
  <c r="BE192" i="22"/>
  <c r="AZ192" i="22"/>
  <c r="AT192" i="22"/>
  <c r="AM192" i="22"/>
  <c r="AH192" i="22"/>
  <c r="AB192" i="22"/>
  <c r="R192" i="22"/>
  <c r="P192" i="22"/>
  <c r="J192" i="22"/>
  <c r="EH191" i="22"/>
  <c r="DI191" i="22"/>
  <c r="DC191" i="22"/>
  <c r="CW191" i="22"/>
  <c r="CQ191" i="22"/>
  <c r="CK191" i="22"/>
  <c r="CD191" i="22"/>
  <c r="BX191" i="22"/>
  <c r="BR191" i="22"/>
  <c r="BL191" i="22"/>
  <c r="BE191" i="22"/>
  <c r="AZ191" i="22"/>
  <c r="AT191" i="22"/>
  <c r="AM191" i="22"/>
  <c r="AH191" i="22"/>
  <c r="AB191" i="22"/>
  <c r="R191" i="22"/>
  <c r="P191" i="22"/>
  <c r="J191" i="22"/>
  <c r="EH190" i="22"/>
  <c r="DI190" i="22"/>
  <c r="DC190" i="22"/>
  <c r="CW190" i="22"/>
  <c r="CQ190" i="22"/>
  <c r="CK190" i="22"/>
  <c r="CD190" i="22"/>
  <c r="BX190" i="22"/>
  <c r="BR190" i="22"/>
  <c r="BL190" i="22"/>
  <c r="BE190" i="22"/>
  <c r="AZ190" i="22"/>
  <c r="AT190" i="22"/>
  <c r="AM190" i="22"/>
  <c r="AH190" i="22"/>
  <c r="AB190" i="22"/>
  <c r="R190" i="22"/>
  <c r="P190" i="22"/>
  <c r="J190" i="22"/>
  <c r="EH189" i="22"/>
  <c r="DI189" i="22"/>
  <c r="DC189" i="22"/>
  <c r="CW189" i="22"/>
  <c r="CQ189" i="22"/>
  <c r="CK189" i="22"/>
  <c r="CD189" i="22"/>
  <c r="BX189" i="22"/>
  <c r="BR189" i="22"/>
  <c r="BL189" i="22"/>
  <c r="BE189" i="22"/>
  <c r="AZ189" i="22"/>
  <c r="AT189" i="22"/>
  <c r="AM189" i="22"/>
  <c r="AH189" i="22"/>
  <c r="AB189" i="22"/>
  <c r="R189" i="22"/>
  <c r="P189" i="22"/>
  <c r="J189" i="22"/>
  <c r="EH188" i="22"/>
  <c r="DI188" i="22"/>
  <c r="DC188" i="22"/>
  <c r="CW188" i="22"/>
  <c r="CQ188" i="22"/>
  <c r="CK188" i="22"/>
  <c r="CD188" i="22"/>
  <c r="BX188" i="22"/>
  <c r="BR188" i="22"/>
  <c r="BL188" i="22"/>
  <c r="BE188" i="22"/>
  <c r="AZ188" i="22"/>
  <c r="AT188" i="22"/>
  <c r="AM188" i="22"/>
  <c r="AH188" i="22"/>
  <c r="AB188" i="22"/>
  <c r="R188" i="22"/>
  <c r="P188" i="22"/>
  <c r="J188" i="22"/>
  <c r="EH187" i="22"/>
  <c r="DI187" i="22"/>
  <c r="DC187" i="22"/>
  <c r="CW187" i="22"/>
  <c r="CQ187" i="22"/>
  <c r="CK187" i="22"/>
  <c r="CD187" i="22"/>
  <c r="BX187" i="22"/>
  <c r="BR187" i="22"/>
  <c r="BL187" i="22"/>
  <c r="BE187" i="22"/>
  <c r="AZ187" i="22"/>
  <c r="AT187" i="22"/>
  <c r="AM187" i="22"/>
  <c r="AH187" i="22"/>
  <c r="AB187" i="22"/>
  <c r="R187" i="22"/>
  <c r="P187" i="22"/>
  <c r="J187" i="22"/>
  <c r="EH186" i="22"/>
  <c r="DI186" i="22"/>
  <c r="DC186" i="22"/>
  <c r="CW186" i="22"/>
  <c r="CQ186" i="22"/>
  <c r="CK186" i="22"/>
  <c r="CD186" i="22"/>
  <c r="BX186" i="22"/>
  <c r="BR186" i="22"/>
  <c r="BL186" i="22"/>
  <c r="BE186" i="22"/>
  <c r="AZ186" i="22"/>
  <c r="AT186" i="22"/>
  <c r="AM186" i="22"/>
  <c r="AH186" i="22"/>
  <c r="AB186" i="22"/>
  <c r="R186" i="22"/>
  <c r="P186" i="22"/>
  <c r="J186" i="22"/>
  <c r="EH185" i="22"/>
  <c r="DI185" i="22"/>
  <c r="DC185" i="22"/>
  <c r="CW185" i="22"/>
  <c r="CQ185" i="22"/>
  <c r="CK185" i="22"/>
  <c r="CD185" i="22"/>
  <c r="BX185" i="22"/>
  <c r="BR185" i="22"/>
  <c r="BL185" i="22"/>
  <c r="BE185" i="22"/>
  <c r="AZ185" i="22"/>
  <c r="AT185" i="22"/>
  <c r="AM185" i="22"/>
  <c r="AH185" i="22"/>
  <c r="AB185" i="22"/>
  <c r="R185" i="22"/>
  <c r="DW185" i="22" s="1"/>
  <c r="P185" i="22"/>
  <c r="J185" i="22"/>
  <c r="EH184" i="22"/>
  <c r="DI184" i="22"/>
  <c r="DC184" i="22"/>
  <c r="CW184" i="22"/>
  <c r="CQ184" i="22"/>
  <c r="CK184" i="22"/>
  <c r="CD184" i="22"/>
  <c r="BX184" i="22"/>
  <c r="BR184" i="22"/>
  <c r="BL184" i="22"/>
  <c r="BE184" i="22"/>
  <c r="AZ184" i="22"/>
  <c r="AT184" i="22"/>
  <c r="AM184" i="22"/>
  <c r="AH184" i="22"/>
  <c r="AB184" i="22"/>
  <c r="R184" i="22"/>
  <c r="P184" i="22"/>
  <c r="J184" i="22"/>
  <c r="EH183" i="22"/>
  <c r="DI183" i="22"/>
  <c r="DC183" i="22"/>
  <c r="CW183" i="22"/>
  <c r="CQ183" i="22"/>
  <c r="CK183" i="22"/>
  <c r="CD183" i="22"/>
  <c r="BX183" i="22"/>
  <c r="BR183" i="22"/>
  <c r="BL183" i="22"/>
  <c r="BE183" i="22"/>
  <c r="AZ183" i="22"/>
  <c r="AT183" i="22"/>
  <c r="AM183" i="22"/>
  <c r="AH183" i="22"/>
  <c r="AB183" i="22"/>
  <c r="R183" i="22"/>
  <c r="P183" i="22"/>
  <c r="J183" i="22"/>
  <c r="EH182" i="22"/>
  <c r="DI182" i="22"/>
  <c r="DC182" i="22"/>
  <c r="CW182" i="22"/>
  <c r="CQ182" i="22"/>
  <c r="CK182" i="22"/>
  <c r="CD182" i="22"/>
  <c r="BX182" i="22"/>
  <c r="BR182" i="22"/>
  <c r="BL182" i="22"/>
  <c r="BE182" i="22"/>
  <c r="AZ182" i="22"/>
  <c r="AT182" i="22"/>
  <c r="AM182" i="22"/>
  <c r="AH182" i="22"/>
  <c r="AB182" i="22"/>
  <c r="R182" i="22"/>
  <c r="DW182" i="22" s="1"/>
  <c r="P182" i="22"/>
  <c r="J182" i="22"/>
  <c r="EH181" i="22"/>
  <c r="DI181" i="22"/>
  <c r="DC181" i="22"/>
  <c r="CW181" i="22"/>
  <c r="CQ181" i="22"/>
  <c r="CK181" i="22"/>
  <c r="CD181" i="22"/>
  <c r="BX181" i="22"/>
  <c r="BR181" i="22"/>
  <c r="BL181" i="22"/>
  <c r="BE181" i="22"/>
  <c r="AZ181" i="22"/>
  <c r="AT181" i="22"/>
  <c r="AM181" i="22"/>
  <c r="AH181" i="22"/>
  <c r="AB181" i="22"/>
  <c r="R181" i="22"/>
  <c r="P181" i="22"/>
  <c r="J181" i="22"/>
  <c r="EH180" i="22"/>
  <c r="DI180" i="22"/>
  <c r="DC180" i="22"/>
  <c r="CW180" i="22"/>
  <c r="CQ180" i="22"/>
  <c r="CK180" i="22"/>
  <c r="CD180" i="22"/>
  <c r="BX180" i="22"/>
  <c r="BR180" i="22"/>
  <c r="BL180" i="22"/>
  <c r="BE180" i="22"/>
  <c r="AZ180" i="22"/>
  <c r="AT180" i="22"/>
  <c r="AM180" i="22"/>
  <c r="AH180" i="22"/>
  <c r="AB180" i="22"/>
  <c r="R180" i="22"/>
  <c r="P180" i="22"/>
  <c r="J180" i="22"/>
  <c r="EH179" i="22"/>
  <c r="DI179" i="22"/>
  <c r="DC179" i="22"/>
  <c r="CW179" i="22"/>
  <c r="CQ179" i="22"/>
  <c r="CK179" i="22"/>
  <c r="CD179" i="22"/>
  <c r="BX179" i="22"/>
  <c r="BR179" i="22"/>
  <c r="BL179" i="22"/>
  <c r="BE179" i="22"/>
  <c r="AZ179" i="22"/>
  <c r="AT179" i="22"/>
  <c r="AM179" i="22"/>
  <c r="AH179" i="22"/>
  <c r="AB179" i="22"/>
  <c r="R179" i="22"/>
  <c r="DW179" i="22" s="1"/>
  <c r="P179" i="22"/>
  <c r="J179" i="22"/>
  <c r="EH178" i="22"/>
  <c r="DI178" i="22"/>
  <c r="DC178" i="22"/>
  <c r="CW178" i="22"/>
  <c r="CQ178" i="22"/>
  <c r="CK178" i="22"/>
  <c r="CD178" i="22"/>
  <c r="BX178" i="22"/>
  <c r="BR178" i="22"/>
  <c r="BL178" i="22"/>
  <c r="BE178" i="22"/>
  <c r="AZ178" i="22"/>
  <c r="AT178" i="22"/>
  <c r="AM178" i="22"/>
  <c r="AH178" i="22"/>
  <c r="AB178" i="22"/>
  <c r="R178" i="22"/>
  <c r="P178" i="22"/>
  <c r="J178" i="22"/>
  <c r="EH177" i="22"/>
  <c r="DI177" i="22"/>
  <c r="DC177" i="22"/>
  <c r="CW177" i="22"/>
  <c r="CQ177" i="22"/>
  <c r="CK177" i="22"/>
  <c r="CD177" i="22"/>
  <c r="BX177" i="22"/>
  <c r="BR177" i="22"/>
  <c r="BL177" i="22"/>
  <c r="BE177" i="22"/>
  <c r="AZ177" i="22"/>
  <c r="AT177" i="22"/>
  <c r="AM177" i="22"/>
  <c r="AH177" i="22"/>
  <c r="AB177" i="22"/>
  <c r="R177" i="22"/>
  <c r="P177" i="22"/>
  <c r="J177" i="22"/>
  <c r="EH176" i="22"/>
  <c r="DI176" i="22"/>
  <c r="DC176" i="22"/>
  <c r="CW176" i="22"/>
  <c r="CQ176" i="22"/>
  <c r="CK176" i="22"/>
  <c r="CD176" i="22"/>
  <c r="BX176" i="22"/>
  <c r="BR176" i="22"/>
  <c r="BL176" i="22"/>
  <c r="BE176" i="22"/>
  <c r="AZ176" i="22"/>
  <c r="AT176" i="22"/>
  <c r="AM176" i="22"/>
  <c r="AH176" i="22"/>
  <c r="AB176" i="22"/>
  <c r="R176" i="22"/>
  <c r="DW176" i="22" s="1"/>
  <c r="P176" i="22"/>
  <c r="J176" i="22"/>
  <c r="EH175" i="22"/>
  <c r="DI175" i="22"/>
  <c r="DC175" i="22"/>
  <c r="CW175" i="22"/>
  <c r="CQ175" i="22"/>
  <c r="CK175" i="22"/>
  <c r="CD175" i="22"/>
  <c r="BX175" i="22"/>
  <c r="BR175" i="22"/>
  <c r="BL175" i="22"/>
  <c r="BE175" i="22"/>
  <c r="AZ175" i="22"/>
  <c r="AT175" i="22"/>
  <c r="AM175" i="22"/>
  <c r="AH175" i="22"/>
  <c r="AB175" i="22"/>
  <c r="R175" i="22"/>
  <c r="P175" i="22"/>
  <c r="J175" i="22"/>
  <c r="EH174" i="22"/>
  <c r="DI174" i="22"/>
  <c r="DC174" i="22"/>
  <c r="CW174" i="22"/>
  <c r="CQ174" i="22"/>
  <c r="CK174" i="22"/>
  <c r="CD174" i="22"/>
  <c r="BX174" i="22"/>
  <c r="BR174" i="22"/>
  <c r="BL174" i="22"/>
  <c r="BE174" i="22"/>
  <c r="AZ174" i="22"/>
  <c r="AT174" i="22"/>
  <c r="AM174" i="22"/>
  <c r="AH174" i="22"/>
  <c r="AB174" i="22"/>
  <c r="R174" i="22"/>
  <c r="P174" i="22"/>
  <c r="J174" i="22"/>
  <c r="EH173" i="22"/>
  <c r="DI173" i="22"/>
  <c r="DC173" i="22"/>
  <c r="CW173" i="22"/>
  <c r="CQ173" i="22"/>
  <c r="CK173" i="22"/>
  <c r="CD173" i="22"/>
  <c r="BX173" i="22"/>
  <c r="BR173" i="22"/>
  <c r="BL173" i="22"/>
  <c r="BE173" i="22"/>
  <c r="AZ173" i="22"/>
  <c r="AT173" i="22"/>
  <c r="AM173" i="22"/>
  <c r="AH173" i="22"/>
  <c r="AB173" i="22"/>
  <c r="R173" i="22"/>
  <c r="DW173" i="22" s="1"/>
  <c r="P173" i="22"/>
  <c r="J173" i="22"/>
  <c r="EH172" i="22"/>
  <c r="DI172" i="22"/>
  <c r="DC172" i="22"/>
  <c r="CW172" i="22"/>
  <c r="CQ172" i="22"/>
  <c r="CK172" i="22"/>
  <c r="CD172" i="22"/>
  <c r="BX172" i="22"/>
  <c r="BR172" i="22"/>
  <c r="BL172" i="22"/>
  <c r="BE172" i="22"/>
  <c r="AZ172" i="22"/>
  <c r="AT172" i="22"/>
  <c r="AM172" i="22"/>
  <c r="AH172" i="22"/>
  <c r="AB172" i="22"/>
  <c r="R172" i="22"/>
  <c r="P172" i="22"/>
  <c r="J172" i="22"/>
  <c r="EH171" i="22"/>
  <c r="DI171" i="22"/>
  <c r="DC171" i="22"/>
  <c r="CW171" i="22"/>
  <c r="CQ171" i="22"/>
  <c r="CK171" i="22"/>
  <c r="CD171" i="22"/>
  <c r="BX171" i="22"/>
  <c r="BR171" i="22"/>
  <c r="BL171" i="22"/>
  <c r="BE171" i="22"/>
  <c r="AZ171" i="22"/>
  <c r="AT171" i="22"/>
  <c r="AM171" i="22"/>
  <c r="AH171" i="22"/>
  <c r="AB171" i="22"/>
  <c r="R171" i="22"/>
  <c r="P171" i="22"/>
  <c r="J171" i="22"/>
  <c r="EH170" i="22"/>
  <c r="DI170" i="22"/>
  <c r="DC170" i="22"/>
  <c r="CW170" i="22"/>
  <c r="CQ170" i="22"/>
  <c r="CK170" i="22"/>
  <c r="CD170" i="22"/>
  <c r="BX170" i="22"/>
  <c r="BR170" i="22"/>
  <c r="BL170" i="22"/>
  <c r="BE170" i="22"/>
  <c r="AZ170" i="22"/>
  <c r="AT170" i="22"/>
  <c r="AM170" i="22"/>
  <c r="AH170" i="22"/>
  <c r="AB170" i="22"/>
  <c r="R170" i="22"/>
  <c r="DW170" i="22" s="1"/>
  <c r="P170" i="22"/>
  <c r="J170" i="22"/>
  <c r="EH169" i="22"/>
  <c r="DI169" i="22"/>
  <c r="DC169" i="22"/>
  <c r="CW169" i="22"/>
  <c r="CQ169" i="22"/>
  <c r="CK169" i="22"/>
  <c r="CD169" i="22"/>
  <c r="BX169" i="22"/>
  <c r="BR169" i="22"/>
  <c r="BL169" i="22"/>
  <c r="BE169" i="22"/>
  <c r="AZ169" i="22"/>
  <c r="AT169" i="22"/>
  <c r="AM169" i="22"/>
  <c r="AH169" i="22"/>
  <c r="AB169" i="22"/>
  <c r="R169" i="22"/>
  <c r="P169" i="22"/>
  <c r="J169" i="22"/>
  <c r="EH168" i="22"/>
  <c r="DI168" i="22"/>
  <c r="DC168" i="22"/>
  <c r="CW168" i="22"/>
  <c r="CQ168" i="22"/>
  <c r="CK168" i="22"/>
  <c r="CD168" i="22"/>
  <c r="BX168" i="22"/>
  <c r="BR168" i="22"/>
  <c r="BL168" i="22"/>
  <c r="BE168" i="22"/>
  <c r="AZ168" i="22"/>
  <c r="AT168" i="22"/>
  <c r="AM168" i="22"/>
  <c r="AH168" i="22"/>
  <c r="AB168" i="22"/>
  <c r="R168" i="22"/>
  <c r="P168" i="22"/>
  <c r="J168" i="22"/>
  <c r="EH167" i="22"/>
  <c r="DI167" i="22"/>
  <c r="DC167" i="22"/>
  <c r="CW167" i="22"/>
  <c r="CQ167" i="22"/>
  <c r="CK167" i="22"/>
  <c r="CD167" i="22"/>
  <c r="BX167" i="22"/>
  <c r="BR167" i="22"/>
  <c r="BL167" i="22"/>
  <c r="BE167" i="22"/>
  <c r="AZ167" i="22"/>
  <c r="AT167" i="22"/>
  <c r="AM167" i="22"/>
  <c r="AH167" i="22"/>
  <c r="AB167" i="22"/>
  <c r="R167" i="22"/>
  <c r="DW167" i="22" s="1"/>
  <c r="P167" i="22"/>
  <c r="J167" i="22"/>
  <c r="EH166" i="22"/>
  <c r="DI166" i="22"/>
  <c r="DC166" i="22"/>
  <c r="CW166" i="22"/>
  <c r="CQ166" i="22"/>
  <c r="CK166" i="22"/>
  <c r="CD166" i="22"/>
  <c r="BX166" i="22"/>
  <c r="BR166" i="22"/>
  <c r="BL166" i="22"/>
  <c r="BE166" i="22"/>
  <c r="AZ166" i="22"/>
  <c r="AT166" i="22"/>
  <c r="AM166" i="22"/>
  <c r="AH166" i="22"/>
  <c r="AB166" i="22"/>
  <c r="R166" i="22"/>
  <c r="DW166" i="22" s="1"/>
  <c r="P166" i="22"/>
  <c r="J166" i="22"/>
  <c r="EH165" i="22"/>
  <c r="DI165" i="22"/>
  <c r="DC165" i="22"/>
  <c r="CW165" i="22"/>
  <c r="CQ165" i="22"/>
  <c r="CK165" i="22"/>
  <c r="CD165" i="22"/>
  <c r="BX165" i="22"/>
  <c r="BR165" i="22"/>
  <c r="BL165" i="22"/>
  <c r="BE165" i="22"/>
  <c r="AZ165" i="22"/>
  <c r="AT165" i="22"/>
  <c r="AM165" i="22"/>
  <c r="AH165" i="22"/>
  <c r="AB165" i="22"/>
  <c r="R165" i="22"/>
  <c r="DW165" i="22" s="1"/>
  <c r="P165" i="22"/>
  <c r="J165" i="22"/>
  <c r="EH164" i="22"/>
  <c r="DI164" i="22"/>
  <c r="DC164" i="22"/>
  <c r="CW164" i="22"/>
  <c r="CQ164" i="22"/>
  <c r="CK164" i="22"/>
  <c r="CD164" i="22"/>
  <c r="BX164" i="22"/>
  <c r="BR164" i="22"/>
  <c r="BL164" i="22"/>
  <c r="BE164" i="22"/>
  <c r="AZ164" i="22"/>
  <c r="AT164" i="22"/>
  <c r="AM164" i="22"/>
  <c r="AH164" i="22"/>
  <c r="AB164" i="22"/>
  <c r="R164" i="22"/>
  <c r="DW164" i="22" s="1"/>
  <c r="P164" i="22"/>
  <c r="J164" i="22"/>
  <c r="EH163" i="22"/>
  <c r="DI163" i="22"/>
  <c r="DC163" i="22"/>
  <c r="CW163" i="22"/>
  <c r="CQ163" i="22"/>
  <c r="CK163" i="22"/>
  <c r="CD163" i="22"/>
  <c r="BX163" i="22"/>
  <c r="BR163" i="22"/>
  <c r="BL163" i="22"/>
  <c r="BE163" i="22"/>
  <c r="AZ163" i="22"/>
  <c r="AT163" i="22"/>
  <c r="AM163" i="22"/>
  <c r="AH163" i="22"/>
  <c r="AB163" i="22"/>
  <c r="R163" i="22"/>
  <c r="DW163" i="22" s="1"/>
  <c r="P163" i="22"/>
  <c r="J163" i="22"/>
  <c r="EH162" i="22"/>
  <c r="DI162" i="22"/>
  <c r="DC162" i="22"/>
  <c r="CW162" i="22"/>
  <c r="CQ162" i="22"/>
  <c r="CK162" i="22"/>
  <c r="CD162" i="22"/>
  <c r="BX162" i="22"/>
  <c r="BR162" i="22"/>
  <c r="BL162" i="22"/>
  <c r="BE162" i="22"/>
  <c r="AZ162" i="22"/>
  <c r="AT162" i="22"/>
  <c r="AM162" i="22"/>
  <c r="AH162" i="22"/>
  <c r="AB162" i="22"/>
  <c r="R162" i="22"/>
  <c r="DW162" i="22" s="1"/>
  <c r="P162" i="22"/>
  <c r="J162" i="22"/>
  <c r="EH161" i="22"/>
  <c r="DI161" i="22"/>
  <c r="DC161" i="22"/>
  <c r="CW161" i="22"/>
  <c r="CQ161" i="22"/>
  <c r="CK161" i="22"/>
  <c r="CD161" i="22"/>
  <c r="BX161" i="22"/>
  <c r="BR161" i="22"/>
  <c r="BL161" i="22"/>
  <c r="BE161" i="22"/>
  <c r="AZ161" i="22"/>
  <c r="AT161" i="22"/>
  <c r="AM161" i="22"/>
  <c r="AH161" i="22"/>
  <c r="AB161" i="22"/>
  <c r="R161" i="22"/>
  <c r="DW161" i="22" s="1"/>
  <c r="P161" i="22"/>
  <c r="J161" i="22"/>
  <c r="EH160" i="22"/>
  <c r="DI160" i="22"/>
  <c r="DC160" i="22"/>
  <c r="CW160" i="22"/>
  <c r="CQ160" i="22"/>
  <c r="CK160" i="22"/>
  <c r="CD160" i="22"/>
  <c r="BX160" i="22"/>
  <c r="BR160" i="22"/>
  <c r="BL160" i="22"/>
  <c r="BE160" i="22"/>
  <c r="AZ160" i="22"/>
  <c r="AT160" i="22"/>
  <c r="AM160" i="22"/>
  <c r="AH160" i="22"/>
  <c r="AB160" i="22"/>
  <c r="R160" i="22"/>
  <c r="DW160" i="22" s="1"/>
  <c r="P160" i="22"/>
  <c r="J160" i="22"/>
  <c r="EH159" i="22"/>
  <c r="DI159" i="22"/>
  <c r="DC159" i="22"/>
  <c r="CW159" i="22"/>
  <c r="CQ159" i="22"/>
  <c r="CK159" i="22"/>
  <c r="CD159" i="22"/>
  <c r="BX159" i="22"/>
  <c r="BR159" i="22"/>
  <c r="BL159" i="22"/>
  <c r="BE159" i="22"/>
  <c r="AZ159" i="22"/>
  <c r="AT159" i="22"/>
  <c r="AM159" i="22"/>
  <c r="AH159" i="22"/>
  <c r="AB159" i="22"/>
  <c r="R159" i="22"/>
  <c r="DW159" i="22" s="1"/>
  <c r="P159" i="22"/>
  <c r="J159" i="22"/>
  <c r="EH158" i="22"/>
  <c r="DI158" i="22"/>
  <c r="DC158" i="22"/>
  <c r="CW158" i="22"/>
  <c r="CQ158" i="22"/>
  <c r="CK158" i="22"/>
  <c r="CD158" i="22"/>
  <c r="BX158" i="22"/>
  <c r="BR158" i="22"/>
  <c r="BL158" i="22"/>
  <c r="BE158" i="22"/>
  <c r="AZ158" i="22"/>
  <c r="AT158" i="22"/>
  <c r="AM158" i="22"/>
  <c r="AH158" i="22"/>
  <c r="AB158" i="22"/>
  <c r="R158" i="22"/>
  <c r="DW158" i="22" s="1"/>
  <c r="P158" i="22"/>
  <c r="J158" i="22"/>
  <c r="EH157" i="22"/>
  <c r="DI157" i="22"/>
  <c r="DC157" i="22"/>
  <c r="CW157" i="22"/>
  <c r="CQ157" i="22"/>
  <c r="CK157" i="22"/>
  <c r="CD157" i="22"/>
  <c r="BX157" i="22"/>
  <c r="BR157" i="22"/>
  <c r="BL157" i="22"/>
  <c r="BE157" i="22"/>
  <c r="BF157" i="22" s="1"/>
  <c r="AZ157" i="22"/>
  <c r="AT157" i="22"/>
  <c r="AM157" i="22"/>
  <c r="AH157" i="22"/>
  <c r="AB157" i="22"/>
  <c r="R157" i="22"/>
  <c r="DW157" i="22" s="1"/>
  <c r="P157" i="22"/>
  <c r="J157" i="22"/>
  <c r="EH156" i="22"/>
  <c r="DI156" i="22"/>
  <c r="DC156" i="22"/>
  <c r="CW156" i="22"/>
  <c r="CQ156" i="22"/>
  <c r="CK156" i="22"/>
  <c r="CD156" i="22"/>
  <c r="BX156" i="22"/>
  <c r="BR156" i="22"/>
  <c r="BL156" i="22"/>
  <c r="BE156" i="22"/>
  <c r="BF156" i="22" s="1"/>
  <c r="AZ156" i="22"/>
  <c r="AT156" i="22"/>
  <c r="AM156" i="22"/>
  <c r="AH156" i="22"/>
  <c r="AB156" i="22"/>
  <c r="R156" i="22"/>
  <c r="DW156" i="22" s="1"/>
  <c r="P156" i="22"/>
  <c r="J156" i="22"/>
  <c r="EH155" i="22"/>
  <c r="DI155" i="22"/>
  <c r="DC155" i="22"/>
  <c r="CW155" i="22"/>
  <c r="CQ155" i="22"/>
  <c r="CK155" i="22"/>
  <c r="CD155" i="22"/>
  <c r="BX155" i="22"/>
  <c r="BR155" i="22"/>
  <c r="BL155" i="22"/>
  <c r="BE155" i="22"/>
  <c r="BF155" i="22" s="1"/>
  <c r="AZ155" i="22"/>
  <c r="AT155" i="22"/>
  <c r="AM155" i="22"/>
  <c r="AH155" i="22"/>
  <c r="AB155" i="22"/>
  <c r="R155" i="22"/>
  <c r="DW155" i="22" s="1"/>
  <c r="P155" i="22"/>
  <c r="J155" i="22"/>
  <c r="EH154" i="22"/>
  <c r="DI154" i="22"/>
  <c r="DC154" i="22"/>
  <c r="CW154" i="22"/>
  <c r="CQ154" i="22"/>
  <c r="CK154" i="22"/>
  <c r="CD154" i="22"/>
  <c r="BX154" i="22"/>
  <c r="BR154" i="22"/>
  <c r="BL154" i="22"/>
  <c r="BE154" i="22"/>
  <c r="BF154" i="22" s="1"/>
  <c r="AZ154" i="22"/>
  <c r="AT154" i="22"/>
  <c r="AM154" i="22"/>
  <c r="AH154" i="22"/>
  <c r="AB154" i="22"/>
  <c r="R154" i="22"/>
  <c r="P154" i="22"/>
  <c r="J154" i="22"/>
  <c r="EH153" i="22"/>
  <c r="DI153" i="22"/>
  <c r="DC153" i="22"/>
  <c r="CW153" i="22"/>
  <c r="CQ153" i="22"/>
  <c r="CK153" i="22"/>
  <c r="CD153" i="22"/>
  <c r="BX153" i="22"/>
  <c r="BR153" i="22"/>
  <c r="BL153" i="22"/>
  <c r="BE153" i="22"/>
  <c r="AZ153" i="22"/>
  <c r="AT153" i="22"/>
  <c r="AM153" i="22"/>
  <c r="AH153" i="22"/>
  <c r="AB153" i="22"/>
  <c r="R153" i="22"/>
  <c r="DW153" i="22" s="1"/>
  <c r="P153" i="22"/>
  <c r="J153" i="22"/>
  <c r="EH152" i="22"/>
  <c r="DI152" i="22"/>
  <c r="DC152" i="22"/>
  <c r="CW152" i="22"/>
  <c r="CQ152" i="22"/>
  <c r="CK152" i="22"/>
  <c r="CD152" i="22"/>
  <c r="BX152" i="22"/>
  <c r="BR152" i="22"/>
  <c r="BL152" i="22"/>
  <c r="BE152" i="22"/>
  <c r="AZ152" i="22"/>
  <c r="AT152" i="22"/>
  <c r="AM152" i="22"/>
  <c r="AH152" i="22"/>
  <c r="AB152" i="22"/>
  <c r="R152" i="22"/>
  <c r="DW152" i="22" s="1"/>
  <c r="P152" i="22"/>
  <c r="J152" i="22"/>
  <c r="EH151" i="22"/>
  <c r="DI151" i="22"/>
  <c r="DC151" i="22"/>
  <c r="CW151" i="22"/>
  <c r="CQ151" i="22"/>
  <c r="CK151" i="22"/>
  <c r="CD151" i="22"/>
  <c r="BX151" i="22"/>
  <c r="BR151" i="22"/>
  <c r="BL151" i="22"/>
  <c r="BE151" i="22"/>
  <c r="BF151" i="22" s="1"/>
  <c r="AZ151" i="22"/>
  <c r="AT151" i="22"/>
  <c r="AM151" i="22"/>
  <c r="AH151" i="22"/>
  <c r="AB151" i="22"/>
  <c r="R151" i="22"/>
  <c r="DW151" i="22" s="1"/>
  <c r="P151" i="22"/>
  <c r="J151" i="22"/>
  <c r="EH150" i="22"/>
  <c r="DI150" i="22"/>
  <c r="DC150" i="22"/>
  <c r="CW150" i="22"/>
  <c r="CQ150" i="22"/>
  <c r="CK150" i="22"/>
  <c r="CD150" i="22"/>
  <c r="BX150" i="22"/>
  <c r="BR150" i="22"/>
  <c r="BL150" i="22"/>
  <c r="BE150" i="22"/>
  <c r="AZ150" i="22"/>
  <c r="AT150" i="22"/>
  <c r="AM150" i="22"/>
  <c r="AH150" i="22"/>
  <c r="AB150" i="22"/>
  <c r="R150" i="22"/>
  <c r="DW150" i="22" s="1"/>
  <c r="P150" i="22"/>
  <c r="J150" i="22"/>
  <c r="EH149" i="22"/>
  <c r="DI149" i="22"/>
  <c r="DC149" i="22"/>
  <c r="CW149" i="22"/>
  <c r="CQ149" i="22"/>
  <c r="CK149" i="22"/>
  <c r="CD149" i="22"/>
  <c r="BX149" i="22"/>
  <c r="BR149" i="22"/>
  <c r="BL149" i="22"/>
  <c r="BE149" i="22"/>
  <c r="AZ149" i="22"/>
  <c r="AT149" i="22"/>
  <c r="AM149" i="22"/>
  <c r="AH149" i="22"/>
  <c r="AB149" i="22"/>
  <c r="R149" i="22"/>
  <c r="DW149" i="22" s="1"/>
  <c r="P149" i="22"/>
  <c r="J149" i="22"/>
  <c r="EH148" i="22"/>
  <c r="DI148" i="22"/>
  <c r="DC148" i="22"/>
  <c r="CW148" i="22"/>
  <c r="CQ148" i="22"/>
  <c r="CK148" i="22"/>
  <c r="CD148" i="22"/>
  <c r="BX148" i="22"/>
  <c r="BR148" i="22"/>
  <c r="BL148" i="22"/>
  <c r="BE148" i="22"/>
  <c r="BF148" i="22" s="1"/>
  <c r="AZ148" i="22"/>
  <c r="AT148" i="22"/>
  <c r="AM148" i="22"/>
  <c r="AH148" i="22"/>
  <c r="AB148" i="22"/>
  <c r="R148" i="22"/>
  <c r="P148" i="22"/>
  <c r="J148" i="22"/>
  <c r="EH147" i="22"/>
  <c r="DI147" i="22"/>
  <c r="DC147" i="22"/>
  <c r="CW147" i="22"/>
  <c r="CQ147" i="22"/>
  <c r="CK147" i="22"/>
  <c r="CD147" i="22"/>
  <c r="BX147" i="22"/>
  <c r="BR147" i="22"/>
  <c r="BL147" i="22"/>
  <c r="BE147" i="22"/>
  <c r="BF147" i="22" s="1"/>
  <c r="AZ147" i="22"/>
  <c r="AT147" i="22"/>
  <c r="AM147" i="22"/>
  <c r="AH147" i="22"/>
  <c r="AB147" i="22"/>
  <c r="R147" i="22"/>
  <c r="DW147" i="22" s="1"/>
  <c r="P147" i="22"/>
  <c r="J147" i="22"/>
  <c r="EH146" i="22"/>
  <c r="DI146" i="22"/>
  <c r="DC146" i="22"/>
  <c r="CW146" i="22"/>
  <c r="CQ146" i="22"/>
  <c r="CK146" i="22"/>
  <c r="CD146" i="22"/>
  <c r="BX146" i="22"/>
  <c r="BR146" i="22"/>
  <c r="BL146" i="22"/>
  <c r="BE146" i="22"/>
  <c r="BF146" i="22" s="1"/>
  <c r="AZ146" i="22"/>
  <c r="AT146" i="22"/>
  <c r="AM146" i="22"/>
  <c r="AH146" i="22"/>
  <c r="AB146" i="22"/>
  <c r="R146" i="22"/>
  <c r="DW146" i="22" s="1"/>
  <c r="P146" i="22"/>
  <c r="J146" i="22"/>
  <c r="EH145" i="22"/>
  <c r="DI145" i="22"/>
  <c r="DC145" i="22"/>
  <c r="CW145" i="22"/>
  <c r="CQ145" i="22"/>
  <c r="CK145" i="22"/>
  <c r="CD145" i="22"/>
  <c r="BX145" i="22"/>
  <c r="BR145" i="22"/>
  <c r="BL145" i="22"/>
  <c r="BE145" i="22"/>
  <c r="BF145" i="22" s="1"/>
  <c r="AZ145" i="22"/>
  <c r="AT145" i="22"/>
  <c r="AM145" i="22"/>
  <c r="AH145" i="22"/>
  <c r="AB145" i="22"/>
  <c r="R145" i="22"/>
  <c r="P145" i="22"/>
  <c r="J145" i="22"/>
  <c r="EH144" i="22"/>
  <c r="DI144" i="22"/>
  <c r="DC144" i="22"/>
  <c r="CW144" i="22"/>
  <c r="CQ144" i="22"/>
  <c r="CK144" i="22"/>
  <c r="CD144" i="22"/>
  <c r="BX144" i="22"/>
  <c r="BR144" i="22"/>
  <c r="BL144" i="22"/>
  <c r="BE144" i="22"/>
  <c r="AZ144" i="22"/>
  <c r="AT144" i="22"/>
  <c r="AM144" i="22"/>
  <c r="AH144" i="22"/>
  <c r="AB144" i="22"/>
  <c r="R144" i="22"/>
  <c r="DW144" i="22" s="1"/>
  <c r="P144" i="22"/>
  <c r="J144" i="22"/>
  <c r="EH143" i="22"/>
  <c r="DI143" i="22"/>
  <c r="DC143" i="22"/>
  <c r="CW143" i="22"/>
  <c r="CQ143" i="22"/>
  <c r="CK143" i="22"/>
  <c r="CD143" i="22"/>
  <c r="BX143" i="22"/>
  <c r="BR143" i="22"/>
  <c r="BL143" i="22"/>
  <c r="BE143" i="22"/>
  <c r="AZ143" i="22"/>
  <c r="AT143" i="22"/>
  <c r="AM143" i="22"/>
  <c r="AH143" i="22"/>
  <c r="AB143" i="22"/>
  <c r="R143" i="22"/>
  <c r="P143" i="22"/>
  <c r="J143" i="22"/>
  <c r="EH142" i="22"/>
  <c r="DI142" i="22"/>
  <c r="DC142" i="22"/>
  <c r="CW142" i="22"/>
  <c r="CQ142" i="22"/>
  <c r="CK142" i="22"/>
  <c r="CD142" i="22"/>
  <c r="BX142" i="22"/>
  <c r="BR142" i="22"/>
  <c r="BL142" i="22"/>
  <c r="BE142" i="22"/>
  <c r="AZ142" i="22"/>
  <c r="AT142" i="22"/>
  <c r="AM142" i="22"/>
  <c r="AH142" i="22"/>
  <c r="AB142" i="22"/>
  <c r="R142" i="22"/>
  <c r="DW142" i="22" s="1"/>
  <c r="P142" i="22"/>
  <c r="J142" i="22"/>
  <c r="EH141" i="22"/>
  <c r="DI141" i="22"/>
  <c r="DC141" i="22"/>
  <c r="CW141" i="22"/>
  <c r="CQ141" i="22"/>
  <c r="CK141" i="22"/>
  <c r="CD141" i="22"/>
  <c r="BX141" i="22"/>
  <c r="BR141" i="22"/>
  <c r="BL141" i="22"/>
  <c r="BE141" i="22"/>
  <c r="AZ141" i="22"/>
  <c r="AT141" i="22"/>
  <c r="AM141" i="22"/>
  <c r="AH141" i="22"/>
  <c r="AB141" i="22"/>
  <c r="R141" i="22"/>
  <c r="DW141" i="22" s="1"/>
  <c r="P141" i="22"/>
  <c r="J141" i="22"/>
  <c r="EH140" i="22"/>
  <c r="DI140" i="22"/>
  <c r="DC140" i="22"/>
  <c r="CW140" i="22"/>
  <c r="CQ140" i="22"/>
  <c r="CK140" i="22"/>
  <c r="CD140" i="22"/>
  <c r="BX140" i="22"/>
  <c r="BR140" i="22"/>
  <c r="BL140" i="22"/>
  <c r="BE140" i="22"/>
  <c r="BF140" i="22" s="1"/>
  <c r="AZ140" i="22"/>
  <c r="AT140" i="22"/>
  <c r="AM140" i="22"/>
  <c r="AH140" i="22"/>
  <c r="AB140" i="22"/>
  <c r="R140" i="22"/>
  <c r="P140" i="22"/>
  <c r="J140" i="22"/>
  <c r="EH139" i="22"/>
  <c r="DI139" i="22"/>
  <c r="DC139" i="22"/>
  <c r="CW139" i="22"/>
  <c r="CQ139" i="22"/>
  <c r="CK139" i="22"/>
  <c r="CD139" i="22"/>
  <c r="BX139" i="22"/>
  <c r="BR139" i="22"/>
  <c r="BL139" i="22"/>
  <c r="BE139" i="22"/>
  <c r="AZ139" i="22"/>
  <c r="AT139" i="22"/>
  <c r="AM139" i="22"/>
  <c r="AH139" i="22"/>
  <c r="AB139" i="22"/>
  <c r="R139" i="22"/>
  <c r="P139" i="22"/>
  <c r="J139" i="22"/>
  <c r="EH138" i="22"/>
  <c r="DI138" i="22"/>
  <c r="DC138" i="22"/>
  <c r="CW138" i="22"/>
  <c r="CQ138" i="22"/>
  <c r="CK138" i="22"/>
  <c r="CD138" i="22"/>
  <c r="BX138" i="22"/>
  <c r="BR138" i="22"/>
  <c r="BL138" i="22"/>
  <c r="BE138" i="22"/>
  <c r="BF138" i="22" s="1"/>
  <c r="AZ138" i="22"/>
  <c r="AT138" i="22"/>
  <c r="AM138" i="22"/>
  <c r="AH138" i="22"/>
  <c r="AB138" i="22"/>
  <c r="R138" i="22"/>
  <c r="DW138" i="22" s="1"/>
  <c r="P138" i="22"/>
  <c r="J138" i="22"/>
  <c r="EH137" i="22"/>
  <c r="DI137" i="22"/>
  <c r="DC137" i="22"/>
  <c r="CW137" i="22"/>
  <c r="CQ137" i="22"/>
  <c r="CK137" i="22"/>
  <c r="CD137" i="22"/>
  <c r="BX137" i="22"/>
  <c r="BR137" i="22"/>
  <c r="BL137" i="22"/>
  <c r="BE137" i="22"/>
  <c r="AZ137" i="22"/>
  <c r="AT137" i="22"/>
  <c r="AM137" i="22"/>
  <c r="AH137" i="22"/>
  <c r="AB137" i="22"/>
  <c r="R137" i="22"/>
  <c r="DW137" i="22" s="1"/>
  <c r="P137" i="22"/>
  <c r="J137" i="22"/>
  <c r="EH136" i="22"/>
  <c r="DI136" i="22"/>
  <c r="DC136" i="22"/>
  <c r="CW136" i="22"/>
  <c r="CQ136" i="22"/>
  <c r="CK136" i="22"/>
  <c r="CD136" i="22"/>
  <c r="BX136" i="22"/>
  <c r="BR136" i="22"/>
  <c r="BL136" i="22"/>
  <c r="BE136" i="22"/>
  <c r="AZ136" i="22"/>
  <c r="AT136" i="22"/>
  <c r="AM136" i="22"/>
  <c r="AH136" i="22"/>
  <c r="AB136" i="22"/>
  <c r="R136" i="22"/>
  <c r="P136" i="22"/>
  <c r="J136" i="22"/>
  <c r="EH135" i="22"/>
  <c r="DI135" i="22"/>
  <c r="DC135" i="22"/>
  <c r="CW135" i="22"/>
  <c r="CI135" i="22"/>
  <c r="CH135" i="22"/>
  <c r="CD135" i="22"/>
  <c r="BX135" i="22"/>
  <c r="BR135" i="22"/>
  <c r="BL135" i="22"/>
  <c r="BE135" i="22"/>
  <c r="AZ135" i="22"/>
  <c r="AT135" i="22"/>
  <c r="AM135" i="22"/>
  <c r="AH135" i="22"/>
  <c r="AB135" i="22"/>
  <c r="R135" i="22"/>
  <c r="P135" i="22"/>
  <c r="J135" i="22"/>
  <c r="EH134" i="22"/>
  <c r="DI134" i="22"/>
  <c r="DC134" i="22"/>
  <c r="CW134" i="22"/>
  <c r="CQ134" i="22"/>
  <c r="CK134" i="22"/>
  <c r="CD134" i="22"/>
  <c r="BX134" i="22"/>
  <c r="BR134" i="22"/>
  <c r="BL134" i="22"/>
  <c r="BE134" i="22"/>
  <c r="AZ134" i="22"/>
  <c r="AT134" i="22"/>
  <c r="AM134" i="22"/>
  <c r="AH134" i="22"/>
  <c r="AB134" i="22"/>
  <c r="R134" i="22"/>
  <c r="DW134" i="22" s="1"/>
  <c r="P134" i="22"/>
  <c r="J134" i="22"/>
  <c r="EH133" i="22"/>
  <c r="DI133" i="22"/>
  <c r="DC133" i="22"/>
  <c r="CW133" i="22"/>
  <c r="CQ133" i="22"/>
  <c r="CK133" i="22"/>
  <c r="CD133" i="22"/>
  <c r="BX133" i="22"/>
  <c r="BR133" i="22"/>
  <c r="BL133" i="22"/>
  <c r="BE133" i="22"/>
  <c r="BF133" i="22" s="1"/>
  <c r="AZ133" i="22"/>
  <c r="AT133" i="22"/>
  <c r="AM133" i="22"/>
  <c r="AH133" i="22"/>
  <c r="AB133" i="22"/>
  <c r="R133" i="22"/>
  <c r="P133" i="22"/>
  <c r="J133" i="22"/>
  <c r="EH132" i="22"/>
  <c r="DI132" i="22"/>
  <c r="DC132" i="22"/>
  <c r="CW132" i="22"/>
  <c r="CQ132" i="22"/>
  <c r="CK132" i="22"/>
  <c r="CD132" i="22"/>
  <c r="BX132" i="22"/>
  <c r="BR132" i="22"/>
  <c r="BL132" i="22"/>
  <c r="BE132" i="22"/>
  <c r="AZ132" i="22"/>
  <c r="AT132" i="22"/>
  <c r="AM132" i="22"/>
  <c r="AH132" i="22"/>
  <c r="AB132" i="22"/>
  <c r="R132" i="22"/>
  <c r="P132" i="22"/>
  <c r="J132" i="22"/>
  <c r="EH131" i="22"/>
  <c r="DI131" i="22"/>
  <c r="DC131" i="22"/>
  <c r="CW131" i="22"/>
  <c r="CQ131" i="22"/>
  <c r="CK131" i="22"/>
  <c r="CD131" i="22"/>
  <c r="BX131" i="22"/>
  <c r="BR131" i="22"/>
  <c r="BL131" i="22"/>
  <c r="BE131" i="22"/>
  <c r="AZ131" i="22"/>
  <c r="AT131" i="22"/>
  <c r="AM131" i="22"/>
  <c r="AH131" i="22"/>
  <c r="AB131" i="22"/>
  <c r="R131" i="22"/>
  <c r="DW131" i="22" s="1"/>
  <c r="P131" i="22"/>
  <c r="J131" i="22"/>
  <c r="EH130" i="22"/>
  <c r="DI130" i="22"/>
  <c r="DC130" i="22"/>
  <c r="CW130" i="22"/>
  <c r="CQ130" i="22"/>
  <c r="CK130" i="22"/>
  <c r="CD130" i="22"/>
  <c r="BX130" i="22"/>
  <c r="BR130" i="22"/>
  <c r="BL130" i="22"/>
  <c r="BE130" i="22"/>
  <c r="BF130" i="22" s="1"/>
  <c r="AZ130" i="22"/>
  <c r="AT130" i="22"/>
  <c r="AM130" i="22"/>
  <c r="AH130" i="22"/>
  <c r="AB130" i="22"/>
  <c r="R130" i="22"/>
  <c r="P130" i="22"/>
  <c r="J130" i="22"/>
  <c r="EH129" i="22"/>
  <c r="DI129" i="22"/>
  <c r="DC129" i="22"/>
  <c r="CW129" i="22"/>
  <c r="CQ129" i="22"/>
  <c r="CK129" i="22"/>
  <c r="CD129" i="22"/>
  <c r="BX129" i="22"/>
  <c r="BR129" i="22"/>
  <c r="BL129" i="22"/>
  <c r="BE129" i="22"/>
  <c r="AZ129" i="22"/>
  <c r="AT129" i="22"/>
  <c r="AM129" i="22"/>
  <c r="AH129" i="22"/>
  <c r="AB129" i="22"/>
  <c r="R129" i="22"/>
  <c r="DW129" i="22" s="1"/>
  <c r="P129" i="22"/>
  <c r="J129" i="22"/>
  <c r="EH128" i="22"/>
  <c r="DI128" i="22"/>
  <c r="DC128" i="22"/>
  <c r="CW128" i="22"/>
  <c r="CQ128" i="22"/>
  <c r="CK128" i="22"/>
  <c r="CD128" i="22"/>
  <c r="BX128" i="22"/>
  <c r="BR128" i="22"/>
  <c r="BL128" i="22"/>
  <c r="BE128" i="22"/>
  <c r="AZ128" i="22"/>
  <c r="AT128" i="22"/>
  <c r="AM128" i="22"/>
  <c r="AH128" i="22"/>
  <c r="AB128" i="22"/>
  <c r="R128" i="22"/>
  <c r="DW128" i="22" s="1"/>
  <c r="P128" i="22"/>
  <c r="J128" i="22"/>
  <c r="EH127" i="22"/>
  <c r="DI127" i="22"/>
  <c r="DC127" i="22"/>
  <c r="CW127" i="22"/>
  <c r="CQ127" i="22"/>
  <c r="CK127" i="22"/>
  <c r="CD127" i="22"/>
  <c r="BX127" i="22"/>
  <c r="BR127" i="22"/>
  <c r="BL127" i="22"/>
  <c r="BE127" i="22"/>
  <c r="AZ127" i="22"/>
  <c r="AT127" i="22"/>
  <c r="AM127" i="22"/>
  <c r="AH127" i="22"/>
  <c r="AB127" i="22"/>
  <c r="R127" i="22"/>
  <c r="P127" i="22"/>
  <c r="J127" i="22"/>
  <c r="EH126" i="22"/>
  <c r="DI126" i="22"/>
  <c r="DC126" i="22"/>
  <c r="CW126" i="22"/>
  <c r="CQ126" i="22"/>
  <c r="CK126" i="22"/>
  <c r="CD126" i="22"/>
  <c r="BX126" i="22"/>
  <c r="BR126" i="22"/>
  <c r="BL126" i="22"/>
  <c r="BE126" i="22"/>
  <c r="AZ126" i="22"/>
  <c r="AT126" i="22"/>
  <c r="AM126" i="22"/>
  <c r="AH126" i="22"/>
  <c r="AB126" i="22"/>
  <c r="R126" i="22"/>
  <c r="DW126" i="22" s="1"/>
  <c r="P126" i="22"/>
  <c r="J126" i="22"/>
  <c r="EH125" i="22"/>
  <c r="DI125" i="22"/>
  <c r="DC125" i="22"/>
  <c r="CW125" i="22"/>
  <c r="CQ125" i="22"/>
  <c r="CK125" i="22"/>
  <c r="CD125" i="22"/>
  <c r="BX125" i="22"/>
  <c r="BR125" i="22"/>
  <c r="BL125" i="22"/>
  <c r="BE125" i="22"/>
  <c r="AZ125" i="22"/>
  <c r="AT125" i="22"/>
  <c r="AM125" i="22"/>
  <c r="AH125" i="22"/>
  <c r="AB125" i="22"/>
  <c r="R125" i="22"/>
  <c r="DW125" i="22" s="1"/>
  <c r="P125" i="22"/>
  <c r="J125" i="22"/>
  <c r="EH124" i="22"/>
  <c r="DI124" i="22"/>
  <c r="DC124" i="22"/>
  <c r="CW124" i="22"/>
  <c r="CQ124" i="22"/>
  <c r="CK124" i="22"/>
  <c r="CD124" i="22"/>
  <c r="BX124" i="22"/>
  <c r="BR124" i="22"/>
  <c r="BL124" i="22"/>
  <c r="BE124" i="22"/>
  <c r="AZ124" i="22"/>
  <c r="AT124" i="22"/>
  <c r="AM124" i="22"/>
  <c r="AH124" i="22"/>
  <c r="AB124" i="22"/>
  <c r="R124" i="22"/>
  <c r="P124" i="22"/>
  <c r="J124" i="22"/>
  <c r="EH123" i="22"/>
  <c r="DI123" i="22"/>
  <c r="DC123" i="22"/>
  <c r="CW123" i="22"/>
  <c r="CQ123" i="22"/>
  <c r="CK123" i="22"/>
  <c r="CD123" i="22"/>
  <c r="BX123" i="22"/>
  <c r="BR123" i="22"/>
  <c r="BL123" i="22"/>
  <c r="BE123" i="22"/>
  <c r="AZ123" i="22"/>
  <c r="AT123" i="22"/>
  <c r="AM123" i="22"/>
  <c r="AH123" i="22"/>
  <c r="AB123" i="22"/>
  <c r="R123" i="22"/>
  <c r="DW123" i="22" s="1"/>
  <c r="P123" i="22"/>
  <c r="J123" i="22"/>
  <c r="EH122" i="22"/>
  <c r="DI122" i="22"/>
  <c r="DC122" i="22"/>
  <c r="CW122" i="22"/>
  <c r="CQ122" i="22"/>
  <c r="CK122" i="22"/>
  <c r="CD122" i="22"/>
  <c r="BX122" i="22"/>
  <c r="BR122" i="22"/>
  <c r="BL122" i="22"/>
  <c r="BE122" i="22"/>
  <c r="AZ122" i="22"/>
  <c r="AT122" i="22"/>
  <c r="AM122" i="22"/>
  <c r="AH122" i="22"/>
  <c r="AB122" i="22"/>
  <c r="R122" i="22"/>
  <c r="DW122" i="22" s="1"/>
  <c r="P122" i="22"/>
  <c r="J122" i="22"/>
  <c r="EH121" i="22"/>
  <c r="DI121" i="22"/>
  <c r="DC121" i="22"/>
  <c r="CW121" i="22"/>
  <c r="CQ121" i="22"/>
  <c r="CK121" i="22"/>
  <c r="CD121" i="22"/>
  <c r="BX121" i="22"/>
  <c r="BR121" i="22"/>
  <c r="BL121" i="22"/>
  <c r="BE121" i="22"/>
  <c r="AZ121" i="22"/>
  <c r="AT121" i="22"/>
  <c r="AM121" i="22"/>
  <c r="AH121" i="22"/>
  <c r="AB121" i="22"/>
  <c r="R121" i="22"/>
  <c r="P121" i="22"/>
  <c r="J121" i="22"/>
  <c r="EH120" i="22"/>
  <c r="DI120" i="22"/>
  <c r="DC120" i="22"/>
  <c r="CW120" i="22"/>
  <c r="CQ120" i="22"/>
  <c r="CK120" i="22"/>
  <c r="CD120" i="22"/>
  <c r="BX120" i="22"/>
  <c r="BR120" i="22"/>
  <c r="BL120" i="22"/>
  <c r="BE120" i="22"/>
  <c r="AZ120" i="22"/>
  <c r="AT120" i="22"/>
  <c r="AM120" i="22"/>
  <c r="AH120" i="22"/>
  <c r="AB120" i="22"/>
  <c r="R120" i="22"/>
  <c r="DW120" i="22" s="1"/>
  <c r="P120" i="22"/>
  <c r="J120" i="22"/>
  <c r="EH119" i="22"/>
  <c r="DI119" i="22"/>
  <c r="DC119" i="22"/>
  <c r="CW119" i="22"/>
  <c r="CQ119" i="22"/>
  <c r="CK119" i="22"/>
  <c r="CD119" i="22"/>
  <c r="BX119" i="22"/>
  <c r="BR119" i="22"/>
  <c r="BL119" i="22"/>
  <c r="BE119" i="22"/>
  <c r="AZ119" i="22"/>
  <c r="AT119" i="22"/>
  <c r="AM119" i="22"/>
  <c r="AH119" i="22"/>
  <c r="AB119" i="22"/>
  <c r="R119" i="22"/>
  <c r="DW119" i="22" s="1"/>
  <c r="P119" i="22"/>
  <c r="J119" i="22"/>
  <c r="EH118" i="22"/>
  <c r="DI118" i="22"/>
  <c r="DC118" i="22"/>
  <c r="CW118" i="22"/>
  <c r="CQ118" i="22"/>
  <c r="CK118" i="22"/>
  <c r="CD118" i="22"/>
  <c r="BX118" i="22"/>
  <c r="BR118" i="22"/>
  <c r="BL118" i="22"/>
  <c r="BE118" i="22"/>
  <c r="AZ118" i="22"/>
  <c r="AT118" i="22"/>
  <c r="AM118" i="22"/>
  <c r="AH118" i="22"/>
  <c r="AB118" i="22"/>
  <c r="R118" i="22"/>
  <c r="P118" i="22"/>
  <c r="J118" i="22"/>
  <c r="EH117" i="22"/>
  <c r="DI117" i="22"/>
  <c r="DC117" i="22"/>
  <c r="CW117" i="22"/>
  <c r="CQ117" i="22"/>
  <c r="CK117" i="22"/>
  <c r="CD117" i="22"/>
  <c r="BX117" i="22"/>
  <c r="BR117" i="22"/>
  <c r="BL117" i="22"/>
  <c r="BE117" i="22"/>
  <c r="AZ117" i="22"/>
  <c r="AT117" i="22"/>
  <c r="AM117" i="22"/>
  <c r="AH117" i="22"/>
  <c r="AB117" i="22"/>
  <c r="R117" i="22"/>
  <c r="DW117" i="22" s="1"/>
  <c r="P117" i="22"/>
  <c r="J117" i="22"/>
  <c r="EH116" i="22"/>
  <c r="DI116" i="22"/>
  <c r="DC116" i="22"/>
  <c r="CW116" i="22"/>
  <c r="CQ116" i="22"/>
  <c r="CK116" i="22"/>
  <c r="CD116" i="22"/>
  <c r="BX116" i="22"/>
  <c r="BR116" i="22"/>
  <c r="BL116" i="22"/>
  <c r="BE116" i="22"/>
  <c r="BF116" i="22" s="1"/>
  <c r="AZ116" i="22"/>
  <c r="AT116" i="22"/>
  <c r="AM116" i="22"/>
  <c r="AH116" i="22"/>
  <c r="AB116" i="22"/>
  <c r="R116" i="22"/>
  <c r="DW116" i="22" s="1"/>
  <c r="P116" i="22"/>
  <c r="J116" i="22"/>
  <c r="EH115" i="22"/>
  <c r="DI115" i="22"/>
  <c r="DC115" i="22"/>
  <c r="CW115" i="22"/>
  <c r="CQ115" i="22"/>
  <c r="CK115" i="22"/>
  <c r="CD115" i="22"/>
  <c r="BX115" i="22"/>
  <c r="BR115" i="22"/>
  <c r="BL115" i="22"/>
  <c r="BE115" i="22"/>
  <c r="AZ115" i="22"/>
  <c r="AT115" i="22"/>
  <c r="AM115" i="22"/>
  <c r="AH115" i="22"/>
  <c r="AB115" i="22"/>
  <c r="R115" i="22"/>
  <c r="DW115" i="22" s="1"/>
  <c r="P115" i="22"/>
  <c r="J115" i="22"/>
  <c r="EH114" i="22"/>
  <c r="DI114" i="22"/>
  <c r="DC114" i="22"/>
  <c r="CW114" i="22"/>
  <c r="CQ114" i="22"/>
  <c r="CK114" i="22"/>
  <c r="CD114" i="22"/>
  <c r="BX114" i="22"/>
  <c r="BR114" i="22"/>
  <c r="BL114" i="22"/>
  <c r="BE114" i="22"/>
  <c r="AZ114" i="22"/>
  <c r="AT114" i="22"/>
  <c r="AM114" i="22"/>
  <c r="AH114" i="22"/>
  <c r="AB114" i="22"/>
  <c r="R114" i="22"/>
  <c r="DW114" i="22" s="1"/>
  <c r="P114" i="22"/>
  <c r="J114" i="22"/>
  <c r="EH113" i="22"/>
  <c r="DI113" i="22"/>
  <c r="DC113" i="22"/>
  <c r="CW113" i="22"/>
  <c r="CQ113" i="22"/>
  <c r="CK113" i="22"/>
  <c r="CD113" i="22"/>
  <c r="BX113" i="22"/>
  <c r="BR113" i="22"/>
  <c r="BL113" i="22"/>
  <c r="BE113" i="22"/>
  <c r="AZ113" i="22"/>
  <c r="AT113" i="22"/>
  <c r="AM113" i="22"/>
  <c r="AH113" i="22"/>
  <c r="AB113" i="22"/>
  <c r="R113" i="22"/>
  <c r="P113" i="22"/>
  <c r="J113" i="22"/>
  <c r="EH112" i="22"/>
  <c r="DI112" i="22"/>
  <c r="DC112" i="22"/>
  <c r="CW112" i="22"/>
  <c r="CQ112" i="22"/>
  <c r="CK112" i="22"/>
  <c r="CD112" i="22"/>
  <c r="BX112" i="22"/>
  <c r="BR112" i="22"/>
  <c r="BL112" i="22"/>
  <c r="BE112" i="22"/>
  <c r="AZ112" i="22"/>
  <c r="AT112" i="22"/>
  <c r="AM112" i="22"/>
  <c r="AH112" i="22"/>
  <c r="AB112" i="22"/>
  <c r="R112" i="22"/>
  <c r="DW112" i="22" s="1"/>
  <c r="P112" i="22"/>
  <c r="J112" i="22"/>
  <c r="EH111" i="22"/>
  <c r="DI111" i="22"/>
  <c r="DC111" i="22"/>
  <c r="CW111" i="22"/>
  <c r="CQ111" i="22"/>
  <c r="CK111" i="22"/>
  <c r="CD111" i="22"/>
  <c r="BX111" i="22"/>
  <c r="BR111" i="22"/>
  <c r="BL111" i="22"/>
  <c r="BE111" i="22"/>
  <c r="AZ111" i="22"/>
  <c r="AT111" i="22"/>
  <c r="AM111" i="22"/>
  <c r="AH111" i="22"/>
  <c r="AB111" i="22"/>
  <c r="R111" i="22"/>
  <c r="DW111" i="22" s="1"/>
  <c r="P111" i="22"/>
  <c r="J111" i="22"/>
  <c r="EH110" i="22"/>
  <c r="DI110" i="22"/>
  <c r="DC110" i="22"/>
  <c r="CW110" i="22"/>
  <c r="CQ110" i="22"/>
  <c r="CK110" i="22"/>
  <c r="CD110" i="22"/>
  <c r="BX110" i="22"/>
  <c r="BR110" i="22"/>
  <c r="BL110" i="22"/>
  <c r="BE110" i="22"/>
  <c r="AZ110" i="22"/>
  <c r="AT110" i="22"/>
  <c r="AM110" i="22"/>
  <c r="AH110" i="22"/>
  <c r="AB110" i="22"/>
  <c r="R110" i="22"/>
  <c r="P110" i="22"/>
  <c r="J110" i="22"/>
  <c r="EH109" i="22"/>
  <c r="DI109" i="22"/>
  <c r="DC109" i="22"/>
  <c r="CW109" i="22"/>
  <c r="CQ109" i="22"/>
  <c r="CK109" i="22"/>
  <c r="CD109" i="22"/>
  <c r="BX109" i="22"/>
  <c r="BR109" i="22"/>
  <c r="BL109" i="22"/>
  <c r="BE109" i="22"/>
  <c r="AZ109" i="22"/>
  <c r="AT109" i="22"/>
  <c r="AM109" i="22"/>
  <c r="AH109" i="22"/>
  <c r="AB109" i="22"/>
  <c r="R109" i="22"/>
  <c r="P109" i="22"/>
  <c r="J109" i="22"/>
  <c r="EH108" i="22"/>
  <c r="DI108" i="22"/>
  <c r="DC108" i="22"/>
  <c r="CW108" i="22"/>
  <c r="CQ108" i="22"/>
  <c r="CK108" i="22"/>
  <c r="CD108" i="22"/>
  <c r="BX108" i="22"/>
  <c r="BR108" i="22"/>
  <c r="BL108" i="22"/>
  <c r="BE108" i="22"/>
  <c r="AZ108" i="22"/>
  <c r="AT108" i="22"/>
  <c r="AM108" i="22"/>
  <c r="AH108" i="22"/>
  <c r="AB108" i="22"/>
  <c r="R108" i="22"/>
  <c r="DW108" i="22" s="1"/>
  <c r="P108" i="22"/>
  <c r="J108" i="22"/>
  <c r="EH107" i="22"/>
  <c r="DI107" i="22"/>
  <c r="DC107" i="22"/>
  <c r="CW107" i="22"/>
  <c r="CQ107" i="22"/>
  <c r="CK107" i="22"/>
  <c r="CD107" i="22"/>
  <c r="BX107" i="22"/>
  <c r="BR107" i="22"/>
  <c r="BL107" i="22"/>
  <c r="BE107" i="22"/>
  <c r="AZ107" i="22"/>
  <c r="AT107" i="22"/>
  <c r="AM107" i="22"/>
  <c r="AH107" i="22"/>
  <c r="AB107" i="22"/>
  <c r="R107" i="22"/>
  <c r="P107" i="22"/>
  <c r="J107" i="22"/>
  <c r="EH106" i="22"/>
  <c r="DI106" i="22"/>
  <c r="DC106" i="22"/>
  <c r="CW106" i="22"/>
  <c r="CQ106" i="22"/>
  <c r="CK106" i="22"/>
  <c r="CD106" i="22"/>
  <c r="BX106" i="22"/>
  <c r="BR106" i="22"/>
  <c r="BL106" i="22"/>
  <c r="BE106" i="22"/>
  <c r="AZ106" i="22"/>
  <c r="AT106" i="22"/>
  <c r="AM106" i="22"/>
  <c r="AH106" i="22"/>
  <c r="AB106" i="22"/>
  <c r="R106" i="22"/>
  <c r="P106" i="22"/>
  <c r="J106" i="22"/>
  <c r="EH105" i="22"/>
  <c r="DI105" i="22"/>
  <c r="DC105" i="22"/>
  <c r="CW105" i="22"/>
  <c r="CQ105" i="22"/>
  <c r="CK105" i="22"/>
  <c r="CD105" i="22"/>
  <c r="BX105" i="22"/>
  <c r="BR105" i="22"/>
  <c r="BL105" i="22"/>
  <c r="BE105" i="22"/>
  <c r="AZ105" i="22"/>
  <c r="AT105" i="22"/>
  <c r="AM105" i="22"/>
  <c r="AH105" i="22"/>
  <c r="AB105" i="22"/>
  <c r="R105" i="22"/>
  <c r="DW105" i="22" s="1"/>
  <c r="P105" i="22"/>
  <c r="J105" i="22"/>
  <c r="EH104" i="22"/>
  <c r="DI104" i="22"/>
  <c r="DC104" i="22"/>
  <c r="CW104" i="22"/>
  <c r="CQ104" i="22"/>
  <c r="CK104" i="22"/>
  <c r="CD104" i="22"/>
  <c r="BX104" i="22"/>
  <c r="BR104" i="22"/>
  <c r="BL104" i="22"/>
  <c r="BE104" i="22"/>
  <c r="AZ104" i="22"/>
  <c r="AT104" i="22"/>
  <c r="AM104" i="22"/>
  <c r="AH104" i="22"/>
  <c r="AB104" i="22"/>
  <c r="R104" i="22"/>
  <c r="P104" i="22"/>
  <c r="J104" i="22"/>
  <c r="EH103" i="22"/>
  <c r="DI103" i="22"/>
  <c r="DC103" i="22"/>
  <c r="CW103" i="22"/>
  <c r="CQ103" i="22"/>
  <c r="CK103" i="22"/>
  <c r="CD103" i="22"/>
  <c r="BX103" i="22"/>
  <c r="BR103" i="22"/>
  <c r="BL103" i="22"/>
  <c r="BE103" i="22"/>
  <c r="AZ103" i="22"/>
  <c r="AT103" i="22"/>
  <c r="AM103" i="22"/>
  <c r="AH103" i="22"/>
  <c r="AB103" i="22"/>
  <c r="R103" i="22"/>
  <c r="P103" i="22"/>
  <c r="J103" i="22"/>
  <c r="EH102" i="22"/>
  <c r="DI102" i="22"/>
  <c r="DC102" i="22"/>
  <c r="CW102" i="22"/>
  <c r="CQ102" i="22"/>
  <c r="CK102" i="22"/>
  <c r="CD102" i="22"/>
  <c r="BX102" i="22"/>
  <c r="BR102" i="22"/>
  <c r="BL102" i="22"/>
  <c r="BE102" i="22"/>
  <c r="AZ102" i="22"/>
  <c r="AT102" i="22"/>
  <c r="AM102" i="22"/>
  <c r="AH102" i="22"/>
  <c r="AB102" i="22"/>
  <c r="R102" i="22"/>
  <c r="DW102" i="22" s="1"/>
  <c r="P102" i="22"/>
  <c r="J102" i="22"/>
  <c r="EH101" i="22"/>
  <c r="DI101" i="22"/>
  <c r="DC101" i="22"/>
  <c r="CW101" i="22"/>
  <c r="CQ101" i="22"/>
  <c r="CK101" i="22"/>
  <c r="CD101" i="22"/>
  <c r="BX101" i="22"/>
  <c r="BR101" i="22"/>
  <c r="BL101" i="22"/>
  <c r="BE101" i="22"/>
  <c r="AZ101" i="22"/>
  <c r="AT101" i="22"/>
  <c r="AM101" i="22"/>
  <c r="AH101" i="22"/>
  <c r="AB101" i="22"/>
  <c r="R101" i="22"/>
  <c r="P101" i="22"/>
  <c r="J101" i="22"/>
  <c r="EH100" i="22"/>
  <c r="DI100" i="22"/>
  <c r="DC100" i="22"/>
  <c r="CW100" i="22"/>
  <c r="CQ100" i="22"/>
  <c r="CK100" i="22"/>
  <c r="CD100" i="22"/>
  <c r="BX100" i="22"/>
  <c r="BR100" i="22"/>
  <c r="BL100" i="22"/>
  <c r="BE100" i="22"/>
  <c r="AZ100" i="22"/>
  <c r="AT100" i="22"/>
  <c r="AM100" i="22"/>
  <c r="AH100" i="22"/>
  <c r="AB100" i="22"/>
  <c r="R100" i="22"/>
  <c r="DW100" i="22" s="1"/>
  <c r="P100" i="22"/>
  <c r="J100" i="22"/>
  <c r="EH99" i="22"/>
  <c r="DI99" i="22"/>
  <c r="DC99" i="22"/>
  <c r="CW99" i="22"/>
  <c r="CQ99" i="22"/>
  <c r="CK99" i="22"/>
  <c r="CD99" i="22"/>
  <c r="BX99" i="22"/>
  <c r="BR99" i="22"/>
  <c r="BL99" i="22"/>
  <c r="BE99" i="22"/>
  <c r="BF99" i="22" s="1"/>
  <c r="AZ99" i="22"/>
  <c r="AT99" i="22"/>
  <c r="AM99" i="22"/>
  <c r="AH99" i="22"/>
  <c r="AB99" i="22"/>
  <c r="R99" i="22"/>
  <c r="DW99" i="22" s="1"/>
  <c r="P99" i="22"/>
  <c r="J99" i="22"/>
  <c r="EH98" i="22"/>
  <c r="DI98" i="22"/>
  <c r="DC98" i="22"/>
  <c r="CW98" i="22"/>
  <c r="CQ98" i="22"/>
  <c r="CK98" i="22"/>
  <c r="CD98" i="22"/>
  <c r="BX98" i="22"/>
  <c r="BR98" i="22"/>
  <c r="BL98" i="22"/>
  <c r="BE98" i="22"/>
  <c r="AZ98" i="22"/>
  <c r="AT98" i="22"/>
  <c r="AM98" i="22"/>
  <c r="AH98" i="22"/>
  <c r="AB98" i="22"/>
  <c r="R98" i="22"/>
  <c r="DW98" i="22" s="1"/>
  <c r="P98" i="22"/>
  <c r="J98" i="22"/>
  <c r="EH97" i="22"/>
  <c r="DI97" i="22"/>
  <c r="DC97" i="22"/>
  <c r="CW97" i="22"/>
  <c r="CQ97" i="22"/>
  <c r="CK97" i="22"/>
  <c r="CD97" i="22"/>
  <c r="BX97" i="22"/>
  <c r="BR97" i="22"/>
  <c r="BL97" i="22"/>
  <c r="BE97" i="22"/>
  <c r="AZ97" i="22"/>
  <c r="AT97" i="22"/>
  <c r="AM97" i="22"/>
  <c r="AH97" i="22"/>
  <c r="AB97" i="22"/>
  <c r="R97" i="22"/>
  <c r="DW97" i="22" s="1"/>
  <c r="P97" i="22"/>
  <c r="J97" i="22"/>
  <c r="EH96" i="22"/>
  <c r="DI96" i="22"/>
  <c r="DC96" i="22"/>
  <c r="CW96" i="22"/>
  <c r="CQ96" i="22"/>
  <c r="CK96" i="22"/>
  <c r="CD96" i="22"/>
  <c r="BX96" i="22"/>
  <c r="BR96" i="22"/>
  <c r="BL96" i="22"/>
  <c r="BE96" i="22"/>
  <c r="AZ96" i="22"/>
  <c r="AT96" i="22"/>
  <c r="AM96" i="22"/>
  <c r="AH96" i="22"/>
  <c r="AB96" i="22"/>
  <c r="R96" i="22"/>
  <c r="DW96" i="22" s="1"/>
  <c r="P96" i="22"/>
  <c r="J96" i="22"/>
  <c r="EH95" i="22"/>
  <c r="DI95" i="22"/>
  <c r="DC95" i="22"/>
  <c r="CW95" i="22"/>
  <c r="CQ95" i="22"/>
  <c r="CK95" i="22"/>
  <c r="CD95" i="22"/>
  <c r="BX95" i="22"/>
  <c r="BR95" i="22"/>
  <c r="BL95" i="22"/>
  <c r="BE95" i="22"/>
  <c r="AZ95" i="22"/>
  <c r="AM95" i="22"/>
  <c r="AH95" i="22"/>
  <c r="AB95" i="22"/>
  <c r="R95" i="22"/>
  <c r="J95" i="22"/>
  <c r="EH94" i="22"/>
  <c r="DI94" i="22"/>
  <c r="DC94" i="22"/>
  <c r="CW94" i="22"/>
  <c r="CQ94" i="22"/>
  <c r="CK94" i="22"/>
  <c r="CD94" i="22"/>
  <c r="BX94" i="22"/>
  <c r="BR94" i="22"/>
  <c r="BL94" i="22"/>
  <c r="BE94" i="22"/>
  <c r="BF94" i="22" s="1"/>
  <c r="AZ94" i="22"/>
  <c r="AT94" i="22"/>
  <c r="AM94" i="22"/>
  <c r="AH94" i="22"/>
  <c r="AB94" i="22"/>
  <c r="R94" i="22"/>
  <c r="DW94" i="22" s="1"/>
  <c r="P94" i="22"/>
  <c r="J94" i="22"/>
  <c r="EH93" i="22"/>
  <c r="DI93" i="22"/>
  <c r="DC93" i="22"/>
  <c r="CW93" i="22"/>
  <c r="CQ93" i="22"/>
  <c r="CK93" i="22"/>
  <c r="CD93" i="22"/>
  <c r="BX93" i="22"/>
  <c r="BR93" i="22"/>
  <c r="BL93" i="22"/>
  <c r="BE93" i="22"/>
  <c r="AZ93" i="22"/>
  <c r="AT93" i="22"/>
  <c r="AM93" i="22"/>
  <c r="AH93" i="22"/>
  <c r="AB93" i="22"/>
  <c r="R93" i="22"/>
  <c r="DW93" i="22" s="1"/>
  <c r="P93" i="22"/>
  <c r="J93" i="22"/>
  <c r="EH92" i="22"/>
  <c r="DI92" i="22"/>
  <c r="DC92" i="22"/>
  <c r="CW92" i="22"/>
  <c r="CQ92" i="22"/>
  <c r="CK92" i="22"/>
  <c r="CD92" i="22"/>
  <c r="BX92" i="22"/>
  <c r="BR92" i="22"/>
  <c r="BL92" i="22"/>
  <c r="BE92" i="22"/>
  <c r="AZ92" i="22"/>
  <c r="AT92" i="22"/>
  <c r="AM92" i="22"/>
  <c r="AH92" i="22"/>
  <c r="AB92" i="22"/>
  <c r="R92" i="22"/>
  <c r="P92" i="22"/>
  <c r="J92" i="22"/>
  <c r="EH91" i="22"/>
  <c r="DI91" i="22"/>
  <c r="DC91" i="22"/>
  <c r="CW91" i="22"/>
  <c r="CQ91" i="22"/>
  <c r="CK91" i="22"/>
  <c r="CD91" i="22"/>
  <c r="BX91" i="22"/>
  <c r="BR91" i="22"/>
  <c r="BL91" i="22"/>
  <c r="BE91" i="22"/>
  <c r="AZ91" i="22"/>
  <c r="AT91" i="22"/>
  <c r="AM91" i="22"/>
  <c r="AH91" i="22"/>
  <c r="AB91" i="22"/>
  <c r="R91" i="22"/>
  <c r="DW91" i="22" s="1"/>
  <c r="P91" i="22"/>
  <c r="J91" i="22"/>
  <c r="EH90" i="22"/>
  <c r="DI90" i="22"/>
  <c r="DC90" i="22"/>
  <c r="CW90" i="22"/>
  <c r="CQ90" i="22"/>
  <c r="CK90" i="22"/>
  <c r="CD90" i="22"/>
  <c r="BX90" i="22"/>
  <c r="BR90" i="22"/>
  <c r="BL90" i="22"/>
  <c r="BE90" i="22"/>
  <c r="AZ90" i="22"/>
  <c r="AT90" i="22"/>
  <c r="AM90" i="22"/>
  <c r="AH90" i="22"/>
  <c r="AB90" i="22"/>
  <c r="R90" i="22"/>
  <c r="DW90" i="22" s="1"/>
  <c r="P90" i="22"/>
  <c r="J90" i="22"/>
  <c r="EH89" i="22"/>
  <c r="DI89" i="22"/>
  <c r="DC89" i="22"/>
  <c r="CW89" i="22"/>
  <c r="CQ89" i="22"/>
  <c r="CK89" i="22"/>
  <c r="CD89" i="22"/>
  <c r="BX89" i="22"/>
  <c r="BR89" i="22"/>
  <c r="BL89" i="22"/>
  <c r="BE89" i="22"/>
  <c r="AZ89" i="22"/>
  <c r="AT89" i="22"/>
  <c r="AM89" i="22"/>
  <c r="AH89" i="22"/>
  <c r="AB89" i="22"/>
  <c r="R89" i="22"/>
  <c r="P89" i="22"/>
  <c r="J89" i="22"/>
  <c r="EH88" i="22"/>
  <c r="DI88" i="22"/>
  <c r="DC88" i="22"/>
  <c r="CW88" i="22"/>
  <c r="CQ88" i="22"/>
  <c r="CK88" i="22"/>
  <c r="CD88" i="22"/>
  <c r="BX88" i="22"/>
  <c r="BR88" i="22"/>
  <c r="BL88" i="22"/>
  <c r="BE88" i="22"/>
  <c r="AZ88" i="22"/>
  <c r="AT88" i="22"/>
  <c r="AM88" i="22"/>
  <c r="AH88" i="22"/>
  <c r="AB88" i="22"/>
  <c r="R88" i="22"/>
  <c r="DW88" i="22" s="1"/>
  <c r="P88" i="22"/>
  <c r="J88" i="22"/>
  <c r="EH87" i="22"/>
  <c r="DI87" i="22"/>
  <c r="DC87" i="22"/>
  <c r="CW87" i="22"/>
  <c r="CQ87" i="22"/>
  <c r="CK87" i="22"/>
  <c r="CD87" i="22"/>
  <c r="BX87" i="22"/>
  <c r="BR87" i="22"/>
  <c r="BL87" i="22"/>
  <c r="BE87" i="22"/>
  <c r="AV87" i="22"/>
  <c r="AT87" i="22"/>
  <c r="AM87" i="22"/>
  <c r="AH87" i="22"/>
  <c r="AB87" i="22"/>
  <c r="R87" i="22"/>
  <c r="DW87" i="22" s="1"/>
  <c r="P87" i="22"/>
  <c r="J87" i="22"/>
  <c r="EH86" i="22"/>
  <c r="DI86" i="22"/>
  <c r="DC86" i="22"/>
  <c r="CW86" i="22"/>
  <c r="CQ86" i="22"/>
  <c r="CK86" i="22"/>
  <c r="CD86" i="22"/>
  <c r="BX86" i="22"/>
  <c r="BR86" i="22"/>
  <c r="BL86" i="22"/>
  <c r="BE86" i="22"/>
  <c r="BF86" i="22" s="1"/>
  <c r="AZ86" i="22"/>
  <c r="AT86" i="22"/>
  <c r="AM86" i="22"/>
  <c r="AH86" i="22"/>
  <c r="AB86" i="22"/>
  <c r="R86" i="22"/>
  <c r="DW86" i="22" s="1"/>
  <c r="P86" i="22"/>
  <c r="J86" i="22"/>
  <c r="EH85" i="22"/>
  <c r="DI85" i="22"/>
  <c r="DC85" i="22"/>
  <c r="CW85" i="22"/>
  <c r="CQ85" i="22"/>
  <c r="CK85" i="22"/>
  <c r="CD85" i="22"/>
  <c r="BX85" i="22"/>
  <c r="BR85" i="22"/>
  <c r="BL85" i="22"/>
  <c r="BE85" i="22"/>
  <c r="BF85" i="22" s="1"/>
  <c r="AZ85" i="22"/>
  <c r="AT85" i="22"/>
  <c r="AM85" i="22"/>
  <c r="AH85" i="22"/>
  <c r="AB85" i="22"/>
  <c r="R85" i="22"/>
  <c r="DW85" i="22" s="1"/>
  <c r="P85" i="22"/>
  <c r="J85" i="22"/>
  <c r="EH84" i="22"/>
  <c r="DI84" i="22"/>
  <c r="DC84" i="22"/>
  <c r="CW84" i="22"/>
  <c r="CQ84" i="22"/>
  <c r="CK84" i="22"/>
  <c r="CD84" i="22"/>
  <c r="BX84" i="22"/>
  <c r="BR84" i="22"/>
  <c r="BL84" i="22"/>
  <c r="BE84" i="22"/>
  <c r="AZ84" i="22"/>
  <c r="AT84" i="22"/>
  <c r="AM84" i="22"/>
  <c r="AH84" i="22"/>
  <c r="AB84" i="22"/>
  <c r="R84" i="22"/>
  <c r="DW84" i="22" s="1"/>
  <c r="P84" i="22"/>
  <c r="J84" i="22"/>
  <c r="EH83" i="22"/>
  <c r="DI83" i="22"/>
  <c r="DC83" i="22"/>
  <c r="CW83" i="22"/>
  <c r="CQ83" i="22"/>
  <c r="CK83" i="22"/>
  <c r="CD83" i="22"/>
  <c r="BX83" i="22"/>
  <c r="BR83" i="22"/>
  <c r="BL83" i="22"/>
  <c r="BE83" i="22"/>
  <c r="BF83" i="22" s="1"/>
  <c r="AZ83" i="22"/>
  <c r="AT83" i="22"/>
  <c r="AM83" i="22"/>
  <c r="AH83" i="22"/>
  <c r="AB83" i="22"/>
  <c r="R83" i="22"/>
  <c r="DW83" i="22" s="1"/>
  <c r="P83" i="22"/>
  <c r="J83" i="22"/>
  <c r="EH82" i="22"/>
  <c r="DI82" i="22"/>
  <c r="DC82" i="22"/>
  <c r="CW82" i="22"/>
  <c r="CQ82" i="22"/>
  <c r="CK82" i="22"/>
  <c r="CD82" i="22"/>
  <c r="BX82" i="22"/>
  <c r="BR82" i="22"/>
  <c r="BL82" i="22"/>
  <c r="BE82" i="22"/>
  <c r="BF82" i="22" s="1"/>
  <c r="AZ82" i="22"/>
  <c r="AT82" i="22"/>
  <c r="AM82" i="22"/>
  <c r="AH82" i="22"/>
  <c r="AB82" i="22"/>
  <c r="R82" i="22"/>
  <c r="DW82" i="22" s="1"/>
  <c r="P82" i="22"/>
  <c r="J82" i="22"/>
  <c r="EH81" i="22"/>
  <c r="DI81" i="22"/>
  <c r="DC81" i="22"/>
  <c r="CW81" i="22"/>
  <c r="CQ81" i="22"/>
  <c r="CK81" i="22"/>
  <c r="CD81" i="22"/>
  <c r="BX81" i="22"/>
  <c r="BR81" i="22"/>
  <c r="BL81" i="22"/>
  <c r="BE81" i="22"/>
  <c r="AZ81" i="22"/>
  <c r="AT81" i="22"/>
  <c r="AM81" i="22"/>
  <c r="AH81" i="22"/>
  <c r="AB81" i="22"/>
  <c r="R81" i="22"/>
  <c r="DW81" i="22" s="1"/>
  <c r="P81" i="22"/>
  <c r="J81" i="22"/>
  <c r="EH80" i="22"/>
  <c r="DI80" i="22"/>
  <c r="DC80" i="22"/>
  <c r="CW80" i="22"/>
  <c r="CQ80" i="22"/>
  <c r="CK80" i="22"/>
  <c r="CD80" i="22"/>
  <c r="BX80" i="22"/>
  <c r="BR80" i="22"/>
  <c r="BL80" i="22"/>
  <c r="BE80" i="22"/>
  <c r="BF80" i="22" s="1"/>
  <c r="AZ80" i="22"/>
  <c r="AT80" i="22"/>
  <c r="AM80" i="22"/>
  <c r="AH80" i="22"/>
  <c r="AB80" i="22"/>
  <c r="R80" i="22"/>
  <c r="DW80" i="22" s="1"/>
  <c r="P80" i="22"/>
  <c r="J80" i="22"/>
  <c r="EH79" i="22"/>
  <c r="DI79" i="22"/>
  <c r="DC79" i="22"/>
  <c r="CW79" i="22"/>
  <c r="CQ79" i="22"/>
  <c r="CK79" i="22"/>
  <c r="CD79" i="22"/>
  <c r="BX79" i="22"/>
  <c r="BR79" i="22"/>
  <c r="BL79" i="22"/>
  <c r="BE79" i="22"/>
  <c r="AZ79" i="22"/>
  <c r="AT79" i="22"/>
  <c r="AM79" i="22"/>
  <c r="AH79" i="22"/>
  <c r="AB79" i="22"/>
  <c r="R79" i="22"/>
  <c r="DW79" i="22" s="1"/>
  <c r="P79" i="22"/>
  <c r="J79" i="22"/>
  <c r="EH78" i="22"/>
  <c r="DI78" i="22"/>
  <c r="DC78" i="22"/>
  <c r="CW78" i="22"/>
  <c r="CQ78" i="22"/>
  <c r="CK78" i="22"/>
  <c r="CD78" i="22"/>
  <c r="BX78" i="22"/>
  <c r="BR78" i="22"/>
  <c r="BL78" i="22"/>
  <c r="BE78" i="22"/>
  <c r="AZ78" i="22"/>
  <c r="AT78" i="22"/>
  <c r="AM78" i="22"/>
  <c r="AH78" i="22"/>
  <c r="AB78" i="22"/>
  <c r="R78" i="22"/>
  <c r="DW78" i="22" s="1"/>
  <c r="P78" i="22"/>
  <c r="J78" i="22"/>
  <c r="EH77" i="22"/>
  <c r="DI77" i="22"/>
  <c r="DC77" i="22"/>
  <c r="CW77" i="22"/>
  <c r="CQ77" i="22"/>
  <c r="CK77" i="22"/>
  <c r="CD77" i="22"/>
  <c r="BX77" i="22"/>
  <c r="BR77" i="22"/>
  <c r="BL77" i="22"/>
  <c r="BE77" i="22"/>
  <c r="BF77" i="22" s="1"/>
  <c r="AZ77" i="22"/>
  <c r="AT77" i="22"/>
  <c r="AM77" i="22"/>
  <c r="AH77" i="22"/>
  <c r="AB77" i="22"/>
  <c r="R77" i="22"/>
  <c r="DW77" i="22" s="1"/>
  <c r="P77" i="22"/>
  <c r="J77" i="22"/>
  <c r="EH76" i="22"/>
  <c r="DI76" i="22"/>
  <c r="DC76" i="22"/>
  <c r="CW76" i="22"/>
  <c r="CQ76" i="22"/>
  <c r="CK76" i="22"/>
  <c r="CD76" i="22"/>
  <c r="BX76" i="22"/>
  <c r="BR76" i="22"/>
  <c r="BL76" i="22"/>
  <c r="BE76" i="22"/>
  <c r="BF76" i="22" s="1"/>
  <c r="AZ76" i="22"/>
  <c r="AT76" i="22"/>
  <c r="AM76" i="22"/>
  <c r="AH76" i="22"/>
  <c r="AB76" i="22"/>
  <c r="R76" i="22"/>
  <c r="DW76" i="22" s="1"/>
  <c r="P76" i="22"/>
  <c r="J76" i="22"/>
  <c r="EH75" i="22"/>
  <c r="DI75" i="22"/>
  <c r="DC75" i="22"/>
  <c r="CW75" i="22"/>
  <c r="CQ75" i="22"/>
  <c r="CK75" i="22"/>
  <c r="CD75" i="22"/>
  <c r="BX75" i="22"/>
  <c r="BR75" i="22"/>
  <c r="BL75" i="22"/>
  <c r="BE75" i="22"/>
  <c r="AZ75" i="22"/>
  <c r="AT75" i="22"/>
  <c r="AM75" i="22"/>
  <c r="AH75" i="22"/>
  <c r="AB75" i="22"/>
  <c r="R75" i="22"/>
  <c r="DW75" i="22" s="1"/>
  <c r="P75" i="22"/>
  <c r="J75" i="22"/>
  <c r="EH74" i="22"/>
  <c r="DI74" i="22"/>
  <c r="DC74" i="22"/>
  <c r="CW74" i="22"/>
  <c r="CQ74" i="22"/>
  <c r="CK74" i="22"/>
  <c r="CD74" i="22"/>
  <c r="BX74" i="22"/>
  <c r="BR74" i="22"/>
  <c r="BL74" i="22"/>
  <c r="BE74" i="22"/>
  <c r="BF74" i="22" s="1"/>
  <c r="AZ74" i="22"/>
  <c r="AT74" i="22"/>
  <c r="AM74" i="22"/>
  <c r="AH74" i="22"/>
  <c r="AB74" i="22"/>
  <c r="R74" i="22"/>
  <c r="DW74" i="22" s="1"/>
  <c r="P74" i="22"/>
  <c r="J74" i="22"/>
  <c r="EH73" i="22"/>
  <c r="DI73" i="22"/>
  <c r="DC73" i="22"/>
  <c r="CW73" i="22"/>
  <c r="CQ73" i="22"/>
  <c r="CK73" i="22"/>
  <c r="CD73" i="22"/>
  <c r="BX73" i="22"/>
  <c r="BR73" i="22"/>
  <c r="BL73" i="22"/>
  <c r="BE73" i="22"/>
  <c r="AZ73" i="22"/>
  <c r="AT73" i="22"/>
  <c r="AM73" i="22"/>
  <c r="AH73" i="22"/>
  <c r="AB73" i="22"/>
  <c r="R73" i="22"/>
  <c r="DW73" i="22" s="1"/>
  <c r="P73" i="22"/>
  <c r="J73" i="22"/>
  <c r="EH72" i="22"/>
  <c r="DI72" i="22"/>
  <c r="DC72" i="22"/>
  <c r="CW72" i="22"/>
  <c r="CQ72" i="22"/>
  <c r="CK72" i="22"/>
  <c r="CD72" i="22"/>
  <c r="BX72" i="22"/>
  <c r="BR72" i="22"/>
  <c r="BL72" i="22"/>
  <c r="BE72" i="22"/>
  <c r="AZ72" i="22"/>
  <c r="AT72" i="22"/>
  <c r="AM72" i="22"/>
  <c r="AH72" i="22"/>
  <c r="AB72" i="22"/>
  <c r="R72" i="22"/>
  <c r="DW72" i="22" s="1"/>
  <c r="P72" i="22"/>
  <c r="J72" i="22"/>
  <c r="EH71" i="22"/>
  <c r="DI71" i="22"/>
  <c r="DC71" i="22"/>
  <c r="CW71" i="22"/>
  <c r="CQ71" i="22"/>
  <c r="CK71" i="22"/>
  <c r="CD71" i="22"/>
  <c r="BX71" i="22"/>
  <c r="BR71" i="22"/>
  <c r="BL71" i="22"/>
  <c r="BE71" i="22"/>
  <c r="BF71" i="22" s="1"/>
  <c r="AZ71" i="22"/>
  <c r="AT71" i="22"/>
  <c r="AM71" i="22"/>
  <c r="AN71" i="22" s="1"/>
  <c r="AH71" i="22"/>
  <c r="AB71" i="22"/>
  <c r="R71" i="22"/>
  <c r="DW71" i="22" s="1"/>
  <c r="P71" i="22"/>
  <c r="J71" i="22"/>
  <c r="EH70" i="22"/>
  <c r="DI70" i="22"/>
  <c r="DC70" i="22"/>
  <c r="CW70" i="22"/>
  <c r="CQ70" i="22"/>
  <c r="CK70" i="22"/>
  <c r="CD70" i="22"/>
  <c r="BX70" i="22"/>
  <c r="BR70" i="22"/>
  <c r="BL70" i="22"/>
  <c r="BE70" i="22"/>
  <c r="BF70" i="22" s="1"/>
  <c r="AZ70" i="22"/>
  <c r="AT70" i="22"/>
  <c r="AM70" i="22"/>
  <c r="AH70" i="22"/>
  <c r="AB70" i="22"/>
  <c r="R70" i="22"/>
  <c r="DW70" i="22" s="1"/>
  <c r="P70" i="22"/>
  <c r="J70" i="22"/>
  <c r="EH69" i="22"/>
  <c r="DI69" i="22"/>
  <c r="DC69" i="22"/>
  <c r="CW69" i="22"/>
  <c r="CQ69" i="22"/>
  <c r="CK69" i="22"/>
  <c r="CD69" i="22"/>
  <c r="BX69" i="22"/>
  <c r="BR69" i="22"/>
  <c r="BL69" i="22"/>
  <c r="BE69" i="22"/>
  <c r="AZ69" i="22"/>
  <c r="AT69" i="22"/>
  <c r="AM69" i="22"/>
  <c r="AH69" i="22"/>
  <c r="AB69" i="22"/>
  <c r="R69" i="22"/>
  <c r="DW69" i="22" s="1"/>
  <c r="P69" i="22"/>
  <c r="J69" i="22"/>
  <c r="EH68" i="22"/>
  <c r="DI68" i="22"/>
  <c r="DC68" i="22"/>
  <c r="CW68" i="22"/>
  <c r="CQ68" i="22"/>
  <c r="CK68" i="22"/>
  <c r="CD68" i="22"/>
  <c r="BX68" i="22"/>
  <c r="BR68" i="22"/>
  <c r="BL68" i="22"/>
  <c r="BE68" i="22"/>
  <c r="BF68" i="22" s="1"/>
  <c r="AZ68" i="22"/>
  <c r="AT68" i="22"/>
  <c r="AM68" i="22"/>
  <c r="AH68" i="22"/>
  <c r="AB68" i="22"/>
  <c r="R68" i="22"/>
  <c r="DW68" i="22" s="1"/>
  <c r="P68" i="22"/>
  <c r="J68" i="22"/>
  <c r="EH67" i="22"/>
  <c r="DI67" i="22"/>
  <c r="DC67" i="22"/>
  <c r="CW67" i="22"/>
  <c r="CQ67" i="22"/>
  <c r="CK67" i="22"/>
  <c r="CD67" i="22"/>
  <c r="BX67" i="22"/>
  <c r="BR67" i="22"/>
  <c r="BL67" i="22"/>
  <c r="BE67" i="22"/>
  <c r="AZ67" i="22"/>
  <c r="AT67" i="22"/>
  <c r="AM67" i="22"/>
  <c r="AH67" i="22"/>
  <c r="AB67" i="22"/>
  <c r="R67" i="22"/>
  <c r="P67" i="22"/>
  <c r="J67" i="22"/>
  <c r="EH66" i="22"/>
  <c r="DI66" i="22"/>
  <c r="DC66" i="22"/>
  <c r="CW66" i="22"/>
  <c r="CQ66" i="22"/>
  <c r="CK66" i="22"/>
  <c r="CD66" i="22"/>
  <c r="BX66" i="22"/>
  <c r="BR66" i="22"/>
  <c r="BL66" i="22"/>
  <c r="BE66" i="22"/>
  <c r="AZ66" i="22"/>
  <c r="AT66" i="22"/>
  <c r="AM66" i="22"/>
  <c r="AH66" i="22"/>
  <c r="AB66" i="22"/>
  <c r="R66" i="22"/>
  <c r="P66" i="22"/>
  <c r="J66" i="22"/>
  <c r="EH65" i="22"/>
  <c r="DI65" i="22"/>
  <c r="DC65" i="22"/>
  <c r="CW65" i="22"/>
  <c r="CQ65" i="22"/>
  <c r="CK65" i="22"/>
  <c r="CD65" i="22"/>
  <c r="BX65" i="22"/>
  <c r="BR65" i="22"/>
  <c r="BL65" i="22"/>
  <c r="BE65" i="22"/>
  <c r="AZ65" i="22"/>
  <c r="AT65" i="22"/>
  <c r="AM65" i="22"/>
  <c r="AH65" i="22"/>
  <c r="AB65" i="22"/>
  <c r="R65" i="22"/>
  <c r="DW65" i="22" s="1"/>
  <c r="P65" i="22"/>
  <c r="J65" i="22"/>
  <c r="EH64" i="22"/>
  <c r="DI64" i="22"/>
  <c r="DC64" i="22"/>
  <c r="CW64" i="22"/>
  <c r="CQ64" i="22"/>
  <c r="CK64" i="22"/>
  <c r="CD64" i="22"/>
  <c r="BX64" i="22"/>
  <c r="BR64" i="22"/>
  <c r="BL64" i="22"/>
  <c r="BE64" i="22"/>
  <c r="AZ64" i="22"/>
  <c r="AT64" i="22"/>
  <c r="AM64" i="22"/>
  <c r="AH64" i="22"/>
  <c r="AB64" i="22"/>
  <c r="R64" i="22"/>
  <c r="P64" i="22"/>
  <c r="J64" i="22"/>
  <c r="EH63" i="22"/>
  <c r="DI63" i="22"/>
  <c r="DC63" i="22"/>
  <c r="CW63" i="22"/>
  <c r="CQ63" i="22"/>
  <c r="CK63" i="22"/>
  <c r="CD63" i="22"/>
  <c r="BX63" i="22"/>
  <c r="BR63" i="22"/>
  <c r="BL63" i="22"/>
  <c r="BE63" i="22"/>
  <c r="AZ63" i="22"/>
  <c r="AT63" i="22"/>
  <c r="AM63" i="22"/>
  <c r="AH63" i="22"/>
  <c r="AB63" i="22"/>
  <c r="R63" i="22"/>
  <c r="P63" i="22"/>
  <c r="J63" i="22"/>
  <c r="EH62" i="22"/>
  <c r="DI62" i="22"/>
  <c r="DC62" i="22"/>
  <c r="CW62" i="22"/>
  <c r="CQ62" i="22"/>
  <c r="CK62" i="22"/>
  <c r="CD62" i="22"/>
  <c r="BX62" i="22"/>
  <c r="BR62" i="22"/>
  <c r="BL62" i="22"/>
  <c r="BE62" i="22"/>
  <c r="AZ62" i="22"/>
  <c r="AT62" i="22"/>
  <c r="AM62" i="22"/>
  <c r="AH62" i="22"/>
  <c r="AB62" i="22"/>
  <c r="R62" i="22"/>
  <c r="DW62" i="22" s="1"/>
  <c r="P62" i="22"/>
  <c r="J62" i="22"/>
  <c r="EH61" i="22"/>
  <c r="DI61" i="22"/>
  <c r="DC61" i="22"/>
  <c r="CW61" i="22"/>
  <c r="CQ61" i="22"/>
  <c r="CK61" i="22"/>
  <c r="CD61" i="22"/>
  <c r="BX61" i="22"/>
  <c r="BR61" i="22"/>
  <c r="BL61" i="22"/>
  <c r="BE61" i="22"/>
  <c r="AZ61" i="22"/>
  <c r="AT61" i="22"/>
  <c r="AM61" i="22"/>
  <c r="AH61" i="22"/>
  <c r="AB61" i="22"/>
  <c r="R61" i="22"/>
  <c r="P61" i="22"/>
  <c r="J61" i="22"/>
  <c r="EH60" i="22"/>
  <c r="DI60" i="22"/>
  <c r="DC60" i="22"/>
  <c r="CW60" i="22"/>
  <c r="CQ60" i="22"/>
  <c r="CK60" i="22"/>
  <c r="CD60" i="22"/>
  <c r="BX60" i="22"/>
  <c r="BR60" i="22"/>
  <c r="BL60" i="22"/>
  <c r="BE60" i="22"/>
  <c r="AZ60" i="22"/>
  <c r="AT60" i="22"/>
  <c r="AM60" i="22"/>
  <c r="AH60" i="22"/>
  <c r="AB60" i="22"/>
  <c r="R60" i="22"/>
  <c r="P60" i="22"/>
  <c r="J60" i="22"/>
  <c r="EH59" i="22"/>
  <c r="DI59" i="22"/>
  <c r="DC59" i="22"/>
  <c r="CW59" i="22"/>
  <c r="CQ59" i="22"/>
  <c r="CK59" i="22"/>
  <c r="CD59" i="22"/>
  <c r="BX59" i="22"/>
  <c r="BR59" i="22"/>
  <c r="BL59" i="22"/>
  <c r="BE59" i="22"/>
  <c r="AZ59" i="22"/>
  <c r="AT59" i="22"/>
  <c r="AM59" i="22"/>
  <c r="AH59" i="22"/>
  <c r="AB59" i="22"/>
  <c r="R59" i="22"/>
  <c r="DW59" i="22" s="1"/>
  <c r="P59" i="22"/>
  <c r="J59" i="22"/>
  <c r="EH58" i="22"/>
  <c r="DI58" i="22"/>
  <c r="DC58" i="22"/>
  <c r="CW58" i="22"/>
  <c r="CQ58" i="22"/>
  <c r="CK58" i="22"/>
  <c r="CD58" i="22"/>
  <c r="BX58" i="22"/>
  <c r="BR58" i="22"/>
  <c r="BL58" i="22"/>
  <c r="BE58" i="22"/>
  <c r="BF58" i="22" s="1"/>
  <c r="AZ58" i="22"/>
  <c r="AT58" i="22"/>
  <c r="AM58" i="22"/>
  <c r="AH58" i="22"/>
  <c r="AB58" i="22"/>
  <c r="R58" i="22"/>
  <c r="P58" i="22"/>
  <c r="J58" i="22"/>
  <c r="EH57" i="22"/>
  <c r="DI57" i="22"/>
  <c r="DC57" i="22"/>
  <c r="CW57" i="22"/>
  <c r="CQ57" i="22"/>
  <c r="CK57" i="22"/>
  <c r="CD57" i="22"/>
  <c r="BX57" i="22"/>
  <c r="BR57" i="22"/>
  <c r="BL57" i="22"/>
  <c r="BE57" i="22"/>
  <c r="AZ57" i="22"/>
  <c r="AT57" i="22"/>
  <c r="AM57" i="22"/>
  <c r="AH57" i="22"/>
  <c r="AB57" i="22"/>
  <c r="R57" i="22"/>
  <c r="P57" i="22"/>
  <c r="J57" i="22"/>
  <c r="EH56" i="22"/>
  <c r="DI56" i="22"/>
  <c r="DC56" i="22"/>
  <c r="CW56" i="22"/>
  <c r="CQ56" i="22"/>
  <c r="CK56" i="22"/>
  <c r="CD56" i="22"/>
  <c r="BX56" i="22"/>
  <c r="BR56" i="22"/>
  <c r="BL56" i="22"/>
  <c r="BE56" i="22"/>
  <c r="AZ56" i="22"/>
  <c r="AT56" i="22"/>
  <c r="AM56" i="22"/>
  <c r="AH56" i="22"/>
  <c r="AB56" i="22"/>
  <c r="R56" i="22"/>
  <c r="DW56" i="22" s="1"/>
  <c r="P56" i="22"/>
  <c r="J56" i="22"/>
  <c r="EH55" i="22"/>
  <c r="DI55" i="22"/>
  <c r="DC55" i="22"/>
  <c r="CW55" i="22"/>
  <c r="CQ55" i="22"/>
  <c r="CK55" i="22"/>
  <c r="CD55" i="22"/>
  <c r="BX55" i="22"/>
  <c r="BR55" i="22"/>
  <c r="BL55" i="22"/>
  <c r="BE55" i="22"/>
  <c r="AZ55" i="22"/>
  <c r="AT55" i="22"/>
  <c r="AM55" i="22"/>
  <c r="AH55" i="22"/>
  <c r="AB55" i="22"/>
  <c r="R55" i="22"/>
  <c r="P55" i="22"/>
  <c r="J55" i="22"/>
  <c r="EH54" i="22"/>
  <c r="DI54" i="22"/>
  <c r="DC54" i="22"/>
  <c r="CW54" i="22"/>
  <c r="CQ54" i="22"/>
  <c r="CK54" i="22"/>
  <c r="CD54" i="22"/>
  <c r="BX54" i="22"/>
  <c r="BR54" i="22"/>
  <c r="BL54" i="22"/>
  <c r="BE54" i="22"/>
  <c r="AZ54" i="22"/>
  <c r="AT54" i="22"/>
  <c r="AM54" i="22"/>
  <c r="AH54" i="22"/>
  <c r="AB54" i="22"/>
  <c r="R54" i="22"/>
  <c r="DW54" i="22" s="1"/>
  <c r="P54" i="22"/>
  <c r="J54" i="22"/>
  <c r="EH53" i="22"/>
  <c r="DI53" i="22"/>
  <c r="DC53" i="22"/>
  <c r="CW53" i="22"/>
  <c r="CQ53" i="22"/>
  <c r="CK53" i="22"/>
  <c r="CD53" i="22"/>
  <c r="BX53" i="22"/>
  <c r="BR53" i="22"/>
  <c r="BL53" i="22"/>
  <c r="BE53" i="22"/>
  <c r="AZ53" i="22"/>
  <c r="AT53" i="22"/>
  <c r="AM53" i="22"/>
  <c r="AH53" i="22"/>
  <c r="AB53" i="22"/>
  <c r="R53" i="22"/>
  <c r="DW53" i="22" s="1"/>
  <c r="P53" i="22"/>
  <c r="J53" i="22"/>
  <c r="EH52" i="22"/>
  <c r="DI52" i="22"/>
  <c r="DC52" i="22"/>
  <c r="CW52" i="22"/>
  <c r="CQ52" i="22"/>
  <c r="CK52" i="22"/>
  <c r="CD52" i="22"/>
  <c r="BX52" i="22"/>
  <c r="BR52" i="22"/>
  <c r="BL52" i="22"/>
  <c r="BE52" i="22"/>
  <c r="AZ52" i="22"/>
  <c r="AT52" i="22"/>
  <c r="AM52" i="22"/>
  <c r="AH52" i="22"/>
  <c r="AB52" i="22"/>
  <c r="R52" i="22"/>
  <c r="DW52" i="22" s="1"/>
  <c r="P52" i="22"/>
  <c r="J52" i="22"/>
  <c r="EH51" i="22"/>
  <c r="DI51" i="22"/>
  <c r="DC51" i="22"/>
  <c r="CW51" i="22"/>
  <c r="CQ51" i="22"/>
  <c r="CK51" i="22"/>
  <c r="CD51" i="22"/>
  <c r="BX51" i="22"/>
  <c r="BR51" i="22"/>
  <c r="BL51" i="22"/>
  <c r="BE51" i="22"/>
  <c r="AZ51" i="22"/>
  <c r="AT51" i="22"/>
  <c r="AM51" i="22"/>
  <c r="AH51" i="22"/>
  <c r="AB51" i="22"/>
  <c r="R51" i="22"/>
  <c r="P51" i="22"/>
  <c r="J51" i="22"/>
  <c r="EH50" i="22"/>
  <c r="DI50" i="22"/>
  <c r="DC50" i="22"/>
  <c r="CW50" i="22"/>
  <c r="CQ50" i="22"/>
  <c r="CK50" i="22"/>
  <c r="CD50" i="22"/>
  <c r="BX50" i="22"/>
  <c r="BR50" i="22"/>
  <c r="BL50" i="22"/>
  <c r="BE50" i="22"/>
  <c r="AZ50" i="22"/>
  <c r="AT50" i="22"/>
  <c r="AM50" i="22"/>
  <c r="AH50" i="22"/>
  <c r="AB50" i="22"/>
  <c r="R50" i="22"/>
  <c r="DW50" i="22" s="1"/>
  <c r="P50" i="22"/>
  <c r="J50" i="22"/>
  <c r="EH49" i="22"/>
  <c r="DI49" i="22"/>
  <c r="DC49" i="22"/>
  <c r="CW49" i="22"/>
  <c r="CQ49" i="22"/>
  <c r="CK49" i="22"/>
  <c r="CD49" i="22"/>
  <c r="BX49" i="22"/>
  <c r="BR49" i="22"/>
  <c r="BL49" i="22"/>
  <c r="BE49" i="22"/>
  <c r="AZ49" i="22"/>
  <c r="AT49" i="22"/>
  <c r="AM49" i="22"/>
  <c r="AH49" i="22"/>
  <c r="AB49" i="22"/>
  <c r="R49" i="22"/>
  <c r="P49" i="22"/>
  <c r="J49" i="22"/>
  <c r="EH48" i="22"/>
  <c r="DI48" i="22"/>
  <c r="DC48" i="22"/>
  <c r="CW48" i="22"/>
  <c r="CQ48" i="22"/>
  <c r="CK48" i="22"/>
  <c r="CD48" i="22"/>
  <c r="BX48" i="22"/>
  <c r="BR48" i="22"/>
  <c r="BL48" i="22"/>
  <c r="BE48" i="22"/>
  <c r="AZ48" i="22"/>
  <c r="AT48" i="22"/>
  <c r="AM48" i="22"/>
  <c r="AH48" i="22"/>
  <c r="AB48" i="22"/>
  <c r="R48" i="22"/>
  <c r="P48" i="22"/>
  <c r="J48" i="22"/>
  <c r="EH47" i="22"/>
  <c r="DI47" i="22"/>
  <c r="DC47" i="22"/>
  <c r="CW47" i="22"/>
  <c r="CQ47" i="22"/>
  <c r="CK47" i="22"/>
  <c r="CD47" i="22"/>
  <c r="BX47" i="22"/>
  <c r="BR47" i="22"/>
  <c r="BL47" i="22"/>
  <c r="BE47" i="22"/>
  <c r="AZ47" i="22"/>
  <c r="AT47" i="22"/>
  <c r="AM47" i="22"/>
  <c r="AH47" i="22"/>
  <c r="AB47" i="22"/>
  <c r="R47" i="22"/>
  <c r="DW47" i="22" s="1"/>
  <c r="P47" i="22"/>
  <c r="J47" i="22"/>
  <c r="EH46" i="22"/>
  <c r="DI46" i="22"/>
  <c r="DC46" i="22"/>
  <c r="CW46" i="22"/>
  <c r="CQ46" i="22"/>
  <c r="CK46" i="22"/>
  <c r="CD46" i="22"/>
  <c r="BX46" i="22"/>
  <c r="BR46" i="22"/>
  <c r="BL46" i="22"/>
  <c r="BE46" i="22"/>
  <c r="AZ46" i="22"/>
  <c r="AT46" i="22"/>
  <c r="AM46" i="22"/>
  <c r="AH46" i="22"/>
  <c r="AB46" i="22"/>
  <c r="R46" i="22"/>
  <c r="P46" i="22"/>
  <c r="J46" i="22"/>
  <c r="EH45" i="22"/>
  <c r="DI45" i="22"/>
  <c r="DC45" i="22"/>
  <c r="CW45" i="22"/>
  <c r="CQ45" i="22"/>
  <c r="CK45" i="22"/>
  <c r="CD45" i="22"/>
  <c r="BX45" i="22"/>
  <c r="BR45" i="22"/>
  <c r="BL45" i="22"/>
  <c r="BE45" i="22"/>
  <c r="AZ45" i="22"/>
  <c r="AT45" i="22"/>
  <c r="AM45" i="22"/>
  <c r="AH45" i="22"/>
  <c r="AB45" i="22"/>
  <c r="R45" i="22"/>
  <c r="P45" i="22"/>
  <c r="J45" i="22"/>
  <c r="EH44" i="22"/>
  <c r="DI44" i="22"/>
  <c r="DC44" i="22"/>
  <c r="CW44" i="22"/>
  <c r="CQ44" i="22"/>
  <c r="CK44" i="22"/>
  <c r="CD44" i="22"/>
  <c r="BX44" i="22"/>
  <c r="BR44" i="22"/>
  <c r="BL44" i="22"/>
  <c r="BE44" i="22"/>
  <c r="AZ44" i="22"/>
  <c r="AT44" i="22"/>
  <c r="AM44" i="22"/>
  <c r="AH44" i="22"/>
  <c r="AB44" i="22"/>
  <c r="R44" i="22"/>
  <c r="DW44" i="22" s="1"/>
  <c r="P44" i="22"/>
  <c r="J44" i="22"/>
  <c r="EH43" i="22"/>
  <c r="DI43" i="22"/>
  <c r="DC43" i="22"/>
  <c r="CW43" i="22"/>
  <c r="CQ43" i="22"/>
  <c r="CK43" i="22"/>
  <c r="CD43" i="22"/>
  <c r="BX43" i="22"/>
  <c r="BR43" i="22"/>
  <c r="BL43" i="22"/>
  <c r="BE43" i="22"/>
  <c r="AZ43" i="22"/>
  <c r="AT43" i="22"/>
  <c r="AM43" i="22"/>
  <c r="AH43" i="22"/>
  <c r="AB43" i="22"/>
  <c r="R43" i="22"/>
  <c r="P43" i="22"/>
  <c r="J43" i="22"/>
  <c r="EH42" i="22"/>
  <c r="DI42" i="22"/>
  <c r="DC42" i="22"/>
  <c r="CW42" i="22"/>
  <c r="CQ42" i="22"/>
  <c r="CK42" i="22"/>
  <c r="CD42" i="22"/>
  <c r="BX42" i="22"/>
  <c r="BR42" i="22"/>
  <c r="BL42" i="22"/>
  <c r="BE42" i="22"/>
  <c r="AZ42" i="22"/>
  <c r="AT42" i="22"/>
  <c r="AM42" i="22"/>
  <c r="AH42" i="22"/>
  <c r="AB42" i="22"/>
  <c r="R42" i="22"/>
  <c r="P42" i="22"/>
  <c r="J42" i="22"/>
  <c r="EH41" i="22"/>
  <c r="DI41" i="22"/>
  <c r="DC41" i="22"/>
  <c r="CW41" i="22"/>
  <c r="CQ41" i="22"/>
  <c r="CK41" i="22"/>
  <c r="CD41" i="22"/>
  <c r="BX41" i="22"/>
  <c r="BR41" i="22"/>
  <c r="BL41" i="22"/>
  <c r="BE41" i="22"/>
  <c r="AZ41" i="22"/>
  <c r="AT41" i="22"/>
  <c r="AM41" i="22"/>
  <c r="AH41" i="22"/>
  <c r="AB41" i="22"/>
  <c r="R41" i="22"/>
  <c r="DW41" i="22" s="1"/>
  <c r="P41" i="22"/>
  <c r="J41" i="22"/>
  <c r="EH40" i="22"/>
  <c r="DI40" i="22"/>
  <c r="DC40" i="22"/>
  <c r="CW40" i="22"/>
  <c r="CQ40" i="22"/>
  <c r="CK40" i="22"/>
  <c r="CD40" i="22"/>
  <c r="BX40" i="22"/>
  <c r="BR40" i="22"/>
  <c r="BL40" i="22"/>
  <c r="BE40" i="22"/>
  <c r="AZ40" i="22"/>
  <c r="AT40" i="22"/>
  <c r="AM40" i="22"/>
  <c r="AH40" i="22"/>
  <c r="AB40" i="22"/>
  <c r="R40" i="22"/>
  <c r="P40" i="22"/>
  <c r="J40" i="22"/>
  <c r="EH39" i="22"/>
  <c r="DI39" i="22"/>
  <c r="DC39" i="22"/>
  <c r="CW39" i="22"/>
  <c r="CQ39" i="22"/>
  <c r="CK39" i="22"/>
  <c r="CD39" i="22"/>
  <c r="BX39" i="22"/>
  <c r="BR39" i="22"/>
  <c r="BL39" i="22"/>
  <c r="BE39" i="22"/>
  <c r="AZ39" i="22"/>
  <c r="AT39" i="22"/>
  <c r="AM39" i="22"/>
  <c r="AH39" i="22"/>
  <c r="AB39" i="22"/>
  <c r="R39" i="22"/>
  <c r="P39" i="22"/>
  <c r="J39" i="22"/>
  <c r="EH38" i="22"/>
  <c r="DI38" i="22"/>
  <c r="DC38" i="22"/>
  <c r="CW38" i="22"/>
  <c r="CQ38" i="22"/>
  <c r="CK38" i="22"/>
  <c r="CD38" i="22"/>
  <c r="BX38" i="22"/>
  <c r="BR38" i="22"/>
  <c r="BL38" i="22"/>
  <c r="BE38" i="22"/>
  <c r="AZ38" i="22"/>
  <c r="AT38" i="22"/>
  <c r="AM38" i="22"/>
  <c r="AH38" i="22"/>
  <c r="AB38" i="22"/>
  <c r="R38" i="22"/>
  <c r="DW38" i="22" s="1"/>
  <c r="P38" i="22"/>
  <c r="J38" i="22"/>
  <c r="EH37" i="22"/>
  <c r="DI37" i="22"/>
  <c r="DC37" i="22"/>
  <c r="CW37" i="22"/>
  <c r="CQ37" i="22"/>
  <c r="CK37" i="22"/>
  <c r="CD37" i="22"/>
  <c r="BX37" i="22"/>
  <c r="BR37" i="22"/>
  <c r="BL37" i="22"/>
  <c r="BE37" i="22"/>
  <c r="AZ37" i="22"/>
  <c r="AT37" i="22"/>
  <c r="AM37" i="22"/>
  <c r="AH37" i="22"/>
  <c r="AB37" i="22"/>
  <c r="R37" i="22"/>
  <c r="P37" i="22"/>
  <c r="J37" i="22"/>
  <c r="EH36" i="22"/>
  <c r="DI36" i="22"/>
  <c r="DC36" i="22"/>
  <c r="CW36" i="22"/>
  <c r="CQ36" i="22"/>
  <c r="CK36" i="22"/>
  <c r="CD36" i="22"/>
  <c r="BX36" i="22"/>
  <c r="BR36" i="22"/>
  <c r="BL36" i="22"/>
  <c r="BE36" i="22"/>
  <c r="AZ36" i="22"/>
  <c r="AT36" i="22"/>
  <c r="AM36" i="22"/>
  <c r="AH36" i="22"/>
  <c r="AB36" i="22"/>
  <c r="R36" i="22"/>
  <c r="P36" i="22"/>
  <c r="J36" i="22"/>
  <c r="EH35" i="22"/>
  <c r="DI35" i="22"/>
  <c r="DC35" i="22"/>
  <c r="CW35" i="22"/>
  <c r="CQ35" i="22"/>
  <c r="CK35" i="22"/>
  <c r="CD35" i="22"/>
  <c r="BX35" i="22"/>
  <c r="BR35" i="22"/>
  <c r="BL35" i="22"/>
  <c r="BE35" i="22"/>
  <c r="AZ35" i="22"/>
  <c r="AT35" i="22"/>
  <c r="AM35" i="22"/>
  <c r="AH35" i="22"/>
  <c r="AB35" i="22"/>
  <c r="R35" i="22"/>
  <c r="DW35" i="22" s="1"/>
  <c r="P35" i="22"/>
  <c r="J35" i="22"/>
  <c r="EH34" i="22"/>
  <c r="DI34" i="22"/>
  <c r="DC34" i="22"/>
  <c r="CW34" i="22"/>
  <c r="CQ34" i="22"/>
  <c r="CK34" i="22"/>
  <c r="CD34" i="22"/>
  <c r="BX34" i="22"/>
  <c r="BR34" i="22"/>
  <c r="BL34" i="22"/>
  <c r="BE34" i="22"/>
  <c r="AZ34" i="22"/>
  <c r="AT34" i="22"/>
  <c r="AM34" i="22"/>
  <c r="AH34" i="22"/>
  <c r="AB34" i="22"/>
  <c r="R34" i="22"/>
  <c r="P34" i="22"/>
  <c r="J34" i="22"/>
  <c r="EH33" i="22"/>
  <c r="DI33" i="22"/>
  <c r="DC33" i="22"/>
  <c r="CW33" i="22"/>
  <c r="CQ33" i="22"/>
  <c r="CK33" i="22"/>
  <c r="CD33" i="22"/>
  <c r="BX33" i="22"/>
  <c r="BR33" i="22"/>
  <c r="BL33" i="22"/>
  <c r="BE33" i="22"/>
  <c r="AZ33" i="22"/>
  <c r="AT33" i="22"/>
  <c r="AM33" i="22"/>
  <c r="AH33" i="22"/>
  <c r="AB33" i="22"/>
  <c r="R33" i="22"/>
  <c r="P33" i="22"/>
  <c r="J33" i="22"/>
  <c r="EH32" i="22"/>
  <c r="DI32" i="22"/>
  <c r="DC32" i="22"/>
  <c r="CW32" i="22"/>
  <c r="CQ32" i="22"/>
  <c r="CK32" i="22"/>
  <c r="CD32" i="22"/>
  <c r="BX32" i="22"/>
  <c r="BR32" i="22"/>
  <c r="BL32" i="22"/>
  <c r="BE32" i="22"/>
  <c r="AZ32" i="22"/>
  <c r="AT32" i="22"/>
  <c r="AM32" i="22"/>
  <c r="AH32" i="22"/>
  <c r="AB32" i="22"/>
  <c r="R32" i="22"/>
  <c r="DW32" i="22" s="1"/>
  <c r="P32" i="22"/>
  <c r="J32" i="22"/>
  <c r="EH31" i="22"/>
  <c r="DI31" i="22"/>
  <c r="DC31" i="22"/>
  <c r="CW31" i="22"/>
  <c r="CQ31" i="22"/>
  <c r="CK31" i="22"/>
  <c r="CD31" i="22"/>
  <c r="BX31" i="22"/>
  <c r="BR31" i="22"/>
  <c r="BL31" i="22"/>
  <c r="BE31" i="22"/>
  <c r="AZ31" i="22"/>
  <c r="AT31" i="22"/>
  <c r="AM31" i="22"/>
  <c r="AH31" i="22"/>
  <c r="AB31" i="22"/>
  <c r="R31" i="22"/>
  <c r="P31" i="22"/>
  <c r="J31" i="22"/>
  <c r="EH30" i="22"/>
  <c r="DI30" i="22"/>
  <c r="DC30" i="22"/>
  <c r="CW30" i="22"/>
  <c r="CQ30" i="22"/>
  <c r="CK30" i="22"/>
  <c r="CD30" i="22"/>
  <c r="BX30" i="22"/>
  <c r="BR30" i="22"/>
  <c r="BL30" i="22"/>
  <c r="BE30" i="22"/>
  <c r="AZ30" i="22"/>
  <c r="AT30" i="22"/>
  <c r="AM30" i="22"/>
  <c r="AH30" i="22"/>
  <c r="AB30" i="22"/>
  <c r="R30" i="22"/>
  <c r="P30" i="22"/>
  <c r="J30" i="22"/>
  <c r="EH29" i="22"/>
  <c r="DI29" i="22"/>
  <c r="DC29" i="22"/>
  <c r="CW29" i="22"/>
  <c r="CQ29" i="22"/>
  <c r="CK29" i="22"/>
  <c r="CD29" i="22"/>
  <c r="BX29" i="22"/>
  <c r="BR29" i="22"/>
  <c r="BL29" i="22"/>
  <c r="BE29" i="22"/>
  <c r="AZ29" i="22"/>
  <c r="AT29" i="22"/>
  <c r="AM29" i="22"/>
  <c r="AH29" i="22"/>
  <c r="AB29" i="22"/>
  <c r="R29" i="22"/>
  <c r="DW29" i="22" s="1"/>
  <c r="P29" i="22"/>
  <c r="J29" i="22"/>
  <c r="EH28" i="22"/>
  <c r="DI28" i="22"/>
  <c r="DC28" i="22"/>
  <c r="CW28" i="22"/>
  <c r="CQ28" i="22"/>
  <c r="CK28" i="22"/>
  <c r="CD28" i="22"/>
  <c r="BX28" i="22"/>
  <c r="BR28" i="22"/>
  <c r="BL28" i="22"/>
  <c r="BE28" i="22"/>
  <c r="AZ28" i="22"/>
  <c r="AT28" i="22"/>
  <c r="AM28" i="22"/>
  <c r="AH28" i="22"/>
  <c r="AB28" i="22"/>
  <c r="R28" i="22"/>
  <c r="DW28" i="22" s="1"/>
  <c r="P28" i="22"/>
  <c r="J28" i="22"/>
  <c r="EH27" i="22"/>
  <c r="DI27" i="22"/>
  <c r="DC27" i="22"/>
  <c r="CW27" i="22"/>
  <c r="CQ27" i="22"/>
  <c r="CK27" i="22"/>
  <c r="CD27" i="22"/>
  <c r="BX27" i="22"/>
  <c r="BR27" i="22"/>
  <c r="BL27" i="22"/>
  <c r="BE27" i="22"/>
  <c r="AZ27" i="22"/>
  <c r="AT27" i="22"/>
  <c r="AM27" i="22"/>
  <c r="AH27" i="22"/>
  <c r="AB27" i="22"/>
  <c r="R27" i="22"/>
  <c r="DW27" i="22" s="1"/>
  <c r="P27" i="22"/>
  <c r="J27" i="22"/>
  <c r="EH26" i="22"/>
  <c r="DI26" i="22"/>
  <c r="DC26" i="22"/>
  <c r="CW26" i="22"/>
  <c r="CQ26" i="22"/>
  <c r="CK26" i="22"/>
  <c r="CD26" i="22"/>
  <c r="BX26" i="22"/>
  <c r="BR26" i="22"/>
  <c r="BL26" i="22"/>
  <c r="BE26" i="22"/>
  <c r="BF26" i="22" s="1"/>
  <c r="AZ26" i="22"/>
  <c r="AT26" i="22"/>
  <c r="AM26" i="22"/>
  <c r="AH26" i="22"/>
  <c r="AB26" i="22"/>
  <c r="R26" i="22"/>
  <c r="P26" i="22"/>
  <c r="J26" i="22"/>
  <c r="EH25" i="22"/>
  <c r="DI25" i="22"/>
  <c r="DC25" i="22"/>
  <c r="CW25" i="22"/>
  <c r="CQ25" i="22"/>
  <c r="CK25" i="22"/>
  <c r="CD25" i="22"/>
  <c r="BX25" i="22"/>
  <c r="BR25" i="22"/>
  <c r="BL25" i="22"/>
  <c r="BE25" i="22"/>
  <c r="BF25" i="22" s="1"/>
  <c r="AZ25" i="22"/>
  <c r="AT25" i="22"/>
  <c r="AM25" i="22"/>
  <c r="AH25" i="22"/>
  <c r="AB25" i="22"/>
  <c r="R25" i="22"/>
  <c r="DW25" i="22" s="1"/>
  <c r="P25" i="22"/>
  <c r="J25" i="22"/>
  <c r="EH24" i="22"/>
  <c r="DI24" i="22"/>
  <c r="DC24" i="22"/>
  <c r="CW24" i="22"/>
  <c r="CQ24" i="22"/>
  <c r="CK24" i="22"/>
  <c r="CD24" i="22"/>
  <c r="BX24" i="22"/>
  <c r="BR24" i="22"/>
  <c r="BL24" i="22"/>
  <c r="BE24" i="22"/>
  <c r="AZ24" i="22"/>
  <c r="AT24" i="22"/>
  <c r="AM24" i="22"/>
  <c r="AH24" i="22"/>
  <c r="AB24" i="22"/>
  <c r="R24" i="22"/>
  <c r="DW24" i="22" s="1"/>
  <c r="P24" i="22"/>
  <c r="J24" i="22"/>
  <c r="EH23" i="22"/>
  <c r="DI23" i="22"/>
  <c r="DC23" i="22"/>
  <c r="CW23" i="22"/>
  <c r="CQ23" i="22"/>
  <c r="CK23" i="22"/>
  <c r="CD23" i="22"/>
  <c r="BX23" i="22"/>
  <c r="BR23" i="22"/>
  <c r="BL23" i="22"/>
  <c r="BE23" i="22"/>
  <c r="BF23" i="22" s="1"/>
  <c r="AZ23" i="22"/>
  <c r="AT23" i="22"/>
  <c r="AM23" i="22"/>
  <c r="AH23" i="22"/>
  <c r="AB23" i="22"/>
  <c r="R23" i="22"/>
  <c r="DW23" i="22" s="1"/>
  <c r="P23" i="22"/>
  <c r="J23" i="22"/>
  <c r="EH22" i="22"/>
  <c r="DI22" i="22"/>
  <c r="DC22" i="22"/>
  <c r="CW22" i="22"/>
  <c r="CQ22" i="22"/>
  <c r="CK22" i="22"/>
  <c r="CD22" i="22"/>
  <c r="BX22" i="22"/>
  <c r="BR22" i="22"/>
  <c r="BL22" i="22"/>
  <c r="BE22" i="22"/>
  <c r="BF22" i="22" s="1"/>
  <c r="AZ22" i="22"/>
  <c r="AT22" i="22"/>
  <c r="AM22" i="22"/>
  <c r="AH22" i="22"/>
  <c r="AB22" i="22"/>
  <c r="R22" i="22"/>
  <c r="DW22" i="22" s="1"/>
  <c r="P22" i="22"/>
  <c r="J22" i="22"/>
  <c r="EH21" i="22"/>
  <c r="DI21" i="22"/>
  <c r="DC21" i="22"/>
  <c r="CW21" i="22"/>
  <c r="CQ21" i="22"/>
  <c r="CK21" i="22"/>
  <c r="CD21" i="22"/>
  <c r="BX21" i="22"/>
  <c r="BR21" i="22"/>
  <c r="BL21" i="22"/>
  <c r="BE21" i="22"/>
  <c r="AZ21" i="22"/>
  <c r="AT21" i="22"/>
  <c r="AM21" i="22"/>
  <c r="AH21" i="22"/>
  <c r="AB21" i="22"/>
  <c r="R21" i="22"/>
  <c r="DW21" i="22" s="1"/>
  <c r="P21" i="22"/>
  <c r="J21" i="22"/>
  <c r="EH20" i="22"/>
  <c r="DI20" i="22"/>
  <c r="DC20" i="22"/>
  <c r="CW20" i="22"/>
  <c r="CQ20" i="22"/>
  <c r="CK20" i="22"/>
  <c r="CD20" i="22"/>
  <c r="BX20" i="22"/>
  <c r="BR20" i="22"/>
  <c r="BL20" i="22"/>
  <c r="BE20" i="22"/>
  <c r="BF20" i="22" s="1"/>
  <c r="AZ20" i="22"/>
  <c r="AT20" i="22"/>
  <c r="AM20" i="22"/>
  <c r="AH20" i="22"/>
  <c r="AB20" i="22"/>
  <c r="R20" i="22"/>
  <c r="DW20" i="22" s="1"/>
  <c r="P20" i="22"/>
  <c r="J20" i="22"/>
  <c r="EH19" i="22"/>
  <c r="DI19" i="22"/>
  <c r="DC19" i="22"/>
  <c r="CW19" i="22"/>
  <c r="CQ19" i="22"/>
  <c r="CK19" i="22"/>
  <c r="CD19" i="22"/>
  <c r="BX19" i="22"/>
  <c r="BR19" i="22"/>
  <c r="BL19" i="22"/>
  <c r="BE19" i="22"/>
  <c r="AZ19" i="22"/>
  <c r="AT19" i="22"/>
  <c r="AM19" i="22"/>
  <c r="AH19" i="22"/>
  <c r="AB19" i="22"/>
  <c r="R19" i="22"/>
  <c r="P19" i="22"/>
  <c r="J19" i="22"/>
  <c r="EH18" i="22"/>
  <c r="DI18" i="22"/>
  <c r="DC18" i="22"/>
  <c r="CW18" i="22"/>
  <c r="CQ18" i="22"/>
  <c r="CK18" i="22"/>
  <c r="CD18" i="22"/>
  <c r="BX18" i="22"/>
  <c r="BR18" i="22"/>
  <c r="BL18" i="22"/>
  <c r="BE18" i="22"/>
  <c r="AZ18" i="22"/>
  <c r="AT18" i="22"/>
  <c r="AM18" i="22"/>
  <c r="AH18" i="22"/>
  <c r="AB18" i="22"/>
  <c r="R18" i="22"/>
  <c r="DW18" i="22" s="1"/>
  <c r="P18" i="22"/>
  <c r="J18" i="22"/>
  <c r="EH17" i="22"/>
  <c r="DI17" i="22"/>
  <c r="DC17" i="22"/>
  <c r="CW17" i="22"/>
  <c r="CQ17" i="22"/>
  <c r="CK17" i="22"/>
  <c r="CD17" i="22"/>
  <c r="BX17" i="22"/>
  <c r="BR17" i="22"/>
  <c r="BL17" i="22"/>
  <c r="BE17" i="22"/>
  <c r="BF17" i="22" s="1"/>
  <c r="AZ17" i="22"/>
  <c r="AT17" i="22"/>
  <c r="AM17" i="22"/>
  <c r="AH17" i="22"/>
  <c r="AB17" i="22"/>
  <c r="R17" i="22"/>
  <c r="DW17" i="22" s="1"/>
  <c r="P17" i="22"/>
  <c r="J17" i="22"/>
  <c r="EH16" i="22"/>
  <c r="DI16" i="22"/>
  <c r="DC16" i="22"/>
  <c r="CW16" i="22"/>
  <c r="CQ16" i="22"/>
  <c r="CK16" i="22"/>
  <c r="CD16" i="22"/>
  <c r="BX16" i="22"/>
  <c r="BR16" i="22"/>
  <c r="BL16" i="22"/>
  <c r="BE16" i="22"/>
  <c r="AZ16" i="22"/>
  <c r="AT16" i="22"/>
  <c r="AM16" i="22"/>
  <c r="AH16" i="22"/>
  <c r="AB16" i="22"/>
  <c r="R16" i="22"/>
  <c r="P16" i="22"/>
  <c r="J16" i="22"/>
  <c r="EH15" i="22"/>
  <c r="DI15" i="22"/>
  <c r="DC15" i="22"/>
  <c r="CW15" i="22"/>
  <c r="CQ15" i="22"/>
  <c r="CK15" i="22"/>
  <c r="CD15" i="22"/>
  <c r="BX15" i="22"/>
  <c r="BR15" i="22"/>
  <c r="BL15" i="22"/>
  <c r="BE15" i="22"/>
  <c r="AZ15" i="22"/>
  <c r="AT15" i="22"/>
  <c r="AM15" i="22"/>
  <c r="AH15" i="22"/>
  <c r="AB15" i="22"/>
  <c r="R15" i="22"/>
  <c r="V15" i="22" s="1"/>
  <c r="P15" i="22"/>
  <c r="J15" i="22"/>
  <c r="EH14" i="22"/>
  <c r="DI14" i="22"/>
  <c r="DC14" i="22"/>
  <c r="CW14" i="22"/>
  <c r="CQ14" i="22"/>
  <c r="CK14" i="22"/>
  <c r="CD14" i="22"/>
  <c r="BX14" i="22"/>
  <c r="BR14" i="22"/>
  <c r="BL14" i="22"/>
  <c r="BE14" i="22"/>
  <c r="AZ14" i="22"/>
  <c r="AT14" i="22"/>
  <c r="AM14" i="22"/>
  <c r="AH14" i="22"/>
  <c r="AB14" i="22"/>
  <c r="R14" i="22"/>
  <c r="DW14" i="22" s="1"/>
  <c r="P14" i="22"/>
  <c r="J14" i="22"/>
  <c r="EH13" i="22"/>
  <c r="DI13" i="22"/>
  <c r="DC13" i="22"/>
  <c r="CW13" i="22"/>
  <c r="CQ13" i="22"/>
  <c r="CK13" i="22"/>
  <c r="CD13" i="22"/>
  <c r="BX13" i="22"/>
  <c r="BR13" i="22"/>
  <c r="BL13" i="22"/>
  <c r="BE13" i="22"/>
  <c r="AZ13" i="22"/>
  <c r="AT13" i="22"/>
  <c r="AM13" i="22"/>
  <c r="AH13" i="22"/>
  <c r="AB13" i="22"/>
  <c r="R13" i="22"/>
  <c r="P13" i="22"/>
  <c r="J13" i="22"/>
  <c r="EH12" i="22"/>
  <c r="DI12" i="22"/>
  <c r="DC12" i="22"/>
  <c r="CW12" i="22"/>
  <c r="CQ12" i="22"/>
  <c r="CK12" i="22"/>
  <c r="CD12" i="22"/>
  <c r="BX12" i="22"/>
  <c r="BR12" i="22"/>
  <c r="BL12" i="22"/>
  <c r="BE12" i="22"/>
  <c r="AZ12" i="22"/>
  <c r="AT12" i="22"/>
  <c r="AM12" i="22"/>
  <c r="AH12" i="22"/>
  <c r="AB12" i="22"/>
  <c r="R12" i="22"/>
  <c r="P12" i="22"/>
  <c r="J12" i="22"/>
  <c r="EH11" i="22"/>
  <c r="DI11" i="22"/>
  <c r="DC11" i="22"/>
  <c r="CW11" i="22"/>
  <c r="CQ11" i="22"/>
  <c r="CK11" i="22"/>
  <c r="CD11" i="22"/>
  <c r="BX11" i="22"/>
  <c r="BR11" i="22"/>
  <c r="BL11" i="22"/>
  <c r="BE11" i="22"/>
  <c r="AZ11" i="22"/>
  <c r="AT11" i="22"/>
  <c r="AM11" i="22"/>
  <c r="AH11" i="22"/>
  <c r="AB11" i="22"/>
  <c r="R11" i="22"/>
  <c r="DW11" i="22" s="1"/>
  <c r="P11" i="22"/>
  <c r="J11" i="22"/>
  <c r="EH10" i="22"/>
  <c r="DI10" i="22"/>
  <c r="DC10" i="22"/>
  <c r="CW10" i="22"/>
  <c r="CQ10" i="22"/>
  <c r="CK10" i="22"/>
  <c r="CD10" i="22"/>
  <c r="BX10" i="22"/>
  <c r="BR10" i="22"/>
  <c r="BL10" i="22"/>
  <c r="BE10" i="22"/>
  <c r="AZ10" i="22"/>
  <c r="AT10" i="22"/>
  <c r="AM10" i="22"/>
  <c r="AH10" i="22"/>
  <c r="AB10" i="22"/>
  <c r="R10" i="22"/>
  <c r="P10" i="22"/>
  <c r="J10" i="22"/>
  <c r="EH9" i="22"/>
  <c r="DI9" i="22"/>
  <c r="DC9" i="22"/>
  <c r="CW9" i="22"/>
  <c r="CQ9" i="22"/>
  <c r="CK9" i="22"/>
  <c r="CD9" i="22"/>
  <c r="BX9" i="22"/>
  <c r="BR9" i="22"/>
  <c r="BL9" i="22"/>
  <c r="BE9" i="22"/>
  <c r="AZ9" i="22"/>
  <c r="AT9" i="22"/>
  <c r="AM9" i="22"/>
  <c r="AH9" i="22"/>
  <c r="AB9" i="22"/>
  <c r="R9" i="22"/>
  <c r="V9" i="22" s="1"/>
  <c r="P9" i="22"/>
  <c r="J9" i="22"/>
  <c r="EH8" i="22"/>
  <c r="DI8" i="22"/>
  <c r="DC8" i="22"/>
  <c r="CW8" i="22"/>
  <c r="CQ8" i="22"/>
  <c r="CK8" i="22"/>
  <c r="CD8" i="22"/>
  <c r="BX8" i="22"/>
  <c r="BR8" i="22"/>
  <c r="BL8" i="22"/>
  <c r="BE8" i="22"/>
  <c r="AZ8" i="22"/>
  <c r="AT8" i="22"/>
  <c r="AM8" i="22"/>
  <c r="AH8" i="22"/>
  <c r="AB8" i="22"/>
  <c r="R8" i="22"/>
  <c r="DW8" i="22" s="1"/>
  <c r="P8" i="22"/>
  <c r="J8" i="22"/>
  <c r="EH7" i="22"/>
  <c r="DI7" i="22"/>
  <c r="DC7" i="22"/>
  <c r="CW7" i="22"/>
  <c r="CQ7" i="22"/>
  <c r="CK7" i="22"/>
  <c r="CD7" i="22"/>
  <c r="BX7" i="22"/>
  <c r="BR7" i="22"/>
  <c r="BL7" i="22"/>
  <c r="BE7" i="22"/>
  <c r="AZ7" i="22"/>
  <c r="AT7" i="22"/>
  <c r="AM7" i="22"/>
  <c r="AH7" i="22"/>
  <c r="AB7" i="22"/>
  <c r="R7" i="22"/>
  <c r="P7" i="22"/>
  <c r="J7" i="22"/>
  <c r="EH6" i="22"/>
  <c r="DI6" i="22"/>
  <c r="DC6" i="22"/>
  <c r="CW6" i="22"/>
  <c r="CQ6" i="22"/>
  <c r="CK6" i="22"/>
  <c r="CD6" i="22"/>
  <c r="BX6" i="22"/>
  <c r="BR6" i="22"/>
  <c r="BL6" i="22"/>
  <c r="BE6" i="22"/>
  <c r="AZ6" i="22"/>
  <c r="AT6" i="22"/>
  <c r="AM6" i="22"/>
  <c r="AN6" i="22" s="1"/>
  <c r="AH6" i="22"/>
  <c r="AB6" i="22"/>
  <c r="R6" i="22"/>
  <c r="DW6" i="22" s="1"/>
  <c r="P6" i="22"/>
  <c r="J6" i="22"/>
  <c r="DS135" i="22" l="1"/>
  <c r="CO135" i="22"/>
  <c r="DP197" i="22"/>
  <c r="CL197" i="22"/>
  <c r="DR197" i="22"/>
  <c r="CN197" i="22"/>
  <c r="DX197" i="22" s="1"/>
  <c r="DS197" i="22"/>
  <c r="CO197" i="22"/>
  <c r="DY197" i="22" s="1"/>
  <c r="DR135" i="22"/>
  <c r="CN135" i="22"/>
  <c r="EQ10" i="22"/>
  <c r="EQ351" i="22" s="1"/>
  <c r="DZ218" i="22"/>
  <c r="EA218" i="22" s="1"/>
  <c r="DO235" i="22"/>
  <c r="DU39" i="22"/>
  <c r="DU45" i="22"/>
  <c r="DU124" i="22"/>
  <c r="DO149" i="22"/>
  <c r="DO173" i="22"/>
  <c r="DU279" i="22"/>
  <c r="DU297" i="22"/>
  <c r="DU315" i="22"/>
  <c r="DU333" i="22"/>
  <c r="DO279" i="22"/>
  <c r="DO297" i="22"/>
  <c r="DO303" i="22"/>
  <c r="DO309" i="22"/>
  <c r="DO315" i="22"/>
  <c r="DO333" i="22"/>
  <c r="DZ28" i="22"/>
  <c r="EA28" i="22" s="1"/>
  <c r="DZ121" i="22"/>
  <c r="DZ168" i="22"/>
  <c r="DZ174" i="22"/>
  <c r="DZ180" i="22"/>
  <c r="DZ186" i="22"/>
  <c r="DZ192" i="22"/>
  <c r="DO13" i="22"/>
  <c r="DU32" i="22"/>
  <c r="DU121" i="22"/>
  <c r="DU127" i="22"/>
  <c r="DU130" i="22"/>
  <c r="DU133" i="22"/>
  <c r="DO137" i="22"/>
  <c r="DO140" i="22"/>
  <c r="DO143" i="22"/>
  <c r="DO146" i="22"/>
  <c r="DO152" i="22"/>
  <c r="DO155" i="22"/>
  <c r="DO158" i="22"/>
  <c r="DO161" i="22"/>
  <c r="DO164" i="22"/>
  <c r="DO167" i="22"/>
  <c r="DO170" i="22"/>
  <c r="DU267" i="22"/>
  <c r="DU273" i="22"/>
  <c r="DO278" i="22"/>
  <c r="DU283" i="22"/>
  <c r="DU305" i="22"/>
  <c r="DU321" i="22"/>
  <c r="DU327" i="22"/>
  <c r="DO334" i="22"/>
  <c r="DU337" i="22"/>
  <c r="DO267" i="22"/>
  <c r="DO273" i="22"/>
  <c r="DO321" i="22"/>
  <c r="DO327" i="22"/>
  <c r="DU269" i="22"/>
  <c r="DU285" i="22"/>
  <c r="DU291" i="22"/>
  <c r="DO296" i="22"/>
  <c r="DU301" i="22"/>
  <c r="DU323" i="22"/>
  <c r="DU339" i="22"/>
  <c r="DO285" i="22"/>
  <c r="DO291" i="22"/>
  <c r="DO339" i="22"/>
  <c r="DU345" i="22"/>
  <c r="DZ151" i="22"/>
  <c r="EA151" i="22" s="1"/>
  <c r="DZ157" i="22"/>
  <c r="EA157" i="22" s="1"/>
  <c r="DZ258" i="22"/>
  <c r="DZ276" i="22"/>
  <c r="DU235" i="22"/>
  <c r="DU253" i="22"/>
  <c r="DO261" i="22"/>
  <c r="DU287" i="22"/>
  <c r="DU303" i="22"/>
  <c r="DU309" i="22"/>
  <c r="DO314" i="22"/>
  <c r="DU319" i="22"/>
  <c r="DU341" i="22"/>
  <c r="DO345" i="22"/>
  <c r="DZ23" i="22"/>
  <c r="EA23" i="22" s="1"/>
  <c r="DZ164" i="22"/>
  <c r="EA164" i="22" s="1"/>
  <c r="DU31" i="22"/>
  <c r="DU119" i="22"/>
  <c r="DU169" i="22"/>
  <c r="DU349" i="22"/>
  <c r="DO9" i="22"/>
  <c r="DU27" i="22"/>
  <c r="DO28" i="22"/>
  <c r="DU29" i="22"/>
  <c r="DO31" i="22"/>
  <c r="DO58" i="22"/>
  <c r="DU59" i="22"/>
  <c r="DO64" i="22"/>
  <c r="DU65" i="22"/>
  <c r="DO70" i="22"/>
  <c r="DU71" i="22"/>
  <c r="DO76" i="22"/>
  <c r="DU77" i="22"/>
  <c r="DO82" i="22"/>
  <c r="DU83" i="22"/>
  <c r="DU90" i="22"/>
  <c r="DO93" i="22"/>
  <c r="DU96" i="22"/>
  <c r="DO99" i="22"/>
  <c r="DU102" i="22"/>
  <c r="DO105" i="22"/>
  <c r="DU108" i="22"/>
  <c r="DO111" i="22"/>
  <c r="DU114" i="22"/>
  <c r="DU117" i="22"/>
  <c r="DO119" i="22"/>
  <c r="DU193" i="22"/>
  <c r="DO201" i="22"/>
  <c r="DU202" i="22"/>
  <c r="DO207" i="22"/>
  <c r="DU208" i="22"/>
  <c r="DO239" i="22"/>
  <c r="DO257" i="22"/>
  <c r="DU258" i="22"/>
  <c r="DO259" i="22"/>
  <c r="DU271" i="22"/>
  <c r="DU275" i="22"/>
  <c r="DO284" i="22"/>
  <c r="DU293" i="22"/>
  <c r="DO302" i="22"/>
  <c r="DU307" i="22"/>
  <c r="DO322" i="22"/>
  <c r="DU325" i="22"/>
  <c r="DU329" i="22"/>
  <c r="DO340" i="22"/>
  <c r="DU343" i="22"/>
  <c r="DU347" i="22"/>
  <c r="DO349" i="22"/>
  <c r="DU23" i="22"/>
  <c r="DU60" i="22"/>
  <c r="DU66" i="22"/>
  <c r="DU72" i="22"/>
  <c r="DU256" i="22"/>
  <c r="DU311" i="22"/>
  <c r="DO347" i="22"/>
  <c r="DU19" i="22"/>
  <c r="DO23" i="22"/>
  <c r="DO174" i="22"/>
  <c r="DU217" i="22"/>
  <c r="DO225" i="22"/>
  <c r="DO226" i="22"/>
  <c r="DU236" i="22"/>
  <c r="DO238" i="22"/>
  <c r="DO247" i="22"/>
  <c r="DO250" i="22"/>
  <c r="DO272" i="22"/>
  <c r="DU277" i="22"/>
  <c r="DU281" i="22"/>
  <c r="DO290" i="22"/>
  <c r="DU295" i="22"/>
  <c r="DU299" i="22"/>
  <c r="DO310" i="22"/>
  <c r="DO311" i="22"/>
  <c r="DU313" i="22"/>
  <c r="DU317" i="22"/>
  <c r="DO326" i="22"/>
  <c r="DU331" i="22"/>
  <c r="DU335" i="22"/>
  <c r="DO346" i="22"/>
  <c r="DU13" i="22"/>
  <c r="DU91" i="22"/>
  <c r="DU97" i="22"/>
  <c r="DU103" i="22"/>
  <c r="DU109" i="22"/>
  <c r="DU115" i="22"/>
  <c r="DU289" i="22"/>
  <c r="DU84" i="22"/>
  <c r="DU10" i="22"/>
  <c r="DU20" i="22"/>
  <c r="DO253" i="22"/>
  <c r="DO269" i="22"/>
  <c r="DO283" i="22"/>
  <c r="DO287" i="22"/>
  <c r="DO301" i="22"/>
  <c r="DO305" i="22"/>
  <c r="DO319" i="22"/>
  <c r="DO323" i="22"/>
  <c r="DO337" i="22"/>
  <c r="DO341" i="22"/>
  <c r="V201" i="22"/>
  <c r="DO10" i="22"/>
  <c r="DU11" i="22"/>
  <c r="DO14" i="22"/>
  <c r="DO20" i="22"/>
  <c r="DU25" i="22"/>
  <c r="DO34" i="22"/>
  <c r="DU35" i="22"/>
  <c r="DO40" i="22"/>
  <c r="DU41" i="22"/>
  <c r="DO46" i="22"/>
  <c r="DU47" i="22"/>
  <c r="DO52" i="22"/>
  <c r="DU53" i="22"/>
  <c r="DU16" i="22"/>
  <c r="DU26" i="22"/>
  <c r="DU36" i="22"/>
  <c r="DU42" i="22"/>
  <c r="DU48" i="22"/>
  <c r="DU54" i="22"/>
  <c r="DO271" i="22"/>
  <c r="DO275" i="22"/>
  <c r="DO289" i="22"/>
  <c r="DO293" i="22"/>
  <c r="DO307" i="22"/>
  <c r="DO325" i="22"/>
  <c r="DO329" i="22"/>
  <c r="DO343" i="22"/>
  <c r="DU7" i="22"/>
  <c r="DU12" i="22"/>
  <c r="DU17" i="22"/>
  <c r="DO22" i="22"/>
  <c r="DO24" i="22"/>
  <c r="DU37" i="22"/>
  <c r="DU43" i="22"/>
  <c r="DU49" i="22"/>
  <c r="DU8" i="22"/>
  <c r="DU28" i="22"/>
  <c r="DO37" i="22"/>
  <c r="DU38" i="22"/>
  <c r="DO43" i="22"/>
  <c r="DU44" i="22"/>
  <c r="DO49" i="22"/>
  <c r="DU50" i="22"/>
  <c r="DO217" i="22"/>
  <c r="DO277" i="22"/>
  <c r="DO281" i="22"/>
  <c r="DO295" i="22"/>
  <c r="DO299" i="22"/>
  <c r="DO313" i="22"/>
  <c r="DO317" i="22"/>
  <c r="DO331" i="22"/>
  <c r="DO335" i="22"/>
  <c r="DO90" i="22"/>
  <c r="DO96" i="22"/>
  <c r="DO102" i="22"/>
  <c r="DO108" i="22"/>
  <c r="DO114" i="22"/>
  <c r="DO117" i="22"/>
  <c r="DO121" i="22"/>
  <c r="DO124" i="22"/>
  <c r="DO127" i="22"/>
  <c r="DO130" i="22"/>
  <c r="DO133" i="22"/>
  <c r="DU136" i="22"/>
  <c r="DU139" i="22"/>
  <c r="DU142" i="22"/>
  <c r="DU145" i="22"/>
  <c r="DU148" i="22"/>
  <c r="DU151" i="22"/>
  <c r="DU154" i="22"/>
  <c r="DU157" i="22"/>
  <c r="DU160" i="22"/>
  <c r="DU163" i="22"/>
  <c r="DU166" i="22"/>
  <c r="DU172" i="22"/>
  <c r="DU211" i="22"/>
  <c r="DU223" i="22"/>
  <c r="DU244" i="22"/>
  <c r="DU265" i="22"/>
  <c r="DU308" i="22"/>
  <c r="DU314" i="22"/>
  <c r="DU320" i="22"/>
  <c r="DU332" i="22"/>
  <c r="DU338" i="22"/>
  <c r="DU344" i="22"/>
  <c r="DU350" i="22"/>
  <c r="DU55" i="22"/>
  <c r="DU61" i="22"/>
  <c r="DU67" i="22"/>
  <c r="DU73" i="22"/>
  <c r="DU79" i="22"/>
  <c r="DU85" i="22"/>
  <c r="DO89" i="22"/>
  <c r="DU92" i="22"/>
  <c r="DU98" i="22"/>
  <c r="DO101" i="22"/>
  <c r="DU104" i="22"/>
  <c r="DO107" i="22"/>
  <c r="DU110" i="22"/>
  <c r="DO113" i="22"/>
  <c r="DU116" i="22"/>
  <c r="DU120" i="22"/>
  <c r="DU123" i="22"/>
  <c r="DU126" i="22"/>
  <c r="DU129" i="22"/>
  <c r="DU132" i="22"/>
  <c r="DO136" i="22"/>
  <c r="DO139" i="22"/>
  <c r="DO142" i="22"/>
  <c r="DO145" i="22"/>
  <c r="DO148" i="22"/>
  <c r="DO151" i="22"/>
  <c r="DO154" i="22"/>
  <c r="DO157" i="22"/>
  <c r="DO160" i="22"/>
  <c r="DO163" i="22"/>
  <c r="DO166" i="22"/>
  <c r="DO169" i="22"/>
  <c r="DO172" i="22"/>
  <c r="DO211" i="22"/>
  <c r="DO221" i="22"/>
  <c r="DU222" i="22"/>
  <c r="DO223" i="22"/>
  <c r="DO243" i="22"/>
  <c r="DO244" i="22"/>
  <c r="DU254" i="22"/>
  <c r="DO256" i="22"/>
  <c r="DO265" i="22"/>
  <c r="DO270" i="22"/>
  <c r="DO276" i="22"/>
  <c r="DO282" i="22"/>
  <c r="DO288" i="22"/>
  <c r="DO294" i="22"/>
  <c r="DO300" i="22"/>
  <c r="DO308" i="22"/>
  <c r="DO320" i="22"/>
  <c r="DO330" i="22"/>
  <c r="DO332" i="22"/>
  <c r="DO338" i="22"/>
  <c r="DO344" i="22"/>
  <c r="DO350" i="22"/>
  <c r="DO55" i="22"/>
  <c r="DU56" i="22"/>
  <c r="DO61" i="22"/>
  <c r="DU62" i="22"/>
  <c r="DO67" i="22"/>
  <c r="DU68" i="22"/>
  <c r="DO73" i="22"/>
  <c r="DU74" i="22"/>
  <c r="DO79" i="22"/>
  <c r="DU80" i="22"/>
  <c r="DO85" i="22"/>
  <c r="DU86" i="22"/>
  <c r="DO92" i="22"/>
  <c r="DO98" i="22"/>
  <c r="DO104" i="22"/>
  <c r="DO110" i="22"/>
  <c r="DO116" i="22"/>
  <c r="DO120" i="22"/>
  <c r="DO123" i="22"/>
  <c r="DO126" i="22"/>
  <c r="DO129" i="22"/>
  <c r="DO132" i="22"/>
  <c r="DO135" i="22"/>
  <c r="DU138" i="22"/>
  <c r="DU141" i="22"/>
  <c r="DU144" i="22"/>
  <c r="DU147" i="22"/>
  <c r="DU150" i="22"/>
  <c r="DU153" i="22"/>
  <c r="DU156" i="22"/>
  <c r="DU159" i="22"/>
  <c r="DU162" i="22"/>
  <c r="DU165" i="22"/>
  <c r="DU168" i="22"/>
  <c r="DU171" i="22"/>
  <c r="DU174" i="22"/>
  <c r="DU220" i="22"/>
  <c r="DU229" i="22"/>
  <c r="DU232" i="22"/>
  <c r="DU241" i="22"/>
  <c r="DU262" i="22"/>
  <c r="DU268" i="22"/>
  <c r="DU274" i="22"/>
  <c r="DU280" i="22"/>
  <c r="DU286" i="22"/>
  <c r="DU292" i="22"/>
  <c r="DU298" i="22"/>
  <c r="DU306" i="22"/>
  <c r="DU312" i="22"/>
  <c r="DU318" i="22"/>
  <c r="DU328" i="22"/>
  <c r="DU336" i="22"/>
  <c r="DU342" i="22"/>
  <c r="DU348" i="22"/>
  <c r="DU88" i="22"/>
  <c r="DU94" i="22"/>
  <c r="DU100" i="22"/>
  <c r="DU106" i="22"/>
  <c r="DU112" i="22"/>
  <c r="DO115" i="22"/>
  <c r="DU122" i="22"/>
  <c r="DU125" i="22"/>
  <c r="DU128" i="22"/>
  <c r="DU131" i="22"/>
  <c r="DU134" i="22"/>
  <c r="DO138" i="22"/>
  <c r="DO141" i="22"/>
  <c r="DO144" i="22"/>
  <c r="DO147" i="22"/>
  <c r="DO150" i="22"/>
  <c r="DO153" i="22"/>
  <c r="DO156" i="22"/>
  <c r="DO159" i="22"/>
  <c r="DO162" i="22"/>
  <c r="DO165" i="22"/>
  <c r="DO168" i="22"/>
  <c r="DO171" i="22"/>
  <c r="DO194" i="22"/>
  <c r="DU195" i="22"/>
  <c r="DO203" i="22"/>
  <c r="DU204" i="22"/>
  <c r="DO209" i="22"/>
  <c r="DU218" i="22"/>
  <c r="DO220" i="22"/>
  <c r="DO229" i="22"/>
  <c r="DU240" i="22"/>
  <c r="DO241" i="22"/>
  <c r="DO262" i="22"/>
  <c r="DO306" i="22"/>
  <c r="DO312" i="22"/>
  <c r="DO318" i="22"/>
  <c r="DO324" i="22"/>
  <c r="DO336" i="22"/>
  <c r="DO342" i="22"/>
  <c r="DO348" i="22"/>
  <c r="DO88" i="22"/>
  <c r="DO94" i="22"/>
  <c r="DO100" i="22"/>
  <c r="DO106" i="22"/>
  <c r="DO112" i="22"/>
  <c r="DO118" i="22"/>
  <c r="DO122" i="22"/>
  <c r="DO125" i="22"/>
  <c r="DO128" i="22"/>
  <c r="DO131" i="22"/>
  <c r="DO134" i="22"/>
  <c r="DU137" i="22"/>
  <c r="DU140" i="22"/>
  <c r="DU143" i="22"/>
  <c r="DU146" i="22"/>
  <c r="DU149" i="22"/>
  <c r="DU152" i="22"/>
  <c r="DU155" i="22"/>
  <c r="DU158" i="22"/>
  <c r="DU161" i="22"/>
  <c r="DU164" i="22"/>
  <c r="DU167" i="22"/>
  <c r="DU170" i="22"/>
  <c r="DU173" i="22"/>
  <c r="DU226" i="22"/>
  <c r="DU238" i="22"/>
  <c r="DU247" i="22"/>
  <c r="DU250" i="22"/>
  <c r="DU259" i="22"/>
  <c r="DU272" i="22"/>
  <c r="DU278" i="22"/>
  <c r="DU284" i="22"/>
  <c r="DU290" i="22"/>
  <c r="DU296" i="22"/>
  <c r="DU302" i="22"/>
  <c r="DU304" i="22"/>
  <c r="DU310" i="22"/>
  <c r="DU316" i="22"/>
  <c r="DU322" i="22"/>
  <c r="DU326" i="22"/>
  <c r="DU334" i="22"/>
  <c r="DU340" i="22"/>
  <c r="DU346" i="22"/>
  <c r="BF160" i="22"/>
  <c r="DZ171" i="22"/>
  <c r="DZ177" i="22"/>
  <c r="DZ183" i="22"/>
  <c r="DO11" i="22"/>
  <c r="DU22" i="22"/>
  <c r="DO25" i="22"/>
  <c r="DO35" i="22"/>
  <c r="DO41" i="22"/>
  <c r="DO47" i="22"/>
  <c r="DO53" i="22"/>
  <c r="DO59" i="22"/>
  <c r="DO65" i="22"/>
  <c r="DO71" i="22"/>
  <c r="DO77" i="22"/>
  <c r="DU78" i="22"/>
  <c r="DO83" i="22"/>
  <c r="DU89" i="22"/>
  <c r="DU95" i="22"/>
  <c r="DU101" i="22"/>
  <c r="DU107" i="22"/>
  <c r="DU113" i="22"/>
  <c r="DO16" i="22"/>
  <c r="DO26" i="22"/>
  <c r="DO36" i="22"/>
  <c r="DO42" i="22"/>
  <c r="DO48" i="22"/>
  <c r="DO54" i="22"/>
  <c r="DO60" i="22"/>
  <c r="DO66" i="22"/>
  <c r="DO72" i="22"/>
  <c r="DO78" i="22"/>
  <c r="DO84" i="22"/>
  <c r="DO95" i="22"/>
  <c r="DZ126" i="22"/>
  <c r="EA126" i="22" s="1"/>
  <c r="DO7" i="22"/>
  <c r="DO17" i="22"/>
  <c r="DO8" i="22"/>
  <c r="DO38" i="22"/>
  <c r="DO44" i="22"/>
  <c r="DO50" i="22"/>
  <c r="DU51" i="22"/>
  <c r="DO56" i="22"/>
  <c r="DU57" i="22"/>
  <c r="DO62" i="22"/>
  <c r="DU63" i="22"/>
  <c r="DO68" i="22"/>
  <c r="DU69" i="22"/>
  <c r="DO74" i="22"/>
  <c r="DU75" i="22"/>
  <c r="DO80" i="22"/>
  <c r="DU81" i="22"/>
  <c r="DO86" i="22"/>
  <c r="DO91" i="22"/>
  <c r="DO97" i="22"/>
  <c r="DO103" i="22"/>
  <c r="DO109" i="22"/>
  <c r="DZ130" i="22"/>
  <c r="DZ148" i="22"/>
  <c r="DZ197" i="22"/>
  <c r="DU14" i="22"/>
  <c r="DO19" i="22"/>
  <c r="DO29" i="22"/>
  <c r="DO32" i="22"/>
  <c r="DU34" i="22"/>
  <c r="DO39" i="22"/>
  <c r="DU40" i="22"/>
  <c r="DO45" i="22"/>
  <c r="DU46" i="22"/>
  <c r="DO51" i="22"/>
  <c r="DU52" i="22"/>
  <c r="DO57" i="22"/>
  <c r="DU58" i="22"/>
  <c r="DO63" i="22"/>
  <c r="DU64" i="22"/>
  <c r="DO69" i="22"/>
  <c r="DU70" i="22"/>
  <c r="DO75" i="22"/>
  <c r="DU76" i="22"/>
  <c r="DO81" i="22"/>
  <c r="DU82" i="22"/>
  <c r="DO87" i="22"/>
  <c r="DU93" i="22"/>
  <c r="DU99" i="22"/>
  <c r="DU105" i="22"/>
  <c r="DU111" i="22"/>
  <c r="DZ189" i="22"/>
  <c r="DZ195" i="22"/>
  <c r="DZ257" i="22"/>
  <c r="DZ275" i="22"/>
  <c r="EA275" i="22" s="1"/>
  <c r="DZ319" i="22"/>
  <c r="DO12" i="22"/>
  <c r="DU15" i="22"/>
  <c r="DO27" i="22"/>
  <c r="DU30" i="22"/>
  <c r="DU214" i="22"/>
  <c r="DO15" i="22"/>
  <c r="DU18" i="22"/>
  <c r="DO30" i="22"/>
  <c r="DU33" i="22"/>
  <c r="DO214" i="22"/>
  <c r="DZ211" i="22"/>
  <c r="EA211" i="22" s="1"/>
  <c r="DZ242" i="22"/>
  <c r="DZ248" i="22"/>
  <c r="EA248" i="22" s="1"/>
  <c r="DZ249" i="22"/>
  <c r="DZ267" i="22"/>
  <c r="DZ337" i="22"/>
  <c r="DO18" i="22"/>
  <c r="DO33" i="22"/>
  <c r="DZ322" i="22"/>
  <c r="EA322" i="22" s="1"/>
  <c r="DZ328" i="22"/>
  <c r="DU6" i="22"/>
  <c r="DU21" i="22"/>
  <c r="DU118" i="22"/>
  <c r="DO232" i="22"/>
  <c r="DZ222" i="22"/>
  <c r="BF248" i="22"/>
  <c r="DZ283" i="22"/>
  <c r="DO6" i="22"/>
  <c r="DU9" i="22"/>
  <c r="DO21" i="22"/>
  <c r="DU24" i="22"/>
  <c r="DU177" i="22"/>
  <c r="DU183" i="22"/>
  <c r="DO193" i="22"/>
  <c r="DO202" i="22"/>
  <c r="DU203" i="22"/>
  <c r="DO208" i="22"/>
  <c r="DU209" i="22"/>
  <c r="DU215" i="22"/>
  <c r="DO218" i="22"/>
  <c r="DU219" i="22"/>
  <c r="DO222" i="22"/>
  <c r="DU233" i="22"/>
  <c r="DO236" i="22"/>
  <c r="DU237" i="22"/>
  <c r="DO240" i="22"/>
  <c r="DU251" i="22"/>
  <c r="DO254" i="22"/>
  <c r="DU255" i="22"/>
  <c r="DO258" i="22"/>
  <c r="DU270" i="22"/>
  <c r="DU276" i="22"/>
  <c r="DU282" i="22"/>
  <c r="DU288" i="22"/>
  <c r="DU294" i="22"/>
  <c r="DU300" i="22"/>
  <c r="DU324" i="22"/>
  <c r="DU330" i="22"/>
  <c r="DO189" i="22"/>
  <c r="DU212" i="22"/>
  <c r="DO215" i="22"/>
  <c r="DU216" i="22"/>
  <c r="DO219" i="22"/>
  <c r="DU230" i="22"/>
  <c r="DO233" i="22"/>
  <c r="DU234" i="22"/>
  <c r="DO237" i="22"/>
  <c r="DU248" i="22"/>
  <c r="DO251" i="22"/>
  <c r="DU252" i="22"/>
  <c r="DO255" i="22"/>
  <c r="DU179" i="22"/>
  <c r="DU185" i="22"/>
  <c r="DU196" i="22"/>
  <c r="DO198" i="22"/>
  <c r="DU199" i="22"/>
  <c r="DO204" i="22"/>
  <c r="DU205" i="22"/>
  <c r="DO212" i="22"/>
  <c r="DU213" i="22"/>
  <c r="DO216" i="22"/>
  <c r="DU227" i="22"/>
  <c r="DO230" i="22"/>
  <c r="DU231" i="22"/>
  <c r="DO234" i="22"/>
  <c r="DU245" i="22"/>
  <c r="DO248" i="22"/>
  <c r="DU249" i="22"/>
  <c r="DO252" i="22"/>
  <c r="DU263" i="22"/>
  <c r="DO196" i="22"/>
  <c r="DU200" i="22"/>
  <c r="DO205" i="22"/>
  <c r="DU206" i="22"/>
  <c r="DU210" i="22"/>
  <c r="DO213" i="22"/>
  <c r="DU224" i="22"/>
  <c r="DO227" i="22"/>
  <c r="DU228" i="22"/>
  <c r="DO231" i="22"/>
  <c r="DU242" i="22"/>
  <c r="DO245" i="22"/>
  <c r="DU246" i="22"/>
  <c r="DO249" i="22"/>
  <c r="DU260" i="22"/>
  <c r="DO263" i="22"/>
  <c r="DU264" i="22"/>
  <c r="DO268" i="22"/>
  <c r="DO274" i="22"/>
  <c r="DO280" i="22"/>
  <c r="DO286" i="22"/>
  <c r="DO292" i="22"/>
  <c r="DO298" i="22"/>
  <c r="DO304" i="22"/>
  <c r="DO316" i="22"/>
  <c r="DO328" i="22"/>
  <c r="DU175" i="22"/>
  <c r="DU181" i="22"/>
  <c r="DU187" i="22"/>
  <c r="DO192" i="22"/>
  <c r="DU192" i="22"/>
  <c r="DO197" i="22"/>
  <c r="DO200" i="22"/>
  <c r="DO206" i="22"/>
  <c r="DU207" i="22"/>
  <c r="DO210" i="22"/>
  <c r="DU221" i="22"/>
  <c r="DO224" i="22"/>
  <c r="DU225" i="22"/>
  <c r="DO228" i="22"/>
  <c r="DU239" i="22"/>
  <c r="DO242" i="22"/>
  <c r="DU243" i="22"/>
  <c r="DO246" i="22"/>
  <c r="DU257" i="22"/>
  <c r="DO260" i="22"/>
  <c r="DU261" i="22"/>
  <c r="DO264" i="22"/>
  <c r="DU266" i="22"/>
  <c r="DO266" i="22"/>
  <c r="DW7" i="22"/>
  <c r="AN14" i="22"/>
  <c r="DZ14" i="22"/>
  <c r="EA14" i="22" s="1"/>
  <c r="AN20" i="22"/>
  <c r="DZ20" i="22"/>
  <c r="EA20" i="22" s="1"/>
  <c r="DZ26" i="22"/>
  <c r="DW31" i="22"/>
  <c r="AN32" i="22"/>
  <c r="DZ32" i="22"/>
  <c r="EA32" i="22" s="1"/>
  <c r="DW37" i="22"/>
  <c r="AN38" i="22"/>
  <c r="DZ38" i="22"/>
  <c r="EA38" i="22" s="1"/>
  <c r="DW43" i="22"/>
  <c r="DW49" i="22"/>
  <c r="AN50" i="22"/>
  <c r="DZ50" i="22"/>
  <c r="EA50" i="22" s="1"/>
  <c r="AN56" i="22"/>
  <c r="DZ56" i="22"/>
  <c r="EA56" i="22" s="1"/>
  <c r="AN62" i="22"/>
  <c r="DZ62" i="22"/>
  <c r="EA62" i="22" s="1"/>
  <c r="AN93" i="22"/>
  <c r="DZ93" i="22"/>
  <c r="DZ97" i="22"/>
  <c r="EA97" i="22" s="1"/>
  <c r="DZ200" i="22"/>
  <c r="AN201" i="22"/>
  <c r="DZ201" i="22"/>
  <c r="EA201" i="22" s="1"/>
  <c r="AN208" i="22"/>
  <c r="DZ208" i="22"/>
  <c r="EA208" i="22" s="1"/>
  <c r="AN215" i="22"/>
  <c r="DZ215" i="22"/>
  <c r="EA215" i="22" s="1"/>
  <c r="DZ236" i="22"/>
  <c r="DZ261" i="22"/>
  <c r="EA261" i="22" s="1"/>
  <c r="DW293" i="22"/>
  <c r="DZ294" i="22"/>
  <c r="DZ6" i="22"/>
  <c r="EA6" i="22" s="1"/>
  <c r="AN7" i="22"/>
  <c r="DZ7" i="22"/>
  <c r="V12" i="22"/>
  <c r="DW12" i="22"/>
  <c r="AN13" i="22"/>
  <c r="DZ13" i="22"/>
  <c r="DZ19" i="22"/>
  <c r="DZ25" i="22"/>
  <c r="EA25" i="22" s="1"/>
  <c r="V30" i="22"/>
  <c r="DW30" i="22"/>
  <c r="AN31" i="22"/>
  <c r="DZ31" i="22"/>
  <c r="V36" i="22"/>
  <c r="DW36" i="22"/>
  <c r="AN37" i="22"/>
  <c r="DZ37" i="22"/>
  <c r="V42" i="22"/>
  <c r="DW42" i="22"/>
  <c r="AN43" i="22"/>
  <c r="DZ43" i="22"/>
  <c r="V48" i="22"/>
  <c r="DW48" i="22"/>
  <c r="AN49" i="22"/>
  <c r="DZ49" i="22"/>
  <c r="AN55" i="22"/>
  <c r="DZ55" i="22"/>
  <c r="V60" i="22"/>
  <c r="DW60" i="22"/>
  <c r="AN61" i="22"/>
  <c r="DZ61" i="22"/>
  <c r="V66" i="22"/>
  <c r="DW66" i="22"/>
  <c r="AN67" i="22"/>
  <c r="DZ67" i="22"/>
  <c r="DZ75" i="22"/>
  <c r="EA75" i="22" s="1"/>
  <c r="DZ81" i="22"/>
  <c r="EA81" i="22" s="1"/>
  <c r="AN87" i="22"/>
  <c r="DZ87" i="22"/>
  <c r="EA87" i="22" s="1"/>
  <c r="AV351" i="22"/>
  <c r="DQ87" i="22"/>
  <c r="DU87" i="22" s="1"/>
  <c r="DZ92" i="22"/>
  <c r="DZ96" i="22"/>
  <c r="EA96" i="22" s="1"/>
  <c r="DW101" i="22"/>
  <c r="AN102" i="22"/>
  <c r="DZ102" i="22"/>
  <c r="EA102" i="22" s="1"/>
  <c r="DW107" i="22"/>
  <c r="AN108" i="22"/>
  <c r="DZ108" i="22"/>
  <c r="EA108" i="22" s="1"/>
  <c r="DW113" i="22"/>
  <c r="AN114" i="22"/>
  <c r="DZ114" i="22"/>
  <c r="EA114" i="22" s="1"/>
  <c r="DZ120" i="22"/>
  <c r="EA120" i="22" s="1"/>
  <c r="DZ132" i="22"/>
  <c r="V136" i="22"/>
  <c r="DW136" i="22"/>
  <c r="AN137" i="22"/>
  <c r="DZ137" i="22"/>
  <c r="EA137" i="22" s="1"/>
  <c r="DW143" i="22"/>
  <c r="DZ144" i="22"/>
  <c r="EA144" i="22" s="1"/>
  <c r="DZ150" i="22"/>
  <c r="EA150" i="22" s="1"/>
  <c r="AN156" i="22"/>
  <c r="DZ156" i="22"/>
  <c r="EA156" i="22" s="1"/>
  <c r="DZ163" i="22"/>
  <c r="EA163" i="22" s="1"/>
  <c r="DW169" i="22"/>
  <c r="AN170" i="22"/>
  <c r="DZ170" i="22"/>
  <c r="EA170" i="22" s="1"/>
  <c r="DW175" i="22"/>
  <c r="AN176" i="22"/>
  <c r="DZ176" i="22"/>
  <c r="DW181" i="22"/>
  <c r="AN182" i="22"/>
  <c r="DZ182" i="22"/>
  <c r="EA182" i="22" s="1"/>
  <c r="DW187" i="22"/>
  <c r="AN188" i="22"/>
  <c r="DZ188" i="22"/>
  <c r="AN194" i="22"/>
  <c r="DZ194" i="22"/>
  <c r="AN199" i="22"/>
  <c r="DZ199" i="22"/>
  <c r="EA199" i="22" s="1"/>
  <c r="DZ207" i="22"/>
  <c r="EA207" i="22" s="1"/>
  <c r="DZ214" i="22"/>
  <c r="EA214" i="22" s="1"/>
  <c r="V219" i="22"/>
  <c r="DW219" i="22"/>
  <c r="DZ220" i="22"/>
  <c r="EA220" i="22" s="1"/>
  <c r="DZ221" i="22"/>
  <c r="EA221" i="22" s="1"/>
  <c r="DZ229" i="22"/>
  <c r="EA229" i="22" s="1"/>
  <c r="V234" i="22"/>
  <c r="DW234" i="22"/>
  <c r="AN235" i="22"/>
  <c r="DZ235" i="22"/>
  <c r="EA235" i="22" s="1"/>
  <c r="V240" i="22"/>
  <c r="DW240" i="22"/>
  <c r="AN241" i="22"/>
  <c r="DZ241" i="22"/>
  <c r="EA241" i="22" s="1"/>
  <c r="DZ247" i="22"/>
  <c r="EA247" i="22" s="1"/>
  <c r="DW253" i="22"/>
  <c r="DZ254" i="22"/>
  <c r="EA254" i="22" s="1"/>
  <c r="DZ260" i="22"/>
  <c r="EA260" i="22" s="1"/>
  <c r="DZ266" i="22"/>
  <c r="EA266" i="22" s="1"/>
  <c r="DZ272" i="22"/>
  <c r="EA272" i="22" s="1"/>
  <c r="DZ278" i="22"/>
  <c r="EA278" i="22" s="1"/>
  <c r="DZ279" i="22"/>
  <c r="DZ285" i="22"/>
  <c r="EA285" i="22" s="1"/>
  <c r="AN287" i="22"/>
  <c r="DZ287" i="22"/>
  <c r="EA287" i="22" s="1"/>
  <c r="AN293" i="22"/>
  <c r="DZ293" i="22"/>
  <c r="DZ300" i="22"/>
  <c r="AN44" i="22"/>
  <c r="DZ44" i="22"/>
  <c r="EA44" i="22" s="1"/>
  <c r="V92" i="22"/>
  <c r="DW92" i="22"/>
  <c r="DZ103" i="22"/>
  <c r="V132" i="22"/>
  <c r="DW132" i="22"/>
  <c r="DW194" i="22"/>
  <c r="DZ230" i="22"/>
  <c r="DZ255" i="22"/>
  <c r="DZ273" i="22"/>
  <c r="AN280" i="22"/>
  <c r="DZ280" i="22"/>
  <c r="EA280" i="22" s="1"/>
  <c r="DZ286" i="22"/>
  <c r="DZ288" i="22"/>
  <c r="DZ12" i="22"/>
  <c r="DZ18" i="22"/>
  <c r="EA18" i="22" s="1"/>
  <c r="DZ24" i="22"/>
  <c r="EA24" i="22" s="1"/>
  <c r="DZ30" i="22"/>
  <c r="DZ36" i="22"/>
  <c r="DZ42" i="22"/>
  <c r="DZ48" i="22"/>
  <c r="DZ54" i="22"/>
  <c r="EA54" i="22" s="1"/>
  <c r="DZ60" i="22"/>
  <c r="DZ66" i="22"/>
  <c r="DZ74" i="22"/>
  <c r="EA74" i="22" s="1"/>
  <c r="DZ80" i="22"/>
  <c r="EA80" i="22" s="1"/>
  <c r="DZ86" i="22"/>
  <c r="EA86" i="22" s="1"/>
  <c r="AN91" i="22"/>
  <c r="DZ91" i="22"/>
  <c r="EA91" i="22" s="1"/>
  <c r="V95" i="22"/>
  <c r="DW95" i="22"/>
  <c r="AN101" i="22"/>
  <c r="DZ101" i="22"/>
  <c r="V106" i="22"/>
  <c r="DW106" i="22"/>
  <c r="AN107" i="22"/>
  <c r="DZ107" i="22"/>
  <c r="AN113" i="22"/>
  <c r="DZ113" i="22"/>
  <c r="DW118" i="22"/>
  <c r="DZ119" i="22"/>
  <c r="EA119" i="22" s="1"/>
  <c r="DW124" i="22"/>
  <c r="AN125" i="22"/>
  <c r="DZ125" i="22"/>
  <c r="EA125" i="22" s="1"/>
  <c r="DW130" i="22"/>
  <c r="AN131" i="22"/>
  <c r="DZ131" i="22"/>
  <c r="EA131" i="22" s="1"/>
  <c r="DZ136" i="22"/>
  <c r="AN143" i="22"/>
  <c r="DZ143" i="22"/>
  <c r="V148" i="22"/>
  <c r="DW148" i="22"/>
  <c r="DZ149" i="22"/>
  <c r="EA149" i="22" s="1"/>
  <c r="V154" i="22"/>
  <c r="DW154" i="22"/>
  <c r="DZ155" i="22"/>
  <c r="EA155" i="22" s="1"/>
  <c r="AN162" i="22"/>
  <c r="DZ162" i="22"/>
  <c r="EA162" i="22" s="1"/>
  <c r="DW168" i="22"/>
  <c r="AN169" i="22"/>
  <c r="DZ169" i="22"/>
  <c r="V174" i="22"/>
  <c r="DW174" i="22"/>
  <c r="AN175" i="22"/>
  <c r="DZ175" i="22"/>
  <c r="V180" i="22"/>
  <c r="DW180" i="22"/>
  <c r="AN181" i="22"/>
  <c r="DZ181" i="22"/>
  <c r="V186" i="22"/>
  <c r="DW186" i="22"/>
  <c r="AN187" i="22"/>
  <c r="DZ187" i="22"/>
  <c r="V192" i="22"/>
  <c r="DW192" i="22"/>
  <c r="AN193" i="22"/>
  <c r="DZ193" i="22"/>
  <c r="EA193" i="22" s="1"/>
  <c r="AN198" i="22"/>
  <c r="DZ198" i="22"/>
  <c r="EA198" i="22" s="1"/>
  <c r="V204" i="22"/>
  <c r="DW204" i="22"/>
  <c r="DZ206" i="22"/>
  <c r="EA206" i="22" s="1"/>
  <c r="AN212" i="22"/>
  <c r="DZ212" i="22"/>
  <c r="EA212" i="22" s="1"/>
  <c r="DZ213" i="22"/>
  <c r="DZ219" i="22"/>
  <c r="V225" i="22"/>
  <c r="DW225" i="22"/>
  <c r="DZ228" i="22"/>
  <c r="EA228" i="22" s="1"/>
  <c r="DW233" i="22"/>
  <c r="DZ234" i="22"/>
  <c r="DZ240" i="22"/>
  <c r="DW245" i="22"/>
  <c r="DZ246" i="22"/>
  <c r="EA246" i="22" s="1"/>
  <c r="DZ253" i="22"/>
  <c r="DW258" i="22"/>
  <c r="DZ259" i="22"/>
  <c r="EA259" i="22" s="1"/>
  <c r="V264" i="22"/>
  <c r="DW264" i="22"/>
  <c r="DZ265" i="22"/>
  <c r="EA265" i="22" s="1"/>
  <c r="V270" i="22"/>
  <c r="DW270" i="22"/>
  <c r="DZ271" i="22"/>
  <c r="EA271" i="22" s="1"/>
  <c r="DW276" i="22"/>
  <c r="DZ277" i="22"/>
  <c r="EA277" i="22" s="1"/>
  <c r="DW283" i="22"/>
  <c r="DZ284" i="22"/>
  <c r="EA284" i="22" s="1"/>
  <c r="DZ292" i="22"/>
  <c r="EA292" i="22" s="1"/>
  <c r="DW297" i="22"/>
  <c r="V19" i="22"/>
  <c r="DW19" i="22"/>
  <c r="DW55" i="22"/>
  <c r="DW67" i="22"/>
  <c r="AN68" i="22"/>
  <c r="DZ68" i="22"/>
  <c r="EA68" i="22" s="1"/>
  <c r="DZ109" i="22"/>
  <c r="DZ115" i="22"/>
  <c r="EA115" i="22" s="1"/>
  <c r="AN133" i="22"/>
  <c r="DZ133" i="22"/>
  <c r="DZ138" i="22"/>
  <c r="EA138" i="22" s="1"/>
  <c r="DZ139" i="22"/>
  <c r="AN11" i="22"/>
  <c r="DZ11" i="22"/>
  <c r="EA11" i="22" s="1"/>
  <c r="DW16" i="22"/>
  <c r="AN29" i="22"/>
  <c r="DZ29" i="22"/>
  <c r="EA29" i="22" s="1"/>
  <c r="DW34" i="22"/>
  <c r="AN35" i="22"/>
  <c r="DZ35" i="22"/>
  <c r="EA35" i="22" s="1"/>
  <c r="DW40" i="22"/>
  <c r="AN41" i="22"/>
  <c r="DZ41" i="22"/>
  <c r="EA41" i="22" s="1"/>
  <c r="DW46" i="22"/>
  <c r="AN47" i="22"/>
  <c r="DZ47" i="22"/>
  <c r="EA47" i="22" s="1"/>
  <c r="AN53" i="22"/>
  <c r="DZ53" i="22"/>
  <c r="EA53" i="22" s="1"/>
  <c r="DW58" i="22"/>
  <c r="AN59" i="22"/>
  <c r="DZ59" i="22"/>
  <c r="EA59" i="22" s="1"/>
  <c r="DW64" i="22"/>
  <c r="AN65" i="22"/>
  <c r="DZ65" i="22"/>
  <c r="EA65" i="22" s="1"/>
  <c r="AN73" i="22"/>
  <c r="DZ73" i="22"/>
  <c r="EA73" i="22" s="1"/>
  <c r="AN79" i="22"/>
  <c r="DZ79" i="22"/>
  <c r="AN85" i="22"/>
  <c r="DZ85" i="22"/>
  <c r="EA85" i="22" s="1"/>
  <c r="V89" i="22"/>
  <c r="DW89" i="22"/>
  <c r="AN90" i="22"/>
  <c r="DZ90" i="22"/>
  <c r="EA90" i="22" s="1"/>
  <c r="DZ95" i="22"/>
  <c r="DZ100" i="22"/>
  <c r="EA100" i="22" s="1"/>
  <c r="DZ106" i="22"/>
  <c r="DZ112" i="22"/>
  <c r="DZ118" i="22"/>
  <c r="DZ124" i="22"/>
  <c r="V135" i="22"/>
  <c r="DW135" i="22"/>
  <c r="DZ142" i="22"/>
  <c r="EA142" i="22" s="1"/>
  <c r="DZ154" i="22"/>
  <c r="DZ160" i="22"/>
  <c r="EA160" i="22" s="1"/>
  <c r="DZ161" i="22"/>
  <c r="EA161" i="22" s="1"/>
  <c r="DW191" i="22"/>
  <c r="DW197" i="22"/>
  <c r="DZ204" i="22"/>
  <c r="DZ205" i="22"/>
  <c r="EA205" i="22" s="1"/>
  <c r="DZ225" i="22"/>
  <c r="AN227" i="22"/>
  <c r="DZ227" i="22"/>
  <c r="EA227" i="22" s="1"/>
  <c r="DZ233" i="22"/>
  <c r="DZ239" i="22"/>
  <c r="EA239" i="22" s="1"/>
  <c r="AN245" i="22"/>
  <c r="DZ245" i="22"/>
  <c r="DZ252" i="22"/>
  <c r="EA252" i="22" s="1"/>
  <c r="DW257" i="22"/>
  <c r="DZ264" i="22"/>
  <c r="DZ270" i="22"/>
  <c r="DZ291" i="22"/>
  <c r="EA291" i="22" s="1"/>
  <c r="DW344" i="22"/>
  <c r="DZ345" i="22"/>
  <c r="DW350" i="22"/>
  <c r="DW15" i="22"/>
  <c r="DW13" i="22"/>
  <c r="DW61" i="22"/>
  <c r="AN82" i="22"/>
  <c r="DZ82" i="22"/>
  <c r="EA82" i="22" s="1"/>
  <c r="DZ127" i="22"/>
  <c r="DW188" i="22"/>
  <c r="V213" i="22"/>
  <c r="DW213" i="22"/>
  <c r="DW10" i="22"/>
  <c r="AN10" i="22"/>
  <c r="DZ10" i="22"/>
  <c r="AN16" i="22"/>
  <c r="DZ16" i="22"/>
  <c r="DZ22" i="22"/>
  <c r="EA22" i="22" s="1"/>
  <c r="V33" i="22"/>
  <c r="DW33" i="22"/>
  <c r="AN34" i="22"/>
  <c r="DZ34" i="22"/>
  <c r="V39" i="22"/>
  <c r="DW39" i="22"/>
  <c r="AN40" i="22"/>
  <c r="DZ40" i="22"/>
  <c r="V45" i="22"/>
  <c r="DW45" i="22"/>
  <c r="AN46" i="22"/>
  <c r="DZ46" i="22"/>
  <c r="V51" i="22"/>
  <c r="DW51" i="22"/>
  <c r="AN52" i="22"/>
  <c r="DZ52" i="22"/>
  <c r="EA52" i="22" s="1"/>
  <c r="V57" i="22"/>
  <c r="DW57" i="22"/>
  <c r="DZ58" i="22"/>
  <c r="V63" i="22"/>
  <c r="DW63" i="22"/>
  <c r="AN64" i="22"/>
  <c r="DZ64" i="22"/>
  <c r="AN70" i="22"/>
  <c r="DZ70" i="22"/>
  <c r="EA70" i="22" s="1"/>
  <c r="DZ71" i="22"/>
  <c r="EA71" i="22" s="1"/>
  <c r="DZ72" i="22"/>
  <c r="EA72" i="22" s="1"/>
  <c r="DZ78" i="22"/>
  <c r="EA78" i="22" s="1"/>
  <c r="DZ84" i="22"/>
  <c r="EA84" i="22" s="1"/>
  <c r="DZ89" i="22"/>
  <c r="AN99" i="22"/>
  <c r="DZ99" i="22"/>
  <c r="EA99" i="22" s="1"/>
  <c r="DW104" i="22"/>
  <c r="AN105" i="22"/>
  <c r="DZ105" i="22"/>
  <c r="EA105" i="22" s="1"/>
  <c r="DW110" i="22"/>
  <c r="AN111" i="22"/>
  <c r="DZ111" i="22"/>
  <c r="EA111" i="22" s="1"/>
  <c r="DZ117" i="22"/>
  <c r="EA117" i="22" s="1"/>
  <c r="DZ123" i="22"/>
  <c r="EA123" i="22" s="1"/>
  <c r="DZ129" i="22"/>
  <c r="EA129" i="22" s="1"/>
  <c r="DZ135" i="22"/>
  <c r="V140" i="22"/>
  <c r="DW140" i="22"/>
  <c r="AN141" i="22"/>
  <c r="DZ141" i="22"/>
  <c r="EA141" i="22" s="1"/>
  <c r="DZ147" i="22"/>
  <c r="EA147" i="22" s="1"/>
  <c r="AN153" i="22"/>
  <c r="DZ153" i="22"/>
  <c r="EA153" i="22" s="1"/>
  <c r="AN159" i="22"/>
  <c r="DZ159" i="22"/>
  <c r="V166" i="22"/>
  <c r="DZ167" i="22"/>
  <c r="EA167" i="22" s="1"/>
  <c r="DW172" i="22"/>
  <c r="AN173" i="22"/>
  <c r="DZ173" i="22"/>
  <c r="EA173" i="22" s="1"/>
  <c r="DW178" i="22"/>
  <c r="AN179" i="22"/>
  <c r="DZ179" i="22"/>
  <c r="DW184" i="22"/>
  <c r="AN185" i="22"/>
  <c r="DZ185" i="22"/>
  <c r="EA185" i="22" s="1"/>
  <c r="DW190" i="22"/>
  <c r="AN191" i="22"/>
  <c r="DZ191" i="22"/>
  <c r="AN203" i="22"/>
  <c r="DZ203" i="22"/>
  <c r="EA203" i="22" s="1"/>
  <c r="AN204" i="22"/>
  <c r="DZ210" i="22"/>
  <c r="EA210" i="22" s="1"/>
  <c r="DZ217" i="22"/>
  <c r="EA217" i="22" s="1"/>
  <c r="AN224" i="22"/>
  <c r="DZ224" i="22"/>
  <c r="EA224" i="22" s="1"/>
  <c r="AN225" i="22"/>
  <c r="AN226" i="22"/>
  <c r="DZ226" i="22"/>
  <c r="EA226" i="22" s="1"/>
  <c r="AN232" i="22"/>
  <c r="DZ232" i="22"/>
  <c r="EA232" i="22" s="1"/>
  <c r="V237" i="22"/>
  <c r="DW237" i="22"/>
  <c r="AN238" i="22"/>
  <c r="DZ238" i="22"/>
  <c r="EA238" i="22" s="1"/>
  <c r="AN244" i="22"/>
  <c r="DZ244" i="22"/>
  <c r="EA244" i="22" s="1"/>
  <c r="DW250" i="22"/>
  <c r="DZ251" i="22"/>
  <c r="EA251" i="22" s="1"/>
  <c r="DZ263" i="22"/>
  <c r="EA263" i="22" s="1"/>
  <c r="DZ269" i="22"/>
  <c r="EA269" i="22" s="1"/>
  <c r="DZ282" i="22"/>
  <c r="EA282" i="22" s="1"/>
  <c r="AN290" i="22"/>
  <c r="DZ290" i="22"/>
  <c r="EA290" i="22" s="1"/>
  <c r="AN296" i="22"/>
  <c r="DZ296" i="22"/>
  <c r="EA296" i="22" s="1"/>
  <c r="V303" i="22"/>
  <c r="DW303" i="22"/>
  <c r="DZ304" i="22"/>
  <c r="DZ310" i="22"/>
  <c r="V315" i="22"/>
  <c r="DW315" i="22"/>
  <c r="DZ316" i="22"/>
  <c r="EA316" i="22" s="1"/>
  <c r="V321" i="22"/>
  <c r="DW321" i="22"/>
  <c r="DW327" i="22"/>
  <c r="DW335" i="22"/>
  <c r="DZ336" i="22"/>
  <c r="EA336" i="22" s="1"/>
  <c r="AN336" i="22"/>
  <c r="AN8" i="22"/>
  <c r="DZ8" i="22"/>
  <c r="EA8" i="22" s="1"/>
  <c r="AN76" i="22"/>
  <c r="DZ76" i="22"/>
  <c r="EA76" i="22" s="1"/>
  <c r="DZ145" i="22"/>
  <c r="AN17" i="22"/>
  <c r="DZ17" i="22"/>
  <c r="EA17" i="22" s="1"/>
  <c r="DZ9" i="22"/>
  <c r="DZ15" i="22"/>
  <c r="DZ21" i="22"/>
  <c r="EA21" i="22" s="1"/>
  <c r="DW26" i="22"/>
  <c r="DZ27" i="22"/>
  <c r="EA27" i="22" s="1"/>
  <c r="DZ33" i="22"/>
  <c r="DZ39" i="22"/>
  <c r="DZ45" i="22"/>
  <c r="DZ51" i="22"/>
  <c r="DZ57" i="22"/>
  <c r="DZ63" i="22"/>
  <c r="DZ69" i="22"/>
  <c r="EA69" i="22" s="1"/>
  <c r="DZ77" i="22"/>
  <c r="DZ83" i="22"/>
  <c r="EA83" i="22" s="1"/>
  <c r="AN88" i="22"/>
  <c r="DZ88" i="22"/>
  <c r="EA88" i="22" s="1"/>
  <c r="AN94" i="22"/>
  <c r="DZ94" i="22"/>
  <c r="EA94" i="22" s="1"/>
  <c r="DZ98" i="22"/>
  <c r="EA98" i="22" s="1"/>
  <c r="V103" i="22"/>
  <c r="DW103" i="22"/>
  <c r="AN104" i="22"/>
  <c r="DZ104" i="22"/>
  <c r="V109" i="22"/>
  <c r="DW109" i="22"/>
  <c r="AN110" i="22"/>
  <c r="DZ110" i="22"/>
  <c r="AN116" i="22"/>
  <c r="DZ116" i="22"/>
  <c r="EA116" i="22" s="1"/>
  <c r="DW121" i="22"/>
  <c r="AN122" i="22"/>
  <c r="DZ122" i="22"/>
  <c r="EA122" i="22" s="1"/>
  <c r="DW127" i="22"/>
  <c r="AN128" i="22"/>
  <c r="DZ128" i="22"/>
  <c r="DW133" i="22"/>
  <c r="AN134" i="22"/>
  <c r="DZ134" i="22"/>
  <c r="EA134" i="22" s="1"/>
  <c r="V139" i="22"/>
  <c r="DW139" i="22"/>
  <c r="DZ140" i="22"/>
  <c r="V145" i="22"/>
  <c r="DW145" i="22"/>
  <c r="AN146" i="22"/>
  <c r="DZ146" i="22"/>
  <c r="DZ152" i="22"/>
  <c r="EA152" i="22" s="1"/>
  <c r="DZ158" i="22"/>
  <c r="EA158" i="22" s="1"/>
  <c r="AN165" i="22"/>
  <c r="DZ165" i="22"/>
  <c r="EA165" i="22" s="1"/>
  <c r="DZ166" i="22"/>
  <c r="EA166" i="22" s="1"/>
  <c r="V171" i="22"/>
  <c r="DW171" i="22"/>
  <c r="AN172" i="22"/>
  <c r="DZ172" i="22"/>
  <c r="V177" i="22"/>
  <c r="DW177" i="22"/>
  <c r="AN178" i="22"/>
  <c r="DZ178" i="22"/>
  <c r="V183" i="22"/>
  <c r="DW183" i="22"/>
  <c r="AN184" i="22"/>
  <c r="DZ184" i="22"/>
  <c r="V189" i="22"/>
  <c r="DW189" i="22"/>
  <c r="AN190" i="22"/>
  <c r="DZ190" i="22"/>
  <c r="V195" i="22"/>
  <c r="DW195" i="22"/>
  <c r="AN196" i="22"/>
  <c r="DZ196" i="22"/>
  <c r="EA196" i="22" s="1"/>
  <c r="V200" i="22"/>
  <c r="DW200" i="22"/>
  <c r="AN202" i="22"/>
  <c r="DZ202" i="22"/>
  <c r="EA202" i="22" s="1"/>
  <c r="DZ209" i="22"/>
  <c r="DZ216" i="22"/>
  <c r="EA216" i="22" s="1"/>
  <c r="V222" i="22"/>
  <c r="DW222" i="22"/>
  <c r="DZ223" i="22"/>
  <c r="EA223" i="22" s="1"/>
  <c r="DZ231" i="22"/>
  <c r="EA231" i="22" s="1"/>
  <c r="DW236" i="22"/>
  <c r="DZ237" i="22"/>
  <c r="DW242" i="22"/>
  <c r="DZ243" i="22"/>
  <c r="EA243" i="22" s="1"/>
  <c r="DZ250" i="22"/>
  <c r="DW255" i="22"/>
  <c r="DZ256" i="22"/>
  <c r="EA256" i="22" s="1"/>
  <c r="DZ262" i="22"/>
  <c r="EA262" i="22" s="1"/>
  <c r="DZ268" i="22"/>
  <c r="EA268" i="22" s="1"/>
  <c r="V273" i="22"/>
  <c r="DW273" i="22"/>
  <c r="DZ274" i="22"/>
  <c r="EA274" i="22" s="1"/>
  <c r="V279" i="22"/>
  <c r="DW279" i="22"/>
  <c r="DZ281" i="22"/>
  <c r="EA281" i="22" s="1"/>
  <c r="V286" i="22"/>
  <c r="DW286" i="22"/>
  <c r="V288" i="22"/>
  <c r="DW288" i="22"/>
  <c r="DZ289" i="22"/>
  <c r="EA289" i="22" s="1"/>
  <c r="DW9" i="22"/>
  <c r="DZ295" i="22"/>
  <c r="EA295" i="22" s="1"/>
  <c r="DZ303" i="22"/>
  <c r="DW308" i="22"/>
  <c r="AN309" i="22"/>
  <c r="DZ309" i="22"/>
  <c r="EA309" i="22" s="1"/>
  <c r="V314" i="22"/>
  <c r="DW314" i="22"/>
  <c r="AN315" i="22"/>
  <c r="DZ315" i="22"/>
  <c r="V320" i="22"/>
  <c r="DW320" i="22"/>
  <c r="AN321" i="22"/>
  <c r="DZ321" i="22"/>
  <c r="V326" i="22"/>
  <c r="DW326" i="22"/>
  <c r="AN327" i="22"/>
  <c r="DZ327" i="22"/>
  <c r="DZ335" i="22"/>
  <c r="DZ344" i="22"/>
  <c r="V349" i="22"/>
  <c r="DW349" i="22"/>
  <c r="DZ350" i="22"/>
  <c r="V300" i="22"/>
  <c r="DW300" i="22"/>
  <c r="DZ301" i="22"/>
  <c r="EA301" i="22" s="1"/>
  <c r="AN302" i="22"/>
  <c r="DZ302" i="22"/>
  <c r="EA302" i="22" s="1"/>
  <c r="DW307" i="22"/>
  <c r="DZ308" i="22"/>
  <c r="DZ314" i="22"/>
  <c r="DZ320" i="22"/>
  <c r="DZ326" i="22"/>
  <c r="DZ334" i="22"/>
  <c r="EA334" i="22" s="1"/>
  <c r="DZ343" i="22"/>
  <c r="EA343" i="22" s="1"/>
  <c r="DZ349" i="22"/>
  <c r="DZ307" i="22"/>
  <c r="V312" i="22"/>
  <c r="DW312" i="22"/>
  <c r="DZ313" i="22"/>
  <c r="EA313" i="22" s="1"/>
  <c r="DZ325" i="22"/>
  <c r="EA325" i="22" s="1"/>
  <c r="DZ333" i="22"/>
  <c r="EA333" i="22" s="1"/>
  <c r="DZ342" i="22"/>
  <c r="EA342" i="22" s="1"/>
  <c r="DZ348" i="22"/>
  <c r="EA348" i="22" s="1"/>
  <c r="AN299" i="22"/>
  <c r="DZ299" i="22"/>
  <c r="EA299" i="22" s="1"/>
  <c r="DZ306" i="22"/>
  <c r="EA306" i="22" s="1"/>
  <c r="AN312" i="22"/>
  <c r="DZ312" i="22"/>
  <c r="V317" i="22"/>
  <c r="DW317" i="22"/>
  <c r="AN318" i="22"/>
  <c r="DZ318" i="22"/>
  <c r="EA318" i="22" s="1"/>
  <c r="AN324" i="22"/>
  <c r="DZ324" i="22"/>
  <c r="EA324" i="22" s="1"/>
  <c r="DW329" i="22"/>
  <c r="V330" i="22"/>
  <c r="DW330" i="22"/>
  <c r="DZ332" i="22"/>
  <c r="EA332" i="22" s="1"/>
  <c r="DZ341" i="22"/>
  <c r="V346" i="22"/>
  <c r="DW346" i="22"/>
  <c r="DZ347" i="22"/>
  <c r="EA347" i="22" s="1"/>
  <c r="DZ297" i="22"/>
  <c r="DZ298" i="22"/>
  <c r="EA298" i="22" s="1"/>
  <c r="DW304" i="22"/>
  <c r="AN305" i="22"/>
  <c r="DZ305" i="22"/>
  <c r="EA305" i="22" s="1"/>
  <c r="V310" i="22"/>
  <c r="DW310" i="22"/>
  <c r="DZ311" i="22"/>
  <c r="EA311" i="22" s="1"/>
  <c r="DZ317" i="22"/>
  <c r="DZ323" i="22"/>
  <c r="EA323" i="22" s="1"/>
  <c r="DZ329" i="22"/>
  <c r="AN330" i="22"/>
  <c r="DZ330" i="22"/>
  <c r="DZ331" i="22"/>
  <c r="EA331" i="22" s="1"/>
  <c r="DW337" i="22"/>
  <c r="DZ338" i="22"/>
  <c r="EA338" i="22" s="1"/>
  <c r="DZ339" i="22"/>
  <c r="EA339" i="22" s="1"/>
  <c r="DZ340" i="22"/>
  <c r="EA340" i="22" s="1"/>
  <c r="DZ346" i="22"/>
  <c r="DO175" i="22"/>
  <c r="DO177" i="22"/>
  <c r="DO179" i="22"/>
  <c r="DO181" i="22"/>
  <c r="DO183" i="22"/>
  <c r="DO185" i="22"/>
  <c r="DO187" i="22"/>
  <c r="DU190" i="22"/>
  <c r="DO195" i="22"/>
  <c r="DO199" i="22"/>
  <c r="DO190" i="22"/>
  <c r="DU176" i="22"/>
  <c r="DU178" i="22"/>
  <c r="DU180" i="22"/>
  <c r="DU182" i="22"/>
  <c r="DU184" i="22"/>
  <c r="DU186" i="22"/>
  <c r="DU188" i="22"/>
  <c r="DU191" i="22"/>
  <c r="DO176" i="22"/>
  <c r="DO178" i="22"/>
  <c r="DO180" i="22"/>
  <c r="DO182" i="22"/>
  <c r="DO184" i="22"/>
  <c r="DO186" i="22"/>
  <c r="DO188" i="22"/>
  <c r="DO191" i="22"/>
  <c r="DU194" i="22"/>
  <c r="DU198" i="22"/>
  <c r="DU201" i="22"/>
  <c r="DU189" i="22"/>
  <c r="BF84" i="22"/>
  <c r="BF52" i="22"/>
  <c r="BF121" i="22"/>
  <c r="BF186" i="22"/>
  <c r="BF144" i="22"/>
  <c r="AN147" i="22"/>
  <c r="BF173" i="22"/>
  <c r="AN214" i="22"/>
  <c r="BF274" i="22"/>
  <c r="AN77" i="22"/>
  <c r="AN138" i="22"/>
  <c r="V334" i="22"/>
  <c r="BF29" i="22"/>
  <c r="AN144" i="22"/>
  <c r="AN274" i="22"/>
  <c r="V293" i="22"/>
  <c r="BF161" i="22"/>
  <c r="BF168" i="22"/>
  <c r="BF184" i="22"/>
  <c r="BF191" i="22"/>
  <c r="AN205" i="22"/>
  <c r="AN289" i="22"/>
  <c r="V325" i="22"/>
  <c r="BF345" i="22"/>
  <c r="BF176" i="22"/>
  <c r="BF43" i="22"/>
  <c r="BF53" i="22"/>
  <c r="BF171" i="22"/>
  <c r="V206" i="22"/>
  <c r="V207" i="22"/>
  <c r="BF268" i="22"/>
  <c r="V327" i="22"/>
  <c r="BF204" i="22"/>
  <c r="BF205" i="22"/>
  <c r="AN206" i="22"/>
  <c r="BF208" i="22"/>
  <c r="V210" i="22"/>
  <c r="V252" i="22"/>
  <c r="V11" i="22"/>
  <c r="BF12" i="22"/>
  <c r="V25" i="22"/>
  <c r="BF100" i="22"/>
  <c r="BF123" i="22"/>
  <c r="BF65" i="22"/>
  <c r="BF134" i="22"/>
  <c r="BF302" i="22"/>
  <c r="BF64" i="22"/>
  <c r="BF46" i="22"/>
  <c r="BF49" i="22"/>
  <c r="BF73" i="22"/>
  <c r="V86" i="22"/>
  <c r="BF112" i="22"/>
  <c r="AN268" i="22"/>
  <c r="V291" i="22"/>
  <c r="V284" i="22"/>
  <c r="BF124" i="22"/>
  <c r="BF35" i="22"/>
  <c r="CI351" i="22"/>
  <c r="BF287" i="22"/>
  <c r="AN326" i="22"/>
  <c r="BF40" i="22"/>
  <c r="V100" i="22"/>
  <c r="BF126" i="22"/>
  <c r="BF127" i="22"/>
  <c r="V149" i="22"/>
  <c r="BF198" i="22"/>
  <c r="AN217" i="22"/>
  <c r="V261" i="22"/>
  <c r="V276" i="22"/>
  <c r="V298" i="22"/>
  <c r="AN323" i="22"/>
  <c r="BF14" i="22"/>
  <c r="BF59" i="22"/>
  <c r="BF97" i="22"/>
  <c r="BF105" i="22"/>
  <c r="BF106" i="22"/>
  <c r="BF142" i="22"/>
  <c r="BF196" i="22"/>
  <c r="V297" i="22"/>
  <c r="AN322" i="22"/>
  <c r="BF192" i="22"/>
  <c r="V215" i="22"/>
  <c r="BF280" i="22"/>
  <c r="V302" i="22"/>
  <c r="AN306" i="22"/>
  <c r="V344" i="22"/>
  <c r="V203" i="22"/>
  <c r="AN210" i="22"/>
  <c r="V348" i="22"/>
  <c r="V280" i="22"/>
  <c r="V20" i="22"/>
  <c r="V23" i="22"/>
  <c r="BF229" i="22"/>
  <c r="V193" i="22"/>
  <c r="BF313" i="22"/>
  <c r="BF33" i="22"/>
  <c r="V14" i="22"/>
  <c r="AN23" i="22"/>
  <c r="BF327" i="22"/>
  <c r="AN72" i="22"/>
  <c r="V83" i="22"/>
  <c r="V69" i="22"/>
  <c r="V90" i="22"/>
  <c r="V137" i="22"/>
  <c r="V98" i="22"/>
  <c r="BF125" i="22"/>
  <c r="P351" i="22"/>
  <c r="BE351" i="22"/>
  <c r="DM351" i="22"/>
  <c r="DT351" i="22"/>
  <c r="AN80" i="22"/>
  <c r="BF8" i="22"/>
  <c r="BF38" i="22"/>
  <c r="BF79" i="22"/>
  <c r="V142" i="22"/>
  <c r="AN152" i="22"/>
  <c r="AN211" i="22"/>
  <c r="AN276" i="22"/>
  <c r="V151" i="22"/>
  <c r="AN157" i="22"/>
  <c r="BF55" i="22"/>
  <c r="BF61" i="22"/>
  <c r="BF67" i="22"/>
  <c r="BF81" i="22"/>
  <c r="BF89" i="22"/>
  <c r="AN95" i="22"/>
  <c r="BF110" i="22"/>
  <c r="BF132" i="22"/>
  <c r="BF153" i="22"/>
  <c r="BF170" i="22"/>
  <c r="BF194" i="22"/>
  <c r="V211" i="22"/>
  <c r="BF56" i="22"/>
  <c r="AN58" i="22"/>
  <c r="BF62" i="22"/>
  <c r="AN75" i="22"/>
  <c r="BF111" i="22"/>
  <c r="BF119" i="22"/>
  <c r="BF149" i="22"/>
  <c r="AN150" i="22"/>
  <c r="V160" i="22"/>
  <c r="BF164" i="22"/>
  <c r="BF180" i="22"/>
  <c r="CF351" i="22"/>
  <c r="AN209" i="22"/>
  <c r="BF266" i="22"/>
  <c r="V275" i="22"/>
  <c r="BF225" i="22"/>
  <c r="BF230" i="22"/>
  <c r="BF169" i="22"/>
  <c r="BF178" i="22"/>
  <c r="BF182" i="22"/>
  <c r="BF188" i="22"/>
  <c r="AN216" i="22"/>
  <c r="AN247" i="22"/>
  <c r="BF257" i="22"/>
  <c r="V287" i="22"/>
  <c r="V292" i="22"/>
  <c r="AN219" i="22"/>
  <c r="AN167" i="22"/>
  <c r="BF174" i="22"/>
  <c r="BF189" i="22"/>
  <c r="V196" i="22"/>
  <c r="V202" i="22"/>
  <c r="BF227" i="22"/>
  <c r="AN229" i="22"/>
  <c r="V316" i="22"/>
  <c r="V331" i="22"/>
  <c r="V343" i="22"/>
  <c r="V245" i="22"/>
  <c r="AN246" i="22"/>
  <c r="V248" i="22"/>
  <c r="AN256" i="22"/>
  <c r="AN261" i="22"/>
  <c r="AN264" i="22"/>
  <c r="BF272" i="22"/>
  <c r="AN277" i="22"/>
  <c r="AN279" i="22"/>
  <c r="BF283" i="22"/>
  <c r="BF293" i="22"/>
  <c r="BF298" i="22"/>
  <c r="AN304" i="22"/>
  <c r="V307" i="22"/>
  <c r="AN349" i="22"/>
  <c r="BF348" i="22"/>
  <c r="AN270" i="22"/>
  <c r="BF277" i="22"/>
  <c r="AN292" i="22"/>
  <c r="BF312" i="22"/>
  <c r="AN316" i="22"/>
  <c r="AN328" i="22"/>
  <c r="V350" i="22"/>
  <c r="BF342" i="22"/>
  <c r="BF349" i="22"/>
  <c r="V322" i="22"/>
  <c r="V324" i="22"/>
  <c r="AN332" i="22"/>
  <c r="BF343" i="22"/>
  <c r="V345" i="22"/>
  <c r="AN242" i="22"/>
  <c r="BF284" i="22"/>
  <c r="V54" i="22"/>
  <c r="BF241" i="22"/>
  <c r="BF9" i="22"/>
  <c r="BF11" i="22"/>
  <c r="V18" i="22"/>
  <c r="AN259" i="22"/>
  <c r="AN15" i="22"/>
  <c r="BF39" i="22"/>
  <c r="AN19" i="22"/>
  <c r="AN27" i="22"/>
  <c r="CK197" i="22"/>
  <c r="AN24" i="22"/>
  <c r="R351" i="22"/>
  <c r="CW351" i="22"/>
  <c r="DN351" i="22"/>
  <c r="BF30" i="22"/>
  <c r="BF66" i="22"/>
  <c r="V93" i="22"/>
  <c r="V147" i="22"/>
  <c r="BF152" i="22"/>
  <c r="AB351" i="22"/>
  <c r="DC351" i="22"/>
  <c r="BF7" i="22"/>
  <c r="BF10" i="22"/>
  <c r="AN12" i="22"/>
  <c r="V17" i="22"/>
  <c r="AN22" i="22"/>
  <c r="V24" i="22"/>
  <c r="BF28" i="22"/>
  <c r="BF32" i="22"/>
  <c r="BF36" i="22"/>
  <c r="BF37" i="22"/>
  <c r="BF57" i="22"/>
  <c r="AN86" i="22"/>
  <c r="AH351" i="22"/>
  <c r="BL351" i="22"/>
  <c r="DI351" i="22"/>
  <c r="DJ351" i="22"/>
  <c r="DQ351" i="22"/>
  <c r="BF16" i="22"/>
  <c r="BF19" i="22"/>
  <c r="V22" i="22"/>
  <c r="V26" i="22"/>
  <c r="AN26" i="22"/>
  <c r="V27" i="22"/>
  <c r="BF63" i="22"/>
  <c r="V76" i="22"/>
  <c r="V112" i="22"/>
  <c r="BF115" i="22"/>
  <c r="BF117" i="22"/>
  <c r="AM351" i="22"/>
  <c r="AT351" i="22"/>
  <c r="BR351" i="22"/>
  <c r="DK351" i="22"/>
  <c r="EH351" i="22"/>
  <c r="AN21" i="22"/>
  <c r="BF31" i="22"/>
  <c r="BF34" i="22"/>
  <c r="BF54" i="22"/>
  <c r="V77" i="22"/>
  <c r="AN96" i="22"/>
  <c r="BF103" i="22"/>
  <c r="J351" i="22"/>
  <c r="BX351" i="22"/>
  <c r="CD351" i="22"/>
  <c r="DL351" i="22"/>
  <c r="DS351" i="22"/>
  <c r="BF13" i="22"/>
  <c r="AN18" i="22"/>
  <c r="V21" i="22"/>
  <c r="AN25" i="22"/>
  <c r="BF42" i="22"/>
  <c r="BF60" i="22"/>
  <c r="BF69" i="22"/>
  <c r="BF78" i="22"/>
  <c r="AN83" i="22"/>
  <c r="V87" i="22"/>
  <c r="BF95" i="22"/>
  <c r="BF137" i="22"/>
  <c r="BF129" i="22"/>
  <c r="AN151" i="22"/>
  <c r="BF47" i="22"/>
  <c r="BF50" i="22"/>
  <c r="V71" i="22"/>
  <c r="BF72" i="22"/>
  <c r="V79" i="22"/>
  <c r="V80" i="22"/>
  <c r="BF87" i="22"/>
  <c r="V97" i="22"/>
  <c r="BF162" i="22"/>
  <c r="AN74" i="22"/>
  <c r="AN78" i="22"/>
  <c r="V82" i="22"/>
  <c r="V85" i="22"/>
  <c r="BF90" i="22"/>
  <c r="BF98" i="22"/>
  <c r="BF120" i="22"/>
  <c r="AN140" i="22"/>
  <c r="AN148" i="22"/>
  <c r="BF41" i="22"/>
  <c r="BF44" i="22"/>
  <c r="BF45" i="22"/>
  <c r="BF48" i="22"/>
  <c r="BF51" i="22"/>
  <c r="V73" i="22"/>
  <c r="V74" i="22"/>
  <c r="BF75" i="22"/>
  <c r="AN81" i="22"/>
  <c r="AN84" i="22"/>
  <c r="BF88" i="22"/>
  <c r="BF91" i="22"/>
  <c r="BF108" i="22"/>
  <c r="BF114" i="22"/>
  <c r="CH351" i="22"/>
  <c r="CK135" i="22"/>
  <c r="V157" i="22"/>
  <c r="BF163" i="22"/>
  <c r="BF166" i="22"/>
  <c r="AN207" i="22"/>
  <c r="BF223" i="22"/>
  <c r="AN158" i="22"/>
  <c r="BF101" i="22"/>
  <c r="AN119" i="22"/>
  <c r="V124" i="22"/>
  <c r="BF131" i="22"/>
  <c r="BF135" i="22"/>
  <c r="BF136" i="22"/>
  <c r="AN154" i="22"/>
  <c r="AN161" i="22"/>
  <c r="V163" i="22"/>
  <c r="AN164" i="22"/>
  <c r="BF93" i="22"/>
  <c r="BF96" i="22"/>
  <c r="AN98" i="22"/>
  <c r="BF104" i="22"/>
  <c r="AN149" i="22"/>
  <c r="AN155" i="22"/>
  <c r="AN168" i="22"/>
  <c r="BF185" i="22"/>
  <c r="BF199" i="22"/>
  <c r="V216" i="22"/>
  <c r="BF92" i="22"/>
  <c r="BF102" i="22"/>
  <c r="BF107" i="22"/>
  <c r="BF109" i="22"/>
  <c r="BF113" i="22"/>
  <c r="V115" i="22"/>
  <c r="BF118" i="22"/>
  <c r="BF122" i="22"/>
  <c r="BF128" i="22"/>
  <c r="BF139" i="22"/>
  <c r="BF141" i="22"/>
  <c r="BF143" i="22"/>
  <c r="V146" i="22"/>
  <c r="BF150" i="22"/>
  <c r="BF158" i="22"/>
  <c r="BF159" i="22"/>
  <c r="BF167" i="22"/>
  <c r="BF203" i="22"/>
  <c r="V239" i="22"/>
  <c r="BF243" i="22"/>
  <c r="V249" i="22"/>
  <c r="V267" i="22"/>
  <c r="BF275" i="22"/>
  <c r="BF217" i="22"/>
  <c r="BF179" i="22"/>
  <c r="BF183" i="22"/>
  <c r="BF187" i="22"/>
  <c r="BF190" i="22"/>
  <c r="AN195" i="22"/>
  <c r="V209" i="22"/>
  <c r="AN218" i="22"/>
  <c r="V243" i="22"/>
  <c r="BF232" i="22"/>
  <c r="AN249" i="22"/>
  <c r="BF165" i="22"/>
  <c r="BF172" i="22"/>
  <c r="BF175" i="22"/>
  <c r="BF177" i="22"/>
  <c r="BF181" i="22"/>
  <c r="BF193" i="22"/>
  <c r="BF195" i="22"/>
  <c r="V197" i="22"/>
  <c r="BF200" i="22"/>
  <c r="V212" i="22"/>
  <c r="AN222" i="22"/>
  <c r="V227" i="22"/>
  <c r="AN234" i="22"/>
  <c r="V257" i="22"/>
  <c r="V263" i="22"/>
  <c r="AN271" i="22"/>
  <c r="BF300" i="22"/>
  <c r="V306" i="22"/>
  <c r="V309" i="22"/>
  <c r="BF220" i="22"/>
  <c r="AN221" i="22"/>
  <c r="BF222" i="22"/>
  <c r="V224" i="22"/>
  <c r="V233" i="22"/>
  <c r="AN233" i="22"/>
  <c r="BF235" i="22"/>
  <c r="AN236" i="22"/>
  <c r="AN237" i="22"/>
  <c r="AN240" i="22"/>
  <c r="V242" i="22"/>
  <c r="V246" i="22"/>
  <c r="V254" i="22"/>
  <c r="V255" i="22"/>
  <c r="AN255" i="22"/>
  <c r="BF260" i="22"/>
  <c r="AN262" i="22"/>
  <c r="AN267" i="22"/>
  <c r="V295" i="22"/>
  <c r="BF216" i="22"/>
  <c r="BF219" i="22"/>
  <c r="AN228" i="22"/>
  <c r="V230" i="22"/>
  <c r="AN230" i="22"/>
  <c r="AN231" i="22"/>
  <c r="BF244" i="22"/>
  <c r="V251" i="22"/>
  <c r="AN252" i="22"/>
  <c r="AN253" i="22"/>
  <c r="BF254" i="22"/>
  <c r="AN258" i="22"/>
  <c r="V260" i="22"/>
  <c r="BF262" i="22"/>
  <c r="V290" i="22"/>
  <c r="AN213" i="22"/>
  <c r="V218" i="22"/>
  <c r="V221" i="22"/>
  <c r="AN223" i="22"/>
  <c r="BF226" i="22"/>
  <c r="V228" i="22"/>
  <c r="V231" i="22"/>
  <c r="V236" i="22"/>
  <c r="BF238" i="22"/>
  <c r="AN239" i="22"/>
  <c r="AN243" i="22"/>
  <c r="AN250" i="22"/>
  <c r="BF251" i="22"/>
  <c r="V258" i="22"/>
  <c r="BF263" i="22"/>
  <c r="AN265" i="22"/>
  <c r="V272" i="22"/>
  <c r="AN298" i="22"/>
  <c r="BF301" i="22"/>
  <c r="V266" i="22"/>
  <c r="BF271" i="22"/>
  <c r="AN281" i="22"/>
  <c r="BF289" i="22"/>
  <c r="AN294" i="22"/>
  <c r="BF299" i="22"/>
  <c r="V301" i="22"/>
  <c r="AN308" i="22"/>
  <c r="BF324" i="22"/>
  <c r="V289" i="22"/>
  <c r="V294" i="22"/>
  <c r="BF309" i="22"/>
  <c r="V311" i="22"/>
  <c r="BF265" i="22"/>
  <c r="V269" i="22"/>
  <c r="BF269" i="22"/>
  <c r="AN273" i="22"/>
  <c r="V278" i="22"/>
  <c r="BF278" i="22"/>
  <c r="V281" i="22"/>
  <c r="BF281" i="22"/>
  <c r="AN282" i="22"/>
  <c r="V285" i="22"/>
  <c r="AN285" i="22"/>
  <c r="BF286" i="22"/>
  <c r="AN288" i="22"/>
  <c r="BF290" i="22"/>
  <c r="BF295" i="22"/>
  <c r="V299" i="22"/>
  <c r="BF321" i="22"/>
  <c r="V332" i="22"/>
  <c r="V347" i="22"/>
  <c r="BF306" i="22"/>
  <c r="AN307" i="22"/>
  <c r="AN314" i="22"/>
  <c r="AN319" i="22"/>
  <c r="V329" i="22"/>
  <c r="BF333" i="22"/>
  <c r="BF336" i="22"/>
  <c r="V340" i="22"/>
  <c r="V341" i="22"/>
  <c r="AN303" i="22"/>
  <c r="V304" i="22"/>
  <c r="V305" i="22"/>
  <c r="AN313" i="22"/>
  <c r="BF315" i="22"/>
  <c r="V328" i="22"/>
  <c r="AN291" i="22"/>
  <c r="BF292" i="22"/>
  <c r="AN295" i="22"/>
  <c r="V296" i="22"/>
  <c r="BF296" i="22"/>
  <c r="AN300" i="22"/>
  <c r="AN301" i="22"/>
  <c r="AN310" i="22"/>
  <c r="AN311" i="22"/>
  <c r="V313" i="22"/>
  <c r="V319" i="22"/>
  <c r="AN320" i="22"/>
  <c r="V323" i="22"/>
  <c r="BF334" i="22"/>
  <c r="AN335" i="22"/>
  <c r="V338" i="22"/>
  <c r="AN338" i="22"/>
  <c r="BF337" i="22"/>
  <c r="AN341" i="22"/>
  <c r="BF346" i="22"/>
  <c r="AN317" i="22"/>
  <c r="V318" i="22"/>
  <c r="BF318" i="22"/>
  <c r="V335" i="22"/>
  <c r="V337" i="22"/>
  <c r="BF339" i="22"/>
  <c r="BF340" i="22"/>
  <c r="AN325" i="22"/>
  <c r="AN343" i="22"/>
  <c r="AN342" i="22"/>
  <c r="AN339" i="22"/>
  <c r="AN346" i="22"/>
  <c r="BF6" i="22"/>
  <c r="BF15" i="22"/>
  <c r="BF18" i="22"/>
  <c r="BF21" i="22"/>
  <c r="BF24" i="22"/>
  <c r="BF27" i="22"/>
  <c r="V8" i="22"/>
  <c r="AN9" i="22"/>
  <c r="V28" i="22"/>
  <c r="AN28" i="22"/>
  <c r="V7" i="22"/>
  <c r="V10" i="22"/>
  <c r="V13" i="22"/>
  <c r="V16" i="22"/>
  <c r="V6" i="22"/>
  <c r="V91" i="22"/>
  <c r="V114" i="22"/>
  <c r="V29" i="22"/>
  <c r="AN30" i="22"/>
  <c r="V32" i="22"/>
  <c r="AN33" i="22"/>
  <c r="V35" i="22"/>
  <c r="AN36" i="22"/>
  <c r="V38" i="22"/>
  <c r="AN39" i="22"/>
  <c r="V41" i="22"/>
  <c r="AN42" i="22"/>
  <c r="V44" i="22"/>
  <c r="AN45" i="22"/>
  <c r="V47" i="22"/>
  <c r="AN48" i="22"/>
  <c r="V50" i="22"/>
  <c r="AN51" i="22"/>
  <c r="V53" i="22"/>
  <c r="AN54" i="22"/>
  <c r="V56" i="22"/>
  <c r="AN57" i="22"/>
  <c r="V59" i="22"/>
  <c r="AN60" i="22"/>
  <c r="V62" i="22"/>
  <c r="AN63" i="22"/>
  <c r="V65" i="22"/>
  <c r="AN66" i="22"/>
  <c r="V68" i="22"/>
  <c r="AN69" i="22"/>
  <c r="V70" i="22"/>
  <c r="V99" i="22"/>
  <c r="AN100" i="22"/>
  <c r="AN103" i="22"/>
  <c r="AN106" i="22"/>
  <c r="AN115" i="22"/>
  <c r="V94" i="22"/>
  <c r="V96" i="22"/>
  <c r="V102" i="22"/>
  <c r="V105" i="22"/>
  <c r="V108" i="22"/>
  <c r="AN109" i="22"/>
  <c r="AN121" i="22"/>
  <c r="V128" i="22"/>
  <c r="V31" i="22"/>
  <c r="V34" i="22"/>
  <c r="V37" i="22"/>
  <c r="V40" i="22"/>
  <c r="V43" i="22"/>
  <c r="V46" i="22"/>
  <c r="V49" i="22"/>
  <c r="V52" i="22"/>
  <c r="V55" i="22"/>
  <c r="V58" i="22"/>
  <c r="V61" i="22"/>
  <c r="V64" i="22"/>
  <c r="V67" i="22"/>
  <c r="AN89" i="22"/>
  <c r="AN97" i="22"/>
  <c r="AN126" i="22"/>
  <c r="V88" i="22"/>
  <c r="V111" i="22"/>
  <c r="AN112" i="22"/>
  <c r="AN92" i="22"/>
  <c r="V129" i="22"/>
  <c r="AN117" i="22"/>
  <c r="V119" i="22"/>
  <c r="AN127" i="22"/>
  <c r="AN136" i="22"/>
  <c r="V72" i="22"/>
  <c r="V75" i="22"/>
  <c r="V78" i="22"/>
  <c r="V81" i="22"/>
  <c r="V84" i="22"/>
  <c r="AZ87" i="22"/>
  <c r="AZ351" i="22" s="1"/>
  <c r="AN118" i="22"/>
  <c r="V120" i="22"/>
  <c r="AN123" i="22"/>
  <c r="V101" i="22"/>
  <c r="V104" i="22"/>
  <c r="V107" i="22"/>
  <c r="V110" i="22"/>
  <c r="V113" i="22"/>
  <c r="V125" i="22"/>
  <c r="V126" i="22"/>
  <c r="AN129" i="22"/>
  <c r="AN132" i="22"/>
  <c r="V117" i="22"/>
  <c r="AN124" i="22"/>
  <c r="AN130" i="22"/>
  <c r="V131" i="22"/>
  <c r="V116" i="22"/>
  <c r="AN120" i="22"/>
  <c r="V122" i="22"/>
  <c r="V123" i="22"/>
  <c r="V134" i="22"/>
  <c r="AN135" i="22"/>
  <c r="V138" i="22"/>
  <c r="AN139" i="22"/>
  <c r="V141" i="22"/>
  <c r="AN142" i="22"/>
  <c r="V144" i="22"/>
  <c r="AN145" i="22"/>
  <c r="V150" i="22"/>
  <c r="V153" i="22"/>
  <c r="V156" i="22"/>
  <c r="V159" i="22"/>
  <c r="AN160" i="22"/>
  <c r="V162" i="22"/>
  <c r="AN163" i="22"/>
  <c r="V165" i="22"/>
  <c r="AN166" i="22"/>
  <c r="V118" i="22"/>
  <c r="V121" i="22"/>
  <c r="V127" i="22"/>
  <c r="V130" i="22"/>
  <c r="V133" i="22"/>
  <c r="V143" i="22"/>
  <c r="V152" i="22"/>
  <c r="V155" i="22"/>
  <c r="V158" i="22"/>
  <c r="V161" i="22"/>
  <c r="V164" i="22"/>
  <c r="V167" i="22"/>
  <c r="V168" i="22"/>
  <c r="V199" i="22"/>
  <c r="AN200" i="22"/>
  <c r="V170" i="22"/>
  <c r="AN171" i="22"/>
  <c r="V173" i="22"/>
  <c r="AN174" i="22"/>
  <c r="V176" i="22"/>
  <c r="AN177" i="22"/>
  <c r="V179" i="22"/>
  <c r="AN180" i="22"/>
  <c r="V182" i="22"/>
  <c r="AN183" i="22"/>
  <c r="V185" i="22"/>
  <c r="AN186" i="22"/>
  <c r="V188" i="22"/>
  <c r="AN189" i="22"/>
  <c r="V191" i="22"/>
  <c r="AN192" i="22"/>
  <c r="V194" i="22"/>
  <c r="V198" i="22"/>
  <c r="V169" i="22"/>
  <c r="V172" i="22"/>
  <c r="V175" i="22"/>
  <c r="V178" i="22"/>
  <c r="V181" i="22"/>
  <c r="V184" i="22"/>
  <c r="V187" i="22"/>
  <c r="V190" i="22"/>
  <c r="AN197" i="22"/>
  <c r="AN257" i="22"/>
  <c r="V247" i="22"/>
  <c r="AN248" i="22"/>
  <c r="AN275" i="22"/>
  <c r="V256" i="22"/>
  <c r="V262" i="22"/>
  <c r="AN260" i="22"/>
  <c r="V265" i="22"/>
  <c r="AN278" i="22"/>
  <c r="BF303" i="22"/>
  <c r="V205" i="22"/>
  <c r="V208" i="22"/>
  <c r="V214" i="22"/>
  <c r="V217" i="22"/>
  <c r="V220" i="22"/>
  <c r="V223" i="22"/>
  <c r="V226" i="22"/>
  <c r="V229" i="22"/>
  <c r="V232" i="22"/>
  <c r="V235" i="22"/>
  <c r="V238" i="22"/>
  <c r="V241" i="22"/>
  <c r="V244" i="22"/>
  <c r="V253" i="22"/>
  <c r="AN254" i="22"/>
  <c r="AN263" i="22"/>
  <c r="V268" i="22"/>
  <c r="V282" i="22"/>
  <c r="BF319" i="22"/>
  <c r="AN266" i="22"/>
  <c r="V271" i="22"/>
  <c r="V250" i="22"/>
  <c r="AN251" i="22"/>
  <c r="AN269" i="22"/>
  <c r="V274" i="22"/>
  <c r="V259" i="22"/>
  <c r="AN272" i="22"/>
  <c r="V277" i="22"/>
  <c r="BF328" i="22"/>
  <c r="BF307" i="22"/>
  <c r="V283" i="22"/>
  <c r="AN283" i="22"/>
  <c r="AN284" i="22"/>
  <c r="BF310" i="22"/>
  <c r="AN331" i="22"/>
  <c r="AN337" i="22"/>
  <c r="V308" i="22"/>
  <c r="AN333" i="22"/>
  <c r="V333" i="22"/>
  <c r="AN334" i="22"/>
  <c r="V336" i="22"/>
  <c r="BF335" i="22"/>
  <c r="AN340" i="22"/>
  <c r="V342" i="22"/>
  <c r="V339" i="22"/>
  <c r="AN344" i="22"/>
  <c r="AN345" i="22"/>
  <c r="AN347" i="22"/>
  <c r="AN348" i="22"/>
  <c r="AN350" i="22"/>
  <c r="EA180" i="22" l="1"/>
  <c r="DU197" i="22"/>
  <c r="DU135" i="22"/>
  <c r="DU351" i="22" s="1"/>
  <c r="EA273" i="22"/>
  <c r="EA148" i="22"/>
  <c r="DX135" i="22"/>
  <c r="DX351" i="22" s="1"/>
  <c r="CN351" i="22"/>
  <c r="CQ135" i="22"/>
  <c r="CL351" i="22"/>
  <c r="CQ197" i="22"/>
  <c r="DV197" i="22"/>
  <c r="DV351" i="22" s="1"/>
  <c r="CO351" i="22"/>
  <c r="DY135" i="22"/>
  <c r="DY351" i="22" s="1"/>
  <c r="EA177" i="22"/>
  <c r="EA174" i="22"/>
  <c r="EA304" i="22"/>
  <c r="EA337" i="22"/>
  <c r="EA176" i="22"/>
  <c r="EA288" i="22"/>
  <c r="EA168" i="22"/>
  <c r="EA171" i="22"/>
  <c r="EA286" i="22"/>
  <c r="EA267" i="22"/>
  <c r="EA55" i="22"/>
  <c r="EA183" i="22"/>
  <c r="EA230" i="22"/>
  <c r="EA255" i="22"/>
  <c r="EA103" i="22"/>
  <c r="EA249" i="22"/>
  <c r="EA283" i="22"/>
  <c r="EA345" i="22"/>
  <c r="EA257" i="22"/>
  <c r="EA191" i="22"/>
  <c r="EA192" i="22"/>
  <c r="EA181" i="22"/>
  <c r="EA276" i="22"/>
  <c r="EA200" i="22"/>
  <c r="EA121" i="22"/>
  <c r="EA26" i="22"/>
  <c r="EA19" i="22"/>
  <c r="EA186" i="22"/>
  <c r="EA307" i="22"/>
  <c r="EA294" i="22"/>
  <c r="EA319" i="22"/>
  <c r="EA175" i="22"/>
  <c r="EA213" i="22"/>
  <c r="EA279" i="22"/>
  <c r="EA222" i="22"/>
  <c r="EA242" i="22"/>
  <c r="EA258" i="22"/>
  <c r="EA328" i="22"/>
  <c r="EA195" i="22"/>
  <c r="EA67" i="22"/>
  <c r="EA130" i="22"/>
  <c r="EA310" i="22"/>
  <c r="EA314" i="22"/>
  <c r="EA9" i="22"/>
  <c r="EA236" i="22"/>
  <c r="EA189" i="22"/>
  <c r="EA327" i="22"/>
  <c r="EA61" i="22"/>
  <c r="EA194" i="22"/>
  <c r="EA43" i="22"/>
  <c r="EA139" i="22"/>
  <c r="EA13" i="22"/>
  <c r="EA219" i="22"/>
  <c r="EA95" i="22"/>
  <c r="EA184" i="22"/>
  <c r="EA113" i="22"/>
  <c r="EA346" i="22"/>
  <c r="EA133" i="22"/>
  <c r="EA37" i="22"/>
  <c r="EA188" i="22"/>
  <c r="EA107" i="22"/>
  <c r="EA42" i="22"/>
  <c r="EA326" i="22"/>
  <c r="EA308" i="22"/>
  <c r="EA315" i="22"/>
  <c r="EA317" i="22"/>
  <c r="EA172" i="22"/>
  <c r="EA57" i="22"/>
  <c r="EA39" i="22"/>
  <c r="EA204" i="22"/>
  <c r="EA118" i="22"/>
  <c r="EA344" i="22"/>
  <c r="EA64" i="22"/>
  <c r="EA145" i="22"/>
  <c r="EA178" i="22"/>
  <c r="EA34" i="22"/>
  <c r="EA92" i="22"/>
  <c r="EA12" i="22"/>
  <c r="EA128" i="22"/>
  <c r="EA179" i="22"/>
  <c r="EA190" i="22"/>
  <c r="EA330" i="22"/>
  <c r="EA341" i="22"/>
  <c r="EA349" i="22"/>
  <c r="EA109" i="22"/>
  <c r="EA93" i="22"/>
  <c r="EA303" i="22"/>
  <c r="EA104" i="22"/>
  <c r="EA63" i="22"/>
  <c r="EA45" i="22"/>
  <c r="EA159" i="22"/>
  <c r="EA89" i="22"/>
  <c r="EA40" i="22"/>
  <c r="EA106" i="22"/>
  <c r="EA132" i="22"/>
  <c r="EA234" i="22"/>
  <c r="EA136" i="22"/>
  <c r="EA60" i="22"/>
  <c r="EA320" i="22"/>
  <c r="EA127" i="22"/>
  <c r="EA321" i="22"/>
  <c r="EA146" i="22"/>
  <c r="EA350" i="22"/>
  <c r="EA58" i="22"/>
  <c r="EA270" i="22"/>
  <c r="EA124" i="22"/>
  <c r="EA79" i="22"/>
  <c r="EA169" i="22"/>
  <c r="EA101" i="22"/>
  <c r="EA48" i="22"/>
  <c r="EA30" i="22"/>
  <c r="EA31" i="22"/>
  <c r="EA187" i="22"/>
  <c r="EA329" i="22"/>
  <c r="EA209" i="22"/>
  <c r="EA110" i="22"/>
  <c r="EA77" i="22"/>
  <c r="EA51" i="22"/>
  <c r="EA33" i="22"/>
  <c r="EA15" i="22"/>
  <c r="EA46" i="22"/>
  <c r="EA16" i="22"/>
  <c r="EA245" i="22"/>
  <c r="EA233" i="22"/>
  <c r="EA225" i="22"/>
  <c r="EA154" i="22"/>
  <c r="EA253" i="22"/>
  <c r="EA240" i="22"/>
  <c r="EA143" i="22"/>
  <c r="EA66" i="22"/>
  <c r="EA300" i="22"/>
  <c r="EA335" i="22"/>
  <c r="EA250" i="22"/>
  <c r="EA112" i="22"/>
  <c r="EA36" i="22"/>
  <c r="EA293" i="22"/>
  <c r="EA49" i="22"/>
  <c r="EA312" i="22"/>
  <c r="EA237" i="22"/>
  <c r="EA140" i="22"/>
  <c r="EA10" i="22"/>
  <c r="EA297" i="22"/>
  <c r="EA264" i="22"/>
  <c r="EA7" i="22"/>
  <c r="DR351" i="22"/>
  <c r="AN351" i="22"/>
  <c r="CK351" i="22"/>
  <c r="V351" i="22"/>
  <c r="DW351" i="22"/>
  <c r="DP351" i="22"/>
  <c r="DO351" i="22"/>
  <c r="DZ351" i="22"/>
  <c r="BF351" i="22"/>
  <c r="CQ351" i="22" l="1"/>
  <c r="EA197" i="22"/>
  <c r="EA135" i="22"/>
  <c r="EA351" i="22" s="1"/>
  <c r="BE450" i="16" l="1"/>
  <c r="AZ450" i="16"/>
  <c r="AU450" i="16"/>
  <c r="BE446" i="16"/>
  <c r="AZ446" i="16"/>
  <c r="AU446" i="16"/>
  <c r="BE411" i="16"/>
  <c r="AZ411" i="16"/>
  <c r="AU411" i="16"/>
  <c r="BE64" i="16"/>
  <c r="AZ64" i="16"/>
  <c r="AU64" i="16"/>
  <c r="AQ450" i="16"/>
  <c r="AP450" i="16"/>
  <c r="AO450" i="16"/>
  <c r="AK450" i="16"/>
  <c r="AH450" i="16"/>
  <c r="AG450" i="16"/>
  <c r="AF450" i="16"/>
  <c r="AD450" i="16"/>
  <c r="AC450" i="16"/>
  <c r="AB450" i="16"/>
  <c r="AQ446" i="16"/>
  <c r="AP446" i="16"/>
  <c r="AO446" i="16"/>
  <c r="AK446" i="16"/>
  <c r="AH446" i="16"/>
  <c r="AG446" i="16"/>
  <c r="AF446" i="16"/>
  <c r="AD446" i="16"/>
  <c r="AC446" i="16"/>
  <c r="AB446" i="16"/>
  <c r="AQ411" i="16"/>
  <c r="AP411" i="16"/>
  <c r="AO411" i="16"/>
  <c r="AK411" i="16"/>
  <c r="AH411" i="16"/>
  <c r="AG411" i="16"/>
  <c r="AF411" i="16"/>
  <c r="AD411" i="16"/>
  <c r="AC411" i="16"/>
  <c r="AB411" i="16"/>
  <c r="AQ64" i="16"/>
  <c r="AP64" i="16"/>
  <c r="AO64" i="16"/>
  <c r="AK64" i="16"/>
  <c r="AH64" i="16"/>
  <c r="AG64" i="16"/>
  <c r="AF64" i="16"/>
  <c r="AF451" i="16" s="1"/>
  <c r="AD64" i="16"/>
  <c r="AC64" i="16"/>
  <c r="AB64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X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X64" i="16"/>
  <c r="W64" i="16"/>
  <c r="V64" i="16"/>
  <c r="U64" i="16"/>
  <c r="T64" i="16"/>
  <c r="T451" i="16" s="1"/>
  <c r="S64" i="16"/>
  <c r="R64" i="16"/>
  <c r="Q64" i="16"/>
  <c r="P64" i="16"/>
  <c r="O64" i="16"/>
  <c r="N64" i="16"/>
  <c r="N451" i="16" s="1"/>
  <c r="M64" i="16"/>
  <c r="L64" i="16"/>
  <c r="K64" i="16"/>
  <c r="J64" i="16"/>
  <c r="I450" i="16"/>
  <c r="I446" i="16"/>
  <c r="I64" i="16"/>
  <c r="I411" i="16"/>
  <c r="Z449" i="16"/>
  <c r="Y449" i="16"/>
  <c r="Z448" i="16"/>
  <c r="Y448" i="16"/>
  <c r="Z447" i="16"/>
  <c r="Y447" i="16"/>
  <c r="Z445" i="16"/>
  <c r="Y445" i="16"/>
  <c r="Z444" i="16"/>
  <c r="Y444" i="16"/>
  <c r="Z443" i="16"/>
  <c r="Y443" i="16"/>
  <c r="Z442" i="16"/>
  <c r="Y442" i="16"/>
  <c r="Z441" i="16"/>
  <c r="Y441" i="16"/>
  <c r="Z440" i="16"/>
  <c r="Y440" i="16"/>
  <c r="Z439" i="16"/>
  <c r="Y439" i="16"/>
  <c r="Z438" i="16"/>
  <c r="Y438" i="16"/>
  <c r="Z437" i="16"/>
  <c r="Y437" i="16"/>
  <c r="Z436" i="16"/>
  <c r="Y436" i="16"/>
  <c r="Z435" i="16"/>
  <c r="Y435" i="16"/>
  <c r="Z434" i="16"/>
  <c r="Y434" i="16"/>
  <c r="Z433" i="16"/>
  <c r="Y433" i="16"/>
  <c r="Z432" i="16"/>
  <c r="Y432" i="16"/>
  <c r="Z431" i="16"/>
  <c r="Y431" i="16"/>
  <c r="Z430" i="16"/>
  <c r="Y430" i="16"/>
  <c r="Z429" i="16"/>
  <c r="Y429" i="16"/>
  <c r="Z428" i="16"/>
  <c r="Y428" i="16"/>
  <c r="Z427" i="16"/>
  <c r="Y427" i="16"/>
  <c r="Z426" i="16"/>
  <c r="Y426" i="16"/>
  <c r="Z425" i="16"/>
  <c r="Y425" i="16"/>
  <c r="Z424" i="16"/>
  <c r="Y424" i="16"/>
  <c r="Z423" i="16"/>
  <c r="Y423" i="16"/>
  <c r="Z422" i="16"/>
  <c r="Y422" i="16"/>
  <c r="Z421" i="16"/>
  <c r="Y421" i="16"/>
  <c r="Z420" i="16"/>
  <c r="Y420" i="16"/>
  <c r="Z419" i="16"/>
  <c r="Y419" i="16"/>
  <c r="Z418" i="16"/>
  <c r="Y418" i="16"/>
  <c r="Z417" i="16"/>
  <c r="Y417" i="16"/>
  <c r="Z416" i="16"/>
  <c r="Y416" i="16"/>
  <c r="Z415" i="16"/>
  <c r="Y415" i="16"/>
  <c r="Z414" i="16"/>
  <c r="Y414" i="16"/>
  <c r="Z413" i="16"/>
  <c r="Y413" i="16"/>
  <c r="Z412" i="16"/>
  <c r="Y412" i="16"/>
  <c r="Z410" i="16"/>
  <c r="Y410" i="16"/>
  <c r="Z409" i="16"/>
  <c r="Y409" i="16"/>
  <c r="Z408" i="16"/>
  <c r="Y408" i="16"/>
  <c r="Z407" i="16"/>
  <c r="Y407" i="16"/>
  <c r="Z406" i="16"/>
  <c r="Y406" i="16"/>
  <c r="Z405" i="16"/>
  <c r="Y405" i="16"/>
  <c r="Z404" i="16"/>
  <c r="Y404" i="16"/>
  <c r="Z403" i="16"/>
  <c r="Y403" i="16"/>
  <c r="Z402" i="16"/>
  <c r="Y402" i="16"/>
  <c r="Z401" i="16"/>
  <c r="Y401" i="16"/>
  <c r="Z400" i="16"/>
  <c r="Y400" i="16"/>
  <c r="Z399" i="16"/>
  <c r="Y399" i="16"/>
  <c r="Z398" i="16"/>
  <c r="Y398" i="16"/>
  <c r="Z397" i="16"/>
  <c r="Y397" i="16"/>
  <c r="Z396" i="16"/>
  <c r="Y396" i="16"/>
  <c r="Z395" i="16"/>
  <c r="Y395" i="16"/>
  <c r="Z394" i="16"/>
  <c r="Y394" i="16"/>
  <c r="Z393" i="16"/>
  <c r="Y393" i="16"/>
  <c r="Z392" i="16"/>
  <c r="Y392" i="16"/>
  <c r="Z391" i="16"/>
  <c r="Y391" i="16"/>
  <c r="Z390" i="16"/>
  <c r="Y390" i="16"/>
  <c r="Z389" i="16"/>
  <c r="Y389" i="16"/>
  <c r="Z388" i="16"/>
  <c r="Y388" i="16"/>
  <c r="Z387" i="16"/>
  <c r="Y387" i="16"/>
  <c r="Z386" i="16"/>
  <c r="Y386" i="16"/>
  <c r="Z385" i="16"/>
  <c r="Y385" i="16"/>
  <c r="Z384" i="16"/>
  <c r="Y384" i="16"/>
  <c r="Z383" i="16"/>
  <c r="Y383" i="16"/>
  <c r="Z382" i="16"/>
  <c r="Y382" i="16"/>
  <c r="Z381" i="16"/>
  <c r="Y381" i="16"/>
  <c r="Z380" i="16"/>
  <c r="Y380" i="16"/>
  <c r="Z379" i="16"/>
  <c r="Y379" i="16"/>
  <c r="Z378" i="16"/>
  <c r="Y378" i="16"/>
  <c r="Z377" i="16"/>
  <c r="Y377" i="16"/>
  <c r="Z376" i="16"/>
  <c r="Y376" i="16"/>
  <c r="Z375" i="16"/>
  <c r="Y375" i="16"/>
  <c r="Z374" i="16"/>
  <c r="Y374" i="16"/>
  <c r="Z373" i="16"/>
  <c r="Y373" i="16"/>
  <c r="Z372" i="16"/>
  <c r="Y372" i="16"/>
  <c r="Z371" i="16"/>
  <c r="Y371" i="16"/>
  <c r="Z370" i="16"/>
  <c r="Y370" i="16"/>
  <c r="Z369" i="16"/>
  <c r="Y369" i="16"/>
  <c r="Z368" i="16"/>
  <c r="Y368" i="16"/>
  <c r="Z367" i="16"/>
  <c r="Y367" i="16"/>
  <c r="Z366" i="16"/>
  <c r="Y366" i="16"/>
  <c r="Z365" i="16"/>
  <c r="Y365" i="16"/>
  <c r="Z364" i="16"/>
  <c r="Y364" i="16"/>
  <c r="Z363" i="16"/>
  <c r="Y363" i="16"/>
  <c r="Z362" i="16"/>
  <c r="Y362" i="16"/>
  <c r="Z361" i="16"/>
  <c r="Y361" i="16"/>
  <c r="Z360" i="16"/>
  <c r="Y360" i="16"/>
  <c r="Z359" i="16"/>
  <c r="Y359" i="16"/>
  <c r="Z358" i="16"/>
  <c r="Y358" i="16"/>
  <c r="Z357" i="16"/>
  <c r="Y357" i="16"/>
  <c r="Z356" i="16"/>
  <c r="Y356" i="16"/>
  <c r="Z355" i="16"/>
  <c r="Y355" i="16"/>
  <c r="Z354" i="16"/>
  <c r="Y354" i="16"/>
  <c r="Z353" i="16"/>
  <c r="Y353" i="16"/>
  <c r="Z352" i="16"/>
  <c r="Y352" i="16"/>
  <c r="Z351" i="16"/>
  <c r="Y351" i="16"/>
  <c r="Z350" i="16"/>
  <c r="Y350" i="16"/>
  <c r="Z349" i="16"/>
  <c r="Y349" i="16"/>
  <c r="Z348" i="16"/>
  <c r="Y348" i="16"/>
  <c r="Z347" i="16"/>
  <c r="Y347" i="16"/>
  <c r="Z346" i="16"/>
  <c r="Y346" i="16"/>
  <c r="Z345" i="16"/>
  <c r="Y345" i="16"/>
  <c r="Z344" i="16"/>
  <c r="Y344" i="16"/>
  <c r="Z343" i="16"/>
  <c r="Y343" i="16"/>
  <c r="Z342" i="16"/>
  <c r="Y342" i="16"/>
  <c r="Z341" i="16"/>
  <c r="Y341" i="16"/>
  <c r="Z340" i="16"/>
  <c r="Y340" i="16"/>
  <c r="Z339" i="16"/>
  <c r="Y339" i="16"/>
  <c r="Z338" i="16"/>
  <c r="Y338" i="16"/>
  <c r="Z337" i="16"/>
  <c r="Y337" i="16"/>
  <c r="Z336" i="16"/>
  <c r="Y336" i="16"/>
  <c r="Z335" i="16"/>
  <c r="Y335" i="16"/>
  <c r="Z334" i="16"/>
  <c r="Y334" i="16"/>
  <c r="Z333" i="16"/>
  <c r="Y333" i="16"/>
  <c r="Z332" i="16"/>
  <c r="Y332" i="16"/>
  <c r="Z331" i="16"/>
  <c r="Y331" i="16"/>
  <c r="Z330" i="16"/>
  <c r="Y330" i="16"/>
  <c r="Z329" i="16"/>
  <c r="Y329" i="16"/>
  <c r="Z328" i="16"/>
  <c r="Y328" i="16"/>
  <c r="Z327" i="16"/>
  <c r="Y327" i="16"/>
  <c r="Z326" i="16"/>
  <c r="Y326" i="16"/>
  <c r="Z325" i="16"/>
  <c r="Y325" i="16"/>
  <c r="Z324" i="16"/>
  <c r="Y324" i="16"/>
  <c r="Z323" i="16"/>
  <c r="Y323" i="16"/>
  <c r="Z322" i="16"/>
  <c r="Y322" i="16"/>
  <c r="Z321" i="16"/>
  <c r="Y321" i="16"/>
  <c r="Z320" i="16"/>
  <c r="Y320" i="16"/>
  <c r="Z319" i="16"/>
  <c r="Y319" i="16"/>
  <c r="Z318" i="16"/>
  <c r="Y318" i="16"/>
  <c r="Z317" i="16"/>
  <c r="Y317" i="16"/>
  <c r="Z316" i="16"/>
  <c r="Y316" i="16"/>
  <c r="Z315" i="16"/>
  <c r="Y315" i="16"/>
  <c r="Z314" i="16"/>
  <c r="Y314" i="16"/>
  <c r="Z313" i="16"/>
  <c r="Y313" i="16"/>
  <c r="Z312" i="16"/>
  <c r="Y312" i="16"/>
  <c r="Z311" i="16"/>
  <c r="Y311" i="16"/>
  <c r="Z310" i="16"/>
  <c r="Y310" i="16"/>
  <c r="Z309" i="16"/>
  <c r="Y309" i="16"/>
  <c r="Z308" i="16"/>
  <c r="Y308" i="16"/>
  <c r="Z307" i="16"/>
  <c r="Y307" i="16"/>
  <c r="Z306" i="16"/>
  <c r="Y306" i="16"/>
  <c r="Z305" i="16"/>
  <c r="Y305" i="16"/>
  <c r="Z304" i="16"/>
  <c r="Y304" i="16"/>
  <c r="Z303" i="16"/>
  <c r="Y303" i="16"/>
  <c r="Z302" i="16"/>
  <c r="Y302" i="16"/>
  <c r="Z301" i="16"/>
  <c r="Y301" i="16"/>
  <c r="Z300" i="16"/>
  <c r="Y300" i="16"/>
  <c r="Z299" i="16"/>
  <c r="Y299" i="16"/>
  <c r="Z298" i="16"/>
  <c r="Y298" i="16"/>
  <c r="Z297" i="16"/>
  <c r="Y297" i="16"/>
  <c r="Z296" i="16"/>
  <c r="Y296" i="16"/>
  <c r="Z295" i="16"/>
  <c r="Y295" i="16"/>
  <c r="Z294" i="16"/>
  <c r="Y294" i="16"/>
  <c r="Z293" i="16"/>
  <c r="Y293" i="16"/>
  <c r="Z292" i="16"/>
  <c r="Y292" i="16"/>
  <c r="Z291" i="16"/>
  <c r="Y291" i="16"/>
  <c r="Z290" i="16"/>
  <c r="Y290" i="16"/>
  <c r="Z289" i="16"/>
  <c r="Y289" i="16"/>
  <c r="Z288" i="16"/>
  <c r="Y288" i="16"/>
  <c r="Z287" i="16"/>
  <c r="Y287" i="16"/>
  <c r="Z286" i="16"/>
  <c r="Y286" i="16"/>
  <c r="Z285" i="16"/>
  <c r="Y285" i="16"/>
  <c r="Z284" i="16"/>
  <c r="Y284" i="16"/>
  <c r="Z283" i="16"/>
  <c r="Y283" i="16"/>
  <c r="Z282" i="16"/>
  <c r="Y282" i="16"/>
  <c r="Z281" i="16"/>
  <c r="Y281" i="16"/>
  <c r="Z280" i="16"/>
  <c r="Y280" i="16"/>
  <c r="Z279" i="16"/>
  <c r="Y279" i="16"/>
  <c r="Z278" i="16"/>
  <c r="Y278" i="16"/>
  <c r="Z277" i="16"/>
  <c r="Y277" i="16"/>
  <c r="Z276" i="16"/>
  <c r="Y276" i="16"/>
  <c r="Z275" i="16"/>
  <c r="Y275" i="16"/>
  <c r="Z274" i="16"/>
  <c r="Y274" i="16"/>
  <c r="Z273" i="16"/>
  <c r="Y273" i="16"/>
  <c r="Z272" i="16"/>
  <c r="Y272" i="16"/>
  <c r="Z271" i="16"/>
  <c r="Y271" i="16"/>
  <c r="Z270" i="16"/>
  <c r="Y270" i="16"/>
  <c r="Z269" i="16"/>
  <c r="Y269" i="16"/>
  <c r="Z268" i="16"/>
  <c r="Y268" i="16"/>
  <c r="Z267" i="16"/>
  <c r="Y267" i="16"/>
  <c r="Z266" i="16"/>
  <c r="Y266" i="16"/>
  <c r="Z265" i="16"/>
  <c r="Y265" i="16"/>
  <c r="Z264" i="16"/>
  <c r="Y264" i="16"/>
  <c r="Z263" i="16"/>
  <c r="Y263" i="16"/>
  <c r="Z262" i="16"/>
  <c r="Y262" i="16"/>
  <c r="Z261" i="16"/>
  <c r="Y261" i="16"/>
  <c r="Z260" i="16"/>
  <c r="Y260" i="16"/>
  <c r="Z259" i="16"/>
  <c r="Y259" i="16"/>
  <c r="Z258" i="16"/>
  <c r="Y258" i="16"/>
  <c r="Z257" i="16"/>
  <c r="Y257" i="16"/>
  <c r="Z256" i="16"/>
  <c r="Y256" i="16"/>
  <c r="Z255" i="16"/>
  <c r="Y255" i="16"/>
  <c r="Z254" i="16"/>
  <c r="Y254" i="16"/>
  <c r="Z253" i="16"/>
  <c r="Y253" i="16"/>
  <c r="Z252" i="16"/>
  <c r="Y252" i="16"/>
  <c r="Z251" i="16"/>
  <c r="Y251" i="16"/>
  <c r="Z250" i="16"/>
  <c r="Y250" i="16"/>
  <c r="Z249" i="16"/>
  <c r="Y249" i="16"/>
  <c r="Z248" i="16"/>
  <c r="Y248" i="16"/>
  <c r="Z247" i="16"/>
  <c r="Y247" i="16"/>
  <c r="Z246" i="16"/>
  <c r="Y246" i="16"/>
  <c r="Z245" i="16"/>
  <c r="Y245" i="16"/>
  <c r="Z244" i="16"/>
  <c r="Y244" i="16"/>
  <c r="Z243" i="16"/>
  <c r="Y243" i="16"/>
  <c r="Z242" i="16"/>
  <c r="Y242" i="16"/>
  <c r="Z241" i="16"/>
  <c r="Y241" i="16"/>
  <c r="Z240" i="16"/>
  <c r="Y240" i="16"/>
  <c r="Z239" i="16"/>
  <c r="Y239" i="16"/>
  <c r="Z238" i="16"/>
  <c r="Y238" i="16"/>
  <c r="Z237" i="16"/>
  <c r="Y237" i="16"/>
  <c r="Z236" i="16"/>
  <c r="Y236" i="16"/>
  <c r="Z235" i="16"/>
  <c r="Y235" i="16"/>
  <c r="Z234" i="16"/>
  <c r="Y234" i="16"/>
  <c r="Z233" i="16"/>
  <c r="Y233" i="16"/>
  <c r="Z232" i="16"/>
  <c r="Y232" i="16"/>
  <c r="Z231" i="16"/>
  <c r="Y231" i="16"/>
  <c r="Z230" i="16"/>
  <c r="Y230" i="16"/>
  <c r="Z229" i="16"/>
  <c r="Y229" i="16"/>
  <c r="Z228" i="16"/>
  <c r="Y228" i="16"/>
  <c r="Z227" i="16"/>
  <c r="Y227" i="16"/>
  <c r="Z226" i="16"/>
  <c r="Y226" i="16"/>
  <c r="Z225" i="16"/>
  <c r="Y225" i="16"/>
  <c r="Z224" i="16"/>
  <c r="Y224" i="16"/>
  <c r="Z223" i="16"/>
  <c r="Y223" i="16"/>
  <c r="Z222" i="16"/>
  <c r="Y222" i="16"/>
  <c r="Z221" i="16"/>
  <c r="Y221" i="16"/>
  <c r="Z220" i="16"/>
  <c r="Y220" i="16"/>
  <c r="Z219" i="16"/>
  <c r="Y219" i="16"/>
  <c r="Z218" i="16"/>
  <c r="Y218" i="16"/>
  <c r="Z217" i="16"/>
  <c r="Y217" i="16"/>
  <c r="Z216" i="16"/>
  <c r="Y216" i="16"/>
  <c r="Z215" i="16"/>
  <c r="Y215" i="16"/>
  <c r="Z214" i="16"/>
  <c r="Y214" i="16"/>
  <c r="Z213" i="16"/>
  <c r="Y213" i="16"/>
  <c r="Z212" i="16"/>
  <c r="Y212" i="16"/>
  <c r="Z211" i="16"/>
  <c r="Y211" i="16"/>
  <c r="Z210" i="16"/>
  <c r="Y210" i="16"/>
  <c r="Z209" i="16"/>
  <c r="Y209" i="16"/>
  <c r="Z208" i="16"/>
  <c r="Y208" i="16"/>
  <c r="Z207" i="16"/>
  <c r="Y207" i="16"/>
  <c r="Z206" i="16"/>
  <c r="Y206" i="16"/>
  <c r="Z205" i="16"/>
  <c r="Y205" i="16"/>
  <c r="Z204" i="16"/>
  <c r="Y204" i="16"/>
  <c r="Z203" i="16"/>
  <c r="Y203" i="16"/>
  <c r="Z202" i="16"/>
  <c r="Y202" i="16"/>
  <c r="Z201" i="16"/>
  <c r="Y201" i="16"/>
  <c r="Z200" i="16"/>
  <c r="Y200" i="16"/>
  <c r="Z199" i="16"/>
  <c r="Y199" i="16"/>
  <c r="Z198" i="16"/>
  <c r="Y198" i="16"/>
  <c r="Z197" i="16"/>
  <c r="Y197" i="16"/>
  <c r="Z196" i="16"/>
  <c r="Y196" i="16"/>
  <c r="Z195" i="16"/>
  <c r="Y195" i="16"/>
  <c r="Z194" i="16"/>
  <c r="Y194" i="16"/>
  <c r="Z193" i="16"/>
  <c r="Y193" i="16"/>
  <c r="Z192" i="16"/>
  <c r="Y192" i="16"/>
  <c r="Z191" i="16"/>
  <c r="Y191" i="16"/>
  <c r="Z190" i="16"/>
  <c r="Y190" i="16"/>
  <c r="Z189" i="16"/>
  <c r="Y189" i="16"/>
  <c r="Z188" i="16"/>
  <c r="Y188" i="16"/>
  <c r="Z187" i="16"/>
  <c r="Y187" i="16"/>
  <c r="Z186" i="16"/>
  <c r="Y186" i="16"/>
  <c r="Z185" i="16"/>
  <c r="Y185" i="16"/>
  <c r="Z184" i="16"/>
  <c r="Y184" i="16"/>
  <c r="Z183" i="16"/>
  <c r="Y183" i="16"/>
  <c r="Z182" i="16"/>
  <c r="Y182" i="16"/>
  <c r="Z181" i="16"/>
  <c r="Y181" i="16"/>
  <c r="Z180" i="16"/>
  <c r="Y180" i="16"/>
  <c r="Z179" i="16"/>
  <c r="Y179" i="16"/>
  <c r="Z178" i="16"/>
  <c r="Y178" i="16"/>
  <c r="Z177" i="16"/>
  <c r="Y177" i="16"/>
  <c r="Z176" i="16"/>
  <c r="Y176" i="16"/>
  <c r="Z175" i="16"/>
  <c r="Y175" i="16"/>
  <c r="Z174" i="16"/>
  <c r="Y174" i="16"/>
  <c r="Z173" i="16"/>
  <c r="Y173" i="16"/>
  <c r="Z172" i="16"/>
  <c r="Y172" i="16"/>
  <c r="Z171" i="16"/>
  <c r="Y171" i="16"/>
  <c r="Z170" i="16"/>
  <c r="Y170" i="16"/>
  <c r="Z169" i="16"/>
  <c r="Y169" i="16"/>
  <c r="Z168" i="16"/>
  <c r="Y168" i="16"/>
  <c r="Z167" i="16"/>
  <c r="Y167" i="16"/>
  <c r="Z166" i="16"/>
  <c r="Y166" i="16"/>
  <c r="Z165" i="16"/>
  <c r="Y165" i="16"/>
  <c r="Z164" i="16"/>
  <c r="Y164" i="16"/>
  <c r="Z163" i="16"/>
  <c r="Y163" i="16"/>
  <c r="Z162" i="16"/>
  <c r="Y162" i="16"/>
  <c r="Z161" i="16"/>
  <c r="Y161" i="16"/>
  <c r="Z160" i="16"/>
  <c r="Y160" i="16"/>
  <c r="Z159" i="16"/>
  <c r="Y159" i="16"/>
  <c r="Z158" i="16"/>
  <c r="Y158" i="16"/>
  <c r="Z157" i="16"/>
  <c r="Y157" i="16"/>
  <c r="Z156" i="16"/>
  <c r="Y156" i="16"/>
  <c r="Z155" i="16"/>
  <c r="Y155" i="16"/>
  <c r="Z154" i="16"/>
  <c r="Y154" i="16"/>
  <c r="Z153" i="16"/>
  <c r="Y153" i="16"/>
  <c r="Z152" i="16"/>
  <c r="Y152" i="16"/>
  <c r="Z151" i="16"/>
  <c r="Y151" i="16"/>
  <c r="Z150" i="16"/>
  <c r="Y150" i="16"/>
  <c r="Z149" i="16"/>
  <c r="Y149" i="16"/>
  <c r="Z148" i="16"/>
  <c r="Y148" i="16"/>
  <c r="Z147" i="16"/>
  <c r="Y147" i="16"/>
  <c r="Z146" i="16"/>
  <c r="Y146" i="16"/>
  <c r="Z145" i="16"/>
  <c r="Y145" i="16"/>
  <c r="Z144" i="16"/>
  <c r="Y144" i="16"/>
  <c r="Z143" i="16"/>
  <c r="Y143" i="16"/>
  <c r="Z142" i="16"/>
  <c r="Y142" i="16"/>
  <c r="Z141" i="16"/>
  <c r="Y141" i="16"/>
  <c r="Z140" i="16"/>
  <c r="Y140" i="16"/>
  <c r="Z139" i="16"/>
  <c r="Y139" i="16"/>
  <c r="Z138" i="16"/>
  <c r="Y138" i="16"/>
  <c r="Z137" i="16"/>
  <c r="Y137" i="16"/>
  <c r="Z136" i="16"/>
  <c r="Y136" i="16"/>
  <c r="Z135" i="16"/>
  <c r="Y135" i="16"/>
  <c r="Z134" i="16"/>
  <c r="Y134" i="16"/>
  <c r="Z133" i="16"/>
  <c r="Y133" i="16"/>
  <c r="Z132" i="16"/>
  <c r="Y132" i="16"/>
  <c r="Z131" i="16"/>
  <c r="Y131" i="16"/>
  <c r="Z130" i="16"/>
  <c r="Y130" i="16"/>
  <c r="Z129" i="16"/>
  <c r="Y129" i="16"/>
  <c r="Z128" i="16"/>
  <c r="Y128" i="16"/>
  <c r="Z127" i="16"/>
  <c r="Y127" i="16"/>
  <c r="Z126" i="16"/>
  <c r="Y126" i="16"/>
  <c r="Z125" i="16"/>
  <c r="Y125" i="16"/>
  <c r="Z124" i="16"/>
  <c r="Y124" i="16"/>
  <c r="Z123" i="16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Z107" i="16"/>
  <c r="Y107" i="16"/>
  <c r="Z106" i="16"/>
  <c r="Y106" i="16"/>
  <c r="Z105" i="16"/>
  <c r="Y105" i="16"/>
  <c r="Z104" i="16"/>
  <c r="Y104" i="16"/>
  <c r="Z103" i="16"/>
  <c r="Y103" i="16"/>
  <c r="Z102" i="16"/>
  <c r="Y102" i="16"/>
  <c r="Z101" i="16"/>
  <c r="Y101" i="16"/>
  <c r="Z100" i="16"/>
  <c r="Y100" i="16"/>
  <c r="Z99" i="16"/>
  <c r="Y99" i="16"/>
  <c r="Z98" i="16"/>
  <c r="Y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Y91" i="16"/>
  <c r="Z90" i="16"/>
  <c r="Y90" i="16"/>
  <c r="Z89" i="16"/>
  <c r="Y89" i="16"/>
  <c r="Z88" i="16"/>
  <c r="Y88" i="16"/>
  <c r="Z87" i="16"/>
  <c r="Y87" i="16"/>
  <c r="Z86" i="16"/>
  <c r="Y86" i="16"/>
  <c r="Z85" i="16"/>
  <c r="Y85" i="16"/>
  <c r="Z84" i="16"/>
  <c r="Y84" i="16"/>
  <c r="Z83" i="16"/>
  <c r="Y83" i="16"/>
  <c r="Z82" i="16"/>
  <c r="Y82" i="16"/>
  <c r="Z81" i="16"/>
  <c r="Y81" i="16"/>
  <c r="Z80" i="16"/>
  <c r="Y80" i="16"/>
  <c r="Z79" i="16"/>
  <c r="Y79" i="16"/>
  <c r="Z78" i="16"/>
  <c r="Y78" i="16"/>
  <c r="Z77" i="16"/>
  <c r="Y77" i="16"/>
  <c r="Z76" i="16"/>
  <c r="Y76" i="16"/>
  <c r="Z75" i="16"/>
  <c r="Y75" i="16"/>
  <c r="Z74" i="16"/>
  <c r="Y74" i="16"/>
  <c r="Z73" i="16"/>
  <c r="Y73" i="16"/>
  <c r="Z72" i="16"/>
  <c r="Y72" i="16"/>
  <c r="Z71" i="16"/>
  <c r="Y71" i="16"/>
  <c r="Z70" i="16"/>
  <c r="Y70" i="16"/>
  <c r="Z69" i="16"/>
  <c r="Y69" i="16"/>
  <c r="Z68" i="16"/>
  <c r="Y68" i="16"/>
  <c r="Z67" i="16"/>
  <c r="Y67" i="16"/>
  <c r="Z66" i="16"/>
  <c r="Y66" i="16"/>
  <c r="Z65" i="16"/>
  <c r="Y65" i="16"/>
  <c r="Z63" i="16"/>
  <c r="Y63" i="16"/>
  <c r="Z62" i="16"/>
  <c r="Y62" i="16"/>
  <c r="Z61" i="16"/>
  <c r="Y61" i="16"/>
  <c r="Z60" i="16"/>
  <c r="Y60" i="16"/>
  <c r="Z59" i="16"/>
  <c r="Y59" i="16"/>
  <c r="Z58" i="16"/>
  <c r="Y58" i="16"/>
  <c r="Z57" i="16"/>
  <c r="Y57" i="16"/>
  <c r="Z56" i="16"/>
  <c r="Y56" i="16"/>
  <c r="Z55" i="16"/>
  <c r="Y55" i="16"/>
  <c r="Z54" i="16"/>
  <c r="Y54" i="16"/>
  <c r="Z53" i="16"/>
  <c r="Y53" i="16"/>
  <c r="Z52" i="16"/>
  <c r="Y52" i="16"/>
  <c r="Z51" i="16"/>
  <c r="Y51" i="16"/>
  <c r="Z50" i="16"/>
  <c r="Y50" i="16"/>
  <c r="Z49" i="16"/>
  <c r="Y49" i="16"/>
  <c r="Z48" i="16"/>
  <c r="Y48" i="16"/>
  <c r="Z47" i="16"/>
  <c r="Y47" i="16"/>
  <c r="Z46" i="16"/>
  <c r="Y46" i="16"/>
  <c r="Z45" i="16"/>
  <c r="Y45" i="16"/>
  <c r="Z44" i="16"/>
  <c r="Y44" i="16"/>
  <c r="Z43" i="16"/>
  <c r="Y43" i="16"/>
  <c r="Z42" i="16"/>
  <c r="Y42" i="16"/>
  <c r="Z41" i="16"/>
  <c r="Y41" i="16"/>
  <c r="Z40" i="16"/>
  <c r="Y40" i="16"/>
  <c r="Z39" i="16"/>
  <c r="Y39" i="16"/>
  <c r="Z38" i="16"/>
  <c r="Y38" i="16"/>
  <c r="Z37" i="16"/>
  <c r="Y37" i="16"/>
  <c r="Z36" i="16"/>
  <c r="Y36" i="16"/>
  <c r="Z35" i="16"/>
  <c r="Y35" i="16"/>
  <c r="Z34" i="16"/>
  <c r="Y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Y22" i="16"/>
  <c r="Z21" i="16"/>
  <c r="Y21" i="16"/>
  <c r="Z20" i="16"/>
  <c r="Y20" i="16"/>
  <c r="Z19" i="16"/>
  <c r="Y19" i="16"/>
  <c r="Z18" i="16"/>
  <c r="Y18" i="16"/>
  <c r="Z17" i="16"/>
  <c r="Y17" i="16"/>
  <c r="Z16" i="16"/>
  <c r="Y16" i="16"/>
  <c r="Z15" i="16"/>
  <c r="Y15" i="16"/>
  <c r="Z14" i="16"/>
  <c r="Y14" i="16"/>
  <c r="Z13" i="16"/>
  <c r="Y13" i="16"/>
  <c r="Z12" i="16"/>
  <c r="Y12" i="16"/>
  <c r="Z11" i="16"/>
  <c r="Y11" i="16"/>
  <c r="Z10" i="16"/>
  <c r="Y10" i="16"/>
  <c r="Z9" i="16"/>
  <c r="Y9" i="16"/>
  <c r="Z8" i="16"/>
  <c r="Y8" i="16"/>
  <c r="Z7" i="16"/>
  <c r="Y7" i="16"/>
  <c r="Z6" i="16"/>
  <c r="Y6" i="16"/>
  <c r="AJ82" i="13"/>
  <c r="AL450" i="15"/>
  <c r="AF450" i="15"/>
  <c r="Z450" i="15"/>
  <c r="T450" i="15"/>
  <c r="N450" i="15"/>
  <c r="AL449" i="15"/>
  <c r="AF449" i="15"/>
  <c r="Z449" i="15"/>
  <c r="T449" i="15"/>
  <c r="N449" i="15"/>
  <c r="AL448" i="15"/>
  <c r="AF448" i="15"/>
  <c r="Z448" i="15"/>
  <c r="T448" i="15"/>
  <c r="N448" i="15"/>
  <c r="BD450" i="15"/>
  <c r="AX450" i="15"/>
  <c r="AR450" i="15"/>
  <c r="BD449" i="15"/>
  <c r="AX449" i="15"/>
  <c r="AR449" i="15"/>
  <c r="BD448" i="15"/>
  <c r="AX448" i="15"/>
  <c r="AR448" i="15"/>
  <c r="BJ450" i="15"/>
  <c r="BP450" i="15"/>
  <c r="BP449" i="15"/>
  <c r="BP448" i="15"/>
  <c r="CB450" i="15"/>
  <c r="CB449" i="15"/>
  <c r="CB448" i="15"/>
  <c r="CH450" i="15"/>
  <c r="CH449" i="15"/>
  <c r="CH448" i="15"/>
  <c r="CN450" i="15"/>
  <c r="CN449" i="15"/>
  <c r="CN448" i="15"/>
  <c r="CT450" i="15"/>
  <c r="CT449" i="15"/>
  <c r="CT448" i="15"/>
  <c r="CZ450" i="15"/>
  <c r="CZ449" i="15"/>
  <c r="CZ448" i="15"/>
  <c r="DK450" i="15"/>
  <c r="DJ450" i="15"/>
  <c r="DI450" i="15"/>
  <c r="DH450" i="15"/>
  <c r="DG450" i="15"/>
  <c r="DK449" i="15"/>
  <c r="DJ449" i="15"/>
  <c r="DI449" i="15"/>
  <c r="DH449" i="15"/>
  <c r="DG449" i="15"/>
  <c r="DK448" i="15"/>
  <c r="DJ448" i="15"/>
  <c r="DI448" i="15"/>
  <c r="DH448" i="15"/>
  <c r="DG448" i="15"/>
  <c r="DK446" i="15"/>
  <c r="DJ446" i="15"/>
  <c r="DI446" i="15"/>
  <c r="DH446" i="15"/>
  <c r="DG446" i="15"/>
  <c r="DK445" i="15"/>
  <c r="DJ445" i="15"/>
  <c r="DI445" i="15"/>
  <c r="DH445" i="15"/>
  <c r="DG445" i="15"/>
  <c r="DK444" i="15"/>
  <c r="DJ444" i="15"/>
  <c r="DI444" i="15"/>
  <c r="DH444" i="15"/>
  <c r="DG444" i="15"/>
  <c r="DK443" i="15"/>
  <c r="DJ443" i="15"/>
  <c r="DI443" i="15"/>
  <c r="DH443" i="15"/>
  <c r="DG443" i="15"/>
  <c r="DK442" i="15"/>
  <c r="DJ442" i="15"/>
  <c r="DI442" i="15"/>
  <c r="DH442" i="15"/>
  <c r="DG442" i="15"/>
  <c r="DK441" i="15"/>
  <c r="DJ441" i="15"/>
  <c r="DI441" i="15"/>
  <c r="DH441" i="15"/>
  <c r="DG441" i="15"/>
  <c r="DK440" i="15"/>
  <c r="DJ440" i="15"/>
  <c r="DI440" i="15"/>
  <c r="DH440" i="15"/>
  <c r="DG440" i="15"/>
  <c r="DK439" i="15"/>
  <c r="DJ439" i="15"/>
  <c r="DI439" i="15"/>
  <c r="DH439" i="15"/>
  <c r="DG439" i="15"/>
  <c r="DK438" i="15"/>
  <c r="DJ438" i="15"/>
  <c r="DI438" i="15"/>
  <c r="DH438" i="15"/>
  <c r="DG438" i="15"/>
  <c r="DK437" i="15"/>
  <c r="DJ437" i="15"/>
  <c r="DI437" i="15"/>
  <c r="DH437" i="15"/>
  <c r="DG437" i="15"/>
  <c r="DK436" i="15"/>
  <c r="DJ436" i="15"/>
  <c r="DI436" i="15"/>
  <c r="DH436" i="15"/>
  <c r="DG436" i="15"/>
  <c r="DK435" i="15"/>
  <c r="DJ435" i="15"/>
  <c r="DI435" i="15"/>
  <c r="DH435" i="15"/>
  <c r="DG435" i="15"/>
  <c r="DK434" i="15"/>
  <c r="DJ434" i="15"/>
  <c r="DI434" i="15"/>
  <c r="DH434" i="15"/>
  <c r="DG434" i="15"/>
  <c r="DK433" i="15"/>
  <c r="DJ433" i="15"/>
  <c r="DI433" i="15"/>
  <c r="DH433" i="15"/>
  <c r="DG433" i="15"/>
  <c r="DK432" i="15"/>
  <c r="DJ432" i="15"/>
  <c r="DI432" i="15"/>
  <c r="DH432" i="15"/>
  <c r="DG432" i="15"/>
  <c r="DK431" i="15"/>
  <c r="DJ431" i="15"/>
  <c r="DI431" i="15"/>
  <c r="DH431" i="15"/>
  <c r="DG431" i="15"/>
  <c r="DK430" i="15"/>
  <c r="DJ430" i="15"/>
  <c r="DI430" i="15"/>
  <c r="DH430" i="15"/>
  <c r="DG430" i="15"/>
  <c r="DK429" i="15"/>
  <c r="DJ429" i="15"/>
  <c r="DI429" i="15"/>
  <c r="DH429" i="15"/>
  <c r="DG429" i="15"/>
  <c r="DK428" i="15"/>
  <c r="DJ428" i="15"/>
  <c r="DI428" i="15"/>
  <c r="DH428" i="15"/>
  <c r="DG428" i="15"/>
  <c r="DK427" i="15"/>
  <c r="DJ427" i="15"/>
  <c r="DI427" i="15"/>
  <c r="DH427" i="15"/>
  <c r="DG427" i="15"/>
  <c r="DK426" i="15"/>
  <c r="DJ426" i="15"/>
  <c r="DI426" i="15"/>
  <c r="DH426" i="15"/>
  <c r="DG426" i="15"/>
  <c r="DK425" i="15"/>
  <c r="DJ425" i="15"/>
  <c r="DI425" i="15"/>
  <c r="DH425" i="15"/>
  <c r="DG425" i="15"/>
  <c r="DK424" i="15"/>
  <c r="DJ424" i="15"/>
  <c r="DI424" i="15"/>
  <c r="DH424" i="15"/>
  <c r="DG424" i="15"/>
  <c r="DK423" i="15"/>
  <c r="DJ423" i="15"/>
  <c r="DI423" i="15"/>
  <c r="DH423" i="15"/>
  <c r="DG423" i="15"/>
  <c r="DK422" i="15"/>
  <c r="DJ422" i="15"/>
  <c r="DI422" i="15"/>
  <c r="DH422" i="15"/>
  <c r="DG422" i="15"/>
  <c r="DK421" i="15"/>
  <c r="DJ421" i="15"/>
  <c r="DI421" i="15"/>
  <c r="DH421" i="15"/>
  <c r="DG421" i="15"/>
  <c r="DK420" i="15"/>
  <c r="DJ420" i="15"/>
  <c r="DI420" i="15"/>
  <c r="DH420" i="15"/>
  <c r="DG420" i="15"/>
  <c r="DK419" i="15"/>
  <c r="DJ419" i="15"/>
  <c r="DI419" i="15"/>
  <c r="DH419" i="15"/>
  <c r="DG419" i="15"/>
  <c r="DK418" i="15"/>
  <c r="DJ418" i="15"/>
  <c r="DI418" i="15"/>
  <c r="DH418" i="15"/>
  <c r="DG418" i="15"/>
  <c r="DK417" i="15"/>
  <c r="DJ417" i="15"/>
  <c r="DI417" i="15"/>
  <c r="DH417" i="15"/>
  <c r="DG417" i="15"/>
  <c r="DK416" i="15"/>
  <c r="DJ416" i="15"/>
  <c r="DI416" i="15"/>
  <c r="DH416" i="15"/>
  <c r="DG416" i="15"/>
  <c r="DK415" i="15"/>
  <c r="DJ415" i="15"/>
  <c r="DI415" i="15"/>
  <c r="DH415" i="15"/>
  <c r="DG415" i="15"/>
  <c r="DK414" i="15"/>
  <c r="DJ414" i="15"/>
  <c r="DI414" i="15"/>
  <c r="DH414" i="15"/>
  <c r="DG414" i="15"/>
  <c r="DK413" i="15"/>
  <c r="DJ413" i="15"/>
  <c r="DI413" i="15"/>
  <c r="DH413" i="15"/>
  <c r="DG413" i="15"/>
  <c r="DK411" i="15"/>
  <c r="DJ411" i="15"/>
  <c r="DI411" i="15"/>
  <c r="DH411" i="15"/>
  <c r="DG411" i="15"/>
  <c r="DK410" i="15"/>
  <c r="DJ410" i="15"/>
  <c r="DI410" i="15"/>
  <c r="DH410" i="15"/>
  <c r="DG410" i="15"/>
  <c r="DK409" i="15"/>
  <c r="DJ409" i="15"/>
  <c r="DI409" i="15"/>
  <c r="DH409" i="15"/>
  <c r="DG409" i="15"/>
  <c r="DK408" i="15"/>
  <c r="DJ408" i="15"/>
  <c r="DI408" i="15"/>
  <c r="DH408" i="15"/>
  <c r="DG408" i="15"/>
  <c r="DK407" i="15"/>
  <c r="DJ407" i="15"/>
  <c r="DI407" i="15"/>
  <c r="DH407" i="15"/>
  <c r="DG407" i="15"/>
  <c r="DK406" i="15"/>
  <c r="DJ406" i="15"/>
  <c r="DI406" i="15"/>
  <c r="DH406" i="15"/>
  <c r="DG406" i="15"/>
  <c r="DK405" i="15"/>
  <c r="DJ405" i="15"/>
  <c r="DI405" i="15"/>
  <c r="DH405" i="15"/>
  <c r="DG405" i="15"/>
  <c r="DK404" i="15"/>
  <c r="DJ404" i="15"/>
  <c r="DI404" i="15"/>
  <c r="DH404" i="15"/>
  <c r="DG404" i="15"/>
  <c r="DK403" i="15"/>
  <c r="DJ403" i="15"/>
  <c r="DI403" i="15"/>
  <c r="DH403" i="15"/>
  <c r="DG403" i="15"/>
  <c r="DK402" i="15"/>
  <c r="DJ402" i="15"/>
  <c r="DI402" i="15"/>
  <c r="DH402" i="15"/>
  <c r="DG402" i="15"/>
  <c r="DK401" i="15"/>
  <c r="DJ401" i="15"/>
  <c r="DI401" i="15"/>
  <c r="DH401" i="15"/>
  <c r="DG401" i="15"/>
  <c r="DK400" i="15"/>
  <c r="DJ400" i="15"/>
  <c r="DI400" i="15"/>
  <c r="DH400" i="15"/>
  <c r="DG400" i="15"/>
  <c r="DK399" i="15"/>
  <c r="DJ399" i="15"/>
  <c r="DI399" i="15"/>
  <c r="DH399" i="15"/>
  <c r="DG399" i="15"/>
  <c r="DK398" i="15"/>
  <c r="DJ398" i="15"/>
  <c r="DI398" i="15"/>
  <c r="DH398" i="15"/>
  <c r="DG398" i="15"/>
  <c r="DK397" i="15"/>
  <c r="DJ397" i="15"/>
  <c r="DI397" i="15"/>
  <c r="DH397" i="15"/>
  <c r="DG397" i="15"/>
  <c r="DK396" i="15"/>
  <c r="DJ396" i="15"/>
  <c r="DI396" i="15"/>
  <c r="DH396" i="15"/>
  <c r="DG396" i="15"/>
  <c r="DK395" i="15"/>
  <c r="DJ395" i="15"/>
  <c r="DI395" i="15"/>
  <c r="DH395" i="15"/>
  <c r="DG395" i="15"/>
  <c r="DK394" i="15"/>
  <c r="DJ394" i="15"/>
  <c r="DI394" i="15"/>
  <c r="DH394" i="15"/>
  <c r="DG394" i="15"/>
  <c r="DK393" i="15"/>
  <c r="DJ393" i="15"/>
  <c r="DI393" i="15"/>
  <c r="DH393" i="15"/>
  <c r="DG393" i="15"/>
  <c r="DK392" i="15"/>
  <c r="DJ392" i="15"/>
  <c r="DI392" i="15"/>
  <c r="DH392" i="15"/>
  <c r="DG392" i="15"/>
  <c r="DK391" i="15"/>
  <c r="DJ391" i="15"/>
  <c r="DI391" i="15"/>
  <c r="DH391" i="15"/>
  <c r="DG391" i="15"/>
  <c r="DK390" i="15"/>
  <c r="DJ390" i="15"/>
  <c r="DI390" i="15"/>
  <c r="DH390" i="15"/>
  <c r="DG390" i="15"/>
  <c r="DK389" i="15"/>
  <c r="DJ389" i="15"/>
  <c r="DI389" i="15"/>
  <c r="DH389" i="15"/>
  <c r="DG389" i="15"/>
  <c r="DK388" i="15"/>
  <c r="DJ388" i="15"/>
  <c r="DI388" i="15"/>
  <c r="DH388" i="15"/>
  <c r="DG388" i="15"/>
  <c r="DK387" i="15"/>
  <c r="DJ387" i="15"/>
  <c r="DI387" i="15"/>
  <c r="DH387" i="15"/>
  <c r="DG387" i="15"/>
  <c r="DK386" i="15"/>
  <c r="DJ386" i="15"/>
  <c r="DI386" i="15"/>
  <c r="DH386" i="15"/>
  <c r="DG386" i="15"/>
  <c r="DK385" i="15"/>
  <c r="DJ385" i="15"/>
  <c r="DI385" i="15"/>
  <c r="DH385" i="15"/>
  <c r="DG385" i="15"/>
  <c r="DK384" i="15"/>
  <c r="DJ384" i="15"/>
  <c r="DI384" i="15"/>
  <c r="DH384" i="15"/>
  <c r="DG384" i="15"/>
  <c r="DK383" i="15"/>
  <c r="DJ383" i="15"/>
  <c r="DI383" i="15"/>
  <c r="DH383" i="15"/>
  <c r="DG383" i="15"/>
  <c r="DK382" i="15"/>
  <c r="DJ382" i="15"/>
  <c r="DI382" i="15"/>
  <c r="DH382" i="15"/>
  <c r="DG382" i="15"/>
  <c r="DK381" i="15"/>
  <c r="DJ381" i="15"/>
  <c r="DI381" i="15"/>
  <c r="DH381" i="15"/>
  <c r="DG381" i="15"/>
  <c r="DK380" i="15"/>
  <c r="DJ380" i="15"/>
  <c r="DI380" i="15"/>
  <c r="DH380" i="15"/>
  <c r="DG380" i="15"/>
  <c r="DK379" i="15"/>
  <c r="DJ379" i="15"/>
  <c r="DI379" i="15"/>
  <c r="DH379" i="15"/>
  <c r="DG379" i="15"/>
  <c r="DK378" i="15"/>
  <c r="DJ378" i="15"/>
  <c r="DI378" i="15"/>
  <c r="DH378" i="15"/>
  <c r="DG378" i="15"/>
  <c r="DK377" i="15"/>
  <c r="DJ377" i="15"/>
  <c r="DI377" i="15"/>
  <c r="DH377" i="15"/>
  <c r="DG377" i="15"/>
  <c r="DK376" i="15"/>
  <c r="DJ376" i="15"/>
  <c r="DI376" i="15"/>
  <c r="DH376" i="15"/>
  <c r="DG376" i="15"/>
  <c r="DK375" i="15"/>
  <c r="DJ375" i="15"/>
  <c r="DI375" i="15"/>
  <c r="DH375" i="15"/>
  <c r="DG375" i="15"/>
  <c r="DK374" i="15"/>
  <c r="DJ374" i="15"/>
  <c r="DI374" i="15"/>
  <c r="DH374" i="15"/>
  <c r="DG374" i="15"/>
  <c r="DK373" i="15"/>
  <c r="DJ373" i="15"/>
  <c r="DI373" i="15"/>
  <c r="DH373" i="15"/>
  <c r="DG373" i="15"/>
  <c r="DK372" i="15"/>
  <c r="DJ372" i="15"/>
  <c r="DI372" i="15"/>
  <c r="DH372" i="15"/>
  <c r="DG372" i="15"/>
  <c r="DK371" i="15"/>
  <c r="DJ371" i="15"/>
  <c r="DI371" i="15"/>
  <c r="DH371" i="15"/>
  <c r="DG371" i="15"/>
  <c r="DK370" i="15"/>
  <c r="DJ370" i="15"/>
  <c r="DI370" i="15"/>
  <c r="DH370" i="15"/>
  <c r="DG370" i="15"/>
  <c r="DK369" i="15"/>
  <c r="DL369" i="15" s="1"/>
  <c r="DJ369" i="15"/>
  <c r="DI369" i="15"/>
  <c r="DH369" i="15"/>
  <c r="DG369" i="15"/>
  <c r="DK368" i="15"/>
  <c r="DJ368" i="15"/>
  <c r="DI368" i="15"/>
  <c r="DH368" i="15"/>
  <c r="DG368" i="15"/>
  <c r="DK367" i="15"/>
  <c r="DJ367" i="15"/>
  <c r="DI367" i="15"/>
  <c r="DH367" i="15"/>
  <c r="DG367" i="15"/>
  <c r="DK366" i="15"/>
  <c r="DJ366" i="15"/>
  <c r="DI366" i="15"/>
  <c r="DH366" i="15"/>
  <c r="DG366" i="15"/>
  <c r="DK365" i="15"/>
  <c r="DJ365" i="15"/>
  <c r="DI365" i="15"/>
  <c r="DH365" i="15"/>
  <c r="DG365" i="15"/>
  <c r="DK364" i="15"/>
  <c r="DJ364" i="15"/>
  <c r="DI364" i="15"/>
  <c r="DH364" i="15"/>
  <c r="DG364" i="15"/>
  <c r="DK363" i="15"/>
  <c r="DJ363" i="15"/>
  <c r="DI363" i="15"/>
  <c r="DH363" i="15"/>
  <c r="DG363" i="15"/>
  <c r="DK362" i="15"/>
  <c r="DJ362" i="15"/>
  <c r="DI362" i="15"/>
  <c r="DH362" i="15"/>
  <c r="DG362" i="15"/>
  <c r="DK361" i="15"/>
  <c r="DJ361" i="15"/>
  <c r="DI361" i="15"/>
  <c r="DH361" i="15"/>
  <c r="DG361" i="15"/>
  <c r="DK360" i="15"/>
  <c r="DJ360" i="15"/>
  <c r="DI360" i="15"/>
  <c r="DH360" i="15"/>
  <c r="DG360" i="15"/>
  <c r="DK359" i="15"/>
  <c r="DJ359" i="15"/>
  <c r="DI359" i="15"/>
  <c r="DH359" i="15"/>
  <c r="DG359" i="15"/>
  <c r="DK358" i="15"/>
  <c r="DJ358" i="15"/>
  <c r="DI358" i="15"/>
  <c r="DH358" i="15"/>
  <c r="DG358" i="15"/>
  <c r="DK357" i="15"/>
  <c r="DJ357" i="15"/>
  <c r="DI357" i="15"/>
  <c r="DH357" i="15"/>
  <c r="DG357" i="15"/>
  <c r="DK356" i="15"/>
  <c r="DJ356" i="15"/>
  <c r="DI356" i="15"/>
  <c r="DH356" i="15"/>
  <c r="DG356" i="15"/>
  <c r="DK355" i="15"/>
  <c r="DJ355" i="15"/>
  <c r="DI355" i="15"/>
  <c r="DH355" i="15"/>
  <c r="DG355" i="15"/>
  <c r="DK354" i="15"/>
  <c r="DJ354" i="15"/>
  <c r="DI354" i="15"/>
  <c r="DH354" i="15"/>
  <c r="DG354" i="15"/>
  <c r="DK353" i="15"/>
  <c r="DJ353" i="15"/>
  <c r="DI353" i="15"/>
  <c r="DH353" i="15"/>
  <c r="DG353" i="15"/>
  <c r="DK352" i="15"/>
  <c r="DJ352" i="15"/>
  <c r="DI352" i="15"/>
  <c r="DH352" i="15"/>
  <c r="DG352" i="15"/>
  <c r="DK351" i="15"/>
  <c r="DJ351" i="15"/>
  <c r="DI351" i="15"/>
  <c r="DH351" i="15"/>
  <c r="DG351" i="15"/>
  <c r="DK350" i="15"/>
  <c r="DJ350" i="15"/>
  <c r="DI350" i="15"/>
  <c r="DH350" i="15"/>
  <c r="DG350" i="15"/>
  <c r="DK349" i="15"/>
  <c r="DJ349" i="15"/>
  <c r="DI349" i="15"/>
  <c r="DH349" i="15"/>
  <c r="DG349" i="15"/>
  <c r="DK348" i="15"/>
  <c r="DJ348" i="15"/>
  <c r="DI348" i="15"/>
  <c r="DH348" i="15"/>
  <c r="DG348" i="15"/>
  <c r="DK347" i="15"/>
  <c r="DJ347" i="15"/>
  <c r="DI347" i="15"/>
  <c r="DH347" i="15"/>
  <c r="DG347" i="15"/>
  <c r="DK346" i="15"/>
  <c r="DJ346" i="15"/>
  <c r="DI346" i="15"/>
  <c r="DH346" i="15"/>
  <c r="DG346" i="15"/>
  <c r="DK345" i="15"/>
  <c r="DJ345" i="15"/>
  <c r="DI345" i="15"/>
  <c r="DH345" i="15"/>
  <c r="DG345" i="15"/>
  <c r="DK344" i="15"/>
  <c r="DJ344" i="15"/>
  <c r="DI344" i="15"/>
  <c r="DH344" i="15"/>
  <c r="DG344" i="15"/>
  <c r="DK343" i="15"/>
  <c r="DJ343" i="15"/>
  <c r="DI343" i="15"/>
  <c r="DH343" i="15"/>
  <c r="DG343" i="15"/>
  <c r="DK342" i="15"/>
  <c r="DJ342" i="15"/>
  <c r="DI342" i="15"/>
  <c r="DH342" i="15"/>
  <c r="DG342" i="15"/>
  <c r="DK341" i="15"/>
  <c r="DJ341" i="15"/>
  <c r="DI341" i="15"/>
  <c r="DH341" i="15"/>
  <c r="DG341" i="15"/>
  <c r="DK340" i="15"/>
  <c r="DJ340" i="15"/>
  <c r="DI340" i="15"/>
  <c r="DH340" i="15"/>
  <c r="DG340" i="15"/>
  <c r="DK339" i="15"/>
  <c r="DJ339" i="15"/>
  <c r="DI339" i="15"/>
  <c r="DH339" i="15"/>
  <c r="DG339" i="15"/>
  <c r="DK338" i="15"/>
  <c r="DJ338" i="15"/>
  <c r="DI338" i="15"/>
  <c r="DH338" i="15"/>
  <c r="DG338" i="15"/>
  <c r="DK337" i="15"/>
  <c r="DJ337" i="15"/>
  <c r="DI337" i="15"/>
  <c r="DH337" i="15"/>
  <c r="DG337" i="15"/>
  <c r="DK336" i="15"/>
  <c r="DJ336" i="15"/>
  <c r="DI336" i="15"/>
  <c r="DH336" i="15"/>
  <c r="DG336" i="15"/>
  <c r="DK335" i="15"/>
  <c r="DJ335" i="15"/>
  <c r="DI335" i="15"/>
  <c r="DH335" i="15"/>
  <c r="DG335" i="15"/>
  <c r="DK334" i="15"/>
  <c r="DJ334" i="15"/>
  <c r="DI334" i="15"/>
  <c r="DH334" i="15"/>
  <c r="DG334" i="15"/>
  <c r="DK333" i="15"/>
  <c r="DJ333" i="15"/>
  <c r="DI333" i="15"/>
  <c r="DH333" i="15"/>
  <c r="DG333" i="15"/>
  <c r="DK332" i="15"/>
  <c r="DJ332" i="15"/>
  <c r="DI332" i="15"/>
  <c r="DH332" i="15"/>
  <c r="DG332" i="15"/>
  <c r="DK331" i="15"/>
  <c r="DJ331" i="15"/>
  <c r="DI331" i="15"/>
  <c r="DH331" i="15"/>
  <c r="DG331" i="15"/>
  <c r="DK330" i="15"/>
  <c r="DJ330" i="15"/>
  <c r="DI330" i="15"/>
  <c r="DH330" i="15"/>
  <c r="DG330" i="15"/>
  <c r="DK329" i="15"/>
  <c r="DJ329" i="15"/>
  <c r="DI329" i="15"/>
  <c r="DH329" i="15"/>
  <c r="DG329" i="15"/>
  <c r="DK328" i="15"/>
  <c r="DJ328" i="15"/>
  <c r="DI328" i="15"/>
  <c r="DH328" i="15"/>
  <c r="DG328" i="15"/>
  <c r="DK327" i="15"/>
  <c r="DJ327" i="15"/>
  <c r="DI327" i="15"/>
  <c r="DH327" i="15"/>
  <c r="DG327" i="15"/>
  <c r="DK326" i="15"/>
  <c r="DJ326" i="15"/>
  <c r="DI326" i="15"/>
  <c r="DH326" i="15"/>
  <c r="DG326" i="15"/>
  <c r="DK325" i="15"/>
  <c r="DJ325" i="15"/>
  <c r="DI325" i="15"/>
  <c r="DH325" i="15"/>
  <c r="DG325" i="15"/>
  <c r="DK324" i="15"/>
  <c r="DJ324" i="15"/>
  <c r="DI324" i="15"/>
  <c r="DH324" i="15"/>
  <c r="DG324" i="15"/>
  <c r="DK323" i="15"/>
  <c r="DJ323" i="15"/>
  <c r="DI323" i="15"/>
  <c r="DH323" i="15"/>
  <c r="DG323" i="15"/>
  <c r="DK322" i="15"/>
  <c r="DJ322" i="15"/>
  <c r="DI322" i="15"/>
  <c r="DH322" i="15"/>
  <c r="DG322" i="15"/>
  <c r="DK321" i="15"/>
  <c r="DJ321" i="15"/>
  <c r="DI321" i="15"/>
  <c r="DH321" i="15"/>
  <c r="DG321" i="15"/>
  <c r="DK320" i="15"/>
  <c r="DJ320" i="15"/>
  <c r="DI320" i="15"/>
  <c r="DH320" i="15"/>
  <c r="DG320" i="15"/>
  <c r="DK319" i="15"/>
  <c r="DJ319" i="15"/>
  <c r="DI319" i="15"/>
  <c r="DH319" i="15"/>
  <c r="DG319" i="15"/>
  <c r="DK318" i="15"/>
  <c r="DJ318" i="15"/>
  <c r="DI318" i="15"/>
  <c r="DH318" i="15"/>
  <c r="DG318" i="15"/>
  <c r="DK317" i="15"/>
  <c r="DJ317" i="15"/>
  <c r="DI317" i="15"/>
  <c r="DH317" i="15"/>
  <c r="DG317" i="15"/>
  <c r="DK316" i="15"/>
  <c r="DJ316" i="15"/>
  <c r="DI316" i="15"/>
  <c r="DH316" i="15"/>
  <c r="DG316" i="15"/>
  <c r="DK315" i="15"/>
  <c r="DJ315" i="15"/>
  <c r="DI315" i="15"/>
  <c r="DH315" i="15"/>
  <c r="DG315" i="15"/>
  <c r="DK314" i="15"/>
  <c r="DJ314" i="15"/>
  <c r="DI314" i="15"/>
  <c r="DH314" i="15"/>
  <c r="DG314" i="15"/>
  <c r="DK313" i="15"/>
  <c r="DJ313" i="15"/>
  <c r="DI313" i="15"/>
  <c r="DH313" i="15"/>
  <c r="DG313" i="15"/>
  <c r="DK312" i="15"/>
  <c r="DJ312" i="15"/>
  <c r="DI312" i="15"/>
  <c r="DH312" i="15"/>
  <c r="DG312" i="15"/>
  <c r="DK311" i="15"/>
  <c r="DJ311" i="15"/>
  <c r="DI311" i="15"/>
  <c r="DH311" i="15"/>
  <c r="DG311" i="15"/>
  <c r="DK310" i="15"/>
  <c r="DJ310" i="15"/>
  <c r="DI310" i="15"/>
  <c r="DH310" i="15"/>
  <c r="DG310" i="15"/>
  <c r="DK309" i="15"/>
  <c r="DJ309" i="15"/>
  <c r="DI309" i="15"/>
  <c r="DH309" i="15"/>
  <c r="DG309" i="15"/>
  <c r="DK308" i="15"/>
  <c r="DJ308" i="15"/>
  <c r="DI308" i="15"/>
  <c r="DH308" i="15"/>
  <c r="DG308" i="15"/>
  <c r="DK307" i="15"/>
  <c r="DJ307" i="15"/>
  <c r="DI307" i="15"/>
  <c r="DH307" i="15"/>
  <c r="DG307" i="15"/>
  <c r="DK306" i="15"/>
  <c r="DJ306" i="15"/>
  <c r="DI306" i="15"/>
  <c r="DH306" i="15"/>
  <c r="DG306" i="15"/>
  <c r="DK305" i="15"/>
  <c r="DJ305" i="15"/>
  <c r="DI305" i="15"/>
  <c r="DH305" i="15"/>
  <c r="DG305" i="15"/>
  <c r="DK304" i="15"/>
  <c r="DJ304" i="15"/>
  <c r="DI304" i="15"/>
  <c r="DH304" i="15"/>
  <c r="DG304" i="15"/>
  <c r="DK303" i="15"/>
  <c r="DJ303" i="15"/>
  <c r="DI303" i="15"/>
  <c r="DH303" i="15"/>
  <c r="DG303" i="15"/>
  <c r="DK302" i="15"/>
  <c r="DJ302" i="15"/>
  <c r="DI302" i="15"/>
  <c r="DH302" i="15"/>
  <c r="DG302" i="15"/>
  <c r="DK301" i="15"/>
  <c r="DJ301" i="15"/>
  <c r="DI301" i="15"/>
  <c r="DH301" i="15"/>
  <c r="DG301" i="15"/>
  <c r="DK300" i="15"/>
  <c r="DJ300" i="15"/>
  <c r="DI300" i="15"/>
  <c r="DH300" i="15"/>
  <c r="DG300" i="15"/>
  <c r="DK299" i="15"/>
  <c r="DJ299" i="15"/>
  <c r="DI299" i="15"/>
  <c r="DH299" i="15"/>
  <c r="DG299" i="15"/>
  <c r="DK298" i="15"/>
  <c r="DJ298" i="15"/>
  <c r="DI298" i="15"/>
  <c r="DH298" i="15"/>
  <c r="DG298" i="15"/>
  <c r="DK297" i="15"/>
  <c r="DJ297" i="15"/>
  <c r="DI297" i="15"/>
  <c r="DH297" i="15"/>
  <c r="DG297" i="15"/>
  <c r="DK296" i="15"/>
  <c r="DJ296" i="15"/>
  <c r="DI296" i="15"/>
  <c r="DH296" i="15"/>
  <c r="DG296" i="15"/>
  <c r="DK295" i="15"/>
  <c r="DJ295" i="15"/>
  <c r="DI295" i="15"/>
  <c r="DL295" i="15" s="1"/>
  <c r="DH295" i="15"/>
  <c r="DG295" i="15"/>
  <c r="DK294" i="15"/>
  <c r="DJ294" i="15"/>
  <c r="DI294" i="15"/>
  <c r="DH294" i="15"/>
  <c r="DG294" i="15"/>
  <c r="DK293" i="15"/>
  <c r="DJ293" i="15"/>
  <c r="DI293" i="15"/>
  <c r="DH293" i="15"/>
  <c r="DG293" i="15"/>
  <c r="DK292" i="15"/>
  <c r="DJ292" i="15"/>
  <c r="DI292" i="15"/>
  <c r="DH292" i="15"/>
  <c r="DG292" i="15"/>
  <c r="DK291" i="15"/>
  <c r="DJ291" i="15"/>
  <c r="DI291" i="15"/>
  <c r="DH291" i="15"/>
  <c r="DG291" i="15"/>
  <c r="DK290" i="15"/>
  <c r="DJ290" i="15"/>
  <c r="DI290" i="15"/>
  <c r="DH290" i="15"/>
  <c r="DG290" i="15"/>
  <c r="DK289" i="15"/>
  <c r="DJ289" i="15"/>
  <c r="DI289" i="15"/>
  <c r="DH289" i="15"/>
  <c r="DG289" i="15"/>
  <c r="DK288" i="15"/>
  <c r="DJ288" i="15"/>
  <c r="DI288" i="15"/>
  <c r="DH288" i="15"/>
  <c r="DG288" i="15"/>
  <c r="DK287" i="15"/>
  <c r="DJ287" i="15"/>
  <c r="DI287" i="15"/>
  <c r="DH287" i="15"/>
  <c r="DG287" i="15"/>
  <c r="DK286" i="15"/>
  <c r="DJ286" i="15"/>
  <c r="DI286" i="15"/>
  <c r="DH286" i="15"/>
  <c r="DG286" i="15"/>
  <c r="DK285" i="15"/>
  <c r="DJ285" i="15"/>
  <c r="DI285" i="15"/>
  <c r="DH285" i="15"/>
  <c r="DG285" i="15"/>
  <c r="DK284" i="15"/>
  <c r="DJ284" i="15"/>
  <c r="DI284" i="15"/>
  <c r="DH284" i="15"/>
  <c r="DG284" i="15"/>
  <c r="DK283" i="15"/>
  <c r="DJ283" i="15"/>
  <c r="DI283" i="15"/>
  <c r="DH283" i="15"/>
  <c r="DG283" i="15"/>
  <c r="DK282" i="15"/>
  <c r="DJ282" i="15"/>
  <c r="DI282" i="15"/>
  <c r="DH282" i="15"/>
  <c r="DG282" i="15"/>
  <c r="DK281" i="15"/>
  <c r="DJ281" i="15"/>
  <c r="DI281" i="15"/>
  <c r="DH281" i="15"/>
  <c r="DG281" i="15"/>
  <c r="DK280" i="15"/>
  <c r="DJ280" i="15"/>
  <c r="DI280" i="15"/>
  <c r="DH280" i="15"/>
  <c r="DG280" i="15"/>
  <c r="DK279" i="15"/>
  <c r="DJ279" i="15"/>
  <c r="DI279" i="15"/>
  <c r="DH279" i="15"/>
  <c r="DG279" i="15"/>
  <c r="DK278" i="15"/>
  <c r="DJ278" i="15"/>
  <c r="DI278" i="15"/>
  <c r="DH278" i="15"/>
  <c r="DG278" i="15"/>
  <c r="DK277" i="15"/>
  <c r="DJ277" i="15"/>
  <c r="DI277" i="15"/>
  <c r="DH277" i="15"/>
  <c r="DG277" i="15"/>
  <c r="DK276" i="15"/>
  <c r="DJ276" i="15"/>
  <c r="DI276" i="15"/>
  <c r="DH276" i="15"/>
  <c r="DG276" i="15"/>
  <c r="DK275" i="15"/>
  <c r="DJ275" i="15"/>
  <c r="DI275" i="15"/>
  <c r="DH275" i="15"/>
  <c r="DG275" i="15"/>
  <c r="DK274" i="15"/>
  <c r="DJ274" i="15"/>
  <c r="DI274" i="15"/>
  <c r="DH274" i="15"/>
  <c r="DG274" i="15"/>
  <c r="DK273" i="15"/>
  <c r="DJ273" i="15"/>
  <c r="DI273" i="15"/>
  <c r="DH273" i="15"/>
  <c r="DG273" i="15"/>
  <c r="DK272" i="15"/>
  <c r="DJ272" i="15"/>
  <c r="DI272" i="15"/>
  <c r="DH272" i="15"/>
  <c r="DG272" i="15"/>
  <c r="DK271" i="15"/>
  <c r="DJ271" i="15"/>
  <c r="DI271" i="15"/>
  <c r="DH271" i="15"/>
  <c r="DG271" i="15"/>
  <c r="DK270" i="15"/>
  <c r="DJ270" i="15"/>
  <c r="DI270" i="15"/>
  <c r="DH270" i="15"/>
  <c r="DG270" i="15"/>
  <c r="DK269" i="15"/>
  <c r="DJ269" i="15"/>
  <c r="DI269" i="15"/>
  <c r="DH269" i="15"/>
  <c r="DG269" i="15"/>
  <c r="DK268" i="15"/>
  <c r="DJ268" i="15"/>
  <c r="DI268" i="15"/>
  <c r="DH268" i="15"/>
  <c r="DG268" i="15"/>
  <c r="DK267" i="15"/>
  <c r="DJ267" i="15"/>
  <c r="DI267" i="15"/>
  <c r="DH267" i="15"/>
  <c r="DG267" i="15"/>
  <c r="DK266" i="15"/>
  <c r="DJ266" i="15"/>
  <c r="DI266" i="15"/>
  <c r="DH266" i="15"/>
  <c r="DG266" i="15"/>
  <c r="DK265" i="15"/>
  <c r="DJ265" i="15"/>
  <c r="DI265" i="15"/>
  <c r="DH265" i="15"/>
  <c r="DG265" i="15"/>
  <c r="DK264" i="15"/>
  <c r="DJ264" i="15"/>
  <c r="DI264" i="15"/>
  <c r="DH264" i="15"/>
  <c r="DG264" i="15"/>
  <c r="DK263" i="15"/>
  <c r="DJ263" i="15"/>
  <c r="DI263" i="15"/>
  <c r="DH263" i="15"/>
  <c r="DG263" i="15"/>
  <c r="DK262" i="15"/>
  <c r="DJ262" i="15"/>
  <c r="DI262" i="15"/>
  <c r="DH262" i="15"/>
  <c r="DG262" i="15"/>
  <c r="DK261" i="15"/>
  <c r="DJ261" i="15"/>
  <c r="DI261" i="15"/>
  <c r="DH261" i="15"/>
  <c r="DG261" i="15"/>
  <c r="DK260" i="15"/>
  <c r="DJ260" i="15"/>
  <c r="DI260" i="15"/>
  <c r="DH260" i="15"/>
  <c r="DG260" i="15"/>
  <c r="DK259" i="15"/>
  <c r="DJ259" i="15"/>
  <c r="DI259" i="15"/>
  <c r="DH259" i="15"/>
  <c r="DG259" i="15"/>
  <c r="DK258" i="15"/>
  <c r="DJ258" i="15"/>
  <c r="DI258" i="15"/>
  <c r="DH258" i="15"/>
  <c r="DG258" i="15"/>
  <c r="DK257" i="15"/>
  <c r="DJ257" i="15"/>
  <c r="DI257" i="15"/>
  <c r="DH257" i="15"/>
  <c r="DG257" i="15"/>
  <c r="DK256" i="15"/>
  <c r="DJ256" i="15"/>
  <c r="DI256" i="15"/>
  <c r="DH256" i="15"/>
  <c r="DG256" i="15"/>
  <c r="DK255" i="15"/>
  <c r="DJ255" i="15"/>
  <c r="DI255" i="15"/>
  <c r="DH255" i="15"/>
  <c r="DG255" i="15"/>
  <c r="DK254" i="15"/>
  <c r="DJ254" i="15"/>
  <c r="DI254" i="15"/>
  <c r="DH254" i="15"/>
  <c r="DG254" i="15"/>
  <c r="DK253" i="15"/>
  <c r="DJ253" i="15"/>
  <c r="DI253" i="15"/>
  <c r="DL253" i="15" s="1"/>
  <c r="DH253" i="15"/>
  <c r="DG253" i="15"/>
  <c r="DK252" i="15"/>
  <c r="DJ252" i="15"/>
  <c r="DI252" i="15"/>
  <c r="DH252" i="15"/>
  <c r="DG252" i="15"/>
  <c r="DK251" i="15"/>
  <c r="DJ251" i="15"/>
  <c r="DI251" i="15"/>
  <c r="DH251" i="15"/>
  <c r="DG251" i="15"/>
  <c r="DK250" i="15"/>
  <c r="DJ250" i="15"/>
  <c r="DI250" i="15"/>
  <c r="DH250" i="15"/>
  <c r="DG250" i="15"/>
  <c r="DK249" i="15"/>
  <c r="DJ249" i="15"/>
  <c r="DI249" i="15"/>
  <c r="DH249" i="15"/>
  <c r="DG249" i="15"/>
  <c r="DK248" i="15"/>
  <c r="DJ248" i="15"/>
  <c r="DI248" i="15"/>
  <c r="DH248" i="15"/>
  <c r="DG248" i="15"/>
  <c r="DK247" i="15"/>
  <c r="DJ247" i="15"/>
  <c r="DI247" i="15"/>
  <c r="DH247" i="15"/>
  <c r="DG247" i="15"/>
  <c r="DK246" i="15"/>
  <c r="DJ246" i="15"/>
  <c r="DI246" i="15"/>
  <c r="DH246" i="15"/>
  <c r="DG246" i="15"/>
  <c r="DK245" i="15"/>
  <c r="DJ245" i="15"/>
  <c r="DI245" i="15"/>
  <c r="DH245" i="15"/>
  <c r="DG245" i="15"/>
  <c r="DK244" i="15"/>
  <c r="DJ244" i="15"/>
  <c r="DI244" i="15"/>
  <c r="DH244" i="15"/>
  <c r="DG244" i="15"/>
  <c r="DK243" i="15"/>
  <c r="DJ243" i="15"/>
  <c r="DI243" i="15"/>
  <c r="DH243" i="15"/>
  <c r="DG243" i="15"/>
  <c r="DK242" i="15"/>
  <c r="DJ242" i="15"/>
  <c r="DI242" i="15"/>
  <c r="DH242" i="15"/>
  <c r="DG242" i="15"/>
  <c r="DK241" i="15"/>
  <c r="DJ241" i="15"/>
  <c r="DI241" i="15"/>
  <c r="DH241" i="15"/>
  <c r="DG241" i="15"/>
  <c r="DK240" i="15"/>
  <c r="DJ240" i="15"/>
  <c r="DI240" i="15"/>
  <c r="DH240" i="15"/>
  <c r="DG240" i="15"/>
  <c r="DK239" i="15"/>
  <c r="DJ239" i="15"/>
  <c r="DI239" i="15"/>
  <c r="DH239" i="15"/>
  <c r="DG239" i="15"/>
  <c r="DK238" i="15"/>
  <c r="DJ238" i="15"/>
  <c r="DI238" i="15"/>
  <c r="DH238" i="15"/>
  <c r="DG238" i="15"/>
  <c r="DK237" i="15"/>
  <c r="DJ237" i="15"/>
  <c r="DI237" i="15"/>
  <c r="DH237" i="15"/>
  <c r="DG237" i="15"/>
  <c r="DK236" i="15"/>
  <c r="DJ236" i="15"/>
  <c r="DI236" i="15"/>
  <c r="DH236" i="15"/>
  <c r="DG236" i="15"/>
  <c r="DK235" i="15"/>
  <c r="DJ235" i="15"/>
  <c r="DI235" i="15"/>
  <c r="DH235" i="15"/>
  <c r="DG235" i="15"/>
  <c r="DK234" i="15"/>
  <c r="DJ234" i="15"/>
  <c r="DI234" i="15"/>
  <c r="DH234" i="15"/>
  <c r="DG234" i="15"/>
  <c r="DK233" i="15"/>
  <c r="DJ233" i="15"/>
  <c r="DI233" i="15"/>
  <c r="DH233" i="15"/>
  <c r="DG233" i="15"/>
  <c r="DK232" i="15"/>
  <c r="DJ232" i="15"/>
  <c r="DI232" i="15"/>
  <c r="DH232" i="15"/>
  <c r="DG232" i="15"/>
  <c r="DK231" i="15"/>
  <c r="DJ231" i="15"/>
  <c r="DI231" i="15"/>
  <c r="DH231" i="15"/>
  <c r="DG231" i="15"/>
  <c r="DK230" i="15"/>
  <c r="DJ230" i="15"/>
  <c r="DI230" i="15"/>
  <c r="DH230" i="15"/>
  <c r="DG230" i="15"/>
  <c r="DK229" i="15"/>
  <c r="DJ229" i="15"/>
  <c r="DI229" i="15"/>
  <c r="DH229" i="15"/>
  <c r="DG229" i="15"/>
  <c r="DK228" i="15"/>
  <c r="DJ228" i="15"/>
  <c r="DI228" i="15"/>
  <c r="DH228" i="15"/>
  <c r="DG228" i="15"/>
  <c r="DK227" i="15"/>
  <c r="DJ227" i="15"/>
  <c r="DI227" i="15"/>
  <c r="DH227" i="15"/>
  <c r="DG227" i="15"/>
  <c r="DK226" i="15"/>
  <c r="DJ226" i="15"/>
  <c r="DI226" i="15"/>
  <c r="DH226" i="15"/>
  <c r="DG226" i="15"/>
  <c r="DK225" i="15"/>
  <c r="DJ225" i="15"/>
  <c r="DI225" i="15"/>
  <c r="DH225" i="15"/>
  <c r="DG225" i="15"/>
  <c r="DK224" i="15"/>
  <c r="DJ224" i="15"/>
  <c r="DI224" i="15"/>
  <c r="DH224" i="15"/>
  <c r="DG224" i="15"/>
  <c r="DK223" i="15"/>
  <c r="DJ223" i="15"/>
  <c r="DI223" i="15"/>
  <c r="DH223" i="15"/>
  <c r="DG223" i="15"/>
  <c r="DK222" i="15"/>
  <c r="DJ222" i="15"/>
  <c r="DI222" i="15"/>
  <c r="DH222" i="15"/>
  <c r="DG222" i="15"/>
  <c r="DK221" i="15"/>
  <c r="DJ221" i="15"/>
  <c r="DI221" i="15"/>
  <c r="DH221" i="15"/>
  <c r="DG221" i="15"/>
  <c r="DK220" i="15"/>
  <c r="DJ220" i="15"/>
  <c r="DI220" i="15"/>
  <c r="DH220" i="15"/>
  <c r="DG220" i="15"/>
  <c r="DK219" i="15"/>
  <c r="DJ219" i="15"/>
  <c r="DI219" i="15"/>
  <c r="DH219" i="15"/>
  <c r="DG219" i="15"/>
  <c r="DK218" i="15"/>
  <c r="DJ218" i="15"/>
  <c r="DI218" i="15"/>
  <c r="DH218" i="15"/>
  <c r="DG218" i="15"/>
  <c r="DK217" i="15"/>
  <c r="DJ217" i="15"/>
  <c r="DI217" i="15"/>
  <c r="DH217" i="15"/>
  <c r="DG217" i="15"/>
  <c r="DK216" i="15"/>
  <c r="DJ216" i="15"/>
  <c r="DI216" i="15"/>
  <c r="DH216" i="15"/>
  <c r="DG216" i="15"/>
  <c r="DK215" i="15"/>
  <c r="DJ215" i="15"/>
  <c r="DI215" i="15"/>
  <c r="DH215" i="15"/>
  <c r="DG215" i="15"/>
  <c r="DK214" i="15"/>
  <c r="DJ214" i="15"/>
  <c r="DI214" i="15"/>
  <c r="DH214" i="15"/>
  <c r="DG214" i="15"/>
  <c r="DK213" i="15"/>
  <c r="DJ213" i="15"/>
  <c r="DI213" i="15"/>
  <c r="DH213" i="15"/>
  <c r="DG213" i="15"/>
  <c r="DK212" i="15"/>
  <c r="DJ212" i="15"/>
  <c r="DI212" i="15"/>
  <c r="DH212" i="15"/>
  <c r="DG212" i="15"/>
  <c r="DK211" i="15"/>
  <c r="DJ211" i="15"/>
  <c r="DI211" i="15"/>
  <c r="DH211" i="15"/>
  <c r="DG211" i="15"/>
  <c r="DK210" i="15"/>
  <c r="DJ210" i="15"/>
  <c r="DI210" i="15"/>
  <c r="DH210" i="15"/>
  <c r="DG210" i="15"/>
  <c r="DK209" i="15"/>
  <c r="DJ209" i="15"/>
  <c r="DI209" i="15"/>
  <c r="DH209" i="15"/>
  <c r="DG209" i="15"/>
  <c r="DK208" i="15"/>
  <c r="DJ208" i="15"/>
  <c r="DI208" i="15"/>
  <c r="DH208" i="15"/>
  <c r="DG208" i="15"/>
  <c r="DK207" i="15"/>
  <c r="DJ207" i="15"/>
  <c r="DI207" i="15"/>
  <c r="DH207" i="15"/>
  <c r="DG207" i="15"/>
  <c r="DK206" i="15"/>
  <c r="DJ206" i="15"/>
  <c r="DI206" i="15"/>
  <c r="DH206" i="15"/>
  <c r="DG206" i="15"/>
  <c r="DK205" i="15"/>
  <c r="DJ205" i="15"/>
  <c r="DI205" i="15"/>
  <c r="DH205" i="15"/>
  <c r="DG205" i="15"/>
  <c r="DK204" i="15"/>
  <c r="DJ204" i="15"/>
  <c r="DI204" i="15"/>
  <c r="DH204" i="15"/>
  <c r="DG204" i="15"/>
  <c r="DK203" i="15"/>
  <c r="DJ203" i="15"/>
  <c r="DI203" i="15"/>
  <c r="DH203" i="15"/>
  <c r="DG203" i="15"/>
  <c r="DK202" i="15"/>
  <c r="DJ202" i="15"/>
  <c r="DI202" i="15"/>
  <c r="DH202" i="15"/>
  <c r="DG202" i="15"/>
  <c r="DK201" i="15"/>
  <c r="DJ201" i="15"/>
  <c r="DI201" i="15"/>
  <c r="DH201" i="15"/>
  <c r="DG201" i="15"/>
  <c r="DK200" i="15"/>
  <c r="DJ200" i="15"/>
  <c r="DI200" i="15"/>
  <c r="DH200" i="15"/>
  <c r="DG200" i="15"/>
  <c r="DK199" i="15"/>
  <c r="DJ199" i="15"/>
  <c r="DI199" i="15"/>
  <c r="DH199" i="15"/>
  <c r="DG199" i="15"/>
  <c r="DK198" i="15"/>
  <c r="DJ198" i="15"/>
  <c r="DI198" i="15"/>
  <c r="DH198" i="15"/>
  <c r="DG198" i="15"/>
  <c r="DK197" i="15"/>
  <c r="DJ197" i="15"/>
  <c r="DI197" i="15"/>
  <c r="DH197" i="15"/>
  <c r="DG197" i="15"/>
  <c r="DK196" i="15"/>
  <c r="DJ196" i="15"/>
  <c r="DI196" i="15"/>
  <c r="DH196" i="15"/>
  <c r="DG196" i="15"/>
  <c r="DK195" i="15"/>
  <c r="DJ195" i="15"/>
  <c r="DI195" i="15"/>
  <c r="DH195" i="15"/>
  <c r="DG195" i="15"/>
  <c r="DK194" i="15"/>
  <c r="DJ194" i="15"/>
  <c r="DI194" i="15"/>
  <c r="DH194" i="15"/>
  <c r="DG194" i="15"/>
  <c r="DK193" i="15"/>
  <c r="DJ193" i="15"/>
  <c r="DI193" i="15"/>
  <c r="DH193" i="15"/>
  <c r="DG193" i="15"/>
  <c r="DK192" i="15"/>
  <c r="DJ192" i="15"/>
  <c r="DI192" i="15"/>
  <c r="DH192" i="15"/>
  <c r="DG192" i="15"/>
  <c r="DK191" i="15"/>
  <c r="DJ191" i="15"/>
  <c r="DI191" i="15"/>
  <c r="DH191" i="15"/>
  <c r="DG191" i="15"/>
  <c r="DK190" i="15"/>
  <c r="DJ190" i="15"/>
  <c r="DI190" i="15"/>
  <c r="DH190" i="15"/>
  <c r="DG190" i="15"/>
  <c r="DK189" i="15"/>
  <c r="DL189" i="15" s="1"/>
  <c r="DJ189" i="15"/>
  <c r="DI189" i="15"/>
  <c r="DH189" i="15"/>
  <c r="DG189" i="15"/>
  <c r="DK188" i="15"/>
  <c r="DJ188" i="15"/>
  <c r="DI188" i="15"/>
  <c r="DH188" i="15"/>
  <c r="DG188" i="15"/>
  <c r="DK187" i="15"/>
  <c r="DJ187" i="15"/>
  <c r="DI187" i="15"/>
  <c r="DH187" i="15"/>
  <c r="DG187" i="15"/>
  <c r="DK186" i="15"/>
  <c r="DJ186" i="15"/>
  <c r="DI186" i="15"/>
  <c r="DH186" i="15"/>
  <c r="DG186" i="15"/>
  <c r="DK185" i="15"/>
  <c r="DJ185" i="15"/>
  <c r="DI185" i="15"/>
  <c r="DH185" i="15"/>
  <c r="DG185" i="15"/>
  <c r="DK184" i="15"/>
  <c r="DJ184" i="15"/>
  <c r="DI184" i="15"/>
  <c r="DH184" i="15"/>
  <c r="DG184" i="15"/>
  <c r="DK183" i="15"/>
  <c r="DJ183" i="15"/>
  <c r="DI183" i="15"/>
  <c r="DH183" i="15"/>
  <c r="DG183" i="15"/>
  <c r="DK182" i="15"/>
  <c r="DJ182" i="15"/>
  <c r="DI182" i="15"/>
  <c r="DH182" i="15"/>
  <c r="DG182" i="15"/>
  <c r="DK181" i="15"/>
  <c r="DJ181" i="15"/>
  <c r="DI181" i="15"/>
  <c r="DH181" i="15"/>
  <c r="DG181" i="15"/>
  <c r="DK180" i="15"/>
  <c r="DJ180" i="15"/>
  <c r="DI180" i="15"/>
  <c r="DH180" i="15"/>
  <c r="DG180" i="15"/>
  <c r="DK179" i="15"/>
  <c r="DJ179" i="15"/>
  <c r="DI179" i="15"/>
  <c r="DH179" i="15"/>
  <c r="DG179" i="15"/>
  <c r="DK178" i="15"/>
  <c r="DJ178" i="15"/>
  <c r="DI178" i="15"/>
  <c r="DH178" i="15"/>
  <c r="DG178" i="15"/>
  <c r="DK177" i="15"/>
  <c r="DJ177" i="15"/>
  <c r="DI177" i="15"/>
  <c r="DH177" i="15"/>
  <c r="DG177" i="15"/>
  <c r="DK176" i="15"/>
  <c r="DJ176" i="15"/>
  <c r="DI176" i="15"/>
  <c r="DH176" i="15"/>
  <c r="DG176" i="15"/>
  <c r="DK175" i="15"/>
  <c r="DJ175" i="15"/>
  <c r="DI175" i="15"/>
  <c r="DL175" i="15" s="1"/>
  <c r="DH175" i="15"/>
  <c r="DG175" i="15"/>
  <c r="DK174" i="15"/>
  <c r="DJ174" i="15"/>
  <c r="DI174" i="15"/>
  <c r="DH174" i="15"/>
  <c r="DG174" i="15"/>
  <c r="DK173" i="15"/>
  <c r="DJ173" i="15"/>
  <c r="DI173" i="15"/>
  <c r="DH173" i="15"/>
  <c r="DG173" i="15"/>
  <c r="DK172" i="15"/>
  <c r="DJ172" i="15"/>
  <c r="DI172" i="15"/>
  <c r="DH172" i="15"/>
  <c r="DG172" i="15"/>
  <c r="DK171" i="15"/>
  <c r="DJ171" i="15"/>
  <c r="DI171" i="15"/>
  <c r="DH171" i="15"/>
  <c r="DG171" i="15"/>
  <c r="DK170" i="15"/>
  <c r="DJ170" i="15"/>
  <c r="DI170" i="15"/>
  <c r="DH170" i="15"/>
  <c r="DG170" i="15"/>
  <c r="DK169" i="15"/>
  <c r="DJ169" i="15"/>
  <c r="DI169" i="15"/>
  <c r="DH169" i="15"/>
  <c r="DG169" i="15"/>
  <c r="DK168" i="15"/>
  <c r="DJ168" i="15"/>
  <c r="DI168" i="15"/>
  <c r="DH168" i="15"/>
  <c r="DG168" i="15"/>
  <c r="DK167" i="15"/>
  <c r="DJ167" i="15"/>
  <c r="DI167" i="15"/>
  <c r="DH167" i="15"/>
  <c r="DG167" i="15"/>
  <c r="DK166" i="15"/>
  <c r="DJ166" i="15"/>
  <c r="DI166" i="15"/>
  <c r="DH166" i="15"/>
  <c r="DG166" i="15"/>
  <c r="DK165" i="15"/>
  <c r="DJ165" i="15"/>
  <c r="DI165" i="15"/>
  <c r="DH165" i="15"/>
  <c r="DG165" i="15"/>
  <c r="DK164" i="15"/>
  <c r="DJ164" i="15"/>
  <c r="DI164" i="15"/>
  <c r="DH164" i="15"/>
  <c r="DG164" i="15"/>
  <c r="DK163" i="15"/>
  <c r="DJ163" i="15"/>
  <c r="DI163" i="15"/>
  <c r="DH163" i="15"/>
  <c r="DG163" i="15"/>
  <c r="DK162" i="15"/>
  <c r="DJ162" i="15"/>
  <c r="DI162" i="15"/>
  <c r="DH162" i="15"/>
  <c r="DG162" i="15"/>
  <c r="DK161" i="15"/>
  <c r="DJ161" i="15"/>
  <c r="DI161" i="15"/>
  <c r="DH161" i="15"/>
  <c r="DG161" i="15"/>
  <c r="DK160" i="15"/>
  <c r="DJ160" i="15"/>
  <c r="DI160" i="15"/>
  <c r="DH160" i="15"/>
  <c r="DG160" i="15"/>
  <c r="DK159" i="15"/>
  <c r="DJ159" i="15"/>
  <c r="DI159" i="15"/>
  <c r="DH159" i="15"/>
  <c r="DG159" i="15"/>
  <c r="DK158" i="15"/>
  <c r="DJ158" i="15"/>
  <c r="DI158" i="15"/>
  <c r="DH158" i="15"/>
  <c r="DG158" i="15"/>
  <c r="DK157" i="15"/>
  <c r="DJ157" i="15"/>
  <c r="DI157" i="15"/>
  <c r="DH157" i="15"/>
  <c r="DG157" i="15"/>
  <c r="DK156" i="15"/>
  <c r="DJ156" i="15"/>
  <c r="DI156" i="15"/>
  <c r="DH156" i="15"/>
  <c r="DG156" i="15"/>
  <c r="DK155" i="15"/>
  <c r="DJ155" i="15"/>
  <c r="DI155" i="15"/>
  <c r="DH155" i="15"/>
  <c r="DG155" i="15"/>
  <c r="DK154" i="15"/>
  <c r="DJ154" i="15"/>
  <c r="DI154" i="15"/>
  <c r="DH154" i="15"/>
  <c r="DG154" i="15"/>
  <c r="DK153" i="15"/>
  <c r="DJ153" i="15"/>
  <c r="DI153" i="15"/>
  <c r="DH153" i="15"/>
  <c r="DG153" i="15"/>
  <c r="DK152" i="15"/>
  <c r="DJ152" i="15"/>
  <c r="DI152" i="15"/>
  <c r="DH152" i="15"/>
  <c r="DG152" i="15"/>
  <c r="DK151" i="15"/>
  <c r="DJ151" i="15"/>
  <c r="DI151" i="15"/>
  <c r="DH151" i="15"/>
  <c r="DG151" i="15"/>
  <c r="DK150" i="15"/>
  <c r="DJ150" i="15"/>
  <c r="DI150" i="15"/>
  <c r="DH150" i="15"/>
  <c r="DG150" i="15"/>
  <c r="DK149" i="15"/>
  <c r="DJ149" i="15"/>
  <c r="DI149" i="15"/>
  <c r="DH149" i="15"/>
  <c r="DG149" i="15"/>
  <c r="DK148" i="15"/>
  <c r="DJ148" i="15"/>
  <c r="DI148" i="15"/>
  <c r="DH148" i="15"/>
  <c r="DG148" i="15"/>
  <c r="DK147" i="15"/>
  <c r="DJ147" i="15"/>
  <c r="DI147" i="15"/>
  <c r="DH147" i="15"/>
  <c r="DG147" i="15"/>
  <c r="DK146" i="15"/>
  <c r="DJ146" i="15"/>
  <c r="DI146" i="15"/>
  <c r="DH146" i="15"/>
  <c r="DG146" i="15"/>
  <c r="DK145" i="15"/>
  <c r="DJ145" i="15"/>
  <c r="DI145" i="15"/>
  <c r="DH145" i="15"/>
  <c r="DG145" i="15"/>
  <c r="DK144" i="15"/>
  <c r="DJ144" i="15"/>
  <c r="DI144" i="15"/>
  <c r="DH144" i="15"/>
  <c r="DG144" i="15"/>
  <c r="DK143" i="15"/>
  <c r="DJ143" i="15"/>
  <c r="DI143" i="15"/>
  <c r="DH143" i="15"/>
  <c r="DG143" i="15"/>
  <c r="DK142" i="15"/>
  <c r="DJ142" i="15"/>
  <c r="DI142" i="15"/>
  <c r="DH142" i="15"/>
  <c r="DG142" i="15"/>
  <c r="DK141" i="15"/>
  <c r="DJ141" i="15"/>
  <c r="DI141" i="15"/>
  <c r="DH141" i="15"/>
  <c r="DG141" i="15"/>
  <c r="DK140" i="15"/>
  <c r="DJ140" i="15"/>
  <c r="DI140" i="15"/>
  <c r="DH140" i="15"/>
  <c r="DG140" i="15"/>
  <c r="DK139" i="15"/>
  <c r="DJ139" i="15"/>
  <c r="DI139" i="15"/>
  <c r="DH139" i="15"/>
  <c r="DG139" i="15"/>
  <c r="DK138" i="15"/>
  <c r="DJ138" i="15"/>
  <c r="DI138" i="15"/>
  <c r="DH138" i="15"/>
  <c r="DG138" i="15"/>
  <c r="DK137" i="15"/>
  <c r="DJ137" i="15"/>
  <c r="DI137" i="15"/>
  <c r="DH137" i="15"/>
  <c r="DG137" i="15"/>
  <c r="DK136" i="15"/>
  <c r="DJ136" i="15"/>
  <c r="DI136" i="15"/>
  <c r="DH136" i="15"/>
  <c r="DG136" i="15"/>
  <c r="DK135" i="15"/>
  <c r="DJ135" i="15"/>
  <c r="DI135" i="15"/>
  <c r="DH135" i="15"/>
  <c r="DG135" i="15"/>
  <c r="DK134" i="15"/>
  <c r="DJ134" i="15"/>
  <c r="DI134" i="15"/>
  <c r="DH134" i="15"/>
  <c r="DG134" i="15"/>
  <c r="DK133" i="15"/>
  <c r="DJ133" i="15"/>
  <c r="DI133" i="15"/>
  <c r="DH133" i="15"/>
  <c r="DG133" i="15"/>
  <c r="DK132" i="15"/>
  <c r="DJ132" i="15"/>
  <c r="DI132" i="15"/>
  <c r="DH132" i="15"/>
  <c r="DG132" i="15"/>
  <c r="DK131" i="15"/>
  <c r="DJ131" i="15"/>
  <c r="DI131" i="15"/>
  <c r="DH131" i="15"/>
  <c r="DG131" i="15"/>
  <c r="DK130" i="15"/>
  <c r="DJ130" i="15"/>
  <c r="DI130" i="15"/>
  <c r="DH130" i="15"/>
  <c r="DG130" i="15"/>
  <c r="DK129" i="15"/>
  <c r="DJ129" i="15"/>
  <c r="DI129" i="15"/>
  <c r="DH129" i="15"/>
  <c r="DG129" i="15"/>
  <c r="DK128" i="15"/>
  <c r="DJ128" i="15"/>
  <c r="DI128" i="15"/>
  <c r="DH128" i="15"/>
  <c r="DG128" i="15"/>
  <c r="DK127" i="15"/>
  <c r="DJ127" i="15"/>
  <c r="DI127" i="15"/>
  <c r="DH127" i="15"/>
  <c r="DG127" i="15"/>
  <c r="DK126" i="15"/>
  <c r="DJ126" i="15"/>
  <c r="DI126" i="15"/>
  <c r="DH126" i="15"/>
  <c r="DG126" i="15"/>
  <c r="DK125" i="15"/>
  <c r="DJ125" i="15"/>
  <c r="DI125" i="15"/>
  <c r="DH125" i="15"/>
  <c r="DG125" i="15"/>
  <c r="DK124" i="15"/>
  <c r="DJ124" i="15"/>
  <c r="DI124" i="15"/>
  <c r="DH124" i="15"/>
  <c r="DG124" i="15"/>
  <c r="DK123" i="15"/>
  <c r="DJ123" i="15"/>
  <c r="DI123" i="15"/>
  <c r="DH123" i="15"/>
  <c r="DG123" i="15"/>
  <c r="DK122" i="15"/>
  <c r="DJ122" i="15"/>
  <c r="DI122" i="15"/>
  <c r="DH122" i="15"/>
  <c r="DG122" i="15"/>
  <c r="DK121" i="15"/>
  <c r="DJ121" i="15"/>
  <c r="DI121" i="15"/>
  <c r="DH121" i="15"/>
  <c r="DG121" i="15"/>
  <c r="DK120" i="15"/>
  <c r="DJ120" i="15"/>
  <c r="DI120" i="15"/>
  <c r="DH120" i="15"/>
  <c r="DG120" i="15"/>
  <c r="DK119" i="15"/>
  <c r="DJ119" i="15"/>
  <c r="DI119" i="15"/>
  <c r="DH119" i="15"/>
  <c r="DG119" i="15"/>
  <c r="DK118" i="15"/>
  <c r="DJ118" i="15"/>
  <c r="DI118" i="15"/>
  <c r="DH118" i="15"/>
  <c r="DG118" i="15"/>
  <c r="DK117" i="15"/>
  <c r="DJ117" i="15"/>
  <c r="DI117" i="15"/>
  <c r="DH117" i="15"/>
  <c r="DG117" i="15"/>
  <c r="DK116" i="15"/>
  <c r="DJ116" i="15"/>
  <c r="DI116" i="15"/>
  <c r="DH116" i="15"/>
  <c r="DG116" i="15"/>
  <c r="DK115" i="15"/>
  <c r="DJ115" i="15"/>
  <c r="DI115" i="15"/>
  <c r="DH115" i="15"/>
  <c r="DG115" i="15"/>
  <c r="DK114" i="15"/>
  <c r="DJ114" i="15"/>
  <c r="DI114" i="15"/>
  <c r="DH114" i="15"/>
  <c r="DG114" i="15"/>
  <c r="DK113" i="15"/>
  <c r="DJ113" i="15"/>
  <c r="DI113" i="15"/>
  <c r="DH113" i="15"/>
  <c r="DG113" i="15"/>
  <c r="DK112" i="15"/>
  <c r="DJ112" i="15"/>
  <c r="DI112" i="15"/>
  <c r="DH112" i="15"/>
  <c r="DG112" i="15"/>
  <c r="DK111" i="15"/>
  <c r="DJ111" i="15"/>
  <c r="DI111" i="15"/>
  <c r="DH111" i="15"/>
  <c r="DG111" i="15"/>
  <c r="DK110" i="15"/>
  <c r="DJ110" i="15"/>
  <c r="DI110" i="15"/>
  <c r="DH110" i="15"/>
  <c r="DG110" i="15"/>
  <c r="DK109" i="15"/>
  <c r="DJ109" i="15"/>
  <c r="DI109" i="15"/>
  <c r="DH109" i="15"/>
  <c r="DG109" i="15"/>
  <c r="DK108" i="15"/>
  <c r="DJ108" i="15"/>
  <c r="DI108" i="15"/>
  <c r="DH108" i="15"/>
  <c r="DG108" i="15"/>
  <c r="DK107" i="15"/>
  <c r="DJ107" i="15"/>
  <c r="DI107" i="15"/>
  <c r="DH107" i="15"/>
  <c r="DG107" i="15"/>
  <c r="DK106" i="15"/>
  <c r="DJ106" i="15"/>
  <c r="DI106" i="15"/>
  <c r="DH106" i="15"/>
  <c r="DG106" i="15"/>
  <c r="DK105" i="15"/>
  <c r="DJ105" i="15"/>
  <c r="DI105" i="15"/>
  <c r="DH105" i="15"/>
  <c r="DG105" i="15"/>
  <c r="DK104" i="15"/>
  <c r="DJ104" i="15"/>
  <c r="DI104" i="15"/>
  <c r="DH104" i="15"/>
  <c r="DG104" i="15"/>
  <c r="DK103" i="15"/>
  <c r="DJ103" i="15"/>
  <c r="DI103" i="15"/>
  <c r="DH103" i="15"/>
  <c r="DG103" i="15"/>
  <c r="DK102" i="15"/>
  <c r="DJ102" i="15"/>
  <c r="DI102" i="15"/>
  <c r="DH102" i="15"/>
  <c r="DG102" i="15"/>
  <c r="DK101" i="15"/>
  <c r="DJ101" i="15"/>
  <c r="DI101" i="15"/>
  <c r="DH101" i="15"/>
  <c r="DG101" i="15"/>
  <c r="DK100" i="15"/>
  <c r="DJ100" i="15"/>
  <c r="DI100" i="15"/>
  <c r="DH100" i="15"/>
  <c r="DG100" i="15"/>
  <c r="DK99" i="15"/>
  <c r="DJ99" i="15"/>
  <c r="DI99" i="15"/>
  <c r="DH99" i="15"/>
  <c r="DG99" i="15"/>
  <c r="DK98" i="15"/>
  <c r="DJ98" i="15"/>
  <c r="DI98" i="15"/>
  <c r="DH98" i="15"/>
  <c r="DG98" i="15"/>
  <c r="DK97" i="15"/>
  <c r="DJ97" i="15"/>
  <c r="DI97" i="15"/>
  <c r="DH97" i="15"/>
  <c r="DG97" i="15"/>
  <c r="DK96" i="15"/>
  <c r="DJ96" i="15"/>
  <c r="DI96" i="15"/>
  <c r="DH96" i="15"/>
  <c r="DG96" i="15"/>
  <c r="DK95" i="15"/>
  <c r="DJ95" i="15"/>
  <c r="DI95" i="15"/>
  <c r="DH95" i="15"/>
  <c r="DG95" i="15"/>
  <c r="DK94" i="15"/>
  <c r="DJ94" i="15"/>
  <c r="DI94" i="15"/>
  <c r="DH94" i="15"/>
  <c r="DG94" i="15"/>
  <c r="DK93" i="15"/>
  <c r="DJ93" i="15"/>
  <c r="DI93" i="15"/>
  <c r="DH93" i="15"/>
  <c r="DG93" i="15"/>
  <c r="DK92" i="15"/>
  <c r="DJ92" i="15"/>
  <c r="DI92" i="15"/>
  <c r="DH92" i="15"/>
  <c r="DG92" i="15"/>
  <c r="DK91" i="15"/>
  <c r="DJ91" i="15"/>
  <c r="DI91" i="15"/>
  <c r="DH91" i="15"/>
  <c r="DG91" i="15"/>
  <c r="DK90" i="15"/>
  <c r="DJ90" i="15"/>
  <c r="DI90" i="15"/>
  <c r="DH90" i="15"/>
  <c r="DG90" i="15"/>
  <c r="DK89" i="15"/>
  <c r="DJ89" i="15"/>
  <c r="DI89" i="15"/>
  <c r="DH89" i="15"/>
  <c r="DG89" i="15"/>
  <c r="DK88" i="15"/>
  <c r="DJ88" i="15"/>
  <c r="DI88" i="15"/>
  <c r="DH88" i="15"/>
  <c r="DG88" i="15"/>
  <c r="DK87" i="15"/>
  <c r="DJ87" i="15"/>
  <c r="DI87" i="15"/>
  <c r="DH87" i="15"/>
  <c r="DG87" i="15"/>
  <c r="DK86" i="15"/>
  <c r="DJ86" i="15"/>
  <c r="DI86" i="15"/>
  <c r="DH86" i="15"/>
  <c r="DG86" i="15"/>
  <c r="DK85" i="15"/>
  <c r="DJ85" i="15"/>
  <c r="DI85" i="15"/>
  <c r="DH85" i="15"/>
  <c r="DG85" i="15"/>
  <c r="DK84" i="15"/>
  <c r="DJ84" i="15"/>
  <c r="DI84" i="15"/>
  <c r="DH84" i="15"/>
  <c r="DG84" i="15"/>
  <c r="DK83" i="15"/>
  <c r="DJ83" i="15"/>
  <c r="DI83" i="15"/>
  <c r="DH83" i="15"/>
  <c r="DG83" i="15"/>
  <c r="DK82" i="15"/>
  <c r="DJ82" i="15"/>
  <c r="DI82" i="15"/>
  <c r="DH82" i="15"/>
  <c r="DG82" i="15"/>
  <c r="DK81" i="15"/>
  <c r="DJ81" i="15"/>
  <c r="DI81" i="15"/>
  <c r="DH81" i="15"/>
  <c r="DG81" i="15"/>
  <c r="DK80" i="15"/>
  <c r="DJ80" i="15"/>
  <c r="DI80" i="15"/>
  <c r="DH80" i="15"/>
  <c r="DG80" i="15"/>
  <c r="DK79" i="15"/>
  <c r="DJ79" i="15"/>
  <c r="DI79" i="15"/>
  <c r="DH79" i="15"/>
  <c r="DG79" i="15"/>
  <c r="DK78" i="15"/>
  <c r="DJ78" i="15"/>
  <c r="DI78" i="15"/>
  <c r="DH78" i="15"/>
  <c r="DG78" i="15"/>
  <c r="DK77" i="15"/>
  <c r="DJ77" i="15"/>
  <c r="DI77" i="15"/>
  <c r="DH77" i="15"/>
  <c r="DG77" i="15"/>
  <c r="DK76" i="15"/>
  <c r="DJ76" i="15"/>
  <c r="DI76" i="15"/>
  <c r="DH76" i="15"/>
  <c r="DG76" i="15"/>
  <c r="DK75" i="15"/>
  <c r="DJ75" i="15"/>
  <c r="DI75" i="15"/>
  <c r="DH75" i="15"/>
  <c r="DG75" i="15"/>
  <c r="DK74" i="15"/>
  <c r="DJ74" i="15"/>
  <c r="DI74" i="15"/>
  <c r="DH74" i="15"/>
  <c r="DG74" i="15"/>
  <c r="DK73" i="15"/>
  <c r="DJ73" i="15"/>
  <c r="DI73" i="15"/>
  <c r="DH73" i="15"/>
  <c r="DG73" i="15"/>
  <c r="DK72" i="15"/>
  <c r="DJ72" i="15"/>
  <c r="DI72" i="15"/>
  <c r="DH72" i="15"/>
  <c r="DG72" i="15"/>
  <c r="DK71" i="15"/>
  <c r="DJ71" i="15"/>
  <c r="DI71" i="15"/>
  <c r="DH71" i="15"/>
  <c r="DG71" i="15"/>
  <c r="DK70" i="15"/>
  <c r="DJ70" i="15"/>
  <c r="DI70" i="15"/>
  <c r="DH70" i="15"/>
  <c r="DG70" i="15"/>
  <c r="DK69" i="15"/>
  <c r="DJ69" i="15"/>
  <c r="DI69" i="15"/>
  <c r="DH69" i="15"/>
  <c r="DG69" i="15"/>
  <c r="DK68" i="15"/>
  <c r="DJ68" i="15"/>
  <c r="DI68" i="15"/>
  <c r="DH68" i="15"/>
  <c r="DG68" i="15"/>
  <c r="DK67" i="15"/>
  <c r="DJ67" i="15"/>
  <c r="DI67" i="15"/>
  <c r="DH67" i="15"/>
  <c r="DG67" i="15"/>
  <c r="DK66" i="15"/>
  <c r="DJ66" i="15"/>
  <c r="DI66" i="15"/>
  <c r="DH66" i="15"/>
  <c r="DG66" i="15"/>
  <c r="DK64" i="15"/>
  <c r="DJ64" i="15"/>
  <c r="DI64" i="15"/>
  <c r="DH64" i="15"/>
  <c r="DG64" i="15"/>
  <c r="DK63" i="15"/>
  <c r="DJ63" i="15"/>
  <c r="DI63" i="15"/>
  <c r="DH63" i="15"/>
  <c r="DG63" i="15"/>
  <c r="DK62" i="15"/>
  <c r="DJ62" i="15"/>
  <c r="DI62" i="15"/>
  <c r="DH62" i="15"/>
  <c r="DG62" i="15"/>
  <c r="DK61" i="15"/>
  <c r="DJ61" i="15"/>
  <c r="DI61" i="15"/>
  <c r="DH61" i="15"/>
  <c r="DG61" i="15"/>
  <c r="DK60" i="15"/>
  <c r="DJ60" i="15"/>
  <c r="DI60" i="15"/>
  <c r="DH60" i="15"/>
  <c r="DG60" i="15"/>
  <c r="DK59" i="15"/>
  <c r="DJ59" i="15"/>
  <c r="DI59" i="15"/>
  <c r="DH59" i="15"/>
  <c r="DG59" i="15"/>
  <c r="DK58" i="15"/>
  <c r="DJ58" i="15"/>
  <c r="DI58" i="15"/>
  <c r="DH58" i="15"/>
  <c r="DG58" i="15"/>
  <c r="DK57" i="15"/>
  <c r="DJ57" i="15"/>
  <c r="DI57" i="15"/>
  <c r="DH57" i="15"/>
  <c r="DG57" i="15"/>
  <c r="DK56" i="15"/>
  <c r="DJ56" i="15"/>
  <c r="DI56" i="15"/>
  <c r="DH56" i="15"/>
  <c r="DG56" i="15"/>
  <c r="DK55" i="15"/>
  <c r="DJ55" i="15"/>
  <c r="DI55" i="15"/>
  <c r="DH55" i="15"/>
  <c r="DG55" i="15"/>
  <c r="DK54" i="15"/>
  <c r="DJ54" i="15"/>
  <c r="DI54" i="15"/>
  <c r="DH54" i="15"/>
  <c r="DG54" i="15"/>
  <c r="DK53" i="15"/>
  <c r="DJ53" i="15"/>
  <c r="DI53" i="15"/>
  <c r="DH53" i="15"/>
  <c r="DG53" i="15"/>
  <c r="DK52" i="15"/>
  <c r="DJ52" i="15"/>
  <c r="DI52" i="15"/>
  <c r="DH52" i="15"/>
  <c r="DG52" i="15"/>
  <c r="DK51" i="15"/>
  <c r="DJ51" i="15"/>
  <c r="DI51" i="15"/>
  <c r="DH51" i="15"/>
  <c r="DG51" i="15"/>
  <c r="DK50" i="15"/>
  <c r="DJ50" i="15"/>
  <c r="DI50" i="15"/>
  <c r="DH50" i="15"/>
  <c r="DG50" i="15"/>
  <c r="DK49" i="15"/>
  <c r="DJ49" i="15"/>
  <c r="DI49" i="15"/>
  <c r="DH49" i="15"/>
  <c r="DG49" i="15"/>
  <c r="DK48" i="15"/>
  <c r="DJ48" i="15"/>
  <c r="DI48" i="15"/>
  <c r="DH48" i="15"/>
  <c r="DG48" i="15"/>
  <c r="DK47" i="15"/>
  <c r="DJ47" i="15"/>
  <c r="DI47" i="15"/>
  <c r="DH47" i="15"/>
  <c r="DG47" i="15"/>
  <c r="DK46" i="15"/>
  <c r="DJ46" i="15"/>
  <c r="DI46" i="15"/>
  <c r="DH46" i="15"/>
  <c r="DG46" i="15"/>
  <c r="DK45" i="15"/>
  <c r="DJ45" i="15"/>
  <c r="DI45" i="15"/>
  <c r="DH45" i="15"/>
  <c r="DG45" i="15"/>
  <c r="DK44" i="15"/>
  <c r="DJ44" i="15"/>
  <c r="DI44" i="15"/>
  <c r="DH44" i="15"/>
  <c r="DG44" i="15"/>
  <c r="DK43" i="15"/>
  <c r="DJ43" i="15"/>
  <c r="DI43" i="15"/>
  <c r="DH43" i="15"/>
  <c r="DG43" i="15"/>
  <c r="DK42" i="15"/>
  <c r="DJ42" i="15"/>
  <c r="DI42" i="15"/>
  <c r="DH42" i="15"/>
  <c r="DG42" i="15"/>
  <c r="DK41" i="15"/>
  <c r="DJ41" i="15"/>
  <c r="DI41" i="15"/>
  <c r="DH41" i="15"/>
  <c r="DG41" i="15"/>
  <c r="DK40" i="15"/>
  <c r="DJ40" i="15"/>
  <c r="DI40" i="15"/>
  <c r="DH40" i="15"/>
  <c r="DG40" i="15"/>
  <c r="DK39" i="15"/>
  <c r="DJ39" i="15"/>
  <c r="DI39" i="15"/>
  <c r="DH39" i="15"/>
  <c r="DG39" i="15"/>
  <c r="DK38" i="15"/>
  <c r="DJ38" i="15"/>
  <c r="DI38" i="15"/>
  <c r="DH38" i="15"/>
  <c r="DG38" i="15"/>
  <c r="DK37" i="15"/>
  <c r="DJ37" i="15"/>
  <c r="DI37" i="15"/>
  <c r="DH37" i="15"/>
  <c r="DG37" i="15"/>
  <c r="DK36" i="15"/>
  <c r="DJ36" i="15"/>
  <c r="DI36" i="15"/>
  <c r="DH36" i="15"/>
  <c r="DG36" i="15"/>
  <c r="DK35" i="15"/>
  <c r="DJ35" i="15"/>
  <c r="DI35" i="15"/>
  <c r="DH35" i="15"/>
  <c r="DG35" i="15"/>
  <c r="DK34" i="15"/>
  <c r="DJ34" i="15"/>
  <c r="DI34" i="15"/>
  <c r="DH34" i="15"/>
  <c r="DG34" i="15"/>
  <c r="DK33" i="15"/>
  <c r="DJ33" i="15"/>
  <c r="DI33" i="15"/>
  <c r="DH33" i="15"/>
  <c r="DG33" i="15"/>
  <c r="DK32" i="15"/>
  <c r="DJ32" i="15"/>
  <c r="DI32" i="15"/>
  <c r="DH32" i="15"/>
  <c r="DG32" i="15"/>
  <c r="DK31" i="15"/>
  <c r="DJ31" i="15"/>
  <c r="DI31" i="15"/>
  <c r="DH31" i="15"/>
  <c r="DG31" i="15"/>
  <c r="DK30" i="15"/>
  <c r="DJ30" i="15"/>
  <c r="DI30" i="15"/>
  <c r="DH30" i="15"/>
  <c r="DG30" i="15"/>
  <c r="DK29" i="15"/>
  <c r="DJ29" i="15"/>
  <c r="DI29" i="15"/>
  <c r="DH29" i="15"/>
  <c r="DG29" i="15"/>
  <c r="DK28" i="15"/>
  <c r="DJ28" i="15"/>
  <c r="DI28" i="15"/>
  <c r="DH28" i="15"/>
  <c r="DG28" i="15"/>
  <c r="DK27" i="15"/>
  <c r="DJ27" i="15"/>
  <c r="DI27" i="15"/>
  <c r="DH27" i="15"/>
  <c r="DG27" i="15"/>
  <c r="DK26" i="15"/>
  <c r="DJ26" i="15"/>
  <c r="DI26" i="15"/>
  <c r="DH26" i="15"/>
  <c r="DG26" i="15"/>
  <c r="DK25" i="15"/>
  <c r="DJ25" i="15"/>
  <c r="DI25" i="15"/>
  <c r="DH25" i="15"/>
  <c r="DG25" i="15"/>
  <c r="DK24" i="15"/>
  <c r="DJ24" i="15"/>
  <c r="DI24" i="15"/>
  <c r="DH24" i="15"/>
  <c r="DG24" i="15"/>
  <c r="DK23" i="15"/>
  <c r="DJ23" i="15"/>
  <c r="DI23" i="15"/>
  <c r="DH23" i="15"/>
  <c r="DG23" i="15"/>
  <c r="DK22" i="15"/>
  <c r="DJ22" i="15"/>
  <c r="DI22" i="15"/>
  <c r="DH22" i="15"/>
  <c r="DG22" i="15"/>
  <c r="DK21" i="15"/>
  <c r="DJ21" i="15"/>
  <c r="DI21" i="15"/>
  <c r="DH21" i="15"/>
  <c r="DG21" i="15"/>
  <c r="DK20" i="15"/>
  <c r="DJ20" i="15"/>
  <c r="DI20" i="15"/>
  <c r="DH20" i="15"/>
  <c r="DG20" i="15"/>
  <c r="DK19" i="15"/>
  <c r="DJ19" i="15"/>
  <c r="DI19" i="15"/>
  <c r="DH19" i="15"/>
  <c r="DG19" i="15"/>
  <c r="DK18" i="15"/>
  <c r="DJ18" i="15"/>
  <c r="DI18" i="15"/>
  <c r="DH18" i="15"/>
  <c r="DG18" i="15"/>
  <c r="DK17" i="15"/>
  <c r="DJ17" i="15"/>
  <c r="DI17" i="15"/>
  <c r="DH17" i="15"/>
  <c r="DG17" i="15"/>
  <c r="DK16" i="15"/>
  <c r="DJ16" i="15"/>
  <c r="DI16" i="15"/>
  <c r="DH16" i="15"/>
  <c r="DG16" i="15"/>
  <c r="DK15" i="15"/>
  <c r="DJ15" i="15"/>
  <c r="DI15" i="15"/>
  <c r="DH15" i="15"/>
  <c r="DG15" i="15"/>
  <c r="DK14" i="15"/>
  <c r="DJ14" i="15"/>
  <c r="DI14" i="15"/>
  <c r="DH14" i="15"/>
  <c r="DG14" i="15"/>
  <c r="DK13" i="15"/>
  <c r="DJ13" i="15"/>
  <c r="DI13" i="15"/>
  <c r="DH13" i="15"/>
  <c r="DG13" i="15"/>
  <c r="DK12" i="15"/>
  <c r="DJ12" i="15"/>
  <c r="DI12" i="15"/>
  <c r="DH12" i="15"/>
  <c r="DG12" i="15"/>
  <c r="DK11" i="15"/>
  <c r="DJ11" i="15"/>
  <c r="DI11" i="15"/>
  <c r="DH11" i="15"/>
  <c r="DG11" i="15"/>
  <c r="DK10" i="15"/>
  <c r="DJ10" i="15"/>
  <c r="DI10" i="15"/>
  <c r="DH10" i="15"/>
  <c r="DG10" i="15"/>
  <c r="DK9" i="15"/>
  <c r="DJ9" i="15"/>
  <c r="DI9" i="15"/>
  <c r="DH9" i="15"/>
  <c r="DG9" i="15"/>
  <c r="DK8" i="15"/>
  <c r="DJ8" i="15"/>
  <c r="DI8" i="15"/>
  <c r="DH8" i="15"/>
  <c r="DG8" i="15"/>
  <c r="DE450" i="15"/>
  <c r="DD450" i="15"/>
  <c r="DC450" i="15"/>
  <c r="DB450" i="15"/>
  <c r="DA450" i="15"/>
  <c r="DE449" i="15"/>
  <c r="DD449" i="15"/>
  <c r="DC449" i="15"/>
  <c r="DB449" i="15"/>
  <c r="DA449" i="15"/>
  <c r="DE448" i="15"/>
  <c r="DD448" i="15"/>
  <c r="DC448" i="15"/>
  <c r="DB448" i="15"/>
  <c r="DA448" i="15"/>
  <c r="DE446" i="15"/>
  <c r="DD446" i="15"/>
  <c r="DC446" i="15"/>
  <c r="DB446" i="15"/>
  <c r="DA446" i="15"/>
  <c r="DE445" i="15"/>
  <c r="DD445" i="15"/>
  <c r="DC445" i="15"/>
  <c r="DB445" i="15"/>
  <c r="DA445" i="15"/>
  <c r="DE444" i="15"/>
  <c r="DD444" i="15"/>
  <c r="DC444" i="15"/>
  <c r="DB444" i="15"/>
  <c r="DA444" i="15"/>
  <c r="DE443" i="15"/>
  <c r="DD443" i="15"/>
  <c r="DC443" i="15"/>
  <c r="DB443" i="15"/>
  <c r="DA443" i="15"/>
  <c r="DE442" i="15"/>
  <c r="DD442" i="15"/>
  <c r="DC442" i="15"/>
  <c r="DB442" i="15"/>
  <c r="DA442" i="15"/>
  <c r="DE441" i="15"/>
  <c r="DD441" i="15"/>
  <c r="DC441" i="15"/>
  <c r="DB441" i="15"/>
  <c r="DA441" i="15"/>
  <c r="DE440" i="15"/>
  <c r="DD440" i="15"/>
  <c r="DC440" i="15"/>
  <c r="DB440" i="15"/>
  <c r="DA440" i="15"/>
  <c r="DE439" i="15"/>
  <c r="DD439" i="15"/>
  <c r="DC439" i="15"/>
  <c r="DB439" i="15"/>
  <c r="DA439" i="15"/>
  <c r="DE438" i="15"/>
  <c r="DD438" i="15"/>
  <c r="DC438" i="15"/>
  <c r="DB438" i="15"/>
  <c r="DA438" i="15"/>
  <c r="DE437" i="15"/>
  <c r="DD437" i="15"/>
  <c r="DC437" i="15"/>
  <c r="DB437" i="15"/>
  <c r="DA437" i="15"/>
  <c r="DE436" i="15"/>
  <c r="DD436" i="15"/>
  <c r="DC436" i="15"/>
  <c r="DB436" i="15"/>
  <c r="DA436" i="15"/>
  <c r="DE435" i="15"/>
  <c r="DD435" i="15"/>
  <c r="DC435" i="15"/>
  <c r="DB435" i="15"/>
  <c r="DA435" i="15"/>
  <c r="DE434" i="15"/>
  <c r="DD434" i="15"/>
  <c r="DC434" i="15"/>
  <c r="DB434" i="15"/>
  <c r="DA434" i="15"/>
  <c r="DE433" i="15"/>
  <c r="DD433" i="15"/>
  <c r="DC433" i="15"/>
  <c r="DB433" i="15"/>
  <c r="DA433" i="15"/>
  <c r="DE432" i="15"/>
  <c r="DD432" i="15"/>
  <c r="DC432" i="15"/>
  <c r="DB432" i="15"/>
  <c r="DA432" i="15"/>
  <c r="DE431" i="15"/>
  <c r="DD431" i="15"/>
  <c r="DC431" i="15"/>
  <c r="DB431" i="15"/>
  <c r="DA431" i="15"/>
  <c r="DE430" i="15"/>
  <c r="DD430" i="15"/>
  <c r="DC430" i="15"/>
  <c r="DB430" i="15"/>
  <c r="DA430" i="15"/>
  <c r="DE429" i="15"/>
  <c r="DD429" i="15"/>
  <c r="DC429" i="15"/>
  <c r="DB429" i="15"/>
  <c r="DA429" i="15"/>
  <c r="DE428" i="15"/>
  <c r="DD428" i="15"/>
  <c r="DC428" i="15"/>
  <c r="DB428" i="15"/>
  <c r="DA428" i="15"/>
  <c r="DE427" i="15"/>
  <c r="DD427" i="15"/>
  <c r="DC427" i="15"/>
  <c r="DB427" i="15"/>
  <c r="DA427" i="15"/>
  <c r="DE426" i="15"/>
  <c r="DD426" i="15"/>
  <c r="DC426" i="15"/>
  <c r="DB426" i="15"/>
  <c r="DA426" i="15"/>
  <c r="DE425" i="15"/>
  <c r="DD425" i="15"/>
  <c r="DC425" i="15"/>
  <c r="DB425" i="15"/>
  <c r="DA425" i="15"/>
  <c r="DE424" i="15"/>
  <c r="DD424" i="15"/>
  <c r="DC424" i="15"/>
  <c r="DB424" i="15"/>
  <c r="DA424" i="15"/>
  <c r="DE423" i="15"/>
  <c r="DD423" i="15"/>
  <c r="DC423" i="15"/>
  <c r="DB423" i="15"/>
  <c r="DA423" i="15"/>
  <c r="DE422" i="15"/>
  <c r="DD422" i="15"/>
  <c r="DC422" i="15"/>
  <c r="DB422" i="15"/>
  <c r="DA422" i="15"/>
  <c r="DE421" i="15"/>
  <c r="DD421" i="15"/>
  <c r="DC421" i="15"/>
  <c r="DB421" i="15"/>
  <c r="DA421" i="15"/>
  <c r="DE420" i="15"/>
  <c r="DD420" i="15"/>
  <c r="DC420" i="15"/>
  <c r="DB420" i="15"/>
  <c r="DA420" i="15"/>
  <c r="DE419" i="15"/>
  <c r="DD419" i="15"/>
  <c r="DC419" i="15"/>
  <c r="DB419" i="15"/>
  <c r="DA419" i="15"/>
  <c r="DE418" i="15"/>
  <c r="DD418" i="15"/>
  <c r="DC418" i="15"/>
  <c r="DB418" i="15"/>
  <c r="DA418" i="15"/>
  <c r="DE417" i="15"/>
  <c r="DD417" i="15"/>
  <c r="DC417" i="15"/>
  <c r="DB417" i="15"/>
  <c r="DA417" i="15"/>
  <c r="DE416" i="15"/>
  <c r="DD416" i="15"/>
  <c r="DC416" i="15"/>
  <c r="DB416" i="15"/>
  <c r="DA416" i="15"/>
  <c r="DE415" i="15"/>
  <c r="DD415" i="15"/>
  <c r="DC415" i="15"/>
  <c r="DB415" i="15"/>
  <c r="DA415" i="15"/>
  <c r="DE414" i="15"/>
  <c r="DD414" i="15"/>
  <c r="DC414" i="15"/>
  <c r="DB414" i="15"/>
  <c r="DA414" i="15"/>
  <c r="DE413" i="15"/>
  <c r="DD413" i="15"/>
  <c r="DC413" i="15"/>
  <c r="DB413" i="15"/>
  <c r="DA413" i="15"/>
  <c r="DE411" i="15"/>
  <c r="DD411" i="15"/>
  <c r="DC411" i="15"/>
  <c r="DB411" i="15"/>
  <c r="DA411" i="15"/>
  <c r="DE410" i="15"/>
  <c r="DD410" i="15"/>
  <c r="DC410" i="15"/>
  <c r="DB410" i="15"/>
  <c r="DA410" i="15"/>
  <c r="DE409" i="15"/>
  <c r="DD409" i="15"/>
  <c r="DC409" i="15"/>
  <c r="DB409" i="15"/>
  <c r="DA409" i="15"/>
  <c r="DE408" i="15"/>
  <c r="DD408" i="15"/>
  <c r="DC408" i="15"/>
  <c r="DB408" i="15"/>
  <c r="DA408" i="15"/>
  <c r="DE407" i="15"/>
  <c r="DD407" i="15"/>
  <c r="DC407" i="15"/>
  <c r="DB407" i="15"/>
  <c r="DA407" i="15"/>
  <c r="DE406" i="15"/>
  <c r="DD406" i="15"/>
  <c r="DC406" i="15"/>
  <c r="DB406" i="15"/>
  <c r="DA406" i="15"/>
  <c r="DE405" i="15"/>
  <c r="DD405" i="15"/>
  <c r="DC405" i="15"/>
  <c r="DB405" i="15"/>
  <c r="DA405" i="15"/>
  <c r="DE404" i="15"/>
  <c r="DD404" i="15"/>
  <c r="DC404" i="15"/>
  <c r="DB404" i="15"/>
  <c r="DA404" i="15"/>
  <c r="DE403" i="15"/>
  <c r="DD403" i="15"/>
  <c r="DC403" i="15"/>
  <c r="DB403" i="15"/>
  <c r="DA403" i="15"/>
  <c r="DE402" i="15"/>
  <c r="DD402" i="15"/>
  <c r="DC402" i="15"/>
  <c r="DB402" i="15"/>
  <c r="DA402" i="15"/>
  <c r="DE401" i="15"/>
  <c r="DD401" i="15"/>
  <c r="DC401" i="15"/>
  <c r="DB401" i="15"/>
  <c r="DA401" i="15"/>
  <c r="DE400" i="15"/>
  <c r="DD400" i="15"/>
  <c r="DC400" i="15"/>
  <c r="DB400" i="15"/>
  <c r="DA400" i="15"/>
  <c r="DE399" i="15"/>
  <c r="DD399" i="15"/>
  <c r="DC399" i="15"/>
  <c r="DB399" i="15"/>
  <c r="DA399" i="15"/>
  <c r="DE398" i="15"/>
  <c r="DD398" i="15"/>
  <c r="DC398" i="15"/>
  <c r="DB398" i="15"/>
  <c r="DA398" i="15"/>
  <c r="DE397" i="15"/>
  <c r="DD397" i="15"/>
  <c r="DC397" i="15"/>
  <c r="DB397" i="15"/>
  <c r="DA397" i="15"/>
  <c r="DE396" i="15"/>
  <c r="DD396" i="15"/>
  <c r="DC396" i="15"/>
  <c r="DB396" i="15"/>
  <c r="DA396" i="15"/>
  <c r="DE395" i="15"/>
  <c r="DD395" i="15"/>
  <c r="DC395" i="15"/>
  <c r="DB395" i="15"/>
  <c r="DA395" i="15"/>
  <c r="DE394" i="15"/>
  <c r="DD394" i="15"/>
  <c r="DC394" i="15"/>
  <c r="DB394" i="15"/>
  <c r="DA394" i="15"/>
  <c r="DE393" i="15"/>
  <c r="DD393" i="15"/>
  <c r="DC393" i="15"/>
  <c r="DB393" i="15"/>
  <c r="DA393" i="15"/>
  <c r="DE392" i="15"/>
  <c r="DD392" i="15"/>
  <c r="DC392" i="15"/>
  <c r="DB392" i="15"/>
  <c r="DA392" i="15"/>
  <c r="DE391" i="15"/>
  <c r="DD391" i="15"/>
  <c r="DC391" i="15"/>
  <c r="DB391" i="15"/>
  <c r="DA391" i="15"/>
  <c r="DE390" i="15"/>
  <c r="DD390" i="15"/>
  <c r="DC390" i="15"/>
  <c r="DB390" i="15"/>
  <c r="DA390" i="15"/>
  <c r="DE389" i="15"/>
  <c r="DD389" i="15"/>
  <c r="DC389" i="15"/>
  <c r="DB389" i="15"/>
  <c r="DA389" i="15"/>
  <c r="DE388" i="15"/>
  <c r="DD388" i="15"/>
  <c r="DC388" i="15"/>
  <c r="DB388" i="15"/>
  <c r="DA388" i="15"/>
  <c r="DE387" i="15"/>
  <c r="DD387" i="15"/>
  <c r="DC387" i="15"/>
  <c r="DB387" i="15"/>
  <c r="DA387" i="15"/>
  <c r="DE386" i="15"/>
  <c r="DD386" i="15"/>
  <c r="DC386" i="15"/>
  <c r="DB386" i="15"/>
  <c r="DA386" i="15"/>
  <c r="DE385" i="15"/>
  <c r="DD385" i="15"/>
  <c r="DC385" i="15"/>
  <c r="DB385" i="15"/>
  <c r="DA385" i="15"/>
  <c r="DE384" i="15"/>
  <c r="DD384" i="15"/>
  <c r="DC384" i="15"/>
  <c r="DB384" i="15"/>
  <c r="DA384" i="15"/>
  <c r="DE383" i="15"/>
  <c r="DD383" i="15"/>
  <c r="DC383" i="15"/>
  <c r="DB383" i="15"/>
  <c r="DA383" i="15"/>
  <c r="DE382" i="15"/>
  <c r="DD382" i="15"/>
  <c r="DC382" i="15"/>
  <c r="DB382" i="15"/>
  <c r="DA382" i="15"/>
  <c r="DE381" i="15"/>
  <c r="DD381" i="15"/>
  <c r="DC381" i="15"/>
  <c r="DB381" i="15"/>
  <c r="DA381" i="15"/>
  <c r="DE380" i="15"/>
  <c r="DD380" i="15"/>
  <c r="DC380" i="15"/>
  <c r="DB380" i="15"/>
  <c r="DA380" i="15"/>
  <c r="DE379" i="15"/>
  <c r="DD379" i="15"/>
  <c r="DC379" i="15"/>
  <c r="DB379" i="15"/>
  <c r="DA379" i="15"/>
  <c r="DE378" i="15"/>
  <c r="DD378" i="15"/>
  <c r="DC378" i="15"/>
  <c r="DB378" i="15"/>
  <c r="DA378" i="15"/>
  <c r="DE377" i="15"/>
  <c r="DD377" i="15"/>
  <c r="DC377" i="15"/>
  <c r="DB377" i="15"/>
  <c r="DA377" i="15"/>
  <c r="DE376" i="15"/>
  <c r="DD376" i="15"/>
  <c r="DC376" i="15"/>
  <c r="DB376" i="15"/>
  <c r="DA376" i="15"/>
  <c r="DE375" i="15"/>
  <c r="DD375" i="15"/>
  <c r="DC375" i="15"/>
  <c r="DB375" i="15"/>
  <c r="DA375" i="15"/>
  <c r="DE374" i="15"/>
  <c r="DD374" i="15"/>
  <c r="DC374" i="15"/>
  <c r="DB374" i="15"/>
  <c r="DA374" i="15"/>
  <c r="DE373" i="15"/>
  <c r="DD373" i="15"/>
  <c r="DC373" i="15"/>
  <c r="DB373" i="15"/>
  <c r="DA373" i="15"/>
  <c r="DE372" i="15"/>
  <c r="DD372" i="15"/>
  <c r="DC372" i="15"/>
  <c r="DB372" i="15"/>
  <c r="DA372" i="15"/>
  <c r="DE371" i="15"/>
  <c r="DD371" i="15"/>
  <c r="DC371" i="15"/>
  <c r="DB371" i="15"/>
  <c r="DA371" i="15"/>
  <c r="DE370" i="15"/>
  <c r="DD370" i="15"/>
  <c r="DC370" i="15"/>
  <c r="DB370" i="15"/>
  <c r="DA370" i="15"/>
  <c r="DE369" i="15"/>
  <c r="DD369" i="15"/>
  <c r="DC369" i="15"/>
  <c r="DB369" i="15"/>
  <c r="DA369" i="15"/>
  <c r="DE368" i="15"/>
  <c r="DD368" i="15"/>
  <c r="DC368" i="15"/>
  <c r="DB368" i="15"/>
  <c r="DA368" i="15"/>
  <c r="DE367" i="15"/>
  <c r="DD367" i="15"/>
  <c r="DC367" i="15"/>
  <c r="DB367" i="15"/>
  <c r="DA367" i="15"/>
  <c r="DE366" i="15"/>
  <c r="DD366" i="15"/>
  <c r="DC366" i="15"/>
  <c r="DB366" i="15"/>
  <c r="DA366" i="15"/>
  <c r="DE365" i="15"/>
  <c r="DD365" i="15"/>
  <c r="DC365" i="15"/>
  <c r="DB365" i="15"/>
  <c r="DA365" i="15"/>
  <c r="DE364" i="15"/>
  <c r="DD364" i="15"/>
  <c r="DC364" i="15"/>
  <c r="DB364" i="15"/>
  <c r="DA364" i="15"/>
  <c r="DE363" i="15"/>
  <c r="DD363" i="15"/>
  <c r="DC363" i="15"/>
  <c r="DB363" i="15"/>
  <c r="DA363" i="15"/>
  <c r="DE362" i="15"/>
  <c r="DD362" i="15"/>
  <c r="DC362" i="15"/>
  <c r="DB362" i="15"/>
  <c r="DA362" i="15"/>
  <c r="DE361" i="15"/>
  <c r="DD361" i="15"/>
  <c r="DC361" i="15"/>
  <c r="DB361" i="15"/>
  <c r="DA361" i="15"/>
  <c r="DE360" i="15"/>
  <c r="DD360" i="15"/>
  <c r="DC360" i="15"/>
  <c r="DB360" i="15"/>
  <c r="DA360" i="15"/>
  <c r="DE359" i="15"/>
  <c r="DD359" i="15"/>
  <c r="DC359" i="15"/>
  <c r="DB359" i="15"/>
  <c r="DA359" i="15"/>
  <c r="DE358" i="15"/>
  <c r="DD358" i="15"/>
  <c r="DC358" i="15"/>
  <c r="DB358" i="15"/>
  <c r="DA358" i="15"/>
  <c r="DE357" i="15"/>
  <c r="DD357" i="15"/>
  <c r="DC357" i="15"/>
  <c r="DB357" i="15"/>
  <c r="DA357" i="15"/>
  <c r="DE356" i="15"/>
  <c r="DD356" i="15"/>
  <c r="DC356" i="15"/>
  <c r="DB356" i="15"/>
  <c r="DA356" i="15"/>
  <c r="DE355" i="15"/>
  <c r="DD355" i="15"/>
  <c r="DC355" i="15"/>
  <c r="DB355" i="15"/>
  <c r="DA355" i="15"/>
  <c r="DE354" i="15"/>
  <c r="DD354" i="15"/>
  <c r="DC354" i="15"/>
  <c r="DB354" i="15"/>
  <c r="DA354" i="15"/>
  <c r="DE353" i="15"/>
  <c r="DD353" i="15"/>
  <c r="DC353" i="15"/>
  <c r="DB353" i="15"/>
  <c r="DA353" i="15"/>
  <c r="DE352" i="15"/>
  <c r="DD352" i="15"/>
  <c r="DC352" i="15"/>
  <c r="DB352" i="15"/>
  <c r="DA352" i="15"/>
  <c r="DE351" i="15"/>
  <c r="DD351" i="15"/>
  <c r="DC351" i="15"/>
  <c r="DB351" i="15"/>
  <c r="DA351" i="15"/>
  <c r="DE350" i="15"/>
  <c r="DD350" i="15"/>
  <c r="DC350" i="15"/>
  <c r="DB350" i="15"/>
  <c r="DA350" i="15"/>
  <c r="DE349" i="15"/>
  <c r="DD349" i="15"/>
  <c r="DC349" i="15"/>
  <c r="DB349" i="15"/>
  <c r="DA349" i="15"/>
  <c r="DE348" i="15"/>
  <c r="DD348" i="15"/>
  <c r="DC348" i="15"/>
  <c r="DB348" i="15"/>
  <c r="DA348" i="15"/>
  <c r="DE347" i="15"/>
  <c r="DD347" i="15"/>
  <c r="DC347" i="15"/>
  <c r="DB347" i="15"/>
  <c r="DA347" i="15"/>
  <c r="DE346" i="15"/>
  <c r="DD346" i="15"/>
  <c r="DC346" i="15"/>
  <c r="DB346" i="15"/>
  <c r="DA346" i="15"/>
  <c r="DE345" i="15"/>
  <c r="DD345" i="15"/>
  <c r="DC345" i="15"/>
  <c r="DB345" i="15"/>
  <c r="DA345" i="15"/>
  <c r="DE344" i="15"/>
  <c r="DD344" i="15"/>
  <c r="DC344" i="15"/>
  <c r="DB344" i="15"/>
  <c r="DA344" i="15"/>
  <c r="DE343" i="15"/>
  <c r="DD343" i="15"/>
  <c r="DC343" i="15"/>
  <c r="DB343" i="15"/>
  <c r="DA343" i="15"/>
  <c r="DE342" i="15"/>
  <c r="DD342" i="15"/>
  <c r="DC342" i="15"/>
  <c r="DB342" i="15"/>
  <c r="DA342" i="15"/>
  <c r="DE341" i="15"/>
  <c r="DD341" i="15"/>
  <c r="DC341" i="15"/>
  <c r="DB341" i="15"/>
  <c r="DA341" i="15"/>
  <c r="DE340" i="15"/>
  <c r="DD340" i="15"/>
  <c r="DC340" i="15"/>
  <c r="DB340" i="15"/>
  <c r="DA340" i="15"/>
  <c r="DE339" i="15"/>
  <c r="DD339" i="15"/>
  <c r="DC339" i="15"/>
  <c r="DB339" i="15"/>
  <c r="DA339" i="15"/>
  <c r="DE338" i="15"/>
  <c r="DD338" i="15"/>
  <c r="DC338" i="15"/>
  <c r="DB338" i="15"/>
  <c r="DA338" i="15"/>
  <c r="DE337" i="15"/>
  <c r="DD337" i="15"/>
  <c r="DC337" i="15"/>
  <c r="DB337" i="15"/>
  <c r="DA337" i="15"/>
  <c r="DE336" i="15"/>
  <c r="DD336" i="15"/>
  <c r="DC336" i="15"/>
  <c r="DB336" i="15"/>
  <c r="DA336" i="15"/>
  <c r="DE335" i="15"/>
  <c r="DD335" i="15"/>
  <c r="DC335" i="15"/>
  <c r="DB335" i="15"/>
  <c r="DA335" i="15"/>
  <c r="DE334" i="15"/>
  <c r="DD334" i="15"/>
  <c r="DC334" i="15"/>
  <c r="DB334" i="15"/>
  <c r="DA334" i="15"/>
  <c r="DE333" i="15"/>
  <c r="DD333" i="15"/>
  <c r="DC333" i="15"/>
  <c r="DB333" i="15"/>
  <c r="DA333" i="15"/>
  <c r="DE332" i="15"/>
  <c r="DD332" i="15"/>
  <c r="DC332" i="15"/>
  <c r="DB332" i="15"/>
  <c r="DA332" i="15"/>
  <c r="DE331" i="15"/>
  <c r="DD331" i="15"/>
  <c r="DC331" i="15"/>
  <c r="DB331" i="15"/>
  <c r="DA331" i="15"/>
  <c r="DE330" i="15"/>
  <c r="DD330" i="15"/>
  <c r="DC330" i="15"/>
  <c r="DB330" i="15"/>
  <c r="DA330" i="15"/>
  <c r="DE329" i="15"/>
  <c r="DD329" i="15"/>
  <c r="DC329" i="15"/>
  <c r="DB329" i="15"/>
  <c r="DA329" i="15"/>
  <c r="DE328" i="15"/>
  <c r="DD328" i="15"/>
  <c r="DC328" i="15"/>
  <c r="DB328" i="15"/>
  <c r="DA328" i="15"/>
  <c r="DE327" i="15"/>
  <c r="DD327" i="15"/>
  <c r="DC327" i="15"/>
  <c r="DB327" i="15"/>
  <c r="DA327" i="15"/>
  <c r="DE326" i="15"/>
  <c r="DD326" i="15"/>
  <c r="DC326" i="15"/>
  <c r="DB326" i="15"/>
  <c r="DA326" i="15"/>
  <c r="DE325" i="15"/>
  <c r="DD325" i="15"/>
  <c r="DC325" i="15"/>
  <c r="DB325" i="15"/>
  <c r="DA325" i="15"/>
  <c r="DE324" i="15"/>
  <c r="DD324" i="15"/>
  <c r="DC324" i="15"/>
  <c r="DB324" i="15"/>
  <c r="DA324" i="15"/>
  <c r="DE323" i="15"/>
  <c r="DD323" i="15"/>
  <c r="DC323" i="15"/>
  <c r="DB323" i="15"/>
  <c r="DA323" i="15"/>
  <c r="DE322" i="15"/>
  <c r="DD322" i="15"/>
  <c r="DC322" i="15"/>
  <c r="DB322" i="15"/>
  <c r="DA322" i="15"/>
  <c r="DE321" i="15"/>
  <c r="DD321" i="15"/>
  <c r="DC321" i="15"/>
  <c r="DB321" i="15"/>
  <c r="DA321" i="15"/>
  <c r="DE320" i="15"/>
  <c r="DD320" i="15"/>
  <c r="DC320" i="15"/>
  <c r="DB320" i="15"/>
  <c r="DA320" i="15"/>
  <c r="DE319" i="15"/>
  <c r="DD319" i="15"/>
  <c r="DC319" i="15"/>
  <c r="DB319" i="15"/>
  <c r="DA319" i="15"/>
  <c r="DE318" i="15"/>
  <c r="DD318" i="15"/>
  <c r="DC318" i="15"/>
  <c r="DB318" i="15"/>
  <c r="DA318" i="15"/>
  <c r="DE317" i="15"/>
  <c r="DD317" i="15"/>
  <c r="DC317" i="15"/>
  <c r="DB317" i="15"/>
  <c r="DA317" i="15"/>
  <c r="DE316" i="15"/>
  <c r="DD316" i="15"/>
  <c r="DC316" i="15"/>
  <c r="DB316" i="15"/>
  <c r="DA316" i="15"/>
  <c r="DE315" i="15"/>
  <c r="DD315" i="15"/>
  <c r="DC315" i="15"/>
  <c r="DB315" i="15"/>
  <c r="DA315" i="15"/>
  <c r="DE314" i="15"/>
  <c r="DD314" i="15"/>
  <c r="DC314" i="15"/>
  <c r="DB314" i="15"/>
  <c r="DA314" i="15"/>
  <c r="DE313" i="15"/>
  <c r="DD313" i="15"/>
  <c r="DC313" i="15"/>
  <c r="DB313" i="15"/>
  <c r="DA313" i="15"/>
  <c r="DE312" i="15"/>
  <c r="DD312" i="15"/>
  <c r="DC312" i="15"/>
  <c r="DB312" i="15"/>
  <c r="DA312" i="15"/>
  <c r="DE311" i="15"/>
  <c r="DD311" i="15"/>
  <c r="DC311" i="15"/>
  <c r="DB311" i="15"/>
  <c r="DA311" i="15"/>
  <c r="DE310" i="15"/>
  <c r="DD310" i="15"/>
  <c r="DC310" i="15"/>
  <c r="DB310" i="15"/>
  <c r="DA310" i="15"/>
  <c r="DE309" i="15"/>
  <c r="DD309" i="15"/>
  <c r="DC309" i="15"/>
  <c r="DB309" i="15"/>
  <c r="DA309" i="15"/>
  <c r="DE308" i="15"/>
  <c r="DD308" i="15"/>
  <c r="DC308" i="15"/>
  <c r="DB308" i="15"/>
  <c r="DA308" i="15"/>
  <c r="DE307" i="15"/>
  <c r="DD307" i="15"/>
  <c r="DC307" i="15"/>
  <c r="DB307" i="15"/>
  <c r="DA307" i="15"/>
  <c r="DE306" i="15"/>
  <c r="DD306" i="15"/>
  <c r="DC306" i="15"/>
  <c r="DB306" i="15"/>
  <c r="DA306" i="15"/>
  <c r="DE305" i="15"/>
  <c r="DD305" i="15"/>
  <c r="DC305" i="15"/>
  <c r="DB305" i="15"/>
  <c r="DA305" i="15"/>
  <c r="DE304" i="15"/>
  <c r="DD304" i="15"/>
  <c r="DC304" i="15"/>
  <c r="DB304" i="15"/>
  <c r="DA304" i="15"/>
  <c r="DE303" i="15"/>
  <c r="DD303" i="15"/>
  <c r="DC303" i="15"/>
  <c r="DB303" i="15"/>
  <c r="DA303" i="15"/>
  <c r="DE302" i="15"/>
  <c r="DD302" i="15"/>
  <c r="DC302" i="15"/>
  <c r="DB302" i="15"/>
  <c r="DA302" i="15"/>
  <c r="DE301" i="15"/>
  <c r="DD301" i="15"/>
  <c r="DC301" i="15"/>
  <c r="DB301" i="15"/>
  <c r="DA301" i="15"/>
  <c r="DE300" i="15"/>
  <c r="DD300" i="15"/>
  <c r="DC300" i="15"/>
  <c r="DB300" i="15"/>
  <c r="DA300" i="15"/>
  <c r="DE299" i="15"/>
  <c r="DD299" i="15"/>
  <c r="DC299" i="15"/>
  <c r="DB299" i="15"/>
  <c r="DA299" i="15"/>
  <c r="DE298" i="15"/>
  <c r="DD298" i="15"/>
  <c r="DC298" i="15"/>
  <c r="DB298" i="15"/>
  <c r="DA298" i="15"/>
  <c r="DE297" i="15"/>
  <c r="DD297" i="15"/>
  <c r="DC297" i="15"/>
  <c r="DB297" i="15"/>
  <c r="DA297" i="15"/>
  <c r="DE296" i="15"/>
  <c r="DD296" i="15"/>
  <c r="DC296" i="15"/>
  <c r="DB296" i="15"/>
  <c r="DA296" i="15"/>
  <c r="DE295" i="15"/>
  <c r="DD295" i="15"/>
  <c r="DC295" i="15"/>
  <c r="DB295" i="15"/>
  <c r="DA295" i="15"/>
  <c r="DE294" i="15"/>
  <c r="DD294" i="15"/>
  <c r="DC294" i="15"/>
  <c r="DB294" i="15"/>
  <c r="DA294" i="15"/>
  <c r="DE293" i="15"/>
  <c r="DD293" i="15"/>
  <c r="DC293" i="15"/>
  <c r="DB293" i="15"/>
  <c r="DA293" i="15"/>
  <c r="DE292" i="15"/>
  <c r="DD292" i="15"/>
  <c r="DC292" i="15"/>
  <c r="DB292" i="15"/>
  <c r="DA292" i="15"/>
  <c r="DE291" i="15"/>
  <c r="DD291" i="15"/>
  <c r="DC291" i="15"/>
  <c r="DB291" i="15"/>
  <c r="DA291" i="15"/>
  <c r="DE290" i="15"/>
  <c r="DD290" i="15"/>
  <c r="DC290" i="15"/>
  <c r="DB290" i="15"/>
  <c r="DA290" i="15"/>
  <c r="DE289" i="15"/>
  <c r="DD289" i="15"/>
  <c r="DC289" i="15"/>
  <c r="DB289" i="15"/>
  <c r="DA289" i="15"/>
  <c r="DE288" i="15"/>
  <c r="DD288" i="15"/>
  <c r="DC288" i="15"/>
  <c r="DB288" i="15"/>
  <c r="DA288" i="15"/>
  <c r="DE287" i="15"/>
  <c r="DD287" i="15"/>
  <c r="DC287" i="15"/>
  <c r="DB287" i="15"/>
  <c r="DA287" i="15"/>
  <c r="DE286" i="15"/>
  <c r="DD286" i="15"/>
  <c r="DC286" i="15"/>
  <c r="DB286" i="15"/>
  <c r="DA286" i="15"/>
  <c r="DE285" i="15"/>
  <c r="DD285" i="15"/>
  <c r="DC285" i="15"/>
  <c r="DB285" i="15"/>
  <c r="DA285" i="15"/>
  <c r="DE284" i="15"/>
  <c r="DD284" i="15"/>
  <c r="DC284" i="15"/>
  <c r="DB284" i="15"/>
  <c r="DA284" i="15"/>
  <c r="DE283" i="15"/>
  <c r="DD283" i="15"/>
  <c r="DC283" i="15"/>
  <c r="DB283" i="15"/>
  <c r="DA283" i="15"/>
  <c r="DE282" i="15"/>
  <c r="DD282" i="15"/>
  <c r="DC282" i="15"/>
  <c r="DB282" i="15"/>
  <c r="DA282" i="15"/>
  <c r="DE281" i="15"/>
  <c r="DD281" i="15"/>
  <c r="DC281" i="15"/>
  <c r="DB281" i="15"/>
  <c r="DA281" i="15"/>
  <c r="DE280" i="15"/>
  <c r="DD280" i="15"/>
  <c r="DC280" i="15"/>
  <c r="DB280" i="15"/>
  <c r="DA280" i="15"/>
  <c r="DE279" i="15"/>
  <c r="DD279" i="15"/>
  <c r="DC279" i="15"/>
  <c r="DB279" i="15"/>
  <c r="DA279" i="15"/>
  <c r="DE278" i="15"/>
  <c r="DD278" i="15"/>
  <c r="DC278" i="15"/>
  <c r="DB278" i="15"/>
  <c r="DA278" i="15"/>
  <c r="DE277" i="15"/>
  <c r="DD277" i="15"/>
  <c r="DC277" i="15"/>
  <c r="DB277" i="15"/>
  <c r="DA277" i="15"/>
  <c r="DE276" i="15"/>
  <c r="DD276" i="15"/>
  <c r="DC276" i="15"/>
  <c r="DB276" i="15"/>
  <c r="DA276" i="15"/>
  <c r="DE275" i="15"/>
  <c r="DD275" i="15"/>
  <c r="DC275" i="15"/>
  <c r="DB275" i="15"/>
  <c r="DA275" i="15"/>
  <c r="DE274" i="15"/>
  <c r="DD274" i="15"/>
  <c r="DC274" i="15"/>
  <c r="DB274" i="15"/>
  <c r="DA274" i="15"/>
  <c r="DE273" i="15"/>
  <c r="DD273" i="15"/>
  <c r="DC273" i="15"/>
  <c r="DB273" i="15"/>
  <c r="DA273" i="15"/>
  <c r="DE272" i="15"/>
  <c r="DD272" i="15"/>
  <c r="DC272" i="15"/>
  <c r="DB272" i="15"/>
  <c r="DA272" i="15"/>
  <c r="DE271" i="15"/>
  <c r="DD271" i="15"/>
  <c r="DC271" i="15"/>
  <c r="DB271" i="15"/>
  <c r="DA271" i="15"/>
  <c r="DE270" i="15"/>
  <c r="DD270" i="15"/>
  <c r="DC270" i="15"/>
  <c r="DB270" i="15"/>
  <c r="DA270" i="15"/>
  <c r="DE269" i="15"/>
  <c r="DD269" i="15"/>
  <c r="DC269" i="15"/>
  <c r="DB269" i="15"/>
  <c r="DA269" i="15"/>
  <c r="DE268" i="15"/>
  <c r="DD268" i="15"/>
  <c r="DC268" i="15"/>
  <c r="DB268" i="15"/>
  <c r="DA268" i="15"/>
  <c r="DE267" i="15"/>
  <c r="DD267" i="15"/>
  <c r="DC267" i="15"/>
  <c r="DB267" i="15"/>
  <c r="DA267" i="15"/>
  <c r="DE266" i="15"/>
  <c r="DD266" i="15"/>
  <c r="DC266" i="15"/>
  <c r="DB266" i="15"/>
  <c r="DA266" i="15"/>
  <c r="DE265" i="15"/>
  <c r="DD265" i="15"/>
  <c r="DC265" i="15"/>
  <c r="DB265" i="15"/>
  <c r="DA265" i="15"/>
  <c r="DE264" i="15"/>
  <c r="DD264" i="15"/>
  <c r="DC264" i="15"/>
  <c r="DB264" i="15"/>
  <c r="DA264" i="15"/>
  <c r="DE263" i="15"/>
  <c r="DD263" i="15"/>
  <c r="DC263" i="15"/>
  <c r="DB263" i="15"/>
  <c r="DA263" i="15"/>
  <c r="DE262" i="15"/>
  <c r="DD262" i="15"/>
  <c r="DC262" i="15"/>
  <c r="DB262" i="15"/>
  <c r="DA262" i="15"/>
  <c r="DE261" i="15"/>
  <c r="DD261" i="15"/>
  <c r="DC261" i="15"/>
  <c r="DB261" i="15"/>
  <c r="DA261" i="15"/>
  <c r="DE260" i="15"/>
  <c r="DD260" i="15"/>
  <c r="DC260" i="15"/>
  <c r="DB260" i="15"/>
  <c r="DA260" i="15"/>
  <c r="DE259" i="15"/>
  <c r="DD259" i="15"/>
  <c r="DC259" i="15"/>
  <c r="DB259" i="15"/>
  <c r="DA259" i="15"/>
  <c r="DE258" i="15"/>
  <c r="DD258" i="15"/>
  <c r="DC258" i="15"/>
  <c r="DB258" i="15"/>
  <c r="DA258" i="15"/>
  <c r="DE257" i="15"/>
  <c r="DD257" i="15"/>
  <c r="DC257" i="15"/>
  <c r="DB257" i="15"/>
  <c r="DA257" i="15"/>
  <c r="DE256" i="15"/>
  <c r="DD256" i="15"/>
  <c r="DC256" i="15"/>
  <c r="DB256" i="15"/>
  <c r="DA256" i="15"/>
  <c r="DE255" i="15"/>
  <c r="DD255" i="15"/>
  <c r="DC255" i="15"/>
  <c r="DB255" i="15"/>
  <c r="DA255" i="15"/>
  <c r="DE254" i="15"/>
  <c r="DD254" i="15"/>
  <c r="DC254" i="15"/>
  <c r="DB254" i="15"/>
  <c r="DA254" i="15"/>
  <c r="DE253" i="15"/>
  <c r="DD253" i="15"/>
  <c r="DC253" i="15"/>
  <c r="DB253" i="15"/>
  <c r="DA253" i="15"/>
  <c r="DE252" i="15"/>
  <c r="DD252" i="15"/>
  <c r="DC252" i="15"/>
  <c r="DB252" i="15"/>
  <c r="DA252" i="15"/>
  <c r="DE251" i="15"/>
  <c r="DD251" i="15"/>
  <c r="DC251" i="15"/>
  <c r="DB251" i="15"/>
  <c r="DA251" i="15"/>
  <c r="DE250" i="15"/>
  <c r="DD250" i="15"/>
  <c r="DC250" i="15"/>
  <c r="DB250" i="15"/>
  <c r="DA250" i="15"/>
  <c r="DE249" i="15"/>
  <c r="DD249" i="15"/>
  <c r="DC249" i="15"/>
  <c r="DB249" i="15"/>
  <c r="DA249" i="15"/>
  <c r="DE248" i="15"/>
  <c r="DD248" i="15"/>
  <c r="DC248" i="15"/>
  <c r="DB248" i="15"/>
  <c r="DA248" i="15"/>
  <c r="DE247" i="15"/>
  <c r="DD247" i="15"/>
  <c r="DC247" i="15"/>
  <c r="DB247" i="15"/>
  <c r="DA247" i="15"/>
  <c r="DE246" i="15"/>
  <c r="DD246" i="15"/>
  <c r="DC246" i="15"/>
  <c r="DB246" i="15"/>
  <c r="DA246" i="15"/>
  <c r="DE245" i="15"/>
  <c r="DD245" i="15"/>
  <c r="DC245" i="15"/>
  <c r="DB245" i="15"/>
  <c r="DA245" i="15"/>
  <c r="DE244" i="15"/>
  <c r="DD244" i="15"/>
  <c r="DC244" i="15"/>
  <c r="DB244" i="15"/>
  <c r="DA244" i="15"/>
  <c r="DE243" i="15"/>
  <c r="DD243" i="15"/>
  <c r="DC243" i="15"/>
  <c r="DB243" i="15"/>
  <c r="DA243" i="15"/>
  <c r="DE242" i="15"/>
  <c r="DD242" i="15"/>
  <c r="DC242" i="15"/>
  <c r="DB242" i="15"/>
  <c r="DA242" i="15"/>
  <c r="DE241" i="15"/>
  <c r="DD241" i="15"/>
  <c r="DC241" i="15"/>
  <c r="DB241" i="15"/>
  <c r="DA241" i="15"/>
  <c r="DE240" i="15"/>
  <c r="DD240" i="15"/>
  <c r="DC240" i="15"/>
  <c r="DB240" i="15"/>
  <c r="DA240" i="15"/>
  <c r="DE239" i="15"/>
  <c r="DD239" i="15"/>
  <c r="DC239" i="15"/>
  <c r="DB239" i="15"/>
  <c r="DA239" i="15"/>
  <c r="DE238" i="15"/>
  <c r="DD238" i="15"/>
  <c r="DC238" i="15"/>
  <c r="DB238" i="15"/>
  <c r="DA238" i="15"/>
  <c r="DE237" i="15"/>
  <c r="DD237" i="15"/>
  <c r="DC237" i="15"/>
  <c r="DB237" i="15"/>
  <c r="DA237" i="15"/>
  <c r="DE236" i="15"/>
  <c r="DD236" i="15"/>
  <c r="DC236" i="15"/>
  <c r="DB236" i="15"/>
  <c r="DA236" i="15"/>
  <c r="DE235" i="15"/>
  <c r="DD235" i="15"/>
  <c r="DC235" i="15"/>
  <c r="DB235" i="15"/>
  <c r="DA235" i="15"/>
  <c r="DE234" i="15"/>
  <c r="DD234" i="15"/>
  <c r="DC234" i="15"/>
  <c r="DB234" i="15"/>
  <c r="DA234" i="15"/>
  <c r="DE233" i="15"/>
  <c r="DD233" i="15"/>
  <c r="DC233" i="15"/>
  <c r="DB233" i="15"/>
  <c r="DA233" i="15"/>
  <c r="DE232" i="15"/>
  <c r="DD232" i="15"/>
  <c r="DC232" i="15"/>
  <c r="DB232" i="15"/>
  <c r="DA232" i="15"/>
  <c r="DE231" i="15"/>
  <c r="DD231" i="15"/>
  <c r="DC231" i="15"/>
  <c r="DB231" i="15"/>
  <c r="DA231" i="15"/>
  <c r="DE230" i="15"/>
  <c r="DD230" i="15"/>
  <c r="DC230" i="15"/>
  <c r="DB230" i="15"/>
  <c r="DA230" i="15"/>
  <c r="DE229" i="15"/>
  <c r="DD229" i="15"/>
  <c r="DC229" i="15"/>
  <c r="DB229" i="15"/>
  <c r="DA229" i="15"/>
  <c r="DE228" i="15"/>
  <c r="DD228" i="15"/>
  <c r="DC228" i="15"/>
  <c r="DB228" i="15"/>
  <c r="DA228" i="15"/>
  <c r="DE227" i="15"/>
  <c r="DD227" i="15"/>
  <c r="DC227" i="15"/>
  <c r="DB227" i="15"/>
  <c r="DA227" i="15"/>
  <c r="DE226" i="15"/>
  <c r="DD226" i="15"/>
  <c r="DC226" i="15"/>
  <c r="DB226" i="15"/>
  <c r="DA226" i="15"/>
  <c r="DE225" i="15"/>
  <c r="DD225" i="15"/>
  <c r="DC225" i="15"/>
  <c r="DB225" i="15"/>
  <c r="DA225" i="15"/>
  <c r="DE224" i="15"/>
  <c r="DD224" i="15"/>
  <c r="DC224" i="15"/>
  <c r="DB224" i="15"/>
  <c r="DA224" i="15"/>
  <c r="DE223" i="15"/>
  <c r="DD223" i="15"/>
  <c r="DC223" i="15"/>
  <c r="DB223" i="15"/>
  <c r="DA223" i="15"/>
  <c r="DE222" i="15"/>
  <c r="DD222" i="15"/>
  <c r="DC222" i="15"/>
  <c r="DB222" i="15"/>
  <c r="DA222" i="15"/>
  <c r="DE221" i="15"/>
  <c r="DD221" i="15"/>
  <c r="DC221" i="15"/>
  <c r="DB221" i="15"/>
  <c r="DA221" i="15"/>
  <c r="DE220" i="15"/>
  <c r="DD220" i="15"/>
  <c r="DC220" i="15"/>
  <c r="DB220" i="15"/>
  <c r="DA220" i="15"/>
  <c r="DE219" i="15"/>
  <c r="DD219" i="15"/>
  <c r="DC219" i="15"/>
  <c r="DB219" i="15"/>
  <c r="DA219" i="15"/>
  <c r="DE218" i="15"/>
  <c r="DD218" i="15"/>
  <c r="DC218" i="15"/>
  <c r="DB218" i="15"/>
  <c r="DA218" i="15"/>
  <c r="DE217" i="15"/>
  <c r="DD217" i="15"/>
  <c r="DC217" i="15"/>
  <c r="DB217" i="15"/>
  <c r="DA217" i="15"/>
  <c r="DE216" i="15"/>
  <c r="DD216" i="15"/>
  <c r="DC216" i="15"/>
  <c r="DB216" i="15"/>
  <c r="DA216" i="15"/>
  <c r="DE215" i="15"/>
  <c r="DD215" i="15"/>
  <c r="DC215" i="15"/>
  <c r="DB215" i="15"/>
  <c r="DA215" i="15"/>
  <c r="DE214" i="15"/>
  <c r="DD214" i="15"/>
  <c r="DC214" i="15"/>
  <c r="DB214" i="15"/>
  <c r="DA214" i="15"/>
  <c r="DE213" i="15"/>
  <c r="DD213" i="15"/>
  <c r="DC213" i="15"/>
  <c r="DB213" i="15"/>
  <c r="DA213" i="15"/>
  <c r="DE212" i="15"/>
  <c r="DD212" i="15"/>
  <c r="DC212" i="15"/>
  <c r="DB212" i="15"/>
  <c r="DA212" i="15"/>
  <c r="DE211" i="15"/>
  <c r="DD211" i="15"/>
  <c r="DC211" i="15"/>
  <c r="DB211" i="15"/>
  <c r="DA211" i="15"/>
  <c r="DE210" i="15"/>
  <c r="DD210" i="15"/>
  <c r="DC210" i="15"/>
  <c r="DB210" i="15"/>
  <c r="DA210" i="15"/>
  <c r="DE209" i="15"/>
  <c r="DD209" i="15"/>
  <c r="DC209" i="15"/>
  <c r="DB209" i="15"/>
  <c r="DA209" i="15"/>
  <c r="DE208" i="15"/>
  <c r="DD208" i="15"/>
  <c r="DC208" i="15"/>
  <c r="DB208" i="15"/>
  <c r="DA208" i="15"/>
  <c r="DE207" i="15"/>
  <c r="DD207" i="15"/>
  <c r="DC207" i="15"/>
  <c r="DB207" i="15"/>
  <c r="DA207" i="15"/>
  <c r="DE206" i="15"/>
  <c r="DD206" i="15"/>
  <c r="DC206" i="15"/>
  <c r="DB206" i="15"/>
  <c r="DA206" i="15"/>
  <c r="DE205" i="15"/>
  <c r="DD205" i="15"/>
  <c r="DC205" i="15"/>
  <c r="DB205" i="15"/>
  <c r="DA205" i="15"/>
  <c r="DE204" i="15"/>
  <c r="DD204" i="15"/>
  <c r="DC204" i="15"/>
  <c r="DB204" i="15"/>
  <c r="DA204" i="15"/>
  <c r="DE203" i="15"/>
  <c r="DD203" i="15"/>
  <c r="DC203" i="15"/>
  <c r="DB203" i="15"/>
  <c r="DA203" i="15"/>
  <c r="DE202" i="15"/>
  <c r="DD202" i="15"/>
  <c r="DC202" i="15"/>
  <c r="DB202" i="15"/>
  <c r="DA202" i="15"/>
  <c r="DE201" i="15"/>
  <c r="DD201" i="15"/>
  <c r="DC201" i="15"/>
  <c r="DB201" i="15"/>
  <c r="DA201" i="15"/>
  <c r="DE200" i="15"/>
  <c r="DD200" i="15"/>
  <c r="DC200" i="15"/>
  <c r="DB200" i="15"/>
  <c r="DA200" i="15"/>
  <c r="DE199" i="15"/>
  <c r="DD199" i="15"/>
  <c r="DC199" i="15"/>
  <c r="DB199" i="15"/>
  <c r="DA199" i="15"/>
  <c r="DE198" i="15"/>
  <c r="DD198" i="15"/>
  <c r="DC198" i="15"/>
  <c r="DB198" i="15"/>
  <c r="DA198" i="15"/>
  <c r="DE197" i="15"/>
  <c r="DD197" i="15"/>
  <c r="DC197" i="15"/>
  <c r="DB197" i="15"/>
  <c r="DA197" i="15"/>
  <c r="DE196" i="15"/>
  <c r="DD196" i="15"/>
  <c r="DC196" i="15"/>
  <c r="DB196" i="15"/>
  <c r="DA196" i="15"/>
  <c r="DE195" i="15"/>
  <c r="DD195" i="15"/>
  <c r="DC195" i="15"/>
  <c r="DB195" i="15"/>
  <c r="DA195" i="15"/>
  <c r="DE194" i="15"/>
  <c r="DD194" i="15"/>
  <c r="DC194" i="15"/>
  <c r="DB194" i="15"/>
  <c r="DA194" i="15"/>
  <c r="DE193" i="15"/>
  <c r="DD193" i="15"/>
  <c r="DC193" i="15"/>
  <c r="DB193" i="15"/>
  <c r="DA193" i="15"/>
  <c r="DE192" i="15"/>
  <c r="DD192" i="15"/>
  <c r="DC192" i="15"/>
  <c r="DB192" i="15"/>
  <c r="DA192" i="15"/>
  <c r="DE191" i="15"/>
  <c r="DD191" i="15"/>
  <c r="DC191" i="15"/>
  <c r="DB191" i="15"/>
  <c r="DA191" i="15"/>
  <c r="DE190" i="15"/>
  <c r="DD190" i="15"/>
  <c r="DC190" i="15"/>
  <c r="DB190" i="15"/>
  <c r="DA190" i="15"/>
  <c r="DE189" i="15"/>
  <c r="DD189" i="15"/>
  <c r="DC189" i="15"/>
  <c r="DB189" i="15"/>
  <c r="DA189" i="15"/>
  <c r="DE188" i="15"/>
  <c r="DD188" i="15"/>
  <c r="DC188" i="15"/>
  <c r="DB188" i="15"/>
  <c r="DA188" i="15"/>
  <c r="DE187" i="15"/>
  <c r="DD187" i="15"/>
  <c r="DC187" i="15"/>
  <c r="DB187" i="15"/>
  <c r="DA187" i="15"/>
  <c r="DE186" i="15"/>
  <c r="DD186" i="15"/>
  <c r="DC186" i="15"/>
  <c r="DB186" i="15"/>
  <c r="DA186" i="15"/>
  <c r="DE185" i="15"/>
  <c r="DD185" i="15"/>
  <c r="DC185" i="15"/>
  <c r="DB185" i="15"/>
  <c r="DA185" i="15"/>
  <c r="DE184" i="15"/>
  <c r="DD184" i="15"/>
  <c r="DC184" i="15"/>
  <c r="DB184" i="15"/>
  <c r="DA184" i="15"/>
  <c r="DE183" i="15"/>
  <c r="DD183" i="15"/>
  <c r="DC183" i="15"/>
  <c r="DB183" i="15"/>
  <c r="DA183" i="15"/>
  <c r="DE182" i="15"/>
  <c r="DD182" i="15"/>
  <c r="DC182" i="15"/>
  <c r="DB182" i="15"/>
  <c r="DA182" i="15"/>
  <c r="DE181" i="15"/>
  <c r="DD181" i="15"/>
  <c r="DC181" i="15"/>
  <c r="DB181" i="15"/>
  <c r="DA181" i="15"/>
  <c r="DE180" i="15"/>
  <c r="DD180" i="15"/>
  <c r="DC180" i="15"/>
  <c r="DB180" i="15"/>
  <c r="DA180" i="15"/>
  <c r="DE179" i="15"/>
  <c r="DD179" i="15"/>
  <c r="DC179" i="15"/>
  <c r="DB179" i="15"/>
  <c r="DA179" i="15"/>
  <c r="DE178" i="15"/>
  <c r="DD178" i="15"/>
  <c r="DC178" i="15"/>
  <c r="DB178" i="15"/>
  <c r="DA178" i="15"/>
  <c r="DE177" i="15"/>
  <c r="DD177" i="15"/>
  <c r="DC177" i="15"/>
  <c r="DB177" i="15"/>
  <c r="DA177" i="15"/>
  <c r="DE176" i="15"/>
  <c r="DD176" i="15"/>
  <c r="DC176" i="15"/>
  <c r="DB176" i="15"/>
  <c r="DA176" i="15"/>
  <c r="DE175" i="15"/>
  <c r="DD175" i="15"/>
  <c r="DC175" i="15"/>
  <c r="DB175" i="15"/>
  <c r="DA175" i="15"/>
  <c r="DE174" i="15"/>
  <c r="DD174" i="15"/>
  <c r="DC174" i="15"/>
  <c r="DB174" i="15"/>
  <c r="DA174" i="15"/>
  <c r="DE173" i="15"/>
  <c r="DD173" i="15"/>
  <c r="DC173" i="15"/>
  <c r="DB173" i="15"/>
  <c r="DA173" i="15"/>
  <c r="DE172" i="15"/>
  <c r="DD172" i="15"/>
  <c r="DC172" i="15"/>
  <c r="DB172" i="15"/>
  <c r="DA172" i="15"/>
  <c r="DE171" i="15"/>
  <c r="DD171" i="15"/>
  <c r="DC171" i="15"/>
  <c r="DB171" i="15"/>
  <c r="DA171" i="15"/>
  <c r="DE170" i="15"/>
  <c r="DD170" i="15"/>
  <c r="DC170" i="15"/>
  <c r="DB170" i="15"/>
  <c r="DA170" i="15"/>
  <c r="DE169" i="15"/>
  <c r="DD169" i="15"/>
  <c r="DC169" i="15"/>
  <c r="DB169" i="15"/>
  <c r="DA169" i="15"/>
  <c r="DE168" i="15"/>
  <c r="DD168" i="15"/>
  <c r="DC168" i="15"/>
  <c r="DB168" i="15"/>
  <c r="DA168" i="15"/>
  <c r="DE167" i="15"/>
  <c r="DD167" i="15"/>
  <c r="DC167" i="15"/>
  <c r="DB167" i="15"/>
  <c r="DA167" i="15"/>
  <c r="DE166" i="15"/>
  <c r="DD166" i="15"/>
  <c r="DC166" i="15"/>
  <c r="DB166" i="15"/>
  <c r="DA166" i="15"/>
  <c r="DE165" i="15"/>
  <c r="DD165" i="15"/>
  <c r="DC165" i="15"/>
  <c r="DB165" i="15"/>
  <c r="DA165" i="15"/>
  <c r="DE164" i="15"/>
  <c r="DD164" i="15"/>
  <c r="DC164" i="15"/>
  <c r="DB164" i="15"/>
  <c r="DA164" i="15"/>
  <c r="DE163" i="15"/>
  <c r="DD163" i="15"/>
  <c r="DC163" i="15"/>
  <c r="DB163" i="15"/>
  <c r="DA163" i="15"/>
  <c r="DE162" i="15"/>
  <c r="DD162" i="15"/>
  <c r="DC162" i="15"/>
  <c r="DB162" i="15"/>
  <c r="DA162" i="15"/>
  <c r="DE161" i="15"/>
  <c r="DD161" i="15"/>
  <c r="DC161" i="15"/>
  <c r="DB161" i="15"/>
  <c r="DA161" i="15"/>
  <c r="DE160" i="15"/>
  <c r="DD160" i="15"/>
  <c r="DC160" i="15"/>
  <c r="DB160" i="15"/>
  <c r="DA160" i="15"/>
  <c r="DE159" i="15"/>
  <c r="DD159" i="15"/>
  <c r="DC159" i="15"/>
  <c r="DB159" i="15"/>
  <c r="DA159" i="15"/>
  <c r="DE158" i="15"/>
  <c r="DD158" i="15"/>
  <c r="DC158" i="15"/>
  <c r="DB158" i="15"/>
  <c r="DA158" i="15"/>
  <c r="DE157" i="15"/>
  <c r="DD157" i="15"/>
  <c r="DC157" i="15"/>
  <c r="DB157" i="15"/>
  <c r="DA157" i="15"/>
  <c r="DE156" i="15"/>
  <c r="DD156" i="15"/>
  <c r="DC156" i="15"/>
  <c r="DB156" i="15"/>
  <c r="DA156" i="15"/>
  <c r="DE155" i="15"/>
  <c r="DD155" i="15"/>
  <c r="DC155" i="15"/>
  <c r="DB155" i="15"/>
  <c r="DA155" i="15"/>
  <c r="DE154" i="15"/>
  <c r="DD154" i="15"/>
  <c r="DC154" i="15"/>
  <c r="DB154" i="15"/>
  <c r="DA154" i="15"/>
  <c r="DE153" i="15"/>
  <c r="DD153" i="15"/>
  <c r="DC153" i="15"/>
  <c r="DB153" i="15"/>
  <c r="DA153" i="15"/>
  <c r="DE152" i="15"/>
  <c r="DD152" i="15"/>
  <c r="DC152" i="15"/>
  <c r="DB152" i="15"/>
  <c r="DA152" i="15"/>
  <c r="DE151" i="15"/>
  <c r="DD151" i="15"/>
  <c r="DC151" i="15"/>
  <c r="DB151" i="15"/>
  <c r="DA151" i="15"/>
  <c r="DE150" i="15"/>
  <c r="DD150" i="15"/>
  <c r="DC150" i="15"/>
  <c r="DB150" i="15"/>
  <c r="DA150" i="15"/>
  <c r="DE149" i="15"/>
  <c r="DD149" i="15"/>
  <c r="DC149" i="15"/>
  <c r="DB149" i="15"/>
  <c r="DA149" i="15"/>
  <c r="DE148" i="15"/>
  <c r="DD148" i="15"/>
  <c r="DC148" i="15"/>
  <c r="DB148" i="15"/>
  <c r="DA148" i="15"/>
  <c r="DE147" i="15"/>
  <c r="DD147" i="15"/>
  <c r="DC147" i="15"/>
  <c r="DB147" i="15"/>
  <c r="DA147" i="15"/>
  <c r="DE146" i="15"/>
  <c r="DD146" i="15"/>
  <c r="DC146" i="15"/>
  <c r="DB146" i="15"/>
  <c r="DA146" i="15"/>
  <c r="DE145" i="15"/>
  <c r="DD145" i="15"/>
  <c r="DC145" i="15"/>
  <c r="DB145" i="15"/>
  <c r="DA145" i="15"/>
  <c r="DE144" i="15"/>
  <c r="DD144" i="15"/>
  <c r="DC144" i="15"/>
  <c r="DB144" i="15"/>
  <c r="DA144" i="15"/>
  <c r="DE143" i="15"/>
  <c r="DD143" i="15"/>
  <c r="DC143" i="15"/>
  <c r="DB143" i="15"/>
  <c r="DA143" i="15"/>
  <c r="DE142" i="15"/>
  <c r="DD142" i="15"/>
  <c r="DC142" i="15"/>
  <c r="DB142" i="15"/>
  <c r="DA142" i="15"/>
  <c r="DE141" i="15"/>
  <c r="DD141" i="15"/>
  <c r="DC141" i="15"/>
  <c r="DB141" i="15"/>
  <c r="DA141" i="15"/>
  <c r="DE140" i="15"/>
  <c r="DD140" i="15"/>
  <c r="DC140" i="15"/>
  <c r="DB140" i="15"/>
  <c r="DA140" i="15"/>
  <c r="DE139" i="15"/>
  <c r="DD139" i="15"/>
  <c r="DC139" i="15"/>
  <c r="DB139" i="15"/>
  <c r="DA139" i="15"/>
  <c r="DE138" i="15"/>
  <c r="DD138" i="15"/>
  <c r="DC138" i="15"/>
  <c r="DB138" i="15"/>
  <c r="DA138" i="15"/>
  <c r="DE137" i="15"/>
  <c r="DD137" i="15"/>
  <c r="DC137" i="15"/>
  <c r="DB137" i="15"/>
  <c r="DA137" i="15"/>
  <c r="DE136" i="15"/>
  <c r="DD136" i="15"/>
  <c r="DC136" i="15"/>
  <c r="DB136" i="15"/>
  <c r="DA136" i="15"/>
  <c r="DE135" i="15"/>
  <c r="DD135" i="15"/>
  <c r="DC135" i="15"/>
  <c r="DB135" i="15"/>
  <c r="DA135" i="15"/>
  <c r="DE134" i="15"/>
  <c r="DD134" i="15"/>
  <c r="DC134" i="15"/>
  <c r="DB134" i="15"/>
  <c r="DA134" i="15"/>
  <c r="DE133" i="15"/>
  <c r="DD133" i="15"/>
  <c r="DC133" i="15"/>
  <c r="DB133" i="15"/>
  <c r="DA133" i="15"/>
  <c r="DE132" i="15"/>
  <c r="DD132" i="15"/>
  <c r="DC132" i="15"/>
  <c r="DB132" i="15"/>
  <c r="DA132" i="15"/>
  <c r="DE131" i="15"/>
  <c r="DD131" i="15"/>
  <c r="DC131" i="15"/>
  <c r="DB131" i="15"/>
  <c r="DA131" i="15"/>
  <c r="DE130" i="15"/>
  <c r="DD130" i="15"/>
  <c r="DC130" i="15"/>
  <c r="DB130" i="15"/>
  <c r="DA130" i="15"/>
  <c r="DE129" i="15"/>
  <c r="DD129" i="15"/>
  <c r="DC129" i="15"/>
  <c r="DB129" i="15"/>
  <c r="DA129" i="15"/>
  <c r="DE128" i="15"/>
  <c r="DD128" i="15"/>
  <c r="DC128" i="15"/>
  <c r="DB128" i="15"/>
  <c r="DA128" i="15"/>
  <c r="DE127" i="15"/>
  <c r="DD127" i="15"/>
  <c r="DC127" i="15"/>
  <c r="DB127" i="15"/>
  <c r="DA127" i="15"/>
  <c r="DE126" i="15"/>
  <c r="DD126" i="15"/>
  <c r="DC126" i="15"/>
  <c r="DB126" i="15"/>
  <c r="DA126" i="15"/>
  <c r="DE125" i="15"/>
  <c r="DD125" i="15"/>
  <c r="DC125" i="15"/>
  <c r="DB125" i="15"/>
  <c r="DA125" i="15"/>
  <c r="DE124" i="15"/>
  <c r="DD124" i="15"/>
  <c r="DC124" i="15"/>
  <c r="DB124" i="15"/>
  <c r="DA124" i="15"/>
  <c r="DE123" i="15"/>
  <c r="DD123" i="15"/>
  <c r="DC123" i="15"/>
  <c r="DB123" i="15"/>
  <c r="DA123" i="15"/>
  <c r="DE122" i="15"/>
  <c r="DD122" i="15"/>
  <c r="DC122" i="15"/>
  <c r="DB122" i="15"/>
  <c r="DA122" i="15"/>
  <c r="DE121" i="15"/>
  <c r="DD121" i="15"/>
  <c r="DC121" i="15"/>
  <c r="DB121" i="15"/>
  <c r="DA121" i="15"/>
  <c r="DE120" i="15"/>
  <c r="DD120" i="15"/>
  <c r="DC120" i="15"/>
  <c r="DB120" i="15"/>
  <c r="DA120" i="15"/>
  <c r="DE119" i="15"/>
  <c r="DD119" i="15"/>
  <c r="DC119" i="15"/>
  <c r="DB119" i="15"/>
  <c r="DA119" i="15"/>
  <c r="DE118" i="15"/>
  <c r="DD118" i="15"/>
  <c r="DC118" i="15"/>
  <c r="DB118" i="15"/>
  <c r="DA118" i="15"/>
  <c r="DE117" i="15"/>
  <c r="DD117" i="15"/>
  <c r="DC117" i="15"/>
  <c r="DB117" i="15"/>
  <c r="DA117" i="15"/>
  <c r="DE116" i="15"/>
  <c r="DD116" i="15"/>
  <c r="DC116" i="15"/>
  <c r="DB116" i="15"/>
  <c r="DA116" i="15"/>
  <c r="DE115" i="15"/>
  <c r="DD115" i="15"/>
  <c r="DC115" i="15"/>
  <c r="DB115" i="15"/>
  <c r="DA115" i="15"/>
  <c r="DE114" i="15"/>
  <c r="DD114" i="15"/>
  <c r="DC114" i="15"/>
  <c r="DB114" i="15"/>
  <c r="DA114" i="15"/>
  <c r="DE113" i="15"/>
  <c r="DD113" i="15"/>
  <c r="DC113" i="15"/>
  <c r="DB113" i="15"/>
  <c r="DA113" i="15"/>
  <c r="DE112" i="15"/>
  <c r="DD112" i="15"/>
  <c r="DC112" i="15"/>
  <c r="DB112" i="15"/>
  <c r="DA112" i="15"/>
  <c r="DE111" i="15"/>
  <c r="DD111" i="15"/>
  <c r="DC111" i="15"/>
  <c r="DB111" i="15"/>
  <c r="DA111" i="15"/>
  <c r="DE110" i="15"/>
  <c r="DD110" i="15"/>
  <c r="DC110" i="15"/>
  <c r="DB110" i="15"/>
  <c r="DA110" i="15"/>
  <c r="DE109" i="15"/>
  <c r="DD109" i="15"/>
  <c r="DC109" i="15"/>
  <c r="DB109" i="15"/>
  <c r="DA109" i="15"/>
  <c r="DE108" i="15"/>
  <c r="DD108" i="15"/>
  <c r="DC108" i="15"/>
  <c r="DB108" i="15"/>
  <c r="DA108" i="15"/>
  <c r="DE107" i="15"/>
  <c r="DD107" i="15"/>
  <c r="DC107" i="15"/>
  <c r="DB107" i="15"/>
  <c r="DA107" i="15"/>
  <c r="DE106" i="15"/>
  <c r="DD106" i="15"/>
  <c r="DC106" i="15"/>
  <c r="DB106" i="15"/>
  <c r="DA106" i="15"/>
  <c r="DE105" i="15"/>
  <c r="DD105" i="15"/>
  <c r="DC105" i="15"/>
  <c r="DB105" i="15"/>
  <c r="DA105" i="15"/>
  <c r="DE104" i="15"/>
  <c r="DD104" i="15"/>
  <c r="DC104" i="15"/>
  <c r="DB104" i="15"/>
  <c r="DA104" i="15"/>
  <c r="DE103" i="15"/>
  <c r="DD103" i="15"/>
  <c r="DC103" i="15"/>
  <c r="DB103" i="15"/>
  <c r="DA103" i="15"/>
  <c r="DE102" i="15"/>
  <c r="DD102" i="15"/>
  <c r="DC102" i="15"/>
  <c r="DB102" i="15"/>
  <c r="DA102" i="15"/>
  <c r="DE101" i="15"/>
  <c r="DD101" i="15"/>
  <c r="DC101" i="15"/>
  <c r="DB101" i="15"/>
  <c r="DA101" i="15"/>
  <c r="DE100" i="15"/>
  <c r="DD100" i="15"/>
  <c r="DC100" i="15"/>
  <c r="DB100" i="15"/>
  <c r="DA100" i="15"/>
  <c r="DE99" i="15"/>
  <c r="DD99" i="15"/>
  <c r="DC99" i="15"/>
  <c r="DB99" i="15"/>
  <c r="DA99" i="15"/>
  <c r="DE98" i="15"/>
  <c r="DD98" i="15"/>
  <c r="DC98" i="15"/>
  <c r="DB98" i="15"/>
  <c r="DA98" i="15"/>
  <c r="DE97" i="15"/>
  <c r="DD97" i="15"/>
  <c r="DC97" i="15"/>
  <c r="DB97" i="15"/>
  <c r="DA97" i="15"/>
  <c r="DE96" i="15"/>
  <c r="DD96" i="15"/>
  <c r="DC96" i="15"/>
  <c r="DB96" i="15"/>
  <c r="DA96" i="15"/>
  <c r="DE95" i="15"/>
  <c r="DD95" i="15"/>
  <c r="DC95" i="15"/>
  <c r="DB95" i="15"/>
  <c r="DA95" i="15"/>
  <c r="DE94" i="15"/>
  <c r="DD94" i="15"/>
  <c r="DC94" i="15"/>
  <c r="DB94" i="15"/>
  <c r="DA94" i="15"/>
  <c r="DE93" i="15"/>
  <c r="DD93" i="15"/>
  <c r="DC93" i="15"/>
  <c r="DB93" i="15"/>
  <c r="DA93" i="15"/>
  <c r="DE92" i="15"/>
  <c r="DD92" i="15"/>
  <c r="DC92" i="15"/>
  <c r="DB92" i="15"/>
  <c r="DA92" i="15"/>
  <c r="DE91" i="15"/>
  <c r="DD91" i="15"/>
  <c r="DC91" i="15"/>
  <c r="DB91" i="15"/>
  <c r="DA91" i="15"/>
  <c r="DE90" i="15"/>
  <c r="DD90" i="15"/>
  <c r="DC90" i="15"/>
  <c r="DB90" i="15"/>
  <c r="DA90" i="15"/>
  <c r="DE89" i="15"/>
  <c r="DD89" i="15"/>
  <c r="DC89" i="15"/>
  <c r="DB89" i="15"/>
  <c r="DA89" i="15"/>
  <c r="DE88" i="15"/>
  <c r="DD88" i="15"/>
  <c r="DC88" i="15"/>
  <c r="DB88" i="15"/>
  <c r="DA88" i="15"/>
  <c r="DE87" i="15"/>
  <c r="DD87" i="15"/>
  <c r="DC87" i="15"/>
  <c r="DB87" i="15"/>
  <c r="DA87" i="15"/>
  <c r="DE86" i="15"/>
  <c r="DD86" i="15"/>
  <c r="DC86" i="15"/>
  <c r="DB86" i="15"/>
  <c r="DA86" i="15"/>
  <c r="DE85" i="15"/>
  <c r="DD85" i="15"/>
  <c r="DC85" i="15"/>
  <c r="DB85" i="15"/>
  <c r="DA85" i="15"/>
  <c r="DE84" i="15"/>
  <c r="DD84" i="15"/>
  <c r="DC84" i="15"/>
  <c r="DB84" i="15"/>
  <c r="DA84" i="15"/>
  <c r="DE83" i="15"/>
  <c r="DD83" i="15"/>
  <c r="DC83" i="15"/>
  <c r="DB83" i="15"/>
  <c r="DA83" i="15"/>
  <c r="DE82" i="15"/>
  <c r="DD82" i="15"/>
  <c r="DC82" i="15"/>
  <c r="DB82" i="15"/>
  <c r="DA82" i="15"/>
  <c r="DE81" i="15"/>
  <c r="DD81" i="15"/>
  <c r="DC81" i="15"/>
  <c r="DB81" i="15"/>
  <c r="DA81" i="15"/>
  <c r="DE80" i="15"/>
  <c r="DD80" i="15"/>
  <c r="DC80" i="15"/>
  <c r="DB80" i="15"/>
  <c r="DA80" i="15"/>
  <c r="DE79" i="15"/>
  <c r="DD79" i="15"/>
  <c r="DC79" i="15"/>
  <c r="DB79" i="15"/>
  <c r="DA79" i="15"/>
  <c r="DE78" i="15"/>
  <c r="DD78" i="15"/>
  <c r="DC78" i="15"/>
  <c r="DB78" i="15"/>
  <c r="DA78" i="15"/>
  <c r="DE77" i="15"/>
  <c r="DD77" i="15"/>
  <c r="DC77" i="15"/>
  <c r="DB77" i="15"/>
  <c r="DA77" i="15"/>
  <c r="DE76" i="15"/>
  <c r="DD76" i="15"/>
  <c r="DC76" i="15"/>
  <c r="DB76" i="15"/>
  <c r="DA76" i="15"/>
  <c r="DE75" i="15"/>
  <c r="DD75" i="15"/>
  <c r="DC75" i="15"/>
  <c r="DB75" i="15"/>
  <c r="DA75" i="15"/>
  <c r="DE74" i="15"/>
  <c r="DD74" i="15"/>
  <c r="DC74" i="15"/>
  <c r="DB74" i="15"/>
  <c r="DA74" i="15"/>
  <c r="DE73" i="15"/>
  <c r="DD73" i="15"/>
  <c r="DC73" i="15"/>
  <c r="DB73" i="15"/>
  <c r="DA73" i="15"/>
  <c r="DE72" i="15"/>
  <c r="DD72" i="15"/>
  <c r="DC72" i="15"/>
  <c r="DB72" i="15"/>
  <c r="DA72" i="15"/>
  <c r="DE71" i="15"/>
  <c r="DD71" i="15"/>
  <c r="DC71" i="15"/>
  <c r="DB71" i="15"/>
  <c r="DA71" i="15"/>
  <c r="DE70" i="15"/>
  <c r="DD70" i="15"/>
  <c r="DC70" i="15"/>
  <c r="DB70" i="15"/>
  <c r="DA70" i="15"/>
  <c r="DE69" i="15"/>
  <c r="DD69" i="15"/>
  <c r="DC69" i="15"/>
  <c r="DB69" i="15"/>
  <c r="DA69" i="15"/>
  <c r="DE68" i="15"/>
  <c r="DD68" i="15"/>
  <c r="DC68" i="15"/>
  <c r="DB68" i="15"/>
  <c r="DA68" i="15"/>
  <c r="DE67" i="15"/>
  <c r="DD67" i="15"/>
  <c r="DC67" i="15"/>
  <c r="DB67" i="15"/>
  <c r="DA67" i="15"/>
  <c r="DE66" i="15"/>
  <c r="DD66" i="15"/>
  <c r="DC66" i="15"/>
  <c r="DB66" i="15"/>
  <c r="DA66" i="15"/>
  <c r="DE64" i="15"/>
  <c r="DD64" i="15"/>
  <c r="DC64" i="15"/>
  <c r="DB64" i="15"/>
  <c r="DA64" i="15"/>
  <c r="DE63" i="15"/>
  <c r="DD63" i="15"/>
  <c r="DC63" i="15"/>
  <c r="DB63" i="15"/>
  <c r="DA63" i="15"/>
  <c r="DE62" i="15"/>
  <c r="DD62" i="15"/>
  <c r="DC62" i="15"/>
  <c r="DB62" i="15"/>
  <c r="DA62" i="15"/>
  <c r="DE61" i="15"/>
  <c r="DD61" i="15"/>
  <c r="DC61" i="15"/>
  <c r="DB61" i="15"/>
  <c r="DA61" i="15"/>
  <c r="DE60" i="15"/>
  <c r="DD60" i="15"/>
  <c r="DC60" i="15"/>
  <c r="DB60" i="15"/>
  <c r="DA60" i="15"/>
  <c r="DE59" i="15"/>
  <c r="DD59" i="15"/>
  <c r="DC59" i="15"/>
  <c r="DB59" i="15"/>
  <c r="DA59" i="15"/>
  <c r="DE58" i="15"/>
  <c r="DD58" i="15"/>
  <c r="DC58" i="15"/>
  <c r="DB58" i="15"/>
  <c r="DA58" i="15"/>
  <c r="DE57" i="15"/>
  <c r="DD57" i="15"/>
  <c r="DC57" i="15"/>
  <c r="DB57" i="15"/>
  <c r="DA57" i="15"/>
  <c r="DE56" i="15"/>
  <c r="DD56" i="15"/>
  <c r="DC56" i="15"/>
  <c r="DB56" i="15"/>
  <c r="DA56" i="15"/>
  <c r="DE55" i="15"/>
  <c r="DD55" i="15"/>
  <c r="DC55" i="15"/>
  <c r="DB55" i="15"/>
  <c r="DA55" i="15"/>
  <c r="DE54" i="15"/>
  <c r="DD54" i="15"/>
  <c r="DC54" i="15"/>
  <c r="DB54" i="15"/>
  <c r="DA54" i="15"/>
  <c r="DE53" i="15"/>
  <c r="DD53" i="15"/>
  <c r="DC53" i="15"/>
  <c r="DB53" i="15"/>
  <c r="DA53" i="15"/>
  <c r="DE52" i="15"/>
  <c r="DD52" i="15"/>
  <c r="DC52" i="15"/>
  <c r="DB52" i="15"/>
  <c r="DA52" i="15"/>
  <c r="DE51" i="15"/>
  <c r="DD51" i="15"/>
  <c r="DC51" i="15"/>
  <c r="DB51" i="15"/>
  <c r="DA51" i="15"/>
  <c r="DE50" i="15"/>
  <c r="DD50" i="15"/>
  <c r="DC50" i="15"/>
  <c r="DB50" i="15"/>
  <c r="DA50" i="15"/>
  <c r="DE49" i="15"/>
  <c r="DD49" i="15"/>
  <c r="DC49" i="15"/>
  <c r="DB49" i="15"/>
  <c r="DA49" i="15"/>
  <c r="DE48" i="15"/>
  <c r="DD48" i="15"/>
  <c r="DC48" i="15"/>
  <c r="DB48" i="15"/>
  <c r="DA48" i="15"/>
  <c r="DE47" i="15"/>
  <c r="DD47" i="15"/>
  <c r="DC47" i="15"/>
  <c r="DB47" i="15"/>
  <c r="DA47" i="15"/>
  <c r="DE46" i="15"/>
  <c r="DD46" i="15"/>
  <c r="DC46" i="15"/>
  <c r="DB46" i="15"/>
  <c r="DA46" i="15"/>
  <c r="DE45" i="15"/>
  <c r="DD45" i="15"/>
  <c r="DC45" i="15"/>
  <c r="DB45" i="15"/>
  <c r="DA45" i="15"/>
  <c r="DE44" i="15"/>
  <c r="DD44" i="15"/>
  <c r="DC44" i="15"/>
  <c r="DB44" i="15"/>
  <c r="DA44" i="15"/>
  <c r="DE43" i="15"/>
  <c r="DD43" i="15"/>
  <c r="DC43" i="15"/>
  <c r="DB43" i="15"/>
  <c r="DA43" i="15"/>
  <c r="DE42" i="15"/>
  <c r="DD42" i="15"/>
  <c r="DC42" i="15"/>
  <c r="DB42" i="15"/>
  <c r="DA42" i="15"/>
  <c r="DE41" i="15"/>
  <c r="DD41" i="15"/>
  <c r="DC41" i="15"/>
  <c r="DB41" i="15"/>
  <c r="DA41" i="15"/>
  <c r="DE40" i="15"/>
  <c r="DD40" i="15"/>
  <c r="DC40" i="15"/>
  <c r="DB40" i="15"/>
  <c r="DA40" i="15"/>
  <c r="DE39" i="15"/>
  <c r="DD39" i="15"/>
  <c r="DC39" i="15"/>
  <c r="DB39" i="15"/>
  <c r="DA39" i="15"/>
  <c r="DE38" i="15"/>
  <c r="DD38" i="15"/>
  <c r="DC38" i="15"/>
  <c r="DB38" i="15"/>
  <c r="DA38" i="15"/>
  <c r="DE37" i="15"/>
  <c r="DD37" i="15"/>
  <c r="DC37" i="15"/>
  <c r="DB37" i="15"/>
  <c r="DA37" i="15"/>
  <c r="DE36" i="15"/>
  <c r="DD36" i="15"/>
  <c r="DC36" i="15"/>
  <c r="DB36" i="15"/>
  <c r="DA36" i="15"/>
  <c r="DE35" i="15"/>
  <c r="DD35" i="15"/>
  <c r="DC35" i="15"/>
  <c r="DB35" i="15"/>
  <c r="DA35" i="15"/>
  <c r="DE34" i="15"/>
  <c r="DD34" i="15"/>
  <c r="DC34" i="15"/>
  <c r="DB34" i="15"/>
  <c r="DA34" i="15"/>
  <c r="DE33" i="15"/>
  <c r="DD33" i="15"/>
  <c r="DC33" i="15"/>
  <c r="DB33" i="15"/>
  <c r="DA33" i="15"/>
  <c r="DE32" i="15"/>
  <c r="DD32" i="15"/>
  <c r="DC32" i="15"/>
  <c r="DB32" i="15"/>
  <c r="DA32" i="15"/>
  <c r="DE31" i="15"/>
  <c r="DD31" i="15"/>
  <c r="DC31" i="15"/>
  <c r="DB31" i="15"/>
  <c r="DA31" i="15"/>
  <c r="DE30" i="15"/>
  <c r="DD30" i="15"/>
  <c r="DC30" i="15"/>
  <c r="DB30" i="15"/>
  <c r="DA30" i="15"/>
  <c r="DE29" i="15"/>
  <c r="DD29" i="15"/>
  <c r="DC29" i="15"/>
  <c r="DB29" i="15"/>
  <c r="DA29" i="15"/>
  <c r="DE28" i="15"/>
  <c r="DD28" i="15"/>
  <c r="DC28" i="15"/>
  <c r="DB28" i="15"/>
  <c r="DA28" i="15"/>
  <c r="DE27" i="15"/>
  <c r="DD27" i="15"/>
  <c r="DC27" i="15"/>
  <c r="DB27" i="15"/>
  <c r="DA27" i="15"/>
  <c r="DE26" i="15"/>
  <c r="DD26" i="15"/>
  <c r="DC26" i="15"/>
  <c r="DB26" i="15"/>
  <c r="DA26" i="15"/>
  <c r="DE25" i="15"/>
  <c r="DD25" i="15"/>
  <c r="DC25" i="15"/>
  <c r="DB25" i="15"/>
  <c r="DA25" i="15"/>
  <c r="DE24" i="15"/>
  <c r="DD24" i="15"/>
  <c r="DC24" i="15"/>
  <c r="DB24" i="15"/>
  <c r="DA24" i="15"/>
  <c r="DE23" i="15"/>
  <c r="DD23" i="15"/>
  <c r="DC23" i="15"/>
  <c r="DB23" i="15"/>
  <c r="DA23" i="15"/>
  <c r="DE22" i="15"/>
  <c r="DD22" i="15"/>
  <c r="DC22" i="15"/>
  <c r="DB22" i="15"/>
  <c r="DA22" i="15"/>
  <c r="DE21" i="15"/>
  <c r="DD21" i="15"/>
  <c r="DC21" i="15"/>
  <c r="DB21" i="15"/>
  <c r="DA21" i="15"/>
  <c r="DE20" i="15"/>
  <c r="DD20" i="15"/>
  <c r="DC20" i="15"/>
  <c r="DB20" i="15"/>
  <c r="DA20" i="15"/>
  <c r="DE19" i="15"/>
  <c r="DD19" i="15"/>
  <c r="DC19" i="15"/>
  <c r="DB19" i="15"/>
  <c r="DA19" i="15"/>
  <c r="DE18" i="15"/>
  <c r="DD18" i="15"/>
  <c r="DC18" i="15"/>
  <c r="DB18" i="15"/>
  <c r="DA18" i="15"/>
  <c r="DE17" i="15"/>
  <c r="DD17" i="15"/>
  <c r="DC17" i="15"/>
  <c r="DB17" i="15"/>
  <c r="DA17" i="15"/>
  <c r="DE16" i="15"/>
  <c r="DD16" i="15"/>
  <c r="DC16" i="15"/>
  <c r="DB16" i="15"/>
  <c r="DA16" i="15"/>
  <c r="DE15" i="15"/>
  <c r="DD15" i="15"/>
  <c r="DC15" i="15"/>
  <c r="DB15" i="15"/>
  <c r="DA15" i="15"/>
  <c r="DE14" i="15"/>
  <c r="DD14" i="15"/>
  <c r="DC14" i="15"/>
  <c r="DB14" i="15"/>
  <c r="DA14" i="15"/>
  <c r="DE13" i="15"/>
  <c r="DD13" i="15"/>
  <c r="DC13" i="15"/>
  <c r="DB13" i="15"/>
  <c r="DA13" i="15"/>
  <c r="DE12" i="15"/>
  <c r="DD12" i="15"/>
  <c r="DC12" i="15"/>
  <c r="DB12" i="15"/>
  <c r="DA12" i="15"/>
  <c r="DE11" i="15"/>
  <c r="DD11" i="15"/>
  <c r="DC11" i="15"/>
  <c r="DB11" i="15"/>
  <c r="DA11" i="15"/>
  <c r="DE10" i="15"/>
  <c r="DD10" i="15"/>
  <c r="DC10" i="15"/>
  <c r="DB10" i="15"/>
  <c r="DA10" i="15"/>
  <c r="DE9" i="15"/>
  <c r="DD9" i="15"/>
  <c r="DC9" i="15"/>
  <c r="DB9" i="15"/>
  <c r="DA9" i="15"/>
  <c r="DE8" i="15"/>
  <c r="DD8" i="15"/>
  <c r="DC8" i="15"/>
  <c r="DB8" i="15"/>
  <c r="DA8" i="15"/>
  <c r="DK7" i="15"/>
  <c r="DJ7" i="15"/>
  <c r="DI7" i="15"/>
  <c r="DH7" i="15"/>
  <c r="DG7" i="15"/>
  <c r="DB7" i="15"/>
  <c r="DA7" i="15"/>
  <c r="DE7" i="15"/>
  <c r="DD7" i="15"/>
  <c r="DC7" i="15"/>
  <c r="EQ453" i="15"/>
  <c r="EL453" i="15"/>
  <c r="EG453" i="15"/>
  <c r="EC451" i="15"/>
  <c r="EB451" i="15"/>
  <c r="EA451" i="15"/>
  <c r="DY451" i="15"/>
  <c r="DY452" i="15" s="1"/>
  <c r="DX451" i="15"/>
  <c r="DX452" i="15" s="1"/>
  <c r="DW451" i="15"/>
  <c r="DV451" i="15"/>
  <c r="DV452" i="15" s="1"/>
  <c r="DU451" i="15"/>
  <c r="DU452" i="15" s="1"/>
  <c r="DT451" i="15"/>
  <c r="DS451" i="15"/>
  <c r="DR451" i="15"/>
  <c r="DP451" i="15"/>
  <c r="DO451" i="15"/>
  <c r="DN451" i="15"/>
  <c r="CZ451" i="15"/>
  <c r="CY451" i="15"/>
  <c r="CX451" i="15"/>
  <c r="CW451" i="15"/>
  <c r="CV451" i="15"/>
  <c r="CU451" i="15"/>
  <c r="CT451" i="15"/>
  <c r="CS451" i="15"/>
  <c r="CR451" i="15"/>
  <c r="CQ451" i="15"/>
  <c r="CP451" i="15"/>
  <c r="CO451" i="15"/>
  <c r="CN451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A451" i="15"/>
  <c r="BZ451" i="15"/>
  <c r="BY451" i="15"/>
  <c r="BX451" i="15"/>
  <c r="BW451" i="15"/>
  <c r="BU451" i="15"/>
  <c r="BT451" i="15"/>
  <c r="BS451" i="15"/>
  <c r="BR451" i="15"/>
  <c r="BQ451" i="15"/>
  <c r="BP451" i="15"/>
  <c r="BO451" i="15"/>
  <c r="BN451" i="15"/>
  <c r="BM451" i="15"/>
  <c r="BL451" i="15"/>
  <c r="BK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AW451" i="15"/>
  <c r="AV451" i="15"/>
  <c r="AU451" i="15"/>
  <c r="AT451" i="15"/>
  <c r="AS451" i="15"/>
  <c r="AQ451" i="15"/>
  <c r="AP451" i="15"/>
  <c r="AO451" i="15"/>
  <c r="AN451" i="15"/>
  <c r="AM451" i="15"/>
  <c r="AK451" i="15"/>
  <c r="AJ451" i="15"/>
  <c r="AI451" i="15"/>
  <c r="AH451" i="15"/>
  <c r="AG451" i="15"/>
  <c r="AE451" i="15"/>
  <c r="AD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BV450" i="15"/>
  <c r="BV449" i="15"/>
  <c r="BJ449" i="15"/>
  <c r="DH451" i="15"/>
  <c r="BV448" i="15"/>
  <c r="BJ448" i="15"/>
  <c r="EC447" i="15"/>
  <c r="EB447" i="15"/>
  <c r="EA447" i="15"/>
  <c r="DW447" i="15"/>
  <c r="DS447" i="15"/>
  <c r="DR447" i="15"/>
  <c r="DP447" i="15"/>
  <c r="DO447" i="15"/>
  <c r="DN447" i="15"/>
  <c r="CY447" i="15"/>
  <c r="CX447" i="15"/>
  <c r="CW447" i="15"/>
  <c r="CV447" i="15"/>
  <c r="CU447" i="15"/>
  <c r="CS447" i="15"/>
  <c r="CR447" i="15"/>
  <c r="CQ447" i="15"/>
  <c r="CP447" i="15"/>
  <c r="CO447" i="15"/>
  <c r="CM447" i="15"/>
  <c r="CL447" i="15"/>
  <c r="CK447" i="15"/>
  <c r="CJ447" i="15"/>
  <c r="CI447" i="15"/>
  <c r="CG447" i="15"/>
  <c r="CF447" i="15"/>
  <c r="CE447" i="15"/>
  <c r="CD447" i="15"/>
  <c r="CC447" i="15"/>
  <c r="CA447" i="15"/>
  <c r="BZ447" i="15"/>
  <c r="BY447" i="15"/>
  <c r="BX447" i="15"/>
  <c r="BW447" i="15"/>
  <c r="BU447" i="15"/>
  <c r="BT447" i="15"/>
  <c r="BS447" i="15"/>
  <c r="BR447" i="15"/>
  <c r="BQ447" i="15"/>
  <c r="BO447" i="15"/>
  <c r="BN447" i="15"/>
  <c r="BM447" i="15"/>
  <c r="BL447" i="15"/>
  <c r="BK447" i="15"/>
  <c r="BI447" i="15"/>
  <c r="BH447" i="15"/>
  <c r="BG447" i="15"/>
  <c r="BF447" i="15"/>
  <c r="BE447" i="15"/>
  <c r="BC447" i="15"/>
  <c r="BB447" i="15"/>
  <c r="BA447" i="15"/>
  <c r="AZ447" i="15"/>
  <c r="AY447" i="15"/>
  <c r="AW447" i="15"/>
  <c r="AV447" i="15"/>
  <c r="AU447" i="15"/>
  <c r="AT447" i="15"/>
  <c r="AS447" i="15"/>
  <c r="AQ447" i="15"/>
  <c r="AP447" i="15"/>
  <c r="AO447" i="15"/>
  <c r="AN447" i="15"/>
  <c r="AM447" i="15"/>
  <c r="AK447" i="15"/>
  <c r="AJ447" i="15"/>
  <c r="AI447" i="15"/>
  <c r="AH447" i="15"/>
  <c r="AG447" i="15"/>
  <c r="AE447" i="15"/>
  <c r="AD447" i="15"/>
  <c r="AC447" i="15"/>
  <c r="AB447" i="15"/>
  <c r="AA447" i="15"/>
  <c r="Y447" i="15"/>
  <c r="X447" i="15"/>
  <c r="W447" i="15"/>
  <c r="V447" i="15"/>
  <c r="U447" i="15"/>
  <c r="S447" i="15"/>
  <c r="R447" i="15"/>
  <c r="Q447" i="15"/>
  <c r="P447" i="15"/>
  <c r="O447" i="15"/>
  <c r="M447" i="15"/>
  <c r="L447" i="15"/>
  <c r="K447" i="15"/>
  <c r="J447" i="15"/>
  <c r="I447" i="15"/>
  <c r="DT446" i="15"/>
  <c r="CZ446" i="15"/>
  <c r="CT446" i="15"/>
  <c r="CN446" i="15"/>
  <c r="CH446" i="15"/>
  <c r="CB446" i="15"/>
  <c r="BV446" i="15"/>
  <c r="BP446" i="15"/>
  <c r="BJ446" i="15"/>
  <c r="BD446" i="15"/>
  <c r="AX446" i="15"/>
  <c r="AR446" i="15"/>
  <c r="AL446" i="15"/>
  <c r="AF446" i="15"/>
  <c r="Z446" i="15"/>
  <c r="T446" i="15"/>
  <c r="N446" i="15"/>
  <c r="DT445" i="15"/>
  <c r="CZ445" i="15"/>
  <c r="CT445" i="15"/>
  <c r="CN445" i="15"/>
  <c r="CH445" i="15"/>
  <c r="CB445" i="15"/>
  <c r="BV445" i="15"/>
  <c r="BP445" i="15"/>
  <c r="BJ445" i="15"/>
  <c r="BD445" i="15"/>
  <c r="AX445" i="15"/>
  <c r="AR445" i="15"/>
  <c r="AL445" i="15"/>
  <c r="AF445" i="15"/>
  <c r="Z445" i="15"/>
  <c r="T445" i="15"/>
  <c r="N445" i="15"/>
  <c r="DT444" i="15"/>
  <c r="CZ444" i="15"/>
  <c r="CT444" i="15"/>
  <c r="CN444" i="15"/>
  <c r="CH444" i="15"/>
  <c r="CB444" i="15"/>
  <c r="BV444" i="15"/>
  <c r="BP444" i="15"/>
  <c r="BJ444" i="15"/>
  <c r="BD444" i="15"/>
  <c r="AX444" i="15"/>
  <c r="AR444" i="15"/>
  <c r="AL444" i="15"/>
  <c r="AF444" i="15"/>
  <c r="Z444" i="15"/>
  <c r="T444" i="15"/>
  <c r="N444" i="15"/>
  <c r="DT443" i="15"/>
  <c r="CZ443" i="15"/>
  <c r="CT443" i="15"/>
  <c r="CN443" i="15"/>
  <c r="CH443" i="15"/>
  <c r="CB443" i="15"/>
  <c r="BV443" i="15"/>
  <c r="BP443" i="15"/>
  <c r="BJ443" i="15"/>
  <c r="BD443" i="15"/>
  <c r="AX443" i="15"/>
  <c r="AR443" i="15"/>
  <c r="AL443" i="15"/>
  <c r="AF443" i="15"/>
  <c r="Z443" i="15"/>
  <c r="T443" i="15"/>
  <c r="N443" i="15"/>
  <c r="DT442" i="15"/>
  <c r="CZ442" i="15"/>
  <c r="CT442" i="15"/>
  <c r="CN442" i="15"/>
  <c r="CH442" i="15"/>
  <c r="CB442" i="15"/>
  <c r="BV442" i="15"/>
  <c r="BP442" i="15"/>
  <c r="BJ442" i="15"/>
  <c r="BD442" i="15"/>
  <c r="AX442" i="15"/>
  <c r="AR442" i="15"/>
  <c r="AL442" i="15"/>
  <c r="AF442" i="15"/>
  <c r="Z442" i="15"/>
  <c r="T442" i="15"/>
  <c r="N442" i="15"/>
  <c r="DT441" i="15"/>
  <c r="CZ441" i="15"/>
  <c r="CT441" i="15"/>
  <c r="CN441" i="15"/>
  <c r="CH441" i="15"/>
  <c r="CB441" i="15"/>
  <c r="BV441" i="15"/>
  <c r="BP441" i="15"/>
  <c r="BJ441" i="15"/>
  <c r="BD441" i="15"/>
  <c r="AX441" i="15"/>
  <c r="AR441" i="15"/>
  <c r="AL441" i="15"/>
  <c r="AF441" i="15"/>
  <c r="Z441" i="15"/>
  <c r="T441" i="15"/>
  <c r="N441" i="15"/>
  <c r="DT440" i="15"/>
  <c r="CZ440" i="15"/>
  <c r="CT440" i="15"/>
  <c r="CN440" i="15"/>
  <c r="CH440" i="15"/>
  <c r="CB440" i="15"/>
  <c r="BV440" i="15"/>
  <c r="BP440" i="15"/>
  <c r="BJ440" i="15"/>
  <c r="BD440" i="15"/>
  <c r="AX440" i="15"/>
  <c r="AR440" i="15"/>
  <c r="AL440" i="15"/>
  <c r="AF440" i="15"/>
  <c r="Z440" i="15"/>
  <c r="T440" i="15"/>
  <c r="N440" i="15"/>
  <c r="DT439" i="15"/>
  <c r="CZ439" i="15"/>
  <c r="CT439" i="15"/>
  <c r="CN439" i="15"/>
  <c r="CH439" i="15"/>
  <c r="CB439" i="15"/>
  <c r="BV439" i="15"/>
  <c r="BP439" i="15"/>
  <c r="BJ439" i="15"/>
  <c r="BD439" i="15"/>
  <c r="AX439" i="15"/>
  <c r="AR439" i="15"/>
  <c r="AL439" i="15"/>
  <c r="AF439" i="15"/>
  <c r="Z439" i="15"/>
  <c r="T439" i="15"/>
  <c r="N439" i="15"/>
  <c r="DT438" i="15"/>
  <c r="CZ438" i="15"/>
  <c r="CT438" i="15"/>
  <c r="CN438" i="15"/>
  <c r="CH438" i="15"/>
  <c r="CB438" i="15"/>
  <c r="BV438" i="15"/>
  <c r="BP438" i="15"/>
  <c r="BJ438" i="15"/>
  <c r="BD438" i="15"/>
  <c r="AX438" i="15"/>
  <c r="AR438" i="15"/>
  <c r="AL438" i="15"/>
  <c r="AF438" i="15"/>
  <c r="Z438" i="15"/>
  <c r="T438" i="15"/>
  <c r="N438" i="15"/>
  <c r="DT437" i="15"/>
  <c r="CZ437" i="15"/>
  <c r="CT437" i="15"/>
  <c r="CN437" i="15"/>
  <c r="CH437" i="15"/>
  <c r="CB437" i="15"/>
  <c r="BV437" i="15"/>
  <c r="BP437" i="15"/>
  <c r="BJ437" i="15"/>
  <c r="BD437" i="15"/>
  <c r="AX437" i="15"/>
  <c r="AR437" i="15"/>
  <c r="AL437" i="15"/>
  <c r="AF437" i="15"/>
  <c r="Z437" i="15"/>
  <c r="T437" i="15"/>
  <c r="N437" i="15"/>
  <c r="DT436" i="15"/>
  <c r="CZ436" i="15"/>
  <c r="CT436" i="15"/>
  <c r="CN436" i="15"/>
  <c r="CH436" i="15"/>
  <c r="CB436" i="15"/>
  <c r="BV436" i="15"/>
  <c r="BP436" i="15"/>
  <c r="BJ436" i="15"/>
  <c r="BD436" i="15"/>
  <c r="AX436" i="15"/>
  <c r="AR436" i="15"/>
  <c r="AL436" i="15"/>
  <c r="AF436" i="15"/>
  <c r="Z436" i="15"/>
  <c r="T436" i="15"/>
  <c r="N436" i="15"/>
  <c r="DT435" i="15"/>
  <c r="CZ435" i="15"/>
  <c r="CT435" i="15"/>
  <c r="CN435" i="15"/>
  <c r="CH435" i="15"/>
  <c r="CB435" i="15"/>
  <c r="BV435" i="15"/>
  <c r="BP435" i="15"/>
  <c r="BJ435" i="15"/>
  <c r="BD435" i="15"/>
  <c r="AX435" i="15"/>
  <c r="AR435" i="15"/>
  <c r="AL435" i="15"/>
  <c r="AF435" i="15"/>
  <c r="Z435" i="15"/>
  <c r="T435" i="15"/>
  <c r="N435" i="15"/>
  <c r="DT434" i="15"/>
  <c r="CZ434" i="15"/>
  <c r="CT434" i="15"/>
  <c r="CN434" i="15"/>
  <c r="CH434" i="15"/>
  <c r="CB434" i="15"/>
  <c r="BV434" i="15"/>
  <c r="BP434" i="15"/>
  <c r="BJ434" i="15"/>
  <c r="BD434" i="15"/>
  <c r="AX434" i="15"/>
  <c r="AR434" i="15"/>
  <c r="AL434" i="15"/>
  <c r="AF434" i="15"/>
  <c r="Z434" i="15"/>
  <c r="T434" i="15"/>
  <c r="N434" i="15"/>
  <c r="DT433" i="15"/>
  <c r="CZ433" i="15"/>
  <c r="CT433" i="15"/>
  <c r="CN433" i="15"/>
  <c r="CH433" i="15"/>
  <c r="CB433" i="15"/>
  <c r="BV433" i="15"/>
  <c r="BP433" i="15"/>
  <c r="BJ433" i="15"/>
  <c r="BD433" i="15"/>
  <c r="AX433" i="15"/>
  <c r="AR433" i="15"/>
  <c r="AL433" i="15"/>
  <c r="AF433" i="15"/>
  <c r="Z433" i="15"/>
  <c r="T433" i="15"/>
  <c r="N433" i="15"/>
  <c r="DT432" i="15"/>
  <c r="CZ432" i="15"/>
  <c r="CT432" i="15"/>
  <c r="CN432" i="15"/>
  <c r="CH432" i="15"/>
  <c r="CB432" i="15"/>
  <c r="BV432" i="15"/>
  <c r="BP432" i="15"/>
  <c r="BJ432" i="15"/>
  <c r="BD432" i="15"/>
  <c r="AX432" i="15"/>
  <c r="AR432" i="15"/>
  <c r="AL432" i="15"/>
  <c r="AF432" i="15"/>
  <c r="Z432" i="15"/>
  <c r="T432" i="15"/>
  <c r="N432" i="15"/>
  <c r="DT431" i="15"/>
  <c r="CZ431" i="15"/>
  <c r="CT431" i="15"/>
  <c r="CN431" i="15"/>
  <c r="CH431" i="15"/>
  <c r="CB431" i="15"/>
  <c r="BV431" i="15"/>
  <c r="BP431" i="15"/>
  <c r="BJ431" i="15"/>
  <c r="BD431" i="15"/>
  <c r="AX431" i="15"/>
  <c r="AR431" i="15"/>
  <c r="AL431" i="15"/>
  <c r="AF431" i="15"/>
  <c r="Z431" i="15"/>
  <c r="T431" i="15"/>
  <c r="N431" i="15"/>
  <c r="DT430" i="15"/>
  <c r="CZ430" i="15"/>
  <c r="CT430" i="15"/>
  <c r="CN430" i="15"/>
  <c r="CH430" i="15"/>
  <c r="CB430" i="15"/>
  <c r="BV430" i="15"/>
  <c r="BP430" i="15"/>
  <c r="BJ430" i="15"/>
  <c r="BD430" i="15"/>
  <c r="AX430" i="15"/>
  <c r="AR430" i="15"/>
  <c r="AL430" i="15"/>
  <c r="AF430" i="15"/>
  <c r="Z430" i="15"/>
  <c r="T430" i="15"/>
  <c r="N430" i="15"/>
  <c r="DT429" i="15"/>
  <c r="CZ429" i="15"/>
  <c r="CT429" i="15"/>
  <c r="CN429" i="15"/>
  <c r="CH429" i="15"/>
  <c r="CB429" i="15"/>
  <c r="BV429" i="15"/>
  <c r="BP429" i="15"/>
  <c r="BJ429" i="15"/>
  <c r="BD429" i="15"/>
  <c r="AX429" i="15"/>
  <c r="AR429" i="15"/>
  <c r="AL429" i="15"/>
  <c r="AF429" i="15"/>
  <c r="Z429" i="15"/>
  <c r="T429" i="15"/>
  <c r="N429" i="15"/>
  <c r="DT428" i="15"/>
  <c r="CZ428" i="15"/>
  <c r="CT428" i="15"/>
  <c r="CN428" i="15"/>
  <c r="CH428" i="15"/>
  <c r="CB428" i="15"/>
  <c r="BV428" i="15"/>
  <c r="BP428" i="15"/>
  <c r="BJ428" i="15"/>
  <c r="BD428" i="15"/>
  <c r="AX428" i="15"/>
  <c r="AR428" i="15"/>
  <c r="AL428" i="15"/>
  <c r="AF428" i="15"/>
  <c r="Z428" i="15"/>
  <c r="T428" i="15"/>
  <c r="N428" i="15"/>
  <c r="DT427" i="15"/>
  <c r="CZ427" i="15"/>
  <c r="CT427" i="15"/>
  <c r="CN427" i="15"/>
  <c r="CH427" i="15"/>
  <c r="CB427" i="15"/>
  <c r="BV427" i="15"/>
  <c r="BP427" i="15"/>
  <c r="BJ427" i="15"/>
  <c r="BD427" i="15"/>
  <c r="AX427" i="15"/>
  <c r="AR427" i="15"/>
  <c r="AL427" i="15"/>
  <c r="AF427" i="15"/>
  <c r="Z427" i="15"/>
  <c r="T427" i="15"/>
  <c r="N427" i="15"/>
  <c r="DT426" i="15"/>
  <c r="CZ426" i="15"/>
  <c r="CT426" i="15"/>
  <c r="CN426" i="15"/>
  <c r="CH426" i="15"/>
  <c r="CB426" i="15"/>
  <c r="BV426" i="15"/>
  <c r="BP426" i="15"/>
  <c r="BJ426" i="15"/>
  <c r="BD426" i="15"/>
  <c r="AX426" i="15"/>
  <c r="AR426" i="15"/>
  <c r="AL426" i="15"/>
  <c r="AF426" i="15"/>
  <c r="Z426" i="15"/>
  <c r="T426" i="15"/>
  <c r="N426" i="15"/>
  <c r="DT425" i="15"/>
  <c r="CZ425" i="15"/>
  <c r="CT425" i="15"/>
  <c r="CN425" i="15"/>
  <c r="CH425" i="15"/>
  <c r="CB425" i="15"/>
  <c r="BV425" i="15"/>
  <c r="BP425" i="15"/>
  <c r="BJ425" i="15"/>
  <c r="BD425" i="15"/>
  <c r="AX425" i="15"/>
  <c r="AR425" i="15"/>
  <c r="AL425" i="15"/>
  <c r="AF425" i="15"/>
  <c r="Z425" i="15"/>
  <c r="T425" i="15"/>
  <c r="N425" i="15"/>
  <c r="DT424" i="15"/>
  <c r="CZ424" i="15"/>
  <c r="CT424" i="15"/>
  <c r="CN424" i="15"/>
  <c r="CH424" i="15"/>
  <c r="CB424" i="15"/>
  <c r="BV424" i="15"/>
  <c r="BP424" i="15"/>
  <c r="BJ424" i="15"/>
  <c r="BD424" i="15"/>
  <c r="AX424" i="15"/>
  <c r="AR424" i="15"/>
  <c r="AL424" i="15"/>
  <c r="AF424" i="15"/>
  <c r="Z424" i="15"/>
  <c r="T424" i="15"/>
  <c r="N424" i="15"/>
  <c r="DT423" i="15"/>
  <c r="CZ423" i="15"/>
  <c r="CT423" i="15"/>
  <c r="CN423" i="15"/>
  <c r="CH423" i="15"/>
  <c r="CB423" i="15"/>
  <c r="BV423" i="15"/>
  <c r="BP423" i="15"/>
  <c r="BJ423" i="15"/>
  <c r="BD423" i="15"/>
  <c r="AX423" i="15"/>
  <c r="AR423" i="15"/>
  <c r="AL423" i="15"/>
  <c r="AF423" i="15"/>
  <c r="Z423" i="15"/>
  <c r="T423" i="15"/>
  <c r="N423" i="15"/>
  <c r="DT422" i="15"/>
  <c r="CZ422" i="15"/>
  <c r="CT422" i="15"/>
  <c r="CN422" i="15"/>
  <c r="CH422" i="15"/>
  <c r="CB422" i="15"/>
  <c r="BV422" i="15"/>
  <c r="BP422" i="15"/>
  <c r="BJ422" i="15"/>
  <c r="BD422" i="15"/>
  <c r="AX422" i="15"/>
  <c r="AR422" i="15"/>
  <c r="AL422" i="15"/>
  <c r="AF422" i="15"/>
  <c r="Z422" i="15"/>
  <c r="T422" i="15"/>
  <c r="N422" i="15"/>
  <c r="DT421" i="15"/>
  <c r="CZ421" i="15"/>
  <c r="CT421" i="15"/>
  <c r="CN421" i="15"/>
  <c r="CH421" i="15"/>
  <c r="CB421" i="15"/>
  <c r="BV421" i="15"/>
  <c r="BP421" i="15"/>
  <c r="BJ421" i="15"/>
  <c r="BD421" i="15"/>
  <c r="AX421" i="15"/>
  <c r="AR421" i="15"/>
  <c r="AL421" i="15"/>
  <c r="AF421" i="15"/>
  <c r="Z421" i="15"/>
  <c r="T421" i="15"/>
  <c r="N421" i="15"/>
  <c r="DT420" i="15"/>
  <c r="CZ420" i="15"/>
  <c r="CT420" i="15"/>
  <c r="CN420" i="15"/>
  <c r="CH420" i="15"/>
  <c r="CB420" i="15"/>
  <c r="BV420" i="15"/>
  <c r="BP420" i="15"/>
  <c r="BJ420" i="15"/>
  <c r="BD420" i="15"/>
  <c r="AX420" i="15"/>
  <c r="AR420" i="15"/>
  <c r="AL420" i="15"/>
  <c r="AF420" i="15"/>
  <c r="Z420" i="15"/>
  <c r="T420" i="15"/>
  <c r="N420" i="15"/>
  <c r="DT419" i="15"/>
  <c r="CZ419" i="15"/>
  <c r="CT419" i="15"/>
  <c r="CN419" i="15"/>
  <c r="CH419" i="15"/>
  <c r="CB419" i="15"/>
  <c r="BV419" i="15"/>
  <c r="BP419" i="15"/>
  <c r="BJ419" i="15"/>
  <c r="BD419" i="15"/>
  <c r="AX419" i="15"/>
  <c r="AR419" i="15"/>
  <c r="AL419" i="15"/>
  <c r="AF419" i="15"/>
  <c r="Z419" i="15"/>
  <c r="T419" i="15"/>
  <c r="N419" i="15"/>
  <c r="DT418" i="15"/>
  <c r="CZ418" i="15"/>
  <c r="CT418" i="15"/>
  <c r="CN418" i="15"/>
  <c r="CH418" i="15"/>
  <c r="CB418" i="15"/>
  <c r="BV418" i="15"/>
  <c r="BP418" i="15"/>
  <c r="BJ418" i="15"/>
  <c r="BD418" i="15"/>
  <c r="AX418" i="15"/>
  <c r="AR418" i="15"/>
  <c r="AL418" i="15"/>
  <c r="AF418" i="15"/>
  <c r="Z418" i="15"/>
  <c r="T418" i="15"/>
  <c r="N418" i="15"/>
  <c r="DT417" i="15"/>
  <c r="CZ417" i="15"/>
  <c r="CT417" i="15"/>
  <c r="CN417" i="15"/>
  <c r="CH417" i="15"/>
  <c r="CB417" i="15"/>
  <c r="BV417" i="15"/>
  <c r="BP417" i="15"/>
  <c r="BJ417" i="15"/>
  <c r="BD417" i="15"/>
  <c r="AX417" i="15"/>
  <c r="AR417" i="15"/>
  <c r="AL417" i="15"/>
  <c r="AF417" i="15"/>
  <c r="Z417" i="15"/>
  <c r="T417" i="15"/>
  <c r="N417" i="15"/>
  <c r="DT416" i="15"/>
  <c r="CZ416" i="15"/>
  <c r="CT416" i="15"/>
  <c r="CN416" i="15"/>
  <c r="CH416" i="15"/>
  <c r="CB416" i="15"/>
  <c r="BV416" i="15"/>
  <c r="BP416" i="15"/>
  <c r="BJ416" i="15"/>
  <c r="BD416" i="15"/>
  <c r="AX416" i="15"/>
  <c r="AR416" i="15"/>
  <c r="AL416" i="15"/>
  <c r="AF416" i="15"/>
  <c r="Z416" i="15"/>
  <c r="T416" i="15"/>
  <c r="N416" i="15"/>
  <c r="DT415" i="15"/>
  <c r="CZ415" i="15"/>
  <c r="CT415" i="15"/>
  <c r="CN415" i="15"/>
  <c r="CH415" i="15"/>
  <c r="CB415" i="15"/>
  <c r="BV415" i="15"/>
  <c r="BP415" i="15"/>
  <c r="BJ415" i="15"/>
  <c r="BD415" i="15"/>
  <c r="AX415" i="15"/>
  <c r="AR415" i="15"/>
  <c r="AL415" i="15"/>
  <c r="AF415" i="15"/>
  <c r="Z415" i="15"/>
  <c r="T415" i="15"/>
  <c r="N415" i="15"/>
  <c r="DT414" i="15"/>
  <c r="CZ414" i="15"/>
  <c r="CT414" i="15"/>
  <c r="CN414" i="15"/>
  <c r="CH414" i="15"/>
  <c r="CB414" i="15"/>
  <c r="BV414" i="15"/>
  <c r="BP414" i="15"/>
  <c r="BJ414" i="15"/>
  <c r="BD414" i="15"/>
  <c r="AX414" i="15"/>
  <c r="AR414" i="15"/>
  <c r="AL414" i="15"/>
  <c r="AF414" i="15"/>
  <c r="Z414" i="15"/>
  <c r="T414" i="15"/>
  <c r="N414" i="15"/>
  <c r="DT413" i="15"/>
  <c r="CZ413" i="15"/>
  <c r="CT413" i="15"/>
  <c r="CN413" i="15"/>
  <c r="CH413" i="15"/>
  <c r="CB413" i="15"/>
  <c r="BV413" i="15"/>
  <c r="BP413" i="15"/>
  <c r="BJ413" i="15"/>
  <c r="BD413" i="15"/>
  <c r="AX413" i="15"/>
  <c r="AR413" i="15"/>
  <c r="AL413" i="15"/>
  <c r="AF413" i="15"/>
  <c r="Z413" i="15"/>
  <c r="T413" i="15"/>
  <c r="N413" i="15"/>
  <c r="EB412" i="15"/>
  <c r="EA412" i="15"/>
  <c r="DS412" i="15"/>
  <c r="DR412" i="15"/>
  <c r="DO412" i="15"/>
  <c r="DN412" i="15"/>
  <c r="CY412" i="15"/>
  <c r="CX412" i="15"/>
  <c r="CW412" i="15"/>
  <c r="CV412" i="15"/>
  <c r="CU412" i="15"/>
  <c r="CS412" i="15"/>
  <c r="CR412" i="15"/>
  <c r="CQ412" i="15"/>
  <c r="CP412" i="15"/>
  <c r="CO412" i="15"/>
  <c r="CM412" i="15"/>
  <c r="CL412" i="15"/>
  <c r="CK412" i="15"/>
  <c r="CJ412" i="15"/>
  <c r="CI412" i="15"/>
  <c r="CG412" i="15"/>
  <c r="CF412" i="15"/>
  <c r="CE412" i="15"/>
  <c r="CD412" i="15"/>
  <c r="CC412" i="15"/>
  <c r="CA412" i="15"/>
  <c r="BZ412" i="15"/>
  <c r="BY412" i="15"/>
  <c r="BX412" i="15"/>
  <c r="BW412" i="15"/>
  <c r="BU412" i="15"/>
  <c r="BT412" i="15"/>
  <c r="BS412" i="15"/>
  <c r="BR412" i="15"/>
  <c r="BQ412" i="15"/>
  <c r="BO412" i="15"/>
  <c r="BN412" i="15"/>
  <c r="BM412" i="15"/>
  <c r="BL412" i="15"/>
  <c r="BK412" i="15"/>
  <c r="BI412" i="15"/>
  <c r="BH412" i="15"/>
  <c r="BG412" i="15"/>
  <c r="BF412" i="15"/>
  <c r="BE412" i="15"/>
  <c r="BC412" i="15"/>
  <c r="BB412" i="15"/>
  <c r="BA412" i="15"/>
  <c r="AZ412" i="15"/>
  <c r="AY412" i="15"/>
  <c r="AW412" i="15"/>
  <c r="AV412" i="15"/>
  <c r="AU412" i="15"/>
  <c r="AT412" i="15"/>
  <c r="AS412" i="15"/>
  <c r="AQ412" i="15"/>
  <c r="AP412" i="15"/>
  <c r="AO412" i="15"/>
  <c r="AN412" i="15"/>
  <c r="AM412" i="15"/>
  <c r="AK412" i="15"/>
  <c r="AJ412" i="15"/>
  <c r="AI412" i="15"/>
  <c r="AH412" i="15"/>
  <c r="AG412" i="15"/>
  <c r="AE412" i="15"/>
  <c r="AD412" i="15"/>
  <c r="AC412" i="15"/>
  <c r="AB412" i="15"/>
  <c r="AA412" i="15"/>
  <c r="Y412" i="15"/>
  <c r="X412" i="15"/>
  <c r="W412" i="15"/>
  <c r="V412" i="15"/>
  <c r="U412" i="15"/>
  <c r="S412" i="15"/>
  <c r="R412" i="15"/>
  <c r="Q412" i="15"/>
  <c r="P412" i="15"/>
  <c r="O412" i="15"/>
  <c r="M412" i="15"/>
  <c r="L412" i="15"/>
  <c r="K412" i="15"/>
  <c r="J412" i="15"/>
  <c r="I412" i="15"/>
  <c r="CZ411" i="15"/>
  <c r="CT411" i="15"/>
  <c r="CN411" i="15"/>
  <c r="CH411" i="15"/>
  <c r="CB411" i="15"/>
  <c r="BV411" i="15"/>
  <c r="BP411" i="15"/>
  <c r="BJ411" i="15"/>
  <c r="BD411" i="15"/>
  <c r="AX411" i="15"/>
  <c r="AR411" i="15"/>
  <c r="AL411" i="15"/>
  <c r="AF411" i="15"/>
  <c r="Z411" i="15"/>
  <c r="T411" i="15"/>
  <c r="N411" i="15"/>
  <c r="CZ410" i="15"/>
  <c r="CT410" i="15"/>
  <c r="CN410" i="15"/>
  <c r="CH410" i="15"/>
  <c r="CB410" i="15"/>
  <c r="BV410" i="15"/>
  <c r="BP410" i="15"/>
  <c r="BJ410" i="15"/>
  <c r="BD410" i="15"/>
  <c r="AX410" i="15"/>
  <c r="AR410" i="15"/>
  <c r="AL410" i="15"/>
  <c r="AF410" i="15"/>
  <c r="Z410" i="15"/>
  <c r="T410" i="15"/>
  <c r="N410" i="15"/>
  <c r="EC409" i="15"/>
  <c r="EC412" i="15" s="1"/>
  <c r="CZ409" i="15"/>
  <c r="CT409" i="15"/>
  <c r="CN409" i="15"/>
  <c r="CH409" i="15"/>
  <c r="CB409" i="15"/>
  <c r="BV409" i="15"/>
  <c r="BP409" i="15"/>
  <c r="BJ409" i="15"/>
  <c r="BD409" i="15"/>
  <c r="AX409" i="15"/>
  <c r="AR409" i="15"/>
  <c r="AL409" i="15"/>
  <c r="AF409" i="15"/>
  <c r="Z409" i="15"/>
  <c r="T409" i="15"/>
  <c r="N409" i="15"/>
  <c r="CZ408" i="15"/>
  <c r="CT408" i="15"/>
  <c r="CN408" i="15"/>
  <c r="CH408" i="15"/>
  <c r="CB408" i="15"/>
  <c r="BV408" i="15"/>
  <c r="BP408" i="15"/>
  <c r="BJ408" i="15"/>
  <c r="BD408" i="15"/>
  <c r="AX408" i="15"/>
  <c r="AR408" i="15"/>
  <c r="AL408" i="15"/>
  <c r="AF408" i="15"/>
  <c r="Z408" i="15"/>
  <c r="T408" i="15"/>
  <c r="N408" i="15"/>
  <c r="DL407" i="15"/>
  <c r="CZ407" i="15"/>
  <c r="CT407" i="15"/>
  <c r="CN407" i="15"/>
  <c r="CH407" i="15"/>
  <c r="CB407" i="15"/>
  <c r="BV407" i="15"/>
  <c r="BP407" i="15"/>
  <c r="BJ407" i="15"/>
  <c r="BD407" i="15"/>
  <c r="AX407" i="15"/>
  <c r="AR407" i="15"/>
  <c r="AL407" i="15"/>
  <c r="AF407" i="15"/>
  <c r="Z407" i="15"/>
  <c r="T407" i="15"/>
  <c r="N407" i="15"/>
  <c r="CZ406" i="15"/>
  <c r="CT406" i="15"/>
  <c r="CN406" i="15"/>
  <c r="CH406" i="15"/>
  <c r="CB406" i="15"/>
  <c r="BV406" i="15"/>
  <c r="BP406" i="15"/>
  <c r="BJ406" i="15"/>
  <c r="BD406" i="15"/>
  <c r="AX406" i="15"/>
  <c r="AR406" i="15"/>
  <c r="AL406" i="15"/>
  <c r="AF406" i="15"/>
  <c r="Z406" i="15"/>
  <c r="T406" i="15"/>
  <c r="N406" i="15"/>
  <c r="CZ405" i="15"/>
  <c r="CT405" i="15"/>
  <c r="CN405" i="15"/>
  <c r="CH405" i="15"/>
  <c r="CB405" i="15"/>
  <c r="BV405" i="15"/>
  <c r="BP405" i="15"/>
  <c r="BJ405" i="15"/>
  <c r="BD405" i="15"/>
  <c r="AX405" i="15"/>
  <c r="AR405" i="15"/>
  <c r="AL405" i="15"/>
  <c r="AF405" i="15"/>
  <c r="Z405" i="15"/>
  <c r="T405" i="15"/>
  <c r="N405" i="15"/>
  <c r="CZ404" i="15"/>
  <c r="CT404" i="15"/>
  <c r="CN404" i="15"/>
  <c r="CH404" i="15"/>
  <c r="CB404" i="15"/>
  <c r="BV404" i="15"/>
  <c r="BP404" i="15"/>
  <c r="BJ404" i="15"/>
  <c r="BD404" i="15"/>
  <c r="AX404" i="15"/>
  <c r="AR404" i="15"/>
  <c r="AL404" i="15"/>
  <c r="AF404" i="15"/>
  <c r="Z404" i="15"/>
  <c r="T404" i="15"/>
  <c r="N404" i="15"/>
  <c r="CZ403" i="15"/>
  <c r="CT403" i="15"/>
  <c r="CN403" i="15"/>
  <c r="CH403" i="15"/>
  <c r="CB403" i="15"/>
  <c r="BV403" i="15"/>
  <c r="BP403" i="15"/>
  <c r="BJ403" i="15"/>
  <c r="BD403" i="15"/>
  <c r="AX403" i="15"/>
  <c r="AR403" i="15"/>
  <c r="AL403" i="15"/>
  <c r="AF403" i="15"/>
  <c r="Z403" i="15"/>
  <c r="T403" i="15"/>
  <c r="N403" i="15"/>
  <c r="CZ402" i="15"/>
  <c r="CT402" i="15"/>
  <c r="CN402" i="15"/>
  <c r="CH402" i="15"/>
  <c r="CB402" i="15"/>
  <c r="BV402" i="15"/>
  <c r="BP402" i="15"/>
  <c r="BJ402" i="15"/>
  <c r="BD402" i="15"/>
  <c r="AX402" i="15"/>
  <c r="AR402" i="15"/>
  <c r="AL402" i="15"/>
  <c r="AF402" i="15"/>
  <c r="Z402" i="15"/>
  <c r="T402" i="15"/>
  <c r="N402" i="15"/>
  <c r="CZ401" i="15"/>
  <c r="CT401" i="15"/>
  <c r="CN401" i="15"/>
  <c r="CH401" i="15"/>
  <c r="CB401" i="15"/>
  <c r="BV401" i="15"/>
  <c r="BP401" i="15"/>
  <c r="BJ401" i="15"/>
  <c r="BD401" i="15"/>
  <c r="AX401" i="15"/>
  <c r="AR401" i="15"/>
  <c r="AL401" i="15"/>
  <c r="AF401" i="15"/>
  <c r="Z401" i="15"/>
  <c r="T401" i="15"/>
  <c r="N401" i="15"/>
  <c r="CZ400" i="15"/>
  <c r="CT400" i="15"/>
  <c r="CN400" i="15"/>
  <c r="CH400" i="15"/>
  <c r="CB400" i="15"/>
  <c r="BV400" i="15"/>
  <c r="BP400" i="15"/>
  <c r="BJ400" i="15"/>
  <c r="BD400" i="15"/>
  <c r="AX400" i="15"/>
  <c r="AR400" i="15"/>
  <c r="AL400" i="15"/>
  <c r="AF400" i="15"/>
  <c r="Z400" i="15"/>
  <c r="T400" i="15"/>
  <c r="N400" i="15"/>
  <c r="CZ399" i="15"/>
  <c r="CT399" i="15"/>
  <c r="CN399" i="15"/>
  <c r="CH399" i="15"/>
  <c r="CB399" i="15"/>
  <c r="BV399" i="15"/>
  <c r="BP399" i="15"/>
  <c r="BJ399" i="15"/>
  <c r="BD399" i="15"/>
  <c r="AX399" i="15"/>
  <c r="AR399" i="15"/>
  <c r="AL399" i="15"/>
  <c r="AF399" i="15"/>
  <c r="Z399" i="15"/>
  <c r="T399" i="15"/>
  <c r="N399" i="15"/>
  <c r="CZ398" i="15"/>
  <c r="CT398" i="15"/>
  <c r="CN398" i="15"/>
  <c r="CH398" i="15"/>
  <c r="CB398" i="15"/>
  <c r="BV398" i="15"/>
  <c r="BP398" i="15"/>
  <c r="BJ398" i="15"/>
  <c r="BD398" i="15"/>
  <c r="AX398" i="15"/>
  <c r="AR398" i="15"/>
  <c r="AL398" i="15"/>
  <c r="AF398" i="15"/>
  <c r="Z398" i="15"/>
  <c r="T398" i="15"/>
  <c r="N398" i="15"/>
  <c r="CZ397" i="15"/>
  <c r="CT397" i="15"/>
  <c r="CN397" i="15"/>
  <c r="CH397" i="15"/>
  <c r="CB397" i="15"/>
  <c r="BV397" i="15"/>
  <c r="BP397" i="15"/>
  <c r="BJ397" i="15"/>
  <c r="BD397" i="15"/>
  <c r="AX397" i="15"/>
  <c r="AR397" i="15"/>
  <c r="AL397" i="15"/>
  <c r="AF397" i="15"/>
  <c r="Z397" i="15"/>
  <c r="T397" i="15"/>
  <c r="N397" i="15"/>
  <c r="CZ396" i="15"/>
  <c r="CT396" i="15"/>
  <c r="CN396" i="15"/>
  <c r="CH396" i="15"/>
  <c r="CB396" i="15"/>
  <c r="BV396" i="15"/>
  <c r="BP396" i="15"/>
  <c r="BJ396" i="15"/>
  <c r="BD396" i="15"/>
  <c r="AX396" i="15"/>
  <c r="AR396" i="15"/>
  <c r="AL396" i="15"/>
  <c r="AF396" i="15"/>
  <c r="Z396" i="15"/>
  <c r="T396" i="15"/>
  <c r="N396" i="15"/>
  <c r="CZ395" i="15"/>
  <c r="CT395" i="15"/>
  <c r="CN395" i="15"/>
  <c r="CH395" i="15"/>
  <c r="CB395" i="15"/>
  <c r="BV395" i="15"/>
  <c r="BP395" i="15"/>
  <c r="BJ395" i="15"/>
  <c r="BD395" i="15"/>
  <c r="AX395" i="15"/>
  <c r="AR395" i="15"/>
  <c r="AL395" i="15"/>
  <c r="AF395" i="15"/>
  <c r="Z395" i="15"/>
  <c r="T395" i="15"/>
  <c r="N395" i="15"/>
  <c r="CZ394" i="15"/>
  <c r="CT394" i="15"/>
  <c r="CN394" i="15"/>
  <c r="CH394" i="15"/>
  <c r="CB394" i="15"/>
  <c r="BV394" i="15"/>
  <c r="BP394" i="15"/>
  <c r="BJ394" i="15"/>
  <c r="BD394" i="15"/>
  <c r="AX394" i="15"/>
  <c r="AR394" i="15"/>
  <c r="AL394" i="15"/>
  <c r="AF394" i="15"/>
  <c r="Z394" i="15"/>
  <c r="T394" i="15"/>
  <c r="N394" i="15"/>
  <c r="CZ393" i="15"/>
  <c r="CT393" i="15"/>
  <c r="CN393" i="15"/>
  <c r="CH393" i="15"/>
  <c r="CB393" i="15"/>
  <c r="BV393" i="15"/>
  <c r="BP393" i="15"/>
  <c r="BJ393" i="15"/>
  <c r="BD393" i="15"/>
  <c r="AX393" i="15"/>
  <c r="AR393" i="15"/>
  <c r="AL393" i="15"/>
  <c r="AF393" i="15"/>
  <c r="Z393" i="15"/>
  <c r="T393" i="15"/>
  <c r="N393" i="15"/>
  <c r="CZ392" i="15"/>
  <c r="CT392" i="15"/>
  <c r="CN392" i="15"/>
  <c r="CH392" i="15"/>
  <c r="CB392" i="15"/>
  <c r="BV392" i="15"/>
  <c r="BP392" i="15"/>
  <c r="BJ392" i="15"/>
  <c r="BD392" i="15"/>
  <c r="AX392" i="15"/>
  <c r="AR392" i="15"/>
  <c r="AL392" i="15"/>
  <c r="AF392" i="15"/>
  <c r="Z392" i="15"/>
  <c r="T392" i="15"/>
  <c r="N392" i="15"/>
  <c r="CZ391" i="15"/>
  <c r="CT391" i="15"/>
  <c r="CN391" i="15"/>
  <c r="CH391" i="15"/>
  <c r="CB391" i="15"/>
  <c r="BV391" i="15"/>
  <c r="BP391" i="15"/>
  <c r="BJ391" i="15"/>
  <c r="BD391" i="15"/>
  <c r="AX391" i="15"/>
  <c r="AR391" i="15"/>
  <c r="AL391" i="15"/>
  <c r="AF391" i="15"/>
  <c r="Z391" i="15"/>
  <c r="T391" i="15"/>
  <c r="N391" i="15"/>
  <c r="CZ390" i="15"/>
  <c r="CT390" i="15"/>
  <c r="CN390" i="15"/>
  <c r="CH390" i="15"/>
  <c r="CB390" i="15"/>
  <c r="BV390" i="15"/>
  <c r="BP390" i="15"/>
  <c r="BJ390" i="15"/>
  <c r="BD390" i="15"/>
  <c r="AX390" i="15"/>
  <c r="AR390" i="15"/>
  <c r="AL390" i="15"/>
  <c r="AF390" i="15"/>
  <c r="Z390" i="15"/>
  <c r="T390" i="15"/>
  <c r="N390" i="15"/>
  <c r="CZ389" i="15"/>
  <c r="CT389" i="15"/>
  <c r="CN389" i="15"/>
  <c r="CH389" i="15"/>
  <c r="CB389" i="15"/>
  <c r="BV389" i="15"/>
  <c r="BP389" i="15"/>
  <c r="BJ389" i="15"/>
  <c r="BD389" i="15"/>
  <c r="AX389" i="15"/>
  <c r="AR389" i="15"/>
  <c r="AL389" i="15"/>
  <c r="AF389" i="15"/>
  <c r="Z389" i="15"/>
  <c r="T389" i="15"/>
  <c r="N389" i="15"/>
  <c r="CZ388" i="15"/>
  <c r="CT388" i="15"/>
  <c r="CN388" i="15"/>
  <c r="CH388" i="15"/>
  <c r="CB388" i="15"/>
  <c r="BV388" i="15"/>
  <c r="BP388" i="15"/>
  <c r="BJ388" i="15"/>
  <c r="BD388" i="15"/>
  <c r="AX388" i="15"/>
  <c r="AR388" i="15"/>
  <c r="AL388" i="15"/>
  <c r="AF388" i="15"/>
  <c r="Z388" i="15"/>
  <c r="T388" i="15"/>
  <c r="N388" i="15"/>
  <c r="CZ387" i="15"/>
  <c r="CT387" i="15"/>
  <c r="CN387" i="15"/>
  <c r="CH387" i="15"/>
  <c r="CB387" i="15"/>
  <c r="BV387" i="15"/>
  <c r="BP387" i="15"/>
  <c r="BJ387" i="15"/>
  <c r="BD387" i="15"/>
  <c r="AX387" i="15"/>
  <c r="AR387" i="15"/>
  <c r="AL387" i="15"/>
  <c r="AF387" i="15"/>
  <c r="Z387" i="15"/>
  <c r="T387" i="15"/>
  <c r="N387" i="15"/>
  <c r="CZ386" i="15"/>
  <c r="CT386" i="15"/>
  <c r="CN386" i="15"/>
  <c r="CH386" i="15"/>
  <c r="CB386" i="15"/>
  <c r="BV386" i="15"/>
  <c r="BP386" i="15"/>
  <c r="BJ386" i="15"/>
  <c r="BD386" i="15"/>
  <c r="AX386" i="15"/>
  <c r="AR386" i="15"/>
  <c r="AL386" i="15"/>
  <c r="AF386" i="15"/>
  <c r="Z386" i="15"/>
  <c r="T386" i="15"/>
  <c r="N386" i="15"/>
  <c r="CZ385" i="15"/>
  <c r="CT385" i="15"/>
  <c r="CN385" i="15"/>
  <c r="CH385" i="15"/>
  <c r="CB385" i="15"/>
  <c r="BV385" i="15"/>
  <c r="BP385" i="15"/>
  <c r="BJ385" i="15"/>
  <c r="BD385" i="15"/>
  <c r="AX385" i="15"/>
  <c r="AR385" i="15"/>
  <c r="AL385" i="15"/>
  <c r="AF385" i="15"/>
  <c r="Z385" i="15"/>
  <c r="T385" i="15"/>
  <c r="N385" i="15"/>
  <c r="CZ384" i="15"/>
  <c r="CT384" i="15"/>
  <c r="CN384" i="15"/>
  <c r="CH384" i="15"/>
  <c r="CB384" i="15"/>
  <c r="BV384" i="15"/>
  <c r="BP384" i="15"/>
  <c r="BJ384" i="15"/>
  <c r="BD384" i="15"/>
  <c r="AX384" i="15"/>
  <c r="AR384" i="15"/>
  <c r="AL384" i="15"/>
  <c r="AF384" i="15"/>
  <c r="Z384" i="15"/>
  <c r="T384" i="15"/>
  <c r="N384" i="15"/>
  <c r="CZ383" i="15"/>
  <c r="CT383" i="15"/>
  <c r="CN383" i="15"/>
  <c r="CH383" i="15"/>
  <c r="CB383" i="15"/>
  <c r="BV383" i="15"/>
  <c r="BP383" i="15"/>
  <c r="BJ383" i="15"/>
  <c r="BD383" i="15"/>
  <c r="AX383" i="15"/>
  <c r="AR383" i="15"/>
  <c r="AL383" i="15"/>
  <c r="AF383" i="15"/>
  <c r="Z383" i="15"/>
  <c r="T383" i="15"/>
  <c r="N383" i="15"/>
  <c r="CZ382" i="15"/>
  <c r="CT382" i="15"/>
  <c r="CN382" i="15"/>
  <c r="CH382" i="15"/>
  <c r="CB382" i="15"/>
  <c r="BV382" i="15"/>
  <c r="BP382" i="15"/>
  <c r="BJ382" i="15"/>
  <c r="BD382" i="15"/>
  <c r="AX382" i="15"/>
  <c r="AR382" i="15"/>
  <c r="AL382" i="15"/>
  <c r="AF382" i="15"/>
  <c r="Z382" i="15"/>
  <c r="T382" i="15"/>
  <c r="N382" i="15"/>
  <c r="CZ381" i="15"/>
  <c r="CT381" i="15"/>
  <c r="CN381" i="15"/>
  <c r="CH381" i="15"/>
  <c r="CB381" i="15"/>
  <c r="BV381" i="15"/>
  <c r="BP381" i="15"/>
  <c r="BJ381" i="15"/>
  <c r="BD381" i="15"/>
  <c r="AX381" i="15"/>
  <c r="AR381" i="15"/>
  <c r="AL381" i="15"/>
  <c r="AF381" i="15"/>
  <c r="Z381" i="15"/>
  <c r="T381" i="15"/>
  <c r="N381" i="15"/>
  <c r="CZ380" i="15"/>
  <c r="CT380" i="15"/>
  <c r="CN380" i="15"/>
  <c r="CH380" i="15"/>
  <c r="CB380" i="15"/>
  <c r="BV380" i="15"/>
  <c r="BP380" i="15"/>
  <c r="BJ380" i="15"/>
  <c r="BD380" i="15"/>
  <c r="AX380" i="15"/>
  <c r="AR380" i="15"/>
  <c r="AL380" i="15"/>
  <c r="AF380" i="15"/>
  <c r="Z380" i="15"/>
  <c r="T380" i="15"/>
  <c r="N380" i="15"/>
  <c r="CZ379" i="15"/>
  <c r="CT379" i="15"/>
  <c r="CN379" i="15"/>
  <c r="CH379" i="15"/>
  <c r="CB379" i="15"/>
  <c r="BV379" i="15"/>
  <c r="BP379" i="15"/>
  <c r="BJ379" i="15"/>
  <c r="BD379" i="15"/>
  <c r="AX379" i="15"/>
  <c r="AR379" i="15"/>
  <c r="AL379" i="15"/>
  <c r="AF379" i="15"/>
  <c r="Z379" i="15"/>
  <c r="T379" i="15"/>
  <c r="N379" i="15"/>
  <c r="CZ378" i="15"/>
  <c r="CT378" i="15"/>
  <c r="CN378" i="15"/>
  <c r="CH378" i="15"/>
  <c r="CB378" i="15"/>
  <c r="BV378" i="15"/>
  <c r="BP378" i="15"/>
  <c r="BJ378" i="15"/>
  <c r="BD378" i="15"/>
  <c r="AX378" i="15"/>
  <c r="AR378" i="15"/>
  <c r="AL378" i="15"/>
  <c r="AF378" i="15"/>
  <c r="Z378" i="15"/>
  <c r="T378" i="15"/>
  <c r="N378" i="15"/>
  <c r="CZ377" i="15"/>
  <c r="CT377" i="15"/>
  <c r="CN377" i="15"/>
  <c r="CH377" i="15"/>
  <c r="CB377" i="15"/>
  <c r="BV377" i="15"/>
  <c r="BP377" i="15"/>
  <c r="BJ377" i="15"/>
  <c r="BD377" i="15"/>
  <c r="AX377" i="15"/>
  <c r="AR377" i="15"/>
  <c r="AL377" i="15"/>
  <c r="AF377" i="15"/>
  <c r="Z377" i="15"/>
  <c r="T377" i="15"/>
  <c r="N377" i="15"/>
  <c r="CZ376" i="15"/>
  <c r="CT376" i="15"/>
  <c r="CN376" i="15"/>
  <c r="CH376" i="15"/>
  <c r="CB376" i="15"/>
  <c r="BV376" i="15"/>
  <c r="BP376" i="15"/>
  <c r="BJ376" i="15"/>
  <c r="BD376" i="15"/>
  <c r="AX376" i="15"/>
  <c r="AR376" i="15"/>
  <c r="AL376" i="15"/>
  <c r="AF376" i="15"/>
  <c r="Z376" i="15"/>
  <c r="T376" i="15"/>
  <c r="N376" i="15"/>
  <c r="CZ375" i="15"/>
  <c r="CT375" i="15"/>
  <c r="CN375" i="15"/>
  <c r="CH375" i="15"/>
  <c r="CB375" i="15"/>
  <c r="BV375" i="15"/>
  <c r="BP375" i="15"/>
  <c r="BJ375" i="15"/>
  <c r="BD375" i="15"/>
  <c r="AX375" i="15"/>
  <c r="AR375" i="15"/>
  <c r="AL375" i="15"/>
  <c r="AF375" i="15"/>
  <c r="Z375" i="15"/>
  <c r="T375" i="15"/>
  <c r="N375" i="15"/>
  <c r="CZ374" i="15"/>
  <c r="CT374" i="15"/>
  <c r="CN374" i="15"/>
  <c r="CH374" i="15"/>
  <c r="CB374" i="15"/>
  <c r="BV374" i="15"/>
  <c r="BP374" i="15"/>
  <c r="BJ374" i="15"/>
  <c r="BD374" i="15"/>
  <c r="AX374" i="15"/>
  <c r="AR374" i="15"/>
  <c r="AL374" i="15"/>
  <c r="AF374" i="15"/>
  <c r="Z374" i="15"/>
  <c r="T374" i="15"/>
  <c r="N374" i="15"/>
  <c r="CZ373" i="15"/>
  <c r="CT373" i="15"/>
  <c r="CN373" i="15"/>
  <c r="CH373" i="15"/>
  <c r="CB373" i="15"/>
  <c r="BV373" i="15"/>
  <c r="BP373" i="15"/>
  <c r="BJ373" i="15"/>
  <c r="BD373" i="15"/>
  <c r="AX373" i="15"/>
  <c r="AR373" i="15"/>
  <c r="AL373" i="15"/>
  <c r="AF373" i="15"/>
  <c r="Z373" i="15"/>
  <c r="T373" i="15"/>
  <c r="N373" i="15"/>
  <c r="CZ372" i="15"/>
  <c r="CT372" i="15"/>
  <c r="CN372" i="15"/>
  <c r="CH372" i="15"/>
  <c r="CB372" i="15"/>
  <c r="BV372" i="15"/>
  <c r="BP372" i="15"/>
  <c r="BJ372" i="15"/>
  <c r="BD372" i="15"/>
  <c r="AX372" i="15"/>
  <c r="AR372" i="15"/>
  <c r="AL372" i="15"/>
  <c r="AF372" i="15"/>
  <c r="Z372" i="15"/>
  <c r="T372" i="15"/>
  <c r="N372" i="15"/>
  <c r="CZ371" i="15"/>
  <c r="CT371" i="15"/>
  <c r="CN371" i="15"/>
  <c r="CH371" i="15"/>
  <c r="CB371" i="15"/>
  <c r="BV371" i="15"/>
  <c r="BP371" i="15"/>
  <c r="BJ371" i="15"/>
  <c r="BD371" i="15"/>
  <c r="AX371" i="15"/>
  <c r="AR371" i="15"/>
  <c r="AL371" i="15"/>
  <c r="AF371" i="15"/>
  <c r="Z371" i="15"/>
  <c r="T371" i="15"/>
  <c r="N371" i="15"/>
  <c r="CZ370" i="15"/>
  <c r="CT370" i="15"/>
  <c r="CN370" i="15"/>
  <c r="CH370" i="15"/>
  <c r="CB370" i="15"/>
  <c r="BV370" i="15"/>
  <c r="BP370" i="15"/>
  <c r="BJ370" i="15"/>
  <c r="BD370" i="15"/>
  <c r="AX370" i="15"/>
  <c r="AR370" i="15"/>
  <c r="AL370" i="15"/>
  <c r="AF370" i="15"/>
  <c r="Z370" i="15"/>
  <c r="T370" i="15"/>
  <c r="N370" i="15"/>
  <c r="CZ369" i="15"/>
  <c r="CT369" i="15"/>
  <c r="CN369" i="15"/>
  <c r="CH369" i="15"/>
  <c r="CB369" i="15"/>
  <c r="BV369" i="15"/>
  <c r="BP369" i="15"/>
  <c r="BJ369" i="15"/>
  <c r="BD369" i="15"/>
  <c r="AX369" i="15"/>
  <c r="AR369" i="15"/>
  <c r="AL369" i="15"/>
  <c r="AF369" i="15"/>
  <c r="Z369" i="15"/>
  <c r="T369" i="15"/>
  <c r="N369" i="15"/>
  <c r="CZ368" i="15"/>
  <c r="CT368" i="15"/>
  <c r="CN368" i="15"/>
  <c r="CH368" i="15"/>
  <c r="CB368" i="15"/>
  <c r="BV368" i="15"/>
  <c r="BP368" i="15"/>
  <c r="BJ368" i="15"/>
  <c r="BD368" i="15"/>
  <c r="AX368" i="15"/>
  <c r="AR368" i="15"/>
  <c r="AL368" i="15"/>
  <c r="AF368" i="15"/>
  <c r="Z368" i="15"/>
  <c r="T368" i="15"/>
  <c r="N368" i="15"/>
  <c r="CZ367" i="15"/>
  <c r="CT367" i="15"/>
  <c r="CN367" i="15"/>
  <c r="CH367" i="15"/>
  <c r="CB367" i="15"/>
  <c r="BV367" i="15"/>
  <c r="BP367" i="15"/>
  <c r="BJ367" i="15"/>
  <c r="BD367" i="15"/>
  <c r="AX367" i="15"/>
  <c r="AR367" i="15"/>
  <c r="AL367" i="15"/>
  <c r="AF367" i="15"/>
  <c r="Z367" i="15"/>
  <c r="T367" i="15"/>
  <c r="N367" i="15"/>
  <c r="CZ366" i="15"/>
  <c r="CT366" i="15"/>
  <c r="CN366" i="15"/>
  <c r="CH366" i="15"/>
  <c r="CB366" i="15"/>
  <c r="BV366" i="15"/>
  <c r="BP366" i="15"/>
  <c r="BJ366" i="15"/>
  <c r="BD366" i="15"/>
  <c r="AX366" i="15"/>
  <c r="AR366" i="15"/>
  <c r="AL366" i="15"/>
  <c r="AF366" i="15"/>
  <c r="Z366" i="15"/>
  <c r="T366" i="15"/>
  <c r="N366" i="15"/>
  <c r="CZ365" i="15"/>
  <c r="CT365" i="15"/>
  <c r="CN365" i="15"/>
  <c r="CH365" i="15"/>
  <c r="CB365" i="15"/>
  <c r="BV365" i="15"/>
  <c r="BP365" i="15"/>
  <c r="BJ365" i="15"/>
  <c r="BD365" i="15"/>
  <c r="AX365" i="15"/>
  <c r="AR365" i="15"/>
  <c r="AL365" i="15"/>
  <c r="AF365" i="15"/>
  <c r="Z365" i="15"/>
  <c r="T365" i="15"/>
  <c r="N365" i="15"/>
  <c r="CZ364" i="15"/>
  <c r="CT364" i="15"/>
  <c r="CN364" i="15"/>
  <c r="CH364" i="15"/>
  <c r="CB364" i="15"/>
  <c r="BV364" i="15"/>
  <c r="BP364" i="15"/>
  <c r="BJ364" i="15"/>
  <c r="BD364" i="15"/>
  <c r="AX364" i="15"/>
  <c r="AR364" i="15"/>
  <c r="AL364" i="15"/>
  <c r="AF364" i="15"/>
  <c r="Z364" i="15"/>
  <c r="T364" i="15"/>
  <c r="N364" i="15"/>
  <c r="CZ363" i="15"/>
  <c r="CT363" i="15"/>
  <c r="CN363" i="15"/>
  <c r="CH363" i="15"/>
  <c r="CB363" i="15"/>
  <c r="BV363" i="15"/>
  <c r="BP363" i="15"/>
  <c r="BJ363" i="15"/>
  <c r="BD363" i="15"/>
  <c r="AX363" i="15"/>
  <c r="AR363" i="15"/>
  <c r="AL363" i="15"/>
  <c r="AF363" i="15"/>
  <c r="Z363" i="15"/>
  <c r="T363" i="15"/>
  <c r="N363" i="15"/>
  <c r="CZ362" i="15"/>
  <c r="CT362" i="15"/>
  <c r="CN362" i="15"/>
  <c r="CH362" i="15"/>
  <c r="CB362" i="15"/>
  <c r="BV362" i="15"/>
  <c r="BP362" i="15"/>
  <c r="BJ362" i="15"/>
  <c r="BD362" i="15"/>
  <c r="AX362" i="15"/>
  <c r="AR362" i="15"/>
  <c r="AL362" i="15"/>
  <c r="AF362" i="15"/>
  <c r="Z362" i="15"/>
  <c r="T362" i="15"/>
  <c r="N362" i="15"/>
  <c r="CZ361" i="15"/>
  <c r="CT361" i="15"/>
  <c r="CN361" i="15"/>
  <c r="CH361" i="15"/>
  <c r="CB361" i="15"/>
  <c r="BV361" i="15"/>
  <c r="BP361" i="15"/>
  <c r="BJ361" i="15"/>
  <c r="BD361" i="15"/>
  <c r="AX361" i="15"/>
  <c r="AR361" i="15"/>
  <c r="AL361" i="15"/>
  <c r="AF361" i="15"/>
  <c r="Z361" i="15"/>
  <c r="T361" i="15"/>
  <c r="N361" i="15"/>
  <c r="CZ360" i="15"/>
  <c r="CT360" i="15"/>
  <c r="CN360" i="15"/>
  <c r="CH360" i="15"/>
  <c r="CB360" i="15"/>
  <c r="BV360" i="15"/>
  <c r="BP360" i="15"/>
  <c r="BJ360" i="15"/>
  <c r="BD360" i="15"/>
  <c r="AX360" i="15"/>
  <c r="AR360" i="15"/>
  <c r="AL360" i="15"/>
  <c r="AF360" i="15"/>
  <c r="Z360" i="15"/>
  <c r="T360" i="15"/>
  <c r="N360" i="15"/>
  <c r="CZ359" i="15"/>
  <c r="CT359" i="15"/>
  <c r="CN359" i="15"/>
  <c r="CH359" i="15"/>
  <c r="CB359" i="15"/>
  <c r="BV359" i="15"/>
  <c r="BP359" i="15"/>
  <c r="BJ359" i="15"/>
  <c r="BD359" i="15"/>
  <c r="AX359" i="15"/>
  <c r="AR359" i="15"/>
  <c r="AL359" i="15"/>
  <c r="AF359" i="15"/>
  <c r="Z359" i="15"/>
  <c r="T359" i="15"/>
  <c r="N359" i="15"/>
  <c r="CZ358" i="15"/>
  <c r="CT358" i="15"/>
  <c r="CN358" i="15"/>
  <c r="CH358" i="15"/>
  <c r="CB358" i="15"/>
  <c r="BV358" i="15"/>
  <c r="BP358" i="15"/>
  <c r="BJ358" i="15"/>
  <c r="BD358" i="15"/>
  <c r="AX358" i="15"/>
  <c r="AR358" i="15"/>
  <c r="AL358" i="15"/>
  <c r="AF358" i="15"/>
  <c r="Z358" i="15"/>
  <c r="T358" i="15"/>
  <c r="N358" i="15"/>
  <c r="CZ357" i="15"/>
  <c r="CT357" i="15"/>
  <c r="CN357" i="15"/>
  <c r="CH357" i="15"/>
  <c r="CB357" i="15"/>
  <c r="BV357" i="15"/>
  <c r="BP357" i="15"/>
  <c r="BJ357" i="15"/>
  <c r="BD357" i="15"/>
  <c r="AX357" i="15"/>
  <c r="AR357" i="15"/>
  <c r="AL357" i="15"/>
  <c r="AF357" i="15"/>
  <c r="Z357" i="15"/>
  <c r="T357" i="15"/>
  <c r="N357" i="15"/>
  <c r="CZ356" i="15"/>
  <c r="CT356" i="15"/>
  <c r="CN356" i="15"/>
  <c r="CH356" i="15"/>
  <c r="CB356" i="15"/>
  <c r="BV356" i="15"/>
  <c r="BP356" i="15"/>
  <c r="BJ356" i="15"/>
  <c r="BD356" i="15"/>
  <c r="AX356" i="15"/>
  <c r="AR356" i="15"/>
  <c r="AL356" i="15"/>
  <c r="AF356" i="15"/>
  <c r="Z356" i="15"/>
  <c r="T356" i="15"/>
  <c r="N356" i="15"/>
  <c r="CZ355" i="15"/>
  <c r="CT355" i="15"/>
  <c r="CN355" i="15"/>
  <c r="CH355" i="15"/>
  <c r="CB355" i="15"/>
  <c r="BV355" i="15"/>
  <c r="BP355" i="15"/>
  <c r="BJ355" i="15"/>
  <c r="BD355" i="15"/>
  <c r="AX355" i="15"/>
  <c r="AR355" i="15"/>
  <c r="AL355" i="15"/>
  <c r="AF355" i="15"/>
  <c r="Z355" i="15"/>
  <c r="T355" i="15"/>
  <c r="N355" i="15"/>
  <c r="CZ354" i="15"/>
  <c r="CT354" i="15"/>
  <c r="CN354" i="15"/>
  <c r="CH354" i="15"/>
  <c r="CB354" i="15"/>
  <c r="BV354" i="15"/>
  <c r="BP354" i="15"/>
  <c r="BJ354" i="15"/>
  <c r="BD354" i="15"/>
  <c r="AX354" i="15"/>
  <c r="AR354" i="15"/>
  <c r="AL354" i="15"/>
  <c r="AF354" i="15"/>
  <c r="Z354" i="15"/>
  <c r="T354" i="15"/>
  <c r="N354" i="15"/>
  <c r="CZ353" i="15"/>
  <c r="CT353" i="15"/>
  <c r="CN353" i="15"/>
  <c r="CH353" i="15"/>
  <c r="CB353" i="15"/>
  <c r="BV353" i="15"/>
  <c r="BP353" i="15"/>
  <c r="BJ353" i="15"/>
  <c r="BD353" i="15"/>
  <c r="AX353" i="15"/>
  <c r="AR353" i="15"/>
  <c r="AL353" i="15"/>
  <c r="AF353" i="15"/>
  <c r="Z353" i="15"/>
  <c r="T353" i="15"/>
  <c r="N353" i="15"/>
  <c r="CZ352" i="15"/>
  <c r="CT352" i="15"/>
  <c r="CN352" i="15"/>
  <c r="CH352" i="15"/>
  <c r="CB352" i="15"/>
  <c r="BV352" i="15"/>
  <c r="BP352" i="15"/>
  <c r="BJ352" i="15"/>
  <c r="BD352" i="15"/>
  <c r="AX352" i="15"/>
  <c r="AR352" i="15"/>
  <c r="AL352" i="15"/>
  <c r="AF352" i="15"/>
  <c r="Z352" i="15"/>
  <c r="T352" i="15"/>
  <c r="N352" i="15"/>
  <c r="CZ351" i="15"/>
  <c r="CT351" i="15"/>
  <c r="CN351" i="15"/>
  <c r="CH351" i="15"/>
  <c r="CB351" i="15"/>
  <c r="BV351" i="15"/>
  <c r="BP351" i="15"/>
  <c r="BJ351" i="15"/>
  <c r="BD351" i="15"/>
  <c r="AX351" i="15"/>
  <c r="AR351" i="15"/>
  <c r="AL351" i="15"/>
  <c r="AF351" i="15"/>
  <c r="Z351" i="15"/>
  <c r="T351" i="15"/>
  <c r="N351" i="15"/>
  <c r="CZ350" i="15"/>
  <c r="CT350" i="15"/>
  <c r="CN350" i="15"/>
  <c r="CH350" i="15"/>
  <c r="CB350" i="15"/>
  <c r="BV350" i="15"/>
  <c r="BP350" i="15"/>
  <c r="BJ350" i="15"/>
  <c r="BD350" i="15"/>
  <c r="AX350" i="15"/>
  <c r="AR350" i="15"/>
  <c r="AL350" i="15"/>
  <c r="AF350" i="15"/>
  <c r="Z350" i="15"/>
  <c r="T350" i="15"/>
  <c r="N350" i="15"/>
  <c r="CZ349" i="15"/>
  <c r="CT349" i="15"/>
  <c r="CN349" i="15"/>
  <c r="CH349" i="15"/>
  <c r="CB349" i="15"/>
  <c r="BV349" i="15"/>
  <c r="BP349" i="15"/>
  <c r="BJ349" i="15"/>
  <c r="BD349" i="15"/>
  <c r="AX349" i="15"/>
  <c r="AR349" i="15"/>
  <c r="AL349" i="15"/>
  <c r="AF349" i="15"/>
  <c r="Z349" i="15"/>
  <c r="T349" i="15"/>
  <c r="N349" i="15"/>
  <c r="CZ348" i="15"/>
  <c r="CT348" i="15"/>
  <c r="CN348" i="15"/>
  <c r="CH348" i="15"/>
  <c r="CB348" i="15"/>
  <c r="BV348" i="15"/>
  <c r="BP348" i="15"/>
  <c r="BJ348" i="15"/>
  <c r="BD348" i="15"/>
  <c r="AX348" i="15"/>
  <c r="AR348" i="15"/>
  <c r="AL348" i="15"/>
  <c r="AF348" i="15"/>
  <c r="Z348" i="15"/>
  <c r="T348" i="15"/>
  <c r="N348" i="15"/>
  <c r="CZ347" i="15"/>
  <c r="CT347" i="15"/>
  <c r="CN347" i="15"/>
  <c r="CH347" i="15"/>
  <c r="CB347" i="15"/>
  <c r="BV347" i="15"/>
  <c r="BP347" i="15"/>
  <c r="BJ347" i="15"/>
  <c r="BD347" i="15"/>
  <c r="AX347" i="15"/>
  <c r="AR347" i="15"/>
  <c r="AL347" i="15"/>
  <c r="AF347" i="15"/>
  <c r="Z347" i="15"/>
  <c r="T347" i="15"/>
  <c r="N347" i="15"/>
  <c r="CZ346" i="15"/>
  <c r="CT346" i="15"/>
  <c r="CN346" i="15"/>
  <c r="CH346" i="15"/>
  <c r="CB346" i="15"/>
  <c r="BV346" i="15"/>
  <c r="BP346" i="15"/>
  <c r="BJ346" i="15"/>
  <c r="BD346" i="15"/>
  <c r="AX346" i="15"/>
  <c r="AR346" i="15"/>
  <c r="AL346" i="15"/>
  <c r="AF346" i="15"/>
  <c r="Z346" i="15"/>
  <c r="T346" i="15"/>
  <c r="N346" i="15"/>
  <c r="CZ345" i="15"/>
  <c r="CT345" i="15"/>
  <c r="CN345" i="15"/>
  <c r="CH345" i="15"/>
  <c r="CB345" i="15"/>
  <c r="BV345" i="15"/>
  <c r="BP345" i="15"/>
  <c r="BJ345" i="15"/>
  <c r="BD345" i="15"/>
  <c r="AX345" i="15"/>
  <c r="AR345" i="15"/>
  <c r="AL345" i="15"/>
  <c r="AF345" i="15"/>
  <c r="Z345" i="15"/>
  <c r="T345" i="15"/>
  <c r="N345" i="15"/>
  <c r="CZ344" i="15"/>
  <c r="CT344" i="15"/>
  <c r="CN344" i="15"/>
  <c r="CH344" i="15"/>
  <c r="CB344" i="15"/>
  <c r="BV344" i="15"/>
  <c r="BP344" i="15"/>
  <c r="BJ344" i="15"/>
  <c r="BD344" i="15"/>
  <c r="AX344" i="15"/>
  <c r="AR344" i="15"/>
  <c r="AL344" i="15"/>
  <c r="AF344" i="15"/>
  <c r="Z344" i="15"/>
  <c r="T344" i="15"/>
  <c r="N344" i="15"/>
  <c r="CZ343" i="15"/>
  <c r="CT343" i="15"/>
  <c r="CN343" i="15"/>
  <c r="CH343" i="15"/>
  <c r="CB343" i="15"/>
  <c r="BV343" i="15"/>
  <c r="BP343" i="15"/>
  <c r="BJ343" i="15"/>
  <c r="BD343" i="15"/>
  <c r="AX343" i="15"/>
  <c r="AR343" i="15"/>
  <c r="AL343" i="15"/>
  <c r="AF343" i="15"/>
  <c r="Z343" i="15"/>
  <c r="T343" i="15"/>
  <c r="N343" i="15"/>
  <c r="CZ342" i="15"/>
  <c r="CT342" i="15"/>
  <c r="CN342" i="15"/>
  <c r="CH342" i="15"/>
  <c r="CB342" i="15"/>
  <c r="BV342" i="15"/>
  <c r="BP342" i="15"/>
  <c r="BJ342" i="15"/>
  <c r="BD342" i="15"/>
  <c r="AX342" i="15"/>
  <c r="AR342" i="15"/>
  <c r="AL342" i="15"/>
  <c r="AF342" i="15"/>
  <c r="Z342" i="15"/>
  <c r="T342" i="15"/>
  <c r="N342" i="15"/>
  <c r="CZ341" i="15"/>
  <c r="CT341" i="15"/>
  <c r="CN341" i="15"/>
  <c r="CH341" i="15"/>
  <c r="CB341" i="15"/>
  <c r="BV341" i="15"/>
  <c r="BP341" i="15"/>
  <c r="BJ341" i="15"/>
  <c r="BD341" i="15"/>
  <c r="AX341" i="15"/>
  <c r="AR341" i="15"/>
  <c r="AL341" i="15"/>
  <c r="AF341" i="15"/>
  <c r="Z341" i="15"/>
  <c r="T341" i="15"/>
  <c r="N341" i="15"/>
  <c r="DP340" i="15"/>
  <c r="DP412" i="15" s="1"/>
  <c r="CZ340" i="15"/>
  <c r="CT340" i="15"/>
  <c r="CN340" i="15"/>
  <c r="CH340" i="15"/>
  <c r="CB340" i="15"/>
  <c r="BV340" i="15"/>
  <c r="BP340" i="15"/>
  <c r="BJ340" i="15"/>
  <c r="BD340" i="15"/>
  <c r="AX340" i="15"/>
  <c r="AR340" i="15"/>
  <c r="AL340" i="15"/>
  <c r="AF340" i="15"/>
  <c r="Z340" i="15"/>
  <c r="T340" i="15"/>
  <c r="N340" i="15"/>
  <c r="CZ339" i="15"/>
  <c r="CT339" i="15"/>
  <c r="CN339" i="15"/>
  <c r="CH339" i="15"/>
  <c r="CB339" i="15"/>
  <c r="BV339" i="15"/>
  <c r="BP339" i="15"/>
  <c r="BJ339" i="15"/>
  <c r="BD339" i="15"/>
  <c r="AX339" i="15"/>
  <c r="AR339" i="15"/>
  <c r="AL339" i="15"/>
  <c r="AF339" i="15"/>
  <c r="Z339" i="15"/>
  <c r="T339" i="15"/>
  <c r="N339" i="15"/>
  <c r="CZ338" i="15"/>
  <c r="CT338" i="15"/>
  <c r="CN338" i="15"/>
  <c r="CH338" i="15"/>
  <c r="CB338" i="15"/>
  <c r="BV338" i="15"/>
  <c r="BP338" i="15"/>
  <c r="BJ338" i="15"/>
  <c r="BD338" i="15"/>
  <c r="AX338" i="15"/>
  <c r="AR338" i="15"/>
  <c r="AL338" i="15"/>
  <c r="AF338" i="15"/>
  <c r="Z338" i="15"/>
  <c r="T338" i="15"/>
  <c r="N338" i="15"/>
  <c r="CZ337" i="15"/>
  <c r="CT337" i="15"/>
  <c r="CN337" i="15"/>
  <c r="CH337" i="15"/>
  <c r="CB337" i="15"/>
  <c r="BV337" i="15"/>
  <c r="BP337" i="15"/>
  <c r="BJ337" i="15"/>
  <c r="BD337" i="15"/>
  <c r="AX337" i="15"/>
  <c r="AR337" i="15"/>
  <c r="AL337" i="15"/>
  <c r="AF337" i="15"/>
  <c r="Z337" i="15"/>
  <c r="T337" i="15"/>
  <c r="N337" i="15"/>
  <c r="CZ336" i="15"/>
  <c r="CT336" i="15"/>
  <c r="CN336" i="15"/>
  <c r="CH336" i="15"/>
  <c r="CB336" i="15"/>
  <c r="BV336" i="15"/>
  <c r="BP336" i="15"/>
  <c r="BJ336" i="15"/>
  <c r="BD336" i="15"/>
  <c r="AX336" i="15"/>
  <c r="AR336" i="15"/>
  <c r="AL336" i="15"/>
  <c r="AF336" i="15"/>
  <c r="Z336" i="15"/>
  <c r="T336" i="15"/>
  <c r="N336" i="15"/>
  <c r="CZ335" i="15"/>
  <c r="CT335" i="15"/>
  <c r="CN335" i="15"/>
  <c r="CH335" i="15"/>
  <c r="CB335" i="15"/>
  <c r="BV335" i="15"/>
  <c r="BP335" i="15"/>
  <c r="BJ335" i="15"/>
  <c r="BD335" i="15"/>
  <c r="AX335" i="15"/>
  <c r="AR335" i="15"/>
  <c r="AL335" i="15"/>
  <c r="AF335" i="15"/>
  <c r="Z335" i="15"/>
  <c r="T335" i="15"/>
  <c r="N335" i="15"/>
  <c r="CZ334" i="15"/>
  <c r="CT334" i="15"/>
  <c r="CN334" i="15"/>
  <c r="CH334" i="15"/>
  <c r="CB334" i="15"/>
  <c r="BV334" i="15"/>
  <c r="BP334" i="15"/>
  <c r="BJ334" i="15"/>
  <c r="BD334" i="15"/>
  <c r="AX334" i="15"/>
  <c r="AR334" i="15"/>
  <c r="AL334" i="15"/>
  <c r="AF334" i="15"/>
  <c r="Z334" i="15"/>
  <c r="T334" i="15"/>
  <c r="N334" i="15"/>
  <c r="CZ333" i="15"/>
  <c r="CT333" i="15"/>
  <c r="CN333" i="15"/>
  <c r="CH333" i="15"/>
  <c r="CB333" i="15"/>
  <c r="BV333" i="15"/>
  <c r="BP333" i="15"/>
  <c r="BJ333" i="15"/>
  <c r="BD333" i="15"/>
  <c r="AX333" i="15"/>
  <c r="AR333" i="15"/>
  <c r="AL333" i="15"/>
  <c r="AF333" i="15"/>
  <c r="Z333" i="15"/>
  <c r="T333" i="15"/>
  <c r="N333" i="15"/>
  <c r="CZ332" i="15"/>
  <c r="CT332" i="15"/>
  <c r="CN332" i="15"/>
  <c r="CH332" i="15"/>
  <c r="CB332" i="15"/>
  <c r="BV332" i="15"/>
  <c r="BP332" i="15"/>
  <c r="BJ332" i="15"/>
  <c r="BD332" i="15"/>
  <c r="AX332" i="15"/>
  <c r="AR332" i="15"/>
  <c r="AL332" i="15"/>
  <c r="AF332" i="15"/>
  <c r="Z332" i="15"/>
  <c r="T332" i="15"/>
  <c r="N332" i="15"/>
  <c r="CZ331" i="15"/>
  <c r="CT331" i="15"/>
  <c r="CN331" i="15"/>
  <c r="CH331" i="15"/>
  <c r="CB331" i="15"/>
  <c r="BV331" i="15"/>
  <c r="BP331" i="15"/>
  <c r="BJ331" i="15"/>
  <c r="BD331" i="15"/>
  <c r="AX331" i="15"/>
  <c r="AR331" i="15"/>
  <c r="AL331" i="15"/>
  <c r="AF331" i="15"/>
  <c r="Z331" i="15"/>
  <c r="T331" i="15"/>
  <c r="N331" i="15"/>
  <c r="CZ330" i="15"/>
  <c r="CT330" i="15"/>
  <c r="CN330" i="15"/>
  <c r="CH330" i="15"/>
  <c r="CB330" i="15"/>
  <c r="BV330" i="15"/>
  <c r="BP330" i="15"/>
  <c r="BJ330" i="15"/>
  <c r="BD330" i="15"/>
  <c r="AX330" i="15"/>
  <c r="AR330" i="15"/>
  <c r="AL330" i="15"/>
  <c r="AF330" i="15"/>
  <c r="Z330" i="15"/>
  <c r="T330" i="15"/>
  <c r="N330" i="15"/>
  <c r="CZ329" i="15"/>
  <c r="CT329" i="15"/>
  <c r="CN329" i="15"/>
  <c r="CH329" i="15"/>
  <c r="CB329" i="15"/>
  <c r="BV329" i="15"/>
  <c r="BP329" i="15"/>
  <c r="BJ329" i="15"/>
  <c r="BD329" i="15"/>
  <c r="AX329" i="15"/>
  <c r="AR329" i="15"/>
  <c r="AL329" i="15"/>
  <c r="AF329" i="15"/>
  <c r="Z329" i="15"/>
  <c r="T329" i="15"/>
  <c r="N329" i="15"/>
  <c r="CZ328" i="15"/>
  <c r="CT328" i="15"/>
  <c r="CN328" i="15"/>
  <c r="CH328" i="15"/>
  <c r="CB328" i="15"/>
  <c r="BV328" i="15"/>
  <c r="BP328" i="15"/>
  <c r="BJ328" i="15"/>
  <c r="BD328" i="15"/>
  <c r="AX328" i="15"/>
  <c r="AR328" i="15"/>
  <c r="AL328" i="15"/>
  <c r="AF328" i="15"/>
  <c r="Z328" i="15"/>
  <c r="T328" i="15"/>
  <c r="N328" i="15"/>
  <c r="CZ327" i="15"/>
  <c r="CT327" i="15"/>
  <c r="CN327" i="15"/>
  <c r="CH327" i="15"/>
  <c r="CB327" i="15"/>
  <c r="BV327" i="15"/>
  <c r="BP327" i="15"/>
  <c r="BJ327" i="15"/>
  <c r="BD327" i="15"/>
  <c r="AX327" i="15"/>
  <c r="AR327" i="15"/>
  <c r="AL327" i="15"/>
  <c r="AF327" i="15"/>
  <c r="Z327" i="15"/>
  <c r="T327" i="15"/>
  <c r="N327" i="15"/>
  <c r="CZ326" i="15"/>
  <c r="CT326" i="15"/>
  <c r="CN326" i="15"/>
  <c r="CH326" i="15"/>
  <c r="CB326" i="15"/>
  <c r="BV326" i="15"/>
  <c r="BP326" i="15"/>
  <c r="BJ326" i="15"/>
  <c r="BD326" i="15"/>
  <c r="AX326" i="15"/>
  <c r="AR326" i="15"/>
  <c r="AL326" i="15"/>
  <c r="AF326" i="15"/>
  <c r="Z326" i="15"/>
  <c r="T326" i="15"/>
  <c r="N326" i="15"/>
  <c r="CZ325" i="15"/>
  <c r="CT325" i="15"/>
  <c r="CN325" i="15"/>
  <c r="CH325" i="15"/>
  <c r="CB325" i="15"/>
  <c r="BV325" i="15"/>
  <c r="BP325" i="15"/>
  <c r="BJ325" i="15"/>
  <c r="BD325" i="15"/>
  <c r="AX325" i="15"/>
  <c r="AR325" i="15"/>
  <c r="AL325" i="15"/>
  <c r="AF325" i="15"/>
  <c r="Z325" i="15"/>
  <c r="T325" i="15"/>
  <c r="N325" i="15"/>
  <c r="CZ324" i="15"/>
  <c r="CT324" i="15"/>
  <c r="CN324" i="15"/>
  <c r="CH324" i="15"/>
  <c r="CB324" i="15"/>
  <c r="BV324" i="15"/>
  <c r="BP324" i="15"/>
  <c r="BJ324" i="15"/>
  <c r="BD324" i="15"/>
  <c r="AX324" i="15"/>
  <c r="AR324" i="15"/>
  <c r="AL324" i="15"/>
  <c r="AF324" i="15"/>
  <c r="Z324" i="15"/>
  <c r="T324" i="15"/>
  <c r="N324" i="15"/>
  <c r="CZ323" i="15"/>
  <c r="CT323" i="15"/>
  <c r="CN323" i="15"/>
  <c r="CH323" i="15"/>
  <c r="CB323" i="15"/>
  <c r="BV323" i="15"/>
  <c r="BP323" i="15"/>
  <c r="BJ323" i="15"/>
  <c r="BD323" i="15"/>
  <c r="AX323" i="15"/>
  <c r="AR323" i="15"/>
  <c r="AL323" i="15"/>
  <c r="AF323" i="15"/>
  <c r="Z323" i="15"/>
  <c r="T323" i="15"/>
  <c r="N323" i="15"/>
  <c r="CZ322" i="15"/>
  <c r="CT322" i="15"/>
  <c r="CN322" i="15"/>
  <c r="CH322" i="15"/>
  <c r="CB322" i="15"/>
  <c r="BV322" i="15"/>
  <c r="BP322" i="15"/>
  <c r="BJ322" i="15"/>
  <c r="BD322" i="15"/>
  <c r="AX322" i="15"/>
  <c r="AR322" i="15"/>
  <c r="AL322" i="15"/>
  <c r="AF322" i="15"/>
  <c r="Z322" i="15"/>
  <c r="T322" i="15"/>
  <c r="N322" i="15"/>
  <c r="CZ321" i="15"/>
  <c r="CT321" i="15"/>
  <c r="CN321" i="15"/>
  <c r="CH321" i="15"/>
  <c r="CB321" i="15"/>
  <c r="BV321" i="15"/>
  <c r="BP321" i="15"/>
  <c r="BJ321" i="15"/>
  <c r="BD321" i="15"/>
  <c r="AX321" i="15"/>
  <c r="AR321" i="15"/>
  <c r="AL321" i="15"/>
  <c r="AF321" i="15"/>
  <c r="Z321" i="15"/>
  <c r="T321" i="15"/>
  <c r="N321" i="15"/>
  <c r="CZ320" i="15"/>
  <c r="CT320" i="15"/>
  <c r="CN320" i="15"/>
  <c r="CH320" i="15"/>
  <c r="CB320" i="15"/>
  <c r="BV320" i="15"/>
  <c r="BP320" i="15"/>
  <c r="BJ320" i="15"/>
  <c r="BD320" i="15"/>
  <c r="AX320" i="15"/>
  <c r="AR320" i="15"/>
  <c r="AL320" i="15"/>
  <c r="AF320" i="15"/>
  <c r="Z320" i="15"/>
  <c r="T320" i="15"/>
  <c r="N320" i="15"/>
  <c r="CZ319" i="15"/>
  <c r="CT319" i="15"/>
  <c r="CN319" i="15"/>
  <c r="CH319" i="15"/>
  <c r="CB319" i="15"/>
  <c r="BV319" i="15"/>
  <c r="BP319" i="15"/>
  <c r="BJ319" i="15"/>
  <c r="BD319" i="15"/>
  <c r="AX319" i="15"/>
  <c r="AR319" i="15"/>
  <c r="AL319" i="15"/>
  <c r="AF319" i="15"/>
  <c r="Z319" i="15"/>
  <c r="T319" i="15"/>
  <c r="N319" i="15"/>
  <c r="CZ318" i="15"/>
  <c r="CT318" i="15"/>
  <c r="CN318" i="15"/>
  <c r="CH318" i="15"/>
  <c r="CB318" i="15"/>
  <c r="BV318" i="15"/>
  <c r="BP318" i="15"/>
  <c r="BJ318" i="15"/>
  <c r="BD318" i="15"/>
  <c r="AX318" i="15"/>
  <c r="AR318" i="15"/>
  <c r="AL318" i="15"/>
  <c r="AF318" i="15"/>
  <c r="Z318" i="15"/>
  <c r="T318" i="15"/>
  <c r="N318" i="15"/>
  <c r="CZ317" i="15"/>
  <c r="CT317" i="15"/>
  <c r="CN317" i="15"/>
  <c r="CH317" i="15"/>
  <c r="CB317" i="15"/>
  <c r="BV317" i="15"/>
  <c r="BP317" i="15"/>
  <c r="BJ317" i="15"/>
  <c r="BD317" i="15"/>
  <c r="AX317" i="15"/>
  <c r="AR317" i="15"/>
  <c r="AL317" i="15"/>
  <c r="AF317" i="15"/>
  <c r="Z317" i="15"/>
  <c r="T317" i="15"/>
  <c r="N317" i="15"/>
  <c r="CZ316" i="15"/>
  <c r="CT316" i="15"/>
  <c r="CN316" i="15"/>
  <c r="CH316" i="15"/>
  <c r="CB316" i="15"/>
  <c r="BV316" i="15"/>
  <c r="BP316" i="15"/>
  <c r="BJ316" i="15"/>
  <c r="BD316" i="15"/>
  <c r="AX316" i="15"/>
  <c r="AR316" i="15"/>
  <c r="AL316" i="15"/>
  <c r="AF316" i="15"/>
  <c r="Z316" i="15"/>
  <c r="T316" i="15"/>
  <c r="N316" i="15"/>
  <c r="CZ315" i="15"/>
  <c r="CT315" i="15"/>
  <c r="CN315" i="15"/>
  <c r="CH315" i="15"/>
  <c r="CB315" i="15"/>
  <c r="BV315" i="15"/>
  <c r="BP315" i="15"/>
  <c r="BJ315" i="15"/>
  <c r="BD315" i="15"/>
  <c r="AX315" i="15"/>
  <c r="AR315" i="15"/>
  <c r="AL315" i="15"/>
  <c r="AF315" i="15"/>
  <c r="Z315" i="15"/>
  <c r="T315" i="15"/>
  <c r="N315" i="15"/>
  <c r="CZ314" i="15"/>
  <c r="CT314" i="15"/>
  <c r="CN314" i="15"/>
  <c r="CH314" i="15"/>
  <c r="CB314" i="15"/>
  <c r="BV314" i="15"/>
  <c r="BP314" i="15"/>
  <c r="BJ314" i="15"/>
  <c r="BD314" i="15"/>
  <c r="AX314" i="15"/>
  <c r="AR314" i="15"/>
  <c r="AL314" i="15"/>
  <c r="AF314" i="15"/>
  <c r="Z314" i="15"/>
  <c r="T314" i="15"/>
  <c r="N314" i="15"/>
  <c r="CZ313" i="15"/>
  <c r="CT313" i="15"/>
  <c r="CN313" i="15"/>
  <c r="CH313" i="15"/>
  <c r="CB313" i="15"/>
  <c r="BV313" i="15"/>
  <c r="BP313" i="15"/>
  <c r="BJ313" i="15"/>
  <c r="BD313" i="15"/>
  <c r="AX313" i="15"/>
  <c r="AR313" i="15"/>
  <c r="AL313" i="15"/>
  <c r="AF313" i="15"/>
  <c r="Z313" i="15"/>
  <c r="T313" i="15"/>
  <c r="N313" i="15"/>
  <c r="CZ312" i="15"/>
  <c r="CT312" i="15"/>
  <c r="CN312" i="15"/>
  <c r="CH312" i="15"/>
  <c r="CB312" i="15"/>
  <c r="BV312" i="15"/>
  <c r="BP312" i="15"/>
  <c r="BJ312" i="15"/>
  <c r="BD312" i="15"/>
  <c r="AX312" i="15"/>
  <c r="AR312" i="15"/>
  <c r="AL312" i="15"/>
  <c r="AF312" i="15"/>
  <c r="Z312" i="15"/>
  <c r="T312" i="15"/>
  <c r="N312" i="15"/>
  <c r="CZ311" i="15"/>
  <c r="CT311" i="15"/>
  <c r="CN311" i="15"/>
  <c r="CH311" i="15"/>
  <c r="CB311" i="15"/>
  <c r="BV311" i="15"/>
  <c r="BP311" i="15"/>
  <c r="BJ311" i="15"/>
  <c r="BD311" i="15"/>
  <c r="AX311" i="15"/>
  <c r="AR311" i="15"/>
  <c r="AL311" i="15"/>
  <c r="AF311" i="15"/>
  <c r="Z311" i="15"/>
  <c r="T311" i="15"/>
  <c r="N311" i="15"/>
  <c r="CZ310" i="15"/>
  <c r="CT310" i="15"/>
  <c r="CN310" i="15"/>
  <c r="CH310" i="15"/>
  <c r="CB310" i="15"/>
  <c r="BV310" i="15"/>
  <c r="BP310" i="15"/>
  <c r="BJ310" i="15"/>
  <c r="BD310" i="15"/>
  <c r="AX310" i="15"/>
  <c r="AR310" i="15"/>
  <c r="AL310" i="15"/>
  <c r="AF310" i="15"/>
  <c r="Z310" i="15"/>
  <c r="T310" i="15"/>
  <c r="N310" i="15"/>
  <c r="CZ309" i="15"/>
  <c r="CT309" i="15"/>
  <c r="CN309" i="15"/>
  <c r="CH309" i="15"/>
  <c r="CB309" i="15"/>
  <c r="BV309" i="15"/>
  <c r="BP309" i="15"/>
  <c r="BJ309" i="15"/>
  <c r="BD309" i="15"/>
  <c r="AX309" i="15"/>
  <c r="AR309" i="15"/>
  <c r="AL309" i="15"/>
  <c r="AF309" i="15"/>
  <c r="Z309" i="15"/>
  <c r="T309" i="15"/>
  <c r="N309" i="15"/>
  <c r="CZ308" i="15"/>
  <c r="CT308" i="15"/>
  <c r="CN308" i="15"/>
  <c r="CH308" i="15"/>
  <c r="CB308" i="15"/>
  <c r="BV308" i="15"/>
  <c r="BP308" i="15"/>
  <c r="BJ308" i="15"/>
  <c r="BD308" i="15"/>
  <c r="AX308" i="15"/>
  <c r="AR308" i="15"/>
  <c r="AL308" i="15"/>
  <c r="AF308" i="15"/>
  <c r="Z308" i="15"/>
  <c r="T308" i="15"/>
  <c r="N308" i="15"/>
  <c r="CZ307" i="15"/>
  <c r="CT307" i="15"/>
  <c r="CN307" i="15"/>
  <c r="CH307" i="15"/>
  <c r="CB307" i="15"/>
  <c r="BV307" i="15"/>
  <c r="BP307" i="15"/>
  <c r="BJ307" i="15"/>
  <c r="BD307" i="15"/>
  <c r="AX307" i="15"/>
  <c r="AR307" i="15"/>
  <c r="AL307" i="15"/>
  <c r="AF307" i="15"/>
  <c r="Z307" i="15"/>
  <c r="T307" i="15"/>
  <c r="N307" i="15"/>
  <c r="CZ306" i="15"/>
  <c r="CT306" i="15"/>
  <c r="CN306" i="15"/>
  <c r="CH306" i="15"/>
  <c r="CB306" i="15"/>
  <c r="BV306" i="15"/>
  <c r="BP306" i="15"/>
  <c r="BJ306" i="15"/>
  <c r="BD306" i="15"/>
  <c r="AX306" i="15"/>
  <c r="AR306" i="15"/>
  <c r="AL306" i="15"/>
  <c r="AF306" i="15"/>
  <c r="Z306" i="15"/>
  <c r="T306" i="15"/>
  <c r="N306" i="15"/>
  <c r="CZ305" i="15"/>
  <c r="CT305" i="15"/>
  <c r="CN305" i="15"/>
  <c r="CH305" i="15"/>
  <c r="CB305" i="15"/>
  <c r="BV305" i="15"/>
  <c r="BP305" i="15"/>
  <c r="BJ305" i="15"/>
  <c r="BD305" i="15"/>
  <c r="AX305" i="15"/>
  <c r="AR305" i="15"/>
  <c r="AL305" i="15"/>
  <c r="AF305" i="15"/>
  <c r="Z305" i="15"/>
  <c r="T305" i="15"/>
  <c r="N305" i="15"/>
  <c r="DL304" i="15"/>
  <c r="CZ304" i="15"/>
  <c r="CT304" i="15"/>
  <c r="CN304" i="15"/>
  <c r="CH304" i="15"/>
  <c r="CB304" i="15"/>
  <c r="BV304" i="15"/>
  <c r="BP304" i="15"/>
  <c r="BJ304" i="15"/>
  <c r="BD304" i="15"/>
  <c r="AX304" i="15"/>
  <c r="AR304" i="15"/>
  <c r="AL304" i="15"/>
  <c r="AF304" i="15"/>
  <c r="Z304" i="15"/>
  <c r="T304" i="15"/>
  <c r="N304" i="15"/>
  <c r="CZ303" i="15"/>
  <c r="CT303" i="15"/>
  <c r="CN303" i="15"/>
  <c r="CH303" i="15"/>
  <c r="CB303" i="15"/>
  <c r="BV303" i="15"/>
  <c r="BP303" i="15"/>
  <c r="BJ303" i="15"/>
  <c r="BD303" i="15"/>
  <c r="AX303" i="15"/>
  <c r="AR303" i="15"/>
  <c r="AL303" i="15"/>
  <c r="AF303" i="15"/>
  <c r="Z303" i="15"/>
  <c r="T303" i="15"/>
  <c r="N303" i="15"/>
  <c r="CZ302" i="15"/>
  <c r="CT302" i="15"/>
  <c r="CN302" i="15"/>
  <c r="CH302" i="15"/>
  <c r="CB302" i="15"/>
  <c r="BV302" i="15"/>
  <c r="BP302" i="15"/>
  <c r="BJ302" i="15"/>
  <c r="BD302" i="15"/>
  <c r="AX302" i="15"/>
  <c r="AR302" i="15"/>
  <c r="AL302" i="15"/>
  <c r="AF302" i="15"/>
  <c r="Z302" i="15"/>
  <c r="T302" i="15"/>
  <c r="N302" i="15"/>
  <c r="CZ301" i="15"/>
  <c r="CT301" i="15"/>
  <c r="CN301" i="15"/>
  <c r="CH301" i="15"/>
  <c r="CB301" i="15"/>
  <c r="BV301" i="15"/>
  <c r="BP301" i="15"/>
  <c r="BJ301" i="15"/>
  <c r="BD301" i="15"/>
  <c r="AX301" i="15"/>
  <c r="AR301" i="15"/>
  <c r="AL301" i="15"/>
  <c r="AF301" i="15"/>
  <c r="Z301" i="15"/>
  <c r="T301" i="15"/>
  <c r="N301" i="15"/>
  <c r="CZ300" i="15"/>
  <c r="CT300" i="15"/>
  <c r="CN300" i="15"/>
  <c r="CH300" i="15"/>
  <c r="CB300" i="15"/>
  <c r="BV300" i="15"/>
  <c r="BP300" i="15"/>
  <c r="BJ300" i="15"/>
  <c r="BD300" i="15"/>
  <c r="AX300" i="15"/>
  <c r="AR300" i="15"/>
  <c r="AL300" i="15"/>
  <c r="AF300" i="15"/>
  <c r="Z300" i="15"/>
  <c r="T300" i="15"/>
  <c r="N300" i="15"/>
  <c r="CZ299" i="15"/>
  <c r="CT299" i="15"/>
  <c r="CN299" i="15"/>
  <c r="CH299" i="15"/>
  <c r="CB299" i="15"/>
  <c r="BV299" i="15"/>
  <c r="BP299" i="15"/>
  <c r="BJ299" i="15"/>
  <c r="BD299" i="15"/>
  <c r="AX299" i="15"/>
  <c r="AR299" i="15"/>
  <c r="AL299" i="15"/>
  <c r="AF299" i="15"/>
  <c r="Z299" i="15"/>
  <c r="T299" i="15"/>
  <c r="N299" i="15"/>
  <c r="DL298" i="15"/>
  <c r="CZ298" i="15"/>
  <c r="CT298" i="15"/>
  <c r="CN298" i="15"/>
  <c r="CH298" i="15"/>
  <c r="CB298" i="15"/>
  <c r="BV298" i="15"/>
  <c r="BP298" i="15"/>
  <c r="BJ298" i="15"/>
  <c r="BD298" i="15"/>
  <c r="AX298" i="15"/>
  <c r="AR298" i="15"/>
  <c r="AL298" i="15"/>
  <c r="AF298" i="15"/>
  <c r="Z298" i="15"/>
  <c r="T298" i="15"/>
  <c r="N298" i="15"/>
  <c r="CZ297" i="15"/>
  <c r="CT297" i="15"/>
  <c r="CN297" i="15"/>
  <c r="CH297" i="15"/>
  <c r="CB297" i="15"/>
  <c r="BV297" i="15"/>
  <c r="BP297" i="15"/>
  <c r="BJ297" i="15"/>
  <c r="BD297" i="15"/>
  <c r="AX297" i="15"/>
  <c r="AR297" i="15"/>
  <c r="AL297" i="15"/>
  <c r="AF297" i="15"/>
  <c r="Z297" i="15"/>
  <c r="T297" i="15"/>
  <c r="N297" i="15"/>
  <c r="CZ296" i="15"/>
  <c r="CT296" i="15"/>
  <c r="CN296" i="15"/>
  <c r="CH296" i="15"/>
  <c r="CB296" i="15"/>
  <c r="BV296" i="15"/>
  <c r="BP296" i="15"/>
  <c r="BJ296" i="15"/>
  <c r="BD296" i="15"/>
  <c r="AX296" i="15"/>
  <c r="AR296" i="15"/>
  <c r="AL296" i="15"/>
  <c r="AF296" i="15"/>
  <c r="Z296" i="15"/>
  <c r="T296" i="15"/>
  <c r="N296" i="15"/>
  <c r="CZ295" i="15"/>
  <c r="CT295" i="15"/>
  <c r="CN295" i="15"/>
  <c r="CH295" i="15"/>
  <c r="CB295" i="15"/>
  <c r="BV295" i="15"/>
  <c r="BP295" i="15"/>
  <c r="BJ295" i="15"/>
  <c r="BD295" i="15"/>
  <c r="AX295" i="15"/>
  <c r="AR295" i="15"/>
  <c r="AL295" i="15"/>
  <c r="AF295" i="15"/>
  <c r="Z295" i="15"/>
  <c r="T295" i="15"/>
  <c r="N295" i="15"/>
  <c r="CZ294" i="15"/>
  <c r="CT294" i="15"/>
  <c r="CN294" i="15"/>
  <c r="CH294" i="15"/>
  <c r="CB294" i="15"/>
  <c r="BV294" i="15"/>
  <c r="BP294" i="15"/>
  <c r="BJ294" i="15"/>
  <c r="BD294" i="15"/>
  <c r="AX294" i="15"/>
  <c r="AR294" i="15"/>
  <c r="AL294" i="15"/>
  <c r="AF294" i="15"/>
  <c r="Z294" i="15"/>
  <c r="T294" i="15"/>
  <c r="N294" i="15"/>
  <c r="CZ293" i="15"/>
  <c r="CT293" i="15"/>
  <c r="CN293" i="15"/>
  <c r="CH293" i="15"/>
  <c r="CB293" i="15"/>
  <c r="BV293" i="15"/>
  <c r="BP293" i="15"/>
  <c r="BJ293" i="15"/>
  <c r="BD293" i="15"/>
  <c r="AX293" i="15"/>
  <c r="AR293" i="15"/>
  <c r="AL293" i="15"/>
  <c r="AF293" i="15"/>
  <c r="Z293" i="15"/>
  <c r="T293" i="15"/>
  <c r="N293" i="15"/>
  <c r="CZ292" i="15"/>
  <c r="CT292" i="15"/>
  <c r="CN292" i="15"/>
  <c r="CH292" i="15"/>
  <c r="CB292" i="15"/>
  <c r="BV292" i="15"/>
  <c r="BP292" i="15"/>
  <c r="BJ292" i="15"/>
  <c r="BD292" i="15"/>
  <c r="AX292" i="15"/>
  <c r="AR292" i="15"/>
  <c r="AL292" i="15"/>
  <c r="AF292" i="15"/>
  <c r="Z292" i="15"/>
  <c r="T292" i="15"/>
  <c r="N292" i="15"/>
  <c r="CZ291" i="15"/>
  <c r="CT291" i="15"/>
  <c r="CN291" i="15"/>
  <c r="CH291" i="15"/>
  <c r="CB291" i="15"/>
  <c r="BV291" i="15"/>
  <c r="BP291" i="15"/>
  <c r="BJ291" i="15"/>
  <c r="BD291" i="15"/>
  <c r="AX291" i="15"/>
  <c r="AR291" i="15"/>
  <c r="AL291" i="15"/>
  <c r="AF291" i="15"/>
  <c r="Z291" i="15"/>
  <c r="T291" i="15"/>
  <c r="N291" i="15"/>
  <c r="CZ290" i="15"/>
  <c r="CT290" i="15"/>
  <c r="CN290" i="15"/>
  <c r="CH290" i="15"/>
  <c r="CB290" i="15"/>
  <c r="BV290" i="15"/>
  <c r="BP290" i="15"/>
  <c r="BJ290" i="15"/>
  <c r="BD290" i="15"/>
  <c r="AX290" i="15"/>
  <c r="AR290" i="15"/>
  <c r="AL290" i="15"/>
  <c r="AF290" i="15"/>
  <c r="Z290" i="15"/>
  <c r="T290" i="15"/>
  <c r="N290" i="15"/>
  <c r="CZ289" i="15"/>
  <c r="CT289" i="15"/>
  <c r="CN289" i="15"/>
  <c r="CH289" i="15"/>
  <c r="CB289" i="15"/>
  <c r="BV289" i="15"/>
  <c r="BP289" i="15"/>
  <c r="BJ289" i="15"/>
  <c r="BD289" i="15"/>
  <c r="AX289" i="15"/>
  <c r="AR289" i="15"/>
  <c r="AL289" i="15"/>
  <c r="AF289" i="15"/>
  <c r="Z289" i="15"/>
  <c r="T289" i="15"/>
  <c r="N289" i="15"/>
  <c r="CZ288" i="15"/>
  <c r="CT288" i="15"/>
  <c r="CN288" i="15"/>
  <c r="CH288" i="15"/>
  <c r="CB288" i="15"/>
  <c r="BV288" i="15"/>
  <c r="BP288" i="15"/>
  <c r="BJ288" i="15"/>
  <c r="BD288" i="15"/>
  <c r="AX288" i="15"/>
  <c r="AR288" i="15"/>
  <c r="AL288" i="15"/>
  <c r="AF288" i="15"/>
  <c r="Z288" i="15"/>
  <c r="T288" i="15"/>
  <c r="N288" i="15"/>
  <c r="CZ287" i="15"/>
  <c r="CT287" i="15"/>
  <c r="CN287" i="15"/>
  <c r="CH287" i="15"/>
  <c r="CB287" i="15"/>
  <c r="BV287" i="15"/>
  <c r="BP287" i="15"/>
  <c r="BJ287" i="15"/>
  <c r="BD287" i="15"/>
  <c r="AX287" i="15"/>
  <c r="AR287" i="15"/>
  <c r="AL287" i="15"/>
  <c r="AF287" i="15"/>
  <c r="Z287" i="15"/>
  <c r="T287" i="15"/>
  <c r="N287" i="15"/>
  <c r="CZ286" i="15"/>
  <c r="CT286" i="15"/>
  <c r="CN286" i="15"/>
  <c r="CH286" i="15"/>
  <c r="CB286" i="15"/>
  <c r="BV286" i="15"/>
  <c r="BP286" i="15"/>
  <c r="BJ286" i="15"/>
  <c r="BD286" i="15"/>
  <c r="AX286" i="15"/>
  <c r="AR286" i="15"/>
  <c r="AL286" i="15"/>
  <c r="AF286" i="15"/>
  <c r="Z286" i="15"/>
  <c r="T286" i="15"/>
  <c r="N286" i="15"/>
  <c r="CZ285" i="15"/>
  <c r="CT285" i="15"/>
  <c r="CN285" i="15"/>
  <c r="CH285" i="15"/>
  <c r="CB285" i="15"/>
  <c r="BV285" i="15"/>
  <c r="BP285" i="15"/>
  <c r="BJ285" i="15"/>
  <c r="BD285" i="15"/>
  <c r="AX285" i="15"/>
  <c r="AR285" i="15"/>
  <c r="AL285" i="15"/>
  <c r="AF285" i="15"/>
  <c r="Z285" i="15"/>
  <c r="T285" i="15"/>
  <c r="N285" i="15"/>
  <c r="CZ284" i="15"/>
  <c r="CT284" i="15"/>
  <c r="CN284" i="15"/>
  <c r="CH284" i="15"/>
  <c r="CB284" i="15"/>
  <c r="BV284" i="15"/>
  <c r="BP284" i="15"/>
  <c r="BJ284" i="15"/>
  <c r="BD284" i="15"/>
  <c r="AX284" i="15"/>
  <c r="AR284" i="15"/>
  <c r="AL284" i="15"/>
  <c r="AF284" i="15"/>
  <c r="Z284" i="15"/>
  <c r="T284" i="15"/>
  <c r="N284" i="15"/>
  <c r="CZ283" i="15"/>
  <c r="CT283" i="15"/>
  <c r="CN283" i="15"/>
  <c r="CH283" i="15"/>
  <c r="CB283" i="15"/>
  <c r="BV283" i="15"/>
  <c r="BP283" i="15"/>
  <c r="BJ283" i="15"/>
  <c r="BD283" i="15"/>
  <c r="AX283" i="15"/>
  <c r="AR283" i="15"/>
  <c r="AL283" i="15"/>
  <c r="AF283" i="15"/>
  <c r="Z283" i="15"/>
  <c r="T283" i="15"/>
  <c r="N283" i="15"/>
  <c r="CZ282" i="15"/>
  <c r="CT282" i="15"/>
  <c r="CN282" i="15"/>
  <c r="CH282" i="15"/>
  <c r="CB282" i="15"/>
  <c r="BV282" i="15"/>
  <c r="BP282" i="15"/>
  <c r="BJ282" i="15"/>
  <c r="BD282" i="15"/>
  <c r="AX282" i="15"/>
  <c r="AR282" i="15"/>
  <c r="AL282" i="15"/>
  <c r="AF282" i="15"/>
  <c r="Z282" i="15"/>
  <c r="T282" i="15"/>
  <c r="N282" i="15"/>
  <c r="CZ281" i="15"/>
  <c r="CT281" i="15"/>
  <c r="CN281" i="15"/>
  <c r="CH281" i="15"/>
  <c r="CB281" i="15"/>
  <c r="BV281" i="15"/>
  <c r="BP281" i="15"/>
  <c r="BJ281" i="15"/>
  <c r="BD281" i="15"/>
  <c r="AX281" i="15"/>
  <c r="AR281" i="15"/>
  <c r="AL281" i="15"/>
  <c r="AF281" i="15"/>
  <c r="Z281" i="15"/>
  <c r="T281" i="15"/>
  <c r="N281" i="15"/>
  <c r="CZ280" i="15"/>
  <c r="CT280" i="15"/>
  <c r="CN280" i="15"/>
  <c r="CH280" i="15"/>
  <c r="CB280" i="15"/>
  <c r="BV280" i="15"/>
  <c r="BP280" i="15"/>
  <c r="BJ280" i="15"/>
  <c r="BD280" i="15"/>
  <c r="AX280" i="15"/>
  <c r="AR280" i="15"/>
  <c r="AL280" i="15"/>
  <c r="AF280" i="15"/>
  <c r="Z280" i="15"/>
  <c r="T280" i="15"/>
  <c r="N280" i="15"/>
  <c r="CZ279" i="15"/>
  <c r="CT279" i="15"/>
  <c r="CN279" i="15"/>
  <c r="CH279" i="15"/>
  <c r="CB279" i="15"/>
  <c r="BV279" i="15"/>
  <c r="BP279" i="15"/>
  <c r="BJ279" i="15"/>
  <c r="BD279" i="15"/>
  <c r="AX279" i="15"/>
  <c r="AR279" i="15"/>
  <c r="AL279" i="15"/>
  <c r="AF279" i="15"/>
  <c r="Z279" i="15"/>
  <c r="T279" i="15"/>
  <c r="N279" i="15"/>
  <c r="CZ278" i="15"/>
  <c r="CT278" i="15"/>
  <c r="CN278" i="15"/>
  <c r="CH278" i="15"/>
  <c r="CB278" i="15"/>
  <c r="BV278" i="15"/>
  <c r="BP278" i="15"/>
  <c r="BJ278" i="15"/>
  <c r="BD278" i="15"/>
  <c r="AX278" i="15"/>
  <c r="AR278" i="15"/>
  <c r="AL278" i="15"/>
  <c r="AF278" i="15"/>
  <c r="Z278" i="15"/>
  <c r="T278" i="15"/>
  <c r="N278" i="15"/>
  <c r="CZ277" i="15"/>
  <c r="CT277" i="15"/>
  <c r="CN277" i="15"/>
  <c r="CH277" i="15"/>
  <c r="CB277" i="15"/>
  <c r="BV277" i="15"/>
  <c r="BP277" i="15"/>
  <c r="BJ277" i="15"/>
  <c r="BD277" i="15"/>
  <c r="AX277" i="15"/>
  <c r="AR277" i="15"/>
  <c r="AL277" i="15"/>
  <c r="AF277" i="15"/>
  <c r="Z277" i="15"/>
  <c r="T277" i="15"/>
  <c r="N277" i="15"/>
  <c r="CZ276" i="15"/>
  <c r="CT276" i="15"/>
  <c r="CN276" i="15"/>
  <c r="CH276" i="15"/>
  <c r="CB276" i="15"/>
  <c r="BV276" i="15"/>
  <c r="BP276" i="15"/>
  <c r="BJ276" i="15"/>
  <c r="BD276" i="15"/>
  <c r="AX276" i="15"/>
  <c r="AR276" i="15"/>
  <c r="AL276" i="15"/>
  <c r="AF276" i="15"/>
  <c r="Z276" i="15"/>
  <c r="T276" i="15"/>
  <c r="N276" i="15"/>
  <c r="CZ275" i="15"/>
  <c r="CT275" i="15"/>
  <c r="CN275" i="15"/>
  <c r="CH275" i="15"/>
  <c r="CB275" i="15"/>
  <c r="BV275" i="15"/>
  <c r="BP275" i="15"/>
  <c r="BJ275" i="15"/>
  <c r="BD275" i="15"/>
  <c r="AX275" i="15"/>
  <c r="AR275" i="15"/>
  <c r="AL275" i="15"/>
  <c r="AF275" i="15"/>
  <c r="Z275" i="15"/>
  <c r="T275" i="15"/>
  <c r="N275" i="15"/>
  <c r="CZ274" i="15"/>
  <c r="CT274" i="15"/>
  <c r="CN274" i="15"/>
  <c r="CH274" i="15"/>
  <c r="CB274" i="15"/>
  <c r="BV274" i="15"/>
  <c r="BP274" i="15"/>
  <c r="BJ274" i="15"/>
  <c r="BD274" i="15"/>
  <c r="AX274" i="15"/>
  <c r="AR274" i="15"/>
  <c r="AL274" i="15"/>
  <c r="AF274" i="15"/>
  <c r="Z274" i="15"/>
  <c r="T274" i="15"/>
  <c r="N274" i="15"/>
  <c r="CZ273" i="15"/>
  <c r="CT273" i="15"/>
  <c r="CN273" i="15"/>
  <c r="CH273" i="15"/>
  <c r="CB273" i="15"/>
  <c r="BV273" i="15"/>
  <c r="BP273" i="15"/>
  <c r="BJ273" i="15"/>
  <c r="BD273" i="15"/>
  <c r="AX273" i="15"/>
  <c r="AR273" i="15"/>
  <c r="AL273" i="15"/>
  <c r="AF273" i="15"/>
  <c r="Z273" i="15"/>
  <c r="T273" i="15"/>
  <c r="N273" i="15"/>
  <c r="CZ272" i="15"/>
  <c r="CT272" i="15"/>
  <c r="CN272" i="15"/>
  <c r="CH272" i="15"/>
  <c r="CB272" i="15"/>
  <c r="BV272" i="15"/>
  <c r="BP272" i="15"/>
  <c r="BJ272" i="15"/>
  <c r="BD272" i="15"/>
  <c r="AX272" i="15"/>
  <c r="AR272" i="15"/>
  <c r="AL272" i="15"/>
  <c r="AF272" i="15"/>
  <c r="Z272" i="15"/>
  <c r="T272" i="15"/>
  <c r="N272" i="15"/>
  <c r="CZ271" i="15"/>
  <c r="CT271" i="15"/>
  <c r="CN271" i="15"/>
  <c r="CH271" i="15"/>
  <c r="CB271" i="15"/>
  <c r="BV271" i="15"/>
  <c r="BP271" i="15"/>
  <c r="BJ271" i="15"/>
  <c r="BD271" i="15"/>
  <c r="AX271" i="15"/>
  <c r="AR271" i="15"/>
  <c r="AL271" i="15"/>
  <c r="AF271" i="15"/>
  <c r="Z271" i="15"/>
  <c r="T271" i="15"/>
  <c r="N271" i="15"/>
  <c r="CZ270" i="15"/>
  <c r="CT270" i="15"/>
  <c r="CN270" i="15"/>
  <c r="CH270" i="15"/>
  <c r="CB270" i="15"/>
  <c r="BV270" i="15"/>
  <c r="BP270" i="15"/>
  <c r="BJ270" i="15"/>
  <c r="BD270" i="15"/>
  <c r="AX270" i="15"/>
  <c r="AR270" i="15"/>
  <c r="AL270" i="15"/>
  <c r="AF270" i="15"/>
  <c r="Z270" i="15"/>
  <c r="T270" i="15"/>
  <c r="N270" i="15"/>
  <c r="CZ269" i="15"/>
  <c r="CT269" i="15"/>
  <c r="CN269" i="15"/>
  <c r="CH269" i="15"/>
  <c r="CB269" i="15"/>
  <c r="BV269" i="15"/>
  <c r="BP269" i="15"/>
  <c r="BJ269" i="15"/>
  <c r="BD269" i="15"/>
  <c r="AX269" i="15"/>
  <c r="AR269" i="15"/>
  <c r="AL269" i="15"/>
  <c r="AF269" i="15"/>
  <c r="Z269" i="15"/>
  <c r="T269" i="15"/>
  <c r="N269" i="15"/>
  <c r="CZ268" i="15"/>
  <c r="CT268" i="15"/>
  <c r="CN268" i="15"/>
  <c r="CH268" i="15"/>
  <c r="CB268" i="15"/>
  <c r="BV268" i="15"/>
  <c r="BP268" i="15"/>
  <c r="BJ268" i="15"/>
  <c r="BD268" i="15"/>
  <c r="AX268" i="15"/>
  <c r="AR268" i="15"/>
  <c r="AL268" i="15"/>
  <c r="AF268" i="15"/>
  <c r="Z268" i="15"/>
  <c r="T268" i="15"/>
  <c r="N268" i="15"/>
  <c r="CZ267" i="15"/>
  <c r="CT267" i="15"/>
  <c r="CN267" i="15"/>
  <c r="CH267" i="15"/>
  <c r="CB267" i="15"/>
  <c r="BV267" i="15"/>
  <c r="BP267" i="15"/>
  <c r="BJ267" i="15"/>
  <c r="BD267" i="15"/>
  <c r="AX267" i="15"/>
  <c r="AR267" i="15"/>
  <c r="AL267" i="15"/>
  <c r="AF267" i="15"/>
  <c r="Z267" i="15"/>
  <c r="T267" i="15"/>
  <c r="N267" i="15"/>
  <c r="CZ266" i="15"/>
  <c r="CT266" i="15"/>
  <c r="CN266" i="15"/>
  <c r="CH266" i="15"/>
  <c r="CB266" i="15"/>
  <c r="BV266" i="15"/>
  <c r="BP266" i="15"/>
  <c r="BJ266" i="15"/>
  <c r="BD266" i="15"/>
  <c r="AX266" i="15"/>
  <c r="AR266" i="15"/>
  <c r="AL266" i="15"/>
  <c r="AF266" i="15"/>
  <c r="Z266" i="15"/>
  <c r="T266" i="15"/>
  <c r="N266" i="15"/>
  <c r="CZ265" i="15"/>
  <c r="CT265" i="15"/>
  <c r="CN265" i="15"/>
  <c r="CH265" i="15"/>
  <c r="CB265" i="15"/>
  <c r="BV265" i="15"/>
  <c r="BP265" i="15"/>
  <c r="BJ265" i="15"/>
  <c r="BD265" i="15"/>
  <c r="AX265" i="15"/>
  <c r="AR265" i="15"/>
  <c r="AL265" i="15"/>
  <c r="AF265" i="15"/>
  <c r="Z265" i="15"/>
  <c r="T265" i="15"/>
  <c r="N265" i="15"/>
  <c r="CZ264" i="15"/>
  <c r="CT264" i="15"/>
  <c r="CN264" i="15"/>
  <c r="CH264" i="15"/>
  <c r="CB264" i="15"/>
  <c r="BV264" i="15"/>
  <c r="BP264" i="15"/>
  <c r="BJ264" i="15"/>
  <c r="BD264" i="15"/>
  <c r="AX264" i="15"/>
  <c r="AR264" i="15"/>
  <c r="AL264" i="15"/>
  <c r="AF264" i="15"/>
  <c r="Z264" i="15"/>
  <c r="T264" i="15"/>
  <c r="N264" i="15"/>
  <c r="CZ263" i="15"/>
  <c r="CT263" i="15"/>
  <c r="CN263" i="15"/>
  <c r="CH263" i="15"/>
  <c r="CB263" i="15"/>
  <c r="BV263" i="15"/>
  <c r="BP263" i="15"/>
  <c r="BJ263" i="15"/>
  <c r="BD263" i="15"/>
  <c r="AX263" i="15"/>
  <c r="AR263" i="15"/>
  <c r="AL263" i="15"/>
  <c r="AF263" i="15"/>
  <c r="Z263" i="15"/>
  <c r="T263" i="15"/>
  <c r="N263" i="15"/>
  <c r="CZ262" i="15"/>
  <c r="CT262" i="15"/>
  <c r="CN262" i="15"/>
  <c r="CH262" i="15"/>
  <c r="CB262" i="15"/>
  <c r="BV262" i="15"/>
  <c r="BP262" i="15"/>
  <c r="BJ262" i="15"/>
  <c r="BD262" i="15"/>
  <c r="AX262" i="15"/>
  <c r="AR262" i="15"/>
  <c r="AL262" i="15"/>
  <c r="AF262" i="15"/>
  <c r="Z262" i="15"/>
  <c r="T262" i="15"/>
  <c r="N262" i="15"/>
  <c r="CZ261" i="15"/>
  <c r="CT261" i="15"/>
  <c r="CN261" i="15"/>
  <c r="CH261" i="15"/>
  <c r="CB261" i="15"/>
  <c r="BV261" i="15"/>
  <c r="BP261" i="15"/>
  <c r="BJ261" i="15"/>
  <c r="BD261" i="15"/>
  <c r="AX261" i="15"/>
  <c r="AR261" i="15"/>
  <c r="AL261" i="15"/>
  <c r="AF261" i="15"/>
  <c r="Z261" i="15"/>
  <c r="T261" i="15"/>
  <c r="N261" i="15"/>
  <c r="CZ260" i="15"/>
  <c r="CT260" i="15"/>
  <c r="CN260" i="15"/>
  <c r="CH260" i="15"/>
  <c r="CB260" i="15"/>
  <c r="BV260" i="15"/>
  <c r="BP260" i="15"/>
  <c r="BJ260" i="15"/>
  <c r="BD260" i="15"/>
  <c r="AX260" i="15"/>
  <c r="AR260" i="15"/>
  <c r="AL260" i="15"/>
  <c r="AF260" i="15"/>
  <c r="Z260" i="15"/>
  <c r="T260" i="15"/>
  <c r="N260" i="15"/>
  <c r="CZ259" i="15"/>
  <c r="CT259" i="15"/>
  <c r="CN259" i="15"/>
  <c r="CH259" i="15"/>
  <c r="CB259" i="15"/>
  <c r="BV259" i="15"/>
  <c r="BP259" i="15"/>
  <c r="BJ259" i="15"/>
  <c r="BD259" i="15"/>
  <c r="AX259" i="15"/>
  <c r="AR259" i="15"/>
  <c r="AL259" i="15"/>
  <c r="AF259" i="15"/>
  <c r="Z259" i="15"/>
  <c r="T259" i="15"/>
  <c r="N259" i="15"/>
  <c r="CZ258" i="15"/>
  <c r="CT258" i="15"/>
  <c r="CN258" i="15"/>
  <c r="CH258" i="15"/>
  <c r="CB258" i="15"/>
  <c r="BV258" i="15"/>
  <c r="BP258" i="15"/>
  <c r="BJ258" i="15"/>
  <c r="BD258" i="15"/>
  <c r="AX258" i="15"/>
  <c r="AR258" i="15"/>
  <c r="AL258" i="15"/>
  <c r="AF258" i="15"/>
  <c r="Z258" i="15"/>
  <c r="T258" i="15"/>
  <c r="N258" i="15"/>
  <c r="CZ257" i="15"/>
  <c r="CT257" i="15"/>
  <c r="CN257" i="15"/>
  <c r="CH257" i="15"/>
  <c r="CB257" i="15"/>
  <c r="BV257" i="15"/>
  <c r="BP257" i="15"/>
  <c r="BJ257" i="15"/>
  <c r="BD257" i="15"/>
  <c r="AX257" i="15"/>
  <c r="AR257" i="15"/>
  <c r="AL257" i="15"/>
  <c r="AF257" i="15"/>
  <c r="Z257" i="15"/>
  <c r="T257" i="15"/>
  <c r="N257" i="15"/>
  <c r="CZ256" i="15"/>
  <c r="CT256" i="15"/>
  <c r="CN256" i="15"/>
  <c r="CH256" i="15"/>
  <c r="CB256" i="15"/>
  <c r="BV256" i="15"/>
  <c r="BP256" i="15"/>
  <c r="BJ256" i="15"/>
  <c r="BD256" i="15"/>
  <c r="AX256" i="15"/>
  <c r="AR256" i="15"/>
  <c r="AL256" i="15"/>
  <c r="AF256" i="15"/>
  <c r="Z256" i="15"/>
  <c r="T256" i="15"/>
  <c r="N256" i="15"/>
  <c r="CZ255" i="15"/>
  <c r="CT255" i="15"/>
  <c r="CN255" i="15"/>
  <c r="CH255" i="15"/>
  <c r="CB255" i="15"/>
  <c r="BV255" i="15"/>
  <c r="BP255" i="15"/>
  <c r="BJ255" i="15"/>
  <c r="BD255" i="15"/>
  <c r="AX255" i="15"/>
  <c r="AR255" i="15"/>
  <c r="AL255" i="15"/>
  <c r="AF255" i="15"/>
  <c r="Z255" i="15"/>
  <c r="T255" i="15"/>
  <c r="N255" i="15"/>
  <c r="CZ254" i="15"/>
  <c r="CT254" i="15"/>
  <c r="CN254" i="15"/>
  <c r="CH254" i="15"/>
  <c r="CB254" i="15"/>
  <c r="BV254" i="15"/>
  <c r="BP254" i="15"/>
  <c r="BJ254" i="15"/>
  <c r="BD254" i="15"/>
  <c r="AX254" i="15"/>
  <c r="AR254" i="15"/>
  <c r="AL254" i="15"/>
  <c r="AF254" i="15"/>
  <c r="Z254" i="15"/>
  <c r="T254" i="15"/>
  <c r="N254" i="15"/>
  <c r="CZ253" i="15"/>
  <c r="CT253" i="15"/>
  <c r="CN253" i="15"/>
  <c r="CH253" i="15"/>
  <c r="CB253" i="15"/>
  <c r="BV253" i="15"/>
  <c r="BP253" i="15"/>
  <c r="BJ253" i="15"/>
  <c r="BD253" i="15"/>
  <c r="AX253" i="15"/>
  <c r="AR253" i="15"/>
  <c r="AL253" i="15"/>
  <c r="AF253" i="15"/>
  <c r="Z253" i="15"/>
  <c r="T253" i="15"/>
  <c r="N253" i="15"/>
  <c r="CZ252" i="15"/>
  <c r="CT252" i="15"/>
  <c r="CN252" i="15"/>
  <c r="CH252" i="15"/>
  <c r="CB252" i="15"/>
  <c r="BV252" i="15"/>
  <c r="BP252" i="15"/>
  <c r="BJ252" i="15"/>
  <c r="BD252" i="15"/>
  <c r="AX252" i="15"/>
  <c r="AR252" i="15"/>
  <c r="AL252" i="15"/>
  <c r="AF252" i="15"/>
  <c r="Z252" i="15"/>
  <c r="T252" i="15"/>
  <c r="N252" i="15"/>
  <c r="CZ251" i="15"/>
  <c r="CT251" i="15"/>
  <c r="CN251" i="15"/>
  <c r="CH251" i="15"/>
  <c r="CB251" i="15"/>
  <c r="BV251" i="15"/>
  <c r="BP251" i="15"/>
  <c r="BJ251" i="15"/>
  <c r="BD251" i="15"/>
  <c r="AX251" i="15"/>
  <c r="AR251" i="15"/>
  <c r="AL251" i="15"/>
  <c r="AF251" i="15"/>
  <c r="Z251" i="15"/>
  <c r="T251" i="15"/>
  <c r="N251" i="15"/>
  <c r="CZ250" i="15"/>
  <c r="CT250" i="15"/>
  <c r="CN250" i="15"/>
  <c r="CH250" i="15"/>
  <c r="CB250" i="15"/>
  <c r="BV250" i="15"/>
  <c r="BP250" i="15"/>
  <c r="BJ250" i="15"/>
  <c r="BD250" i="15"/>
  <c r="AX250" i="15"/>
  <c r="AR250" i="15"/>
  <c r="AL250" i="15"/>
  <c r="AF250" i="15"/>
  <c r="Z250" i="15"/>
  <c r="T250" i="15"/>
  <c r="N250" i="15"/>
  <c r="CZ249" i="15"/>
  <c r="CT249" i="15"/>
  <c r="CN249" i="15"/>
  <c r="CH249" i="15"/>
  <c r="CB249" i="15"/>
  <c r="BV249" i="15"/>
  <c r="BP249" i="15"/>
  <c r="BJ249" i="15"/>
  <c r="BD249" i="15"/>
  <c r="AX249" i="15"/>
  <c r="AR249" i="15"/>
  <c r="AL249" i="15"/>
  <c r="AF249" i="15"/>
  <c r="Z249" i="15"/>
  <c r="T249" i="15"/>
  <c r="N249" i="15"/>
  <c r="CZ248" i="15"/>
  <c r="CT248" i="15"/>
  <c r="CN248" i="15"/>
  <c r="CH248" i="15"/>
  <c r="CB248" i="15"/>
  <c r="BV248" i="15"/>
  <c r="BP248" i="15"/>
  <c r="BJ248" i="15"/>
  <c r="BD248" i="15"/>
  <c r="AX248" i="15"/>
  <c r="AR248" i="15"/>
  <c r="AL248" i="15"/>
  <c r="AF248" i="15"/>
  <c r="Z248" i="15"/>
  <c r="T248" i="15"/>
  <c r="N248" i="15"/>
  <c r="CZ247" i="15"/>
  <c r="CT247" i="15"/>
  <c r="CN247" i="15"/>
  <c r="CH247" i="15"/>
  <c r="CB247" i="15"/>
  <c r="BV247" i="15"/>
  <c r="BP247" i="15"/>
  <c r="BJ247" i="15"/>
  <c r="BD247" i="15"/>
  <c r="AX247" i="15"/>
  <c r="AR247" i="15"/>
  <c r="AL247" i="15"/>
  <c r="AF247" i="15"/>
  <c r="Z247" i="15"/>
  <c r="T247" i="15"/>
  <c r="N247" i="15"/>
  <c r="CZ246" i="15"/>
  <c r="CT246" i="15"/>
  <c r="CN246" i="15"/>
  <c r="CH246" i="15"/>
  <c r="CB246" i="15"/>
  <c r="BV246" i="15"/>
  <c r="BP246" i="15"/>
  <c r="BJ246" i="15"/>
  <c r="BD246" i="15"/>
  <c r="AX246" i="15"/>
  <c r="AR246" i="15"/>
  <c r="AL246" i="15"/>
  <c r="AF246" i="15"/>
  <c r="Z246" i="15"/>
  <c r="T246" i="15"/>
  <c r="N246" i="15"/>
  <c r="CZ245" i="15"/>
  <c r="CT245" i="15"/>
  <c r="CN245" i="15"/>
  <c r="CH245" i="15"/>
  <c r="CB245" i="15"/>
  <c r="BV245" i="15"/>
  <c r="BP245" i="15"/>
  <c r="BJ245" i="15"/>
  <c r="BD245" i="15"/>
  <c r="AX245" i="15"/>
  <c r="AR245" i="15"/>
  <c r="AL245" i="15"/>
  <c r="AF245" i="15"/>
  <c r="Z245" i="15"/>
  <c r="T245" i="15"/>
  <c r="N245" i="15"/>
  <c r="CZ244" i="15"/>
  <c r="CT244" i="15"/>
  <c r="CN244" i="15"/>
  <c r="CH244" i="15"/>
  <c r="CB244" i="15"/>
  <c r="BV244" i="15"/>
  <c r="BP244" i="15"/>
  <c r="BJ244" i="15"/>
  <c r="BD244" i="15"/>
  <c r="AX244" i="15"/>
  <c r="AR244" i="15"/>
  <c r="AL244" i="15"/>
  <c r="AF244" i="15"/>
  <c r="Z244" i="15"/>
  <c r="T244" i="15"/>
  <c r="N244" i="15"/>
  <c r="CZ243" i="15"/>
  <c r="CT243" i="15"/>
  <c r="CN243" i="15"/>
  <c r="CH243" i="15"/>
  <c r="CB243" i="15"/>
  <c r="BV243" i="15"/>
  <c r="BP243" i="15"/>
  <c r="BJ243" i="15"/>
  <c r="BD243" i="15"/>
  <c r="AX243" i="15"/>
  <c r="AR243" i="15"/>
  <c r="AL243" i="15"/>
  <c r="AF243" i="15"/>
  <c r="Z243" i="15"/>
  <c r="T243" i="15"/>
  <c r="N243" i="15"/>
  <c r="CZ242" i="15"/>
  <c r="CT242" i="15"/>
  <c r="CN242" i="15"/>
  <c r="CH242" i="15"/>
  <c r="CB242" i="15"/>
  <c r="BV242" i="15"/>
  <c r="BP242" i="15"/>
  <c r="BJ242" i="15"/>
  <c r="BD242" i="15"/>
  <c r="AX242" i="15"/>
  <c r="AR242" i="15"/>
  <c r="AL242" i="15"/>
  <c r="AF242" i="15"/>
  <c r="Z242" i="15"/>
  <c r="T242" i="15"/>
  <c r="N242" i="15"/>
  <c r="CZ241" i="15"/>
  <c r="CT241" i="15"/>
  <c r="CN241" i="15"/>
  <c r="CH241" i="15"/>
  <c r="CB241" i="15"/>
  <c r="BV241" i="15"/>
  <c r="BP241" i="15"/>
  <c r="BJ241" i="15"/>
  <c r="BD241" i="15"/>
  <c r="AX241" i="15"/>
  <c r="AR241" i="15"/>
  <c r="AL241" i="15"/>
  <c r="AF241" i="15"/>
  <c r="Z241" i="15"/>
  <c r="T241" i="15"/>
  <c r="N241" i="15"/>
  <c r="CZ240" i="15"/>
  <c r="CT240" i="15"/>
  <c r="CN240" i="15"/>
  <c r="CH240" i="15"/>
  <c r="CB240" i="15"/>
  <c r="BV240" i="15"/>
  <c r="BP240" i="15"/>
  <c r="BJ240" i="15"/>
  <c r="BD240" i="15"/>
  <c r="AX240" i="15"/>
  <c r="AR240" i="15"/>
  <c r="AL240" i="15"/>
  <c r="AF240" i="15"/>
  <c r="Z240" i="15"/>
  <c r="T240" i="15"/>
  <c r="N240" i="15"/>
  <c r="CZ239" i="15"/>
  <c r="CT239" i="15"/>
  <c r="CN239" i="15"/>
  <c r="CH239" i="15"/>
  <c r="CB239" i="15"/>
  <c r="BV239" i="15"/>
  <c r="BP239" i="15"/>
  <c r="BJ239" i="15"/>
  <c r="BD239" i="15"/>
  <c r="AX239" i="15"/>
  <c r="AR239" i="15"/>
  <c r="AL239" i="15"/>
  <c r="AF239" i="15"/>
  <c r="Z239" i="15"/>
  <c r="T239" i="15"/>
  <c r="N239" i="15"/>
  <c r="CZ238" i="15"/>
  <c r="CT238" i="15"/>
  <c r="CN238" i="15"/>
  <c r="CH238" i="15"/>
  <c r="CB238" i="15"/>
  <c r="BV238" i="15"/>
  <c r="BP238" i="15"/>
  <c r="BJ238" i="15"/>
  <c r="BD238" i="15"/>
  <c r="AX238" i="15"/>
  <c r="AR238" i="15"/>
  <c r="AL238" i="15"/>
  <c r="AF238" i="15"/>
  <c r="Z238" i="15"/>
  <c r="T238" i="15"/>
  <c r="N238" i="15"/>
  <c r="CZ237" i="15"/>
  <c r="CT237" i="15"/>
  <c r="CN237" i="15"/>
  <c r="CH237" i="15"/>
  <c r="CB237" i="15"/>
  <c r="BV237" i="15"/>
  <c r="BP237" i="15"/>
  <c r="BJ237" i="15"/>
  <c r="BD237" i="15"/>
  <c r="AX237" i="15"/>
  <c r="AR237" i="15"/>
  <c r="AL237" i="15"/>
  <c r="AF237" i="15"/>
  <c r="Z237" i="15"/>
  <c r="T237" i="15"/>
  <c r="N237" i="15"/>
  <c r="CZ236" i="15"/>
  <c r="CT236" i="15"/>
  <c r="CN236" i="15"/>
  <c r="CH236" i="15"/>
  <c r="CB236" i="15"/>
  <c r="BV236" i="15"/>
  <c r="BP236" i="15"/>
  <c r="BJ236" i="15"/>
  <c r="BD236" i="15"/>
  <c r="AX236" i="15"/>
  <c r="AR236" i="15"/>
  <c r="AL236" i="15"/>
  <c r="AF236" i="15"/>
  <c r="Z236" i="15"/>
  <c r="T236" i="15"/>
  <c r="N236" i="15"/>
  <c r="CZ235" i="15"/>
  <c r="CT235" i="15"/>
  <c r="CN235" i="15"/>
  <c r="CH235" i="15"/>
  <c r="CB235" i="15"/>
  <c r="BV235" i="15"/>
  <c r="BP235" i="15"/>
  <c r="BJ235" i="15"/>
  <c r="BD235" i="15"/>
  <c r="AX235" i="15"/>
  <c r="AR235" i="15"/>
  <c r="AL235" i="15"/>
  <c r="AF235" i="15"/>
  <c r="Z235" i="15"/>
  <c r="T235" i="15"/>
  <c r="N235" i="15"/>
  <c r="CZ234" i="15"/>
  <c r="CT234" i="15"/>
  <c r="CN234" i="15"/>
  <c r="CH234" i="15"/>
  <c r="CB234" i="15"/>
  <c r="BV234" i="15"/>
  <c r="BP234" i="15"/>
  <c r="BJ234" i="15"/>
  <c r="BD234" i="15"/>
  <c r="AX234" i="15"/>
  <c r="AR234" i="15"/>
  <c r="AL234" i="15"/>
  <c r="AF234" i="15"/>
  <c r="Z234" i="15"/>
  <c r="T234" i="15"/>
  <c r="N234" i="15"/>
  <c r="CZ233" i="15"/>
  <c r="CT233" i="15"/>
  <c r="CN233" i="15"/>
  <c r="CH233" i="15"/>
  <c r="CB233" i="15"/>
  <c r="BV233" i="15"/>
  <c r="BP233" i="15"/>
  <c r="BJ233" i="15"/>
  <c r="BD233" i="15"/>
  <c r="AX233" i="15"/>
  <c r="AR233" i="15"/>
  <c r="AL233" i="15"/>
  <c r="AF233" i="15"/>
  <c r="Z233" i="15"/>
  <c r="T233" i="15"/>
  <c r="N233" i="15"/>
  <c r="CZ232" i="15"/>
  <c r="CT232" i="15"/>
  <c r="CN232" i="15"/>
  <c r="CH232" i="15"/>
  <c r="CB232" i="15"/>
  <c r="BV232" i="15"/>
  <c r="BP232" i="15"/>
  <c r="BJ232" i="15"/>
  <c r="BD232" i="15"/>
  <c r="AX232" i="15"/>
  <c r="AR232" i="15"/>
  <c r="AL232" i="15"/>
  <c r="AF232" i="15"/>
  <c r="Z232" i="15"/>
  <c r="T232" i="15"/>
  <c r="N232" i="15"/>
  <c r="CZ231" i="15"/>
  <c r="CT231" i="15"/>
  <c r="CN231" i="15"/>
  <c r="CH231" i="15"/>
  <c r="CB231" i="15"/>
  <c r="BV231" i="15"/>
  <c r="BP231" i="15"/>
  <c r="BJ231" i="15"/>
  <c r="BD231" i="15"/>
  <c r="AX231" i="15"/>
  <c r="AR231" i="15"/>
  <c r="AL231" i="15"/>
  <c r="AF231" i="15"/>
  <c r="Z231" i="15"/>
  <c r="T231" i="15"/>
  <c r="N231" i="15"/>
  <c r="CZ230" i="15"/>
  <c r="CT230" i="15"/>
  <c r="CN230" i="15"/>
  <c r="CH230" i="15"/>
  <c r="CB230" i="15"/>
  <c r="BV230" i="15"/>
  <c r="BP230" i="15"/>
  <c r="BJ230" i="15"/>
  <c r="BD230" i="15"/>
  <c r="AX230" i="15"/>
  <c r="AR230" i="15"/>
  <c r="AL230" i="15"/>
  <c r="AF230" i="15"/>
  <c r="Z230" i="15"/>
  <c r="T230" i="15"/>
  <c r="N230" i="15"/>
  <c r="CZ229" i="15"/>
  <c r="CT229" i="15"/>
  <c r="CN229" i="15"/>
  <c r="CH229" i="15"/>
  <c r="CB229" i="15"/>
  <c r="BV229" i="15"/>
  <c r="BP229" i="15"/>
  <c r="BJ229" i="15"/>
  <c r="BD229" i="15"/>
  <c r="AX229" i="15"/>
  <c r="AR229" i="15"/>
  <c r="AL229" i="15"/>
  <c r="AF229" i="15"/>
  <c r="Z229" i="15"/>
  <c r="T229" i="15"/>
  <c r="N229" i="15"/>
  <c r="CZ228" i="15"/>
  <c r="CT228" i="15"/>
  <c r="CN228" i="15"/>
  <c r="CH228" i="15"/>
  <c r="CB228" i="15"/>
  <c r="BV228" i="15"/>
  <c r="BP228" i="15"/>
  <c r="BJ228" i="15"/>
  <c r="BD228" i="15"/>
  <c r="AX228" i="15"/>
  <c r="AR228" i="15"/>
  <c r="AL228" i="15"/>
  <c r="AF228" i="15"/>
  <c r="Z228" i="15"/>
  <c r="T228" i="15"/>
  <c r="N228" i="15"/>
  <c r="CZ227" i="15"/>
  <c r="CT227" i="15"/>
  <c r="CN227" i="15"/>
  <c r="CH227" i="15"/>
  <c r="CB227" i="15"/>
  <c r="BV227" i="15"/>
  <c r="BP227" i="15"/>
  <c r="BJ227" i="15"/>
  <c r="BD227" i="15"/>
  <c r="AX227" i="15"/>
  <c r="AR227" i="15"/>
  <c r="AL227" i="15"/>
  <c r="AF227" i="15"/>
  <c r="Z227" i="15"/>
  <c r="T227" i="15"/>
  <c r="N227" i="15"/>
  <c r="CZ226" i="15"/>
  <c r="CT226" i="15"/>
  <c r="CN226" i="15"/>
  <c r="CH226" i="15"/>
  <c r="CB226" i="15"/>
  <c r="BV226" i="15"/>
  <c r="BP226" i="15"/>
  <c r="BJ226" i="15"/>
  <c r="BD226" i="15"/>
  <c r="AX226" i="15"/>
  <c r="AR226" i="15"/>
  <c r="AL226" i="15"/>
  <c r="AF226" i="15"/>
  <c r="Z226" i="15"/>
  <c r="T226" i="15"/>
  <c r="N226" i="15"/>
  <c r="CZ225" i="15"/>
  <c r="CT225" i="15"/>
  <c r="CN225" i="15"/>
  <c r="CH225" i="15"/>
  <c r="CB225" i="15"/>
  <c r="BV225" i="15"/>
  <c r="BP225" i="15"/>
  <c r="BJ225" i="15"/>
  <c r="BD225" i="15"/>
  <c r="AX225" i="15"/>
  <c r="AR225" i="15"/>
  <c r="AL225" i="15"/>
  <c r="AF225" i="15"/>
  <c r="Z225" i="15"/>
  <c r="T225" i="15"/>
  <c r="N225" i="15"/>
  <c r="CZ224" i="15"/>
  <c r="CT224" i="15"/>
  <c r="CN224" i="15"/>
  <c r="CH224" i="15"/>
  <c r="CB224" i="15"/>
  <c r="BV224" i="15"/>
  <c r="BP224" i="15"/>
  <c r="BJ224" i="15"/>
  <c r="BD224" i="15"/>
  <c r="AX224" i="15"/>
  <c r="AR224" i="15"/>
  <c r="AL224" i="15"/>
  <c r="AF224" i="15"/>
  <c r="Z224" i="15"/>
  <c r="T224" i="15"/>
  <c r="N224" i="15"/>
  <c r="CZ223" i="15"/>
  <c r="CT223" i="15"/>
  <c r="CN223" i="15"/>
  <c r="CH223" i="15"/>
  <c r="CB223" i="15"/>
  <c r="BV223" i="15"/>
  <c r="BP223" i="15"/>
  <c r="BJ223" i="15"/>
  <c r="BD223" i="15"/>
  <c r="AX223" i="15"/>
  <c r="AR223" i="15"/>
  <c r="AL223" i="15"/>
  <c r="AF223" i="15"/>
  <c r="Z223" i="15"/>
  <c r="T223" i="15"/>
  <c r="N223" i="15"/>
  <c r="CZ222" i="15"/>
  <c r="CT222" i="15"/>
  <c r="CN222" i="15"/>
  <c r="CH222" i="15"/>
  <c r="CB222" i="15"/>
  <c r="BV222" i="15"/>
  <c r="BP222" i="15"/>
  <c r="BJ222" i="15"/>
  <c r="BD222" i="15"/>
  <c r="AX222" i="15"/>
  <c r="AR222" i="15"/>
  <c r="AL222" i="15"/>
  <c r="AF222" i="15"/>
  <c r="Z222" i="15"/>
  <c r="T222" i="15"/>
  <c r="N222" i="15"/>
  <c r="CZ221" i="15"/>
  <c r="CT221" i="15"/>
  <c r="CN221" i="15"/>
  <c r="CH221" i="15"/>
  <c r="CB221" i="15"/>
  <c r="BV221" i="15"/>
  <c r="BP221" i="15"/>
  <c r="BJ221" i="15"/>
  <c r="BD221" i="15"/>
  <c r="AX221" i="15"/>
  <c r="AR221" i="15"/>
  <c r="AL221" i="15"/>
  <c r="AF221" i="15"/>
  <c r="Z221" i="15"/>
  <c r="T221" i="15"/>
  <c r="N221" i="15"/>
  <c r="CZ220" i="15"/>
  <c r="CT220" i="15"/>
  <c r="CN220" i="15"/>
  <c r="CH220" i="15"/>
  <c r="CB220" i="15"/>
  <c r="BV220" i="15"/>
  <c r="BP220" i="15"/>
  <c r="BJ220" i="15"/>
  <c r="BD220" i="15"/>
  <c r="AX220" i="15"/>
  <c r="AR220" i="15"/>
  <c r="AL220" i="15"/>
  <c r="AF220" i="15"/>
  <c r="Z220" i="15"/>
  <c r="T220" i="15"/>
  <c r="N220" i="15"/>
  <c r="CZ219" i="15"/>
  <c r="CT219" i="15"/>
  <c r="CN219" i="15"/>
  <c r="CH219" i="15"/>
  <c r="CB219" i="15"/>
  <c r="BV219" i="15"/>
  <c r="BP219" i="15"/>
  <c r="BJ219" i="15"/>
  <c r="BD219" i="15"/>
  <c r="AX219" i="15"/>
  <c r="AR219" i="15"/>
  <c r="AL219" i="15"/>
  <c r="AF219" i="15"/>
  <c r="Z219" i="15"/>
  <c r="T219" i="15"/>
  <c r="N219" i="15"/>
  <c r="CZ218" i="15"/>
  <c r="CT218" i="15"/>
  <c r="CN218" i="15"/>
  <c r="CH218" i="15"/>
  <c r="CB218" i="15"/>
  <c r="BV218" i="15"/>
  <c r="BP218" i="15"/>
  <c r="BJ218" i="15"/>
  <c r="BD218" i="15"/>
  <c r="AX218" i="15"/>
  <c r="AR218" i="15"/>
  <c r="AL218" i="15"/>
  <c r="AF218" i="15"/>
  <c r="Z218" i="15"/>
  <c r="T218" i="15"/>
  <c r="N218" i="15"/>
  <c r="CZ217" i="15"/>
  <c r="CT217" i="15"/>
  <c r="CN217" i="15"/>
  <c r="CH217" i="15"/>
  <c r="CB217" i="15"/>
  <c r="BV217" i="15"/>
  <c r="BP217" i="15"/>
  <c r="BJ217" i="15"/>
  <c r="BD217" i="15"/>
  <c r="AX217" i="15"/>
  <c r="AR217" i="15"/>
  <c r="AL217" i="15"/>
  <c r="AF217" i="15"/>
  <c r="Z217" i="15"/>
  <c r="T217" i="15"/>
  <c r="N217" i="15"/>
  <c r="CZ216" i="15"/>
  <c r="CT216" i="15"/>
  <c r="CN216" i="15"/>
  <c r="CH216" i="15"/>
  <c r="CB216" i="15"/>
  <c r="BV216" i="15"/>
  <c r="BP216" i="15"/>
  <c r="BJ216" i="15"/>
  <c r="BD216" i="15"/>
  <c r="AX216" i="15"/>
  <c r="AR216" i="15"/>
  <c r="AL216" i="15"/>
  <c r="AF216" i="15"/>
  <c r="Z216" i="15"/>
  <c r="T216" i="15"/>
  <c r="N216" i="15"/>
  <c r="CZ215" i="15"/>
  <c r="CT215" i="15"/>
  <c r="CN215" i="15"/>
  <c r="CH215" i="15"/>
  <c r="CB215" i="15"/>
  <c r="BV215" i="15"/>
  <c r="BP215" i="15"/>
  <c r="BJ215" i="15"/>
  <c r="BD215" i="15"/>
  <c r="AX215" i="15"/>
  <c r="AR215" i="15"/>
  <c r="AL215" i="15"/>
  <c r="AF215" i="15"/>
  <c r="Z215" i="15"/>
  <c r="T215" i="15"/>
  <c r="N215" i="15"/>
  <c r="CZ214" i="15"/>
  <c r="CT214" i="15"/>
  <c r="CN214" i="15"/>
  <c r="CH214" i="15"/>
  <c r="CB214" i="15"/>
  <c r="BV214" i="15"/>
  <c r="BP214" i="15"/>
  <c r="BJ214" i="15"/>
  <c r="BD214" i="15"/>
  <c r="AX214" i="15"/>
  <c r="AR214" i="15"/>
  <c r="AL214" i="15"/>
  <c r="AF214" i="15"/>
  <c r="Z214" i="15"/>
  <c r="T214" i="15"/>
  <c r="N214" i="15"/>
  <c r="CZ213" i="15"/>
  <c r="CT213" i="15"/>
  <c r="CN213" i="15"/>
  <c r="CH213" i="15"/>
  <c r="CB213" i="15"/>
  <c r="BV213" i="15"/>
  <c r="BP213" i="15"/>
  <c r="BJ213" i="15"/>
  <c r="BD213" i="15"/>
  <c r="AX213" i="15"/>
  <c r="AR213" i="15"/>
  <c r="AL213" i="15"/>
  <c r="AF213" i="15"/>
  <c r="Z213" i="15"/>
  <c r="T213" i="15"/>
  <c r="N213" i="15"/>
  <c r="CZ212" i="15"/>
  <c r="CT212" i="15"/>
  <c r="CN212" i="15"/>
  <c r="CH212" i="15"/>
  <c r="CB212" i="15"/>
  <c r="BV212" i="15"/>
  <c r="BP212" i="15"/>
  <c r="BJ212" i="15"/>
  <c r="BD212" i="15"/>
  <c r="AX212" i="15"/>
  <c r="AR212" i="15"/>
  <c r="AL212" i="15"/>
  <c r="AF212" i="15"/>
  <c r="Z212" i="15"/>
  <c r="T212" i="15"/>
  <c r="N212" i="15"/>
  <c r="CZ211" i="15"/>
  <c r="CT211" i="15"/>
  <c r="CN211" i="15"/>
  <c r="CH211" i="15"/>
  <c r="CB211" i="15"/>
  <c r="BV211" i="15"/>
  <c r="BP211" i="15"/>
  <c r="BJ211" i="15"/>
  <c r="BD211" i="15"/>
  <c r="AX211" i="15"/>
  <c r="AR211" i="15"/>
  <c r="AL211" i="15"/>
  <c r="AF211" i="15"/>
  <c r="Z211" i="15"/>
  <c r="T211" i="15"/>
  <c r="N211" i="15"/>
  <c r="CZ210" i="15"/>
  <c r="CT210" i="15"/>
  <c r="CN210" i="15"/>
  <c r="CH210" i="15"/>
  <c r="CB210" i="15"/>
  <c r="BV210" i="15"/>
  <c r="BP210" i="15"/>
  <c r="BJ210" i="15"/>
  <c r="BD210" i="15"/>
  <c r="AX210" i="15"/>
  <c r="AR210" i="15"/>
  <c r="AL210" i="15"/>
  <c r="AF210" i="15"/>
  <c r="Z210" i="15"/>
  <c r="T210" i="15"/>
  <c r="N210" i="15"/>
  <c r="CZ209" i="15"/>
  <c r="CT209" i="15"/>
  <c r="CN209" i="15"/>
  <c r="CH209" i="15"/>
  <c r="CB209" i="15"/>
  <c r="BV209" i="15"/>
  <c r="BP209" i="15"/>
  <c r="BJ209" i="15"/>
  <c r="BD209" i="15"/>
  <c r="AX209" i="15"/>
  <c r="AR209" i="15"/>
  <c r="AL209" i="15"/>
  <c r="AF209" i="15"/>
  <c r="Z209" i="15"/>
  <c r="T209" i="15"/>
  <c r="N209" i="15"/>
  <c r="CZ208" i="15"/>
  <c r="CT208" i="15"/>
  <c r="CN208" i="15"/>
  <c r="CH208" i="15"/>
  <c r="CB208" i="15"/>
  <c r="BV208" i="15"/>
  <c r="BP208" i="15"/>
  <c r="BJ208" i="15"/>
  <c r="BD208" i="15"/>
  <c r="AX208" i="15"/>
  <c r="AR208" i="15"/>
  <c r="AL208" i="15"/>
  <c r="AF208" i="15"/>
  <c r="Z208" i="15"/>
  <c r="T208" i="15"/>
  <c r="N208" i="15"/>
  <c r="CZ207" i="15"/>
  <c r="CT207" i="15"/>
  <c r="CN207" i="15"/>
  <c r="CH207" i="15"/>
  <c r="CB207" i="15"/>
  <c r="BV207" i="15"/>
  <c r="BP207" i="15"/>
  <c r="BJ207" i="15"/>
  <c r="BD207" i="15"/>
  <c r="AX207" i="15"/>
  <c r="AR207" i="15"/>
  <c r="AL207" i="15"/>
  <c r="AF207" i="15"/>
  <c r="Z207" i="15"/>
  <c r="T207" i="15"/>
  <c r="N207" i="15"/>
  <c r="CZ206" i="15"/>
  <c r="CT206" i="15"/>
  <c r="CN206" i="15"/>
  <c r="CH206" i="15"/>
  <c r="CB206" i="15"/>
  <c r="BV206" i="15"/>
  <c r="BP206" i="15"/>
  <c r="BJ206" i="15"/>
  <c r="BD206" i="15"/>
  <c r="AX206" i="15"/>
  <c r="AR206" i="15"/>
  <c r="AL206" i="15"/>
  <c r="AF206" i="15"/>
  <c r="Z206" i="15"/>
  <c r="T206" i="15"/>
  <c r="N206" i="15"/>
  <c r="CZ205" i="15"/>
  <c r="CT205" i="15"/>
  <c r="CN205" i="15"/>
  <c r="CH205" i="15"/>
  <c r="CB205" i="15"/>
  <c r="BV205" i="15"/>
  <c r="BP205" i="15"/>
  <c r="BJ205" i="15"/>
  <c r="BD205" i="15"/>
  <c r="AX205" i="15"/>
  <c r="AR205" i="15"/>
  <c r="AL205" i="15"/>
  <c r="AF205" i="15"/>
  <c r="Z205" i="15"/>
  <c r="T205" i="15"/>
  <c r="N205" i="15"/>
  <c r="CZ204" i="15"/>
  <c r="CT204" i="15"/>
  <c r="CN204" i="15"/>
  <c r="CH204" i="15"/>
  <c r="CB204" i="15"/>
  <c r="BV204" i="15"/>
  <c r="BP204" i="15"/>
  <c r="BJ204" i="15"/>
  <c r="BD204" i="15"/>
  <c r="AX204" i="15"/>
  <c r="AR204" i="15"/>
  <c r="AL204" i="15"/>
  <c r="AF204" i="15"/>
  <c r="Z204" i="15"/>
  <c r="T204" i="15"/>
  <c r="N204" i="15"/>
  <c r="CZ203" i="15"/>
  <c r="CT203" i="15"/>
  <c r="CN203" i="15"/>
  <c r="CH203" i="15"/>
  <c r="CB203" i="15"/>
  <c r="BV203" i="15"/>
  <c r="BP203" i="15"/>
  <c r="BJ203" i="15"/>
  <c r="BD203" i="15"/>
  <c r="AX203" i="15"/>
  <c r="AR203" i="15"/>
  <c r="AL203" i="15"/>
  <c r="AF203" i="15"/>
  <c r="Z203" i="15"/>
  <c r="T203" i="15"/>
  <c r="N203" i="15"/>
  <c r="DT202" i="15"/>
  <c r="DT412" i="15" s="1"/>
  <c r="CZ202" i="15"/>
  <c r="CT202" i="15"/>
  <c r="CN202" i="15"/>
  <c r="CH202" i="15"/>
  <c r="CB202" i="15"/>
  <c r="BV202" i="15"/>
  <c r="BP202" i="15"/>
  <c r="BJ202" i="15"/>
  <c r="BD202" i="15"/>
  <c r="AX202" i="15"/>
  <c r="AR202" i="15"/>
  <c r="AL202" i="15"/>
  <c r="AF202" i="15"/>
  <c r="Z202" i="15"/>
  <c r="T202" i="15"/>
  <c r="N202" i="15"/>
  <c r="CZ201" i="15"/>
  <c r="CT201" i="15"/>
  <c r="CN201" i="15"/>
  <c r="CH201" i="15"/>
  <c r="CB201" i="15"/>
  <c r="BV201" i="15"/>
  <c r="BP201" i="15"/>
  <c r="BJ201" i="15"/>
  <c r="BD201" i="15"/>
  <c r="AX201" i="15"/>
  <c r="AR201" i="15"/>
  <c r="AL201" i="15"/>
  <c r="AF201" i="15"/>
  <c r="Z201" i="15"/>
  <c r="T201" i="15"/>
  <c r="N201" i="15"/>
  <c r="CZ200" i="15"/>
  <c r="CT200" i="15"/>
  <c r="CN200" i="15"/>
  <c r="CH200" i="15"/>
  <c r="CB200" i="15"/>
  <c r="BV200" i="15"/>
  <c r="BP200" i="15"/>
  <c r="BJ200" i="15"/>
  <c r="BD200" i="15"/>
  <c r="AX200" i="15"/>
  <c r="AR200" i="15"/>
  <c r="AL200" i="15"/>
  <c r="AF200" i="15"/>
  <c r="Z200" i="15"/>
  <c r="T200" i="15"/>
  <c r="N200" i="15"/>
  <c r="CZ199" i="15"/>
  <c r="CT199" i="15"/>
  <c r="CN199" i="15"/>
  <c r="CH199" i="15"/>
  <c r="CB199" i="15"/>
  <c r="BV199" i="15"/>
  <c r="BP199" i="15"/>
  <c r="BJ199" i="15"/>
  <c r="BD199" i="15"/>
  <c r="AX199" i="15"/>
  <c r="AR199" i="15"/>
  <c r="AL199" i="15"/>
  <c r="AF199" i="15"/>
  <c r="Z199" i="15"/>
  <c r="T199" i="15"/>
  <c r="N199" i="15"/>
  <c r="CZ198" i="15"/>
  <c r="CT198" i="15"/>
  <c r="CN198" i="15"/>
  <c r="CH198" i="15"/>
  <c r="CB198" i="15"/>
  <c r="BV198" i="15"/>
  <c r="BP198" i="15"/>
  <c r="BJ198" i="15"/>
  <c r="BD198" i="15"/>
  <c r="AX198" i="15"/>
  <c r="AR198" i="15"/>
  <c r="AL198" i="15"/>
  <c r="AF198" i="15"/>
  <c r="Z198" i="15"/>
  <c r="T198" i="15"/>
  <c r="N198" i="15"/>
  <c r="CZ197" i="15"/>
  <c r="CT197" i="15"/>
  <c r="CN197" i="15"/>
  <c r="CH197" i="15"/>
  <c r="CB197" i="15"/>
  <c r="BV197" i="15"/>
  <c r="BP197" i="15"/>
  <c r="BJ197" i="15"/>
  <c r="BD197" i="15"/>
  <c r="AX197" i="15"/>
  <c r="AR197" i="15"/>
  <c r="AL197" i="15"/>
  <c r="AF197" i="15"/>
  <c r="Z197" i="15"/>
  <c r="T197" i="15"/>
  <c r="N197" i="15"/>
  <c r="CZ196" i="15"/>
  <c r="CT196" i="15"/>
  <c r="CN196" i="15"/>
  <c r="CH196" i="15"/>
  <c r="CB196" i="15"/>
  <c r="BV196" i="15"/>
  <c r="BP196" i="15"/>
  <c r="BJ196" i="15"/>
  <c r="BD196" i="15"/>
  <c r="AX196" i="15"/>
  <c r="AR196" i="15"/>
  <c r="AL196" i="15"/>
  <c r="AF196" i="15"/>
  <c r="Z196" i="15"/>
  <c r="T196" i="15"/>
  <c r="N196" i="15"/>
  <c r="CZ195" i="15"/>
  <c r="CT195" i="15"/>
  <c r="CN195" i="15"/>
  <c r="CH195" i="15"/>
  <c r="CB195" i="15"/>
  <c r="BV195" i="15"/>
  <c r="BP195" i="15"/>
  <c r="BJ195" i="15"/>
  <c r="BD195" i="15"/>
  <c r="AX195" i="15"/>
  <c r="AR195" i="15"/>
  <c r="AL195" i="15"/>
  <c r="AF195" i="15"/>
  <c r="Z195" i="15"/>
  <c r="T195" i="15"/>
  <c r="N195" i="15"/>
  <c r="CZ194" i="15"/>
  <c r="CT194" i="15"/>
  <c r="CN194" i="15"/>
  <c r="CH194" i="15"/>
  <c r="CB194" i="15"/>
  <c r="BV194" i="15"/>
  <c r="BP194" i="15"/>
  <c r="BJ194" i="15"/>
  <c r="BD194" i="15"/>
  <c r="AX194" i="15"/>
  <c r="AR194" i="15"/>
  <c r="AL194" i="15"/>
  <c r="AF194" i="15"/>
  <c r="Z194" i="15"/>
  <c r="T194" i="15"/>
  <c r="N194" i="15"/>
  <c r="CZ193" i="15"/>
  <c r="CT193" i="15"/>
  <c r="CN193" i="15"/>
  <c r="CH193" i="15"/>
  <c r="CB193" i="15"/>
  <c r="BV193" i="15"/>
  <c r="BP193" i="15"/>
  <c r="BJ193" i="15"/>
  <c r="BD193" i="15"/>
  <c r="AX193" i="15"/>
  <c r="AR193" i="15"/>
  <c r="AL193" i="15"/>
  <c r="AF193" i="15"/>
  <c r="Z193" i="15"/>
  <c r="T193" i="15"/>
  <c r="N193" i="15"/>
  <c r="CZ192" i="15"/>
  <c r="CT192" i="15"/>
  <c r="CN192" i="15"/>
  <c r="CH192" i="15"/>
  <c r="CB192" i="15"/>
  <c r="BV192" i="15"/>
  <c r="BP192" i="15"/>
  <c r="BJ192" i="15"/>
  <c r="BD192" i="15"/>
  <c r="AX192" i="15"/>
  <c r="AR192" i="15"/>
  <c r="AL192" i="15"/>
  <c r="AF192" i="15"/>
  <c r="Z192" i="15"/>
  <c r="T192" i="15"/>
  <c r="N192" i="15"/>
  <c r="CZ191" i="15"/>
  <c r="CT191" i="15"/>
  <c r="CN191" i="15"/>
  <c r="CH191" i="15"/>
  <c r="CB191" i="15"/>
  <c r="BV191" i="15"/>
  <c r="BP191" i="15"/>
  <c r="BJ191" i="15"/>
  <c r="BD191" i="15"/>
  <c r="AX191" i="15"/>
  <c r="AR191" i="15"/>
  <c r="AL191" i="15"/>
  <c r="AF191" i="15"/>
  <c r="Z191" i="15"/>
  <c r="T191" i="15"/>
  <c r="N191" i="15"/>
  <c r="CZ190" i="15"/>
  <c r="CT190" i="15"/>
  <c r="CN190" i="15"/>
  <c r="CH190" i="15"/>
  <c r="CB190" i="15"/>
  <c r="BV190" i="15"/>
  <c r="BP190" i="15"/>
  <c r="BJ190" i="15"/>
  <c r="BD190" i="15"/>
  <c r="AX190" i="15"/>
  <c r="AR190" i="15"/>
  <c r="AL190" i="15"/>
  <c r="AF190" i="15"/>
  <c r="Z190" i="15"/>
  <c r="T190" i="15"/>
  <c r="N190" i="15"/>
  <c r="CZ189" i="15"/>
  <c r="CT189" i="15"/>
  <c r="CN189" i="15"/>
  <c r="CH189" i="15"/>
  <c r="CB189" i="15"/>
  <c r="BV189" i="15"/>
  <c r="BP189" i="15"/>
  <c r="BJ189" i="15"/>
  <c r="BD189" i="15"/>
  <c r="AX189" i="15"/>
  <c r="AR189" i="15"/>
  <c r="AL189" i="15"/>
  <c r="AF189" i="15"/>
  <c r="Z189" i="15"/>
  <c r="T189" i="15"/>
  <c r="N189" i="15"/>
  <c r="CZ188" i="15"/>
  <c r="CT188" i="15"/>
  <c r="CN188" i="15"/>
  <c r="CH188" i="15"/>
  <c r="CB188" i="15"/>
  <c r="BV188" i="15"/>
  <c r="BP188" i="15"/>
  <c r="BJ188" i="15"/>
  <c r="BD188" i="15"/>
  <c r="AX188" i="15"/>
  <c r="AR188" i="15"/>
  <c r="AL188" i="15"/>
  <c r="AF188" i="15"/>
  <c r="Z188" i="15"/>
  <c r="T188" i="15"/>
  <c r="N188" i="15"/>
  <c r="CZ187" i="15"/>
  <c r="CT187" i="15"/>
  <c r="CN187" i="15"/>
  <c r="CH187" i="15"/>
  <c r="CB187" i="15"/>
  <c r="BV187" i="15"/>
  <c r="BP187" i="15"/>
  <c r="BJ187" i="15"/>
  <c r="BD187" i="15"/>
  <c r="AX187" i="15"/>
  <c r="AR187" i="15"/>
  <c r="AL187" i="15"/>
  <c r="AF187" i="15"/>
  <c r="Z187" i="15"/>
  <c r="T187" i="15"/>
  <c r="N187" i="15"/>
  <c r="CZ186" i="15"/>
  <c r="CT186" i="15"/>
  <c r="CN186" i="15"/>
  <c r="CH186" i="15"/>
  <c r="CB186" i="15"/>
  <c r="BV186" i="15"/>
  <c r="BP186" i="15"/>
  <c r="BJ186" i="15"/>
  <c r="BD186" i="15"/>
  <c r="AX186" i="15"/>
  <c r="AR186" i="15"/>
  <c r="AL186" i="15"/>
  <c r="AF186" i="15"/>
  <c r="Z186" i="15"/>
  <c r="T186" i="15"/>
  <c r="N186" i="15"/>
  <c r="CZ185" i="15"/>
  <c r="CT185" i="15"/>
  <c r="CN185" i="15"/>
  <c r="CH185" i="15"/>
  <c r="CB185" i="15"/>
  <c r="BV185" i="15"/>
  <c r="BP185" i="15"/>
  <c r="BJ185" i="15"/>
  <c r="BD185" i="15"/>
  <c r="AX185" i="15"/>
  <c r="AR185" i="15"/>
  <c r="AL185" i="15"/>
  <c r="AF185" i="15"/>
  <c r="Z185" i="15"/>
  <c r="T185" i="15"/>
  <c r="N185" i="15"/>
  <c r="DL184" i="15"/>
  <c r="CZ184" i="15"/>
  <c r="CT184" i="15"/>
  <c r="CN184" i="15"/>
  <c r="CH184" i="15"/>
  <c r="CB184" i="15"/>
  <c r="BV184" i="15"/>
  <c r="BP184" i="15"/>
  <c r="BJ184" i="15"/>
  <c r="BD184" i="15"/>
  <c r="AX184" i="15"/>
  <c r="AR184" i="15"/>
  <c r="AL184" i="15"/>
  <c r="AF184" i="15"/>
  <c r="Z184" i="15"/>
  <c r="T184" i="15"/>
  <c r="N184" i="15"/>
  <c r="CZ183" i="15"/>
  <c r="CT183" i="15"/>
  <c r="CN183" i="15"/>
  <c r="CH183" i="15"/>
  <c r="CB183" i="15"/>
  <c r="BV183" i="15"/>
  <c r="BP183" i="15"/>
  <c r="BJ183" i="15"/>
  <c r="BD183" i="15"/>
  <c r="AX183" i="15"/>
  <c r="AR183" i="15"/>
  <c r="AL183" i="15"/>
  <c r="AF183" i="15"/>
  <c r="Z183" i="15"/>
  <c r="T183" i="15"/>
  <c r="N183" i="15"/>
  <c r="CZ182" i="15"/>
  <c r="CT182" i="15"/>
  <c r="CN182" i="15"/>
  <c r="CH182" i="15"/>
  <c r="CB182" i="15"/>
  <c r="BV182" i="15"/>
  <c r="BP182" i="15"/>
  <c r="BJ182" i="15"/>
  <c r="BD182" i="15"/>
  <c r="AX182" i="15"/>
  <c r="AR182" i="15"/>
  <c r="AL182" i="15"/>
  <c r="AF182" i="15"/>
  <c r="Z182" i="15"/>
  <c r="T182" i="15"/>
  <c r="N182" i="15"/>
  <c r="CZ181" i="15"/>
  <c r="CT181" i="15"/>
  <c r="CN181" i="15"/>
  <c r="CH181" i="15"/>
  <c r="CB181" i="15"/>
  <c r="BV181" i="15"/>
  <c r="BP181" i="15"/>
  <c r="BJ181" i="15"/>
  <c r="BD181" i="15"/>
  <c r="AX181" i="15"/>
  <c r="AR181" i="15"/>
  <c r="AL181" i="15"/>
  <c r="AF181" i="15"/>
  <c r="Z181" i="15"/>
  <c r="T181" i="15"/>
  <c r="N181" i="15"/>
  <c r="CZ180" i="15"/>
  <c r="CT180" i="15"/>
  <c r="CN180" i="15"/>
  <c r="CH180" i="15"/>
  <c r="CB180" i="15"/>
  <c r="BV180" i="15"/>
  <c r="BP180" i="15"/>
  <c r="BJ180" i="15"/>
  <c r="BD180" i="15"/>
  <c r="AX180" i="15"/>
  <c r="AR180" i="15"/>
  <c r="AL180" i="15"/>
  <c r="AF180" i="15"/>
  <c r="Z180" i="15"/>
  <c r="T180" i="15"/>
  <c r="N180" i="15"/>
  <c r="CZ179" i="15"/>
  <c r="CT179" i="15"/>
  <c r="CN179" i="15"/>
  <c r="CH179" i="15"/>
  <c r="CB179" i="15"/>
  <c r="BV179" i="15"/>
  <c r="BP179" i="15"/>
  <c r="BJ179" i="15"/>
  <c r="BD179" i="15"/>
  <c r="AX179" i="15"/>
  <c r="AR179" i="15"/>
  <c r="AL179" i="15"/>
  <c r="AF179" i="15"/>
  <c r="Z179" i="15"/>
  <c r="T179" i="15"/>
  <c r="N179" i="15"/>
  <c r="CZ178" i="15"/>
  <c r="CT178" i="15"/>
  <c r="CN178" i="15"/>
  <c r="CH178" i="15"/>
  <c r="CB178" i="15"/>
  <c r="BV178" i="15"/>
  <c r="BP178" i="15"/>
  <c r="BJ178" i="15"/>
  <c r="BD178" i="15"/>
  <c r="AX178" i="15"/>
  <c r="AR178" i="15"/>
  <c r="AL178" i="15"/>
  <c r="AF178" i="15"/>
  <c r="Z178" i="15"/>
  <c r="T178" i="15"/>
  <c r="N178" i="15"/>
  <c r="CZ177" i="15"/>
  <c r="CT177" i="15"/>
  <c r="CN177" i="15"/>
  <c r="CH177" i="15"/>
  <c r="CB177" i="15"/>
  <c r="BV177" i="15"/>
  <c r="BP177" i="15"/>
  <c r="BJ177" i="15"/>
  <c r="BD177" i="15"/>
  <c r="AX177" i="15"/>
  <c r="AR177" i="15"/>
  <c r="AL177" i="15"/>
  <c r="AF177" i="15"/>
  <c r="Z177" i="15"/>
  <c r="T177" i="15"/>
  <c r="N177" i="15"/>
  <c r="CZ176" i="15"/>
  <c r="CT176" i="15"/>
  <c r="CN176" i="15"/>
  <c r="CH176" i="15"/>
  <c r="CB176" i="15"/>
  <c r="BV176" i="15"/>
  <c r="BP176" i="15"/>
  <c r="BJ176" i="15"/>
  <c r="BD176" i="15"/>
  <c r="AX176" i="15"/>
  <c r="AR176" i="15"/>
  <c r="AL176" i="15"/>
  <c r="AF176" i="15"/>
  <c r="Z176" i="15"/>
  <c r="T176" i="15"/>
  <c r="N176" i="15"/>
  <c r="CZ175" i="15"/>
  <c r="CT175" i="15"/>
  <c r="CN175" i="15"/>
  <c r="CH175" i="15"/>
  <c r="CB175" i="15"/>
  <c r="BV175" i="15"/>
  <c r="BP175" i="15"/>
  <c r="BJ175" i="15"/>
  <c r="BD175" i="15"/>
  <c r="AX175" i="15"/>
  <c r="AR175" i="15"/>
  <c r="AL175" i="15"/>
  <c r="AF175" i="15"/>
  <c r="Z175" i="15"/>
  <c r="T175" i="15"/>
  <c r="N175" i="15"/>
  <c r="CZ174" i="15"/>
  <c r="CT174" i="15"/>
  <c r="CN174" i="15"/>
  <c r="CH174" i="15"/>
  <c r="CB174" i="15"/>
  <c r="BV174" i="15"/>
  <c r="BP174" i="15"/>
  <c r="BJ174" i="15"/>
  <c r="BD174" i="15"/>
  <c r="AX174" i="15"/>
  <c r="AR174" i="15"/>
  <c r="AL174" i="15"/>
  <c r="AF174" i="15"/>
  <c r="Z174" i="15"/>
  <c r="T174" i="15"/>
  <c r="N174" i="15"/>
  <c r="CZ173" i="15"/>
  <c r="CT173" i="15"/>
  <c r="CN173" i="15"/>
  <c r="CH173" i="15"/>
  <c r="CB173" i="15"/>
  <c r="BV173" i="15"/>
  <c r="BP173" i="15"/>
  <c r="BJ173" i="15"/>
  <c r="BD173" i="15"/>
  <c r="AX173" i="15"/>
  <c r="AR173" i="15"/>
  <c r="AL173" i="15"/>
  <c r="AF173" i="15"/>
  <c r="Z173" i="15"/>
  <c r="T173" i="15"/>
  <c r="N173" i="15"/>
  <c r="CZ172" i="15"/>
  <c r="CT172" i="15"/>
  <c r="CN172" i="15"/>
  <c r="CH172" i="15"/>
  <c r="CB172" i="15"/>
  <c r="BV172" i="15"/>
  <c r="BP172" i="15"/>
  <c r="BJ172" i="15"/>
  <c r="BD172" i="15"/>
  <c r="AX172" i="15"/>
  <c r="AR172" i="15"/>
  <c r="AL172" i="15"/>
  <c r="AF172" i="15"/>
  <c r="Z172" i="15"/>
  <c r="T172" i="15"/>
  <c r="N172" i="15"/>
  <c r="CZ171" i="15"/>
  <c r="CT171" i="15"/>
  <c r="CN171" i="15"/>
  <c r="CH171" i="15"/>
  <c r="CB171" i="15"/>
  <c r="BV171" i="15"/>
  <c r="BP171" i="15"/>
  <c r="BJ171" i="15"/>
  <c r="BD171" i="15"/>
  <c r="AX171" i="15"/>
  <c r="AR171" i="15"/>
  <c r="AL171" i="15"/>
  <c r="AF171" i="15"/>
  <c r="Z171" i="15"/>
  <c r="T171" i="15"/>
  <c r="N171" i="15"/>
  <c r="CZ170" i="15"/>
  <c r="CT170" i="15"/>
  <c r="CN170" i="15"/>
  <c r="CH170" i="15"/>
  <c r="CB170" i="15"/>
  <c r="BV170" i="15"/>
  <c r="BP170" i="15"/>
  <c r="BJ170" i="15"/>
  <c r="BD170" i="15"/>
  <c r="AX170" i="15"/>
  <c r="AR170" i="15"/>
  <c r="AL170" i="15"/>
  <c r="AF170" i="15"/>
  <c r="Z170" i="15"/>
  <c r="T170" i="15"/>
  <c r="N170" i="15"/>
  <c r="CZ169" i="15"/>
  <c r="CT169" i="15"/>
  <c r="CN169" i="15"/>
  <c r="CH169" i="15"/>
  <c r="CB169" i="15"/>
  <c r="BV169" i="15"/>
  <c r="BP169" i="15"/>
  <c r="BJ169" i="15"/>
  <c r="BD169" i="15"/>
  <c r="AX169" i="15"/>
  <c r="AR169" i="15"/>
  <c r="AL169" i="15"/>
  <c r="AF169" i="15"/>
  <c r="Z169" i="15"/>
  <c r="T169" i="15"/>
  <c r="N169" i="15"/>
  <c r="DF168" i="15"/>
  <c r="CZ168" i="15"/>
  <c r="CT168" i="15"/>
  <c r="CN168" i="15"/>
  <c r="CH168" i="15"/>
  <c r="CB168" i="15"/>
  <c r="BV168" i="15"/>
  <c r="BP168" i="15"/>
  <c r="BJ168" i="15"/>
  <c r="BD168" i="15"/>
  <c r="AX168" i="15"/>
  <c r="AR168" i="15"/>
  <c r="AL168" i="15"/>
  <c r="AF168" i="15"/>
  <c r="Z168" i="15"/>
  <c r="T168" i="15"/>
  <c r="N168" i="15"/>
  <c r="CZ167" i="15"/>
  <c r="CT167" i="15"/>
  <c r="CN167" i="15"/>
  <c r="CH167" i="15"/>
  <c r="CB167" i="15"/>
  <c r="BV167" i="15"/>
  <c r="BP167" i="15"/>
  <c r="BJ167" i="15"/>
  <c r="BD167" i="15"/>
  <c r="AX167" i="15"/>
  <c r="AR167" i="15"/>
  <c r="AL167" i="15"/>
  <c r="AF167" i="15"/>
  <c r="Z167" i="15"/>
  <c r="T167" i="15"/>
  <c r="N167" i="15"/>
  <c r="CZ166" i="15"/>
  <c r="CT166" i="15"/>
  <c r="CN166" i="15"/>
  <c r="CH166" i="15"/>
  <c r="CB166" i="15"/>
  <c r="BV166" i="15"/>
  <c r="BP166" i="15"/>
  <c r="BJ166" i="15"/>
  <c r="BD166" i="15"/>
  <c r="AX166" i="15"/>
  <c r="AR166" i="15"/>
  <c r="AL166" i="15"/>
  <c r="AF166" i="15"/>
  <c r="Z166" i="15"/>
  <c r="T166" i="15"/>
  <c r="N166" i="15"/>
  <c r="CZ165" i="15"/>
  <c r="CT165" i="15"/>
  <c r="CN165" i="15"/>
  <c r="CH165" i="15"/>
  <c r="CB165" i="15"/>
  <c r="BV165" i="15"/>
  <c r="BP165" i="15"/>
  <c r="BJ165" i="15"/>
  <c r="BD165" i="15"/>
  <c r="AX165" i="15"/>
  <c r="AR165" i="15"/>
  <c r="AL165" i="15"/>
  <c r="AF165" i="15"/>
  <c r="Z165" i="15"/>
  <c r="T165" i="15"/>
  <c r="N165" i="15"/>
  <c r="CZ164" i="15"/>
  <c r="CT164" i="15"/>
  <c r="CN164" i="15"/>
  <c r="CH164" i="15"/>
  <c r="CB164" i="15"/>
  <c r="BV164" i="15"/>
  <c r="BP164" i="15"/>
  <c r="BJ164" i="15"/>
  <c r="BD164" i="15"/>
  <c r="AX164" i="15"/>
  <c r="AR164" i="15"/>
  <c r="AL164" i="15"/>
  <c r="AF164" i="15"/>
  <c r="Z164" i="15"/>
  <c r="T164" i="15"/>
  <c r="N164" i="15"/>
  <c r="CZ163" i="15"/>
  <c r="CT163" i="15"/>
  <c r="CN163" i="15"/>
  <c r="CH163" i="15"/>
  <c r="CB163" i="15"/>
  <c r="BV163" i="15"/>
  <c r="BP163" i="15"/>
  <c r="BJ163" i="15"/>
  <c r="BD163" i="15"/>
  <c r="AX163" i="15"/>
  <c r="AR163" i="15"/>
  <c r="AL163" i="15"/>
  <c r="AF163" i="15"/>
  <c r="Z163" i="15"/>
  <c r="T163" i="15"/>
  <c r="N163" i="15"/>
  <c r="CZ162" i="15"/>
  <c r="CT162" i="15"/>
  <c r="CN162" i="15"/>
  <c r="CH162" i="15"/>
  <c r="CB162" i="15"/>
  <c r="BV162" i="15"/>
  <c r="BP162" i="15"/>
  <c r="BJ162" i="15"/>
  <c r="BD162" i="15"/>
  <c r="AX162" i="15"/>
  <c r="AR162" i="15"/>
  <c r="AL162" i="15"/>
  <c r="AF162" i="15"/>
  <c r="Z162" i="15"/>
  <c r="T162" i="15"/>
  <c r="N162" i="15"/>
  <c r="CZ161" i="15"/>
  <c r="CT161" i="15"/>
  <c r="CN161" i="15"/>
  <c r="CH161" i="15"/>
  <c r="CB161" i="15"/>
  <c r="BV161" i="15"/>
  <c r="BP161" i="15"/>
  <c r="BJ161" i="15"/>
  <c r="BD161" i="15"/>
  <c r="AX161" i="15"/>
  <c r="AR161" i="15"/>
  <c r="AL161" i="15"/>
  <c r="AF161" i="15"/>
  <c r="Z161" i="15"/>
  <c r="T161" i="15"/>
  <c r="N161" i="15"/>
  <c r="DL160" i="15"/>
  <c r="CZ160" i="15"/>
  <c r="CT160" i="15"/>
  <c r="CN160" i="15"/>
  <c r="CH160" i="15"/>
  <c r="CB160" i="15"/>
  <c r="BV160" i="15"/>
  <c r="BP160" i="15"/>
  <c r="BJ160" i="15"/>
  <c r="BD160" i="15"/>
  <c r="AX160" i="15"/>
  <c r="AR160" i="15"/>
  <c r="AL160" i="15"/>
  <c r="AF160" i="15"/>
  <c r="Z160" i="15"/>
  <c r="T160" i="15"/>
  <c r="N160" i="15"/>
  <c r="CZ159" i="15"/>
  <c r="CT159" i="15"/>
  <c r="CN159" i="15"/>
  <c r="CH159" i="15"/>
  <c r="CB159" i="15"/>
  <c r="BV159" i="15"/>
  <c r="BP159" i="15"/>
  <c r="BJ159" i="15"/>
  <c r="BD159" i="15"/>
  <c r="AX159" i="15"/>
  <c r="AR159" i="15"/>
  <c r="AL159" i="15"/>
  <c r="AF159" i="15"/>
  <c r="Z159" i="15"/>
  <c r="T159" i="15"/>
  <c r="N159" i="15"/>
  <c r="CZ158" i="15"/>
  <c r="CT158" i="15"/>
  <c r="CN158" i="15"/>
  <c r="CH158" i="15"/>
  <c r="CB158" i="15"/>
  <c r="BV158" i="15"/>
  <c r="BP158" i="15"/>
  <c r="BJ158" i="15"/>
  <c r="BD158" i="15"/>
  <c r="AX158" i="15"/>
  <c r="AR158" i="15"/>
  <c r="AL158" i="15"/>
  <c r="AF158" i="15"/>
  <c r="Z158" i="15"/>
  <c r="T158" i="15"/>
  <c r="N158" i="15"/>
  <c r="CZ157" i="15"/>
  <c r="CT157" i="15"/>
  <c r="CN157" i="15"/>
  <c r="CH157" i="15"/>
  <c r="CB157" i="15"/>
  <c r="BV157" i="15"/>
  <c r="BP157" i="15"/>
  <c r="BJ157" i="15"/>
  <c r="BD157" i="15"/>
  <c r="AX157" i="15"/>
  <c r="AR157" i="15"/>
  <c r="AL157" i="15"/>
  <c r="AF157" i="15"/>
  <c r="Z157" i="15"/>
  <c r="T157" i="15"/>
  <c r="N157" i="15"/>
  <c r="CZ156" i="15"/>
  <c r="CT156" i="15"/>
  <c r="CN156" i="15"/>
  <c r="CH156" i="15"/>
  <c r="CB156" i="15"/>
  <c r="BV156" i="15"/>
  <c r="BP156" i="15"/>
  <c r="BJ156" i="15"/>
  <c r="BD156" i="15"/>
  <c r="AX156" i="15"/>
  <c r="AR156" i="15"/>
  <c r="AL156" i="15"/>
  <c r="AF156" i="15"/>
  <c r="Z156" i="15"/>
  <c r="T156" i="15"/>
  <c r="N156" i="15"/>
  <c r="CZ155" i="15"/>
  <c r="CT155" i="15"/>
  <c r="CN155" i="15"/>
  <c r="CH155" i="15"/>
  <c r="CB155" i="15"/>
  <c r="BV155" i="15"/>
  <c r="BP155" i="15"/>
  <c r="BJ155" i="15"/>
  <c r="BD155" i="15"/>
  <c r="AR155" i="15"/>
  <c r="AL155" i="15"/>
  <c r="AF155" i="15"/>
  <c r="Z155" i="15"/>
  <c r="N155" i="15"/>
  <c r="CZ154" i="15"/>
  <c r="CT154" i="15"/>
  <c r="CN154" i="15"/>
  <c r="CH154" i="15"/>
  <c r="CB154" i="15"/>
  <c r="BV154" i="15"/>
  <c r="BP154" i="15"/>
  <c r="BJ154" i="15"/>
  <c r="BD154" i="15"/>
  <c r="AX154" i="15"/>
  <c r="AR154" i="15"/>
  <c r="AL154" i="15"/>
  <c r="AF154" i="15"/>
  <c r="Z154" i="15"/>
  <c r="T154" i="15"/>
  <c r="N154" i="15"/>
  <c r="CZ153" i="15"/>
  <c r="CT153" i="15"/>
  <c r="CN153" i="15"/>
  <c r="CH153" i="15"/>
  <c r="CB153" i="15"/>
  <c r="BV153" i="15"/>
  <c r="BP153" i="15"/>
  <c r="BJ153" i="15"/>
  <c r="BD153" i="15"/>
  <c r="AX153" i="15"/>
  <c r="AR153" i="15"/>
  <c r="AL153" i="15"/>
  <c r="AF153" i="15"/>
  <c r="Z153" i="15"/>
  <c r="T153" i="15"/>
  <c r="N153" i="15"/>
  <c r="CZ152" i="15"/>
  <c r="CT152" i="15"/>
  <c r="CN152" i="15"/>
  <c r="CH152" i="15"/>
  <c r="CB152" i="15"/>
  <c r="BV152" i="15"/>
  <c r="BP152" i="15"/>
  <c r="BJ152" i="15"/>
  <c r="BD152" i="15"/>
  <c r="AX152" i="15"/>
  <c r="AR152" i="15"/>
  <c r="AL152" i="15"/>
  <c r="AF152" i="15"/>
  <c r="Z152" i="15"/>
  <c r="T152" i="15"/>
  <c r="N152" i="15"/>
  <c r="CZ151" i="15"/>
  <c r="CT151" i="15"/>
  <c r="CN151" i="15"/>
  <c r="CH151" i="15"/>
  <c r="CB151" i="15"/>
  <c r="BV151" i="15"/>
  <c r="BP151" i="15"/>
  <c r="BJ151" i="15"/>
  <c r="BD151" i="15"/>
  <c r="AX151" i="15"/>
  <c r="AR151" i="15"/>
  <c r="AL151" i="15"/>
  <c r="AF151" i="15"/>
  <c r="Z151" i="15"/>
  <c r="T151" i="15"/>
  <c r="N151" i="15"/>
  <c r="CZ150" i="15"/>
  <c r="CT150" i="15"/>
  <c r="CN150" i="15"/>
  <c r="CH150" i="15"/>
  <c r="CB150" i="15"/>
  <c r="BV150" i="15"/>
  <c r="BP150" i="15"/>
  <c r="BJ150" i="15"/>
  <c r="BD150" i="15"/>
  <c r="AX150" i="15"/>
  <c r="AR150" i="15"/>
  <c r="AL150" i="15"/>
  <c r="AF150" i="15"/>
  <c r="Z150" i="15"/>
  <c r="T150" i="15"/>
  <c r="N150" i="15"/>
  <c r="CZ149" i="15"/>
  <c r="CT149" i="15"/>
  <c r="CN149" i="15"/>
  <c r="CH149" i="15"/>
  <c r="CB149" i="15"/>
  <c r="BV149" i="15"/>
  <c r="BP149" i="15"/>
  <c r="BJ149" i="15"/>
  <c r="BD149" i="15"/>
  <c r="AX149" i="15"/>
  <c r="AR149" i="15"/>
  <c r="AL149" i="15"/>
  <c r="AF149" i="15"/>
  <c r="Z149" i="15"/>
  <c r="T149" i="15"/>
  <c r="N149" i="15"/>
  <c r="CZ148" i="15"/>
  <c r="CT148" i="15"/>
  <c r="CN148" i="15"/>
  <c r="CH148" i="15"/>
  <c r="CB148" i="15"/>
  <c r="BV148" i="15"/>
  <c r="BP148" i="15"/>
  <c r="BJ148" i="15"/>
  <c r="BD148" i="15"/>
  <c r="AX148" i="15"/>
  <c r="AR148" i="15"/>
  <c r="AL148" i="15"/>
  <c r="AF148" i="15"/>
  <c r="Z148" i="15"/>
  <c r="T148" i="15"/>
  <c r="N148" i="15"/>
  <c r="CZ147" i="15"/>
  <c r="CT147" i="15"/>
  <c r="CN147" i="15"/>
  <c r="CH147" i="15"/>
  <c r="CB147" i="15"/>
  <c r="BV147" i="15"/>
  <c r="BP147" i="15"/>
  <c r="BJ147" i="15"/>
  <c r="BD147" i="15"/>
  <c r="AX147" i="15"/>
  <c r="AR147" i="15"/>
  <c r="AL147" i="15"/>
  <c r="AF147" i="15"/>
  <c r="Z147" i="15"/>
  <c r="T147" i="15"/>
  <c r="N147" i="15"/>
  <c r="CZ146" i="15"/>
  <c r="CT146" i="15"/>
  <c r="CN146" i="15"/>
  <c r="CH146" i="15"/>
  <c r="CB146" i="15"/>
  <c r="BV146" i="15"/>
  <c r="BP146" i="15"/>
  <c r="BJ146" i="15"/>
  <c r="BD146" i="15"/>
  <c r="AX146" i="15"/>
  <c r="AR146" i="15"/>
  <c r="AL146" i="15"/>
  <c r="AF146" i="15"/>
  <c r="Z146" i="15"/>
  <c r="T146" i="15"/>
  <c r="N146" i="15"/>
  <c r="CZ145" i="15"/>
  <c r="CT145" i="15"/>
  <c r="CN145" i="15"/>
  <c r="CH145" i="15"/>
  <c r="CB145" i="15"/>
  <c r="BV145" i="15"/>
  <c r="BP145" i="15"/>
  <c r="BJ145" i="15"/>
  <c r="BD145" i="15"/>
  <c r="AX145" i="15"/>
  <c r="AR145" i="15"/>
  <c r="AL145" i="15"/>
  <c r="AF145" i="15"/>
  <c r="Z145" i="15"/>
  <c r="T145" i="15"/>
  <c r="N145" i="15"/>
  <c r="CZ144" i="15"/>
  <c r="CT144" i="15"/>
  <c r="CN144" i="15"/>
  <c r="CH144" i="15"/>
  <c r="CB144" i="15"/>
  <c r="BV144" i="15"/>
  <c r="BP144" i="15"/>
  <c r="BJ144" i="15"/>
  <c r="BD144" i="15"/>
  <c r="AX144" i="15"/>
  <c r="AR144" i="15"/>
  <c r="AL144" i="15"/>
  <c r="AF144" i="15"/>
  <c r="Z144" i="15"/>
  <c r="T144" i="15"/>
  <c r="N144" i="15"/>
  <c r="CZ143" i="15"/>
  <c r="CT143" i="15"/>
  <c r="CN143" i="15"/>
  <c r="CH143" i="15"/>
  <c r="CB143" i="15"/>
  <c r="BV143" i="15"/>
  <c r="BP143" i="15"/>
  <c r="BJ143" i="15"/>
  <c r="BD143" i="15"/>
  <c r="AX143" i="15"/>
  <c r="AR143" i="15"/>
  <c r="AL143" i="15"/>
  <c r="AF143" i="15"/>
  <c r="Z143" i="15"/>
  <c r="T143" i="15"/>
  <c r="N143" i="15"/>
  <c r="DL142" i="15"/>
  <c r="CZ142" i="15"/>
  <c r="CT142" i="15"/>
  <c r="CN142" i="15"/>
  <c r="CH142" i="15"/>
  <c r="CB142" i="15"/>
  <c r="BV142" i="15"/>
  <c r="BP142" i="15"/>
  <c r="BJ142" i="15"/>
  <c r="BD142" i="15"/>
  <c r="AX142" i="15"/>
  <c r="AR142" i="15"/>
  <c r="AL142" i="15"/>
  <c r="AF142" i="15"/>
  <c r="Z142" i="15"/>
  <c r="T142" i="15"/>
  <c r="N142" i="15"/>
  <c r="CZ141" i="15"/>
  <c r="CT141" i="15"/>
  <c r="CN141" i="15"/>
  <c r="CH141" i="15"/>
  <c r="CB141" i="15"/>
  <c r="BV141" i="15"/>
  <c r="BP141" i="15"/>
  <c r="BJ141" i="15"/>
  <c r="BD141" i="15"/>
  <c r="AX141" i="15"/>
  <c r="AR141" i="15"/>
  <c r="AL141" i="15"/>
  <c r="AF141" i="15"/>
  <c r="Z141" i="15"/>
  <c r="T141" i="15"/>
  <c r="N141" i="15"/>
  <c r="CZ140" i="15"/>
  <c r="CT140" i="15"/>
  <c r="CN140" i="15"/>
  <c r="CH140" i="15"/>
  <c r="CB140" i="15"/>
  <c r="BV140" i="15"/>
  <c r="BP140" i="15"/>
  <c r="BJ140" i="15"/>
  <c r="BD140" i="15"/>
  <c r="AX140" i="15"/>
  <c r="AR140" i="15"/>
  <c r="AL140" i="15"/>
  <c r="AF140" i="15"/>
  <c r="Z140" i="15"/>
  <c r="T140" i="15"/>
  <c r="N140" i="15"/>
  <c r="CZ139" i="15"/>
  <c r="CT139" i="15"/>
  <c r="CN139" i="15"/>
  <c r="CH139" i="15"/>
  <c r="CB139" i="15"/>
  <c r="BV139" i="15"/>
  <c r="BP139" i="15"/>
  <c r="BJ139" i="15"/>
  <c r="BD139" i="15"/>
  <c r="AX139" i="15"/>
  <c r="AR139" i="15"/>
  <c r="AL139" i="15"/>
  <c r="AF139" i="15"/>
  <c r="Z139" i="15"/>
  <c r="T139" i="15"/>
  <c r="N139" i="15"/>
  <c r="CZ138" i="15"/>
  <c r="CT138" i="15"/>
  <c r="CN138" i="15"/>
  <c r="CH138" i="15"/>
  <c r="CB138" i="15"/>
  <c r="BV138" i="15"/>
  <c r="BP138" i="15"/>
  <c r="BJ138" i="15"/>
  <c r="BD138" i="15"/>
  <c r="AX138" i="15"/>
  <c r="AR138" i="15"/>
  <c r="AL138" i="15"/>
  <c r="AF138" i="15"/>
  <c r="Z138" i="15"/>
  <c r="T138" i="15"/>
  <c r="N138" i="15"/>
  <c r="CZ137" i="15"/>
  <c r="CT137" i="15"/>
  <c r="CN137" i="15"/>
  <c r="CH137" i="15"/>
  <c r="CB137" i="15"/>
  <c r="BV137" i="15"/>
  <c r="BP137" i="15"/>
  <c r="BJ137" i="15"/>
  <c r="BD137" i="15"/>
  <c r="AX137" i="15"/>
  <c r="AR137" i="15"/>
  <c r="AL137" i="15"/>
  <c r="AF137" i="15"/>
  <c r="Z137" i="15"/>
  <c r="T137" i="15"/>
  <c r="N137" i="15"/>
  <c r="DL136" i="15"/>
  <c r="CZ136" i="15"/>
  <c r="CT136" i="15"/>
  <c r="CN136" i="15"/>
  <c r="CH136" i="15"/>
  <c r="CB136" i="15"/>
  <c r="BV136" i="15"/>
  <c r="BP136" i="15"/>
  <c r="BJ136" i="15"/>
  <c r="BD136" i="15"/>
  <c r="AX136" i="15"/>
  <c r="AR136" i="15"/>
  <c r="AL136" i="15"/>
  <c r="AF136" i="15"/>
  <c r="Z136" i="15"/>
  <c r="T136" i="15"/>
  <c r="N136" i="15"/>
  <c r="CZ135" i="15"/>
  <c r="CT135" i="15"/>
  <c r="CN135" i="15"/>
  <c r="CH135" i="15"/>
  <c r="CB135" i="15"/>
  <c r="BV135" i="15"/>
  <c r="BP135" i="15"/>
  <c r="BJ135" i="15"/>
  <c r="BD135" i="15"/>
  <c r="AX135" i="15"/>
  <c r="AR135" i="15"/>
  <c r="AL135" i="15"/>
  <c r="AF135" i="15"/>
  <c r="Z135" i="15"/>
  <c r="T135" i="15"/>
  <c r="N135" i="15"/>
  <c r="CZ134" i="15"/>
  <c r="CT134" i="15"/>
  <c r="CN134" i="15"/>
  <c r="CH134" i="15"/>
  <c r="CB134" i="15"/>
  <c r="BV134" i="15"/>
  <c r="BP134" i="15"/>
  <c r="BJ134" i="15"/>
  <c r="BD134" i="15"/>
  <c r="AX134" i="15"/>
  <c r="AR134" i="15"/>
  <c r="AL134" i="15"/>
  <c r="AF134" i="15"/>
  <c r="Z134" i="15"/>
  <c r="T134" i="15"/>
  <c r="N134" i="15"/>
  <c r="CZ133" i="15"/>
  <c r="CT133" i="15"/>
  <c r="CN133" i="15"/>
  <c r="CH133" i="15"/>
  <c r="CB133" i="15"/>
  <c r="BV133" i="15"/>
  <c r="BP133" i="15"/>
  <c r="BJ133" i="15"/>
  <c r="BD133" i="15"/>
  <c r="AX133" i="15"/>
  <c r="AR133" i="15"/>
  <c r="AL133" i="15"/>
  <c r="AF133" i="15"/>
  <c r="Z133" i="15"/>
  <c r="T133" i="15"/>
  <c r="N133" i="15"/>
  <c r="CZ132" i="15"/>
  <c r="CT132" i="15"/>
  <c r="CN132" i="15"/>
  <c r="CH132" i="15"/>
  <c r="CB132" i="15"/>
  <c r="BV132" i="15"/>
  <c r="BP132" i="15"/>
  <c r="BJ132" i="15"/>
  <c r="BD132" i="15"/>
  <c r="AX132" i="15"/>
  <c r="AR132" i="15"/>
  <c r="AL132" i="15"/>
  <c r="AF132" i="15"/>
  <c r="Z132" i="15"/>
  <c r="T132" i="15"/>
  <c r="N132" i="15"/>
  <c r="CZ131" i="15"/>
  <c r="CT131" i="15"/>
  <c r="CN131" i="15"/>
  <c r="CH131" i="15"/>
  <c r="CB131" i="15"/>
  <c r="BV131" i="15"/>
  <c r="BP131" i="15"/>
  <c r="BJ131" i="15"/>
  <c r="BD131" i="15"/>
  <c r="AX131" i="15"/>
  <c r="AR131" i="15"/>
  <c r="AL131" i="15"/>
  <c r="AF131" i="15"/>
  <c r="Z131" i="15"/>
  <c r="T131" i="15"/>
  <c r="N131" i="15"/>
  <c r="CZ130" i="15"/>
  <c r="CT130" i="15"/>
  <c r="CN130" i="15"/>
  <c r="CH130" i="15"/>
  <c r="CB130" i="15"/>
  <c r="BV130" i="15"/>
  <c r="BP130" i="15"/>
  <c r="BJ130" i="15"/>
  <c r="BD130" i="15"/>
  <c r="AX130" i="15"/>
  <c r="AR130" i="15"/>
  <c r="AL130" i="15"/>
  <c r="AF130" i="15"/>
  <c r="Z130" i="15"/>
  <c r="T130" i="15"/>
  <c r="N130" i="15"/>
  <c r="CZ129" i="15"/>
  <c r="CT129" i="15"/>
  <c r="CN129" i="15"/>
  <c r="CH129" i="15"/>
  <c r="CB129" i="15"/>
  <c r="BV129" i="15"/>
  <c r="BP129" i="15"/>
  <c r="BJ129" i="15"/>
  <c r="BD129" i="15"/>
  <c r="AX129" i="15"/>
  <c r="AR129" i="15"/>
  <c r="AL129" i="15"/>
  <c r="AF129" i="15"/>
  <c r="Z129" i="15"/>
  <c r="T129" i="15"/>
  <c r="N129" i="15"/>
  <c r="CZ128" i="15"/>
  <c r="CT128" i="15"/>
  <c r="CN128" i="15"/>
  <c r="CH128" i="15"/>
  <c r="CB128" i="15"/>
  <c r="BV128" i="15"/>
  <c r="BP128" i="15"/>
  <c r="BJ128" i="15"/>
  <c r="BD128" i="15"/>
  <c r="AX128" i="15"/>
  <c r="AR128" i="15"/>
  <c r="AL128" i="15"/>
  <c r="AF128" i="15"/>
  <c r="Z128" i="15"/>
  <c r="T128" i="15"/>
  <c r="N128" i="15"/>
  <c r="CZ127" i="15"/>
  <c r="CT127" i="15"/>
  <c r="CN127" i="15"/>
  <c r="CH127" i="15"/>
  <c r="CB127" i="15"/>
  <c r="BV127" i="15"/>
  <c r="BP127" i="15"/>
  <c r="BJ127" i="15"/>
  <c r="BD127" i="15"/>
  <c r="AX127" i="15"/>
  <c r="AR127" i="15"/>
  <c r="AL127" i="15"/>
  <c r="AF127" i="15"/>
  <c r="Z127" i="15"/>
  <c r="T127" i="15"/>
  <c r="N127" i="15"/>
  <c r="CZ126" i="15"/>
  <c r="CT126" i="15"/>
  <c r="CN126" i="15"/>
  <c r="CH126" i="15"/>
  <c r="CB126" i="15"/>
  <c r="BV126" i="15"/>
  <c r="BP126" i="15"/>
  <c r="BJ126" i="15"/>
  <c r="BD126" i="15"/>
  <c r="AX126" i="15"/>
  <c r="AR126" i="15"/>
  <c r="AL126" i="15"/>
  <c r="AF126" i="15"/>
  <c r="Z126" i="15"/>
  <c r="T126" i="15"/>
  <c r="N126" i="15"/>
  <c r="CZ125" i="15"/>
  <c r="CT125" i="15"/>
  <c r="CN125" i="15"/>
  <c r="CH125" i="15"/>
  <c r="CB125" i="15"/>
  <c r="BV125" i="15"/>
  <c r="BP125" i="15"/>
  <c r="BJ125" i="15"/>
  <c r="BD125" i="15"/>
  <c r="AX125" i="15"/>
  <c r="AR125" i="15"/>
  <c r="AL125" i="15"/>
  <c r="AF125" i="15"/>
  <c r="Z125" i="15"/>
  <c r="T125" i="15"/>
  <c r="N125" i="15"/>
  <c r="CZ124" i="15"/>
  <c r="CT124" i="15"/>
  <c r="CN124" i="15"/>
  <c r="CH124" i="15"/>
  <c r="CB124" i="15"/>
  <c r="BV124" i="15"/>
  <c r="BP124" i="15"/>
  <c r="BJ124" i="15"/>
  <c r="BD124" i="15"/>
  <c r="AX124" i="15"/>
  <c r="AR124" i="15"/>
  <c r="AL124" i="15"/>
  <c r="AF124" i="15"/>
  <c r="Z124" i="15"/>
  <c r="T124" i="15"/>
  <c r="N124" i="15"/>
  <c r="CZ123" i="15"/>
  <c r="CT123" i="15"/>
  <c r="CN123" i="15"/>
  <c r="CH123" i="15"/>
  <c r="CB123" i="15"/>
  <c r="BV123" i="15"/>
  <c r="BP123" i="15"/>
  <c r="BJ123" i="15"/>
  <c r="BD123" i="15"/>
  <c r="AX123" i="15"/>
  <c r="AR123" i="15"/>
  <c r="AL123" i="15"/>
  <c r="AF123" i="15"/>
  <c r="Z123" i="15"/>
  <c r="T123" i="15"/>
  <c r="N123" i="15"/>
  <c r="CZ122" i="15"/>
  <c r="CT122" i="15"/>
  <c r="CN122" i="15"/>
  <c r="CH122" i="15"/>
  <c r="CB122" i="15"/>
  <c r="BV122" i="15"/>
  <c r="BP122" i="15"/>
  <c r="BJ122" i="15"/>
  <c r="BD122" i="15"/>
  <c r="AX122" i="15"/>
  <c r="AR122" i="15"/>
  <c r="AL122" i="15"/>
  <c r="AF122" i="15"/>
  <c r="Z122" i="15"/>
  <c r="T122" i="15"/>
  <c r="N122" i="15"/>
  <c r="CZ121" i="15"/>
  <c r="CT121" i="15"/>
  <c r="CN121" i="15"/>
  <c r="CH121" i="15"/>
  <c r="CB121" i="15"/>
  <c r="BV121" i="15"/>
  <c r="BP121" i="15"/>
  <c r="BJ121" i="15"/>
  <c r="BD121" i="15"/>
  <c r="AX121" i="15"/>
  <c r="AR121" i="15"/>
  <c r="AL121" i="15"/>
  <c r="AF121" i="15"/>
  <c r="Z121" i="15"/>
  <c r="T121" i="15"/>
  <c r="N121" i="15"/>
  <c r="CZ120" i="15"/>
  <c r="CT120" i="15"/>
  <c r="CN120" i="15"/>
  <c r="CH120" i="15"/>
  <c r="CB120" i="15"/>
  <c r="BV120" i="15"/>
  <c r="BP120" i="15"/>
  <c r="BJ120" i="15"/>
  <c r="BD120" i="15"/>
  <c r="AX120" i="15"/>
  <c r="AR120" i="15"/>
  <c r="AL120" i="15"/>
  <c r="AF120" i="15"/>
  <c r="Z120" i="15"/>
  <c r="T120" i="15"/>
  <c r="N120" i="15"/>
  <c r="CZ119" i="15"/>
  <c r="CT119" i="15"/>
  <c r="CN119" i="15"/>
  <c r="CH119" i="15"/>
  <c r="CB119" i="15"/>
  <c r="BV119" i="15"/>
  <c r="BP119" i="15"/>
  <c r="BJ119" i="15"/>
  <c r="BD119" i="15"/>
  <c r="AX119" i="15"/>
  <c r="AR119" i="15"/>
  <c r="AL119" i="15"/>
  <c r="AF119" i="15"/>
  <c r="Z119" i="15"/>
  <c r="T119" i="15"/>
  <c r="N119" i="15"/>
  <c r="CZ118" i="15"/>
  <c r="CT118" i="15"/>
  <c r="CN118" i="15"/>
  <c r="CH118" i="15"/>
  <c r="CB118" i="15"/>
  <c r="BV118" i="15"/>
  <c r="BP118" i="15"/>
  <c r="BJ118" i="15"/>
  <c r="BD118" i="15"/>
  <c r="AX118" i="15"/>
  <c r="AR118" i="15"/>
  <c r="AL118" i="15"/>
  <c r="AF118" i="15"/>
  <c r="Z118" i="15"/>
  <c r="T118" i="15"/>
  <c r="N118" i="15"/>
  <c r="CZ117" i="15"/>
  <c r="CT117" i="15"/>
  <c r="CN117" i="15"/>
  <c r="CH117" i="15"/>
  <c r="CB117" i="15"/>
  <c r="BV117" i="15"/>
  <c r="BP117" i="15"/>
  <c r="BJ117" i="15"/>
  <c r="BD117" i="15"/>
  <c r="AX117" i="15"/>
  <c r="AR117" i="15"/>
  <c r="AL117" i="15"/>
  <c r="AF117" i="15"/>
  <c r="Z117" i="15"/>
  <c r="T117" i="15"/>
  <c r="N117" i="15"/>
  <c r="CZ116" i="15"/>
  <c r="CT116" i="15"/>
  <c r="CN116" i="15"/>
  <c r="CH116" i="15"/>
  <c r="CB116" i="15"/>
  <c r="BV116" i="15"/>
  <c r="BP116" i="15"/>
  <c r="BJ116" i="15"/>
  <c r="BD116" i="15"/>
  <c r="AX116" i="15"/>
  <c r="AR116" i="15"/>
  <c r="AL116" i="15"/>
  <c r="AF116" i="15"/>
  <c r="Z116" i="15"/>
  <c r="T116" i="15"/>
  <c r="N116" i="15"/>
  <c r="CZ115" i="15"/>
  <c r="CT115" i="15"/>
  <c r="CN115" i="15"/>
  <c r="CH115" i="15"/>
  <c r="CB115" i="15"/>
  <c r="BV115" i="15"/>
  <c r="BP115" i="15"/>
  <c r="BJ115" i="15"/>
  <c r="BD115" i="15"/>
  <c r="AX115" i="15"/>
  <c r="AR115" i="15"/>
  <c r="AL115" i="15"/>
  <c r="AF115" i="15"/>
  <c r="Z115" i="15"/>
  <c r="T115" i="15"/>
  <c r="N115" i="15"/>
  <c r="CZ114" i="15"/>
  <c r="CT114" i="15"/>
  <c r="CN114" i="15"/>
  <c r="CH114" i="15"/>
  <c r="CB114" i="15"/>
  <c r="BV114" i="15"/>
  <c r="BP114" i="15"/>
  <c r="BJ114" i="15"/>
  <c r="BD114" i="15"/>
  <c r="AX114" i="15"/>
  <c r="AR114" i="15"/>
  <c r="AL114" i="15"/>
  <c r="AF114" i="15"/>
  <c r="Z114" i="15"/>
  <c r="T114" i="15"/>
  <c r="N114" i="15"/>
  <c r="CZ113" i="15"/>
  <c r="CT113" i="15"/>
  <c r="CN113" i="15"/>
  <c r="CH113" i="15"/>
  <c r="CB113" i="15"/>
  <c r="BV113" i="15"/>
  <c r="BP113" i="15"/>
  <c r="BJ113" i="15"/>
  <c r="BD113" i="15"/>
  <c r="AX113" i="15"/>
  <c r="AR113" i="15"/>
  <c r="AL113" i="15"/>
  <c r="AF113" i="15"/>
  <c r="Z113" i="15"/>
  <c r="T113" i="15"/>
  <c r="N113" i="15"/>
  <c r="DL112" i="15"/>
  <c r="CZ112" i="15"/>
  <c r="CT112" i="15"/>
  <c r="CN112" i="15"/>
  <c r="CH112" i="15"/>
  <c r="CB112" i="15"/>
  <c r="BV112" i="15"/>
  <c r="BP112" i="15"/>
  <c r="BJ112" i="15"/>
  <c r="BD112" i="15"/>
  <c r="AX112" i="15"/>
  <c r="AR112" i="15"/>
  <c r="AL112" i="15"/>
  <c r="AF112" i="15"/>
  <c r="Z112" i="15"/>
  <c r="T112" i="15"/>
  <c r="N112" i="15"/>
  <c r="CZ111" i="15"/>
  <c r="CT111" i="15"/>
  <c r="CN111" i="15"/>
  <c r="CH111" i="15"/>
  <c r="CB111" i="15"/>
  <c r="BV111" i="15"/>
  <c r="BP111" i="15"/>
  <c r="BJ111" i="15"/>
  <c r="BD111" i="15"/>
  <c r="AX111" i="15"/>
  <c r="AR111" i="15"/>
  <c r="AL111" i="15"/>
  <c r="AF111" i="15"/>
  <c r="Z111" i="15"/>
  <c r="T111" i="15"/>
  <c r="N111" i="15"/>
  <c r="CZ110" i="15"/>
  <c r="CT110" i="15"/>
  <c r="CN110" i="15"/>
  <c r="CH110" i="15"/>
  <c r="CB110" i="15"/>
  <c r="BV110" i="15"/>
  <c r="BP110" i="15"/>
  <c r="BJ110" i="15"/>
  <c r="BD110" i="15"/>
  <c r="AX110" i="15"/>
  <c r="AR110" i="15"/>
  <c r="AL110" i="15"/>
  <c r="AF110" i="15"/>
  <c r="Z110" i="15"/>
  <c r="T110" i="15"/>
  <c r="N110" i="15"/>
  <c r="CZ109" i="15"/>
  <c r="CT109" i="15"/>
  <c r="CN109" i="15"/>
  <c r="CH109" i="15"/>
  <c r="CB109" i="15"/>
  <c r="BV109" i="15"/>
  <c r="BP109" i="15"/>
  <c r="BJ109" i="15"/>
  <c r="BD109" i="15"/>
  <c r="AX109" i="15"/>
  <c r="AR109" i="15"/>
  <c r="AL109" i="15"/>
  <c r="AF109" i="15"/>
  <c r="Z109" i="15"/>
  <c r="T109" i="15"/>
  <c r="N109" i="15"/>
  <c r="CZ108" i="15"/>
  <c r="CT108" i="15"/>
  <c r="CN108" i="15"/>
  <c r="CH108" i="15"/>
  <c r="CB108" i="15"/>
  <c r="BV108" i="15"/>
  <c r="BP108" i="15"/>
  <c r="BJ108" i="15"/>
  <c r="BD108" i="15"/>
  <c r="AX108" i="15"/>
  <c r="AR108" i="15"/>
  <c r="AL108" i="15"/>
  <c r="AF108" i="15"/>
  <c r="Z108" i="15"/>
  <c r="T108" i="15"/>
  <c r="N108" i="15"/>
  <c r="CZ107" i="15"/>
  <c r="CT107" i="15"/>
  <c r="CN107" i="15"/>
  <c r="CH107" i="15"/>
  <c r="CB107" i="15"/>
  <c r="BV107" i="15"/>
  <c r="BP107" i="15"/>
  <c r="BJ107" i="15"/>
  <c r="BD107" i="15"/>
  <c r="AX107" i="15"/>
  <c r="AR107" i="15"/>
  <c r="AL107" i="15"/>
  <c r="AF107" i="15"/>
  <c r="Z107" i="15"/>
  <c r="T107" i="15"/>
  <c r="N107" i="15"/>
  <c r="CZ106" i="15"/>
  <c r="CT106" i="15"/>
  <c r="CN106" i="15"/>
  <c r="CH106" i="15"/>
  <c r="CB106" i="15"/>
  <c r="BV106" i="15"/>
  <c r="BP106" i="15"/>
  <c r="BJ106" i="15"/>
  <c r="BD106" i="15"/>
  <c r="AX106" i="15"/>
  <c r="AR106" i="15"/>
  <c r="AL106" i="15"/>
  <c r="AF106" i="15"/>
  <c r="Z106" i="15"/>
  <c r="T106" i="15"/>
  <c r="N106" i="15"/>
  <c r="DW105" i="15"/>
  <c r="DW412" i="15" s="1"/>
  <c r="CZ105" i="15"/>
  <c r="CT105" i="15"/>
  <c r="CN105" i="15"/>
  <c r="CH105" i="15"/>
  <c r="CB105" i="15"/>
  <c r="BV105" i="15"/>
  <c r="BP105" i="15"/>
  <c r="BJ105" i="15"/>
  <c r="BD105" i="15"/>
  <c r="AX105" i="15"/>
  <c r="AR105" i="15"/>
  <c r="AL105" i="15"/>
  <c r="AF105" i="15"/>
  <c r="Z105" i="15"/>
  <c r="T105" i="15"/>
  <c r="N105" i="15"/>
  <c r="CZ104" i="15"/>
  <c r="CT104" i="15"/>
  <c r="CN104" i="15"/>
  <c r="CH104" i="15"/>
  <c r="CB104" i="15"/>
  <c r="BV104" i="15"/>
  <c r="BP104" i="15"/>
  <c r="BJ104" i="15"/>
  <c r="BD104" i="15"/>
  <c r="AX104" i="15"/>
  <c r="AR104" i="15"/>
  <c r="AL104" i="15"/>
  <c r="AF104" i="15"/>
  <c r="Z104" i="15"/>
  <c r="T104" i="15"/>
  <c r="N104" i="15"/>
  <c r="CZ103" i="15"/>
  <c r="CT103" i="15"/>
  <c r="CN103" i="15"/>
  <c r="CH103" i="15"/>
  <c r="CB103" i="15"/>
  <c r="BV103" i="15"/>
  <c r="BP103" i="15"/>
  <c r="BJ103" i="15"/>
  <c r="BD103" i="15"/>
  <c r="AX103" i="15"/>
  <c r="AR103" i="15"/>
  <c r="AL103" i="15"/>
  <c r="AF103" i="15"/>
  <c r="Z103" i="15"/>
  <c r="T103" i="15"/>
  <c r="N103" i="15"/>
  <c r="CZ102" i="15"/>
  <c r="CT102" i="15"/>
  <c r="CN102" i="15"/>
  <c r="CH102" i="15"/>
  <c r="CB102" i="15"/>
  <c r="BV102" i="15"/>
  <c r="BP102" i="15"/>
  <c r="BJ102" i="15"/>
  <c r="BD102" i="15"/>
  <c r="AX102" i="15"/>
  <c r="AR102" i="15"/>
  <c r="AL102" i="15"/>
  <c r="AF102" i="15"/>
  <c r="Z102" i="15"/>
  <c r="T102" i="15"/>
  <c r="N102" i="15"/>
  <c r="CZ101" i="15"/>
  <c r="CT101" i="15"/>
  <c r="CN101" i="15"/>
  <c r="CH101" i="15"/>
  <c r="CB101" i="15"/>
  <c r="BV101" i="15"/>
  <c r="BP101" i="15"/>
  <c r="BJ101" i="15"/>
  <c r="BD101" i="15"/>
  <c r="AX101" i="15"/>
  <c r="AR101" i="15"/>
  <c r="AL101" i="15"/>
  <c r="AF101" i="15"/>
  <c r="Z101" i="15"/>
  <c r="T101" i="15"/>
  <c r="N101" i="15"/>
  <c r="CZ100" i="15"/>
  <c r="CT100" i="15"/>
  <c r="CN100" i="15"/>
  <c r="CH100" i="15"/>
  <c r="CB100" i="15"/>
  <c r="BV100" i="15"/>
  <c r="BP100" i="15"/>
  <c r="BJ100" i="15"/>
  <c r="BD100" i="15"/>
  <c r="AX100" i="15"/>
  <c r="AR100" i="15"/>
  <c r="AL100" i="15"/>
  <c r="AF100" i="15"/>
  <c r="Z100" i="15"/>
  <c r="T100" i="15"/>
  <c r="N100" i="15"/>
  <c r="CZ99" i="15"/>
  <c r="CT99" i="15"/>
  <c r="CN99" i="15"/>
  <c r="CH99" i="15"/>
  <c r="CB99" i="15"/>
  <c r="BV99" i="15"/>
  <c r="BP99" i="15"/>
  <c r="BJ99" i="15"/>
  <c r="BD99" i="15"/>
  <c r="AX99" i="15"/>
  <c r="AR99" i="15"/>
  <c r="AL99" i="15"/>
  <c r="AF99" i="15"/>
  <c r="Z99" i="15"/>
  <c r="T99" i="15"/>
  <c r="N99" i="15"/>
  <c r="CZ98" i="15"/>
  <c r="CT98" i="15"/>
  <c r="CN98" i="15"/>
  <c r="CH98" i="15"/>
  <c r="CB98" i="15"/>
  <c r="BV98" i="15"/>
  <c r="BP98" i="15"/>
  <c r="BJ98" i="15"/>
  <c r="BD98" i="15"/>
  <c r="AX98" i="15"/>
  <c r="AR98" i="15"/>
  <c r="AL98" i="15"/>
  <c r="AF98" i="15"/>
  <c r="Z98" i="15"/>
  <c r="T98" i="15"/>
  <c r="N98" i="15"/>
  <c r="CZ97" i="15"/>
  <c r="CT97" i="15"/>
  <c r="CN97" i="15"/>
  <c r="CH97" i="15"/>
  <c r="CB97" i="15"/>
  <c r="BV97" i="15"/>
  <c r="BP97" i="15"/>
  <c r="BJ97" i="15"/>
  <c r="BD97" i="15"/>
  <c r="AX97" i="15"/>
  <c r="AR97" i="15"/>
  <c r="AL97" i="15"/>
  <c r="AF97" i="15"/>
  <c r="Z97" i="15"/>
  <c r="T97" i="15"/>
  <c r="N97" i="15"/>
  <c r="CZ96" i="15"/>
  <c r="CT96" i="15"/>
  <c r="CN96" i="15"/>
  <c r="CH96" i="15"/>
  <c r="CB96" i="15"/>
  <c r="BV96" i="15"/>
  <c r="BP96" i="15"/>
  <c r="BJ96" i="15"/>
  <c r="BD96" i="15"/>
  <c r="AX96" i="15"/>
  <c r="AR96" i="15"/>
  <c r="AL96" i="15"/>
  <c r="AF96" i="15"/>
  <c r="Z96" i="15"/>
  <c r="T96" i="15"/>
  <c r="N96" i="15"/>
  <c r="CZ95" i="15"/>
  <c r="CT95" i="15"/>
  <c r="CN95" i="15"/>
  <c r="CH95" i="15"/>
  <c r="CB95" i="15"/>
  <c r="BV95" i="15"/>
  <c r="BP95" i="15"/>
  <c r="BJ95" i="15"/>
  <c r="BD95" i="15"/>
  <c r="AX95" i="15"/>
  <c r="AR95" i="15"/>
  <c r="AL95" i="15"/>
  <c r="AF95" i="15"/>
  <c r="Z95" i="15"/>
  <c r="T95" i="15"/>
  <c r="N95" i="15"/>
  <c r="CZ94" i="15"/>
  <c r="CT94" i="15"/>
  <c r="CN94" i="15"/>
  <c r="CH94" i="15"/>
  <c r="CB94" i="15"/>
  <c r="BV94" i="15"/>
  <c r="BP94" i="15"/>
  <c r="BJ94" i="15"/>
  <c r="BD94" i="15"/>
  <c r="AX94" i="15"/>
  <c r="AR94" i="15"/>
  <c r="AL94" i="15"/>
  <c r="AF94" i="15"/>
  <c r="Z94" i="15"/>
  <c r="T94" i="15"/>
  <c r="N94" i="15"/>
  <c r="CZ93" i="15"/>
  <c r="CT93" i="15"/>
  <c r="CN93" i="15"/>
  <c r="CH93" i="15"/>
  <c r="CB93" i="15"/>
  <c r="BV93" i="15"/>
  <c r="BP93" i="15"/>
  <c r="BJ93" i="15"/>
  <c r="BD93" i="15"/>
  <c r="AX93" i="15"/>
  <c r="AR93" i="15"/>
  <c r="AL93" i="15"/>
  <c r="AF93" i="15"/>
  <c r="Z93" i="15"/>
  <c r="T93" i="15"/>
  <c r="N93" i="15"/>
  <c r="CZ92" i="15"/>
  <c r="CT92" i="15"/>
  <c r="CN92" i="15"/>
  <c r="CH92" i="15"/>
  <c r="CB92" i="15"/>
  <c r="BV92" i="15"/>
  <c r="BP92" i="15"/>
  <c r="BJ92" i="15"/>
  <c r="BD92" i="15"/>
  <c r="AX92" i="15"/>
  <c r="AR92" i="15"/>
  <c r="AL92" i="15"/>
  <c r="AF92" i="15"/>
  <c r="Z92" i="15"/>
  <c r="T92" i="15"/>
  <c r="N92" i="15"/>
  <c r="CZ91" i="15"/>
  <c r="CT91" i="15"/>
  <c r="CN91" i="15"/>
  <c r="CH91" i="15"/>
  <c r="CB91" i="15"/>
  <c r="BV91" i="15"/>
  <c r="BP91" i="15"/>
  <c r="BJ91" i="15"/>
  <c r="BD91" i="15"/>
  <c r="AX91" i="15"/>
  <c r="AR91" i="15"/>
  <c r="AL91" i="15"/>
  <c r="AF91" i="15"/>
  <c r="Z91" i="15"/>
  <c r="T91" i="15"/>
  <c r="N91" i="15"/>
  <c r="CZ90" i="15"/>
  <c r="CT90" i="15"/>
  <c r="CN90" i="15"/>
  <c r="CH90" i="15"/>
  <c r="CB90" i="15"/>
  <c r="BV90" i="15"/>
  <c r="BP90" i="15"/>
  <c r="BJ90" i="15"/>
  <c r="BD90" i="15"/>
  <c r="AX90" i="15"/>
  <c r="AR90" i="15"/>
  <c r="AL90" i="15"/>
  <c r="AF90" i="15"/>
  <c r="Z90" i="15"/>
  <c r="T90" i="15"/>
  <c r="N90" i="15"/>
  <c r="CZ89" i="15"/>
  <c r="CT89" i="15"/>
  <c r="CN89" i="15"/>
  <c r="CH89" i="15"/>
  <c r="CB89" i="15"/>
  <c r="BV89" i="15"/>
  <c r="BP89" i="15"/>
  <c r="BJ89" i="15"/>
  <c r="BD89" i="15"/>
  <c r="AX89" i="15"/>
  <c r="AR89" i="15"/>
  <c r="AL89" i="15"/>
  <c r="AF89" i="15"/>
  <c r="Z89" i="15"/>
  <c r="T89" i="15"/>
  <c r="N89" i="15"/>
  <c r="CZ88" i="15"/>
  <c r="CT88" i="15"/>
  <c r="CN88" i="15"/>
  <c r="CH88" i="15"/>
  <c r="CB88" i="15"/>
  <c r="BV88" i="15"/>
  <c r="BP88" i="15"/>
  <c r="BJ88" i="15"/>
  <c r="BD88" i="15"/>
  <c r="AX88" i="15"/>
  <c r="AR88" i="15"/>
  <c r="AL88" i="15"/>
  <c r="AF88" i="15"/>
  <c r="Z88" i="15"/>
  <c r="T88" i="15"/>
  <c r="N88" i="15"/>
  <c r="CZ87" i="15"/>
  <c r="CT87" i="15"/>
  <c r="CN87" i="15"/>
  <c r="CH87" i="15"/>
  <c r="CB87" i="15"/>
  <c r="BV87" i="15"/>
  <c r="BP87" i="15"/>
  <c r="BJ87" i="15"/>
  <c r="BD87" i="15"/>
  <c r="AX87" i="15"/>
  <c r="AR87" i="15"/>
  <c r="AL87" i="15"/>
  <c r="AF87" i="15"/>
  <c r="Z87" i="15"/>
  <c r="T87" i="15"/>
  <c r="N87" i="15"/>
  <c r="CZ86" i="15"/>
  <c r="CT86" i="15"/>
  <c r="CN86" i="15"/>
  <c r="CH86" i="15"/>
  <c r="CB86" i="15"/>
  <c r="BV86" i="15"/>
  <c r="BP86" i="15"/>
  <c r="BJ86" i="15"/>
  <c r="BD86" i="15"/>
  <c r="AX86" i="15"/>
  <c r="AR86" i="15"/>
  <c r="AL86" i="15"/>
  <c r="AF86" i="15"/>
  <c r="Z86" i="15"/>
  <c r="T86" i="15"/>
  <c r="N86" i="15"/>
  <c r="CZ85" i="15"/>
  <c r="CT85" i="15"/>
  <c r="CN85" i="15"/>
  <c r="CH85" i="15"/>
  <c r="CB85" i="15"/>
  <c r="BV85" i="15"/>
  <c r="BP85" i="15"/>
  <c r="BJ85" i="15"/>
  <c r="BD85" i="15"/>
  <c r="AX85" i="15"/>
  <c r="AR85" i="15"/>
  <c r="AL85" i="15"/>
  <c r="AF85" i="15"/>
  <c r="Z85" i="15"/>
  <c r="T85" i="15"/>
  <c r="N85" i="15"/>
  <c r="CZ84" i="15"/>
  <c r="CT84" i="15"/>
  <c r="CN84" i="15"/>
  <c r="CH84" i="15"/>
  <c r="CB84" i="15"/>
  <c r="BV84" i="15"/>
  <c r="BP84" i="15"/>
  <c r="BJ84" i="15"/>
  <c r="BD84" i="15"/>
  <c r="AX84" i="15"/>
  <c r="AR84" i="15"/>
  <c r="AL84" i="15"/>
  <c r="AF84" i="15"/>
  <c r="Z84" i="15"/>
  <c r="T84" i="15"/>
  <c r="N84" i="15"/>
  <c r="CZ83" i="15"/>
  <c r="CT83" i="15"/>
  <c r="CN83" i="15"/>
  <c r="CH83" i="15"/>
  <c r="CB83" i="15"/>
  <c r="BV83" i="15"/>
  <c r="BP83" i="15"/>
  <c r="BJ83" i="15"/>
  <c r="BD83" i="15"/>
  <c r="AX83" i="15"/>
  <c r="AR83" i="15"/>
  <c r="AL83" i="15"/>
  <c r="AF83" i="15"/>
  <c r="Z83" i="15"/>
  <c r="T83" i="15"/>
  <c r="N83" i="15"/>
  <c r="CZ82" i="15"/>
  <c r="CT82" i="15"/>
  <c r="CN82" i="15"/>
  <c r="CH82" i="15"/>
  <c r="CB82" i="15"/>
  <c r="BV82" i="15"/>
  <c r="BP82" i="15"/>
  <c r="BJ82" i="15"/>
  <c r="BD82" i="15"/>
  <c r="AX82" i="15"/>
  <c r="AR82" i="15"/>
  <c r="AL82" i="15"/>
  <c r="AF82" i="15"/>
  <c r="Z82" i="15"/>
  <c r="T82" i="15"/>
  <c r="N82" i="15"/>
  <c r="CZ81" i="15"/>
  <c r="CT81" i="15"/>
  <c r="CN81" i="15"/>
  <c r="CH81" i="15"/>
  <c r="CB81" i="15"/>
  <c r="BV81" i="15"/>
  <c r="BP81" i="15"/>
  <c r="BJ81" i="15"/>
  <c r="BD81" i="15"/>
  <c r="AX81" i="15"/>
  <c r="AR81" i="15"/>
  <c r="AL81" i="15"/>
  <c r="AF81" i="15"/>
  <c r="Z81" i="15"/>
  <c r="T81" i="15"/>
  <c r="N81" i="15"/>
  <c r="CZ80" i="15"/>
  <c r="CT80" i="15"/>
  <c r="CN80" i="15"/>
  <c r="CH80" i="15"/>
  <c r="CB80" i="15"/>
  <c r="BV80" i="15"/>
  <c r="BP80" i="15"/>
  <c r="BJ80" i="15"/>
  <c r="BD80" i="15"/>
  <c r="AX80" i="15"/>
  <c r="AR80" i="15"/>
  <c r="AL80" i="15"/>
  <c r="AF80" i="15"/>
  <c r="Z80" i="15"/>
  <c r="T80" i="15"/>
  <c r="N80" i="15"/>
  <c r="CZ79" i="15"/>
  <c r="CT79" i="15"/>
  <c r="CN79" i="15"/>
  <c r="CH79" i="15"/>
  <c r="CB79" i="15"/>
  <c r="BV79" i="15"/>
  <c r="BP79" i="15"/>
  <c r="BJ79" i="15"/>
  <c r="BD79" i="15"/>
  <c r="AX79" i="15"/>
  <c r="AR79" i="15"/>
  <c r="AL79" i="15"/>
  <c r="AF79" i="15"/>
  <c r="Z79" i="15"/>
  <c r="T79" i="15"/>
  <c r="N79" i="15"/>
  <c r="CZ78" i="15"/>
  <c r="CT78" i="15"/>
  <c r="CN78" i="15"/>
  <c r="CH78" i="15"/>
  <c r="CB78" i="15"/>
  <c r="BV78" i="15"/>
  <c r="BP78" i="15"/>
  <c r="BJ78" i="15"/>
  <c r="BD78" i="15"/>
  <c r="AX78" i="15"/>
  <c r="AR78" i="15"/>
  <c r="AL78" i="15"/>
  <c r="AF78" i="15"/>
  <c r="Z78" i="15"/>
  <c r="T78" i="15"/>
  <c r="N78" i="15"/>
  <c r="CZ77" i="15"/>
  <c r="CT77" i="15"/>
  <c r="CN77" i="15"/>
  <c r="CH77" i="15"/>
  <c r="CB77" i="15"/>
  <c r="BV77" i="15"/>
  <c r="BP77" i="15"/>
  <c r="BJ77" i="15"/>
  <c r="BD77" i="15"/>
  <c r="AX77" i="15"/>
  <c r="AR77" i="15"/>
  <c r="AL77" i="15"/>
  <c r="AF77" i="15"/>
  <c r="Z77" i="15"/>
  <c r="T77" i="15"/>
  <c r="N77" i="15"/>
  <c r="DL76" i="15"/>
  <c r="CZ76" i="15"/>
  <c r="CT76" i="15"/>
  <c r="CN76" i="15"/>
  <c r="CH76" i="15"/>
  <c r="CB76" i="15"/>
  <c r="BV76" i="15"/>
  <c r="BP76" i="15"/>
  <c r="BJ76" i="15"/>
  <c r="BD76" i="15"/>
  <c r="AX76" i="15"/>
  <c r="AR76" i="15"/>
  <c r="AL76" i="15"/>
  <c r="AF76" i="15"/>
  <c r="Z76" i="15"/>
  <c r="T76" i="15"/>
  <c r="N76" i="15"/>
  <c r="CZ75" i="15"/>
  <c r="CT75" i="15"/>
  <c r="CN75" i="15"/>
  <c r="CH75" i="15"/>
  <c r="CB75" i="15"/>
  <c r="BV75" i="15"/>
  <c r="BP75" i="15"/>
  <c r="BJ75" i="15"/>
  <c r="BD75" i="15"/>
  <c r="AX75" i="15"/>
  <c r="AR75" i="15"/>
  <c r="AL75" i="15"/>
  <c r="AF75" i="15"/>
  <c r="Z75" i="15"/>
  <c r="T75" i="15"/>
  <c r="N75" i="15"/>
  <c r="CZ74" i="15"/>
  <c r="CT74" i="15"/>
  <c r="CN74" i="15"/>
  <c r="CH74" i="15"/>
  <c r="CB74" i="15"/>
  <c r="BV74" i="15"/>
  <c r="BP74" i="15"/>
  <c r="BJ74" i="15"/>
  <c r="BD74" i="15"/>
  <c r="AX74" i="15"/>
  <c r="AR74" i="15"/>
  <c r="AL74" i="15"/>
  <c r="AF74" i="15"/>
  <c r="Z74" i="15"/>
  <c r="T74" i="15"/>
  <c r="N74" i="15"/>
  <c r="CZ73" i="15"/>
  <c r="CT73" i="15"/>
  <c r="CN73" i="15"/>
  <c r="CH73" i="15"/>
  <c r="CB73" i="15"/>
  <c r="BV73" i="15"/>
  <c r="BP73" i="15"/>
  <c r="BJ73" i="15"/>
  <c r="BD73" i="15"/>
  <c r="AX73" i="15"/>
  <c r="AR73" i="15"/>
  <c r="AL73" i="15"/>
  <c r="AF73" i="15"/>
  <c r="Z73" i="15"/>
  <c r="T73" i="15"/>
  <c r="N73" i="15"/>
  <c r="CZ72" i="15"/>
  <c r="CT72" i="15"/>
  <c r="CN72" i="15"/>
  <c r="CH72" i="15"/>
  <c r="CB72" i="15"/>
  <c r="BV72" i="15"/>
  <c r="BP72" i="15"/>
  <c r="BJ72" i="15"/>
  <c r="BD72" i="15"/>
  <c r="AX72" i="15"/>
  <c r="AR72" i="15"/>
  <c r="AL72" i="15"/>
  <c r="AF72" i="15"/>
  <c r="Z72" i="15"/>
  <c r="T72" i="15"/>
  <c r="N72" i="15"/>
  <c r="CZ71" i="15"/>
  <c r="CT71" i="15"/>
  <c r="CN71" i="15"/>
  <c r="CH71" i="15"/>
  <c r="CB71" i="15"/>
  <c r="BV71" i="15"/>
  <c r="BP71" i="15"/>
  <c r="BJ71" i="15"/>
  <c r="BD71" i="15"/>
  <c r="AX71" i="15"/>
  <c r="AR71" i="15"/>
  <c r="AL71" i="15"/>
  <c r="AF71" i="15"/>
  <c r="Z71" i="15"/>
  <c r="T71" i="15"/>
  <c r="N71" i="15"/>
  <c r="CZ70" i="15"/>
  <c r="CT70" i="15"/>
  <c r="CN70" i="15"/>
  <c r="CH70" i="15"/>
  <c r="CB70" i="15"/>
  <c r="BV70" i="15"/>
  <c r="BP70" i="15"/>
  <c r="BJ70" i="15"/>
  <c r="BD70" i="15"/>
  <c r="AX70" i="15"/>
  <c r="AR70" i="15"/>
  <c r="AL70" i="15"/>
  <c r="AF70" i="15"/>
  <c r="Z70" i="15"/>
  <c r="T70" i="15"/>
  <c r="N70" i="15"/>
  <c r="CZ69" i="15"/>
  <c r="CT69" i="15"/>
  <c r="CN69" i="15"/>
  <c r="CH69" i="15"/>
  <c r="CB69" i="15"/>
  <c r="BV69" i="15"/>
  <c r="BP69" i="15"/>
  <c r="BJ69" i="15"/>
  <c r="BD69" i="15"/>
  <c r="AX69" i="15"/>
  <c r="AR69" i="15"/>
  <c r="AL69" i="15"/>
  <c r="AF69" i="15"/>
  <c r="Z69" i="15"/>
  <c r="T69" i="15"/>
  <c r="N69" i="15"/>
  <c r="CZ68" i="15"/>
  <c r="CT68" i="15"/>
  <c r="CN68" i="15"/>
  <c r="CH68" i="15"/>
  <c r="CB68" i="15"/>
  <c r="BV68" i="15"/>
  <c r="BP68" i="15"/>
  <c r="BJ68" i="15"/>
  <c r="BD68" i="15"/>
  <c r="AX68" i="15"/>
  <c r="AR68" i="15"/>
  <c r="AL68" i="15"/>
  <c r="AF68" i="15"/>
  <c r="Z68" i="15"/>
  <c r="T68" i="15"/>
  <c r="N68" i="15"/>
  <c r="CZ67" i="15"/>
  <c r="CT67" i="15"/>
  <c r="CN67" i="15"/>
  <c r="CH67" i="15"/>
  <c r="CB67" i="15"/>
  <c r="BV67" i="15"/>
  <c r="BP67" i="15"/>
  <c r="BJ67" i="15"/>
  <c r="BD67" i="15"/>
  <c r="AX67" i="15"/>
  <c r="AR67" i="15"/>
  <c r="AL67" i="15"/>
  <c r="AF67" i="15"/>
  <c r="Z67" i="15"/>
  <c r="T67" i="15"/>
  <c r="N67" i="15"/>
  <c r="CZ66" i="15"/>
  <c r="CT66" i="15"/>
  <c r="CN66" i="15"/>
  <c r="CH66" i="15"/>
  <c r="CB66" i="15"/>
  <c r="BV66" i="15"/>
  <c r="BP66" i="15"/>
  <c r="BJ66" i="15"/>
  <c r="BD66" i="15"/>
  <c r="AX66" i="15"/>
  <c r="AR66" i="15"/>
  <c r="AL66" i="15"/>
  <c r="AF66" i="15"/>
  <c r="Z66" i="15"/>
  <c r="T66" i="15"/>
  <c r="N66" i="15"/>
  <c r="EC65" i="15"/>
  <c r="EC452" i="15" s="1"/>
  <c r="EB65" i="15"/>
  <c r="EB452" i="15" s="1"/>
  <c r="EA65" i="15"/>
  <c r="DW65" i="15"/>
  <c r="DT65" i="15"/>
  <c r="DS65" i="15"/>
  <c r="DS452" i="15" s="1"/>
  <c r="DR65" i="15"/>
  <c r="DO65" i="15"/>
  <c r="DO452" i="15" s="1"/>
  <c r="DN65" i="15"/>
  <c r="CY65" i="15"/>
  <c r="CX65" i="15"/>
  <c r="CW65" i="15"/>
  <c r="CV65" i="15"/>
  <c r="CV452" i="15" s="1"/>
  <c r="CU65" i="15"/>
  <c r="CU452" i="15" s="1"/>
  <c r="CS65" i="15"/>
  <c r="CR65" i="15"/>
  <c r="CQ65" i="15"/>
  <c r="CP65" i="15"/>
  <c r="CO65" i="15"/>
  <c r="CO452" i="15" s="1"/>
  <c r="CM65" i="15"/>
  <c r="CM452" i="15" s="1"/>
  <c r="CL65" i="15"/>
  <c r="CK65" i="15"/>
  <c r="CJ65" i="15"/>
  <c r="CI65" i="15"/>
  <c r="CG65" i="15"/>
  <c r="CG452" i="15" s="1"/>
  <c r="CF65" i="15"/>
  <c r="CF452" i="15" s="1"/>
  <c r="CE65" i="15"/>
  <c r="CD65" i="15"/>
  <c r="CC65" i="15"/>
  <c r="CA65" i="15"/>
  <c r="BZ65" i="15"/>
  <c r="BZ452" i="15" s="1"/>
  <c r="BY65" i="15"/>
  <c r="BX65" i="15"/>
  <c r="BW65" i="15"/>
  <c r="BU65" i="15"/>
  <c r="BT65" i="15"/>
  <c r="BS65" i="15"/>
  <c r="BS452" i="15" s="1"/>
  <c r="BR65" i="15"/>
  <c r="BQ65" i="15"/>
  <c r="BO65" i="15"/>
  <c r="BN65" i="15"/>
  <c r="BM65" i="15"/>
  <c r="BL65" i="15"/>
  <c r="BK65" i="15"/>
  <c r="BK452" i="15" s="1"/>
  <c r="BI65" i="15"/>
  <c r="BH65" i="15"/>
  <c r="BG65" i="15"/>
  <c r="BF65" i="15"/>
  <c r="BE65" i="15"/>
  <c r="BC65" i="15"/>
  <c r="BC452" i="15" s="1"/>
  <c r="BB65" i="15"/>
  <c r="BA65" i="15"/>
  <c r="AZ65" i="15"/>
  <c r="AY65" i="15"/>
  <c r="AW65" i="15"/>
  <c r="AW452" i="15" s="1"/>
  <c r="AV65" i="15"/>
  <c r="AU65" i="15"/>
  <c r="AT65" i="15"/>
  <c r="AS65" i="15"/>
  <c r="AQ65" i="15"/>
  <c r="AP65" i="15"/>
  <c r="AO65" i="15"/>
  <c r="AO452" i="15" s="1"/>
  <c r="AN65" i="15"/>
  <c r="AM65" i="15"/>
  <c r="AK65" i="15"/>
  <c r="AJ65" i="15"/>
  <c r="AI65" i="15"/>
  <c r="AH65" i="15"/>
  <c r="AH452" i="15" s="1"/>
  <c r="AG65" i="15"/>
  <c r="AE65" i="15"/>
  <c r="AD65" i="15"/>
  <c r="AC65" i="15"/>
  <c r="AB65" i="15"/>
  <c r="AB452" i="15" s="1"/>
  <c r="AA65" i="15"/>
  <c r="Y65" i="15"/>
  <c r="X65" i="15"/>
  <c r="W65" i="15"/>
  <c r="V65" i="15"/>
  <c r="U65" i="15"/>
  <c r="S65" i="15"/>
  <c r="S452" i="15" s="1"/>
  <c r="R65" i="15"/>
  <c r="Q65" i="15"/>
  <c r="P65" i="15"/>
  <c r="O65" i="15"/>
  <c r="M65" i="15"/>
  <c r="M452" i="15" s="1"/>
  <c r="L65" i="15"/>
  <c r="K65" i="15"/>
  <c r="J65" i="15"/>
  <c r="I65" i="15"/>
  <c r="CZ64" i="15"/>
  <c r="CT64" i="15"/>
  <c r="CN64" i="15"/>
  <c r="CH64" i="15"/>
  <c r="CB64" i="15"/>
  <c r="BV64" i="15"/>
  <c r="BP64" i="15"/>
  <c r="BJ64" i="15"/>
  <c r="BD64" i="15"/>
  <c r="AX64" i="15"/>
  <c r="AR64" i="15"/>
  <c r="AL64" i="15"/>
  <c r="AF64" i="15"/>
  <c r="Z64" i="15"/>
  <c r="T64" i="15"/>
  <c r="N64" i="15"/>
  <c r="CZ63" i="15"/>
  <c r="CT63" i="15"/>
  <c r="CN63" i="15"/>
  <c r="CH63" i="15"/>
  <c r="CB63" i="15"/>
  <c r="BV63" i="15"/>
  <c r="BP63" i="15"/>
  <c r="BJ63" i="15"/>
  <c r="BD63" i="15"/>
  <c r="AX63" i="15"/>
  <c r="AR63" i="15"/>
  <c r="AL63" i="15"/>
  <c r="AF63" i="15"/>
  <c r="Z63" i="15"/>
  <c r="T63" i="15"/>
  <c r="N63" i="15"/>
  <c r="CZ62" i="15"/>
  <c r="CT62" i="15"/>
  <c r="CN62" i="15"/>
  <c r="CH62" i="15"/>
  <c r="CB62" i="15"/>
  <c r="BV62" i="15"/>
  <c r="BP62" i="15"/>
  <c r="BJ62" i="15"/>
  <c r="BD62" i="15"/>
  <c r="AX62" i="15"/>
  <c r="AR62" i="15"/>
  <c r="AL62" i="15"/>
  <c r="AF62" i="15"/>
  <c r="Z62" i="15"/>
  <c r="T62" i="15"/>
  <c r="N62" i="15"/>
  <c r="CZ61" i="15"/>
  <c r="CT61" i="15"/>
  <c r="CN61" i="15"/>
  <c r="CH61" i="15"/>
  <c r="CB61" i="15"/>
  <c r="BV61" i="15"/>
  <c r="BP61" i="15"/>
  <c r="BJ61" i="15"/>
  <c r="BD61" i="15"/>
  <c r="AX61" i="15"/>
  <c r="AR61" i="15"/>
  <c r="AL61" i="15"/>
  <c r="AF61" i="15"/>
  <c r="Z61" i="15"/>
  <c r="T61" i="15"/>
  <c r="N61" i="15"/>
  <c r="CZ60" i="15"/>
  <c r="CT60" i="15"/>
  <c r="CN60" i="15"/>
  <c r="CH60" i="15"/>
  <c r="CB60" i="15"/>
  <c r="BV60" i="15"/>
  <c r="BP60" i="15"/>
  <c r="BJ60" i="15"/>
  <c r="BD60" i="15"/>
  <c r="AX60" i="15"/>
  <c r="AR60" i="15"/>
  <c r="AL60" i="15"/>
  <c r="AF60" i="15"/>
  <c r="Z60" i="15"/>
  <c r="T60" i="15"/>
  <c r="N60" i="15"/>
  <c r="CZ59" i="15"/>
  <c r="CT59" i="15"/>
  <c r="CN59" i="15"/>
  <c r="CH59" i="15"/>
  <c r="CB59" i="15"/>
  <c r="BV59" i="15"/>
  <c r="BP59" i="15"/>
  <c r="BJ59" i="15"/>
  <c r="BD59" i="15"/>
  <c r="AX59" i="15"/>
  <c r="AR59" i="15"/>
  <c r="AL59" i="15"/>
  <c r="AF59" i="15"/>
  <c r="Z59" i="15"/>
  <c r="T59" i="15"/>
  <c r="N59" i="15"/>
  <c r="CZ58" i="15"/>
  <c r="CT58" i="15"/>
  <c r="CN58" i="15"/>
  <c r="CH58" i="15"/>
  <c r="CB58" i="15"/>
  <c r="BV58" i="15"/>
  <c r="BP58" i="15"/>
  <c r="BJ58" i="15"/>
  <c r="BD58" i="15"/>
  <c r="AX58" i="15"/>
  <c r="AR58" i="15"/>
  <c r="AL58" i="15"/>
  <c r="AF58" i="15"/>
  <c r="Z58" i="15"/>
  <c r="T58" i="15"/>
  <c r="N58" i="15"/>
  <c r="CZ57" i="15"/>
  <c r="CT57" i="15"/>
  <c r="CN57" i="15"/>
  <c r="CH57" i="15"/>
  <c r="CB57" i="15"/>
  <c r="BV57" i="15"/>
  <c r="BP57" i="15"/>
  <c r="BJ57" i="15"/>
  <c r="BD57" i="15"/>
  <c r="AX57" i="15"/>
  <c r="AR57" i="15"/>
  <c r="AL57" i="15"/>
  <c r="AF57" i="15"/>
  <c r="Z57" i="15"/>
  <c r="T57" i="15"/>
  <c r="N57" i="15"/>
  <c r="CZ56" i="15"/>
  <c r="CT56" i="15"/>
  <c r="CN56" i="15"/>
  <c r="CH56" i="15"/>
  <c r="CB56" i="15"/>
  <c r="BV56" i="15"/>
  <c r="BP56" i="15"/>
  <c r="BJ56" i="15"/>
  <c r="BD56" i="15"/>
  <c r="AX56" i="15"/>
  <c r="AR56" i="15"/>
  <c r="AL56" i="15"/>
  <c r="AF56" i="15"/>
  <c r="Z56" i="15"/>
  <c r="T56" i="15"/>
  <c r="N56" i="15"/>
  <c r="CZ55" i="15"/>
  <c r="CT55" i="15"/>
  <c r="CN55" i="15"/>
  <c r="CH55" i="15"/>
  <c r="CB55" i="15"/>
  <c r="BV55" i="15"/>
  <c r="BP55" i="15"/>
  <c r="BJ55" i="15"/>
  <c r="BD55" i="15"/>
  <c r="AX55" i="15"/>
  <c r="AR55" i="15"/>
  <c r="AL55" i="15"/>
  <c r="AF55" i="15"/>
  <c r="Z55" i="15"/>
  <c r="T55" i="15"/>
  <c r="N55" i="15"/>
  <c r="CZ54" i="15"/>
  <c r="CT54" i="15"/>
  <c r="CN54" i="15"/>
  <c r="CH54" i="15"/>
  <c r="CB54" i="15"/>
  <c r="BV54" i="15"/>
  <c r="BP54" i="15"/>
  <c r="BJ54" i="15"/>
  <c r="BD54" i="15"/>
  <c r="AX54" i="15"/>
  <c r="AR54" i="15"/>
  <c r="AL54" i="15"/>
  <c r="AF54" i="15"/>
  <c r="Z54" i="15"/>
  <c r="T54" i="15"/>
  <c r="N54" i="15"/>
  <c r="CZ53" i="15"/>
  <c r="CT53" i="15"/>
  <c r="CN53" i="15"/>
  <c r="CH53" i="15"/>
  <c r="CB53" i="15"/>
  <c r="BV53" i="15"/>
  <c r="BP53" i="15"/>
  <c r="BJ53" i="15"/>
  <c r="BD53" i="15"/>
  <c r="AX53" i="15"/>
  <c r="AR53" i="15"/>
  <c r="AL53" i="15"/>
  <c r="AF53" i="15"/>
  <c r="Z53" i="15"/>
  <c r="T53" i="15"/>
  <c r="N53" i="15"/>
  <c r="CZ52" i="15"/>
  <c r="CT52" i="15"/>
  <c r="CN52" i="15"/>
  <c r="CH52" i="15"/>
  <c r="CB52" i="15"/>
  <c r="BV52" i="15"/>
  <c r="BP52" i="15"/>
  <c r="BJ52" i="15"/>
  <c r="BD52" i="15"/>
  <c r="AX52" i="15"/>
  <c r="AR52" i="15"/>
  <c r="AL52" i="15"/>
  <c r="AF52" i="15"/>
  <c r="Z52" i="15"/>
  <c r="T52" i="15"/>
  <c r="N52" i="15"/>
  <c r="CZ51" i="15"/>
  <c r="CT51" i="15"/>
  <c r="CN51" i="15"/>
  <c r="CH51" i="15"/>
  <c r="CB51" i="15"/>
  <c r="BV51" i="15"/>
  <c r="BP51" i="15"/>
  <c r="BJ51" i="15"/>
  <c r="BD51" i="15"/>
  <c r="AX51" i="15"/>
  <c r="AR51" i="15"/>
  <c r="AL51" i="15"/>
  <c r="AF51" i="15"/>
  <c r="Z51" i="15"/>
  <c r="T51" i="15"/>
  <c r="N51" i="15"/>
  <c r="CZ50" i="15"/>
  <c r="CT50" i="15"/>
  <c r="CN50" i="15"/>
  <c r="CH50" i="15"/>
  <c r="CB50" i="15"/>
  <c r="BV50" i="15"/>
  <c r="BP50" i="15"/>
  <c r="BJ50" i="15"/>
  <c r="BD50" i="15"/>
  <c r="AX50" i="15"/>
  <c r="AR50" i="15"/>
  <c r="AL50" i="15"/>
  <c r="AF50" i="15"/>
  <c r="Z50" i="15"/>
  <c r="T50" i="15"/>
  <c r="N50" i="15"/>
  <c r="CZ49" i="15"/>
  <c r="CT49" i="15"/>
  <c r="CN49" i="15"/>
  <c r="CH49" i="15"/>
  <c r="CB49" i="15"/>
  <c r="BV49" i="15"/>
  <c r="BP49" i="15"/>
  <c r="BJ49" i="15"/>
  <c r="BD49" i="15"/>
  <c r="AX49" i="15"/>
  <c r="AR49" i="15"/>
  <c r="AL49" i="15"/>
  <c r="AF49" i="15"/>
  <c r="Z49" i="15"/>
  <c r="T49" i="15"/>
  <c r="N49" i="15"/>
  <c r="CZ48" i="15"/>
  <c r="CT48" i="15"/>
  <c r="CN48" i="15"/>
  <c r="CH48" i="15"/>
  <c r="CB48" i="15"/>
  <c r="BV48" i="15"/>
  <c r="BP48" i="15"/>
  <c r="BJ48" i="15"/>
  <c r="BD48" i="15"/>
  <c r="AX48" i="15"/>
  <c r="AR48" i="15"/>
  <c r="AL48" i="15"/>
  <c r="AF48" i="15"/>
  <c r="Z48" i="15"/>
  <c r="T48" i="15"/>
  <c r="N48" i="15"/>
  <c r="CZ47" i="15"/>
  <c r="CT47" i="15"/>
  <c r="CN47" i="15"/>
  <c r="CH47" i="15"/>
  <c r="CB47" i="15"/>
  <c r="BV47" i="15"/>
  <c r="BP47" i="15"/>
  <c r="BJ47" i="15"/>
  <c r="BD47" i="15"/>
  <c r="AX47" i="15"/>
  <c r="AR47" i="15"/>
  <c r="AL47" i="15"/>
  <c r="AF47" i="15"/>
  <c r="Z47" i="15"/>
  <c r="T47" i="15"/>
  <c r="N47" i="15"/>
  <c r="CZ46" i="15"/>
  <c r="CT46" i="15"/>
  <c r="CN46" i="15"/>
  <c r="CH46" i="15"/>
  <c r="CB46" i="15"/>
  <c r="BV46" i="15"/>
  <c r="BP46" i="15"/>
  <c r="BJ46" i="15"/>
  <c r="BD46" i="15"/>
  <c r="AX46" i="15"/>
  <c r="AR46" i="15"/>
  <c r="AL46" i="15"/>
  <c r="AF46" i="15"/>
  <c r="Z46" i="15"/>
  <c r="T46" i="15"/>
  <c r="N46" i="15"/>
  <c r="CZ45" i="15"/>
  <c r="CT45" i="15"/>
  <c r="CN45" i="15"/>
  <c r="CH45" i="15"/>
  <c r="CB45" i="15"/>
  <c r="BV45" i="15"/>
  <c r="BP45" i="15"/>
  <c r="BJ45" i="15"/>
  <c r="BD45" i="15"/>
  <c r="AX45" i="15"/>
  <c r="AR45" i="15"/>
  <c r="AL45" i="15"/>
  <c r="AF45" i="15"/>
  <c r="Z45" i="15"/>
  <c r="T45" i="15"/>
  <c r="N45" i="15"/>
  <c r="CZ44" i="15"/>
  <c r="CT44" i="15"/>
  <c r="CN44" i="15"/>
  <c r="CH44" i="15"/>
  <c r="CB44" i="15"/>
  <c r="BV44" i="15"/>
  <c r="BP44" i="15"/>
  <c r="BJ44" i="15"/>
  <c r="BD44" i="15"/>
  <c r="AX44" i="15"/>
  <c r="AR44" i="15"/>
  <c r="AL44" i="15"/>
  <c r="AF44" i="15"/>
  <c r="Z44" i="15"/>
  <c r="T44" i="15"/>
  <c r="N44" i="15"/>
  <c r="CZ43" i="15"/>
  <c r="CT43" i="15"/>
  <c r="CN43" i="15"/>
  <c r="CH43" i="15"/>
  <c r="CB43" i="15"/>
  <c r="BV43" i="15"/>
  <c r="BP43" i="15"/>
  <c r="BJ43" i="15"/>
  <c r="BD43" i="15"/>
  <c r="AX43" i="15"/>
  <c r="AR43" i="15"/>
  <c r="AL43" i="15"/>
  <c r="AF43" i="15"/>
  <c r="Z43" i="15"/>
  <c r="T43" i="15"/>
  <c r="N43" i="15"/>
  <c r="CZ42" i="15"/>
  <c r="CT42" i="15"/>
  <c r="CN42" i="15"/>
  <c r="CH42" i="15"/>
  <c r="CB42" i="15"/>
  <c r="BV42" i="15"/>
  <c r="BP42" i="15"/>
  <c r="BJ42" i="15"/>
  <c r="BD42" i="15"/>
  <c r="AX42" i="15"/>
  <c r="AR42" i="15"/>
  <c r="AL42" i="15"/>
  <c r="AF42" i="15"/>
  <c r="Z42" i="15"/>
  <c r="T42" i="15"/>
  <c r="N42" i="15"/>
  <c r="CZ41" i="15"/>
  <c r="CT41" i="15"/>
  <c r="CN41" i="15"/>
  <c r="CH41" i="15"/>
  <c r="CB41" i="15"/>
  <c r="BV41" i="15"/>
  <c r="BP41" i="15"/>
  <c r="BJ41" i="15"/>
  <c r="BD41" i="15"/>
  <c r="AX41" i="15"/>
  <c r="AR41" i="15"/>
  <c r="AL41" i="15"/>
  <c r="AF41" i="15"/>
  <c r="Z41" i="15"/>
  <c r="T41" i="15"/>
  <c r="N41" i="15"/>
  <c r="CZ40" i="15"/>
  <c r="CT40" i="15"/>
  <c r="CN40" i="15"/>
  <c r="CH40" i="15"/>
  <c r="CB40" i="15"/>
  <c r="BV40" i="15"/>
  <c r="BP40" i="15"/>
  <c r="BJ40" i="15"/>
  <c r="BD40" i="15"/>
  <c r="AX40" i="15"/>
  <c r="AR40" i="15"/>
  <c r="AL40" i="15"/>
  <c r="AF40" i="15"/>
  <c r="Z40" i="15"/>
  <c r="T40" i="15"/>
  <c r="N40" i="15"/>
  <c r="DL39" i="15"/>
  <c r="CZ39" i="15"/>
  <c r="CT39" i="15"/>
  <c r="CN39" i="15"/>
  <c r="CH39" i="15"/>
  <c r="CB39" i="15"/>
  <c r="BV39" i="15"/>
  <c r="BP39" i="15"/>
  <c r="BJ39" i="15"/>
  <c r="BD39" i="15"/>
  <c r="AX39" i="15"/>
  <c r="AR39" i="15"/>
  <c r="AL39" i="15"/>
  <c r="AF39" i="15"/>
  <c r="Z39" i="15"/>
  <c r="T39" i="15"/>
  <c r="N39" i="15"/>
  <c r="CZ38" i="15"/>
  <c r="CT38" i="15"/>
  <c r="CN38" i="15"/>
  <c r="CH38" i="15"/>
  <c r="CB38" i="15"/>
  <c r="BV38" i="15"/>
  <c r="BP38" i="15"/>
  <c r="BJ38" i="15"/>
  <c r="BD38" i="15"/>
  <c r="AX38" i="15"/>
  <c r="AR38" i="15"/>
  <c r="AL38" i="15"/>
  <c r="AF38" i="15"/>
  <c r="Z38" i="15"/>
  <c r="T38" i="15"/>
  <c r="N38" i="15"/>
  <c r="CZ37" i="15"/>
  <c r="CT37" i="15"/>
  <c r="CN37" i="15"/>
  <c r="CH37" i="15"/>
  <c r="CB37" i="15"/>
  <c r="BV37" i="15"/>
  <c r="BP37" i="15"/>
  <c r="BJ37" i="15"/>
  <c r="BD37" i="15"/>
  <c r="AX37" i="15"/>
  <c r="AR37" i="15"/>
  <c r="AL37" i="15"/>
  <c r="AF37" i="15"/>
  <c r="Z37" i="15"/>
  <c r="T37" i="15"/>
  <c r="N37" i="15"/>
  <c r="CZ36" i="15"/>
  <c r="CT36" i="15"/>
  <c r="CN36" i="15"/>
  <c r="CH36" i="15"/>
  <c r="CB36" i="15"/>
  <c r="BV36" i="15"/>
  <c r="BP36" i="15"/>
  <c r="BJ36" i="15"/>
  <c r="BD36" i="15"/>
  <c r="AX36" i="15"/>
  <c r="AR36" i="15"/>
  <c r="AL36" i="15"/>
  <c r="AF36" i="15"/>
  <c r="Z36" i="15"/>
  <c r="T36" i="15"/>
  <c r="N36" i="15"/>
  <c r="CZ35" i="15"/>
  <c r="CT35" i="15"/>
  <c r="CN35" i="15"/>
  <c r="CH35" i="15"/>
  <c r="CB35" i="15"/>
  <c r="BV35" i="15"/>
  <c r="BP35" i="15"/>
  <c r="BJ35" i="15"/>
  <c r="BD35" i="15"/>
  <c r="AX35" i="15"/>
  <c r="AR35" i="15"/>
  <c r="AL35" i="15"/>
  <c r="AF35" i="15"/>
  <c r="Z35" i="15"/>
  <c r="T35" i="15"/>
  <c r="N35" i="15"/>
  <c r="CZ34" i="15"/>
  <c r="CT34" i="15"/>
  <c r="CN34" i="15"/>
  <c r="CH34" i="15"/>
  <c r="CB34" i="15"/>
  <c r="BV34" i="15"/>
  <c r="BP34" i="15"/>
  <c r="BJ34" i="15"/>
  <c r="BD34" i="15"/>
  <c r="AX34" i="15"/>
  <c r="AR34" i="15"/>
  <c r="AL34" i="15"/>
  <c r="AF34" i="15"/>
  <c r="Z34" i="15"/>
  <c r="T34" i="15"/>
  <c r="N34" i="15"/>
  <c r="CZ33" i="15"/>
  <c r="CT33" i="15"/>
  <c r="CN33" i="15"/>
  <c r="CH33" i="15"/>
  <c r="CB33" i="15"/>
  <c r="BV33" i="15"/>
  <c r="BP33" i="15"/>
  <c r="BJ33" i="15"/>
  <c r="BD33" i="15"/>
  <c r="AX33" i="15"/>
  <c r="AR33" i="15"/>
  <c r="AL33" i="15"/>
  <c r="AF33" i="15"/>
  <c r="Z33" i="15"/>
  <c r="T33" i="15"/>
  <c r="N33" i="15"/>
  <c r="CZ32" i="15"/>
  <c r="CT32" i="15"/>
  <c r="CN32" i="15"/>
  <c r="CH32" i="15"/>
  <c r="CB32" i="15"/>
  <c r="BV32" i="15"/>
  <c r="BP32" i="15"/>
  <c r="BJ32" i="15"/>
  <c r="BD32" i="15"/>
  <c r="AX32" i="15"/>
  <c r="AR32" i="15"/>
  <c r="AL32" i="15"/>
  <c r="AF32" i="15"/>
  <c r="Z32" i="15"/>
  <c r="T32" i="15"/>
  <c r="N32" i="15"/>
  <c r="CZ31" i="15"/>
  <c r="CT31" i="15"/>
  <c r="CN31" i="15"/>
  <c r="CH31" i="15"/>
  <c r="CB31" i="15"/>
  <c r="BV31" i="15"/>
  <c r="BP31" i="15"/>
  <c r="BJ31" i="15"/>
  <c r="BD31" i="15"/>
  <c r="AX31" i="15"/>
  <c r="AR31" i="15"/>
  <c r="AL31" i="15"/>
  <c r="AF31" i="15"/>
  <c r="Z31" i="15"/>
  <c r="T31" i="15"/>
  <c r="N31" i="15"/>
  <c r="DL30" i="15"/>
  <c r="CZ30" i="15"/>
  <c r="CT30" i="15"/>
  <c r="CN30" i="15"/>
  <c r="CH30" i="15"/>
  <c r="CB30" i="15"/>
  <c r="BV30" i="15"/>
  <c r="BP30" i="15"/>
  <c r="BJ30" i="15"/>
  <c r="BD30" i="15"/>
  <c r="AX30" i="15"/>
  <c r="AR30" i="15"/>
  <c r="AL30" i="15"/>
  <c r="AF30" i="15"/>
  <c r="Z30" i="15"/>
  <c r="T30" i="15"/>
  <c r="N30" i="15"/>
  <c r="CZ29" i="15"/>
  <c r="CT29" i="15"/>
  <c r="CN29" i="15"/>
  <c r="CH29" i="15"/>
  <c r="CB29" i="15"/>
  <c r="BV29" i="15"/>
  <c r="BP29" i="15"/>
  <c r="BJ29" i="15"/>
  <c r="BD29" i="15"/>
  <c r="AX29" i="15"/>
  <c r="AR29" i="15"/>
  <c r="AL29" i="15"/>
  <c r="AF29" i="15"/>
  <c r="Z29" i="15"/>
  <c r="T29" i="15"/>
  <c r="N29" i="15"/>
  <c r="CZ28" i="15"/>
  <c r="CT28" i="15"/>
  <c r="CN28" i="15"/>
  <c r="CH28" i="15"/>
  <c r="CB28" i="15"/>
  <c r="BV28" i="15"/>
  <c r="BP28" i="15"/>
  <c r="BJ28" i="15"/>
  <c r="BD28" i="15"/>
  <c r="AX28" i="15"/>
  <c r="AR28" i="15"/>
  <c r="AL28" i="15"/>
  <c r="AF28" i="15"/>
  <c r="Z28" i="15"/>
  <c r="T28" i="15"/>
  <c r="N28" i="15"/>
  <c r="DP27" i="15"/>
  <c r="DP65" i="15" s="1"/>
  <c r="CZ27" i="15"/>
  <c r="CT27" i="15"/>
  <c r="CN27" i="15"/>
  <c r="CH27" i="15"/>
  <c r="CB27" i="15"/>
  <c r="BV27" i="15"/>
  <c r="BP27" i="15"/>
  <c r="BJ27" i="15"/>
  <c r="BD27" i="15"/>
  <c r="AX27" i="15"/>
  <c r="AR27" i="15"/>
  <c r="AL27" i="15"/>
  <c r="AF27" i="15"/>
  <c r="Z27" i="15"/>
  <c r="T27" i="15"/>
  <c r="N27" i="15"/>
  <c r="CZ26" i="15"/>
  <c r="CT26" i="15"/>
  <c r="CN26" i="15"/>
  <c r="CH26" i="15"/>
  <c r="CB26" i="15"/>
  <c r="BV26" i="15"/>
  <c r="BP26" i="15"/>
  <c r="BJ26" i="15"/>
  <c r="BD26" i="15"/>
  <c r="AX26" i="15"/>
  <c r="AR26" i="15"/>
  <c r="AL26" i="15"/>
  <c r="AF26" i="15"/>
  <c r="Z26" i="15"/>
  <c r="T26" i="15"/>
  <c r="N26" i="15"/>
  <c r="CZ25" i="15"/>
  <c r="CT25" i="15"/>
  <c r="CN25" i="15"/>
  <c r="CH25" i="15"/>
  <c r="CB25" i="15"/>
  <c r="BV25" i="15"/>
  <c r="BP25" i="15"/>
  <c r="BJ25" i="15"/>
  <c r="BD25" i="15"/>
  <c r="AX25" i="15"/>
  <c r="AR25" i="15"/>
  <c r="AL25" i="15"/>
  <c r="AF25" i="15"/>
  <c r="Z25" i="15"/>
  <c r="T25" i="15"/>
  <c r="N25" i="15"/>
  <c r="CZ24" i="15"/>
  <c r="CT24" i="15"/>
  <c r="CN24" i="15"/>
  <c r="CH24" i="15"/>
  <c r="CB24" i="15"/>
  <c r="BV24" i="15"/>
  <c r="BP24" i="15"/>
  <c r="BJ24" i="15"/>
  <c r="BD24" i="15"/>
  <c r="AX24" i="15"/>
  <c r="AR24" i="15"/>
  <c r="AL24" i="15"/>
  <c r="AF24" i="15"/>
  <c r="Z24" i="15"/>
  <c r="T24" i="15"/>
  <c r="N24" i="15"/>
  <c r="CZ23" i="15"/>
  <c r="CT23" i="15"/>
  <c r="CN23" i="15"/>
  <c r="CH23" i="15"/>
  <c r="CB23" i="15"/>
  <c r="BV23" i="15"/>
  <c r="BP23" i="15"/>
  <c r="BJ23" i="15"/>
  <c r="BD23" i="15"/>
  <c r="AX23" i="15"/>
  <c r="AR23" i="15"/>
  <c r="AL23" i="15"/>
  <c r="AF23" i="15"/>
  <c r="Z23" i="15"/>
  <c r="T23" i="15"/>
  <c r="N23" i="15"/>
  <c r="CZ22" i="15"/>
  <c r="CT22" i="15"/>
  <c r="CN22" i="15"/>
  <c r="CH22" i="15"/>
  <c r="CB22" i="15"/>
  <c r="BV22" i="15"/>
  <c r="BP22" i="15"/>
  <c r="BJ22" i="15"/>
  <c r="BD22" i="15"/>
  <c r="AX22" i="15"/>
  <c r="AR22" i="15"/>
  <c r="AL22" i="15"/>
  <c r="AF22" i="15"/>
  <c r="Z22" i="15"/>
  <c r="T22" i="15"/>
  <c r="N22" i="15"/>
  <c r="CZ21" i="15"/>
  <c r="CT21" i="15"/>
  <c r="CN21" i="15"/>
  <c r="CH21" i="15"/>
  <c r="CB21" i="15"/>
  <c r="BV21" i="15"/>
  <c r="BP21" i="15"/>
  <c r="BJ21" i="15"/>
  <c r="BD21" i="15"/>
  <c r="AX21" i="15"/>
  <c r="AR21" i="15"/>
  <c r="AL21" i="15"/>
  <c r="AF21" i="15"/>
  <c r="Z21" i="15"/>
  <c r="T21" i="15"/>
  <c r="N21" i="15"/>
  <c r="CZ20" i="15"/>
  <c r="CT20" i="15"/>
  <c r="CN20" i="15"/>
  <c r="CH20" i="15"/>
  <c r="CB20" i="15"/>
  <c r="BV20" i="15"/>
  <c r="BP20" i="15"/>
  <c r="BJ20" i="15"/>
  <c r="BD20" i="15"/>
  <c r="AX20" i="15"/>
  <c r="AR20" i="15"/>
  <c r="AL20" i="15"/>
  <c r="AF20" i="15"/>
  <c r="Z20" i="15"/>
  <c r="T20" i="15"/>
  <c r="N20" i="15"/>
  <c r="CZ19" i="15"/>
  <c r="CT19" i="15"/>
  <c r="CN19" i="15"/>
  <c r="CH19" i="15"/>
  <c r="CB19" i="15"/>
  <c r="BV19" i="15"/>
  <c r="BP19" i="15"/>
  <c r="BJ19" i="15"/>
  <c r="BD19" i="15"/>
  <c r="AX19" i="15"/>
  <c r="AR19" i="15"/>
  <c r="AL19" i="15"/>
  <c r="AF19" i="15"/>
  <c r="Z19" i="15"/>
  <c r="T19" i="15"/>
  <c r="N19" i="15"/>
  <c r="CZ18" i="15"/>
  <c r="CT18" i="15"/>
  <c r="CN18" i="15"/>
  <c r="CH18" i="15"/>
  <c r="CB18" i="15"/>
  <c r="BV18" i="15"/>
  <c r="BP18" i="15"/>
  <c r="BJ18" i="15"/>
  <c r="BD18" i="15"/>
  <c r="AX18" i="15"/>
  <c r="AR18" i="15"/>
  <c r="AL18" i="15"/>
  <c r="AF18" i="15"/>
  <c r="Z18" i="15"/>
  <c r="T18" i="15"/>
  <c r="N18" i="15"/>
  <c r="CZ17" i="15"/>
  <c r="CT17" i="15"/>
  <c r="CN17" i="15"/>
  <c r="CH17" i="15"/>
  <c r="CB17" i="15"/>
  <c r="BV17" i="15"/>
  <c r="BP17" i="15"/>
  <c r="BJ17" i="15"/>
  <c r="BD17" i="15"/>
  <c r="AX17" i="15"/>
  <c r="AR17" i="15"/>
  <c r="AL17" i="15"/>
  <c r="AF17" i="15"/>
  <c r="Z17" i="15"/>
  <c r="T17" i="15"/>
  <c r="N17" i="15"/>
  <c r="CZ16" i="15"/>
  <c r="CT16" i="15"/>
  <c r="CN16" i="15"/>
  <c r="CH16" i="15"/>
  <c r="CB16" i="15"/>
  <c r="BV16" i="15"/>
  <c r="BP16" i="15"/>
  <c r="BJ16" i="15"/>
  <c r="BD16" i="15"/>
  <c r="AX16" i="15"/>
  <c r="AR16" i="15"/>
  <c r="AL16" i="15"/>
  <c r="AF16" i="15"/>
  <c r="Z16" i="15"/>
  <c r="T16" i="15"/>
  <c r="N16" i="15"/>
  <c r="CZ15" i="15"/>
  <c r="CT15" i="15"/>
  <c r="CN15" i="15"/>
  <c r="CH15" i="15"/>
  <c r="CB15" i="15"/>
  <c r="BV15" i="15"/>
  <c r="BP15" i="15"/>
  <c r="BJ15" i="15"/>
  <c r="BD15" i="15"/>
  <c r="AX15" i="15"/>
  <c r="AR15" i="15"/>
  <c r="AL15" i="15"/>
  <c r="AF15" i="15"/>
  <c r="Z15" i="15"/>
  <c r="T15" i="15"/>
  <c r="N15" i="15"/>
  <c r="CZ14" i="15"/>
  <c r="CT14" i="15"/>
  <c r="CN14" i="15"/>
  <c r="CH14" i="15"/>
  <c r="CB14" i="15"/>
  <c r="BV14" i="15"/>
  <c r="BP14" i="15"/>
  <c r="BJ14" i="15"/>
  <c r="BD14" i="15"/>
  <c r="AX14" i="15"/>
  <c r="AR14" i="15"/>
  <c r="AL14" i="15"/>
  <c r="AF14" i="15"/>
  <c r="Z14" i="15"/>
  <c r="T14" i="15"/>
  <c r="N14" i="15"/>
  <c r="CZ13" i="15"/>
  <c r="CT13" i="15"/>
  <c r="CN13" i="15"/>
  <c r="CH13" i="15"/>
  <c r="CB13" i="15"/>
  <c r="BV13" i="15"/>
  <c r="BP13" i="15"/>
  <c r="BJ13" i="15"/>
  <c r="BD13" i="15"/>
  <c r="AX13" i="15"/>
  <c r="AR13" i="15"/>
  <c r="AL13" i="15"/>
  <c r="AF13" i="15"/>
  <c r="Z13" i="15"/>
  <c r="T13" i="15"/>
  <c r="N13" i="15"/>
  <c r="CZ12" i="15"/>
  <c r="CT12" i="15"/>
  <c r="CN12" i="15"/>
  <c r="CH12" i="15"/>
  <c r="CB12" i="15"/>
  <c r="BV12" i="15"/>
  <c r="BP12" i="15"/>
  <c r="BJ12" i="15"/>
  <c r="BD12" i="15"/>
  <c r="AX12" i="15"/>
  <c r="AR12" i="15"/>
  <c r="AL12" i="15"/>
  <c r="AF12" i="15"/>
  <c r="Z12" i="15"/>
  <c r="T12" i="15"/>
  <c r="N12" i="15"/>
  <c r="CZ11" i="15"/>
  <c r="CT11" i="15"/>
  <c r="CN11" i="15"/>
  <c r="CH11" i="15"/>
  <c r="CB11" i="15"/>
  <c r="BV11" i="15"/>
  <c r="BP11" i="15"/>
  <c r="BJ11" i="15"/>
  <c r="BD11" i="15"/>
  <c r="AX11" i="15"/>
  <c r="AR11" i="15"/>
  <c r="AL11" i="15"/>
  <c r="AF11" i="15"/>
  <c r="Z11" i="15"/>
  <c r="T11" i="15"/>
  <c r="N11" i="15"/>
  <c r="CZ10" i="15"/>
  <c r="CT10" i="15"/>
  <c r="CN10" i="15"/>
  <c r="CH10" i="15"/>
  <c r="CB10" i="15"/>
  <c r="BV10" i="15"/>
  <c r="BP10" i="15"/>
  <c r="BJ10" i="15"/>
  <c r="BD10" i="15"/>
  <c r="AX10" i="15"/>
  <c r="AR10" i="15"/>
  <c r="AL10" i="15"/>
  <c r="AF10" i="15"/>
  <c r="Z10" i="15"/>
  <c r="T10" i="15"/>
  <c r="N10" i="15"/>
  <c r="CZ9" i="15"/>
  <c r="CT9" i="15"/>
  <c r="CN9" i="15"/>
  <c r="CH9" i="15"/>
  <c r="CB9" i="15"/>
  <c r="BV9" i="15"/>
  <c r="BP9" i="15"/>
  <c r="BJ9" i="15"/>
  <c r="BD9" i="15"/>
  <c r="AX9" i="15"/>
  <c r="AR9" i="15"/>
  <c r="AL9" i="15"/>
  <c r="AF9" i="15"/>
  <c r="Z9" i="15"/>
  <c r="T9" i="15"/>
  <c r="N9" i="15"/>
  <c r="CZ8" i="15"/>
  <c r="CT8" i="15"/>
  <c r="CN8" i="15"/>
  <c r="CH8" i="15"/>
  <c r="CB8" i="15"/>
  <c r="BV8" i="15"/>
  <c r="BP8" i="15"/>
  <c r="BJ8" i="15"/>
  <c r="BD8" i="15"/>
  <c r="AX8" i="15"/>
  <c r="AR8" i="15"/>
  <c r="AL8" i="15"/>
  <c r="AF8" i="15"/>
  <c r="Z8" i="15"/>
  <c r="T8" i="15"/>
  <c r="N8" i="15"/>
  <c r="CZ7" i="15"/>
  <c r="CT7" i="15"/>
  <c r="CN7" i="15"/>
  <c r="CH7" i="15"/>
  <c r="CB7" i="15"/>
  <c r="BV7" i="15"/>
  <c r="BP7" i="15"/>
  <c r="BJ7" i="15"/>
  <c r="BD7" i="15"/>
  <c r="AX7" i="15"/>
  <c r="AR7" i="15"/>
  <c r="AL7" i="15"/>
  <c r="AF7" i="15"/>
  <c r="Z7" i="15"/>
  <c r="T7" i="15"/>
  <c r="N7" i="15"/>
  <c r="Z450" i="16" l="1"/>
  <c r="Z411" i="16"/>
  <c r="Z451" i="16" s="1"/>
  <c r="AC451" i="16"/>
  <c r="AO451" i="16"/>
  <c r="Z64" i="16"/>
  <c r="BE451" i="16"/>
  <c r="AZ451" i="16"/>
  <c r="AU451" i="16"/>
  <c r="Z446" i="16"/>
  <c r="Y450" i="16"/>
  <c r="Y411" i="16"/>
  <c r="AG451" i="16"/>
  <c r="O451" i="16"/>
  <c r="U451" i="16"/>
  <c r="Y446" i="16"/>
  <c r="AB451" i="16"/>
  <c r="AK451" i="16"/>
  <c r="Y64" i="16"/>
  <c r="M451" i="16"/>
  <c r="S451" i="16"/>
  <c r="J451" i="16"/>
  <c r="P451" i="16"/>
  <c r="V451" i="16"/>
  <c r="AD451" i="16"/>
  <c r="AP451" i="16"/>
  <c r="K451" i="16"/>
  <c r="Q451" i="16"/>
  <c r="W451" i="16"/>
  <c r="AQ451" i="16"/>
  <c r="X451" i="16"/>
  <c r="R451" i="16"/>
  <c r="I451" i="16"/>
  <c r="AH451" i="16"/>
  <c r="L451" i="16"/>
  <c r="AX451" i="15"/>
  <c r="DL7" i="15"/>
  <c r="AF451" i="15"/>
  <c r="AL451" i="15"/>
  <c r="AR451" i="15"/>
  <c r="N412" i="15"/>
  <c r="DF7" i="15"/>
  <c r="DF63" i="15"/>
  <c r="DF233" i="15"/>
  <c r="DL16" i="15"/>
  <c r="DL67" i="15"/>
  <c r="DL73" i="15"/>
  <c r="DL79" i="15"/>
  <c r="DL120" i="15"/>
  <c r="DL127" i="15"/>
  <c r="DL168" i="15"/>
  <c r="DL205" i="15"/>
  <c r="DL290" i="15"/>
  <c r="AI452" i="15"/>
  <c r="DK451" i="15"/>
  <c r="P452" i="15"/>
  <c r="W452" i="15"/>
  <c r="AD452" i="15"/>
  <c r="AK452" i="15"/>
  <c r="AZ452" i="15"/>
  <c r="BG452" i="15"/>
  <c r="BN452" i="15"/>
  <c r="BU452" i="15"/>
  <c r="CC452" i="15"/>
  <c r="CJ452" i="15"/>
  <c r="CX452" i="15"/>
  <c r="DW452" i="15"/>
  <c r="K452" i="15"/>
  <c r="R452" i="15"/>
  <c r="Y452" i="15"/>
  <c r="AN452" i="15"/>
  <c r="AU452" i="15"/>
  <c r="BB452" i="15"/>
  <c r="BI452" i="15"/>
  <c r="BQ452" i="15"/>
  <c r="BX452" i="15"/>
  <c r="CL452" i="15"/>
  <c r="CS452" i="15"/>
  <c r="DN452" i="15"/>
  <c r="EA452" i="15"/>
  <c r="BJ451" i="15"/>
  <c r="L452" i="15"/>
  <c r="AV452" i="15"/>
  <c r="AP452" i="15"/>
  <c r="DL13" i="15"/>
  <c r="DL22" i="15"/>
  <c r="DL25" i="15"/>
  <c r="DL35" i="15"/>
  <c r="DL44" i="15"/>
  <c r="DL86" i="15"/>
  <c r="DL90" i="15"/>
  <c r="DL107" i="15"/>
  <c r="DL116" i="15"/>
  <c r="DL122" i="15"/>
  <c r="DL156" i="15"/>
  <c r="DL180" i="15"/>
  <c r="DL182" i="15"/>
  <c r="DL186" i="15"/>
  <c r="DL192" i="15"/>
  <c r="DL195" i="15"/>
  <c r="DL198" i="15"/>
  <c r="DL201" i="15"/>
  <c r="DL209" i="15"/>
  <c r="DL210" i="15"/>
  <c r="DL213" i="15"/>
  <c r="DL216" i="15"/>
  <c r="DL227" i="15"/>
  <c r="DL230" i="15"/>
  <c r="DL231" i="15"/>
  <c r="DL246" i="15"/>
  <c r="DL260" i="15"/>
  <c r="DL266" i="15"/>
  <c r="DL276" i="15"/>
  <c r="DL281" i="15"/>
  <c r="DL285" i="15"/>
  <c r="DL308" i="15"/>
  <c r="DL327" i="15"/>
  <c r="DL339" i="15"/>
  <c r="DL345" i="15"/>
  <c r="DL348" i="15"/>
  <c r="DL354" i="15"/>
  <c r="DL360" i="15"/>
  <c r="DL374" i="15"/>
  <c r="DL401" i="15"/>
  <c r="DL420" i="15"/>
  <c r="DL432" i="15"/>
  <c r="DL438" i="15"/>
  <c r="V452" i="15"/>
  <c r="AC452" i="15"/>
  <c r="AJ452" i="15"/>
  <c r="AQ452" i="15"/>
  <c r="BF452" i="15"/>
  <c r="BM452" i="15"/>
  <c r="BT452" i="15"/>
  <c r="CA452" i="15"/>
  <c r="CI452" i="15"/>
  <c r="CP452" i="15"/>
  <c r="CW452" i="15"/>
  <c r="DR452" i="15"/>
  <c r="DF89" i="15"/>
  <c r="DF156" i="15"/>
  <c r="DF159" i="15"/>
  <c r="DF183" i="15"/>
  <c r="DF381" i="15"/>
  <c r="DD451" i="15"/>
  <c r="DE451" i="15"/>
  <c r="J452" i="15"/>
  <c r="Q452" i="15"/>
  <c r="X452" i="15"/>
  <c r="AE452" i="15"/>
  <c r="AT452" i="15"/>
  <c r="BA452" i="15"/>
  <c r="BH452" i="15"/>
  <c r="BO452" i="15"/>
  <c r="BW452" i="15"/>
  <c r="CD452" i="15"/>
  <c r="CR452" i="15"/>
  <c r="CY452" i="15"/>
  <c r="DP452" i="15"/>
  <c r="BR452" i="15"/>
  <c r="BY452" i="15"/>
  <c r="DL423" i="15"/>
  <c r="DL115" i="15"/>
  <c r="DL125" i="15"/>
  <c r="DF107" i="15"/>
  <c r="DF298" i="15"/>
  <c r="DL10" i="15"/>
  <c r="DF297" i="15"/>
  <c r="DL314" i="15"/>
  <c r="DL418" i="15"/>
  <c r="DL139" i="15"/>
  <c r="DL315" i="15"/>
  <c r="DF354" i="15"/>
  <c r="DL212" i="15"/>
  <c r="DL154" i="15"/>
  <c r="DL20" i="15"/>
  <c r="DF140" i="15"/>
  <c r="DL249" i="15"/>
  <c r="DF401" i="15"/>
  <c r="DF308" i="15"/>
  <c r="DF61" i="15"/>
  <c r="DF122" i="15"/>
  <c r="CB412" i="15"/>
  <c r="DL252" i="15"/>
  <c r="DL399" i="15"/>
  <c r="DF420" i="15"/>
  <c r="DL124" i="15"/>
  <c r="DF127" i="15"/>
  <c r="DL284" i="15"/>
  <c r="DL11" i="15"/>
  <c r="DL34" i="15"/>
  <c r="O452" i="15"/>
  <c r="AM452" i="15"/>
  <c r="CQ452" i="15"/>
  <c r="DF67" i="15"/>
  <c r="DF81" i="15"/>
  <c r="DL82" i="15"/>
  <c r="I452" i="15"/>
  <c r="AG452" i="15"/>
  <c r="BE452" i="15"/>
  <c r="BL452" i="15"/>
  <c r="DL43" i="15"/>
  <c r="DL59" i="15"/>
  <c r="CK452" i="15"/>
  <c r="DL19" i="15"/>
  <c r="DF22" i="15"/>
  <c r="AA452" i="15"/>
  <c r="AY452" i="15"/>
  <c r="CE452" i="15"/>
  <c r="DF13" i="15"/>
  <c r="U452" i="15"/>
  <c r="AS452" i="15"/>
  <c r="DL151" i="15"/>
  <c r="DF246" i="15"/>
  <c r="DL269" i="15"/>
  <c r="DL299" i="15"/>
  <c r="DL286" i="15"/>
  <c r="DF201" i="15"/>
  <c r="DF205" i="15"/>
  <c r="DL208" i="15"/>
  <c r="DF276" i="15"/>
  <c r="DL342" i="15"/>
  <c r="DF344" i="15"/>
  <c r="DF348" i="15"/>
  <c r="DF407" i="15"/>
  <c r="DL307" i="15"/>
  <c r="DL313" i="15"/>
  <c r="DL316" i="15"/>
  <c r="DL398" i="15"/>
  <c r="DL404" i="15"/>
  <c r="DB451" i="15"/>
  <c r="DT447" i="15"/>
  <c r="DJ451" i="15"/>
  <c r="EU454" i="15"/>
  <c r="DL83" i="15"/>
  <c r="DL9" i="15"/>
  <c r="DF11" i="15"/>
  <c r="DL18" i="15"/>
  <c r="DF20" i="15"/>
  <c r="DF34" i="15"/>
  <c r="DF35" i="15"/>
  <c r="DF43" i="15"/>
  <c r="DF44" i="15"/>
  <c r="DL51" i="15"/>
  <c r="DL56" i="15"/>
  <c r="DF60" i="15"/>
  <c r="DF142" i="15"/>
  <c r="DF145" i="15"/>
  <c r="DL14" i="15"/>
  <c r="DF16" i="15"/>
  <c r="DL23" i="15"/>
  <c r="DF25" i="15"/>
  <c r="DL27" i="15"/>
  <c r="DL31" i="15"/>
  <c r="DL32" i="15"/>
  <c r="DL36" i="15"/>
  <c r="DL40" i="15"/>
  <c r="DL41" i="15"/>
  <c r="DL45" i="15"/>
  <c r="DL49" i="15"/>
  <c r="DF51" i="15"/>
  <c r="DL52" i="15"/>
  <c r="DF57" i="15"/>
  <c r="DL113" i="15"/>
  <c r="DL130" i="15"/>
  <c r="DF79" i="15"/>
  <c r="DL12" i="15"/>
  <c r="DF14" i="15"/>
  <c r="DL21" i="15"/>
  <c r="DF23" i="15"/>
  <c r="DF31" i="15"/>
  <c r="DF32" i="15"/>
  <c r="DF40" i="15"/>
  <c r="DF41" i="15"/>
  <c r="DL48" i="15"/>
  <c r="DF54" i="15"/>
  <c r="DL70" i="15"/>
  <c r="DL121" i="15"/>
  <c r="DH65" i="15"/>
  <c r="DL8" i="15"/>
  <c r="DF10" i="15"/>
  <c r="DL17" i="15"/>
  <c r="DF19" i="15"/>
  <c r="DL26" i="15"/>
  <c r="DL28" i="15"/>
  <c r="DL29" i="15"/>
  <c r="DL33" i="15"/>
  <c r="DL37" i="15"/>
  <c r="DL38" i="15"/>
  <c r="DL42" i="15"/>
  <c r="DL46" i="15"/>
  <c r="DL47" i="15"/>
  <c r="DF48" i="15"/>
  <c r="DL53" i="15"/>
  <c r="DF58" i="15"/>
  <c r="DF73" i="15"/>
  <c r="DF116" i="15"/>
  <c r="DF124" i="15"/>
  <c r="DI65" i="15"/>
  <c r="DF8" i="15"/>
  <c r="DL15" i="15"/>
  <c r="DF17" i="15"/>
  <c r="DL24" i="15"/>
  <c r="DF26" i="15"/>
  <c r="DF28" i="15"/>
  <c r="DF29" i="15"/>
  <c r="DF37" i="15"/>
  <c r="DF38" i="15"/>
  <c r="DF46" i="15"/>
  <c r="DL50" i="15"/>
  <c r="DF53" i="15"/>
  <c r="DF55" i="15"/>
  <c r="DL149" i="15"/>
  <c r="DF151" i="15"/>
  <c r="DL106" i="15"/>
  <c r="DL111" i="15"/>
  <c r="DF113" i="15"/>
  <c r="DF121" i="15"/>
  <c r="DF125" i="15"/>
  <c r="DF130" i="15"/>
  <c r="DL132" i="15"/>
  <c r="DL138" i="15"/>
  <c r="DL143" i="15"/>
  <c r="DF149" i="15"/>
  <c r="BD412" i="15"/>
  <c r="DD412" i="15"/>
  <c r="DK412" i="15"/>
  <c r="DF70" i="15"/>
  <c r="DF76" i="15"/>
  <c r="DF82" i="15"/>
  <c r="DF112" i="15"/>
  <c r="DL128" i="15"/>
  <c r="DL134" i="15"/>
  <c r="DF136" i="15"/>
  <c r="DF143" i="15"/>
  <c r="DL148" i="15"/>
  <c r="Z412" i="15"/>
  <c r="CT412" i="15"/>
  <c r="DL84" i="15"/>
  <c r="DL100" i="15"/>
  <c r="DL104" i="15"/>
  <c r="DL119" i="15"/>
  <c r="DL131" i="15"/>
  <c r="DL133" i="15"/>
  <c r="DF134" i="15"/>
  <c r="DF139" i="15"/>
  <c r="DF148" i="15"/>
  <c r="DL62" i="15"/>
  <c r="DL91" i="15"/>
  <c r="DL98" i="15"/>
  <c r="DL110" i="15"/>
  <c r="DL118" i="15"/>
  <c r="DF133" i="15"/>
  <c r="DL137" i="15"/>
  <c r="DL89" i="15"/>
  <c r="DL95" i="15"/>
  <c r="DF98" i="15"/>
  <c r="DL99" i="15"/>
  <c r="DL109" i="15"/>
  <c r="DL140" i="15"/>
  <c r="DL145" i="15"/>
  <c r="DF154" i="15"/>
  <c r="DF131" i="15"/>
  <c r="DL135" i="15"/>
  <c r="DF137" i="15"/>
  <c r="DL159" i="15"/>
  <c r="DL161" i="15"/>
  <c r="DL163" i="15"/>
  <c r="DF171" i="15"/>
  <c r="DL183" i="15"/>
  <c r="DF189" i="15"/>
  <c r="DL194" i="15"/>
  <c r="DL196" i="15"/>
  <c r="DL200" i="15"/>
  <c r="DL190" i="15"/>
  <c r="DF192" i="15"/>
  <c r="DF198" i="15"/>
  <c r="DL153" i="15"/>
  <c r="DL165" i="15"/>
  <c r="DL177" i="15"/>
  <c r="DL179" i="15"/>
  <c r="DL181" i="15"/>
  <c r="DF186" i="15"/>
  <c r="DF195" i="15"/>
  <c r="DL152" i="15"/>
  <c r="DL157" i="15"/>
  <c r="DL162" i="15"/>
  <c r="DF165" i="15"/>
  <c r="DL174" i="15"/>
  <c r="DF177" i="15"/>
  <c r="DL188" i="15"/>
  <c r="DF193" i="15"/>
  <c r="DL146" i="15"/>
  <c r="DL150" i="15"/>
  <c r="DF152" i="15"/>
  <c r="DL164" i="15"/>
  <c r="DL166" i="15"/>
  <c r="DL171" i="15"/>
  <c r="DF174" i="15"/>
  <c r="DL178" i="15"/>
  <c r="DL193" i="15"/>
  <c r="DL202" i="15"/>
  <c r="DL226" i="15"/>
  <c r="DL204" i="15"/>
  <c r="DL211" i="15"/>
  <c r="DL225" i="15"/>
  <c r="DF226" i="15"/>
  <c r="DL214" i="15"/>
  <c r="DL217" i="15"/>
  <c r="DF209" i="15"/>
  <c r="DF216" i="15"/>
  <c r="DL223" i="15"/>
  <c r="DL224" i="15"/>
  <c r="DL222" i="15"/>
  <c r="DF223" i="15"/>
  <c r="DL206" i="15"/>
  <c r="DF212" i="15"/>
  <c r="DF213" i="15"/>
  <c r="DF222" i="15"/>
  <c r="DL229" i="15"/>
  <c r="DL233" i="15"/>
  <c r="DL234" i="15"/>
  <c r="DF236" i="15"/>
  <c r="DF241" i="15"/>
  <c r="DL244" i="15"/>
  <c r="DL248" i="15"/>
  <c r="DF281" i="15"/>
  <c r="DF299" i="15"/>
  <c r="DF230" i="15"/>
  <c r="DL242" i="15"/>
  <c r="DL243" i="15"/>
  <c r="DL257" i="15"/>
  <c r="DL259" i="15"/>
  <c r="DF269" i="15"/>
  <c r="DL272" i="15"/>
  <c r="DL239" i="15"/>
  <c r="DF243" i="15"/>
  <c r="DL245" i="15"/>
  <c r="DL247" i="15"/>
  <c r="DF253" i="15"/>
  <c r="DL256" i="15"/>
  <c r="DL265" i="15"/>
  <c r="DF272" i="15"/>
  <c r="DF290" i="15"/>
  <c r="DF314" i="15"/>
  <c r="DF317" i="15"/>
  <c r="DL235" i="15"/>
  <c r="DL240" i="15"/>
  <c r="DL270" i="15"/>
  <c r="DL232" i="15"/>
  <c r="DL236" i="15"/>
  <c r="DL237" i="15"/>
  <c r="DL241" i="15"/>
  <c r="DF249" i="15"/>
  <c r="DF252" i="15"/>
  <c r="DL254" i="15"/>
  <c r="DL262" i="15"/>
  <c r="DL263" i="15"/>
  <c r="DF286" i="15"/>
  <c r="DL311" i="15"/>
  <c r="DL278" i="15"/>
  <c r="DF285" i="15"/>
  <c r="DL288" i="15"/>
  <c r="DL289" i="15"/>
  <c r="DL296" i="15"/>
  <c r="DF304" i="15"/>
  <c r="DF311" i="15"/>
  <c r="DF315" i="15"/>
  <c r="DF316" i="15"/>
  <c r="DL323" i="15"/>
  <c r="DL302" i="15"/>
  <c r="DF307" i="15"/>
  <c r="DL310" i="15"/>
  <c r="DF345" i="15"/>
  <c r="DL366" i="15"/>
  <c r="DF295" i="15"/>
  <c r="DL301" i="15"/>
  <c r="DF302" i="15"/>
  <c r="DL306" i="15"/>
  <c r="DF310" i="15"/>
  <c r="DF318" i="15"/>
  <c r="DF342" i="15"/>
  <c r="DL293" i="15"/>
  <c r="DF306" i="15"/>
  <c r="DF312" i="15"/>
  <c r="DF320" i="15"/>
  <c r="DL292" i="15"/>
  <c r="DF293" i="15"/>
  <c r="DL297" i="15"/>
  <c r="DL305" i="15"/>
  <c r="DF313" i="15"/>
  <c r="DL357" i="15"/>
  <c r="DL312" i="15"/>
  <c r="DL324" i="15"/>
  <c r="DF327" i="15"/>
  <c r="DF339" i="15"/>
  <c r="DL347" i="15"/>
  <c r="DL349" i="15"/>
  <c r="DL353" i="15"/>
  <c r="DL355" i="15"/>
  <c r="DF357" i="15"/>
  <c r="DL375" i="15"/>
  <c r="DF324" i="15"/>
  <c r="DL328" i="15"/>
  <c r="DF347" i="15"/>
  <c r="DL351" i="15"/>
  <c r="DF353" i="15"/>
  <c r="DL373" i="15"/>
  <c r="DF375" i="15"/>
  <c r="DL333" i="15"/>
  <c r="DF336" i="15"/>
  <c r="DF351" i="15"/>
  <c r="DL325" i="15"/>
  <c r="DL330" i="15"/>
  <c r="DL337" i="15"/>
  <c r="DL341" i="15"/>
  <c r="DF350" i="15"/>
  <c r="DF366" i="15"/>
  <c r="DF369" i="15"/>
  <c r="DL372" i="15"/>
  <c r="DL378" i="15"/>
  <c r="DL379" i="15"/>
  <c r="DF398" i="15"/>
  <c r="DF330" i="15"/>
  <c r="DL332" i="15"/>
  <c r="DL334" i="15"/>
  <c r="DF340" i="15"/>
  <c r="DL344" i="15"/>
  <c r="DF372" i="15"/>
  <c r="DF404" i="15"/>
  <c r="DF341" i="15"/>
  <c r="DL343" i="15"/>
  <c r="DL350" i="15"/>
  <c r="DL382" i="15"/>
  <c r="DL384" i="15"/>
  <c r="DL390" i="15"/>
  <c r="DL394" i="15"/>
  <c r="CZ447" i="15"/>
  <c r="DL444" i="15"/>
  <c r="DL386" i="15"/>
  <c r="DF390" i="15"/>
  <c r="DL385" i="15"/>
  <c r="DF402" i="15"/>
  <c r="DL371" i="15"/>
  <c r="DL377" i="15"/>
  <c r="DL405" i="15"/>
  <c r="DF433" i="15"/>
  <c r="DL363" i="15"/>
  <c r="DL381" i="15"/>
  <c r="DL393" i="15"/>
  <c r="DL395" i="15"/>
  <c r="DL403" i="15"/>
  <c r="DF405" i="15"/>
  <c r="AR447" i="15"/>
  <c r="DL424" i="15"/>
  <c r="DL427" i="15"/>
  <c r="DF438" i="15"/>
  <c r="DL443" i="15"/>
  <c r="DF444" i="15"/>
  <c r="DI451" i="15"/>
  <c r="DL408" i="15"/>
  <c r="DL411" i="15"/>
  <c r="N447" i="15"/>
  <c r="AX447" i="15"/>
  <c r="DL419" i="15"/>
  <c r="DL421" i="15"/>
  <c r="DL426" i="15"/>
  <c r="DF427" i="15"/>
  <c r="DF443" i="15"/>
  <c r="DC451" i="15"/>
  <c r="DF408" i="15"/>
  <c r="T447" i="15"/>
  <c r="CN447" i="15"/>
  <c r="DJ447" i="15"/>
  <c r="DF421" i="15"/>
  <c r="DL431" i="15"/>
  <c r="DL439" i="15"/>
  <c r="DL445" i="15"/>
  <c r="DL446" i="15"/>
  <c r="DK447" i="15"/>
  <c r="DL415" i="15"/>
  <c r="DF439" i="15"/>
  <c r="DF445" i="15"/>
  <c r="DF446" i="15"/>
  <c r="DL409" i="15"/>
  <c r="BP447" i="15"/>
  <c r="DL414" i="15"/>
  <c r="DL425" i="15"/>
  <c r="DL429" i="15"/>
  <c r="DL433" i="15"/>
  <c r="DL435" i="15"/>
  <c r="DL441" i="15"/>
  <c r="BV451" i="15"/>
  <c r="DF86" i="15"/>
  <c r="DF110" i="15"/>
  <c r="DF146" i="15"/>
  <c r="N65" i="15"/>
  <c r="AL65" i="15"/>
  <c r="BJ65" i="15"/>
  <c r="CH65" i="15"/>
  <c r="DA65" i="15"/>
  <c r="DG65" i="15"/>
  <c r="DF50" i="15"/>
  <c r="DF52" i="15"/>
  <c r="DB65" i="15"/>
  <c r="DE412" i="15"/>
  <c r="DF84" i="15"/>
  <c r="DF100" i="15"/>
  <c r="DF109" i="15"/>
  <c r="DF119" i="15"/>
  <c r="DF162" i="15"/>
  <c r="T65" i="15"/>
  <c r="AR65" i="15"/>
  <c r="BP65" i="15"/>
  <c r="CN65" i="15"/>
  <c r="DF9" i="15"/>
  <c r="DF12" i="15"/>
  <c r="DF15" i="15"/>
  <c r="DF18" i="15"/>
  <c r="DF21" i="15"/>
  <c r="DF24" i="15"/>
  <c r="DF27" i="15"/>
  <c r="DF47" i="15"/>
  <c r="DF49" i="15"/>
  <c r="DF56" i="15"/>
  <c r="DF59" i="15"/>
  <c r="DF62" i="15"/>
  <c r="DC65" i="15"/>
  <c r="AF412" i="15"/>
  <c r="CZ412" i="15"/>
  <c r="DL66" i="15"/>
  <c r="DL68" i="15"/>
  <c r="DL69" i="15"/>
  <c r="DL71" i="15"/>
  <c r="DL72" i="15"/>
  <c r="DL74" i="15"/>
  <c r="DL75" i="15"/>
  <c r="DL77" i="15"/>
  <c r="DL78" i="15"/>
  <c r="DL80" i="15"/>
  <c r="DF95" i="15"/>
  <c r="DF118" i="15"/>
  <c r="DF128" i="15"/>
  <c r="DF30" i="15"/>
  <c r="DF33" i="15"/>
  <c r="DF36" i="15"/>
  <c r="DF39" i="15"/>
  <c r="DF42" i="15"/>
  <c r="DF45" i="15"/>
  <c r="BV412" i="15"/>
  <c r="DF66" i="15"/>
  <c r="Z65" i="15"/>
  <c r="AX65" i="15"/>
  <c r="BV65" i="15"/>
  <c r="CT65" i="15"/>
  <c r="DD65" i="15"/>
  <c r="DJ65" i="15"/>
  <c r="DL64" i="15"/>
  <c r="DT452" i="15"/>
  <c r="DF83" i="15"/>
  <c r="DF104" i="15"/>
  <c r="AF65" i="15"/>
  <c r="BD65" i="15"/>
  <c r="CB65" i="15"/>
  <c r="CZ65" i="15"/>
  <c r="DE65" i="15"/>
  <c r="DK65" i="15"/>
  <c r="DL54" i="15"/>
  <c r="DL55" i="15"/>
  <c r="DL57" i="15"/>
  <c r="DL58" i="15"/>
  <c r="DL60" i="15"/>
  <c r="DL61" i="15"/>
  <c r="DL63" i="15"/>
  <c r="AX412" i="15"/>
  <c r="DJ412" i="15"/>
  <c r="DL81" i="15"/>
  <c r="DF91" i="15"/>
  <c r="DF180" i="15"/>
  <c r="DF69" i="15"/>
  <c r="DF72" i="15"/>
  <c r="DF75" i="15"/>
  <c r="DF78" i="15"/>
  <c r="DL85" i="15"/>
  <c r="DL93" i="15"/>
  <c r="DL94" i="15"/>
  <c r="DL102" i="15"/>
  <c r="DL103" i="15"/>
  <c r="DL167" i="15"/>
  <c r="DF208" i="15"/>
  <c r="DF240" i="15"/>
  <c r="DF64" i="15"/>
  <c r="AL412" i="15"/>
  <c r="BJ412" i="15"/>
  <c r="CH412" i="15"/>
  <c r="DA412" i="15"/>
  <c r="DG412" i="15"/>
  <c r="DF85" i="15"/>
  <c r="DF94" i="15"/>
  <c r="DF103" i="15"/>
  <c r="DL108" i="15"/>
  <c r="DL117" i="15"/>
  <c r="DL129" i="15"/>
  <c r="DL147" i="15"/>
  <c r="DL170" i="15"/>
  <c r="T412" i="15"/>
  <c r="AR412" i="15"/>
  <c r="BP412" i="15"/>
  <c r="CN412" i="15"/>
  <c r="DB412" i="15"/>
  <c r="DH412" i="15"/>
  <c r="DF68" i="15"/>
  <c r="DF71" i="15"/>
  <c r="DF74" i="15"/>
  <c r="DF77" i="15"/>
  <c r="DF80" i="15"/>
  <c r="DL87" i="15"/>
  <c r="DL88" i="15"/>
  <c r="DL92" i="15"/>
  <c r="DL96" i="15"/>
  <c r="DL97" i="15"/>
  <c r="DL101" i="15"/>
  <c r="DL105" i="15"/>
  <c r="DF106" i="15"/>
  <c r="DF115" i="15"/>
  <c r="DL126" i="15"/>
  <c r="DL144" i="15"/>
  <c r="DL155" i="15"/>
  <c r="DL169" i="15"/>
  <c r="DL173" i="15"/>
  <c r="DC412" i="15"/>
  <c r="DI412" i="15"/>
  <c r="DF88" i="15"/>
  <c r="DF92" i="15"/>
  <c r="DF97" i="15"/>
  <c r="DF101" i="15"/>
  <c r="DL114" i="15"/>
  <c r="DL123" i="15"/>
  <c r="DL141" i="15"/>
  <c r="DL158" i="15"/>
  <c r="DL172" i="15"/>
  <c r="DL176" i="15"/>
  <c r="DF87" i="15"/>
  <c r="DF90" i="15"/>
  <c r="DF93" i="15"/>
  <c r="DF96" i="15"/>
  <c r="DF99" i="15"/>
  <c r="DF102" i="15"/>
  <c r="DF105" i="15"/>
  <c r="DF155" i="15"/>
  <c r="DF158" i="15"/>
  <c r="DF161" i="15"/>
  <c r="DF164" i="15"/>
  <c r="DF167" i="15"/>
  <c r="DF170" i="15"/>
  <c r="DF173" i="15"/>
  <c r="DF176" i="15"/>
  <c r="DF179" i="15"/>
  <c r="DF182" i="15"/>
  <c r="DL197" i="15"/>
  <c r="DL199" i="15"/>
  <c r="DF108" i="15"/>
  <c r="DF111" i="15"/>
  <c r="DF114" i="15"/>
  <c r="DF117" i="15"/>
  <c r="DF120" i="15"/>
  <c r="DF123" i="15"/>
  <c r="DF126" i="15"/>
  <c r="DF129" i="15"/>
  <c r="DF132" i="15"/>
  <c r="DF135" i="15"/>
  <c r="DF138" i="15"/>
  <c r="DF141" i="15"/>
  <c r="DF144" i="15"/>
  <c r="DF147" i="15"/>
  <c r="DF150" i="15"/>
  <c r="DF153" i="15"/>
  <c r="DL207" i="15"/>
  <c r="DF218" i="15"/>
  <c r="DF157" i="15"/>
  <c r="DF160" i="15"/>
  <c r="DF163" i="15"/>
  <c r="DF166" i="15"/>
  <c r="DF169" i="15"/>
  <c r="DF172" i="15"/>
  <c r="DF175" i="15"/>
  <c r="DF178" i="15"/>
  <c r="DF181" i="15"/>
  <c r="DF184" i="15"/>
  <c r="DL191" i="15"/>
  <c r="DL203" i="15"/>
  <c r="DL215" i="15"/>
  <c r="DL185" i="15"/>
  <c r="DL187" i="15"/>
  <c r="DF301" i="15"/>
  <c r="DF185" i="15"/>
  <c r="DF188" i="15"/>
  <c r="DF191" i="15"/>
  <c r="DF194" i="15"/>
  <c r="DF197" i="15"/>
  <c r="DF200" i="15"/>
  <c r="DF204" i="15"/>
  <c r="DF215" i="15"/>
  <c r="DF217" i="15"/>
  <c r="DF270" i="15"/>
  <c r="DF278" i="15"/>
  <c r="DF203" i="15"/>
  <c r="DF207" i="15"/>
  <c r="DF211" i="15"/>
  <c r="DL220" i="15"/>
  <c r="DL250" i="15"/>
  <c r="DL251" i="15"/>
  <c r="DF266" i="15"/>
  <c r="DF187" i="15"/>
  <c r="DF190" i="15"/>
  <c r="DF196" i="15"/>
  <c r="DF199" i="15"/>
  <c r="DF202" i="15"/>
  <c r="DF206" i="15"/>
  <c r="DF210" i="15"/>
  <c r="DF214" i="15"/>
  <c r="DL219" i="15"/>
  <c r="DL221" i="15"/>
  <c r="DF244" i="15"/>
  <c r="DF245" i="15"/>
  <c r="DF247" i="15"/>
  <c r="DF248" i="15"/>
  <c r="DF250" i="15"/>
  <c r="DF251" i="15"/>
  <c r="DL273" i="15"/>
  <c r="DL218" i="15"/>
  <c r="DL228" i="15"/>
  <c r="DL238" i="15"/>
  <c r="DF273" i="15"/>
  <c r="DF288" i="15"/>
  <c r="DF289" i="15"/>
  <c r="DF221" i="15"/>
  <c r="DF225" i="15"/>
  <c r="DF229" i="15"/>
  <c r="DF232" i="15"/>
  <c r="DF235" i="15"/>
  <c r="DF239" i="15"/>
  <c r="DF242" i="15"/>
  <c r="DL255" i="15"/>
  <c r="DF256" i="15"/>
  <c r="DF259" i="15"/>
  <c r="DF262" i="15"/>
  <c r="DF265" i="15"/>
  <c r="DF284" i="15"/>
  <c r="DF291" i="15"/>
  <c r="DF220" i="15"/>
  <c r="DF228" i="15"/>
  <c r="DF238" i="15"/>
  <c r="DL258" i="15"/>
  <c r="DL261" i="15"/>
  <c r="DL264" i="15"/>
  <c r="DF300" i="15"/>
  <c r="DF219" i="15"/>
  <c r="DF224" i="15"/>
  <c r="DF227" i="15"/>
  <c r="DF231" i="15"/>
  <c r="DF234" i="15"/>
  <c r="DF237" i="15"/>
  <c r="DF254" i="15"/>
  <c r="DF309" i="15"/>
  <c r="DL267" i="15"/>
  <c r="DL268" i="15"/>
  <c r="DL271" i="15"/>
  <c r="DL274" i="15"/>
  <c r="DL275" i="15"/>
  <c r="DL277" i="15"/>
  <c r="DF292" i="15"/>
  <c r="DF255" i="15"/>
  <c r="DF258" i="15"/>
  <c r="DF261" i="15"/>
  <c r="DF264" i="15"/>
  <c r="DF275" i="15"/>
  <c r="DL280" i="15"/>
  <c r="DL336" i="15"/>
  <c r="DF268" i="15"/>
  <c r="DF271" i="15"/>
  <c r="DL279" i="15"/>
  <c r="DF280" i="15"/>
  <c r="DL283" i="15"/>
  <c r="DL287" i="15"/>
  <c r="DL294" i="15"/>
  <c r="DF296" i="15"/>
  <c r="DL303" i="15"/>
  <c r="DF305" i="15"/>
  <c r="DL321" i="15"/>
  <c r="DF257" i="15"/>
  <c r="DF260" i="15"/>
  <c r="DF263" i="15"/>
  <c r="DF267" i="15"/>
  <c r="DF274" i="15"/>
  <c r="DF277" i="15"/>
  <c r="DF279" i="15"/>
  <c r="DL282" i="15"/>
  <c r="DF283" i="15"/>
  <c r="DF287" i="15"/>
  <c r="DF294" i="15"/>
  <c r="DF303" i="15"/>
  <c r="DF333" i="15"/>
  <c r="DF282" i="15"/>
  <c r="DL291" i="15"/>
  <c r="DL300" i="15"/>
  <c r="DL309" i="15"/>
  <c r="DL340" i="15"/>
  <c r="DL319" i="15"/>
  <c r="DL320" i="15"/>
  <c r="DL338" i="15"/>
  <c r="DL346" i="15"/>
  <c r="DL318" i="15"/>
  <c r="DL322" i="15"/>
  <c r="DL326" i="15"/>
  <c r="DL329" i="15"/>
  <c r="DL356" i="15"/>
  <c r="DL317" i="15"/>
  <c r="DF321" i="15"/>
  <c r="DL331" i="15"/>
  <c r="DL335" i="15"/>
  <c r="DL352" i="15"/>
  <c r="DF323" i="15"/>
  <c r="DF326" i="15"/>
  <c r="DF329" i="15"/>
  <c r="DF332" i="15"/>
  <c r="DF335" i="15"/>
  <c r="DF338" i="15"/>
  <c r="DL358" i="15"/>
  <c r="DL359" i="15"/>
  <c r="DF360" i="15"/>
  <c r="DF363" i="15"/>
  <c r="DL368" i="15"/>
  <c r="DL370" i="15"/>
  <c r="DF392" i="15"/>
  <c r="DF396" i="15"/>
  <c r="DF356" i="15"/>
  <c r="DF358" i="15"/>
  <c r="DF359" i="15"/>
  <c r="DL361" i="15"/>
  <c r="DL362" i="15"/>
  <c r="DL364" i="15"/>
  <c r="DL365" i="15"/>
  <c r="DL367" i="15"/>
  <c r="DF383" i="15"/>
  <c r="DF387" i="15"/>
  <c r="DF319" i="15"/>
  <c r="DF322" i="15"/>
  <c r="DF325" i="15"/>
  <c r="DF328" i="15"/>
  <c r="DF331" i="15"/>
  <c r="DF334" i="15"/>
  <c r="DF337" i="15"/>
  <c r="DF378" i="15"/>
  <c r="DL402" i="15"/>
  <c r="DF343" i="15"/>
  <c r="DF346" i="15"/>
  <c r="DF349" i="15"/>
  <c r="DF352" i="15"/>
  <c r="DF355" i="15"/>
  <c r="DL376" i="15"/>
  <c r="DF362" i="15"/>
  <c r="DF365" i="15"/>
  <c r="DF368" i="15"/>
  <c r="DF371" i="15"/>
  <c r="DF374" i="15"/>
  <c r="DF377" i="15"/>
  <c r="DF382" i="15"/>
  <c r="DF386" i="15"/>
  <c r="DF395" i="15"/>
  <c r="DL380" i="15"/>
  <c r="DL388" i="15"/>
  <c r="DL389" i="15"/>
  <c r="DL397" i="15"/>
  <c r="DF361" i="15"/>
  <c r="DF364" i="15"/>
  <c r="DF367" i="15"/>
  <c r="DF370" i="15"/>
  <c r="DF373" i="15"/>
  <c r="DF376" i="15"/>
  <c r="DF379" i="15"/>
  <c r="DF380" i="15"/>
  <c r="DF384" i="15"/>
  <c r="DF389" i="15"/>
  <c r="DF393" i="15"/>
  <c r="DL410" i="15"/>
  <c r="DF411" i="15"/>
  <c r="DL383" i="15"/>
  <c r="DL387" i="15"/>
  <c r="DL391" i="15"/>
  <c r="DL392" i="15"/>
  <c r="DL396" i="15"/>
  <c r="DF399" i="15"/>
  <c r="DF385" i="15"/>
  <c r="DF388" i="15"/>
  <c r="DF391" i="15"/>
  <c r="DF394" i="15"/>
  <c r="DF397" i="15"/>
  <c r="DL406" i="15"/>
  <c r="DD447" i="15"/>
  <c r="DF419" i="15"/>
  <c r="DL400" i="15"/>
  <c r="DF410" i="15"/>
  <c r="CT447" i="15"/>
  <c r="DE447" i="15"/>
  <c r="DF415" i="15"/>
  <c r="DL416" i="15"/>
  <c r="DF418" i="15"/>
  <c r="DL422" i="15"/>
  <c r="DF425" i="15"/>
  <c r="DF431" i="15"/>
  <c r="DF400" i="15"/>
  <c r="DF403" i="15"/>
  <c r="DF406" i="15"/>
  <c r="DF409" i="15"/>
  <c r="Z447" i="15"/>
  <c r="BV447" i="15"/>
  <c r="DG447" i="15"/>
  <c r="DL413" i="15"/>
  <c r="DF416" i="15"/>
  <c r="DL417" i="15"/>
  <c r="AF447" i="15"/>
  <c r="BD447" i="15"/>
  <c r="CB447" i="15"/>
  <c r="DA447" i="15"/>
  <c r="DF413" i="15"/>
  <c r="DH447" i="15"/>
  <c r="DF414" i="15"/>
  <c r="DF417" i="15"/>
  <c r="DF424" i="15"/>
  <c r="CH447" i="15"/>
  <c r="DB447" i="15"/>
  <c r="DI447" i="15"/>
  <c r="AL447" i="15"/>
  <c r="BJ447" i="15"/>
  <c r="DC447" i="15"/>
  <c r="DL428" i="15"/>
  <c r="DL430" i="15"/>
  <c r="DL434" i="15"/>
  <c r="DL440" i="15"/>
  <c r="DF423" i="15"/>
  <c r="DF422" i="15"/>
  <c r="DF426" i="15"/>
  <c r="DF432" i="15"/>
  <c r="DL436" i="15"/>
  <c r="DL437" i="15"/>
  <c r="DL442" i="15"/>
  <c r="DF437" i="15"/>
  <c r="DF430" i="15"/>
  <c r="DF436" i="15"/>
  <c r="DF442" i="15"/>
  <c r="DL450" i="15"/>
  <c r="DF429" i="15"/>
  <c r="DF435" i="15"/>
  <c r="DF441" i="15"/>
  <c r="DL448" i="15"/>
  <c r="DG451" i="15"/>
  <c r="DF450" i="15"/>
  <c r="DF428" i="15"/>
  <c r="DF434" i="15"/>
  <c r="DF440" i="15"/>
  <c r="DF448" i="15"/>
  <c r="DA451" i="15"/>
  <c r="DF449" i="15"/>
  <c r="DL449" i="15"/>
  <c r="BI452" i="16" l="1"/>
  <c r="BI453" i="16"/>
  <c r="Y451" i="16"/>
  <c r="DK452" i="15"/>
  <c r="CZ452" i="15"/>
  <c r="DF451" i="15"/>
  <c r="DL451" i="15"/>
  <c r="DF65" i="15"/>
  <c r="DL65" i="15"/>
  <c r="DI452" i="15"/>
  <c r="DH452" i="15"/>
  <c r="DD452" i="15"/>
  <c r="DL412" i="15"/>
  <c r="BP452" i="15"/>
  <c r="CB452" i="15"/>
  <c r="DB452" i="15"/>
  <c r="DL447" i="15"/>
  <c r="CT452" i="15"/>
  <c r="AX452" i="15"/>
  <c r="DF412" i="15"/>
  <c r="AR452" i="15"/>
  <c r="CH452" i="15"/>
  <c r="AL452" i="15"/>
  <c r="DE452" i="15"/>
  <c r="BD452" i="15"/>
  <c r="DC452" i="15"/>
  <c r="CN452" i="15"/>
  <c r="T452" i="15"/>
  <c r="DG452" i="15"/>
  <c r="DF447" i="15"/>
  <c r="AF452" i="15"/>
  <c r="DJ452" i="15"/>
  <c r="BV452" i="15"/>
  <c r="Z452" i="15"/>
  <c r="DA452" i="15"/>
  <c r="BJ452" i="15"/>
  <c r="N452" i="15"/>
  <c r="DF452" i="15" l="1"/>
  <c r="DL452" i="15"/>
  <c r="DW453" i="15" l="1"/>
  <c r="BW105" i="12" l="1"/>
  <c r="AJ60" i="10"/>
  <c r="BO450" i="12" l="1"/>
  <c r="BN450" i="12"/>
  <c r="BM450" i="12"/>
  <c r="BL450" i="12"/>
  <c r="BK450" i="12"/>
  <c r="BO449" i="12"/>
  <c r="BN449" i="12"/>
  <c r="BM449" i="12"/>
  <c r="BL449" i="12"/>
  <c r="BK449" i="12"/>
  <c r="BO448" i="12"/>
  <c r="BN448" i="12"/>
  <c r="BN451" i="12" s="1"/>
  <c r="BM448" i="12"/>
  <c r="BL448" i="12"/>
  <c r="BK448" i="12"/>
  <c r="BO446" i="12"/>
  <c r="BN446" i="12"/>
  <c r="BM446" i="12"/>
  <c r="BL446" i="12"/>
  <c r="BK446" i="12"/>
  <c r="BO445" i="12"/>
  <c r="BN445" i="12"/>
  <c r="BM445" i="12"/>
  <c r="BL445" i="12"/>
  <c r="BK445" i="12"/>
  <c r="BO444" i="12"/>
  <c r="BN444" i="12"/>
  <c r="BM444" i="12"/>
  <c r="BL444" i="12"/>
  <c r="BK444" i="12"/>
  <c r="BO443" i="12"/>
  <c r="BN443" i="12"/>
  <c r="BM443" i="12"/>
  <c r="BL443" i="12"/>
  <c r="BK443" i="12"/>
  <c r="BO442" i="12"/>
  <c r="BN442" i="12"/>
  <c r="BM442" i="12"/>
  <c r="BL442" i="12"/>
  <c r="BK442" i="12"/>
  <c r="BO441" i="12"/>
  <c r="BN441" i="12"/>
  <c r="BM441" i="12"/>
  <c r="BL441" i="12"/>
  <c r="BK441" i="12"/>
  <c r="BO440" i="12"/>
  <c r="BN440" i="12"/>
  <c r="BM440" i="12"/>
  <c r="BP440" i="12" s="1"/>
  <c r="BL440" i="12"/>
  <c r="BK440" i="12"/>
  <c r="BO439" i="12"/>
  <c r="BN439" i="12"/>
  <c r="BM439" i="12"/>
  <c r="BL439" i="12"/>
  <c r="BK439" i="12"/>
  <c r="BO438" i="12"/>
  <c r="BN438" i="12"/>
  <c r="BM438" i="12"/>
  <c r="BL438" i="12"/>
  <c r="BK438" i="12"/>
  <c r="BO437" i="12"/>
  <c r="BN437" i="12"/>
  <c r="BM437" i="12"/>
  <c r="BL437" i="12"/>
  <c r="BK437" i="12"/>
  <c r="BO436" i="12"/>
  <c r="BN436" i="12"/>
  <c r="BM436" i="12"/>
  <c r="BL436" i="12"/>
  <c r="BK436" i="12"/>
  <c r="BO435" i="12"/>
  <c r="BN435" i="12"/>
  <c r="BM435" i="12"/>
  <c r="BL435" i="12"/>
  <c r="BK435" i="12"/>
  <c r="BO434" i="12"/>
  <c r="BN434" i="12"/>
  <c r="BM434" i="12"/>
  <c r="BL434" i="12"/>
  <c r="BK434" i="12"/>
  <c r="BO433" i="12"/>
  <c r="BN433" i="12"/>
  <c r="BM433" i="12"/>
  <c r="BL433" i="12"/>
  <c r="BK433" i="12"/>
  <c r="BO432" i="12"/>
  <c r="BN432" i="12"/>
  <c r="BM432" i="12"/>
  <c r="BL432" i="12"/>
  <c r="BK432" i="12"/>
  <c r="BO431" i="12"/>
  <c r="BN431" i="12"/>
  <c r="BM431" i="12"/>
  <c r="BL431" i="12"/>
  <c r="BK431" i="12"/>
  <c r="BO430" i="12"/>
  <c r="BN430" i="12"/>
  <c r="BM430" i="12"/>
  <c r="BL430" i="12"/>
  <c r="BK430" i="12"/>
  <c r="BO429" i="12"/>
  <c r="BN429" i="12"/>
  <c r="BM429" i="12"/>
  <c r="BL429" i="12"/>
  <c r="BK429" i="12"/>
  <c r="BO428" i="12"/>
  <c r="BN428" i="12"/>
  <c r="BM428" i="12"/>
  <c r="BP428" i="12" s="1"/>
  <c r="BL428" i="12"/>
  <c r="BK428" i="12"/>
  <c r="BO427" i="12"/>
  <c r="BN427" i="12"/>
  <c r="BM427" i="12"/>
  <c r="BL427" i="12"/>
  <c r="BK427" i="12"/>
  <c r="BO426" i="12"/>
  <c r="BN426" i="12"/>
  <c r="BM426" i="12"/>
  <c r="BL426" i="12"/>
  <c r="BK426" i="12"/>
  <c r="BO425" i="12"/>
  <c r="BN425" i="12"/>
  <c r="BM425" i="12"/>
  <c r="BL425" i="12"/>
  <c r="BK425" i="12"/>
  <c r="BO424" i="12"/>
  <c r="BN424" i="12"/>
  <c r="BM424" i="12"/>
  <c r="BL424" i="12"/>
  <c r="BK424" i="12"/>
  <c r="BO423" i="12"/>
  <c r="BN423" i="12"/>
  <c r="BM423" i="12"/>
  <c r="BL423" i="12"/>
  <c r="BK423" i="12"/>
  <c r="BO422" i="12"/>
  <c r="BN422" i="12"/>
  <c r="BM422" i="12"/>
  <c r="BL422" i="12"/>
  <c r="BK422" i="12"/>
  <c r="BO421" i="12"/>
  <c r="BN421" i="12"/>
  <c r="BM421" i="12"/>
  <c r="BL421" i="12"/>
  <c r="BK421" i="12"/>
  <c r="BO420" i="12"/>
  <c r="BN420" i="12"/>
  <c r="BM420" i="12"/>
  <c r="BL420" i="12"/>
  <c r="BK420" i="12"/>
  <c r="BO419" i="12"/>
  <c r="BN419" i="12"/>
  <c r="BM419" i="12"/>
  <c r="BL419" i="12"/>
  <c r="BK419" i="12"/>
  <c r="BO418" i="12"/>
  <c r="BN418" i="12"/>
  <c r="BM418" i="12"/>
  <c r="BL418" i="12"/>
  <c r="BK418" i="12"/>
  <c r="BO417" i="12"/>
  <c r="BN417" i="12"/>
  <c r="BM417" i="12"/>
  <c r="BL417" i="12"/>
  <c r="BK417" i="12"/>
  <c r="BO416" i="12"/>
  <c r="BN416" i="12"/>
  <c r="BM416" i="12"/>
  <c r="BL416" i="12"/>
  <c r="BK416" i="12"/>
  <c r="BO415" i="12"/>
  <c r="BN415" i="12"/>
  <c r="BM415" i="12"/>
  <c r="BL415" i="12"/>
  <c r="BK415" i="12"/>
  <c r="BO414" i="12"/>
  <c r="BN414" i="12"/>
  <c r="BM414" i="12"/>
  <c r="BL414" i="12"/>
  <c r="BK414" i="12"/>
  <c r="BO413" i="12"/>
  <c r="BN413" i="12"/>
  <c r="BM413" i="12"/>
  <c r="BL413" i="12"/>
  <c r="BK413" i="12"/>
  <c r="BO411" i="12"/>
  <c r="BN411" i="12"/>
  <c r="BM411" i="12"/>
  <c r="BL411" i="12"/>
  <c r="BK411" i="12"/>
  <c r="BO410" i="12"/>
  <c r="BN410" i="12"/>
  <c r="BM410" i="12"/>
  <c r="BL410" i="12"/>
  <c r="BK410" i="12"/>
  <c r="BO409" i="12"/>
  <c r="BN409" i="12"/>
  <c r="BM409" i="12"/>
  <c r="BP409" i="12" s="1"/>
  <c r="BL409" i="12"/>
  <c r="BK409" i="12"/>
  <c r="BO408" i="12"/>
  <c r="BN408" i="12"/>
  <c r="BM408" i="12"/>
  <c r="BL408" i="12"/>
  <c r="BK408" i="12"/>
  <c r="BO407" i="12"/>
  <c r="BN407" i="12"/>
  <c r="BM407" i="12"/>
  <c r="BL407" i="12"/>
  <c r="BK407" i="12"/>
  <c r="BO406" i="12"/>
  <c r="BN406" i="12"/>
  <c r="BM406" i="12"/>
  <c r="BL406" i="12"/>
  <c r="BK406" i="12"/>
  <c r="BO405" i="12"/>
  <c r="BN405" i="12"/>
  <c r="BM405" i="12"/>
  <c r="BL405" i="12"/>
  <c r="BK405" i="12"/>
  <c r="BO404" i="12"/>
  <c r="BN404" i="12"/>
  <c r="BM404" i="12"/>
  <c r="BL404" i="12"/>
  <c r="BK404" i="12"/>
  <c r="BO403" i="12"/>
  <c r="BN403" i="12"/>
  <c r="BM403" i="12"/>
  <c r="BL403" i="12"/>
  <c r="BK403" i="12"/>
  <c r="BO402" i="12"/>
  <c r="BN402" i="12"/>
  <c r="BM402" i="12"/>
  <c r="BL402" i="12"/>
  <c r="BK402" i="12"/>
  <c r="BO401" i="12"/>
  <c r="BN401" i="12"/>
  <c r="BM401" i="12"/>
  <c r="BL401" i="12"/>
  <c r="BK401" i="12"/>
  <c r="BO400" i="12"/>
  <c r="BN400" i="12"/>
  <c r="BM400" i="12"/>
  <c r="BL400" i="12"/>
  <c r="BK400" i="12"/>
  <c r="BO399" i="12"/>
  <c r="BN399" i="12"/>
  <c r="BM399" i="12"/>
  <c r="BL399" i="12"/>
  <c r="BK399" i="12"/>
  <c r="BO398" i="12"/>
  <c r="BN398" i="12"/>
  <c r="BM398" i="12"/>
  <c r="BL398" i="12"/>
  <c r="BK398" i="12"/>
  <c r="BO397" i="12"/>
  <c r="BN397" i="12"/>
  <c r="BM397" i="12"/>
  <c r="BL397" i="12"/>
  <c r="BK397" i="12"/>
  <c r="BO396" i="12"/>
  <c r="BN396" i="12"/>
  <c r="BM396" i="12"/>
  <c r="BL396" i="12"/>
  <c r="BK396" i="12"/>
  <c r="BO395" i="12"/>
  <c r="BN395" i="12"/>
  <c r="BM395" i="12"/>
  <c r="BL395" i="12"/>
  <c r="BK395" i="12"/>
  <c r="BO394" i="12"/>
  <c r="BN394" i="12"/>
  <c r="BM394" i="12"/>
  <c r="BL394" i="12"/>
  <c r="BK394" i="12"/>
  <c r="BO393" i="12"/>
  <c r="BN393" i="12"/>
  <c r="BM393" i="12"/>
  <c r="BL393" i="12"/>
  <c r="BK393" i="12"/>
  <c r="BO392" i="12"/>
  <c r="BN392" i="12"/>
  <c r="BM392" i="12"/>
  <c r="BL392" i="12"/>
  <c r="BK392" i="12"/>
  <c r="BO391" i="12"/>
  <c r="BN391" i="12"/>
  <c r="BM391" i="12"/>
  <c r="BL391" i="12"/>
  <c r="BK391" i="12"/>
  <c r="BO390" i="12"/>
  <c r="BN390" i="12"/>
  <c r="BM390" i="12"/>
  <c r="BL390" i="12"/>
  <c r="BK390" i="12"/>
  <c r="BO389" i="12"/>
  <c r="BN389" i="12"/>
  <c r="BM389" i="12"/>
  <c r="BL389" i="12"/>
  <c r="BK389" i="12"/>
  <c r="BO388" i="12"/>
  <c r="BN388" i="12"/>
  <c r="BM388" i="12"/>
  <c r="BL388" i="12"/>
  <c r="BK388" i="12"/>
  <c r="BO387" i="12"/>
  <c r="BN387" i="12"/>
  <c r="BM387" i="12"/>
  <c r="BL387" i="12"/>
  <c r="BK387" i="12"/>
  <c r="BO386" i="12"/>
  <c r="BN386" i="12"/>
  <c r="BM386" i="12"/>
  <c r="BL386" i="12"/>
  <c r="BK386" i="12"/>
  <c r="BO385" i="12"/>
  <c r="BN385" i="12"/>
  <c r="BM385" i="12"/>
  <c r="BL385" i="12"/>
  <c r="BK385" i="12"/>
  <c r="BO384" i="12"/>
  <c r="BN384" i="12"/>
  <c r="BM384" i="12"/>
  <c r="BL384" i="12"/>
  <c r="BK384" i="12"/>
  <c r="BO383" i="12"/>
  <c r="BN383" i="12"/>
  <c r="BM383" i="12"/>
  <c r="BL383" i="12"/>
  <c r="BK383" i="12"/>
  <c r="BO382" i="12"/>
  <c r="BN382" i="12"/>
  <c r="BM382" i="12"/>
  <c r="BL382" i="12"/>
  <c r="BK382" i="12"/>
  <c r="BO381" i="12"/>
  <c r="BN381" i="12"/>
  <c r="BM381" i="12"/>
  <c r="BL381" i="12"/>
  <c r="BK381" i="12"/>
  <c r="BO380" i="12"/>
  <c r="BN380" i="12"/>
  <c r="BM380" i="12"/>
  <c r="BL380" i="12"/>
  <c r="BK380" i="12"/>
  <c r="BO379" i="12"/>
  <c r="BN379" i="12"/>
  <c r="BM379" i="12"/>
  <c r="BL379" i="12"/>
  <c r="BK379" i="12"/>
  <c r="BO378" i="12"/>
  <c r="BN378" i="12"/>
  <c r="BM378" i="12"/>
  <c r="BL378" i="12"/>
  <c r="BK378" i="12"/>
  <c r="BO377" i="12"/>
  <c r="BN377" i="12"/>
  <c r="BM377" i="12"/>
  <c r="BL377" i="12"/>
  <c r="BK377" i="12"/>
  <c r="BO376" i="12"/>
  <c r="BN376" i="12"/>
  <c r="BM376" i="12"/>
  <c r="BL376" i="12"/>
  <c r="BK376" i="12"/>
  <c r="BO375" i="12"/>
  <c r="BN375" i="12"/>
  <c r="BM375" i="12"/>
  <c r="BL375" i="12"/>
  <c r="BK375" i="12"/>
  <c r="BO374" i="12"/>
  <c r="BN374" i="12"/>
  <c r="BM374" i="12"/>
  <c r="BL374" i="12"/>
  <c r="BK374" i="12"/>
  <c r="BO373" i="12"/>
  <c r="BN373" i="12"/>
  <c r="BM373" i="12"/>
  <c r="BL373" i="12"/>
  <c r="BK373" i="12"/>
  <c r="BO372" i="12"/>
  <c r="BN372" i="12"/>
  <c r="BM372" i="12"/>
  <c r="BL372" i="12"/>
  <c r="BK372" i="12"/>
  <c r="BO371" i="12"/>
  <c r="BN371" i="12"/>
  <c r="BM371" i="12"/>
  <c r="BL371" i="12"/>
  <c r="BK371" i="12"/>
  <c r="BO370" i="12"/>
  <c r="BN370" i="12"/>
  <c r="BM370" i="12"/>
  <c r="BL370" i="12"/>
  <c r="BK370" i="12"/>
  <c r="BO369" i="12"/>
  <c r="BN369" i="12"/>
  <c r="BM369" i="12"/>
  <c r="BL369" i="12"/>
  <c r="BK369" i="12"/>
  <c r="BO368" i="12"/>
  <c r="BN368" i="12"/>
  <c r="BM368" i="12"/>
  <c r="BL368" i="12"/>
  <c r="BK368" i="12"/>
  <c r="BO367" i="12"/>
  <c r="BN367" i="12"/>
  <c r="BM367" i="12"/>
  <c r="BL367" i="12"/>
  <c r="BK367" i="12"/>
  <c r="BO366" i="12"/>
  <c r="BN366" i="12"/>
  <c r="BM366" i="12"/>
  <c r="BL366" i="12"/>
  <c r="BK366" i="12"/>
  <c r="BO365" i="12"/>
  <c r="BN365" i="12"/>
  <c r="BM365" i="12"/>
  <c r="BL365" i="12"/>
  <c r="BK365" i="12"/>
  <c r="BO364" i="12"/>
  <c r="BN364" i="12"/>
  <c r="BM364" i="12"/>
  <c r="BL364" i="12"/>
  <c r="BK364" i="12"/>
  <c r="BO363" i="12"/>
  <c r="BN363" i="12"/>
  <c r="BM363" i="12"/>
  <c r="BL363" i="12"/>
  <c r="BK363" i="12"/>
  <c r="BO362" i="12"/>
  <c r="BN362" i="12"/>
  <c r="BM362" i="12"/>
  <c r="BL362" i="12"/>
  <c r="BK362" i="12"/>
  <c r="BO361" i="12"/>
  <c r="BN361" i="12"/>
  <c r="BM361" i="12"/>
  <c r="BL361" i="12"/>
  <c r="BK361" i="12"/>
  <c r="BO360" i="12"/>
  <c r="BN360" i="12"/>
  <c r="BM360" i="12"/>
  <c r="BL360" i="12"/>
  <c r="BK360" i="12"/>
  <c r="BO359" i="12"/>
  <c r="BN359" i="12"/>
  <c r="BM359" i="12"/>
  <c r="BL359" i="12"/>
  <c r="BK359" i="12"/>
  <c r="BO358" i="12"/>
  <c r="BN358" i="12"/>
  <c r="BM358" i="12"/>
  <c r="BL358" i="12"/>
  <c r="BK358" i="12"/>
  <c r="BO357" i="12"/>
  <c r="BN357" i="12"/>
  <c r="BM357" i="12"/>
  <c r="BL357" i="12"/>
  <c r="BK357" i="12"/>
  <c r="BO356" i="12"/>
  <c r="BN356" i="12"/>
  <c r="BM356" i="12"/>
  <c r="BL356" i="12"/>
  <c r="BK356" i="12"/>
  <c r="BO355" i="12"/>
  <c r="BN355" i="12"/>
  <c r="BM355" i="12"/>
  <c r="BP355" i="12" s="1"/>
  <c r="BL355" i="12"/>
  <c r="BK355" i="12"/>
  <c r="BO354" i="12"/>
  <c r="BN354" i="12"/>
  <c r="BM354" i="12"/>
  <c r="BL354" i="12"/>
  <c r="BK354" i="12"/>
  <c r="BO353" i="12"/>
  <c r="BN353" i="12"/>
  <c r="BM353" i="12"/>
  <c r="BL353" i="12"/>
  <c r="BK353" i="12"/>
  <c r="BO352" i="12"/>
  <c r="BN352" i="12"/>
  <c r="BM352" i="12"/>
  <c r="BL352" i="12"/>
  <c r="BK352" i="12"/>
  <c r="BO351" i="12"/>
  <c r="BN351" i="12"/>
  <c r="BM351" i="12"/>
  <c r="BL351" i="12"/>
  <c r="BK351" i="12"/>
  <c r="BO350" i="12"/>
  <c r="BN350" i="12"/>
  <c r="BM350" i="12"/>
  <c r="BL350" i="12"/>
  <c r="BK350" i="12"/>
  <c r="BO349" i="12"/>
  <c r="BN349" i="12"/>
  <c r="BM349" i="12"/>
  <c r="BL349" i="12"/>
  <c r="BK349" i="12"/>
  <c r="BO348" i="12"/>
  <c r="BN348" i="12"/>
  <c r="BM348" i="12"/>
  <c r="BL348" i="12"/>
  <c r="BK348" i="12"/>
  <c r="BO347" i="12"/>
  <c r="BN347" i="12"/>
  <c r="BM347" i="12"/>
  <c r="BL347" i="12"/>
  <c r="BK347" i="12"/>
  <c r="BO346" i="12"/>
  <c r="BN346" i="12"/>
  <c r="BM346" i="12"/>
  <c r="BL346" i="12"/>
  <c r="BK346" i="12"/>
  <c r="BO345" i="12"/>
  <c r="BN345" i="12"/>
  <c r="BM345" i="12"/>
  <c r="BL345" i="12"/>
  <c r="BK345" i="12"/>
  <c r="BO344" i="12"/>
  <c r="BN344" i="12"/>
  <c r="BM344" i="12"/>
  <c r="BL344" i="12"/>
  <c r="BK344" i="12"/>
  <c r="BO343" i="12"/>
  <c r="BN343" i="12"/>
  <c r="BM343" i="12"/>
  <c r="BP343" i="12" s="1"/>
  <c r="BL343" i="12"/>
  <c r="BK343" i="12"/>
  <c r="BO342" i="12"/>
  <c r="BN342" i="12"/>
  <c r="BM342" i="12"/>
  <c r="BL342" i="12"/>
  <c r="BK342" i="12"/>
  <c r="BO341" i="12"/>
  <c r="BN341" i="12"/>
  <c r="BM341" i="12"/>
  <c r="BL341" i="12"/>
  <c r="BK341" i="12"/>
  <c r="BO340" i="12"/>
  <c r="BN340" i="12"/>
  <c r="BM340" i="12"/>
  <c r="BL340" i="12"/>
  <c r="BK340" i="12"/>
  <c r="BO339" i="12"/>
  <c r="BN339" i="12"/>
  <c r="BM339" i="12"/>
  <c r="BL339" i="12"/>
  <c r="BK339" i="12"/>
  <c r="BO338" i="12"/>
  <c r="BN338" i="12"/>
  <c r="BM338" i="12"/>
  <c r="BL338" i="12"/>
  <c r="BK338" i="12"/>
  <c r="BO337" i="12"/>
  <c r="BN337" i="12"/>
  <c r="BM337" i="12"/>
  <c r="BL337" i="12"/>
  <c r="BK337" i="12"/>
  <c r="BO336" i="12"/>
  <c r="BN336" i="12"/>
  <c r="BM336" i="12"/>
  <c r="BL336" i="12"/>
  <c r="BK336" i="12"/>
  <c r="BO335" i="12"/>
  <c r="BN335" i="12"/>
  <c r="BM335" i="12"/>
  <c r="BL335" i="12"/>
  <c r="BK335" i="12"/>
  <c r="BO334" i="12"/>
  <c r="BN334" i="12"/>
  <c r="BM334" i="12"/>
  <c r="BL334" i="12"/>
  <c r="BK334" i="12"/>
  <c r="BO333" i="12"/>
  <c r="BN333" i="12"/>
  <c r="BM333" i="12"/>
  <c r="BL333" i="12"/>
  <c r="BK333" i="12"/>
  <c r="BO332" i="12"/>
  <c r="BN332" i="12"/>
  <c r="BM332" i="12"/>
  <c r="BL332" i="12"/>
  <c r="BK332" i="12"/>
  <c r="BO331" i="12"/>
  <c r="BN331" i="12"/>
  <c r="BM331" i="12"/>
  <c r="BL331" i="12"/>
  <c r="BK331" i="12"/>
  <c r="BO330" i="12"/>
  <c r="BN330" i="12"/>
  <c r="BM330" i="12"/>
  <c r="BL330" i="12"/>
  <c r="BK330" i="12"/>
  <c r="BO329" i="12"/>
  <c r="BN329" i="12"/>
  <c r="BM329" i="12"/>
  <c r="BL329" i="12"/>
  <c r="BK329" i="12"/>
  <c r="BO328" i="12"/>
  <c r="BN328" i="12"/>
  <c r="BM328" i="12"/>
  <c r="BL328" i="12"/>
  <c r="BK328" i="12"/>
  <c r="BO327" i="12"/>
  <c r="BN327" i="12"/>
  <c r="BM327" i="12"/>
  <c r="BL327" i="12"/>
  <c r="BK327" i="12"/>
  <c r="BO326" i="12"/>
  <c r="BN326" i="12"/>
  <c r="BM326" i="12"/>
  <c r="BL326" i="12"/>
  <c r="BK326" i="12"/>
  <c r="BO325" i="12"/>
  <c r="BN325" i="12"/>
  <c r="BM325" i="12"/>
  <c r="BL325" i="12"/>
  <c r="BK325" i="12"/>
  <c r="BO324" i="12"/>
  <c r="BN324" i="12"/>
  <c r="BM324" i="12"/>
  <c r="BL324" i="12"/>
  <c r="BK324" i="12"/>
  <c r="BO323" i="12"/>
  <c r="BN323" i="12"/>
  <c r="BM323" i="12"/>
  <c r="BL323" i="12"/>
  <c r="BK323" i="12"/>
  <c r="BO322" i="12"/>
  <c r="BN322" i="12"/>
  <c r="BM322" i="12"/>
  <c r="BL322" i="12"/>
  <c r="BK322" i="12"/>
  <c r="BO321" i="12"/>
  <c r="BN321" i="12"/>
  <c r="BM321" i="12"/>
  <c r="BL321" i="12"/>
  <c r="BK321" i="12"/>
  <c r="BO320" i="12"/>
  <c r="BN320" i="12"/>
  <c r="BM320" i="12"/>
  <c r="BL320" i="12"/>
  <c r="BK320" i="12"/>
  <c r="BO319" i="12"/>
  <c r="BN319" i="12"/>
  <c r="BM319" i="12"/>
  <c r="BL319" i="12"/>
  <c r="BK319" i="12"/>
  <c r="BO318" i="12"/>
  <c r="BN318" i="12"/>
  <c r="BM318" i="12"/>
  <c r="BL318" i="12"/>
  <c r="BK318" i="12"/>
  <c r="BO317" i="12"/>
  <c r="BN317" i="12"/>
  <c r="BM317" i="12"/>
  <c r="BL317" i="12"/>
  <c r="BK317" i="12"/>
  <c r="BO316" i="12"/>
  <c r="BN316" i="12"/>
  <c r="BM316" i="12"/>
  <c r="BL316" i="12"/>
  <c r="BK316" i="12"/>
  <c r="BO315" i="12"/>
  <c r="BN315" i="12"/>
  <c r="BM315" i="12"/>
  <c r="BL315" i="12"/>
  <c r="BK315" i="12"/>
  <c r="BO314" i="12"/>
  <c r="BN314" i="12"/>
  <c r="BM314" i="12"/>
  <c r="BL314" i="12"/>
  <c r="BK314" i="12"/>
  <c r="BO313" i="12"/>
  <c r="BN313" i="12"/>
  <c r="BM313" i="12"/>
  <c r="BL313" i="12"/>
  <c r="BK313" i="12"/>
  <c r="BO312" i="12"/>
  <c r="BN312" i="12"/>
  <c r="BM312" i="12"/>
  <c r="BL312" i="12"/>
  <c r="BK312" i="12"/>
  <c r="BO311" i="12"/>
  <c r="BN311" i="12"/>
  <c r="BM311" i="12"/>
  <c r="BL311" i="12"/>
  <c r="BK311" i="12"/>
  <c r="BO310" i="12"/>
  <c r="BN310" i="12"/>
  <c r="BM310" i="12"/>
  <c r="BL310" i="12"/>
  <c r="BK310" i="12"/>
  <c r="BO309" i="12"/>
  <c r="BN309" i="12"/>
  <c r="BM309" i="12"/>
  <c r="BL309" i="12"/>
  <c r="BK309" i="12"/>
  <c r="BO308" i="12"/>
  <c r="BN308" i="12"/>
  <c r="BM308" i="12"/>
  <c r="BL308" i="12"/>
  <c r="BK308" i="12"/>
  <c r="BO307" i="12"/>
  <c r="BN307" i="12"/>
  <c r="BM307" i="12"/>
  <c r="BL307" i="12"/>
  <c r="BK307" i="12"/>
  <c r="BO306" i="12"/>
  <c r="BN306" i="12"/>
  <c r="BM306" i="12"/>
  <c r="BL306" i="12"/>
  <c r="BK306" i="12"/>
  <c r="BO305" i="12"/>
  <c r="BN305" i="12"/>
  <c r="BM305" i="12"/>
  <c r="BL305" i="12"/>
  <c r="BK305" i="12"/>
  <c r="BO304" i="12"/>
  <c r="BN304" i="12"/>
  <c r="BM304" i="12"/>
  <c r="BL304" i="12"/>
  <c r="BK304" i="12"/>
  <c r="BO303" i="12"/>
  <c r="BN303" i="12"/>
  <c r="BM303" i="12"/>
  <c r="BL303" i="12"/>
  <c r="BK303" i="12"/>
  <c r="BO302" i="12"/>
  <c r="BN302" i="12"/>
  <c r="BM302" i="12"/>
  <c r="BL302" i="12"/>
  <c r="BK302" i="12"/>
  <c r="BO301" i="12"/>
  <c r="BN301" i="12"/>
  <c r="BM301" i="12"/>
  <c r="BL301" i="12"/>
  <c r="BK301" i="12"/>
  <c r="BO300" i="12"/>
  <c r="BN300" i="12"/>
  <c r="BM300" i="12"/>
  <c r="BL300" i="12"/>
  <c r="BK300" i="12"/>
  <c r="BO299" i="12"/>
  <c r="BN299" i="12"/>
  <c r="BM299" i="12"/>
  <c r="BL299" i="12"/>
  <c r="BK299" i="12"/>
  <c r="BO298" i="12"/>
  <c r="BN298" i="12"/>
  <c r="BM298" i="12"/>
  <c r="BL298" i="12"/>
  <c r="BK298" i="12"/>
  <c r="BO297" i="12"/>
  <c r="BN297" i="12"/>
  <c r="BM297" i="12"/>
  <c r="BL297" i="12"/>
  <c r="BK297" i="12"/>
  <c r="BO296" i="12"/>
  <c r="BN296" i="12"/>
  <c r="BM296" i="12"/>
  <c r="BL296" i="12"/>
  <c r="BK296" i="12"/>
  <c r="BO295" i="12"/>
  <c r="BN295" i="12"/>
  <c r="BM295" i="12"/>
  <c r="BL295" i="12"/>
  <c r="BK295" i="12"/>
  <c r="BO294" i="12"/>
  <c r="BN294" i="12"/>
  <c r="BM294" i="12"/>
  <c r="BL294" i="12"/>
  <c r="BK294" i="12"/>
  <c r="BO293" i="12"/>
  <c r="BN293" i="12"/>
  <c r="BM293" i="12"/>
  <c r="BL293" i="12"/>
  <c r="BK293" i="12"/>
  <c r="BO292" i="12"/>
  <c r="BN292" i="12"/>
  <c r="BM292" i="12"/>
  <c r="BL292" i="12"/>
  <c r="BK292" i="12"/>
  <c r="BO291" i="12"/>
  <c r="BN291" i="12"/>
  <c r="BM291" i="12"/>
  <c r="BL291" i="12"/>
  <c r="BK291" i="12"/>
  <c r="BO290" i="12"/>
  <c r="BN290" i="12"/>
  <c r="BM290" i="12"/>
  <c r="BL290" i="12"/>
  <c r="BK290" i="12"/>
  <c r="BO289" i="12"/>
  <c r="BN289" i="12"/>
  <c r="BM289" i="12"/>
  <c r="BL289" i="12"/>
  <c r="BK289" i="12"/>
  <c r="BO288" i="12"/>
  <c r="BN288" i="12"/>
  <c r="BM288" i="12"/>
  <c r="BL288" i="12"/>
  <c r="BK288" i="12"/>
  <c r="BO287" i="12"/>
  <c r="BN287" i="12"/>
  <c r="BM287" i="12"/>
  <c r="BL287" i="12"/>
  <c r="BK287" i="12"/>
  <c r="BO286" i="12"/>
  <c r="BN286" i="12"/>
  <c r="BM286" i="12"/>
  <c r="BL286" i="12"/>
  <c r="BK286" i="12"/>
  <c r="BO285" i="12"/>
  <c r="BN285" i="12"/>
  <c r="BM285" i="12"/>
  <c r="BL285" i="12"/>
  <c r="BK285" i="12"/>
  <c r="BO284" i="12"/>
  <c r="BN284" i="12"/>
  <c r="BM284" i="12"/>
  <c r="BL284" i="12"/>
  <c r="BK284" i="12"/>
  <c r="BO283" i="12"/>
  <c r="BN283" i="12"/>
  <c r="BM283" i="12"/>
  <c r="BL283" i="12"/>
  <c r="BK283" i="12"/>
  <c r="BO282" i="12"/>
  <c r="BN282" i="12"/>
  <c r="BM282" i="12"/>
  <c r="BL282" i="12"/>
  <c r="BK282" i="12"/>
  <c r="BO281" i="12"/>
  <c r="BN281" i="12"/>
  <c r="BM281" i="12"/>
  <c r="BL281" i="12"/>
  <c r="BK281" i="12"/>
  <c r="BO280" i="12"/>
  <c r="BN280" i="12"/>
  <c r="BM280" i="12"/>
  <c r="BL280" i="12"/>
  <c r="BK280" i="12"/>
  <c r="BO279" i="12"/>
  <c r="BN279" i="12"/>
  <c r="BM279" i="12"/>
  <c r="BL279" i="12"/>
  <c r="BK279" i="12"/>
  <c r="BO278" i="12"/>
  <c r="BN278" i="12"/>
  <c r="BM278" i="12"/>
  <c r="BL278" i="12"/>
  <c r="BK278" i="12"/>
  <c r="BO277" i="12"/>
  <c r="BN277" i="12"/>
  <c r="BM277" i="12"/>
  <c r="BP277" i="12" s="1"/>
  <c r="BL277" i="12"/>
  <c r="BK277" i="12"/>
  <c r="BO276" i="12"/>
  <c r="BN276" i="12"/>
  <c r="BM276" i="12"/>
  <c r="BL276" i="12"/>
  <c r="BK276" i="12"/>
  <c r="BO275" i="12"/>
  <c r="BN275" i="12"/>
  <c r="BM275" i="12"/>
  <c r="BL275" i="12"/>
  <c r="BK275" i="12"/>
  <c r="BO274" i="12"/>
  <c r="BN274" i="12"/>
  <c r="BM274" i="12"/>
  <c r="BL274" i="12"/>
  <c r="BK274" i="12"/>
  <c r="BO273" i="12"/>
  <c r="BN273" i="12"/>
  <c r="BM273" i="12"/>
  <c r="BL273" i="12"/>
  <c r="BK273" i="12"/>
  <c r="BO272" i="12"/>
  <c r="BN272" i="12"/>
  <c r="BM272" i="12"/>
  <c r="BL272" i="12"/>
  <c r="BK272" i="12"/>
  <c r="BO271" i="12"/>
  <c r="BN271" i="12"/>
  <c r="BM271" i="12"/>
  <c r="BP271" i="12" s="1"/>
  <c r="BL271" i="12"/>
  <c r="BK271" i="12"/>
  <c r="BO270" i="12"/>
  <c r="BN270" i="12"/>
  <c r="BM270" i="12"/>
  <c r="BL270" i="12"/>
  <c r="BK270" i="12"/>
  <c r="BO269" i="12"/>
  <c r="BN269" i="12"/>
  <c r="BM269" i="12"/>
  <c r="BL269" i="12"/>
  <c r="BK269" i="12"/>
  <c r="BO268" i="12"/>
  <c r="BN268" i="12"/>
  <c r="BM268" i="12"/>
  <c r="BL268" i="12"/>
  <c r="BK268" i="12"/>
  <c r="BO267" i="12"/>
  <c r="BN267" i="12"/>
  <c r="BM267" i="12"/>
  <c r="BL267" i="12"/>
  <c r="BK267" i="12"/>
  <c r="BO266" i="12"/>
  <c r="BN266" i="12"/>
  <c r="BM266" i="12"/>
  <c r="BL266" i="12"/>
  <c r="BK266" i="12"/>
  <c r="BO265" i="12"/>
  <c r="BN265" i="12"/>
  <c r="BM265" i="12"/>
  <c r="BP265" i="12" s="1"/>
  <c r="BL265" i="12"/>
  <c r="BK265" i="12"/>
  <c r="BO264" i="12"/>
  <c r="BN264" i="12"/>
  <c r="BM264" i="12"/>
  <c r="BL264" i="12"/>
  <c r="BK264" i="12"/>
  <c r="BO263" i="12"/>
  <c r="BN263" i="12"/>
  <c r="BM263" i="12"/>
  <c r="BL263" i="12"/>
  <c r="BK263" i="12"/>
  <c r="BO262" i="12"/>
  <c r="BN262" i="12"/>
  <c r="BM262" i="12"/>
  <c r="BL262" i="12"/>
  <c r="BK262" i="12"/>
  <c r="BO261" i="12"/>
  <c r="BN261" i="12"/>
  <c r="BM261" i="12"/>
  <c r="BL261" i="12"/>
  <c r="BK261" i="12"/>
  <c r="BO260" i="12"/>
  <c r="BN260" i="12"/>
  <c r="BM260" i="12"/>
  <c r="BL260" i="12"/>
  <c r="BK260" i="12"/>
  <c r="BO259" i="12"/>
  <c r="BN259" i="12"/>
  <c r="BM259" i="12"/>
  <c r="BP259" i="12" s="1"/>
  <c r="BL259" i="12"/>
  <c r="BK259" i="12"/>
  <c r="BO258" i="12"/>
  <c r="BN258" i="12"/>
  <c r="BM258" i="12"/>
  <c r="BL258" i="12"/>
  <c r="BK258" i="12"/>
  <c r="BO257" i="12"/>
  <c r="BN257" i="12"/>
  <c r="BM257" i="12"/>
  <c r="BL257" i="12"/>
  <c r="BK257" i="12"/>
  <c r="BO256" i="12"/>
  <c r="BN256" i="12"/>
  <c r="BM256" i="12"/>
  <c r="BL256" i="12"/>
  <c r="BK256" i="12"/>
  <c r="BO255" i="12"/>
  <c r="BN255" i="12"/>
  <c r="BM255" i="12"/>
  <c r="BL255" i="12"/>
  <c r="BK255" i="12"/>
  <c r="BO254" i="12"/>
  <c r="BN254" i="12"/>
  <c r="BM254" i="12"/>
  <c r="BL254" i="12"/>
  <c r="BK254" i="12"/>
  <c r="BO253" i="12"/>
  <c r="BN253" i="12"/>
  <c r="BM253" i="12"/>
  <c r="BP253" i="12" s="1"/>
  <c r="BL253" i="12"/>
  <c r="BK253" i="12"/>
  <c r="BO252" i="12"/>
  <c r="BN252" i="12"/>
  <c r="BM252" i="12"/>
  <c r="BL252" i="12"/>
  <c r="BK252" i="12"/>
  <c r="BO251" i="12"/>
  <c r="BN251" i="12"/>
  <c r="BM251" i="12"/>
  <c r="BL251" i="12"/>
  <c r="BK251" i="12"/>
  <c r="BO250" i="12"/>
  <c r="BN250" i="12"/>
  <c r="BM250" i="12"/>
  <c r="BL250" i="12"/>
  <c r="BK250" i="12"/>
  <c r="BO249" i="12"/>
  <c r="BN249" i="12"/>
  <c r="BM249" i="12"/>
  <c r="BL249" i="12"/>
  <c r="BK249" i="12"/>
  <c r="BO248" i="12"/>
  <c r="BN248" i="12"/>
  <c r="BM248" i="12"/>
  <c r="BL248" i="12"/>
  <c r="BK248" i="12"/>
  <c r="BO247" i="12"/>
  <c r="BN247" i="12"/>
  <c r="BM247" i="12"/>
  <c r="BP247" i="12" s="1"/>
  <c r="BL247" i="12"/>
  <c r="BK247" i="12"/>
  <c r="BO246" i="12"/>
  <c r="BN246" i="12"/>
  <c r="BM246" i="12"/>
  <c r="BL246" i="12"/>
  <c r="BK246" i="12"/>
  <c r="BO245" i="12"/>
  <c r="BN245" i="12"/>
  <c r="BM245" i="12"/>
  <c r="BL245" i="12"/>
  <c r="BK245" i="12"/>
  <c r="BO244" i="12"/>
  <c r="BN244" i="12"/>
  <c r="BM244" i="12"/>
  <c r="BL244" i="12"/>
  <c r="BK244" i="12"/>
  <c r="BO243" i="12"/>
  <c r="BN243" i="12"/>
  <c r="BM243" i="12"/>
  <c r="BL243" i="12"/>
  <c r="BK243" i="12"/>
  <c r="BO242" i="12"/>
  <c r="BN242" i="12"/>
  <c r="BM242" i="12"/>
  <c r="BL242" i="12"/>
  <c r="BK242" i="12"/>
  <c r="BO241" i="12"/>
  <c r="BN241" i="12"/>
  <c r="BM241" i="12"/>
  <c r="BL241" i="12"/>
  <c r="BK241" i="12"/>
  <c r="BO240" i="12"/>
  <c r="BN240" i="12"/>
  <c r="BM240" i="12"/>
  <c r="BL240" i="12"/>
  <c r="BK240" i="12"/>
  <c r="BO239" i="12"/>
  <c r="BN239" i="12"/>
  <c r="BM239" i="12"/>
  <c r="BL239" i="12"/>
  <c r="BK239" i="12"/>
  <c r="BO238" i="12"/>
  <c r="BN238" i="12"/>
  <c r="BM238" i="12"/>
  <c r="BL238" i="12"/>
  <c r="BK238" i="12"/>
  <c r="BO237" i="12"/>
  <c r="BN237" i="12"/>
  <c r="BM237" i="12"/>
  <c r="BL237" i="12"/>
  <c r="BK237" i="12"/>
  <c r="BO236" i="12"/>
  <c r="BN236" i="12"/>
  <c r="BM236" i="12"/>
  <c r="BL236" i="12"/>
  <c r="BK236" i="12"/>
  <c r="BO235" i="12"/>
  <c r="BN235" i="12"/>
  <c r="BM235" i="12"/>
  <c r="BL235" i="12"/>
  <c r="BK235" i="12"/>
  <c r="BO234" i="12"/>
  <c r="BN234" i="12"/>
  <c r="BM234" i="12"/>
  <c r="BL234" i="12"/>
  <c r="BK234" i="12"/>
  <c r="BO233" i="12"/>
  <c r="BN233" i="12"/>
  <c r="BM233" i="12"/>
  <c r="BL233" i="12"/>
  <c r="BK233" i="12"/>
  <c r="BO232" i="12"/>
  <c r="BN232" i="12"/>
  <c r="BM232" i="12"/>
  <c r="BL232" i="12"/>
  <c r="BK232" i="12"/>
  <c r="BO231" i="12"/>
  <c r="BN231" i="12"/>
  <c r="BM231" i="12"/>
  <c r="BL231" i="12"/>
  <c r="BK231" i="12"/>
  <c r="BO230" i="12"/>
  <c r="BN230" i="12"/>
  <c r="BM230" i="12"/>
  <c r="BL230" i="12"/>
  <c r="BK230" i="12"/>
  <c r="BO229" i="12"/>
  <c r="BN229" i="12"/>
  <c r="BM229" i="12"/>
  <c r="BL229" i="12"/>
  <c r="BK229" i="12"/>
  <c r="BO228" i="12"/>
  <c r="BN228" i="12"/>
  <c r="BM228" i="12"/>
  <c r="BL228" i="12"/>
  <c r="BK228" i="12"/>
  <c r="BO227" i="12"/>
  <c r="BN227" i="12"/>
  <c r="BM227" i="12"/>
  <c r="BL227" i="12"/>
  <c r="BK227" i="12"/>
  <c r="BO226" i="12"/>
  <c r="BN226" i="12"/>
  <c r="BM226" i="12"/>
  <c r="BL226" i="12"/>
  <c r="BK226" i="12"/>
  <c r="BO225" i="12"/>
  <c r="BN225" i="12"/>
  <c r="BM225" i="12"/>
  <c r="BL225" i="12"/>
  <c r="BK225" i="12"/>
  <c r="BO224" i="12"/>
  <c r="BN224" i="12"/>
  <c r="BM224" i="12"/>
  <c r="BL224" i="12"/>
  <c r="BK224" i="12"/>
  <c r="BO223" i="12"/>
  <c r="BN223" i="12"/>
  <c r="BM223" i="12"/>
  <c r="BP223" i="12" s="1"/>
  <c r="BL223" i="12"/>
  <c r="BK223" i="12"/>
  <c r="BO222" i="12"/>
  <c r="BN222" i="12"/>
  <c r="BM222" i="12"/>
  <c r="BL222" i="12"/>
  <c r="BK222" i="12"/>
  <c r="BO221" i="12"/>
  <c r="BN221" i="12"/>
  <c r="BM221" i="12"/>
  <c r="BL221" i="12"/>
  <c r="BK221" i="12"/>
  <c r="BO220" i="12"/>
  <c r="BN220" i="12"/>
  <c r="BM220" i="12"/>
  <c r="BL220" i="12"/>
  <c r="BK220" i="12"/>
  <c r="BO219" i="12"/>
  <c r="BN219" i="12"/>
  <c r="BM219" i="12"/>
  <c r="BL219" i="12"/>
  <c r="BK219" i="12"/>
  <c r="BO218" i="12"/>
  <c r="BN218" i="12"/>
  <c r="BM218" i="12"/>
  <c r="BL218" i="12"/>
  <c r="BK218" i="12"/>
  <c r="BO217" i="12"/>
  <c r="BN217" i="12"/>
  <c r="BM217" i="12"/>
  <c r="BP217" i="12" s="1"/>
  <c r="BL217" i="12"/>
  <c r="BK217" i="12"/>
  <c r="BO216" i="12"/>
  <c r="BN216" i="12"/>
  <c r="BM216" i="12"/>
  <c r="BL216" i="12"/>
  <c r="BK216" i="12"/>
  <c r="BO215" i="12"/>
  <c r="BN215" i="12"/>
  <c r="BM215" i="12"/>
  <c r="BL215" i="12"/>
  <c r="BK215" i="12"/>
  <c r="BO214" i="12"/>
  <c r="BN214" i="12"/>
  <c r="BM214" i="12"/>
  <c r="BL214" i="12"/>
  <c r="BK214" i="12"/>
  <c r="BO213" i="12"/>
  <c r="BN213" i="12"/>
  <c r="BM213" i="12"/>
  <c r="BL213" i="12"/>
  <c r="BK213" i="12"/>
  <c r="BO212" i="12"/>
  <c r="BN212" i="12"/>
  <c r="BM212" i="12"/>
  <c r="BL212" i="12"/>
  <c r="BK212" i="12"/>
  <c r="BO211" i="12"/>
  <c r="BN211" i="12"/>
  <c r="BM211" i="12"/>
  <c r="BP211" i="12" s="1"/>
  <c r="BL211" i="12"/>
  <c r="BK211" i="12"/>
  <c r="BO210" i="12"/>
  <c r="BN210" i="12"/>
  <c r="BM210" i="12"/>
  <c r="BL210" i="12"/>
  <c r="BK210" i="12"/>
  <c r="BO209" i="12"/>
  <c r="BN209" i="12"/>
  <c r="BM209" i="12"/>
  <c r="BL209" i="12"/>
  <c r="BK209" i="12"/>
  <c r="BO208" i="12"/>
  <c r="BN208" i="12"/>
  <c r="BM208" i="12"/>
  <c r="BL208" i="12"/>
  <c r="BK208" i="12"/>
  <c r="BO207" i="12"/>
  <c r="BN207" i="12"/>
  <c r="BM207" i="12"/>
  <c r="BL207" i="12"/>
  <c r="BK207" i="12"/>
  <c r="BO206" i="12"/>
  <c r="BN206" i="12"/>
  <c r="BM206" i="12"/>
  <c r="BL206" i="12"/>
  <c r="BK206" i="12"/>
  <c r="BO205" i="12"/>
  <c r="BN205" i="12"/>
  <c r="BM205" i="12"/>
  <c r="BL205" i="12"/>
  <c r="BK205" i="12"/>
  <c r="BO204" i="12"/>
  <c r="BN204" i="12"/>
  <c r="BM204" i="12"/>
  <c r="BL204" i="12"/>
  <c r="BK204" i="12"/>
  <c r="BO203" i="12"/>
  <c r="BN203" i="12"/>
  <c r="BM203" i="12"/>
  <c r="BL203" i="12"/>
  <c r="BK203" i="12"/>
  <c r="BO202" i="12"/>
  <c r="BN202" i="12"/>
  <c r="BM202" i="12"/>
  <c r="BL202" i="12"/>
  <c r="BK202" i="12"/>
  <c r="BO201" i="12"/>
  <c r="BN201" i="12"/>
  <c r="BM201" i="12"/>
  <c r="BL201" i="12"/>
  <c r="BK201" i="12"/>
  <c r="BO200" i="12"/>
  <c r="BN200" i="12"/>
  <c r="BM200" i="12"/>
  <c r="BL200" i="12"/>
  <c r="BK200" i="12"/>
  <c r="BO199" i="12"/>
  <c r="BN199" i="12"/>
  <c r="BM199" i="12"/>
  <c r="BL199" i="12"/>
  <c r="BK199" i="12"/>
  <c r="BO198" i="12"/>
  <c r="BN198" i="12"/>
  <c r="BM198" i="12"/>
  <c r="BL198" i="12"/>
  <c r="BK198" i="12"/>
  <c r="BO197" i="12"/>
  <c r="BN197" i="12"/>
  <c r="BM197" i="12"/>
  <c r="BL197" i="12"/>
  <c r="BK197" i="12"/>
  <c r="BO196" i="12"/>
  <c r="BN196" i="12"/>
  <c r="BM196" i="12"/>
  <c r="BL196" i="12"/>
  <c r="BK196" i="12"/>
  <c r="BO195" i="12"/>
  <c r="BN195" i="12"/>
  <c r="BM195" i="12"/>
  <c r="BL195" i="12"/>
  <c r="BK195" i="12"/>
  <c r="BO194" i="12"/>
  <c r="BN194" i="12"/>
  <c r="BM194" i="12"/>
  <c r="BL194" i="12"/>
  <c r="BK194" i="12"/>
  <c r="BO193" i="12"/>
  <c r="BN193" i="12"/>
  <c r="BM193" i="12"/>
  <c r="BL193" i="12"/>
  <c r="BK193" i="12"/>
  <c r="BO192" i="12"/>
  <c r="BN192" i="12"/>
  <c r="BM192" i="12"/>
  <c r="BL192" i="12"/>
  <c r="BK192" i="12"/>
  <c r="BO191" i="12"/>
  <c r="BN191" i="12"/>
  <c r="BM191" i="12"/>
  <c r="BL191" i="12"/>
  <c r="BK191" i="12"/>
  <c r="BO190" i="12"/>
  <c r="BN190" i="12"/>
  <c r="BM190" i="12"/>
  <c r="BL190" i="12"/>
  <c r="BK190" i="12"/>
  <c r="BO189" i="12"/>
  <c r="BN189" i="12"/>
  <c r="BM189" i="12"/>
  <c r="BL189" i="12"/>
  <c r="BK189" i="12"/>
  <c r="BO188" i="12"/>
  <c r="BN188" i="12"/>
  <c r="BM188" i="12"/>
  <c r="BL188" i="12"/>
  <c r="BK188" i="12"/>
  <c r="BO187" i="12"/>
  <c r="BN187" i="12"/>
  <c r="BM187" i="12"/>
  <c r="BL187" i="12"/>
  <c r="BK187" i="12"/>
  <c r="BO186" i="12"/>
  <c r="BN186" i="12"/>
  <c r="BM186" i="12"/>
  <c r="BL186" i="12"/>
  <c r="BK186" i="12"/>
  <c r="BO185" i="12"/>
  <c r="BN185" i="12"/>
  <c r="BM185" i="12"/>
  <c r="BL185" i="12"/>
  <c r="BK185" i="12"/>
  <c r="BO184" i="12"/>
  <c r="BN184" i="12"/>
  <c r="BM184" i="12"/>
  <c r="BL184" i="12"/>
  <c r="BK184" i="12"/>
  <c r="BO183" i="12"/>
  <c r="BN183" i="12"/>
  <c r="BM183" i="12"/>
  <c r="BL183" i="12"/>
  <c r="BK183" i="12"/>
  <c r="BO182" i="12"/>
  <c r="BN182" i="12"/>
  <c r="BM182" i="12"/>
  <c r="BL182" i="12"/>
  <c r="BK182" i="12"/>
  <c r="BO181" i="12"/>
  <c r="BN181" i="12"/>
  <c r="BM181" i="12"/>
  <c r="BL181" i="12"/>
  <c r="BK181" i="12"/>
  <c r="BO180" i="12"/>
  <c r="BN180" i="12"/>
  <c r="BM180" i="12"/>
  <c r="BL180" i="12"/>
  <c r="BK180" i="12"/>
  <c r="BO179" i="12"/>
  <c r="BN179" i="12"/>
  <c r="BM179" i="12"/>
  <c r="BL179" i="12"/>
  <c r="BK179" i="12"/>
  <c r="BO178" i="12"/>
  <c r="BN178" i="12"/>
  <c r="BM178" i="12"/>
  <c r="BL178" i="12"/>
  <c r="BK178" i="12"/>
  <c r="BO177" i="12"/>
  <c r="BN177" i="12"/>
  <c r="BM177" i="12"/>
  <c r="BL177" i="12"/>
  <c r="BK177" i="12"/>
  <c r="BO176" i="12"/>
  <c r="BN176" i="12"/>
  <c r="BM176" i="12"/>
  <c r="BL176" i="12"/>
  <c r="BK176" i="12"/>
  <c r="BO175" i="12"/>
  <c r="BN175" i="12"/>
  <c r="BM175" i="12"/>
  <c r="BL175" i="12"/>
  <c r="BK175" i="12"/>
  <c r="BO174" i="12"/>
  <c r="BN174" i="12"/>
  <c r="BM174" i="12"/>
  <c r="BL174" i="12"/>
  <c r="BK174" i="12"/>
  <c r="BO173" i="12"/>
  <c r="BN173" i="12"/>
  <c r="BM173" i="12"/>
  <c r="BL173" i="12"/>
  <c r="BK173" i="12"/>
  <c r="BO172" i="12"/>
  <c r="BN172" i="12"/>
  <c r="BM172" i="12"/>
  <c r="BL172" i="12"/>
  <c r="BK172" i="12"/>
  <c r="BO171" i="12"/>
  <c r="BN171" i="12"/>
  <c r="BM171" i="12"/>
  <c r="BL171" i="12"/>
  <c r="BK171" i="12"/>
  <c r="BO170" i="12"/>
  <c r="BN170" i="12"/>
  <c r="BM170" i="12"/>
  <c r="BL170" i="12"/>
  <c r="BK170" i="12"/>
  <c r="BO169" i="12"/>
  <c r="BN169" i="12"/>
  <c r="BM169" i="12"/>
  <c r="BL169" i="12"/>
  <c r="BK169" i="12"/>
  <c r="BO168" i="12"/>
  <c r="BN168" i="12"/>
  <c r="BM168" i="12"/>
  <c r="BL168" i="12"/>
  <c r="BK168" i="12"/>
  <c r="BO167" i="12"/>
  <c r="BN167" i="12"/>
  <c r="BM167" i="12"/>
  <c r="BL167" i="12"/>
  <c r="BK167" i="12"/>
  <c r="BO166" i="12"/>
  <c r="BN166" i="12"/>
  <c r="BM166" i="12"/>
  <c r="BL166" i="12"/>
  <c r="BK166" i="12"/>
  <c r="BO165" i="12"/>
  <c r="BN165" i="12"/>
  <c r="BM165" i="12"/>
  <c r="BL165" i="12"/>
  <c r="BK165" i="12"/>
  <c r="BO164" i="12"/>
  <c r="BN164" i="12"/>
  <c r="BM164" i="12"/>
  <c r="BL164" i="12"/>
  <c r="BK164" i="12"/>
  <c r="BO163" i="12"/>
  <c r="BN163" i="12"/>
  <c r="BM163" i="12"/>
  <c r="BL163" i="12"/>
  <c r="BK163" i="12"/>
  <c r="BO162" i="12"/>
  <c r="BN162" i="12"/>
  <c r="BM162" i="12"/>
  <c r="BL162" i="12"/>
  <c r="BK162" i="12"/>
  <c r="BO161" i="12"/>
  <c r="BN161" i="12"/>
  <c r="BM161" i="12"/>
  <c r="BL161" i="12"/>
  <c r="BK161" i="12"/>
  <c r="BO160" i="12"/>
  <c r="BN160" i="12"/>
  <c r="BM160" i="12"/>
  <c r="BL160" i="12"/>
  <c r="BK160" i="12"/>
  <c r="BO159" i="12"/>
  <c r="BN159" i="12"/>
  <c r="BM159" i="12"/>
  <c r="BL159" i="12"/>
  <c r="BK159" i="12"/>
  <c r="BO158" i="12"/>
  <c r="BN158" i="12"/>
  <c r="BM158" i="12"/>
  <c r="BL158" i="12"/>
  <c r="BK158" i="12"/>
  <c r="BO157" i="12"/>
  <c r="BN157" i="12"/>
  <c r="BM157" i="12"/>
  <c r="BL157" i="12"/>
  <c r="BK157" i="12"/>
  <c r="BO156" i="12"/>
  <c r="BN156" i="12"/>
  <c r="BM156" i="12"/>
  <c r="BL156" i="12"/>
  <c r="BK156" i="12"/>
  <c r="BO155" i="12"/>
  <c r="BN155" i="12"/>
  <c r="BM155" i="12"/>
  <c r="BL155" i="12"/>
  <c r="BK155" i="12"/>
  <c r="BO154" i="12"/>
  <c r="BN154" i="12"/>
  <c r="BM154" i="12"/>
  <c r="BL154" i="12"/>
  <c r="BK154" i="12"/>
  <c r="BO153" i="12"/>
  <c r="BN153" i="12"/>
  <c r="BM153" i="12"/>
  <c r="BL153" i="12"/>
  <c r="BK153" i="12"/>
  <c r="BO152" i="12"/>
  <c r="BN152" i="12"/>
  <c r="BM152" i="12"/>
  <c r="BL152" i="12"/>
  <c r="BK152" i="12"/>
  <c r="BO151" i="12"/>
  <c r="BN151" i="12"/>
  <c r="BM151" i="12"/>
  <c r="BP151" i="12" s="1"/>
  <c r="BL151" i="12"/>
  <c r="BK151" i="12"/>
  <c r="BO150" i="12"/>
  <c r="BN150" i="12"/>
  <c r="BM150" i="12"/>
  <c r="BL150" i="12"/>
  <c r="BK150" i="12"/>
  <c r="BO149" i="12"/>
  <c r="BN149" i="12"/>
  <c r="BM149" i="12"/>
  <c r="BL149" i="12"/>
  <c r="BK149" i="12"/>
  <c r="BO148" i="12"/>
  <c r="BN148" i="12"/>
  <c r="BM148" i="12"/>
  <c r="BL148" i="12"/>
  <c r="BK148" i="12"/>
  <c r="BO147" i="12"/>
  <c r="BN147" i="12"/>
  <c r="BM147" i="12"/>
  <c r="BL147" i="12"/>
  <c r="BK147" i="12"/>
  <c r="BO146" i="12"/>
  <c r="BN146" i="12"/>
  <c r="BM146" i="12"/>
  <c r="BL146" i="12"/>
  <c r="BK146" i="12"/>
  <c r="BO145" i="12"/>
  <c r="BN145" i="12"/>
  <c r="BM145" i="12"/>
  <c r="BP145" i="12" s="1"/>
  <c r="BL145" i="12"/>
  <c r="BK145" i="12"/>
  <c r="BO144" i="12"/>
  <c r="BN144" i="12"/>
  <c r="BM144" i="12"/>
  <c r="BL144" i="12"/>
  <c r="BK144" i="12"/>
  <c r="BO143" i="12"/>
  <c r="BN143" i="12"/>
  <c r="BM143" i="12"/>
  <c r="BL143" i="12"/>
  <c r="BK143" i="12"/>
  <c r="BO142" i="12"/>
  <c r="BN142" i="12"/>
  <c r="BM142" i="12"/>
  <c r="BL142" i="12"/>
  <c r="BK142" i="12"/>
  <c r="BO141" i="12"/>
  <c r="BN141" i="12"/>
  <c r="BM141" i="12"/>
  <c r="BL141" i="12"/>
  <c r="BK141" i="12"/>
  <c r="BO140" i="12"/>
  <c r="BN140" i="12"/>
  <c r="BM140" i="12"/>
  <c r="BL140" i="12"/>
  <c r="BK140" i="12"/>
  <c r="BO139" i="12"/>
  <c r="BN139" i="12"/>
  <c r="BM139" i="12"/>
  <c r="BL139" i="12"/>
  <c r="BK139" i="12"/>
  <c r="BO138" i="12"/>
  <c r="BN138" i="12"/>
  <c r="BM138" i="12"/>
  <c r="BL138" i="12"/>
  <c r="BK138" i="12"/>
  <c r="BO137" i="12"/>
  <c r="BN137" i="12"/>
  <c r="BM137" i="12"/>
  <c r="BL137" i="12"/>
  <c r="BK137" i="12"/>
  <c r="BO136" i="12"/>
  <c r="BN136" i="12"/>
  <c r="BM136" i="12"/>
  <c r="BL136" i="12"/>
  <c r="BK136" i="12"/>
  <c r="BO135" i="12"/>
  <c r="BN135" i="12"/>
  <c r="BM135" i="12"/>
  <c r="BL135" i="12"/>
  <c r="BK135" i="12"/>
  <c r="BO134" i="12"/>
  <c r="BN134" i="12"/>
  <c r="BM134" i="12"/>
  <c r="BL134" i="12"/>
  <c r="BK134" i="12"/>
  <c r="BO133" i="12"/>
  <c r="BN133" i="12"/>
  <c r="BM133" i="12"/>
  <c r="BP133" i="12" s="1"/>
  <c r="BL133" i="12"/>
  <c r="BK133" i="12"/>
  <c r="BO132" i="12"/>
  <c r="BN132" i="12"/>
  <c r="BM132" i="12"/>
  <c r="BL132" i="12"/>
  <c r="BK132" i="12"/>
  <c r="BO131" i="12"/>
  <c r="BN131" i="12"/>
  <c r="BM131" i="12"/>
  <c r="BL131" i="12"/>
  <c r="BK131" i="12"/>
  <c r="BO130" i="12"/>
  <c r="BN130" i="12"/>
  <c r="BM130" i="12"/>
  <c r="BL130" i="12"/>
  <c r="BK130" i="12"/>
  <c r="BO129" i="12"/>
  <c r="BN129" i="12"/>
  <c r="BM129" i="12"/>
  <c r="BL129" i="12"/>
  <c r="BK129" i="12"/>
  <c r="BO128" i="12"/>
  <c r="BN128" i="12"/>
  <c r="BM128" i="12"/>
  <c r="BL128" i="12"/>
  <c r="BK128" i="12"/>
  <c r="BO127" i="12"/>
  <c r="BN127" i="12"/>
  <c r="BM127" i="12"/>
  <c r="BP127" i="12" s="1"/>
  <c r="BL127" i="12"/>
  <c r="BK127" i="12"/>
  <c r="BO126" i="12"/>
  <c r="BN126" i="12"/>
  <c r="BM126" i="12"/>
  <c r="BL126" i="12"/>
  <c r="BK126" i="12"/>
  <c r="BO125" i="12"/>
  <c r="BN125" i="12"/>
  <c r="BM125" i="12"/>
  <c r="BL125" i="12"/>
  <c r="BK125" i="12"/>
  <c r="BO124" i="12"/>
  <c r="BN124" i="12"/>
  <c r="BM124" i="12"/>
  <c r="BL124" i="12"/>
  <c r="BK124" i="12"/>
  <c r="BO123" i="12"/>
  <c r="BN123" i="12"/>
  <c r="BM123" i="12"/>
  <c r="BL123" i="12"/>
  <c r="BK123" i="12"/>
  <c r="BO122" i="12"/>
  <c r="BN122" i="12"/>
  <c r="BM122" i="12"/>
  <c r="BL122" i="12"/>
  <c r="BK122" i="12"/>
  <c r="BO121" i="12"/>
  <c r="BN121" i="12"/>
  <c r="BM121" i="12"/>
  <c r="BP121" i="12" s="1"/>
  <c r="BL121" i="12"/>
  <c r="BK121" i="12"/>
  <c r="BO120" i="12"/>
  <c r="BN120" i="12"/>
  <c r="BM120" i="12"/>
  <c r="BL120" i="12"/>
  <c r="BK120" i="12"/>
  <c r="BO119" i="12"/>
  <c r="BN119" i="12"/>
  <c r="BM119" i="12"/>
  <c r="BL119" i="12"/>
  <c r="BK119" i="12"/>
  <c r="BO118" i="12"/>
  <c r="BN118" i="12"/>
  <c r="BM118" i="12"/>
  <c r="BL118" i="12"/>
  <c r="BK118" i="12"/>
  <c r="BO117" i="12"/>
  <c r="BN117" i="12"/>
  <c r="BM117" i="12"/>
  <c r="BL117" i="12"/>
  <c r="BK117" i="12"/>
  <c r="BO116" i="12"/>
  <c r="BN116" i="12"/>
  <c r="BM116" i="12"/>
  <c r="BL116" i="12"/>
  <c r="BK116" i="12"/>
  <c r="BO115" i="12"/>
  <c r="BN115" i="12"/>
  <c r="BM115" i="12"/>
  <c r="BP115" i="12" s="1"/>
  <c r="BL115" i="12"/>
  <c r="BK115" i="12"/>
  <c r="BO114" i="12"/>
  <c r="BN114" i="12"/>
  <c r="BM114" i="12"/>
  <c r="BL114" i="12"/>
  <c r="BK114" i="12"/>
  <c r="BO113" i="12"/>
  <c r="BN113" i="12"/>
  <c r="BM113" i="12"/>
  <c r="BL113" i="12"/>
  <c r="BK113" i="12"/>
  <c r="BO112" i="12"/>
  <c r="BN112" i="12"/>
  <c r="BM112" i="12"/>
  <c r="BL112" i="12"/>
  <c r="BK112" i="12"/>
  <c r="BO111" i="12"/>
  <c r="BN111" i="12"/>
  <c r="BM111" i="12"/>
  <c r="BL111" i="12"/>
  <c r="BK111" i="12"/>
  <c r="BO110" i="12"/>
  <c r="BN110" i="12"/>
  <c r="BM110" i="12"/>
  <c r="BL110" i="12"/>
  <c r="BK110" i="12"/>
  <c r="BO109" i="12"/>
  <c r="BN109" i="12"/>
  <c r="BM109" i="12"/>
  <c r="BL109" i="12"/>
  <c r="BK109" i="12"/>
  <c r="BO108" i="12"/>
  <c r="BN108" i="12"/>
  <c r="BM108" i="12"/>
  <c r="BL108" i="12"/>
  <c r="BK108" i="12"/>
  <c r="BO107" i="12"/>
  <c r="BN107" i="12"/>
  <c r="BM107" i="12"/>
  <c r="BL107" i="12"/>
  <c r="BK107" i="12"/>
  <c r="BO106" i="12"/>
  <c r="BN106" i="12"/>
  <c r="BM106" i="12"/>
  <c r="BL106" i="12"/>
  <c r="BK106" i="12"/>
  <c r="BO105" i="12"/>
  <c r="BN105" i="12"/>
  <c r="BM105" i="12"/>
  <c r="BL105" i="12"/>
  <c r="BK105" i="12"/>
  <c r="BO104" i="12"/>
  <c r="BN104" i="12"/>
  <c r="BM104" i="12"/>
  <c r="BL104" i="12"/>
  <c r="BK104" i="12"/>
  <c r="BO103" i="12"/>
  <c r="BN103" i="12"/>
  <c r="BM103" i="12"/>
  <c r="BL103" i="12"/>
  <c r="BK103" i="12"/>
  <c r="BO102" i="12"/>
  <c r="BN102" i="12"/>
  <c r="BM102" i="12"/>
  <c r="BL102" i="12"/>
  <c r="BK102" i="12"/>
  <c r="BO101" i="12"/>
  <c r="BN101" i="12"/>
  <c r="BM101" i="12"/>
  <c r="BL101" i="12"/>
  <c r="BK101" i="12"/>
  <c r="BO100" i="12"/>
  <c r="BN100" i="12"/>
  <c r="BM100" i="12"/>
  <c r="BL100" i="12"/>
  <c r="BK100" i="12"/>
  <c r="BO99" i="12"/>
  <c r="BN99" i="12"/>
  <c r="BM99" i="12"/>
  <c r="BL99" i="12"/>
  <c r="BK99" i="12"/>
  <c r="BO98" i="12"/>
  <c r="BN98" i="12"/>
  <c r="BM98" i="12"/>
  <c r="BL98" i="12"/>
  <c r="BK98" i="12"/>
  <c r="BO97" i="12"/>
  <c r="BN97" i="12"/>
  <c r="BM97" i="12"/>
  <c r="BP97" i="12" s="1"/>
  <c r="BL97" i="12"/>
  <c r="BK97" i="12"/>
  <c r="BO96" i="12"/>
  <c r="BN96" i="12"/>
  <c r="BM96" i="12"/>
  <c r="BL96" i="12"/>
  <c r="BK96" i="12"/>
  <c r="BO95" i="12"/>
  <c r="BN95" i="12"/>
  <c r="BM95" i="12"/>
  <c r="BL95" i="12"/>
  <c r="BK95" i="12"/>
  <c r="BO94" i="12"/>
  <c r="BN94" i="12"/>
  <c r="BM94" i="12"/>
  <c r="BL94" i="12"/>
  <c r="BK94" i="12"/>
  <c r="BO93" i="12"/>
  <c r="BN93" i="12"/>
  <c r="BM93" i="12"/>
  <c r="BL93" i="12"/>
  <c r="BK93" i="12"/>
  <c r="BO92" i="12"/>
  <c r="BN92" i="12"/>
  <c r="BM92" i="12"/>
  <c r="BL92" i="12"/>
  <c r="BK92" i="12"/>
  <c r="BO91" i="12"/>
  <c r="BN91" i="12"/>
  <c r="BM91" i="12"/>
  <c r="BP91" i="12" s="1"/>
  <c r="BL91" i="12"/>
  <c r="BK91" i="12"/>
  <c r="BO90" i="12"/>
  <c r="BN90" i="12"/>
  <c r="BM90" i="12"/>
  <c r="BL90" i="12"/>
  <c r="BK90" i="12"/>
  <c r="BO89" i="12"/>
  <c r="BN89" i="12"/>
  <c r="BM89" i="12"/>
  <c r="BL89" i="12"/>
  <c r="BK89" i="12"/>
  <c r="BO88" i="12"/>
  <c r="BN88" i="12"/>
  <c r="BM88" i="12"/>
  <c r="BL88" i="12"/>
  <c r="BK88" i="12"/>
  <c r="BO87" i="12"/>
  <c r="BN87" i="12"/>
  <c r="BM87" i="12"/>
  <c r="BL87" i="12"/>
  <c r="BK87" i="12"/>
  <c r="BO86" i="12"/>
  <c r="BN86" i="12"/>
  <c r="BM86" i="12"/>
  <c r="BL86" i="12"/>
  <c r="BK86" i="12"/>
  <c r="BO85" i="12"/>
  <c r="BN85" i="12"/>
  <c r="BM85" i="12"/>
  <c r="BP85" i="12" s="1"/>
  <c r="BL85" i="12"/>
  <c r="BK85" i="12"/>
  <c r="BO84" i="12"/>
  <c r="BN84" i="12"/>
  <c r="BM84" i="12"/>
  <c r="BL84" i="12"/>
  <c r="BK84" i="12"/>
  <c r="BO83" i="12"/>
  <c r="BN83" i="12"/>
  <c r="BM83" i="12"/>
  <c r="BL83" i="12"/>
  <c r="BK83" i="12"/>
  <c r="BO82" i="12"/>
  <c r="BN82" i="12"/>
  <c r="BM82" i="12"/>
  <c r="BL82" i="12"/>
  <c r="BK82" i="12"/>
  <c r="BO81" i="12"/>
  <c r="BN81" i="12"/>
  <c r="BM81" i="12"/>
  <c r="BL81" i="12"/>
  <c r="BK81" i="12"/>
  <c r="BO80" i="12"/>
  <c r="BN80" i="12"/>
  <c r="BM80" i="12"/>
  <c r="BL80" i="12"/>
  <c r="BK80" i="12"/>
  <c r="BO79" i="12"/>
  <c r="BN79" i="12"/>
  <c r="BM79" i="12"/>
  <c r="BP79" i="12" s="1"/>
  <c r="BL79" i="12"/>
  <c r="BK79" i="12"/>
  <c r="BO78" i="12"/>
  <c r="BN78" i="12"/>
  <c r="BM78" i="12"/>
  <c r="BL78" i="12"/>
  <c r="BK78" i="12"/>
  <c r="BO77" i="12"/>
  <c r="BN77" i="12"/>
  <c r="BM77" i="12"/>
  <c r="BL77" i="12"/>
  <c r="BK77" i="12"/>
  <c r="BO76" i="12"/>
  <c r="BN76" i="12"/>
  <c r="BM76" i="12"/>
  <c r="BL76" i="12"/>
  <c r="BK76" i="12"/>
  <c r="BO75" i="12"/>
  <c r="BN75" i="12"/>
  <c r="BM75" i="12"/>
  <c r="BL75" i="12"/>
  <c r="BK75" i="12"/>
  <c r="BO74" i="12"/>
  <c r="BN74" i="12"/>
  <c r="BM74" i="12"/>
  <c r="BL74" i="12"/>
  <c r="BK74" i="12"/>
  <c r="BO73" i="12"/>
  <c r="BN73" i="12"/>
  <c r="BM73" i="12"/>
  <c r="BP73" i="12" s="1"/>
  <c r="BL73" i="12"/>
  <c r="BK73" i="12"/>
  <c r="BO72" i="12"/>
  <c r="BN72" i="12"/>
  <c r="BM72" i="12"/>
  <c r="BL72" i="12"/>
  <c r="BK72" i="12"/>
  <c r="BO71" i="12"/>
  <c r="BN71" i="12"/>
  <c r="BM71" i="12"/>
  <c r="BL71" i="12"/>
  <c r="BK71" i="12"/>
  <c r="BO70" i="12"/>
  <c r="BN70" i="12"/>
  <c r="BM70" i="12"/>
  <c r="BL70" i="12"/>
  <c r="BK70" i="12"/>
  <c r="BO69" i="12"/>
  <c r="BN69" i="12"/>
  <c r="BM69" i="12"/>
  <c r="BL69" i="12"/>
  <c r="BK69" i="12"/>
  <c r="BO68" i="12"/>
  <c r="BN68" i="12"/>
  <c r="BM68" i="12"/>
  <c r="BL68" i="12"/>
  <c r="BK68" i="12"/>
  <c r="BO67" i="12"/>
  <c r="BN67" i="12"/>
  <c r="BM67" i="12"/>
  <c r="BP67" i="12" s="1"/>
  <c r="BL67" i="12"/>
  <c r="BK67" i="12"/>
  <c r="BO66" i="12"/>
  <c r="BN66" i="12"/>
  <c r="BM66" i="12"/>
  <c r="BL66" i="12"/>
  <c r="BK66" i="12"/>
  <c r="BO64" i="12"/>
  <c r="BN64" i="12"/>
  <c r="BM64" i="12"/>
  <c r="BL64" i="12"/>
  <c r="BK64" i="12"/>
  <c r="BO63" i="12"/>
  <c r="BN63" i="12"/>
  <c r="BM63" i="12"/>
  <c r="BL63" i="12"/>
  <c r="BK63" i="12"/>
  <c r="BO62" i="12"/>
  <c r="BN62" i="12"/>
  <c r="BM62" i="12"/>
  <c r="BL62" i="12"/>
  <c r="BK62" i="12"/>
  <c r="BO61" i="12"/>
  <c r="BN61" i="12"/>
  <c r="BM61" i="12"/>
  <c r="BL61" i="12"/>
  <c r="BK61" i="12"/>
  <c r="BO60" i="12"/>
  <c r="BN60" i="12"/>
  <c r="BM60" i="12"/>
  <c r="BL60" i="12"/>
  <c r="BK60" i="12"/>
  <c r="BO59" i="12"/>
  <c r="BN59" i="12"/>
  <c r="BM59" i="12"/>
  <c r="BL59" i="12"/>
  <c r="BK59" i="12"/>
  <c r="BO58" i="12"/>
  <c r="BN58" i="12"/>
  <c r="BM58" i="12"/>
  <c r="BL58" i="12"/>
  <c r="BK58" i="12"/>
  <c r="BO57" i="12"/>
  <c r="BN57" i="12"/>
  <c r="BM57" i="12"/>
  <c r="BL57" i="12"/>
  <c r="BK57" i="12"/>
  <c r="BO56" i="12"/>
  <c r="BN56" i="12"/>
  <c r="BM56" i="12"/>
  <c r="BL56" i="12"/>
  <c r="BK56" i="12"/>
  <c r="BO55" i="12"/>
  <c r="BN55" i="12"/>
  <c r="BM55" i="12"/>
  <c r="BL55" i="12"/>
  <c r="BK55" i="12"/>
  <c r="BO54" i="12"/>
  <c r="BN54" i="12"/>
  <c r="BM54" i="12"/>
  <c r="BP54" i="12" s="1"/>
  <c r="BL54" i="12"/>
  <c r="BK54" i="12"/>
  <c r="BO53" i="12"/>
  <c r="BN53" i="12"/>
  <c r="BM53" i="12"/>
  <c r="BL53" i="12"/>
  <c r="BK53" i="12"/>
  <c r="BO52" i="12"/>
  <c r="BN52" i="12"/>
  <c r="BM52" i="12"/>
  <c r="BL52" i="12"/>
  <c r="BK52" i="12"/>
  <c r="BP52" i="12" s="1"/>
  <c r="BO51" i="12"/>
  <c r="BN51" i="12"/>
  <c r="BM51" i="12"/>
  <c r="BL51" i="12"/>
  <c r="BK51" i="12"/>
  <c r="BO50" i="12"/>
  <c r="BN50" i="12"/>
  <c r="BM50" i="12"/>
  <c r="BL50" i="12"/>
  <c r="BK50" i="12"/>
  <c r="BO49" i="12"/>
  <c r="BN49" i="12"/>
  <c r="BP49" i="12" s="1"/>
  <c r="BM49" i="12"/>
  <c r="BL49" i="12"/>
  <c r="BK49" i="12"/>
  <c r="BO48" i="12"/>
  <c r="BN48" i="12"/>
  <c r="BM48" i="12"/>
  <c r="BP48" i="12" s="1"/>
  <c r="BL48" i="12"/>
  <c r="BK48" i="12"/>
  <c r="BO47" i="12"/>
  <c r="BN47" i="12"/>
  <c r="BM47" i="12"/>
  <c r="BL47" i="12"/>
  <c r="BK47" i="12"/>
  <c r="BO46" i="12"/>
  <c r="BN46" i="12"/>
  <c r="BM46" i="12"/>
  <c r="BL46" i="12"/>
  <c r="BK46" i="12"/>
  <c r="BP46" i="12" s="1"/>
  <c r="BO45" i="12"/>
  <c r="BN45" i="12"/>
  <c r="BM45" i="12"/>
  <c r="BL45" i="12"/>
  <c r="BK45" i="12"/>
  <c r="BO44" i="12"/>
  <c r="BN44" i="12"/>
  <c r="BM44" i="12"/>
  <c r="BL44" i="12"/>
  <c r="BK44" i="12"/>
  <c r="BO43" i="12"/>
  <c r="BN43" i="12"/>
  <c r="BP43" i="12" s="1"/>
  <c r="BM43" i="12"/>
  <c r="BL43" i="12"/>
  <c r="BK43" i="12"/>
  <c r="BO42" i="12"/>
  <c r="BN42" i="12"/>
  <c r="BM42" i="12"/>
  <c r="BP42" i="12" s="1"/>
  <c r="BL42" i="12"/>
  <c r="BK42" i="12"/>
  <c r="BO41" i="12"/>
  <c r="BN41" i="12"/>
  <c r="BM41" i="12"/>
  <c r="BL41" i="12"/>
  <c r="BK41" i="12"/>
  <c r="BO40" i="12"/>
  <c r="BN40" i="12"/>
  <c r="BM40" i="12"/>
  <c r="BL40" i="12"/>
  <c r="BK40" i="12"/>
  <c r="BP40" i="12" s="1"/>
  <c r="BO39" i="12"/>
  <c r="BN39" i="12"/>
  <c r="BM39" i="12"/>
  <c r="BL39" i="12"/>
  <c r="BK39" i="12"/>
  <c r="BO38" i="12"/>
  <c r="BN38" i="12"/>
  <c r="BM38" i="12"/>
  <c r="BL38" i="12"/>
  <c r="BK38" i="12"/>
  <c r="BO37" i="12"/>
  <c r="BN37" i="12"/>
  <c r="BP37" i="12" s="1"/>
  <c r="BM37" i="12"/>
  <c r="BL37" i="12"/>
  <c r="BK37" i="12"/>
  <c r="BO36" i="12"/>
  <c r="BN36" i="12"/>
  <c r="BM36" i="12"/>
  <c r="BP36" i="12" s="1"/>
  <c r="BL36" i="12"/>
  <c r="BK36" i="12"/>
  <c r="BO35" i="12"/>
  <c r="BN35" i="12"/>
  <c r="BM35" i="12"/>
  <c r="BL35" i="12"/>
  <c r="BK35" i="12"/>
  <c r="BO34" i="12"/>
  <c r="BN34" i="12"/>
  <c r="BM34" i="12"/>
  <c r="BL34" i="12"/>
  <c r="BK34" i="12"/>
  <c r="BP34" i="12" s="1"/>
  <c r="BO33" i="12"/>
  <c r="BN33" i="12"/>
  <c r="BM33" i="12"/>
  <c r="BL33" i="12"/>
  <c r="BK33" i="12"/>
  <c r="BO32" i="12"/>
  <c r="BN32" i="12"/>
  <c r="BM32" i="12"/>
  <c r="BL32" i="12"/>
  <c r="BK32" i="12"/>
  <c r="BO31" i="12"/>
  <c r="BN31" i="12"/>
  <c r="BP31" i="12" s="1"/>
  <c r="BM31" i="12"/>
  <c r="BL31" i="12"/>
  <c r="BK31" i="12"/>
  <c r="BO30" i="12"/>
  <c r="BN30" i="12"/>
  <c r="BM30" i="12"/>
  <c r="BP30" i="12" s="1"/>
  <c r="BL30" i="12"/>
  <c r="BK30" i="12"/>
  <c r="BO29" i="12"/>
  <c r="BN29" i="12"/>
  <c r="BM29" i="12"/>
  <c r="BL29" i="12"/>
  <c r="BK29" i="12"/>
  <c r="BO28" i="12"/>
  <c r="BN28" i="12"/>
  <c r="BM28" i="12"/>
  <c r="BL28" i="12"/>
  <c r="BK28" i="12"/>
  <c r="BP28" i="12" s="1"/>
  <c r="BO27" i="12"/>
  <c r="BN27" i="12"/>
  <c r="BM27" i="12"/>
  <c r="BL27" i="12"/>
  <c r="BK27" i="12"/>
  <c r="BO26" i="12"/>
  <c r="BN26" i="12"/>
  <c r="BM26" i="12"/>
  <c r="BL26" i="12"/>
  <c r="BK26" i="12"/>
  <c r="BO25" i="12"/>
  <c r="BN25" i="12"/>
  <c r="BP25" i="12" s="1"/>
  <c r="BM25" i="12"/>
  <c r="BL25" i="12"/>
  <c r="BK25" i="12"/>
  <c r="BO24" i="12"/>
  <c r="BN24" i="12"/>
  <c r="BM24" i="12"/>
  <c r="BP24" i="12" s="1"/>
  <c r="BL24" i="12"/>
  <c r="BK24" i="12"/>
  <c r="BO23" i="12"/>
  <c r="BN23" i="12"/>
  <c r="BM23" i="12"/>
  <c r="BL23" i="12"/>
  <c r="BK23" i="12"/>
  <c r="BO22" i="12"/>
  <c r="BN22" i="12"/>
  <c r="BM22" i="12"/>
  <c r="BL22" i="12"/>
  <c r="BK22" i="12"/>
  <c r="BP22" i="12" s="1"/>
  <c r="BO21" i="12"/>
  <c r="BN21" i="12"/>
  <c r="BM21" i="12"/>
  <c r="BL21" i="12"/>
  <c r="BK21" i="12"/>
  <c r="BO20" i="12"/>
  <c r="BP20" i="12" s="1"/>
  <c r="BN20" i="12"/>
  <c r="BM20" i="12"/>
  <c r="BL20" i="12"/>
  <c r="BK20" i="12"/>
  <c r="BO19" i="12"/>
  <c r="BN19" i="12"/>
  <c r="BP19" i="12" s="1"/>
  <c r="BM19" i="12"/>
  <c r="BL19" i="12"/>
  <c r="BK19" i="12"/>
  <c r="BO18" i="12"/>
  <c r="BN18" i="12"/>
  <c r="BM18" i="12"/>
  <c r="BP18" i="12" s="1"/>
  <c r="BL18" i="12"/>
  <c r="BK18" i="12"/>
  <c r="BO17" i="12"/>
  <c r="BN17" i="12"/>
  <c r="BM17" i="12"/>
  <c r="BL17" i="12"/>
  <c r="BP17" i="12" s="1"/>
  <c r="BK17" i="12"/>
  <c r="BO16" i="12"/>
  <c r="BN16" i="12"/>
  <c r="BM16" i="12"/>
  <c r="BL16" i="12"/>
  <c r="BK16" i="12"/>
  <c r="BP16" i="12" s="1"/>
  <c r="BO15" i="12"/>
  <c r="BN15" i="12"/>
  <c r="BM15" i="12"/>
  <c r="BL15" i="12"/>
  <c r="BK15" i="12"/>
  <c r="BO14" i="12"/>
  <c r="BP14" i="12" s="1"/>
  <c r="BN14" i="12"/>
  <c r="BM14" i="12"/>
  <c r="BL14" i="12"/>
  <c r="BK14" i="12"/>
  <c r="BO13" i="12"/>
  <c r="BN13" i="12"/>
  <c r="BP13" i="12" s="1"/>
  <c r="BM13" i="12"/>
  <c r="BL13" i="12"/>
  <c r="BK13" i="12"/>
  <c r="BO12" i="12"/>
  <c r="BN12" i="12"/>
  <c r="BM12" i="12"/>
  <c r="BL12" i="12"/>
  <c r="BK12" i="12"/>
  <c r="BO11" i="12"/>
  <c r="BN11" i="12"/>
  <c r="BM11" i="12"/>
  <c r="BL11" i="12"/>
  <c r="BP11" i="12" s="1"/>
  <c r="BK11" i="12"/>
  <c r="BO10" i="12"/>
  <c r="BN10" i="12"/>
  <c r="BM10" i="12"/>
  <c r="BL10" i="12"/>
  <c r="BK10" i="12"/>
  <c r="BP10" i="12" s="1"/>
  <c r="BO9" i="12"/>
  <c r="BN9" i="12"/>
  <c r="BM9" i="12"/>
  <c r="BL9" i="12"/>
  <c r="BK9" i="12"/>
  <c r="BO8" i="12"/>
  <c r="BN8" i="12"/>
  <c r="BM8" i="12"/>
  <c r="BL8" i="12"/>
  <c r="BK8" i="12"/>
  <c r="BO7" i="12"/>
  <c r="BN7" i="12"/>
  <c r="BP7" i="12" s="1"/>
  <c r="BM7" i="12"/>
  <c r="BL7" i="12"/>
  <c r="BK7" i="12"/>
  <c r="BI450" i="12"/>
  <c r="BH450" i="12"/>
  <c r="BG450" i="12"/>
  <c r="BF450" i="12"/>
  <c r="BE450" i="12"/>
  <c r="BI449" i="12"/>
  <c r="BH449" i="12"/>
  <c r="BG449" i="12"/>
  <c r="BF449" i="12"/>
  <c r="BE449" i="12"/>
  <c r="BI448" i="12"/>
  <c r="BH448" i="12"/>
  <c r="BG448" i="12"/>
  <c r="BF448" i="12"/>
  <c r="BE448" i="12"/>
  <c r="BI446" i="12"/>
  <c r="BH446" i="12"/>
  <c r="BG446" i="12"/>
  <c r="BF446" i="12"/>
  <c r="BE446" i="12"/>
  <c r="BI445" i="12"/>
  <c r="BH445" i="12"/>
  <c r="BG445" i="12"/>
  <c r="BF445" i="12"/>
  <c r="BE445" i="12"/>
  <c r="BI444" i="12"/>
  <c r="BH444" i="12"/>
  <c r="BG444" i="12"/>
  <c r="BF444" i="12"/>
  <c r="BE444" i="12"/>
  <c r="BI443" i="12"/>
  <c r="BH443" i="12"/>
  <c r="BG443" i="12"/>
  <c r="BF443" i="12"/>
  <c r="BE443" i="12"/>
  <c r="BI442" i="12"/>
  <c r="BH442" i="12"/>
  <c r="BG442" i="12"/>
  <c r="BF442" i="12"/>
  <c r="BE442" i="12"/>
  <c r="BI441" i="12"/>
  <c r="BH441" i="12"/>
  <c r="BG441" i="12"/>
  <c r="BF441" i="12"/>
  <c r="BE441" i="12"/>
  <c r="BI440" i="12"/>
  <c r="BH440" i="12"/>
  <c r="BG440" i="12"/>
  <c r="BF440" i="12"/>
  <c r="BE440" i="12"/>
  <c r="BI439" i="12"/>
  <c r="BH439" i="12"/>
  <c r="BG439" i="12"/>
  <c r="BF439" i="12"/>
  <c r="BE439" i="12"/>
  <c r="BI438" i="12"/>
  <c r="BH438" i="12"/>
  <c r="BG438" i="12"/>
  <c r="BF438" i="12"/>
  <c r="BE438" i="12"/>
  <c r="BI437" i="12"/>
  <c r="BH437" i="12"/>
  <c r="BG437" i="12"/>
  <c r="BF437" i="12"/>
  <c r="BE437" i="12"/>
  <c r="BI436" i="12"/>
  <c r="BH436" i="12"/>
  <c r="BG436" i="12"/>
  <c r="BF436" i="12"/>
  <c r="BE436" i="12"/>
  <c r="BI435" i="12"/>
  <c r="BH435" i="12"/>
  <c r="BG435" i="12"/>
  <c r="BF435" i="12"/>
  <c r="BE435" i="12"/>
  <c r="BI434" i="12"/>
  <c r="BH434" i="12"/>
  <c r="BG434" i="12"/>
  <c r="BF434" i="12"/>
  <c r="BE434" i="12"/>
  <c r="BI433" i="12"/>
  <c r="BH433" i="12"/>
  <c r="BG433" i="12"/>
  <c r="BF433" i="12"/>
  <c r="BE433" i="12"/>
  <c r="BI432" i="12"/>
  <c r="BH432" i="12"/>
  <c r="BG432" i="12"/>
  <c r="BF432" i="12"/>
  <c r="BE432" i="12"/>
  <c r="BI431" i="12"/>
  <c r="BH431" i="12"/>
  <c r="BG431" i="12"/>
  <c r="BF431" i="12"/>
  <c r="BE431" i="12"/>
  <c r="BI430" i="12"/>
  <c r="BH430" i="12"/>
  <c r="BG430" i="12"/>
  <c r="BF430" i="12"/>
  <c r="BE430" i="12"/>
  <c r="BI429" i="12"/>
  <c r="BH429" i="12"/>
  <c r="BG429" i="12"/>
  <c r="BF429" i="12"/>
  <c r="BE429" i="12"/>
  <c r="BI428" i="12"/>
  <c r="BH428" i="12"/>
  <c r="BG428" i="12"/>
  <c r="BF428" i="12"/>
  <c r="BE428" i="12"/>
  <c r="BI427" i="12"/>
  <c r="BH427" i="12"/>
  <c r="BG427" i="12"/>
  <c r="BF427" i="12"/>
  <c r="BE427" i="12"/>
  <c r="BI426" i="12"/>
  <c r="BH426" i="12"/>
  <c r="BG426" i="12"/>
  <c r="BF426" i="12"/>
  <c r="BE426" i="12"/>
  <c r="BI425" i="12"/>
  <c r="BH425" i="12"/>
  <c r="BG425" i="12"/>
  <c r="BF425" i="12"/>
  <c r="BE425" i="12"/>
  <c r="BI424" i="12"/>
  <c r="BH424" i="12"/>
  <c r="BG424" i="12"/>
  <c r="BF424" i="12"/>
  <c r="BE424" i="12"/>
  <c r="BI423" i="12"/>
  <c r="BH423" i="12"/>
  <c r="BG423" i="12"/>
  <c r="BF423" i="12"/>
  <c r="BE423" i="12"/>
  <c r="BI422" i="12"/>
  <c r="BH422" i="12"/>
  <c r="BG422" i="12"/>
  <c r="BF422" i="12"/>
  <c r="BE422" i="12"/>
  <c r="BI421" i="12"/>
  <c r="BH421" i="12"/>
  <c r="BG421" i="12"/>
  <c r="BF421" i="12"/>
  <c r="BE421" i="12"/>
  <c r="BI420" i="12"/>
  <c r="BH420" i="12"/>
  <c r="BG420" i="12"/>
  <c r="BF420" i="12"/>
  <c r="BE420" i="12"/>
  <c r="BI419" i="12"/>
  <c r="BH419" i="12"/>
  <c r="BG419" i="12"/>
  <c r="BF419" i="12"/>
  <c r="BE419" i="12"/>
  <c r="BI418" i="12"/>
  <c r="BH418" i="12"/>
  <c r="BG418" i="12"/>
  <c r="BF418" i="12"/>
  <c r="BE418" i="12"/>
  <c r="BI417" i="12"/>
  <c r="BH417" i="12"/>
  <c r="BG417" i="12"/>
  <c r="BF417" i="12"/>
  <c r="BE417" i="12"/>
  <c r="BI416" i="12"/>
  <c r="BH416" i="12"/>
  <c r="BG416" i="12"/>
  <c r="BF416" i="12"/>
  <c r="BE416" i="12"/>
  <c r="BI415" i="12"/>
  <c r="BH415" i="12"/>
  <c r="BG415" i="12"/>
  <c r="BF415" i="12"/>
  <c r="BE415" i="12"/>
  <c r="BI414" i="12"/>
  <c r="BH414" i="12"/>
  <c r="BG414" i="12"/>
  <c r="BF414" i="12"/>
  <c r="BE414" i="12"/>
  <c r="BI413" i="12"/>
  <c r="BH413" i="12"/>
  <c r="BG413" i="12"/>
  <c r="BF413" i="12"/>
  <c r="BE413" i="12"/>
  <c r="BI411" i="12"/>
  <c r="BH411" i="12"/>
  <c r="BG411" i="12"/>
  <c r="BF411" i="12"/>
  <c r="BE411" i="12"/>
  <c r="BI410" i="12"/>
  <c r="BH410" i="12"/>
  <c r="BG410" i="12"/>
  <c r="BF410" i="12"/>
  <c r="BE410" i="12"/>
  <c r="BI409" i="12"/>
  <c r="BH409" i="12"/>
  <c r="BG409" i="12"/>
  <c r="BF409" i="12"/>
  <c r="BE409" i="12"/>
  <c r="BI408" i="12"/>
  <c r="BH408" i="12"/>
  <c r="BG408" i="12"/>
  <c r="BF408" i="12"/>
  <c r="BE408" i="12"/>
  <c r="BI407" i="12"/>
  <c r="BH407" i="12"/>
  <c r="BG407" i="12"/>
  <c r="BF407" i="12"/>
  <c r="BE407" i="12"/>
  <c r="BI406" i="12"/>
  <c r="BH406" i="12"/>
  <c r="BG406" i="12"/>
  <c r="BF406" i="12"/>
  <c r="BE406" i="12"/>
  <c r="BI405" i="12"/>
  <c r="BH405" i="12"/>
  <c r="BG405" i="12"/>
  <c r="BF405" i="12"/>
  <c r="BE405" i="12"/>
  <c r="BI404" i="12"/>
  <c r="BH404" i="12"/>
  <c r="BG404" i="12"/>
  <c r="BF404" i="12"/>
  <c r="BE404" i="12"/>
  <c r="BI403" i="12"/>
  <c r="BH403" i="12"/>
  <c r="BG403" i="12"/>
  <c r="BF403" i="12"/>
  <c r="BE403" i="12"/>
  <c r="BI402" i="12"/>
  <c r="BH402" i="12"/>
  <c r="BG402" i="12"/>
  <c r="BF402" i="12"/>
  <c r="BE402" i="12"/>
  <c r="BI401" i="12"/>
  <c r="BH401" i="12"/>
  <c r="BG401" i="12"/>
  <c r="BF401" i="12"/>
  <c r="BE401" i="12"/>
  <c r="BI400" i="12"/>
  <c r="BH400" i="12"/>
  <c r="BG400" i="12"/>
  <c r="BF400" i="12"/>
  <c r="BE400" i="12"/>
  <c r="BI399" i="12"/>
  <c r="BH399" i="12"/>
  <c r="BG399" i="12"/>
  <c r="BF399" i="12"/>
  <c r="BE399" i="12"/>
  <c r="BI398" i="12"/>
  <c r="BH398" i="12"/>
  <c r="BG398" i="12"/>
  <c r="BF398" i="12"/>
  <c r="BE398" i="12"/>
  <c r="BI397" i="12"/>
  <c r="BH397" i="12"/>
  <c r="BG397" i="12"/>
  <c r="BF397" i="12"/>
  <c r="BE397" i="12"/>
  <c r="BI396" i="12"/>
  <c r="BH396" i="12"/>
  <c r="BG396" i="12"/>
  <c r="BF396" i="12"/>
  <c r="BE396" i="12"/>
  <c r="BI395" i="12"/>
  <c r="BH395" i="12"/>
  <c r="BG395" i="12"/>
  <c r="BF395" i="12"/>
  <c r="BE395" i="12"/>
  <c r="BI394" i="12"/>
  <c r="BH394" i="12"/>
  <c r="BG394" i="12"/>
  <c r="BF394" i="12"/>
  <c r="BE394" i="12"/>
  <c r="BI393" i="12"/>
  <c r="BH393" i="12"/>
  <c r="BG393" i="12"/>
  <c r="BF393" i="12"/>
  <c r="BE393" i="12"/>
  <c r="BI392" i="12"/>
  <c r="BH392" i="12"/>
  <c r="BG392" i="12"/>
  <c r="BF392" i="12"/>
  <c r="BE392" i="12"/>
  <c r="BI391" i="12"/>
  <c r="BH391" i="12"/>
  <c r="BG391" i="12"/>
  <c r="BF391" i="12"/>
  <c r="BE391" i="12"/>
  <c r="BI390" i="12"/>
  <c r="BH390" i="12"/>
  <c r="BG390" i="12"/>
  <c r="BF390" i="12"/>
  <c r="BE390" i="12"/>
  <c r="BI389" i="12"/>
  <c r="BH389" i="12"/>
  <c r="BG389" i="12"/>
  <c r="BF389" i="12"/>
  <c r="BE389" i="12"/>
  <c r="BI388" i="12"/>
  <c r="BH388" i="12"/>
  <c r="BG388" i="12"/>
  <c r="BF388" i="12"/>
  <c r="BE388" i="12"/>
  <c r="BI387" i="12"/>
  <c r="BH387" i="12"/>
  <c r="BG387" i="12"/>
  <c r="BF387" i="12"/>
  <c r="BE387" i="12"/>
  <c r="BI386" i="12"/>
  <c r="BH386" i="12"/>
  <c r="BG386" i="12"/>
  <c r="BF386" i="12"/>
  <c r="BE386" i="12"/>
  <c r="BI385" i="12"/>
  <c r="BH385" i="12"/>
  <c r="BG385" i="12"/>
  <c r="BF385" i="12"/>
  <c r="BE385" i="12"/>
  <c r="BI384" i="12"/>
  <c r="BH384" i="12"/>
  <c r="BG384" i="12"/>
  <c r="BF384" i="12"/>
  <c r="BE384" i="12"/>
  <c r="BI383" i="12"/>
  <c r="BH383" i="12"/>
  <c r="BG383" i="12"/>
  <c r="BF383" i="12"/>
  <c r="BE383" i="12"/>
  <c r="BI382" i="12"/>
  <c r="BH382" i="12"/>
  <c r="BG382" i="12"/>
  <c r="BF382" i="12"/>
  <c r="BE382" i="12"/>
  <c r="BI381" i="12"/>
  <c r="BH381" i="12"/>
  <c r="BG381" i="12"/>
  <c r="BF381" i="12"/>
  <c r="BE381" i="12"/>
  <c r="BI380" i="12"/>
  <c r="BH380" i="12"/>
  <c r="BG380" i="12"/>
  <c r="BF380" i="12"/>
  <c r="BE380" i="12"/>
  <c r="BI379" i="12"/>
  <c r="BH379" i="12"/>
  <c r="BG379" i="12"/>
  <c r="BF379" i="12"/>
  <c r="BE379" i="12"/>
  <c r="BI378" i="12"/>
  <c r="BH378" i="12"/>
  <c r="BG378" i="12"/>
  <c r="BF378" i="12"/>
  <c r="BE378" i="12"/>
  <c r="BI377" i="12"/>
  <c r="BH377" i="12"/>
  <c r="BG377" i="12"/>
  <c r="BF377" i="12"/>
  <c r="BE377" i="12"/>
  <c r="BI376" i="12"/>
  <c r="BH376" i="12"/>
  <c r="BG376" i="12"/>
  <c r="BF376" i="12"/>
  <c r="BE376" i="12"/>
  <c r="BI375" i="12"/>
  <c r="BH375" i="12"/>
  <c r="BG375" i="12"/>
  <c r="BF375" i="12"/>
  <c r="BE375" i="12"/>
  <c r="BI374" i="12"/>
  <c r="BH374" i="12"/>
  <c r="BG374" i="12"/>
  <c r="BF374" i="12"/>
  <c r="BE374" i="12"/>
  <c r="BI373" i="12"/>
  <c r="BH373" i="12"/>
  <c r="BG373" i="12"/>
  <c r="BF373" i="12"/>
  <c r="BE373" i="12"/>
  <c r="BI372" i="12"/>
  <c r="BH372" i="12"/>
  <c r="BG372" i="12"/>
  <c r="BF372" i="12"/>
  <c r="BE372" i="12"/>
  <c r="BI371" i="12"/>
  <c r="BH371" i="12"/>
  <c r="BG371" i="12"/>
  <c r="BF371" i="12"/>
  <c r="BE371" i="12"/>
  <c r="BI370" i="12"/>
  <c r="BH370" i="12"/>
  <c r="BG370" i="12"/>
  <c r="BF370" i="12"/>
  <c r="BE370" i="12"/>
  <c r="BI369" i="12"/>
  <c r="BH369" i="12"/>
  <c r="BG369" i="12"/>
  <c r="BF369" i="12"/>
  <c r="BE369" i="12"/>
  <c r="BI368" i="12"/>
  <c r="BH368" i="12"/>
  <c r="BG368" i="12"/>
  <c r="BF368" i="12"/>
  <c r="BE368" i="12"/>
  <c r="BI367" i="12"/>
  <c r="BH367" i="12"/>
  <c r="BG367" i="12"/>
  <c r="BF367" i="12"/>
  <c r="BE367" i="12"/>
  <c r="BI366" i="12"/>
  <c r="BH366" i="12"/>
  <c r="BG366" i="12"/>
  <c r="BF366" i="12"/>
  <c r="BE366" i="12"/>
  <c r="BI365" i="12"/>
  <c r="BH365" i="12"/>
  <c r="BG365" i="12"/>
  <c r="BF365" i="12"/>
  <c r="BE365" i="12"/>
  <c r="BI364" i="12"/>
  <c r="BH364" i="12"/>
  <c r="BG364" i="12"/>
  <c r="BF364" i="12"/>
  <c r="BE364" i="12"/>
  <c r="BI363" i="12"/>
  <c r="BH363" i="12"/>
  <c r="BG363" i="12"/>
  <c r="BF363" i="12"/>
  <c r="BE363" i="12"/>
  <c r="BI362" i="12"/>
  <c r="BH362" i="12"/>
  <c r="BG362" i="12"/>
  <c r="BF362" i="12"/>
  <c r="BE362" i="12"/>
  <c r="BI361" i="12"/>
  <c r="BH361" i="12"/>
  <c r="BG361" i="12"/>
  <c r="BF361" i="12"/>
  <c r="BE361" i="12"/>
  <c r="BI360" i="12"/>
  <c r="BH360" i="12"/>
  <c r="BG360" i="12"/>
  <c r="BF360" i="12"/>
  <c r="BE360" i="12"/>
  <c r="BI359" i="12"/>
  <c r="BH359" i="12"/>
  <c r="BG359" i="12"/>
  <c r="BF359" i="12"/>
  <c r="BE359" i="12"/>
  <c r="BI358" i="12"/>
  <c r="BH358" i="12"/>
  <c r="BG358" i="12"/>
  <c r="BF358" i="12"/>
  <c r="BE358" i="12"/>
  <c r="BI357" i="12"/>
  <c r="BH357" i="12"/>
  <c r="BG357" i="12"/>
  <c r="BF357" i="12"/>
  <c r="BE357" i="12"/>
  <c r="BI356" i="12"/>
  <c r="BH356" i="12"/>
  <c r="BG356" i="12"/>
  <c r="BF356" i="12"/>
  <c r="BE356" i="12"/>
  <c r="BI355" i="12"/>
  <c r="BH355" i="12"/>
  <c r="BG355" i="12"/>
  <c r="BF355" i="12"/>
  <c r="BE355" i="12"/>
  <c r="BI354" i="12"/>
  <c r="BH354" i="12"/>
  <c r="BG354" i="12"/>
  <c r="BF354" i="12"/>
  <c r="BE354" i="12"/>
  <c r="BI353" i="12"/>
  <c r="BH353" i="12"/>
  <c r="BG353" i="12"/>
  <c r="BF353" i="12"/>
  <c r="BE353" i="12"/>
  <c r="BI352" i="12"/>
  <c r="BH352" i="12"/>
  <c r="BG352" i="12"/>
  <c r="BF352" i="12"/>
  <c r="BE352" i="12"/>
  <c r="BI351" i="12"/>
  <c r="BH351" i="12"/>
  <c r="BG351" i="12"/>
  <c r="BF351" i="12"/>
  <c r="BE351" i="12"/>
  <c r="BI350" i="12"/>
  <c r="BH350" i="12"/>
  <c r="BG350" i="12"/>
  <c r="BF350" i="12"/>
  <c r="BE350" i="12"/>
  <c r="BI349" i="12"/>
  <c r="BH349" i="12"/>
  <c r="BG349" i="12"/>
  <c r="BF349" i="12"/>
  <c r="BE349" i="12"/>
  <c r="BI348" i="12"/>
  <c r="BH348" i="12"/>
  <c r="BG348" i="12"/>
  <c r="BF348" i="12"/>
  <c r="BE348" i="12"/>
  <c r="BI347" i="12"/>
  <c r="BH347" i="12"/>
  <c r="BG347" i="12"/>
  <c r="BF347" i="12"/>
  <c r="BE347" i="12"/>
  <c r="BI346" i="12"/>
  <c r="BH346" i="12"/>
  <c r="BG346" i="12"/>
  <c r="BF346" i="12"/>
  <c r="BE346" i="12"/>
  <c r="BI345" i="12"/>
  <c r="BH345" i="12"/>
  <c r="BG345" i="12"/>
  <c r="BF345" i="12"/>
  <c r="BE345" i="12"/>
  <c r="BI344" i="12"/>
  <c r="BH344" i="12"/>
  <c r="BG344" i="12"/>
  <c r="BF344" i="12"/>
  <c r="BE344" i="12"/>
  <c r="BI343" i="12"/>
  <c r="BH343" i="12"/>
  <c r="BG343" i="12"/>
  <c r="BF343" i="12"/>
  <c r="BE343" i="12"/>
  <c r="BI342" i="12"/>
  <c r="BH342" i="12"/>
  <c r="BG342" i="12"/>
  <c r="BF342" i="12"/>
  <c r="BE342" i="12"/>
  <c r="BI341" i="12"/>
  <c r="BH341" i="12"/>
  <c r="BG341" i="12"/>
  <c r="BF341" i="12"/>
  <c r="BE341" i="12"/>
  <c r="BI340" i="12"/>
  <c r="BH340" i="12"/>
  <c r="BG340" i="12"/>
  <c r="BF340" i="12"/>
  <c r="BE340" i="12"/>
  <c r="BI339" i="12"/>
  <c r="BH339" i="12"/>
  <c r="BG339" i="12"/>
  <c r="BF339" i="12"/>
  <c r="BE339" i="12"/>
  <c r="BI338" i="12"/>
  <c r="BH338" i="12"/>
  <c r="BG338" i="12"/>
  <c r="BF338" i="12"/>
  <c r="BE338" i="12"/>
  <c r="BI337" i="12"/>
  <c r="BH337" i="12"/>
  <c r="BG337" i="12"/>
  <c r="BF337" i="12"/>
  <c r="BE337" i="12"/>
  <c r="BI336" i="12"/>
  <c r="BH336" i="12"/>
  <c r="BG336" i="12"/>
  <c r="BF336" i="12"/>
  <c r="BE336" i="12"/>
  <c r="BI335" i="12"/>
  <c r="BH335" i="12"/>
  <c r="BG335" i="12"/>
  <c r="BF335" i="12"/>
  <c r="BE335" i="12"/>
  <c r="BI334" i="12"/>
  <c r="BH334" i="12"/>
  <c r="BG334" i="12"/>
  <c r="BF334" i="12"/>
  <c r="BE334" i="12"/>
  <c r="BI333" i="12"/>
  <c r="BH333" i="12"/>
  <c r="BG333" i="12"/>
  <c r="BF333" i="12"/>
  <c r="BE333" i="12"/>
  <c r="BI332" i="12"/>
  <c r="BH332" i="12"/>
  <c r="BG332" i="12"/>
  <c r="BF332" i="12"/>
  <c r="BE332" i="12"/>
  <c r="BI331" i="12"/>
  <c r="BH331" i="12"/>
  <c r="BG331" i="12"/>
  <c r="BF331" i="12"/>
  <c r="BE331" i="12"/>
  <c r="BI330" i="12"/>
  <c r="BH330" i="12"/>
  <c r="BG330" i="12"/>
  <c r="BF330" i="12"/>
  <c r="BE330" i="12"/>
  <c r="BI329" i="12"/>
  <c r="BH329" i="12"/>
  <c r="BG329" i="12"/>
  <c r="BF329" i="12"/>
  <c r="BE329" i="12"/>
  <c r="BI328" i="12"/>
  <c r="BH328" i="12"/>
  <c r="BG328" i="12"/>
  <c r="BF328" i="12"/>
  <c r="BE328" i="12"/>
  <c r="BI327" i="12"/>
  <c r="BH327" i="12"/>
  <c r="BG327" i="12"/>
  <c r="BF327" i="12"/>
  <c r="BE327" i="12"/>
  <c r="BI326" i="12"/>
  <c r="BH326" i="12"/>
  <c r="BG326" i="12"/>
  <c r="BF326" i="12"/>
  <c r="BE326" i="12"/>
  <c r="BI325" i="12"/>
  <c r="BH325" i="12"/>
  <c r="BG325" i="12"/>
  <c r="BF325" i="12"/>
  <c r="BE325" i="12"/>
  <c r="BI324" i="12"/>
  <c r="BH324" i="12"/>
  <c r="BG324" i="12"/>
  <c r="BF324" i="12"/>
  <c r="BE324" i="12"/>
  <c r="BI323" i="12"/>
  <c r="BH323" i="12"/>
  <c r="BG323" i="12"/>
  <c r="BF323" i="12"/>
  <c r="BE323" i="12"/>
  <c r="BI322" i="12"/>
  <c r="BH322" i="12"/>
  <c r="BG322" i="12"/>
  <c r="BF322" i="12"/>
  <c r="BE322" i="12"/>
  <c r="BI321" i="12"/>
  <c r="BH321" i="12"/>
  <c r="BG321" i="12"/>
  <c r="BF321" i="12"/>
  <c r="BE321" i="12"/>
  <c r="BI320" i="12"/>
  <c r="BH320" i="12"/>
  <c r="BG320" i="12"/>
  <c r="BF320" i="12"/>
  <c r="BE320" i="12"/>
  <c r="BI319" i="12"/>
  <c r="BH319" i="12"/>
  <c r="BG319" i="12"/>
  <c r="BF319" i="12"/>
  <c r="BE319" i="12"/>
  <c r="BI318" i="12"/>
  <c r="BH318" i="12"/>
  <c r="BG318" i="12"/>
  <c r="BF318" i="12"/>
  <c r="BE318" i="12"/>
  <c r="BI317" i="12"/>
  <c r="BH317" i="12"/>
  <c r="BG317" i="12"/>
  <c r="BF317" i="12"/>
  <c r="BE317" i="12"/>
  <c r="BI316" i="12"/>
  <c r="BH316" i="12"/>
  <c r="BG316" i="12"/>
  <c r="BF316" i="12"/>
  <c r="BE316" i="12"/>
  <c r="BI315" i="12"/>
  <c r="BH315" i="12"/>
  <c r="BG315" i="12"/>
  <c r="BF315" i="12"/>
  <c r="BE315" i="12"/>
  <c r="BI314" i="12"/>
  <c r="BH314" i="12"/>
  <c r="BG314" i="12"/>
  <c r="BF314" i="12"/>
  <c r="BE314" i="12"/>
  <c r="BI313" i="12"/>
  <c r="BH313" i="12"/>
  <c r="BG313" i="12"/>
  <c r="BF313" i="12"/>
  <c r="BE313" i="12"/>
  <c r="BI312" i="12"/>
  <c r="BH312" i="12"/>
  <c r="BG312" i="12"/>
  <c r="BF312" i="12"/>
  <c r="BE312" i="12"/>
  <c r="BI311" i="12"/>
  <c r="BH311" i="12"/>
  <c r="BG311" i="12"/>
  <c r="BF311" i="12"/>
  <c r="BE311" i="12"/>
  <c r="BI310" i="12"/>
  <c r="BH310" i="12"/>
  <c r="BG310" i="12"/>
  <c r="BF310" i="12"/>
  <c r="BE310" i="12"/>
  <c r="BI309" i="12"/>
  <c r="BH309" i="12"/>
  <c r="BG309" i="12"/>
  <c r="BF309" i="12"/>
  <c r="BE309" i="12"/>
  <c r="BI308" i="12"/>
  <c r="BH308" i="12"/>
  <c r="BG308" i="12"/>
  <c r="BF308" i="12"/>
  <c r="BE308" i="12"/>
  <c r="BI307" i="12"/>
  <c r="BH307" i="12"/>
  <c r="BG307" i="12"/>
  <c r="BF307" i="12"/>
  <c r="BE307" i="12"/>
  <c r="BI306" i="12"/>
  <c r="BH306" i="12"/>
  <c r="BG306" i="12"/>
  <c r="BF306" i="12"/>
  <c r="BE306" i="12"/>
  <c r="BI305" i="12"/>
  <c r="BH305" i="12"/>
  <c r="BG305" i="12"/>
  <c r="BF305" i="12"/>
  <c r="BE305" i="12"/>
  <c r="BI304" i="12"/>
  <c r="BH304" i="12"/>
  <c r="BG304" i="12"/>
  <c r="BF304" i="12"/>
  <c r="BE304" i="12"/>
  <c r="BI303" i="12"/>
  <c r="BH303" i="12"/>
  <c r="BG303" i="12"/>
  <c r="BF303" i="12"/>
  <c r="BE303" i="12"/>
  <c r="BI302" i="12"/>
  <c r="BH302" i="12"/>
  <c r="BG302" i="12"/>
  <c r="BF302" i="12"/>
  <c r="BE302" i="12"/>
  <c r="BI301" i="12"/>
  <c r="BH301" i="12"/>
  <c r="BG301" i="12"/>
  <c r="BF301" i="12"/>
  <c r="BE301" i="12"/>
  <c r="BI300" i="12"/>
  <c r="BH300" i="12"/>
  <c r="BG300" i="12"/>
  <c r="BF300" i="12"/>
  <c r="BE300" i="12"/>
  <c r="BI299" i="12"/>
  <c r="BH299" i="12"/>
  <c r="BG299" i="12"/>
  <c r="BF299" i="12"/>
  <c r="BE299" i="12"/>
  <c r="BI298" i="12"/>
  <c r="BH298" i="12"/>
  <c r="BG298" i="12"/>
  <c r="BF298" i="12"/>
  <c r="BE298" i="12"/>
  <c r="BI297" i="12"/>
  <c r="BH297" i="12"/>
  <c r="BG297" i="12"/>
  <c r="BF297" i="12"/>
  <c r="BE297" i="12"/>
  <c r="BI296" i="12"/>
  <c r="BH296" i="12"/>
  <c r="BG296" i="12"/>
  <c r="BF296" i="12"/>
  <c r="BE296" i="12"/>
  <c r="BI295" i="12"/>
  <c r="BH295" i="12"/>
  <c r="BG295" i="12"/>
  <c r="BF295" i="12"/>
  <c r="BE295" i="12"/>
  <c r="BI294" i="12"/>
  <c r="BH294" i="12"/>
  <c r="BG294" i="12"/>
  <c r="BF294" i="12"/>
  <c r="BE294" i="12"/>
  <c r="BI293" i="12"/>
  <c r="BH293" i="12"/>
  <c r="BG293" i="12"/>
  <c r="BF293" i="12"/>
  <c r="BE293" i="12"/>
  <c r="BI292" i="12"/>
  <c r="BH292" i="12"/>
  <c r="BG292" i="12"/>
  <c r="BF292" i="12"/>
  <c r="BE292" i="12"/>
  <c r="BI291" i="12"/>
  <c r="BH291" i="12"/>
  <c r="BG291" i="12"/>
  <c r="BF291" i="12"/>
  <c r="BE291" i="12"/>
  <c r="BI290" i="12"/>
  <c r="BH290" i="12"/>
  <c r="BG290" i="12"/>
  <c r="BF290" i="12"/>
  <c r="BE290" i="12"/>
  <c r="BI289" i="12"/>
  <c r="BH289" i="12"/>
  <c r="BG289" i="12"/>
  <c r="BF289" i="12"/>
  <c r="BE289" i="12"/>
  <c r="BI288" i="12"/>
  <c r="BH288" i="12"/>
  <c r="BG288" i="12"/>
  <c r="BF288" i="12"/>
  <c r="BE288" i="12"/>
  <c r="BI287" i="12"/>
  <c r="BH287" i="12"/>
  <c r="BG287" i="12"/>
  <c r="BF287" i="12"/>
  <c r="BE287" i="12"/>
  <c r="BI286" i="12"/>
  <c r="BH286" i="12"/>
  <c r="BG286" i="12"/>
  <c r="BF286" i="12"/>
  <c r="BE286" i="12"/>
  <c r="BI285" i="12"/>
  <c r="BH285" i="12"/>
  <c r="BG285" i="12"/>
  <c r="BF285" i="12"/>
  <c r="BE285" i="12"/>
  <c r="BI284" i="12"/>
  <c r="BH284" i="12"/>
  <c r="BG284" i="12"/>
  <c r="BF284" i="12"/>
  <c r="BE284" i="12"/>
  <c r="BI283" i="12"/>
  <c r="BH283" i="12"/>
  <c r="BG283" i="12"/>
  <c r="BF283" i="12"/>
  <c r="BE283" i="12"/>
  <c r="BI282" i="12"/>
  <c r="BH282" i="12"/>
  <c r="BG282" i="12"/>
  <c r="BF282" i="12"/>
  <c r="BE282" i="12"/>
  <c r="BI281" i="12"/>
  <c r="BH281" i="12"/>
  <c r="BG281" i="12"/>
  <c r="BF281" i="12"/>
  <c r="BE281" i="12"/>
  <c r="BI280" i="12"/>
  <c r="BH280" i="12"/>
  <c r="BG280" i="12"/>
  <c r="BF280" i="12"/>
  <c r="BE280" i="12"/>
  <c r="BI279" i="12"/>
  <c r="BH279" i="12"/>
  <c r="BG279" i="12"/>
  <c r="BF279" i="12"/>
  <c r="BE279" i="12"/>
  <c r="BI278" i="12"/>
  <c r="BH278" i="12"/>
  <c r="BG278" i="12"/>
  <c r="BF278" i="12"/>
  <c r="BE278" i="12"/>
  <c r="BI277" i="12"/>
  <c r="BH277" i="12"/>
  <c r="BG277" i="12"/>
  <c r="BF277" i="12"/>
  <c r="BE277" i="12"/>
  <c r="BI276" i="12"/>
  <c r="BH276" i="12"/>
  <c r="BG276" i="12"/>
  <c r="BF276" i="12"/>
  <c r="BE276" i="12"/>
  <c r="BI275" i="12"/>
  <c r="BH275" i="12"/>
  <c r="BG275" i="12"/>
  <c r="BF275" i="12"/>
  <c r="BE275" i="12"/>
  <c r="BI274" i="12"/>
  <c r="BH274" i="12"/>
  <c r="BG274" i="12"/>
  <c r="BF274" i="12"/>
  <c r="BE274" i="12"/>
  <c r="BI273" i="12"/>
  <c r="BH273" i="12"/>
  <c r="BG273" i="12"/>
  <c r="BF273" i="12"/>
  <c r="BE273" i="12"/>
  <c r="BI272" i="12"/>
  <c r="BH272" i="12"/>
  <c r="BG272" i="12"/>
  <c r="BF272" i="12"/>
  <c r="BE272" i="12"/>
  <c r="BI271" i="12"/>
  <c r="BH271" i="12"/>
  <c r="BG271" i="12"/>
  <c r="BF271" i="12"/>
  <c r="BE271" i="12"/>
  <c r="BI270" i="12"/>
  <c r="BH270" i="12"/>
  <c r="BG270" i="12"/>
  <c r="BF270" i="12"/>
  <c r="BE270" i="12"/>
  <c r="BI269" i="12"/>
  <c r="BH269" i="12"/>
  <c r="BG269" i="12"/>
  <c r="BF269" i="12"/>
  <c r="BE269" i="12"/>
  <c r="BI268" i="12"/>
  <c r="BH268" i="12"/>
  <c r="BG268" i="12"/>
  <c r="BF268" i="12"/>
  <c r="BE268" i="12"/>
  <c r="BI267" i="12"/>
  <c r="BH267" i="12"/>
  <c r="BG267" i="12"/>
  <c r="BF267" i="12"/>
  <c r="BE267" i="12"/>
  <c r="BI266" i="12"/>
  <c r="BH266" i="12"/>
  <c r="BG266" i="12"/>
  <c r="BF266" i="12"/>
  <c r="BE266" i="12"/>
  <c r="BI265" i="12"/>
  <c r="BH265" i="12"/>
  <c r="BG265" i="12"/>
  <c r="BF265" i="12"/>
  <c r="BE265" i="12"/>
  <c r="BI264" i="12"/>
  <c r="BH264" i="12"/>
  <c r="BG264" i="12"/>
  <c r="BF264" i="12"/>
  <c r="BE264" i="12"/>
  <c r="BI263" i="12"/>
  <c r="BH263" i="12"/>
  <c r="BG263" i="12"/>
  <c r="BF263" i="12"/>
  <c r="BE263" i="12"/>
  <c r="BI262" i="12"/>
  <c r="BH262" i="12"/>
  <c r="BG262" i="12"/>
  <c r="BF262" i="12"/>
  <c r="BE262" i="12"/>
  <c r="BI261" i="12"/>
  <c r="BH261" i="12"/>
  <c r="BG261" i="12"/>
  <c r="BF261" i="12"/>
  <c r="BE261" i="12"/>
  <c r="BI260" i="12"/>
  <c r="BH260" i="12"/>
  <c r="BG260" i="12"/>
  <c r="BF260" i="12"/>
  <c r="BE260" i="12"/>
  <c r="BI259" i="12"/>
  <c r="BH259" i="12"/>
  <c r="BG259" i="12"/>
  <c r="BF259" i="12"/>
  <c r="BE259" i="12"/>
  <c r="BI258" i="12"/>
  <c r="BH258" i="12"/>
  <c r="BG258" i="12"/>
  <c r="BF258" i="12"/>
  <c r="BE258" i="12"/>
  <c r="BI257" i="12"/>
  <c r="BH257" i="12"/>
  <c r="BG257" i="12"/>
  <c r="BF257" i="12"/>
  <c r="BE257" i="12"/>
  <c r="BI256" i="12"/>
  <c r="BH256" i="12"/>
  <c r="BG256" i="12"/>
  <c r="BF256" i="12"/>
  <c r="BE256" i="12"/>
  <c r="BI255" i="12"/>
  <c r="BH255" i="12"/>
  <c r="BG255" i="12"/>
  <c r="BF255" i="12"/>
  <c r="BE255" i="12"/>
  <c r="BI254" i="12"/>
  <c r="BH254" i="12"/>
  <c r="BG254" i="12"/>
  <c r="BF254" i="12"/>
  <c r="BE254" i="12"/>
  <c r="BI253" i="12"/>
  <c r="BH253" i="12"/>
  <c r="BG253" i="12"/>
  <c r="BF253" i="12"/>
  <c r="BE253" i="12"/>
  <c r="BI252" i="12"/>
  <c r="BH252" i="12"/>
  <c r="BG252" i="12"/>
  <c r="BF252" i="12"/>
  <c r="BE252" i="12"/>
  <c r="BI251" i="12"/>
  <c r="BH251" i="12"/>
  <c r="BG251" i="12"/>
  <c r="BF251" i="12"/>
  <c r="BE251" i="12"/>
  <c r="BI250" i="12"/>
  <c r="BH250" i="12"/>
  <c r="BG250" i="12"/>
  <c r="BF250" i="12"/>
  <c r="BE250" i="12"/>
  <c r="BI249" i="12"/>
  <c r="BH249" i="12"/>
  <c r="BG249" i="12"/>
  <c r="BF249" i="12"/>
  <c r="BE249" i="12"/>
  <c r="BI248" i="12"/>
  <c r="BH248" i="12"/>
  <c r="BG248" i="12"/>
  <c r="BF248" i="12"/>
  <c r="BE248" i="12"/>
  <c r="BI247" i="12"/>
  <c r="BH247" i="12"/>
  <c r="BG247" i="12"/>
  <c r="BF247" i="12"/>
  <c r="BE247" i="12"/>
  <c r="BI246" i="12"/>
  <c r="BH246" i="12"/>
  <c r="BG246" i="12"/>
  <c r="BF246" i="12"/>
  <c r="BE246" i="12"/>
  <c r="BI245" i="12"/>
  <c r="BH245" i="12"/>
  <c r="BG245" i="12"/>
  <c r="BF245" i="12"/>
  <c r="BE245" i="12"/>
  <c r="BI244" i="12"/>
  <c r="BH244" i="12"/>
  <c r="BG244" i="12"/>
  <c r="BF244" i="12"/>
  <c r="BE244" i="12"/>
  <c r="BI243" i="12"/>
  <c r="BH243" i="12"/>
  <c r="BG243" i="12"/>
  <c r="BF243" i="12"/>
  <c r="BE243" i="12"/>
  <c r="BI242" i="12"/>
  <c r="BH242" i="12"/>
  <c r="BG242" i="12"/>
  <c r="BF242" i="12"/>
  <c r="BE242" i="12"/>
  <c r="BI241" i="12"/>
  <c r="BH241" i="12"/>
  <c r="BG241" i="12"/>
  <c r="BF241" i="12"/>
  <c r="BE241" i="12"/>
  <c r="BI240" i="12"/>
  <c r="BH240" i="12"/>
  <c r="BG240" i="12"/>
  <c r="BF240" i="12"/>
  <c r="BE240" i="12"/>
  <c r="BI239" i="12"/>
  <c r="BH239" i="12"/>
  <c r="BG239" i="12"/>
  <c r="BF239" i="12"/>
  <c r="BE239" i="12"/>
  <c r="BI238" i="12"/>
  <c r="BH238" i="12"/>
  <c r="BG238" i="12"/>
  <c r="BF238" i="12"/>
  <c r="BE238" i="12"/>
  <c r="BI237" i="12"/>
  <c r="BH237" i="12"/>
  <c r="BG237" i="12"/>
  <c r="BF237" i="12"/>
  <c r="BE237" i="12"/>
  <c r="BI236" i="12"/>
  <c r="BH236" i="12"/>
  <c r="BG236" i="12"/>
  <c r="BF236" i="12"/>
  <c r="BE236" i="12"/>
  <c r="BI235" i="12"/>
  <c r="BH235" i="12"/>
  <c r="BG235" i="12"/>
  <c r="BF235" i="12"/>
  <c r="BE235" i="12"/>
  <c r="BI234" i="12"/>
  <c r="BH234" i="12"/>
  <c r="BG234" i="12"/>
  <c r="BF234" i="12"/>
  <c r="BE234" i="12"/>
  <c r="BI233" i="12"/>
  <c r="BH233" i="12"/>
  <c r="BG233" i="12"/>
  <c r="BF233" i="12"/>
  <c r="BE233" i="12"/>
  <c r="BI232" i="12"/>
  <c r="BH232" i="12"/>
  <c r="BG232" i="12"/>
  <c r="BF232" i="12"/>
  <c r="BE232" i="12"/>
  <c r="BI231" i="12"/>
  <c r="BH231" i="12"/>
  <c r="BG231" i="12"/>
  <c r="BF231" i="12"/>
  <c r="BE231" i="12"/>
  <c r="BI230" i="12"/>
  <c r="BH230" i="12"/>
  <c r="BG230" i="12"/>
  <c r="BF230" i="12"/>
  <c r="BE230" i="12"/>
  <c r="BI229" i="12"/>
  <c r="BH229" i="12"/>
  <c r="BG229" i="12"/>
  <c r="BF229" i="12"/>
  <c r="BE229" i="12"/>
  <c r="BI228" i="12"/>
  <c r="BH228" i="12"/>
  <c r="BG228" i="12"/>
  <c r="BF228" i="12"/>
  <c r="BE228" i="12"/>
  <c r="BI227" i="12"/>
  <c r="BH227" i="12"/>
  <c r="BG227" i="12"/>
  <c r="BF227" i="12"/>
  <c r="BE227" i="12"/>
  <c r="BI226" i="12"/>
  <c r="BH226" i="12"/>
  <c r="BG226" i="12"/>
  <c r="BF226" i="12"/>
  <c r="BE226" i="12"/>
  <c r="BI225" i="12"/>
  <c r="BH225" i="12"/>
  <c r="BG225" i="12"/>
  <c r="BF225" i="12"/>
  <c r="BE225" i="12"/>
  <c r="BI224" i="12"/>
  <c r="BH224" i="12"/>
  <c r="BG224" i="12"/>
  <c r="BF224" i="12"/>
  <c r="BE224" i="12"/>
  <c r="BI223" i="12"/>
  <c r="BH223" i="12"/>
  <c r="BG223" i="12"/>
  <c r="BF223" i="12"/>
  <c r="BE223" i="12"/>
  <c r="BI222" i="12"/>
  <c r="BH222" i="12"/>
  <c r="BG222" i="12"/>
  <c r="BF222" i="12"/>
  <c r="BE222" i="12"/>
  <c r="BI221" i="12"/>
  <c r="BH221" i="12"/>
  <c r="BG221" i="12"/>
  <c r="BF221" i="12"/>
  <c r="BE221" i="12"/>
  <c r="BI220" i="12"/>
  <c r="BH220" i="12"/>
  <c r="BG220" i="12"/>
  <c r="BF220" i="12"/>
  <c r="BE220" i="12"/>
  <c r="BI219" i="12"/>
  <c r="BH219" i="12"/>
  <c r="BG219" i="12"/>
  <c r="BF219" i="12"/>
  <c r="BE219" i="12"/>
  <c r="BI218" i="12"/>
  <c r="BH218" i="12"/>
  <c r="BG218" i="12"/>
  <c r="BF218" i="12"/>
  <c r="BE218" i="12"/>
  <c r="BI217" i="12"/>
  <c r="BH217" i="12"/>
  <c r="BG217" i="12"/>
  <c r="BF217" i="12"/>
  <c r="BE217" i="12"/>
  <c r="BI216" i="12"/>
  <c r="BH216" i="12"/>
  <c r="BG216" i="12"/>
  <c r="BF216" i="12"/>
  <c r="BE216" i="12"/>
  <c r="BI215" i="12"/>
  <c r="BH215" i="12"/>
  <c r="BG215" i="12"/>
  <c r="BF215" i="12"/>
  <c r="BE215" i="12"/>
  <c r="BI214" i="12"/>
  <c r="BH214" i="12"/>
  <c r="BG214" i="12"/>
  <c r="BF214" i="12"/>
  <c r="BE214" i="12"/>
  <c r="BI213" i="12"/>
  <c r="BH213" i="12"/>
  <c r="BG213" i="12"/>
  <c r="BF213" i="12"/>
  <c r="BE213" i="12"/>
  <c r="BI212" i="12"/>
  <c r="BH212" i="12"/>
  <c r="BG212" i="12"/>
  <c r="BF212" i="12"/>
  <c r="BE212" i="12"/>
  <c r="BI211" i="12"/>
  <c r="BH211" i="12"/>
  <c r="BG211" i="12"/>
  <c r="BF211" i="12"/>
  <c r="BE211" i="12"/>
  <c r="BI210" i="12"/>
  <c r="BH210" i="12"/>
  <c r="BG210" i="12"/>
  <c r="BF210" i="12"/>
  <c r="BE210" i="12"/>
  <c r="BI209" i="12"/>
  <c r="BH209" i="12"/>
  <c r="BG209" i="12"/>
  <c r="BF209" i="12"/>
  <c r="BE209" i="12"/>
  <c r="BI208" i="12"/>
  <c r="BH208" i="12"/>
  <c r="BG208" i="12"/>
  <c r="BF208" i="12"/>
  <c r="BE208" i="12"/>
  <c r="BI207" i="12"/>
  <c r="BH207" i="12"/>
  <c r="BG207" i="12"/>
  <c r="BF207" i="12"/>
  <c r="BE207" i="12"/>
  <c r="BI206" i="12"/>
  <c r="BH206" i="12"/>
  <c r="BG206" i="12"/>
  <c r="BF206" i="12"/>
  <c r="BE206" i="12"/>
  <c r="BI205" i="12"/>
  <c r="BH205" i="12"/>
  <c r="BG205" i="12"/>
  <c r="BF205" i="12"/>
  <c r="BE205" i="12"/>
  <c r="BI204" i="12"/>
  <c r="BH204" i="12"/>
  <c r="BG204" i="12"/>
  <c r="BF204" i="12"/>
  <c r="BE204" i="12"/>
  <c r="BI203" i="12"/>
  <c r="BH203" i="12"/>
  <c r="BG203" i="12"/>
  <c r="BF203" i="12"/>
  <c r="BE203" i="12"/>
  <c r="BI202" i="12"/>
  <c r="BH202" i="12"/>
  <c r="BG202" i="12"/>
  <c r="BF202" i="12"/>
  <c r="BE202" i="12"/>
  <c r="BI201" i="12"/>
  <c r="BH201" i="12"/>
  <c r="BG201" i="12"/>
  <c r="BF201" i="12"/>
  <c r="BE201" i="12"/>
  <c r="BI200" i="12"/>
  <c r="BH200" i="12"/>
  <c r="BG200" i="12"/>
  <c r="BF200" i="12"/>
  <c r="BE200" i="12"/>
  <c r="BI199" i="12"/>
  <c r="BH199" i="12"/>
  <c r="BG199" i="12"/>
  <c r="BF199" i="12"/>
  <c r="BE199" i="12"/>
  <c r="BI198" i="12"/>
  <c r="BH198" i="12"/>
  <c r="BG198" i="12"/>
  <c r="BF198" i="12"/>
  <c r="BE198" i="12"/>
  <c r="BI197" i="12"/>
  <c r="BH197" i="12"/>
  <c r="BG197" i="12"/>
  <c r="BF197" i="12"/>
  <c r="BE197" i="12"/>
  <c r="BI196" i="12"/>
  <c r="BH196" i="12"/>
  <c r="BG196" i="12"/>
  <c r="BF196" i="12"/>
  <c r="BE196" i="12"/>
  <c r="BI195" i="12"/>
  <c r="BH195" i="12"/>
  <c r="BG195" i="12"/>
  <c r="BF195" i="12"/>
  <c r="BE195" i="12"/>
  <c r="BI194" i="12"/>
  <c r="BH194" i="12"/>
  <c r="BG194" i="12"/>
  <c r="BF194" i="12"/>
  <c r="BE194" i="12"/>
  <c r="BI193" i="12"/>
  <c r="BH193" i="12"/>
  <c r="BG193" i="12"/>
  <c r="BF193" i="12"/>
  <c r="BE193" i="12"/>
  <c r="BI192" i="12"/>
  <c r="BH192" i="12"/>
  <c r="BG192" i="12"/>
  <c r="BF192" i="12"/>
  <c r="BE192" i="12"/>
  <c r="BI191" i="12"/>
  <c r="BH191" i="12"/>
  <c r="BG191" i="12"/>
  <c r="BF191" i="12"/>
  <c r="BE191" i="12"/>
  <c r="BI190" i="12"/>
  <c r="BH190" i="12"/>
  <c r="BG190" i="12"/>
  <c r="BF190" i="12"/>
  <c r="BE190" i="12"/>
  <c r="BI189" i="12"/>
  <c r="BH189" i="12"/>
  <c r="BG189" i="12"/>
  <c r="BF189" i="12"/>
  <c r="BE189" i="12"/>
  <c r="BI188" i="12"/>
  <c r="BH188" i="12"/>
  <c r="BG188" i="12"/>
  <c r="BF188" i="12"/>
  <c r="BE188" i="12"/>
  <c r="BI187" i="12"/>
  <c r="BH187" i="12"/>
  <c r="BG187" i="12"/>
  <c r="BF187" i="12"/>
  <c r="BE187" i="12"/>
  <c r="BI186" i="12"/>
  <c r="BH186" i="12"/>
  <c r="BG186" i="12"/>
  <c r="BF186" i="12"/>
  <c r="BE186" i="12"/>
  <c r="BI185" i="12"/>
  <c r="BH185" i="12"/>
  <c r="BG185" i="12"/>
  <c r="BF185" i="12"/>
  <c r="BE185" i="12"/>
  <c r="BI184" i="12"/>
  <c r="BH184" i="12"/>
  <c r="BG184" i="12"/>
  <c r="BF184" i="12"/>
  <c r="BE184" i="12"/>
  <c r="BI183" i="12"/>
  <c r="BH183" i="12"/>
  <c r="BG183" i="12"/>
  <c r="BF183" i="12"/>
  <c r="BE183" i="12"/>
  <c r="BI182" i="12"/>
  <c r="BH182" i="12"/>
  <c r="BG182" i="12"/>
  <c r="BF182" i="12"/>
  <c r="BE182" i="12"/>
  <c r="BI181" i="12"/>
  <c r="BH181" i="12"/>
  <c r="BG181" i="12"/>
  <c r="BF181" i="12"/>
  <c r="BE181" i="12"/>
  <c r="BI180" i="12"/>
  <c r="BH180" i="12"/>
  <c r="BG180" i="12"/>
  <c r="BF180" i="12"/>
  <c r="BE180" i="12"/>
  <c r="BI179" i="12"/>
  <c r="BH179" i="12"/>
  <c r="BG179" i="12"/>
  <c r="BF179" i="12"/>
  <c r="BE179" i="12"/>
  <c r="BI178" i="12"/>
  <c r="BH178" i="12"/>
  <c r="BG178" i="12"/>
  <c r="BF178" i="12"/>
  <c r="BE178" i="12"/>
  <c r="BI177" i="12"/>
  <c r="BH177" i="12"/>
  <c r="BG177" i="12"/>
  <c r="BF177" i="12"/>
  <c r="BE177" i="12"/>
  <c r="BI176" i="12"/>
  <c r="BH176" i="12"/>
  <c r="BG176" i="12"/>
  <c r="BF176" i="12"/>
  <c r="BE176" i="12"/>
  <c r="BI175" i="12"/>
  <c r="BH175" i="12"/>
  <c r="BG175" i="12"/>
  <c r="BF175" i="12"/>
  <c r="BE175" i="12"/>
  <c r="BI174" i="12"/>
  <c r="BH174" i="12"/>
  <c r="BG174" i="12"/>
  <c r="BF174" i="12"/>
  <c r="BE174" i="12"/>
  <c r="BI173" i="12"/>
  <c r="BH173" i="12"/>
  <c r="BG173" i="12"/>
  <c r="BF173" i="12"/>
  <c r="BE173" i="12"/>
  <c r="BI172" i="12"/>
  <c r="BH172" i="12"/>
  <c r="BG172" i="12"/>
  <c r="BF172" i="12"/>
  <c r="BE172" i="12"/>
  <c r="BI171" i="12"/>
  <c r="BH171" i="12"/>
  <c r="BG171" i="12"/>
  <c r="BF171" i="12"/>
  <c r="BE171" i="12"/>
  <c r="BI170" i="12"/>
  <c r="BH170" i="12"/>
  <c r="BG170" i="12"/>
  <c r="BF170" i="12"/>
  <c r="BE170" i="12"/>
  <c r="BI169" i="12"/>
  <c r="BH169" i="12"/>
  <c r="BG169" i="12"/>
  <c r="BF169" i="12"/>
  <c r="BE169" i="12"/>
  <c r="BI168" i="12"/>
  <c r="BH168" i="12"/>
  <c r="BG168" i="12"/>
  <c r="BF168" i="12"/>
  <c r="BE168" i="12"/>
  <c r="BI167" i="12"/>
  <c r="BH167" i="12"/>
  <c r="BG167" i="12"/>
  <c r="BF167" i="12"/>
  <c r="BE167" i="12"/>
  <c r="BI166" i="12"/>
  <c r="BH166" i="12"/>
  <c r="BG166" i="12"/>
  <c r="BF166" i="12"/>
  <c r="BE166" i="12"/>
  <c r="BI165" i="12"/>
  <c r="BH165" i="12"/>
  <c r="BG165" i="12"/>
  <c r="BF165" i="12"/>
  <c r="BE165" i="12"/>
  <c r="BI164" i="12"/>
  <c r="BH164" i="12"/>
  <c r="BG164" i="12"/>
  <c r="BF164" i="12"/>
  <c r="BE164" i="12"/>
  <c r="BI163" i="12"/>
  <c r="BH163" i="12"/>
  <c r="BG163" i="12"/>
  <c r="BF163" i="12"/>
  <c r="BE163" i="12"/>
  <c r="BI162" i="12"/>
  <c r="BH162" i="12"/>
  <c r="BG162" i="12"/>
  <c r="BF162" i="12"/>
  <c r="BE162" i="12"/>
  <c r="BI161" i="12"/>
  <c r="BH161" i="12"/>
  <c r="BG161" i="12"/>
  <c r="BF161" i="12"/>
  <c r="BE161" i="12"/>
  <c r="BI160" i="12"/>
  <c r="BH160" i="12"/>
  <c r="BG160" i="12"/>
  <c r="BF160" i="12"/>
  <c r="BE160" i="12"/>
  <c r="BI159" i="12"/>
  <c r="BH159" i="12"/>
  <c r="BG159" i="12"/>
  <c r="BF159" i="12"/>
  <c r="BE159" i="12"/>
  <c r="BI158" i="12"/>
  <c r="BH158" i="12"/>
  <c r="BG158" i="12"/>
  <c r="BF158" i="12"/>
  <c r="BE158" i="12"/>
  <c r="BI157" i="12"/>
  <c r="BH157" i="12"/>
  <c r="BG157" i="12"/>
  <c r="BF157" i="12"/>
  <c r="BE157" i="12"/>
  <c r="BI156" i="12"/>
  <c r="BH156" i="12"/>
  <c r="BG156" i="12"/>
  <c r="BF156" i="12"/>
  <c r="BE156" i="12"/>
  <c r="BI155" i="12"/>
  <c r="BH155" i="12"/>
  <c r="BG155" i="12"/>
  <c r="BF155" i="12"/>
  <c r="BE155" i="12"/>
  <c r="BI154" i="12"/>
  <c r="BH154" i="12"/>
  <c r="BG154" i="12"/>
  <c r="BF154" i="12"/>
  <c r="BE154" i="12"/>
  <c r="BI153" i="12"/>
  <c r="BH153" i="12"/>
  <c r="BG153" i="12"/>
  <c r="BF153" i="12"/>
  <c r="BE153" i="12"/>
  <c r="BI152" i="12"/>
  <c r="BH152" i="12"/>
  <c r="BG152" i="12"/>
  <c r="BF152" i="12"/>
  <c r="BE152" i="12"/>
  <c r="BI151" i="12"/>
  <c r="BH151" i="12"/>
  <c r="BG151" i="12"/>
  <c r="BF151" i="12"/>
  <c r="BE151" i="12"/>
  <c r="BI150" i="12"/>
  <c r="BH150" i="12"/>
  <c r="BG150" i="12"/>
  <c r="BF150" i="12"/>
  <c r="BE150" i="12"/>
  <c r="BI149" i="12"/>
  <c r="BH149" i="12"/>
  <c r="BG149" i="12"/>
  <c r="BF149" i="12"/>
  <c r="BE149" i="12"/>
  <c r="BI148" i="12"/>
  <c r="BH148" i="12"/>
  <c r="BG148" i="12"/>
  <c r="BF148" i="12"/>
  <c r="BE148" i="12"/>
  <c r="BI147" i="12"/>
  <c r="BH147" i="12"/>
  <c r="BG147" i="12"/>
  <c r="BF147" i="12"/>
  <c r="BE147" i="12"/>
  <c r="BI146" i="12"/>
  <c r="BH146" i="12"/>
  <c r="BG146" i="12"/>
  <c r="BF146" i="12"/>
  <c r="BE146" i="12"/>
  <c r="BI145" i="12"/>
  <c r="BH145" i="12"/>
  <c r="BG145" i="12"/>
  <c r="BF145" i="12"/>
  <c r="BE145" i="12"/>
  <c r="BI144" i="12"/>
  <c r="BH144" i="12"/>
  <c r="BG144" i="12"/>
  <c r="BF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BI138" i="12"/>
  <c r="BH138" i="12"/>
  <c r="BG138" i="12"/>
  <c r="BF138" i="12"/>
  <c r="BE138" i="12"/>
  <c r="BI137" i="12"/>
  <c r="BH137" i="12"/>
  <c r="BG137" i="12"/>
  <c r="BF137" i="12"/>
  <c r="BE137" i="12"/>
  <c r="BI136" i="12"/>
  <c r="BH136" i="12"/>
  <c r="BG136" i="12"/>
  <c r="BF136" i="12"/>
  <c r="BE136" i="12"/>
  <c r="BI135" i="12"/>
  <c r="BH135" i="12"/>
  <c r="BG135" i="12"/>
  <c r="BF135" i="12"/>
  <c r="BE135" i="12"/>
  <c r="BI134" i="12"/>
  <c r="BH134" i="12"/>
  <c r="BG134" i="12"/>
  <c r="BF134" i="12"/>
  <c r="BE134" i="12"/>
  <c r="BI133" i="12"/>
  <c r="BH133" i="12"/>
  <c r="BG133" i="12"/>
  <c r="BF133" i="12"/>
  <c r="BE133" i="12"/>
  <c r="BI132" i="12"/>
  <c r="BH132" i="12"/>
  <c r="BG132" i="12"/>
  <c r="BF132" i="12"/>
  <c r="BE132" i="12"/>
  <c r="BI131" i="12"/>
  <c r="BH131" i="12"/>
  <c r="BG131" i="12"/>
  <c r="BF131" i="12"/>
  <c r="BE131" i="12"/>
  <c r="BI130" i="12"/>
  <c r="BH130" i="12"/>
  <c r="BG130" i="12"/>
  <c r="BF130" i="12"/>
  <c r="BE130" i="12"/>
  <c r="BI129" i="12"/>
  <c r="BH129" i="12"/>
  <c r="BG129" i="12"/>
  <c r="BF129" i="12"/>
  <c r="BE129" i="12"/>
  <c r="BI128" i="12"/>
  <c r="BH128" i="12"/>
  <c r="BG128" i="12"/>
  <c r="BF128" i="12"/>
  <c r="BE128" i="12"/>
  <c r="BI127" i="12"/>
  <c r="BH127" i="12"/>
  <c r="BG127" i="12"/>
  <c r="BF127" i="12"/>
  <c r="BE127" i="12"/>
  <c r="BI126" i="12"/>
  <c r="BH126" i="12"/>
  <c r="BG126" i="12"/>
  <c r="BF126" i="12"/>
  <c r="BE126" i="12"/>
  <c r="BI125" i="12"/>
  <c r="BH125" i="12"/>
  <c r="BG125" i="12"/>
  <c r="BF125" i="12"/>
  <c r="BE125" i="12"/>
  <c r="BI124" i="12"/>
  <c r="BH124" i="12"/>
  <c r="BG124" i="12"/>
  <c r="BF124" i="12"/>
  <c r="BE124" i="12"/>
  <c r="BI123" i="12"/>
  <c r="BH123" i="12"/>
  <c r="BG123" i="12"/>
  <c r="BF123" i="12"/>
  <c r="BE123" i="12"/>
  <c r="BI122" i="12"/>
  <c r="BH122" i="12"/>
  <c r="BG122" i="12"/>
  <c r="BF122" i="12"/>
  <c r="BE122" i="12"/>
  <c r="BI121" i="12"/>
  <c r="BH121" i="12"/>
  <c r="BG121" i="12"/>
  <c r="BF121" i="12"/>
  <c r="BE121" i="12"/>
  <c r="BI120" i="12"/>
  <c r="BH120" i="12"/>
  <c r="BG120" i="12"/>
  <c r="BF120" i="12"/>
  <c r="BE120" i="12"/>
  <c r="BI119" i="12"/>
  <c r="BH119" i="12"/>
  <c r="BG119" i="12"/>
  <c r="BF119" i="12"/>
  <c r="BE119" i="12"/>
  <c r="BI118" i="12"/>
  <c r="BH118" i="12"/>
  <c r="BG118" i="12"/>
  <c r="BF118" i="12"/>
  <c r="BE118" i="12"/>
  <c r="BI117" i="12"/>
  <c r="BH117" i="12"/>
  <c r="BG117" i="12"/>
  <c r="BF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BI103" i="12"/>
  <c r="BH103" i="12"/>
  <c r="BG103" i="12"/>
  <c r="BF103" i="12"/>
  <c r="BE103" i="12"/>
  <c r="BI102" i="12"/>
  <c r="BH102" i="12"/>
  <c r="BG102" i="12"/>
  <c r="BF102" i="12"/>
  <c r="BE102" i="12"/>
  <c r="BI101" i="12"/>
  <c r="BH101" i="12"/>
  <c r="BG101" i="12"/>
  <c r="BF101" i="12"/>
  <c r="BE101" i="12"/>
  <c r="BI100" i="12"/>
  <c r="BH100" i="12"/>
  <c r="BG100" i="12"/>
  <c r="BF100" i="12"/>
  <c r="BE100" i="12"/>
  <c r="BI99" i="12"/>
  <c r="BH99" i="12"/>
  <c r="BG99" i="12"/>
  <c r="BF99" i="12"/>
  <c r="BE99" i="12"/>
  <c r="BI98" i="12"/>
  <c r="BH98" i="12"/>
  <c r="BG98" i="12"/>
  <c r="BF98" i="12"/>
  <c r="BE98" i="12"/>
  <c r="BI97" i="12"/>
  <c r="BH97" i="12"/>
  <c r="BG97" i="12"/>
  <c r="BF97" i="12"/>
  <c r="BE97" i="12"/>
  <c r="BI96" i="12"/>
  <c r="BH96" i="12"/>
  <c r="BG96" i="12"/>
  <c r="BF96" i="12"/>
  <c r="BE96" i="12"/>
  <c r="BI95" i="12"/>
  <c r="BH95" i="12"/>
  <c r="BG95" i="12"/>
  <c r="BF95" i="12"/>
  <c r="BE95" i="12"/>
  <c r="BI94" i="12"/>
  <c r="BH94" i="12"/>
  <c r="BG94" i="12"/>
  <c r="BF94" i="12"/>
  <c r="BE94" i="12"/>
  <c r="BI93" i="12"/>
  <c r="BH93" i="12"/>
  <c r="BG93" i="12"/>
  <c r="BF93" i="12"/>
  <c r="BE93" i="12"/>
  <c r="BI92" i="12"/>
  <c r="BH92" i="12"/>
  <c r="BG92" i="12"/>
  <c r="BF92" i="12"/>
  <c r="BE92" i="12"/>
  <c r="BI91" i="12"/>
  <c r="BH91" i="12"/>
  <c r="BG91" i="12"/>
  <c r="BF91" i="12"/>
  <c r="BE91" i="12"/>
  <c r="BI90" i="12"/>
  <c r="BH90" i="12"/>
  <c r="BG90" i="12"/>
  <c r="BF90" i="12"/>
  <c r="BE90" i="12"/>
  <c r="BI89" i="12"/>
  <c r="BH89" i="12"/>
  <c r="BG89" i="12"/>
  <c r="BF89" i="12"/>
  <c r="BE89" i="12"/>
  <c r="BI88" i="12"/>
  <c r="BH88" i="12"/>
  <c r="BG88" i="12"/>
  <c r="BF88" i="12"/>
  <c r="BE88" i="12"/>
  <c r="BI87" i="12"/>
  <c r="BH87" i="12"/>
  <c r="BG87" i="12"/>
  <c r="BF87" i="12"/>
  <c r="BE87" i="12"/>
  <c r="BI86" i="12"/>
  <c r="BH86" i="12"/>
  <c r="BG86" i="12"/>
  <c r="BF86" i="12"/>
  <c r="BE86" i="12"/>
  <c r="BI85" i="12"/>
  <c r="BH85" i="12"/>
  <c r="BG85" i="12"/>
  <c r="BF85" i="12"/>
  <c r="BE85" i="12"/>
  <c r="BI84" i="12"/>
  <c r="BH84" i="12"/>
  <c r="BG84" i="12"/>
  <c r="BF84" i="12"/>
  <c r="BE84" i="12"/>
  <c r="BI83" i="12"/>
  <c r="BH83" i="12"/>
  <c r="BG83" i="12"/>
  <c r="BF83" i="12"/>
  <c r="BE83" i="12"/>
  <c r="BI82" i="12"/>
  <c r="BH82" i="12"/>
  <c r="BG82" i="12"/>
  <c r="BF82" i="12"/>
  <c r="BE82" i="12"/>
  <c r="BI81" i="12"/>
  <c r="BH81" i="12"/>
  <c r="BG81" i="12"/>
  <c r="BF81" i="12"/>
  <c r="BE81" i="12"/>
  <c r="BI80" i="12"/>
  <c r="BH80" i="12"/>
  <c r="BG80" i="12"/>
  <c r="BF80" i="12"/>
  <c r="BE80" i="12"/>
  <c r="BI79" i="12"/>
  <c r="BH79" i="12"/>
  <c r="BG79" i="12"/>
  <c r="BF79" i="12"/>
  <c r="BE79" i="12"/>
  <c r="BI78" i="12"/>
  <c r="BH78" i="12"/>
  <c r="BG78" i="12"/>
  <c r="BF78" i="12"/>
  <c r="BE78" i="12"/>
  <c r="BI77" i="12"/>
  <c r="BH77" i="12"/>
  <c r="BG77" i="12"/>
  <c r="BF77" i="12"/>
  <c r="BE77" i="12"/>
  <c r="BI76" i="12"/>
  <c r="BH76" i="12"/>
  <c r="BG76" i="12"/>
  <c r="BF76" i="12"/>
  <c r="BE76" i="12"/>
  <c r="BI75" i="12"/>
  <c r="BH75" i="12"/>
  <c r="BG75" i="12"/>
  <c r="BF75" i="12"/>
  <c r="BE75" i="12"/>
  <c r="BI74" i="12"/>
  <c r="BH74" i="12"/>
  <c r="BG74" i="12"/>
  <c r="BF74" i="12"/>
  <c r="BE74" i="12"/>
  <c r="BI73" i="12"/>
  <c r="BH73" i="12"/>
  <c r="BG73" i="12"/>
  <c r="BF73" i="12"/>
  <c r="BE73" i="12"/>
  <c r="BI72" i="12"/>
  <c r="BH72" i="12"/>
  <c r="BG72" i="12"/>
  <c r="BF72" i="12"/>
  <c r="BE72" i="12"/>
  <c r="BI71" i="12"/>
  <c r="BH71" i="12"/>
  <c r="BG71" i="12"/>
  <c r="BF71" i="12"/>
  <c r="BE71" i="12"/>
  <c r="BI70" i="12"/>
  <c r="BH70" i="12"/>
  <c r="BG70" i="12"/>
  <c r="BF70" i="12"/>
  <c r="BE70" i="12"/>
  <c r="BI69" i="12"/>
  <c r="BH69" i="12"/>
  <c r="BG69" i="12"/>
  <c r="BF69" i="12"/>
  <c r="BE69" i="12"/>
  <c r="BI68" i="12"/>
  <c r="BH68" i="12"/>
  <c r="BG68" i="12"/>
  <c r="BF68" i="12"/>
  <c r="BE68" i="12"/>
  <c r="BI67" i="12"/>
  <c r="BH67" i="12"/>
  <c r="BG67" i="12"/>
  <c r="BF67" i="12"/>
  <c r="BE67" i="12"/>
  <c r="BI66" i="12"/>
  <c r="BH66" i="12"/>
  <c r="BG66" i="12"/>
  <c r="BF66" i="12"/>
  <c r="BE66" i="12"/>
  <c r="BI64" i="12"/>
  <c r="BH64" i="12"/>
  <c r="BG64" i="12"/>
  <c r="BF64" i="12"/>
  <c r="BE64" i="12"/>
  <c r="BI63" i="12"/>
  <c r="BH63" i="12"/>
  <c r="BG63" i="12"/>
  <c r="BF63" i="12"/>
  <c r="BE63" i="12"/>
  <c r="BI62" i="12"/>
  <c r="BH62" i="12"/>
  <c r="BG62" i="12"/>
  <c r="BF62" i="12"/>
  <c r="BE62" i="12"/>
  <c r="BI61" i="12"/>
  <c r="BH61" i="12"/>
  <c r="BG61" i="12"/>
  <c r="BF61" i="12"/>
  <c r="BE61" i="12"/>
  <c r="BI60" i="12"/>
  <c r="BH60" i="12"/>
  <c r="BG60" i="12"/>
  <c r="BF60" i="12"/>
  <c r="BE60" i="12"/>
  <c r="BI59" i="12"/>
  <c r="BH59" i="12"/>
  <c r="BG59" i="12"/>
  <c r="BF59" i="12"/>
  <c r="BE59" i="12"/>
  <c r="BI58" i="12"/>
  <c r="BH58" i="12"/>
  <c r="BG58" i="12"/>
  <c r="BF58" i="12"/>
  <c r="BE58" i="12"/>
  <c r="BI57" i="12"/>
  <c r="BH57" i="12"/>
  <c r="BG57" i="12"/>
  <c r="BF57" i="12"/>
  <c r="BE57" i="12"/>
  <c r="BI56" i="12"/>
  <c r="BH56" i="12"/>
  <c r="BG56" i="12"/>
  <c r="BF56" i="12"/>
  <c r="BE56" i="12"/>
  <c r="BI55" i="12"/>
  <c r="BH55" i="12"/>
  <c r="BG55" i="12"/>
  <c r="BF55" i="12"/>
  <c r="BE55" i="12"/>
  <c r="BJ55" i="12" s="1"/>
  <c r="BI54" i="12"/>
  <c r="BH54" i="12"/>
  <c r="BG54" i="12"/>
  <c r="BF54" i="12"/>
  <c r="BE54" i="12"/>
  <c r="BI53" i="12"/>
  <c r="BH53" i="12"/>
  <c r="BG53" i="12"/>
  <c r="BF53" i="12"/>
  <c r="BE53" i="12"/>
  <c r="BI52" i="12"/>
  <c r="BH52" i="12"/>
  <c r="BG52" i="12"/>
  <c r="BF52" i="12"/>
  <c r="BE52" i="12"/>
  <c r="BI51" i="12"/>
  <c r="BH51" i="12"/>
  <c r="BG51" i="12"/>
  <c r="BF51" i="12"/>
  <c r="BE51" i="12"/>
  <c r="BI50" i="12"/>
  <c r="BH50" i="12"/>
  <c r="BG50" i="12"/>
  <c r="BF50" i="12"/>
  <c r="BE50" i="12"/>
  <c r="BI49" i="12"/>
  <c r="BH49" i="12"/>
  <c r="BG49" i="12"/>
  <c r="BF49" i="12"/>
  <c r="BE49" i="12"/>
  <c r="BI48" i="12"/>
  <c r="BH48" i="12"/>
  <c r="BG48" i="12"/>
  <c r="BF48" i="12"/>
  <c r="BE48" i="12"/>
  <c r="BI47" i="12"/>
  <c r="BH47" i="12"/>
  <c r="BG47" i="12"/>
  <c r="BF47" i="12"/>
  <c r="BE47" i="12"/>
  <c r="BI46" i="12"/>
  <c r="BH46" i="12"/>
  <c r="BG46" i="12"/>
  <c r="BF46" i="12"/>
  <c r="BE46" i="12"/>
  <c r="BI45" i="12"/>
  <c r="BH45" i="12"/>
  <c r="BG45" i="12"/>
  <c r="BF45" i="12"/>
  <c r="BE45" i="12"/>
  <c r="BI44" i="12"/>
  <c r="BH44" i="12"/>
  <c r="BG44" i="12"/>
  <c r="BF44" i="12"/>
  <c r="BE44" i="12"/>
  <c r="BI43" i="12"/>
  <c r="BH43" i="12"/>
  <c r="BG43" i="12"/>
  <c r="BF43" i="12"/>
  <c r="BE43" i="12"/>
  <c r="BI42" i="12"/>
  <c r="BH42" i="12"/>
  <c r="BG42" i="12"/>
  <c r="BF42" i="12"/>
  <c r="BE42" i="12"/>
  <c r="BI41" i="12"/>
  <c r="BH41" i="12"/>
  <c r="BG41" i="12"/>
  <c r="BF41" i="12"/>
  <c r="BE41" i="12"/>
  <c r="BI40" i="12"/>
  <c r="BH40" i="12"/>
  <c r="BG40" i="12"/>
  <c r="BF40" i="12"/>
  <c r="BE40" i="12"/>
  <c r="BI39" i="12"/>
  <c r="BH39" i="12"/>
  <c r="BG39" i="12"/>
  <c r="BF39" i="12"/>
  <c r="BE39" i="12"/>
  <c r="BI38" i="12"/>
  <c r="BH38" i="12"/>
  <c r="BG38" i="12"/>
  <c r="BF38" i="12"/>
  <c r="BE38" i="12"/>
  <c r="BI37" i="12"/>
  <c r="BH37" i="12"/>
  <c r="BG37" i="12"/>
  <c r="BF37" i="12"/>
  <c r="BE37" i="12"/>
  <c r="BI36" i="12"/>
  <c r="BH36" i="12"/>
  <c r="BG36" i="12"/>
  <c r="BF36" i="12"/>
  <c r="BE36" i="12"/>
  <c r="BI35" i="12"/>
  <c r="BH35" i="12"/>
  <c r="BG35" i="12"/>
  <c r="BF35" i="12"/>
  <c r="BE35" i="12"/>
  <c r="BI34" i="12"/>
  <c r="BH34" i="12"/>
  <c r="BG34" i="12"/>
  <c r="BF34" i="12"/>
  <c r="BE34" i="12"/>
  <c r="BI33" i="12"/>
  <c r="BH33" i="12"/>
  <c r="BG33" i="12"/>
  <c r="BF33" i="12"/>
  <c r="BE33" i="12"/>
  <c r="BI32" i="12"/>
  <c r="BH32" i="12"/>
  <c r="BG32" i="12"/>
  <c r="BF32" i="12"/>
  <c r="BE32" i="12"/>
  <c r="BI31" i="12"/>
  <c r="BH31" i="12"/>
  <c r="BG31" i="12"/>
  <c r="BF31" i="12"/>
  <c r="BE31" i="12"/>
  <c r="BI30" i="12"/>
  <c r="BH30" i="12"/>
  <c r="BG30" i="12"/>
  <c r="BF30" i="12"/>
  <c r="BE30" i="12"/>
  <c r="BI29" i="12"/>
  <c r="BH29" i="12"/>
  <c r="BG29" i="12"/>
  <c r="BF29" i="12"/>
  <c r="BE29" i="12"/>
  <c r="BI28" i="12"/>
  <c r="BH28" i="12"/>
  <c r="BG28" i="12"/>
  <c r="BF28" i="12"/>
  <c r="BE28" i="12"/>
  <c r="BI27" i="12"/>
  <c r="BH27" i="12"/>
  <c r="BG27" i="12"/>
  <c r="BF27" i="12"/>
  <c r="BE27" i="12"/>
  <c r="BI26" i="12"/>
  <c r="BH26" i="12"/>
  <c r="BG26" i="12"/>
  <c r="BF26" i="12"/>
  <c r="BE26" i="12"/>
  <c r="BI25" i="12"/>
  <c r="BH25" i="12"/>
  <c r="BG25" i="12"/>
  <c r="BF25" i="12"/>
  <c r="BE25" i="12"/>
  <c r="BI24" i="12"/>
  <c r="BH24" i="12"/>
  <c r="BG24" i="12"/>
  <c r="BF24" i="12"/>
  <c r="BE24" i="12"/>
  <c r="BI23" i="12"/>
  <c r="BH23" i="12"/>
  <c r="BG23" i="12"/>
  <c r="BF23" i="12"/>
  <c r="BE23" i="12"/>
  <c r="BI22" i="12"/>
  <c r="BH22" i="12"/>
  <c r="BG22" i="12"/>
  <c r="BF22" i="12"/>
  <c r="BE22" i="12"/>
  <c r="BI21" i="12"/>
  <c r="BH21" i="12"/>
  <c r="BG21" i="12"/>
  <c r="BF21" i="12"/>
  <c r="BE21" i="12"/>
  <c r="BI20" i="12"/>
  <c r="BH20" i="12"/>
  <c r="BG20" i="12"/>
  <c r="BF20" i="12"/>
  <c r="BE20" i="12"/>
  <c r="BI19" i="12"/>
  <c r="BH19" i="12"/>
  <c r="BG19" i="12"/>
  <c r="BF19" i="12"/>
  <c r="BE19" i="12"/>
  <c r="BI18" i="12"/>
  <c r="BH18" i="12"/>
  <c r="BG18" i="12"/>
  <c r="BF18" i="12"/>
  <c r="BE18" i="12"/>
  <c r="BI17" i="12"/>
  <c r="BH17" i="12"/>
  <c r="BG17" i="12"/>
  <c r="BF17" i="12"/>
  <c r="BE17" i="12"/>
  <c r="BI16" i="12"/>
  <c r="BH16" i="12"/>
  <c r="BG16" i="12"/>
  <c r="BF16" i="12"/>
  <c r="BE16" i="12"/>
  <c r="BI15" i="12"/>
  <c r="BH15" i="12"/>
  <c r="BG15" i="12"/>
  <c r="BF15" i="12"/>
  <c r="BE15" i="12"/>
  <c r="BI14" i="12"/>
  <c r="BH14" i="12"/>
  <c r="BG14" i="12"/>
  <c r="BF14" i="12"/>
  <c r="BE14" i="12"/>
  <c r="BI13" i="12"/>
  <c r="BH13" i="12"/>
  <c r="BG13" i="12"/>
  <c r="BF13" i="12"/>
  <c r="BE13" i="12"/>
  <c r="BI12" i="12"/>
  <c r="BH12" i="12"/>
  <c r="BG12" i="12"/>
  <c r="BF12" i="12"/>
  <c r="BE12" i="12"/>
  <c r="BI11" i="12"/>
  <c r="BH11" i="12"/>
  <c r="BG11" i="12"/>
  <c r="BF11" i="12"/>
  <c r="BE11" i="12"/>
  <c r="BI10" i="12"/>
  <c r="BH10" i="12"/>
  <c r="BG10" i="12"/>
  <c r="BF10" i="12"/>
  <c r="BE10" i="12"/>
  <c r="BI9" i="12"/>
  <c r="BH9" i="12"/>
  <c r="BG9" i="12"/>
  <c r="BF9" i="12"/>
  <c r="BE9" i="12"/>
  <c r="BI8" i="12"/>
  <c r="BH8" i="12"/>
  <c r="BG8" i="12"/>
  <c r="BF8" i="12"/>
  <c r="BE8" i="12"/>
  <c r="BI7" i="12"/>
  <c r="BH7" i="12"/>
  <c r="BG7" i="12"/>
  <c r="BF7" i="12"/>
  <c r="BE7" i="12"/>
  <c r="BW451" i="12"/>
  <c r="BT451" i="12"/>
  <c r="BS451" i="12"/>
  <c r="BR451" i="12"/>
  <c r="BM451" i="12"/>
  <c r="BL451" i="12"/>
  <c r="BD451" i="12"/>
  <c r="BC451" i="12"/>
  <c r="BB451" i="12"/>
  <c r="BA451" i="12"/>
  <c r="AZ451" i="12"/>
  <c r="AY451" i="12"/>
  <c r="AW451" i="12"/>
  <c r="AV451" i="12"/>
  <c r="AU451" i="12"/>
  <c r="AT451" i="12"/>
  <c r="AS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AX450" i="12"/>
  <c r="AX449" i="12"/>
  <c r="AR449" i="12"/>
  <c r="AX448" i="12"/>
  <c r="AR448" i="12"/>
  <c r="BW447" i="12"/>
  <c r="BS447" i="12"/>
  <c r="BR447" i="12"/>
  <c r="BC447" i="12"/>
  <c r="BB447" i="12"/>
  <c r="BA447" i="12"/>
  <c r="AZ447" i="12"/>
  <c r="AY447" i="12"/>
  <c r="AW447" i="12"/>
  <c r="AV447" i="12"/>
  <c r="AU447" i="12"/>
  <c r="AT447" i="12"/>
  <c r="AS447" i="12"/>
  <c r="AQ447" i="12"/>
  <c r="AP447" i="12"/>
  <c r="AO447" i="12"/>
  <c r="AN447" i="12"/>
  <c r="AM447" i="12"/>
  <c r="AK447" i="12"/>
  <c r="AJ447" i="12"/>
  <c r="AI447" i="12"/>
  <c r="AH447" i="12"/>
  <c r="AG447" i="12"/>
  <c r="AE447" i="12"/>
  <c r="AD447" i="12"/>
  <c r="AC447" i="12"/>
  <c r="AB447" i="12"/>
  <c r="AA447" i="12"/>
  <c r="Y447" i="12"/>
  <c r="X447" i="12"/>
  <c r="W447" i="12"/>
  <c r="V447" i="12"/>
  <c r="U447" i="12"/>
  <c r="S447" i="12"/>
  <c r="R447" i="12"/>
  <c r="Q447" i="12"/>
  <c r="P447" i="12"/>
  <c r="O447" i="12"/>
  <c r="M447" i="12"/>
  <c r="L447" i="12"/>
  <c r="K447" i="12"/>
  <c r="J447" i="12"/>
  <c r="I447" i="12"/>
  <c r="BT446" i="12"/>
  <c r="BD446" i="12"/>
  <c r="AX446" i="12"/>
  <c r="AR446" i="12"/>
  <c r="AL446" i="12"/>
  <c r="AF446" i="12"/>
  <c r="Z446" i="12"/>
  <c r="T446" i="12"/>
  <c r="N446" i="12"/>
  <c r="BT445" i="12"/>
  <c r="BD445" i="12"/>
  <c r="AX445" i="12"/>
  <c r="AR445" i="12"/>
  <c r="AL445" i="12"/>
  <c r="AF445" i="12"/>
  <c r="Z445" i="12"/>
  <c r="T445" i="12"/>
  <c r="N445" i="12"/>
  <c r="BT444" i="12"/>
  <c r="BD444" i="12"/>
  <c r="AX444" i="12"/>
  <c r="AR444" i="12"/>
  <c r="AL444" i="12"/>
  <c r="AF444" i="12"/>
  <c r="Z444" i="12"/>
  <c r="T444" i="12"/>
  <c r="N444" i="12"/>
  <c r="BT443" i="12"/>
  <c r="BD443" i="12"/>
  <c r="AX443" i="12"/>
  <c r="AR443" i="12"/>
  <c r="AL443" i="12"/>
  <c r="AF443" i="12"/>
  <c r="Z443" i="12"/>
  <c r="T443" i="12"/>
  <c r="N443" i="12"/>
  <c r="BT442" i="12"/>
  <c r="BD442" i="12"/>
  <c r="AX442" i="12"/>
  <c r="AR442" i="12"/>
  <c r="AL442" i="12"/>
  <c r="AF442" i="12"/>
  <c r="Z442" i="12"/>
  <c r="T442" i="12"/>
  <c r="N442" i="12"/>
  <c r="BT441" i="12"/>
  <c r="BD441" i="12"/>
  <c r="AX441" i="12"/>
  <c r="AR441" i="12"/>
  <c r="AL441" i="12"/>
  <c r="AF441" i="12"/>
  <c r="Z441" i="12"/>
  <c r="T441" i="12"/>
  <c r="N441" i="12"/>
  <c r="BT440" i="12"/>
  <c r="BD440" i="12"/>
  <c r="AX440" i="12"/>
  <c r="AR440" i="12"/>
  <c r="AL440" i="12"/>
  <c r="AF440" i="12"/>
  <c r="Z440" i="12"/>
  <c r="T440" i="12"/>
  <c r="N440" i="12"/>
  <c r="BT439" i="12"/>
  <c r="BD439" i="12"/>
  <c r="AX439" i="12"/>
  <c r="AR439" i="12"/>
  <c r="AL439" i="12"/>
  <c r="AF439" i="12"/>
  <c r="Z439" i="12"/>
  <c r="T439" i="12"/>
  <c r="N439" i="12"/>
  <c r="BT438" i="12"/>
  <c r="BD438" i="12"/>
  <c r="AX438" i="12"/>
  <c r="AR438" i="12"/>
  <c r="AL438" i="12"/>
  <c r="AF438" i="12"/>
  <c r="Z438" i="12"/>
  <c r="T438" i="12"/>
  <c r="N438" i="12"/>
  <c r="BT437" i="12"/>
  <c r="BP437" i="12"/>
  <c r="BD437" i="12"/>
  <c r="AX437" i="12"/>
  <c r="AR437" i="12"/>
  <c r="AL437" i="12"/>
  <c r="AF437" i="12"/>
  <c r="Z437" i="12"/>
  <c r="T437" i="12"/>
  <c r="N437" i="12"/>
  <c r="BT436" i="12"/>
  <c r="BD436" i="12"/>
  <c r="AX436" i="12"/>
  <c r="AR436" i="12"/>
  <c r="AL436" i="12"/>
  <c r="AF436" i="12"/>
  <c r="Z436" i="12"/>
  <c r="T436" i="12"/>
  <c r="N436" i="12"/>
  <c r="BT435" i="12"/>
  <c r="BD435" i="12"/>
  <c r="AX435" i="12"/>
  <c r="AR435" i="12"/>
  <c r="AL435" i="12"/>
  <c r="AF435" i="12"/>
  <c r="Z435" i="12"/>
  <c r="T435" i="12"/>
  <c r="N435" i="12"/>
  <c r="BT434" i="12"/>
  <c r="BD434" i="12"/>
  <c r="AX434" i="12"/>
  <c r="AR434" i="12"/>
  <c r="AL434" i="12"/>
  <c r="AF434" i="12"/>
  <c r="Z434" i="12"/>
  <c r="T434" i="12"/>
  <c r="N434" i="12"/>
  <c r="BT433" i="12"/>
  <c r="BD433" i="12"/>
  <c r="AX433" i="12"/>
  <c r="AR433" i="12"/>
  <c r="AL433" i="12"/>
  <c r="AF433" i="12"/>
  <c r="Z433" i="12"/>
  <c r="T433" i="12"/>
  <c r="N433" i="12"/>
  <c r="BT432" i="12"/>
  <c r="BD432" i="12"/>
  <c r="AX432" i="12"/>
  <c r="AR432" i="12"/>
  <c r="AL432" i="12"/>
  <c r="AF432" i="12"/>
  <c r="Z432" i="12"/>
  <c r="T432" i="12"/>
  <c r="N432" i="12"/>
  <c r="BT431" i="12"/>
  <c r="BD431" i="12"/>
  <c r="AX431" i="12"/>
  <c r="AR431" i="12"/>
  <c r="AL431" i="12"/>
  <c r="AF431" i="12"/>
  <c r="Z431" i="12"/>
  <c r="T431" i="12"/>
  <c r="N431" i="12"/>
  <c r="BT430" i="12"/>
  <c r="BD430" i="12"/>
  <c r="AX430" i="12"/>
  <c r="AR430" i="12"/>
  <c r="AL430" i="12"/>
  <c r="AF430" i="12"/>
  <c r="Z430" i="12"/>
  <c r="T430" i="12"/>
  <c r="N430" i="12"/>
  <c r="BT429" i="12"/>
  <c r="BD429" i="12"/>
  <c r="AX429" i="12"/>
  <c r="AR429" i="12"/>
  <c r="AL429" i="12"/>
  <c r="AF429" i="12"/>
  <c r="Z429" i="12"/>
  <c r="T429" i="12"/>
  <c r="N429" i="12"/>
  <c r="BT428" i="12"/>
  <c r="BD428" i="12"/>
  <c r="AX428" i="12"/>
  <c r="AR428" i="12"/>
  <c r="AL428" i="12"/>
  <c r="AF428" i="12"/>
  <c r="Z428" i="12"/>
  <c r="T428" i="12"/>
  <c r="N428" i="12"/>
  <c r="BT427" i="12"/>
  <c r="BD427" i="12"/>
  <c r="AX427" i="12"/>
  <c r="AR427" i="12"/>
  <c r="AL427" i="12"/>
  <c r="AF427" i="12"/>
  <c r="Z427" i="12"/>
  <c r="T427" i="12"/>
  <c r="N427" i="12"/>
  <c r="BT426" i="12"/>
  <c r="BD426" i="12"/>
  <c r="AX426" i="12"/>
  <c r="AR426" i="12"/>
  <c r="AL426" i="12"/>
  <c r="AF426" i="12"/>
  <c r="Z426" i="12"/>
  <c r="T426" i="12"/>
  <c r="N426" i="12"/>
  <c r="BT425" i="12"/>
  <c r="BD425" i="12"/>
  <c r="AX425" i="12"/>
  <c r="AR425" i="12"/>
  <c r="AL425" i="12"/>
  <c r="AF425" i="12"/>
  <c r="Z425" i="12"/>
  <c r="T425" i="12"/>
  <c r="N425" i="12"/>
  <c r="BT424" i="12"/>
  <c r="BD424" i="12"/>
  <c r="AX424" i="12"/>
  <c r="AR424" i="12"/>
  <c r="AL424" i="12"/>
  <c r="AF424" i="12"/>
  <c r="Z424" i="12"/>
  <c r="T424" i="12"/>
  <c r="N424" i="12"/>
  <c r="BT423" i="12"/>
  <c r="BD423" i="12"/>
  <c r="AX423" i="12"/>
  <c r="AR423" i="12"/>
  <c r="AL423" i="12"/>
  <c r="AF423" i="12"/>
  <c r="Z423" i="12"/>
  <c r="T423" i="12"/>
  <c r="N423" i="12"/>
  <c r="BT422" i="12"/>
  <c r="BD422" i="12"/>
  <c r="AX422" i="12"/>
  <c r="AR422" i="12"/>
  <c r="AL422" i="12"/>
  <c r="AF422" i="12"/>
  <c r="Z422" i="12"/>
  <c r="T422" i="12"/>
  <c r="N422" i="12"/>
  <c r="BT421" i="12"/>
  <c r="BD421" i="12"/>
  <c r="AX421" i="12"/>
  <c r="AR421" i="12"/>
  <c r="AL421" i="12"/>
  <c r="AF421" i="12"/>
  <c r="Z421" i="12"/>
  <c r="T421" i="12"/>
  <c r="N421" i="12"/>
  <c r="BT420" i="12"/>
  <c r="BD420" i="12"/>
  <c r="AX420" i="12"/>
  <c r="AR420" i="12"/>
  <c r="AL420" i="12"/>
  <c r="AF420" i="12"/>
  <c r="Z420" i="12"/>
  <c r="T420" i="12"/>
  <c r="N420" i="12"/>
  <c r="BT419" i="12"/>
  <c r="BD419" i="12"/>
  <c r="AX419" i="12"/>
  <c r="AR419" i="12"/>
  <c r="AL419" i="12"/>
  <c r="AF419" i="12"/>
  <c r="Z419" i="12"/>
  <c r="T419" i="12"/>
  <c r="N419" i="12"/>
  <c r="BT418" i="12"/>
  <c r="BD418" i="12"/>
  <c r="AX418" i="12"/>
  <c r="AR418" i="12"/>
  <c r="AL418" i="12"/>
  <c r="AF418" i="12"/>
  <c r="Z418" i="12"/>
  <c r="T418" i="12"/>
  <c r="N418" i="12"/>
  <c r="BT417" i="12"/>
  <c r="BD417" i="12"/>
  <c r="AX417" i="12"/>
  <c r="AR417" i="12"/>
  <c r="AL417" i="12"/>
  <c r="AF417" i="12"/>
  <c r="Z417" i="12"/>
  <c r="T417" i="12"/>
  <c r="N417" i="12"/>
  <c r="BT416" i="12"/>
  <c r="BD416" i="12"/>
  <c r="AX416" i="12"/>
  <c r="AR416" i="12"/>
  <c r="AL416" i="12"/>
  <c r="AF416" i="12"/>
  <c r="Z416" i="12"/>
  <c r="T416" i="12"/>
  <c r="N416" i="12"/>
  <c r="BT415" i="12"/>
  <c r="BD415" i="12"/>
  <c r="AX415" i="12"/>
  <c r="AR415" i="12"/>
  <c r="AL415" i="12"/>
  <c r="AF415" i="12"/>
  <c r="Z415" i="12"/>
  <c r="T415" i="12"/>
  <c r="N415" i="12"/>
  <c r="BT414" i="12"/>
  <c r="BD414" i="12"/>
  <c r="AX414" i="12"/>
  <c r="AR414" i="12"/>
  <c r="AL414" i="12"/>
  <c r="AF414" i="12"/>
  <c r="Z414" i="12"/>
  <c r="T414" i="12"/>
  <c r="N414" i="12"/>
  <c r="BT413" i="12"/>
  <c r="BD413" i="12"/>
  <c r="AX413" i="12"/>
  <c r="AR413" i="12"/>
  <c r="AL413" i="12"/>
  <c r="AF413" i="12"/>
  <c r="Z413" i="12"/>
  <c r="T413" i="12"/>
  <c r="N413" i="12"/>
  <c r="BW412" i="12"/>
  <c r="BS412" i="12"/>
  <c r="BR412" i="12"/>
  <c r="BC412" i="12"/>
  <c r="BB412" i="12"/>
  <c r="BA412" i="12"/>
  <c r="AZ412" i="12"/>
  <c r="AY412" i="12"/>
  <c r="AW412" i="12"/>
  <c r="AV412" i="12"/>
  <c r="AU412" i="12"/>
  <c r="AT412" i="12"/>
  <c r="AS412" i="12"/>
  <c r="AQ412" i="12"/>
  <c r="AP412" i="12"/>
  <c r="AO412" i="12"/>
  <c r="AN412" i="12"/>
  <c r="AM412" i="12"/>
  <c r="AK412" i="12"/>
  <c r="AJ412" i="12"/>
  <c r="AI412" i="12"/>
  <c r="AH412" i="12"/>
  <c r="AG412" i="12"/>
  <c r="AE412" i="12"/>
  <c r="AD412" i="12"/>
  <c r="AC412" i="12"/>
  <c r="AB412" i="12"/>
  <c r="AA412" i="12"/>
  <c r="Y412" i="12"/>
  <c r="X412" i="12"/>
  <c r="W412" i="12"/>
  <c r="V412" i="12"/>
  <c r="U412" i="12"/>
  <c r="S412" i="12"/>
  <c r="R412" i="12"/>
  <c r="Q412" i="12"/>
  <c r="P412" i="12"/>
  <c r="O412" i="12"/>
  <c r="M412" i="12"/>
  <c r="L412" i="12"/>
  <c r="K412" i="12"/>
  <c r="J412" i="12"/>
  <c r="I412" i="12"/>
  <c r="BD411" i="12"/>
  <c r="AX411" i="12"/>
  <c r="AR411" i="12"/>
  <c r="AL411" i="12"/>
  <c r="AF411" i="12"/>
  <c r="Z411" i="12"/>
  <c r="T411" i="12"/>
  <c r="N411" i="12"/>
  <c r="BD410" i="12"/>
  <c r="AX410" i="12"/>
  <c r="AR410" i="12"/>
  <c r="AL410" i="12"/>
  <c r="AF410" i="12"/>
  <c r="Z410" i="12"/>
  <c r="T410" i="12"/>
  <c r="N410" i="12"/>
  <c r="BD409" i="12"/>
  <c r="AX409" i="12"/>
  <c r="AR409" i="12"/>
  <c r="AL409" i="12"/>
  <c r="AF409" i="12"/>
  <c r="Z409" i="12"/>
  <c r="T409" i="12"/>
  <c r="N409" i="12"/>
  <c r="BD408" i="12"/>
  <c r="AX408" i="12"/>
  <c r="AR408" i="12"/>
  <c r="AL408" i="12"/>
  <c r="AF408" i="12"/>
  <c r="Z408" i="12"/>
  <c r="T408" i="12"/>
  <c r="N408" i="12"/>
  <c r="BD407" i="12"/>
  <c r="AX407" i="12"/>
  <c r="AR407" i="12"/>
  <c r="AL407" i="12"/>
  <c r="AF407" i="12"/>
  <c r="Z407" i="12"/>
  <c r="T407" i="12"/>
  <c r="N407" i="12"/>
  <c r="BD406" i="12"/>
  <c r="AX406" i="12"/>
  <c r="AR406" i="12"/>
  <c r="AL406" i="12"/>
  <c r="AF406" i="12"/>
  <c r="Z406" i="12"/>
  <c r="T406" i="12"/>
  <c r="N406" i="12"/>
  <c r="BD405" i="12"/>
  <c r="AX405" i="12"/>
  <c r="AR405" i="12"/>
  <c r="AL405" i="12"/>
  <c r="AF405" i="12"/>
  <c r="Z405" i="12"/>
  <c r="T405" i="12"/>
  <c r="N405" i="12"/>
  <c r="BD404" i="12"/>
  <c r="AX404" i="12"/>
  <c r="AR404" i="12"/>
  <c r="AL404" i="12"/>
  <c r="AF404" i="12"/>
  <c r="Z404" i="12"/>
  <c r="T404" i="12"/>
  <c r="N404" i="12"/>
  <c r="BD403" i="12"/>
  <c r="AX403" i="12"/>
  <c r="AR403" i="12"/>
  <c r="AL403" i="12"/>
  <c r="AF403" i="12"/>
  <c r="Z403" i="12"/>
  <c r="T403" i="12"/>
  <c r="N403" i="12"/>
  <c r="BD402" i="12"/>
  <c r="AX402" i="12"/>
  <c r="AR402" i="12"/>
  <c r="AL402" i="12"/>
  <c r="AF402" i="12"/>
  <c r="Z402" i="12"/>
  <c r="T402" i="12"/>
  <c r="N402" i="12"/>
  <c r="BD401" i="12"/>
  <c r="AX401" i="12"/>
  <c r="AR401" i="12"/>
  <c r="AL401" i="12"/>
  <c r="AF401" i="12"/>
  <c r="Z401" i="12"/>
  <c r="T401" i="12"/>
  <c r="N401" i="12"/>
  <c r="BP400" i="12"/>
  <c r="BD400" i="12"/>
  <c r="AX400" i="12"/>
  <c r="AR400" i="12"/>
  <c r="AL400" i="12"/>
  <c r="AF400" i="12"/>
  <c r="Z400" i="12"/>
  <c r="T400" i="12"/>
  <c r="N400" i="12"/>
  <c r="BD399" i="12"/>
  <c r="AX399" i="12"/>
  <c r="AR399" i="12"/>
  <c r="AL399" i="12"/>
  <c r="AF399" i="12"/>
  <c r="Z399" i="12"/>
  <c r="T399" i="12"/>
  <c r="N399" i="12"/>
  <c r="BD398" i="12"/>
  <c r="AX398" i="12"/>
  <c r="AR398" i="12"/>
  <c r="AL398" i="12"/>
  <c r="AF398" i="12"/>
  <c r="Z398" i="12"/>
  <c r="T398" i="12"/>
  <c r="N398" i="12"/>
  <c r="BD397" i="12"/>
  <c r="AX397" i="12"/>
  <c r="AR397" i="12"/>
  <c r="AL397" i="12"/>
  <c r="AF397" i="12"/>
  <c r="Z397" i="12"/>
  <c r="T397" i="12"/>
  <c r="N397" i="12"/>
  <c r="BD396" i="12"/>
  <c r="AX396" i="12"/>
  <c r="AR396" i="12"/>
  <c r="AL396" i="12"/>
  <c r="AF396" i="12"/>
  <c r="Z396" i="12"/>
  <c r="T396" i="12"/>
  <c r="N396" i="12"/>
  <c r="BD395" i="12"/>
  <c r="AX395" i="12"/>
  <c r="AR395" i="12"/>
  <c r="AL395" i="12"/>
  <c r="AF395" i="12"/>
  <c r="Z395" i="12"/>
  <c r="T395" i="12"/>
  <c r="N395" i="12"/>
  <c r="BD394" i="12"/>
  <c r="AX394" i="12"/>
  <c r="AR394" i="12"/>
  <c r="AL394" i="12"/>
  <c r="AF394" i="12"/>
  <c r="Z394" i="12"/>
  <c r="T394" i="12"/>
  <c r="N394" i="12"/>
  <c r="BD393" i="12"/>
  <c r="AX393" i="12"/>
  <c r="AR393" i="12"/>
  <c r="AL393" i="12"/>
  <c r="AF393" i="12"/>
  <c r="Z393" i="12"/>
  <c r="T393" i="12"/>
  <c r="N393" i="12"/>
  <c r="BD392" i="12"/>
  <c r="AX392" i="12"/>
  <c r="AR392" i="12"/>
  <c r="AL392" i="12"/>
  <c r="AF392" i="12"/>
  <c r="Z392" i="12"/>
  <c r="T392" i="12"/>
  <c r="N392" i="12"/>
  <c r="BD391" i="12"/>
  <c r="AX391" i="12"/>
  <c r="AR391" i="12"/>
  <c r="AL391" i="12"/>
  <c r="AF391" i="12"/>
  <c r="Z391" i="12"/>
  <c r="T391" i="12"/>
  <c r="N391" i="12"/>
  <c r="BD390" i="12"/>
  <c r="AX390" i="12"/>
  <c r="AR390" i="12"/>
  <c r="AL390" i="12"/>
  <c r="AF390" i="12"/>
  <c r="Z390" i="12"/>
  <c r="T390" i="12"/>
  <c r="N390" i="12"/>
  <c r="BD389" i="12"/>
  <c r="AX389" i="12"/>
  <c r="AR389" i="12"/>
  <c r="AL389" i="12"/>
  <c r="AF389" i="12"/>
  <c r="Z389" i="12"/>
  <c r="T389" i="12"/>
  <c r="N389" i="12"/>
  <c r="BP388" i="12"/>
  <c r="BD388" i="12"/>
  <c r="AX388" i="12"/>
  <c r="AR388" i="12"/>
  <c r="AL388" i="12"/>
  <c r="AF388" i="12"/>
  <c r="Z388" i="12"/>
  <c r="T388" i="12"/>
  <c r="N388" i="12"/>
  <c r="BD387" i="12"/>
  <c r="AX387" i="12"/>
  <c r="AR387" i="12"/>
  <c r="AL387" i="12"/>
  <c r="AF387" i="12"/>
  <c r="Z387" i="12"/>
  <c r="T387" i="12"/>
  <c r="N387" i="12"/>
  <c r="BD386" i="12"/>
  <c r="AX386" i="12"/>
  <c r="AR386" i="12"/>
  <c r="AL386" i="12"/>
  <c r="AF386" i="12"/>
  <c r="Z386" i="12"/>
  <c r="T386" i="12"/>
  <c r="N386" i="12"/>
  <c r="BD385" i="12"/>
  <c r="AX385" i="12"/>
  <c r="AR385" i="12"/>
  <c r="AL385" i="12"/>
  <c r="AF385" i="12"/>
  <c r="Z385" i="12"/>
  <c r="T385" i="12"/>
  <c r="N385" i="12"/>
  <c r="BD384" i="12"/>
  <c r="AX384" i="12"/>
  <c r="AR384" i="12"/>
  <c r="AL384" i="12"/>
  <c r="AF384" i="12"/>
  <c r="Z384" i="12"/>
  <c r="T384" i="12"/>
  <c r="N384" i="12"/>
  <c r="BD383" i="12"/>
  <c r="AX383" i="12"/>
  <c r="AR383" i="12"/>
  <c r="AL383" i="12"/>
  <c r="AF383" i="12"/>
  <c r="Z383" i="12"/>
  <c r="T383" i="12"/>
  <c r="N383" i="12"/>
  <c r="BD382" i="12"/>
  <c r="AX382" i="12"/>
  <c r="AR382" i="12"/>
  <c r="AL382" i="12"/>
  <c r="AF382" i="12"/>
  <c r="Z382" i="12"/>
  <c r="T382" i="12"/>
  <c r="N382" i="12"/>
  <c r="BD381" i="12"/>
  <c r="AX381" i="12"/>
  <c r="AR381" i="12"/>
  <c r="AL381" i="12"/>
  <c r="AF381" i="12"/>
  <c r="Z381" i="12"/>
  <c r="T381" i="12"/>
  <c r="N381" i="12"/>
  <c r="BD380" i="12"/>
  <c r="AX380" i="12"/>
  <c r="AR380" i="12"/>
  <c r="AL380" i="12"/>
  <c r="AF380" i="12"/>
  <c r="Z380" i="12"/>
  <c r="T380" i="12"/>
  <c r="N380" i="12"/>
  <c r="BD379" i="12"/>
  <c r="AX379" i="12"/>
  <c r="AR379" i="12"/>
  <c r="AL379" i="12"/>
  <c r="AF379" i="12"/>
  <c r="Z379" i="12"/>
  <c r="T379" i="12"/>
  <c r="N379" i="12"/>
  <c r="BD378" i="12"/>
  <c r="AX378" i="12"/>
  <c r="AR378" i="12"/>
  <c r="AL378" i="12"/>
  <c r="AF378" i="12"/>
  <c r="Z378" i="12"/>
  <c r="T378" i="12"/>
  <c r="N378" i="12"/>
  <c r="BD377" i="12"/>
  <c r="AX377" i="12"/>
  <c r="AR377" i="12"/>
  <c r="AL377" i="12"/>
  <c r="AF377" i="12"/>
  <c r="Z377" i="12"/>
  <c r="T377" i="12"/>
  <c r="N377" i="12"/>
  <c r="BD376" i="12"/>
  <c r="AX376" i="12"/>
  <c r="AR376" i="12"/>
  <c r="AL376" i="12"/>
  <c r="AF376" i="12"/>
  <c r="Z376" i="12"/>
  <c r="T376" i="12"/>
  <c r="N376" i="12"/>
  <c r="BD375" i="12"/>
  <c r="AX375" i="12"/>
  <c r="AR375" i="12"/>
  <c r="AL375" i="12"/>
  <c r="AF375" i="12"/>
  <c r="Z375" i="12"/>
  <c r="T375" i="12"/>
  <c r="N375" i="12"/>
  <c r="BD374" i="12"/>
  <c r="AX374" i="12"/>
  <c r="AR374" i="12"/>
  <c r="AL374" i="12"/>
  <c r="AF374" i="12"/>
  <c r="Z374" i="12"/>
  <c r="T374" i="12"/>
  <c r="N374" i="12"/>
  <c r="BD373" i="12"/>
  <c r="AX373" i="12"/>
  <c r="AR373" i="12"/>
  <c r="AL373" i="12"/>
  <c r="AF373" i="12"/>
  <c r="Z373" i="12"/>
  <c r="T373" i="12"/>
  <c r="N373" i="12"/>
  <c r="BD372" i="12"/>
  <c r="AX372" i="12"/>
  <c r="AR372" i="12"/>
  <c r="AL372" i="12"/>
  <c r="AF372" i="12"/>
  <c r="Z372" i="12"/>
  <c r="T372" i="12"/>
  <c r="N372" i="12"/>
  <c r="BD371" i="12"/>
  <c r="AX371" i="12"/>
  <c r="AR371" i="12"/>
  <c r="AL371" i="12"/>
  <c r="AF371" i="12"/>
  <c r="Z371" i="12"/>
  <c r="T371" i="12"/>
  <c r="N371" i="12"/>
  <c r="BD370" i="12"/>
  <c r="AX370" i="12"/>
  <c r="AR370" i="12"/>
  <c r="AL370" i="12"/>
  <c r="AF370" i="12"/>
  <c r="Z370" i="12"/>
  <c r="T370" i="12"/>
  <c r="N370" i="12"/>
  <c r="BD369" i="12"/>
  <c r="AX369" i="12"/>
  <c r="AR369" i="12"/>
  <c r="AL369" i="12"/>
  <c r="AF369" i="12"/>
  <c r="Z369" i="12"/>
  <c r="T369" i="12"/>
  <c r="N369" i="12"/>
  <c r="BD368" i="12"/>
  <c r="AX368" i="12"/>
  <c r="AR368" i="12"/>
  <c r="AL368" i="12"/>
  <c r="AF368" i="12"/>
  <c r="Z368" i="12"/>
  <c r="T368" i="12"/>
  <c r="N368" i="12"/>
  <c r="BD367" i="12"/>
  <c r="AX367" i="12"/>
  <c r="AR367" i="12"/>
  <c r="AL367" i="12"/>
  <c r="AF367" i="12"/>
  <c r="Z367" i="12"/>
  <c r="T367" i="12"/>
  <c r="N367" i="12"/>
  <c r="BD366" i="12"/>
  <c r="AX366" i="12"/>
  <c r="AR366" i="12"/>
  <c r="AL366" i="12"/>
  <c r="AF366" i="12"/>
  <c r="Z366" i="12"/>
  <c r="T366" i="12"/>
  <c r="N366" i="12"/>
  <c r="BD365" i="12"/>
  <c r="AX365" i="12"/>
  <c r="AR365" i="12"/>
  <c r="AL365" i="12"/>
  <c r="AF365" i="12"/>
  <c r="Z365" i="12"/>
  <c r="T365" i="12"/>
  <c r="N365" i="12"/>
  <c r="BD364" i="12"/>
  <c r="AX364" i="12"/>
  <c r="AR364" i="12"/>
  <c r="AL364" i="12"/>
  <c r="AF364" i="12"/>
  <c r="Z364" i="12"/>
  <c r="T364" i="12"/>
  <c r="N364" i="12"/>
  <c r="BD363" i="12"/>
  <c r="AX363" i="12"/>
  <c r="AR363" i="12"/>
  <c r="AL363" i="12"/>
  <c r="AF363" i="12"/>
  <c r="Z363" i="12"/>
  <c r="T363" i="12"/>
  <c r="N363" i="12"/>
  <c r="BD362" i="12"/>
  <c r="AX362" i="12"/>
  <c r="AR362" i="12"/>
  <c r="AL362" i="12"/>
  <c r="AF362" i="12"/>
  <c r="Z362" i="12"/>
  <c r="T362" i="12"/>
  <c r="N362" i="12"/>
  <c r="BD361" i="12"/>
  <c r="AX361" i="12"/>
  <c r="AR361" i="12"/>
  <c r="AL361" i="12"/>
  <c r="AF361" i="12"/>
  <c r="Z361" i="12"/>
  <c r="T361" i="12"/>
  <c r="N361" i="12"/>
  <c r="BD360" i="12"/>
  <c r="AX360" i="12"/>
  <c r="AR360" i="12"/>
  <c r="AL360" i="12"/>
  <c r="AF360" i="12"/>
  <c r="Z360" i="12"/>
  <c r="T360" i="12"/>
  <c r="N360" i="12"/>
  <c r="BD359" i="12"/>
  <c r="AX359" i="12"/>
  <c r="AR359" i="12"/>
  <c r="AL359" i="12"/>
  <c r="AF359" i="12"/>
  <c r="Z359" i="12"/>
  <c r="T359" i="12"/>
  <c r="N359" i="12"/>
  <c r="BD358" i="12"/>
  <c r="AX358" i="12"/>
  <c r="AR358" i="12"/>
  <c r="AL358" i="12"/>
  <c r="AF358" i="12"/>
  <c r="Z358" i="12"/>
  <c r="T358" i="12"/>
  <c r="N358" i="12"/>
  <c r="BD357" i="12"/>
  <c r="AX357" i="12"/>
  <c r="AR357" i="12"/>
  <c r="AL357" i="12"/>
  <c r="AF357" i="12"/>
  <c r="Z357" i="12"/>
  <c r="T357" i="12"/>
  <c r="N357" i="12"/>
  <c r="BD356" i="12"/>
  <c r="AX356" i="12"/>
  <c r="AR356" i="12"/>
  <c r="AL356" i="12"/>
  <c r="AF356" i="12"/>
  <c r="Z356" i="12"/>
  <c r="T356" i="12"/>
  <c r="N356" i="12"/>
  <c r="BD355" i="12"/>
  <c r="AX355" i="12"/>
  <c r="AR355" i="12"/>
  <c r="AL355" i="12"/>
  <c r="AF355" i="12"/>
  <c r="Z355" i="12"/>
  <c r="T355" i="12"/>
  <c r="N355" i="12"/>
  <c r="BD354" i="12"/>
  <c r="AX354" i="12"/>
  <c r="AR354" i="12"/>
  <c r="AL354" i="12"/>
  <c r="AF354" i="12"/>
  <c r="Z354" i="12"/>
  <c r="T354" i="12"/>
  <c r="N354" i="12"/>
  <c r="BD353" i="12"/>
  <c r="AX353" i="12"/>
  <c r="AR353" i="12"/>
  <c r="AL353" i="12"/>
  <c r="AF353" i="12"/>
  <c r="Z353" i="12"/>
  <c r="T353" i="12"/>
  <c r="N353" i="12"/>
  <c r="BD352" i="12"/>
  <c r="AX352" i="12"/>
  <c r="AR352" i="12"/>
  <c r="AL352" i="12"/>
  <c r="AF352" i="12"/>
  <c r="Z352" i="12"/>
  <c r="T352" i="12"/>
  <c r="N352" i="12"/>
  <c r="BD351" i="12"/>
  <c r="AX351" i="12"/>
  <c r="AR351" i="12"/>
  <c r="AL351" i="12"/>
  <c r="AF351" i="12"/>
  <c r="Z351" i="12"/>
  <c r="T351" i="12"/>
  <c r="N351" i="12"/>
  <c r="BD350" i="12"/>
  <c r="AX350" i="12"/>
  <c r="AR350" i="12"/>
  <c r="AL350" i="12"/>
  <c r="AF350" i="12"/>
  <c r="Z350" i="12"/>
  <c r="T350" i="12"/>
  <c r="N350" i="12"/>
  <c r="BD349" i="12"/>
  <c r="AX349" i="12"/>
  <c r="AR349" i="12"/>
  <c r="AL349" i="12"/>
  <c r="AF349" i="12"/>
  <c r="Z349" i="12"/>
  <c r="T349" i="12"/>
  <c r="N349" i="12"/>
  <c r="BD348" i="12"/>
  <c r="AX348" i="12"/>
  <c r="AR348" i="12"/>
  <c r="AL348" i="12"/>
  <c r="AF348" i="12"/>
  <c r="Z348" i="12"/>
  <c r="T348" i="12"/>
  <c r="N348" i="12"/>
  <c r="BD347" i="12"/>
  <c r="AX347" i="12"/>
  <c r="AR347" i="12"/>
  <c r="AL347" i="12"/>
  <c r="AF347" i="12"/>
  <c r="Z347" i="12"/>
  <c r="T347" i="12"/>
  <c r="N347" i="12"/>
  <c r="BD346" i="12"/>
  <c r="AX346" i="12"/>
  <c r="AR346" i="12"/>
  <c r="AL346" i="12"/>
  <c r="AF346" i="12"/>
  <c r="Z346" i="12"/>
  <c r="T346" i="12"/>
  <c r="N346" i="12"/>
  <c r="BD345" i="12"/>
  <c r="AX345" i="12"/>
  <c r="AR345" i="12"/>
  <c r="AL345" i="12"/>
  <c r="AF345" i="12"/>
  <c r="Z345" i="12"/>
  <c r="T345" i="12"/>
  <c r="N345" i="12"/>
  <c r="BD344" i="12"/>
  <c r="AX344" i="12"/>
  <c r="AR344" i="12"/>
  <c r="AL344" i="12"/>
  <c r="AF344" i="12"/>
  <c r="Z344" i="12"/>
  <c r="T344" i="12"/>
  <c r="N344" i="12"/>
  <c r="BD343" i="12"/>
  <c r="AX343" i="12"/>
  <c r="AR343" i="12"/>
  <c r="AL343" i="12"/>
  <c r="AF343" i="12"/>
  <c r="Z343" i="12"/>
  <c r="T343" i="12"/>
  <c r="N343" i="12"/>
  <c r="BD342" i="12"/>
  <c r="AX342" i="12"/>
  <c r="AR342" i="12"/>
  <c r="AL342" i="12"/>
  <c r="AF342" i="12"/>
  <c r="Z342" i="12"/>
  <c r="T342" i="12"/>
  <c r="N342" i="12"/>
  <c r="BD341" i="12"/>
  <c r="AX341" i="12"/>
  <c r="AR341" i="12"/>
  <c r="AL341" i="12"/>
  <c r="AF341" i="12"/>
  <c r="Z341" i="12"/>
  <c r="T341" i="12"/>
  <c r="N341" i="12"/>
  <c r="BP340" i="12"/>
  <c r="BD340" i="12"/>
  <c r="AX340" i="12"/>
  <c r="AR340" i="12"/>
  <c r="AL340" i="12"/>
  <c r="AF340" i="12"/>
  <c r="Z340" i="12"/>
  <c r="T340" i="12"/>
  <c r="N340" i="12"/>
  <c r="BD339" i="12"/>
  <c r="AX339" i="12"/>
  <c r="AR339" i="12"/>
  <c r="AL339" i="12"/>
  <c r="AF339" i="12"/>
  <c r="Z339" i="12"/>
  <c r="T339" i="12"/>
  <c r="N339" i="12"/>
  <c r="BD338" i="12"/>
  <c r="AX338" i="12"/>
  <c r="AR338" i="12"/>
  <c r="AL338" i="12"/>
  <c r="AF338" i="12"/>
  <c r="Z338" i="12"/>
  <c r="T338" i="12"/>
  <c r="N338" i="12"/>
  <c r="BD337" i="12"/>
  <c r="AX337" i="12"/>
  <c r="AR337" i="12"/>
  <c r="AL337" i="12"/>
  <c r="AF337" i="12"/>
  <c r="Z337" i="12"/>
  <c r="T337" i="12"/>
  <c r="N337" i="12"/>
  <c r="BD336" i="12"/>
  <c r="AX336" i="12"/>
  <c r="AR336" i="12"/>
  <c r="AL336" i="12"/>
  <c r="AF336" i="12"/>
  <c r="Z336" i="12"/>
  <c r="T336" i="12"/>
  <c r="N336" i="12"/>
  <c r="BD335" i="12"/>
  <c r="AX335" i="12"/>
  <c r="AR335" i="12"/>
  <c r="AL335" i="12"/>
  <c r="AF335" i="12"/>
  <c r="Z335" i="12"/>
  <c r="T335" i="12"/>
  <c r="N335" i="12"/>
  <c r="BD334" i="12"/>
  <c r="AX334" i="12"/>
  <c r="AR334" i="12"/>
  <c r="AL334" i="12"/>
  <c r="AF334" i="12"/>
  <c r="Z334" i="12"/>
  <c r="T334" i="12"/>
  <c r="N334" i="12"/>
  <c r="BD333" i="12"/>
  <c r="AX333" i="12"/>
  <c r="AR333" i="12"/>
  <c r="AL333" i="12"/>
  <c r="AF333" i="12"/>
  <c r="Z333" i="12"/>
  <c r="T333" i="12"/>
  <c r="N333" i="12"/>
  <c r="BD332" i="12"/>
  <c r="AX332" i="12"/>
  <c r="AR332" i="12"/>
  <c r="AL332" i="12"/>
  <c r="AF332" i="12"/>
  <c r="Z332" i="12"/>
  <c r="T332" i="12"/>
  <c r="N332" i="12"/>
  <c r="BD331" i="12"/>
  <c r="AX331" i="12"/>
  <c r="AR331" i="12"/>
  <c r="AL331" i="12"/>
  <c r="AF331" i="12"/>
  <c r="Z331" i="12"/>
  <c r="T331" i="12"/>
  <c r="N331" i="12"/>
  <c r="BD330" i="12"/>
  <c r="AX330" i="12"/>
  <c r="AR330" i="12"/>
  <c r="AL330" i="12"/>
  <c r="AF330" i="12"/>
  <c r="Z330" i="12"/>
  <c r="T330" i="12"/>
  <c r="N330" i="12"/>
  <c r="BD329" i="12"/>
  <c r="AX329" i="12"/>
  <c r="AR329" i="12"/>
  <c r="AL329" i="12"/>
  <c r="AF329" i="12"/>
  <c r="Z329" i="12"/>
  <c r="T329" i="12"/>
  <c r="N329" i="12"/>
  <c r="BP328" i="12"/>
  <c r="BD328" i="12"/>
  <c r="AX328" i="12"/>
  <c r="AR328" i="12"/>
  <c r="AL328" i="12"/>
  <c r="AF328" i="12"/>
  <c r="Z328" i="12"/>
  <c r="T328" i="12"/>
  <c r="N328" i="12"/>
  <c r="BD327" i="12"/>
  <c r="AX327" i="12"/>
  <c r="AR327" i="12"/>
  <c r="AL327" i="12"/>
  <c r="AF327" i="12"/>
  <c r="Z327" i="12"/>
  <c r="T327" i="12"/>
  <c r="N327" i="12"/>
  <c r="BD326" i="12"/>
  <c r="AX326" i="12"/>
  <c r="AR326" i="12"/>
  <c r="AL326" i="12"/>
  <c r="AF326" i="12"/>
  <c r="Z326" i="12"/>
  <c r="T326" i="12"/>
  <c r="N326" i="12"/>
  <c r="BD325" i="12"/>
  <c r="AX325" i="12"/>
  <c r="AR325" i="12"/>
  <c r="AL325" i="12"/>
  <c r="AF325" i="12"/>
  <c r="Z325" i="12"/>
  <c r="T325" i="12"/>
  <c r="N325" i="12"/>
  <c r="BD324" i="12"/>
  <c r="AX324" i="12"/>
  <c r="AR324" i="12"/>
  <c r="AL324" i="12"/>
  <c r="AF324" i="12"/>
  <c r="Z324" i="12"/>
  <c r="T324" i="12"/>
  <c r="N324" i="12"/>
  <c r="BD323" i="12"/>
  <c r="AX323" i="12"/>
  <c r="AR323" i="12"/>
  <c r="AL323" i="12"/>
  <c r="AF323" i="12"/>
  <c r="Z323" i="12"/>
  <c r="T323" i="12"/>
  <c r="N323" i="12"/>
  <c r="BD322" i="12"/>
  <c r="AX322" i="12"/>
  <c r="AR322" i="12"/>
  <c r="AL322" i="12"/>
  <c r="AF322" i="12"/>
  <c r="Z322" i="12"/>
  <c r="T322" i="12"/>
  <c r="N322" i="12"/>
  <c r="BD321" i="12"/>
  <c r="AX321" i="12"/>
  <c r="AR321" i="12"/>
  <c r="AL321" i="12"/>
  <c r="AF321" i="12"/>
  <c r="Z321" i="12"/>
  <c r="T321" i="12"/>
  <c r="N321" i="12"/>
  <c r="BD320" i="12"/>
  <c r="AX320" i="12"/>
  <c r="AR320" i="12"/>
  <c r="AL320" i="12"/>
  <c r="AF320" i="12"/>
  <c r="Z320" i="12"/>
  <c r="T320" i="12"/>
  <c r="N320" i="12"/>
  <c r="BD319" i="12"/>
  <c r="AX319" i="12"/>
  <c r="AR319" i="12"/>
  <c r="AL319" i="12"/>
  <c r="AF319" i="12"/>
  <c r="Z319" i="12"/>
  <c r="T319" i="12"/>
  <c r="N319" i="12"/>
  <c r="BD318" i="12"/>
  <c r="AX318" i="12"/>
  <c r="AR318" i="12"/>
  <c r="AL318" i="12"/>
  <c r="AF318" i="12"/>
  <c r="Z318" i="12"/>
  <c r="T318" i="12"/>
  <c r="N318" i="12"/>
  <c r="BD317" i="12"/>
  <c r="AX317" i="12"/>
  <c r="AR317" i="12"/>
  <c r="AL317" i="12"/>
  <c r="AF317" i="12"/>
  <c r="Z317" i="12"/>
  <c r="T317" i="12"/>
  <c r="N317" i="12"/>
  <c r="BD316" i="12"/>
  <c r="AX316" i="12"/>
  <c r="AR316" i="12"/>
  <c r="AL316" i="12"/>
  <c r="AF316" i="12"/>
  <c r="Z316" i="12"/>
  <c r="T316" i="12"/>
  <c r="N316" i="12"/>
  <c r="BD315" i="12"/>
  <c r="AX315" i="12"/>
  <c r="AR315" i="12"/>
  <c r="AL315" i="12"/>
  <c r="AF315" i="12"/>
  <c r="Z315" i="12"/>
  <c r="T315" i="12"/>
  <c r="N315" i="12"/>
  <c r="BD314" i="12"/>
  <c r="AX314" i="12"/>
  <c r="AR314" i="12"/>
  <c r="AL314" i="12"/>
  <c r="AF314" i="12"/>
  <c r="Z314" i="12"/>
  <c r="T314" i="12"/>
  <c r="N314" i="12"/>
  <c r="BD313" i="12"/>
  <c r="AX313" i="12"/>
  <c r="AR313" i="12"/>
  <c r="AL313" i="12"/>
  <c r="AF313" i="12"/>
  <c r="Z313" i="12"/>
  <c r="T313" i="12"/>
  <c r="N313" i="12"/>
  <c r="BD312" i="12"/>
  <c r="AX312" i="12"/>
  <c r="AR312" i="12"/>
  <c r="AL312" i="12"/>
  <c r="AF312" i="12"/>
  <c r="Z312" i="12"/>
  <c r="T312" i="12"/>
  <c r="N312" i="12"/>
  <c r="BD311" i="12"/>
  <c r="AX311" i="12"/>
  <c r="AR311" i="12"/>
  <c r="AL311" i="12"/>
  <c r="AF311" i="12"/>
  <c r="Z311" i="12"/>
  <c r="T311" i="12"/>
  <c r="N311" i="12"/>
  <c r="BD310" i="12"/>
  <c r="AX310" i="12"/>
  <c r="AR310" i="12"/>
  <c r="AL310" i="12"/>
  <c r="AF310" i="12"/>
  <c r="Z310" i="12"/>
  <c r="T310" i="12"/>
  <c r="N310" i="12"/>
  <c r="BD309" i="12"/>
  <c r="AX309" i="12"/>
  <c r="AR309" i="12"/>
  <c r="AL309" i="12"/>
  <c r="AF309" i="12"/>
  <c r="Z309" i="12"/>
  <c r="T309" i="12"/>
  <c r="N309" i="12"/>
  <c r="BD308" i="12"/>
  <c r="AX308" i="12"/>
  <c r="AR308" i="12"/>
  <c r="AL308" i="12"/>
  <c r="AF308" i="12"/>
  <c r="Z308" i="12"/>
  <c r="T308" i="12"/>
  <c r="N308" i="12"/>
  <c r="BD307" i="12"/>
  <c r="AX307" i="12"/>
  <c r="AR307" i="12"/>
  <c r="AL307" i="12"/>
  <c r="AF307" i="12"/>
  <c r="Z307" i="12"/>
  <c r="T307" i="12"/>
  <c r="N307" i="12"/>
  <c r="BD306" i="12"/>
  <c r="AX306" i="12"/>
  <c r="AR306" i="12"/>
  <c r="AL306" i="12"/>
  <c r="AF306" i="12"/>
  <c r="Z306" i="12"/>
  <c r="T306" i="12"/>
  <c r="N306" i="12"/>
  <c r="BD305" i="12"/>
  <c r="AX305" i="12"/>
  <c r="AR305" i="12"/>
  <c r="AL305" i="12"/>
  <c r="AF305" i="12"/>
  <c r="Z305" i="12"/>
  <c r="T305" i="12"/>
  <c r="N305" i="12"/>
  <c r="BD304" i="12"/>
  <c r="AX304" i="12"/>
  <c r="AR304" i="12"/>
  <c r="AL304" i="12"/>
  <c r="AF304" i="12"/>
  <c r="Z304" i="12"/>
  <c r="T304" i="12"/>
  <c r="N304" i="12"/>
  <c r="BD303" i="12"/>
  <c r="AX303" i="12"/>
  <c r="AR303" i="12"/>
  <c r="AL303" i="12"/>
  <c r="AF303" i="12"/>
  <c r="Z303" i="12"/>
  <c r="T303" i="12"/>
  <c r="N303" i="12"/>
  <c r="BD302" i="12"/>
  <c r="AX302" i="12"/>
  <c r="AR302" i="12"/>
  <c r="AL302" i="12"/>
  <c r="AF302" i="12"/>
  <c r="Z302" i="12"/>
  <c r="T302" i="12"/>
  <c r="N302" i="12"/>
  <c r="BD301" i="12"/>
  <c r="AX301" i="12"/>
  <c r="AR301" i="12"/>
  <c r="AL301" i="12"/>
  <c r="AF301" i="12"/>
  <c r="Z301" i="12"/>
  <c r="T301" i="12"/>
  <c r="N301" i="12"/>
  <c r="BD300" i="12"/>
  <c r="AX300" i="12"/>
  <c r="AR300" i="12"/>
  <c r="AL300" i="12"/>
  <c r="AF300" i="12"/>
  <c r="Z300" i="12"/>
  <c r="T300" i="12"/>
  <c r="N300" i="12"/>
  <c r="BD299" i="12"/>
  <c r="AX299" i="12"/>
  <c r="AR299" i="12"/>
  <c r="AL299" i="12"/>
  <c r="AF299" i="12"/>
  <c r="Z299" i="12"/>
  <c r="T299" i="12"/>
  <c r="N299" i="12"/>
  <c r="BD298" i="12"/>
  <c r="AX298" i="12"/>
  <c r="AR298" i="12"/>
  <c r="AL298" i="12"/>
  <c r="AF298" i="12"/>
  <c r="Z298" i="12"/>
  <c r="T298" i="12"/>
  <c r="N298" i="12"/>
  <c r="BD297" i="12"/>
  <c r="AX297" i="12"/>
  <c r="AR297" i="12"/>
  <c r="AL297" i="12"/>
  <c r="AF297" i="12"/>
  <c r="Z297" i="12"/>
  <c r="T297" i="12"/>
  <c r="N297" i="12"/>
  <c r="BD296" i="12"/>
  <c r="AX296" i="12"/>
  <c r="AR296" i="12"/>
  <c r="AL296" i="12"/>
  <c r="AF296" i="12"/>
  <c r="Z296" i="12"/>
  <c r="T296" i="12"/>
  <c r="N296" i="12"/>
  <c r="BD295" i="12"/>
  <c r="AX295" i="12"/>
  <c r="AR295" i="12"/>
  <c r="AL295" i="12"/>
  <c r="AF295" i="12"/>
  <c r="Z295" i="12"/>
  <c r="T295" i="12"/>
  <c r="N295" i="12"/>
  <c r="BD294" i="12"/>
  <c r="AX294" i="12"/>
  <c r="AR294" i="12"/>
  <c r="AL294" i="12"/>
  <c r="AF294" i="12"/>
  <c r="Z294" i="12"/>
  <c r="T294" i="12"/>
  <c r="N294" i="12"/>
  <c r="BD293" i="12"/>
  <c r="AX293" i="12"/>
  <c r="AR293" i="12"/>
  <c r="AL293" i="12"/>
  <c r="AF293" i="12"/>
  <c r="Z293" i="12"/>
  <c r="T293" i="12"/>
  <c r="N293" i="12"/>
  <c r="BD292" i="12"/>
  <c r="AX292" i="12"/>
  <c r="AR292" i="12"/>
  <c r="AL292" i="12"/>
  <c r="AF292" i="12"/>
  <c r="Z292" i="12"/>
  <c r="T292" i="12"/>
  <c r="N292" i="12"/>
  <c r="BD291" i="12"/>
  <c r="AX291" i="12"/>
  <c r="AR291" i="12"/>
  <c r="AL291" i="12"/>
  <c r="AF291" i="12"/>
  <c r="Z291" i="12"/>
  <c r="T291" i="12"/>
  <c r="N291" i="12"/>
  <c r="BD290" i="12"/>
  <c r="AX290" i="12"/>
  <c r="AR290" i="12"/>
  <c r="AL290" i="12"/>
  <c r="AF290" i="12"/>
  <c r="Z290" i="12"/>
  <c r="T290" i="12"/>
  <c r="N290" i="12"/>
  <c r="BD289" i="12"/>
  <c r="AX289" i="12"/>
  <c r="AR289" i="12"/>
  <c r="AL289" i="12"/>
  <c r="AF289" i="12"/>
  <c r="Z289" i="12"/>
  <c r="T289" i="12"/>
  <c r="N289" i="12"/>
  <c r="BD288" i="12"/>
  <c r="AX288" i="12"/>
  <c r="AR288" i="12"/>
  <c r="AL288" i="12"/>
  <c r="AF288" i="12"/>
  <c r="Z288" i="12"/>
  <c r="T288" i="12"/>
  <c r="N288" i="12"/>
  <c r="BD287" i="12"/>
  <c r="AX287" i="12"/>
  <c r="AR287" i="12"/>
  <c r="AL287" i="12"/>
  <c r="AF287" i="12"/>
  <c r="Z287" i="12"/>
  <c r="T287" i="12"/>
  <c r="N287" i="12"/>
  <c r="BP286" i="12"/>
  <c r="BD286" i="12"/>
  <c r="AX286" i="12"/>
  <c r="AR286" i="12"/>
  <c r="AL286" i="12"/>
  <c r="AF286" i="12"/>
  <c r="Z286" i="12"/>
  <c r="T286" i="12"/>
  <c r="N286" i="12"/>
  <c r="BD285" i="12"/>
  <c r="AX285" i="12"/>
  <c r="AR285" i="12"/>
  <c r="AL285" i="12"/>
  <c r="AF285" i="12"/>
  <c r="Z285" i="12"/>
  <c r="T285" i="12"/>
  <c r="N285" i="12"/>
  <c r="BD284" i="12"/>
  <c r="AX284" i="12"/>
  <c r="AR284" i="12"/>
  <c r="AL284" i="12"/>
  <c r="AF284" i="12"/>
  <c r="Z284" i="12"/>
  <c r="T284" i="12"/>
  <c r="N284" i="12"/>
  <c r="BD283" i="12"/>
  <c r="AX283" i="12"/>
  <c r="AR283" i="12"/>
  <c r="AL283" i="12"/>
  <c r="AF283" i="12"/>
  <c r="Z283" i="12"/>
  <c r="T283" i="12"/>
  <c r="N283" i="12"/>
  <c r="BD282" i="12"/>
  <c r="AX282" i="12"/>
  <c r="AR282" i="12"/>
  <c r="AL282" i="12"/>
  <c r="AF282" i="12"/>
  <c r="Z282" i="12"/>
  <c r="T282" i="12"/>
  <c r="N282" i="12"/>
  <c r="BD281" i="12"/>
  <c r="AX281" i="12"/>
  <c r="AR281" i="12"/>
  <c r="AL281" i="12"/>
  <c r="AF281" i="12"/>
  <c r="Z281" i="12"/>
  <c r="T281" i="12"/>
  <c r="N281" i="12"/>
  <c r="BD280" i="12"/>
  <c r="AX280" i="12"/>
  <c r="AR280" i="12"/>
  <c r="AL280" i="12"/>
  <c r="AF280" i="12"/>
  <c r="Z280" i="12"/>
  <c r="T280" i="12"/>
  <c r="N280" i="12"/>
  <c r="BD279" i="12"/>
  <c r="AX279" i="12"/>
  <c r="AR279" i="12"/>
  <c r="AL279" i="12"/>
  <c r="AF279" i="12"/>
  <c r="Z279" i="12"/>
  <c r="T279" i="12"/>
  <c r="N279" i="12"/>
  <c r="BD278" i="12"/>
  <c r="AX278" i="12"/>
  <c r="AR278" i="12"/>
  <c r="AL278" i="12"/>
  <c r="AF278" i="12"/>
  <c r="Z278" i="12"/>
  <c r="T278" i="12"/>
  <c r="N278" i="12"/>
  <c r="BD277" i="12"/>
  <c r="AX277" i="12"/>
  <c r="AR277" i="12"/>
  <c r="AL277" i="12"/>
  <c r="AF277" i="12"/>
  <c r="Z277" i="12"/>
  <c r="T277" i="12"/>
  <c r="N277" i="12"/>
  <c r="BD276" i="12"/>
  <c r="AX276" i="12"/>
  <c r="AR276" i="12"/>
  <c r="AL276" i="12"/>
  <c r="AF276" i="12"/>
  <c r="Z276" i="12"/>
  <c r="T276" i="12"/>
  <c r="N276" i="12"/>
  <c r="BD275" i="12"/>
  <c r="AX275" i="12"/>
  <c r="AR275" i="12"/>
  <c r="AL275" i="12"/>
  <c r="AF275" i="12"/>
  <c r="Z275" i="12"/>
  <c r="T275" i="12"/>
  <c r="N275" i="12"/>
  <c r="BD274" i="12"/>
  <c r="AX274" i="12"/>
  <c r="AR274" i="12"/>
  <c r="AL274" i="12"/>
  <c r="AF274" i="12"/>
  <c r="Z274" i="12"/>
  <c r="T274" i="12"/>
  <c r="N274" i="12"/>
  <c r="BD273" i="12"/>
  <c r="AX273" i="12"/>
  <c r="AR273" i="12"/>
  <c r="AL273" i="12"/>
  <c r="AF273" i="12"/>
  <c r="Z273" i="12"/>
  <c r="T273" i="12"/>
  <c r="N273" i="12"/>
  <c r="BD272" i="12"/>
  <c r="AX272" i="12"/>
  <c r="AR272" i="12"/>
  <c r="AL272" i="12"/>
  <c r="AF272" i="12"/>
  <c r="Z272" i="12"/>
  <c r="T272" i="12"/>
  <c r="N272" i="12"/>
  <c r="BD271" i="12"/>
  <c r="AX271" i="12"/>
  <c r="AR271" i="12"/>
  <c r="AL271" i="12"/>
  <c r="AF271" i="12"/>
  <c r="Z271" i="12"/>
  <c r="T271" i="12"/>
  <c r="N271" i="12"/>
  <c r="BD270" i="12"/>
  <c r="AX270" i="12"/>
  <c r="AR270" i="12"/>
  <c r="AL270" i="12"/>
  <c r="AF270" i="12"/>
  <c r="Z270" i="12"/>
  <c r="T270" i="12"/>
  <c r="N270" i="12"/>
  <c r="BD269" i="12"/>
  <c r="AX269" i="12"/>
  <c r="AR269" i="12"/>
  <c r="AL269" i="12"/>
  <c r="AF269" i="12"/>
  <c r="Z269" i="12"/>
  <c r="T269" i="12"/>
  <c r="N269" i="12"/>
  <c r="BD268" i="12"/>
  <c r="AX268" i="12"/>
  <c r="AR268" i="12"/>
  <c r="AL268" i="12"/>
  <c r="AF268" i="12"/>
  <c r="Z268" i="12"/>
  <c r="T268" i="12"/>
  <c r="N268" i="12"/>
  <c r="BD267" i="12"/>
  <c r="AX267" i="12"/>
  <c r="AR267" i="12"/>
  <c r="AL267" i="12"/>
  <c r="AF267" i="12"/>
  <c r="Z267" i="12"/>
  <c r="T267" i="12"/>
  <c r="N267" i="12"/>
  <c r="BD266" i="12"/>
  <c r="AX266" i="12"/>
  <c r="AR266" i="12"/>
  <c r="AL266" i="12"/>
  <c r="AF266" i="12"/>
  <c r="Z266" i="12"/>
  <c r="T266" i="12"/>
  <c r="N266" i="12"/>
  <c r="BD265" i="12"/>
  <c r="AX265" i="12"/>
  <c r="AR265" i="12"/>
  <c r="AL265" i="12"/>
  <c r="AF265" i="12"/>
  <c r="Z265" i="12"/>
  <c r="T265" i="12"/>
  <c r="N265" i="12"/>
  <c r="BD264" i="12"/>
  <c r="AX264" i="12"/>
  <c r="AR264" i="12"/>
  <c r="AL264" i="12"/>
  <c r="AF264" i="12"/>
  <c r="Z264" i="12"/>
  <c r="T264" i="12"/>
  <c r="N264" i="12"/>
  <c r="BD263" i="12"/>
  <c r="AX263" i="12"/>
  <c r="AR263" i="12"/>
  <c r="AL263" i="12"/>
  <c r="AF263" i="12"/>
  <c r="Z263" i="12"/>
  <c r="T263" i="12"/>
  <c r="N263" i="12"/>
  <c r="BD262" i="12"/>
  <c r="AX262" i="12"/>
  <c r="AR262" i="12"/>
  <c r="AL262" i="12"/>
  <c r="AF262" i="12"/>
  <c r="Z262" i="12"/>
  <c r="T262" i="12"/>
  <c r="N262" i="12"/>
  <c r="BD261" i="12"/>
  <c r="AX261" i="12"/>
  <c r="AR261" i="12"/>
  <c r="AL261" i="12"/>
  <c r="AF261" i="12"/>
  <c r="Z261" i="12"/>
  <c r="T261" i="12"/>
  <c r="N261" i="12"/>
  <c r="BD260" i="12"/>
  <c r="AX260" i="12"/>
  <c r="AR260" i="12"/>
  <c r="AL260" i="12"/>
  <c r="AF260" i="12"/>
  <c r="Z260" i="12"/>
  <c r="T260" i="12"/>
  <c r="N260" i="12"/>
  <c r="BD259" i="12"/>
  <c r="AX259" i="12"/>
  <c r="AR259" i="12"/>
  <c r="AL259" i="12"/>
  <c r="AF259" i="12"/>
  <c r="Z259" i="12"/>
  <c r="T259" i="12"/>
  <c r="N259" i="12"/>
  <c r="BD258" i="12"/>
  <c r="AX258" i="12"/>
  <c r="AR258" i="12"/>
  <c r="AL258" i="12"/>
  <c r="AF258" i="12"/>
  <c r="Z258" i="12"/>
  <c r="T258" i="12"/>
  <c r="N258" i="12"/>
  <c r="BD257" i="12"/>
  <c r="AX257" i="12"/>
  <c r="AR257" i="12"/>
  <c r="AL257" i="12"/>
  <c r="AF257" i="12"/>
  <c r="Z257" i="12"/>
  <c r="T257" i="12"/>
  <c r="N257" i="12"/>
  <c r="BD256" i="12"/>
  <c r="AX256" i="12"/>
  <c r="AR256" i="12"/>
  <c r="AL256" i="12"/>
  <c r="AF256" i="12"/>
  <c r="Z256" i="12"/>
  <c r="T256" i="12"/>
  <c r="N256" i="12"/>
  <c r="BD255" i="12"/>
  <c r="AX255" i="12"/>
  <c r="AR255" i="12"/>
  <c r="AL255" i="12"/>
  <c r="AF255" i="12"/>
  <c r="Z255" i="12"/>
  <c r="T255" i="12"/>
  <c r="N255" i="12"/>
  <c r="BD254" i="12"/>
  <c r="AX254" i="12"/>
  <c r="AR254" i="12"/>
  <c r="AL254" i="12"/>
  <c r="AF254" i="12"/>
  <c r="Z254" i="12"/>
  <c r="T254" i="12"/>
  <c r="N254" i="12"/>
  <c r="BD253" i="12"/>
  <c r="AX253" i="12"/>
  <c r="AR253" i="12"/>
  <c r="AL253" i="12"/>
  <c r="AF253" i="12"/>
  <c r="Z253" i="12"/>
  <c r="T253" i="12"/>
  <c r="N253" i="12"/>
  <c r="BD252" i="12"/>
  <c r="AX252" i="12"/>
  <c r="AR252" i="12"/>
  <c r="AL252" i="12"/>
  <c r="AF252" i="12"/>
  <c r="Z252" i="12"/>
  <c r="T252" i="12"/>
  <c r="N252" i="12"/>
  <c r="BD251" i="12"/>
  <c r="AX251" i="12"/>
  <c r="AR251" i="12"/>
  <c r="AL251" i="12"/>
  <c r="AF251" i="12"/>
  <c r="Z251" i="12"/>
  <c r="T251" i="12"/>
  <c r="N251" i="12"/>
  <c r="BD250" i="12"/>
  <c r="AX250" i="12"/>
  <c r="AR250" i="12"/>
  <c r="AL250" i="12"/>
  <c r="AF250" i="12"/>
  <c r="Z250" i="12"/>
  <c r="T250" i="12"/>
  <c r="N250" i="12"/>
  <c r="BD249" i="12"/>
  <c r="AX249" i="12"/>
  <c r="AR249" i="12"/>
  <c r="AL249" i="12"/>
  <c r="AF249" i="12"/>
  <c r="Z249" i="12"/>
  <c r="T249" i="12"/>
  <c r="N249" i="12"/>
  <c r="BD248" i="12"/>
  <c r="AX248" i="12"/>
  <c r="AR248" i="12"/>
  <c r="AL248" i="12"/>
  <c r="AF248" i="12"/>
  <c r="Z248" i="12"/>
  <c r="T248" i="12"/>
  <c r="N248" i="12"/>
  <c r="BD247" i="12"/>
  <c r="AX247" i="12"/>
  <c r="AR247" i="12"/>
  <c r="AL247" i="12"/>
  <c r="AF247" i="12"/>
  <c r="Z247" i="12"/>
  <c r="T247" i="12"/>
  <c r="N247" i="12"/>
  <c r="BD246" i="12"/>
  <c r="AX246" i="12"/>
  <c r="AR246" i="12"/>
  <c r="AL246" i="12"/>
  <c r="AF246" i="12"/>
  <c r="Z246" i="12"/>
  <c r="T246" i="12"/>
  <c r="N246" i="12"/>
  <c r="BD245" i="12"/>
  <c r="AX245" i="12"/>
  <c r="AR245" i="12"/>
  <c r="AL245" i="12"/>
  <c r="AF245" i="12"/>
  <c r="Z245" i="12"/>
  <c r="T245" i="12"/>
  <c r="N245" i="12"/>
  <c r="BD244" i="12"/>
  <c r="AX244" i="12"/>
  <c r="AR244" i="12"/>
  <c r="AL244" i="12"/>
  <c r="AF244" i="12"/>
  <c r="Z244" i="12"/>
  <c r="T244" i="12"/>
  <c r="N244" i="12"/>
  <c r="BD243" i="12"/>
  <c r="AX243" i="12"/>
  <c r="AR243" i="12"/>
  <c r="AL243" i="12"/>
  <c r="AF243" i="12"/>
  <c r="Z243" i="12"/>
  <c r="T243" i="12"/>
  <c r="N243" i="12"/>
  <c r="BD242" i="12"/>
  <c r="AX242" i="12"/>
  <c r="AR242" i="12"/>
  <c r="AL242" i="12"/>
  <c r="AF242" i="12"/>
  <c r="Z242" i="12"/>
  <c r="T242" i="12"/>
  <c r="N242" i="12"/>
  <c r="BD241" i="12"/>
  <c r="AX241" i="12"/>
  <c r="AR241" i="12"/>
  <c r="AL241" i="12"/>
  <c r="AF241" i="12"/>
  <c r="Z241" i="12"/>
  <c r="T241" i="12"/>
  <c r="N241" i="12"/>
  <c r="BD240" i="12"/>
  <c r="AX240" i="12"/>
  <c r="AR240" i="12"/>
  <c r="AL240" i="12"/>
  <c r="AF240" i="12"/>
  <c r="Z240" i="12"/>
  <c r="T240" i="12"/>
  <c r="N240" i="12"/>
  <c r="BD239" i="12"/>
  <c r="AX239" i="12"/>
  <c r="AR239" i="12"/>
  <c r="AL239" i="12"/>
  <c r="AF239" i="12"/>
  <c r="Z239" i="12"/>
  <c r="T239" i="12"/>
  <c r="N239" i="12"/>
  <c r="BP238" i="12"/>
  <c r="BD238" i="12"/>
  <c r="AX238" i="12"/>
  <c r="AR238" i="12"/>
  <c r="AL238" i="12"/>
  <c r="AF238" i="12"/>
  <c r="Z238" i="12"/>
  <c r="T238" i="12"/>
  <c r="N238" i="12"/>
  <c r="BD237" i="12"/>
  <c r="AX237" i="12"/>
  <c r="AR237" i="12"/>
  <c r="AL237" i="12"/>
  <c r="AF237" i="12"/>
  <c r="Z237" i="12"/>
  <c r="T237" i="12"/>
  <c r="N237" i="12"/>
  <c r="BD236" i="12"/>
  <c r="AX236" i="12"/>
  <c r="AR236" i="12"/>
  <c r="AL236" i="12"/>
  <c r="AF236" i="12"/>
  <c r="Z236" i="12"/>
  <c r="T236" i="12"/>
  <c r="N236" i="12"/>
  <c r="BD235" i="12"/>
  <c r="AX235" i="12"/>
  <c r="AR235" i="12"/>
  <c r="AL235" i="12"/>
  <c r="AF235" i="12"/>
  <c r="Z235" i="12"/>
  <c r="T235" i="12"/>
  <c r="N235" i="12"/>
  <c r="BD234" i="12"/>
  <c r="AX234" i="12"/>
  <c r="AR234" i="12"/>
  <c r="AL234" i="12"/>
  <c r="AF234" i="12"/>
  <c r="Z234" i="12"/>
  <c r="T234" i="12"/>
  <c r="N234" i="12"/>
  <c r="BD233" i="12"/>
  <c r="AX233" i="12"/>
  <c r="AR233" i="12"/>
  <c r="AL233" i="12"/>
  <c r="AF233" i="12"/>
  <c r="Z233" i="12"/>
  <c r="T233" i="12"/>
  <c r="N233" i="12"/>
  <c r="BD232" i="12"/>
  <c r="AX232" i="12"/>
  <c r="AR232" i="12"/>
  <c r="AL232" i="12"/>
  <c r="AF232" i="12"/>
  <c r="Z232" i="12"/>
  <c r="T232" i="12"/>
  <c r="N232" i="12"/>
  <c r="BD231" i="12"/>
  <c r="AX231" i="12"/>
  <c r="AR231" i="12"/>
  <c r="AL231" i="12"/>
  <c r="AF231" i="12"/>
  <c r="Z231" i="12"/>
  <c r="T231" i="12"/>
  <c r="N231" i="12"/>
  <c r="BD230" i="12"/>
  <c r="AX230" i="12"/>
  <c r="AR230" i="12"/>
  <c r="AL230" i="12"/>
  <c r="AF230" i="12"/>
  <c r="Z230" i="12"/>
  <c r="T230" i="12"/>
  <c r="N230" i="12"/>
  <c r="BD229" i="12"/>
  <c r="AX229" i="12"/>
  <c r="AR229" i="12"/>
  <c r="AL229" i="12"/>
  <c r="AF229" i="12"/>
  <c r="Z229" i="12"/>
  <c r="T229" i="12"/>
  <c r="N229" i="12"/>
  <c r="BD228" i="12"/>
  <c r="AX228" i="12"/>
  <c r="AR228" i="12"/>
  <c r="AL228" i="12"/>
  <c r="AF228" i="12"/>
  <c r="Z228" i="12"/>
  <c r="T228" i="12"/>
  <c r="N228" i="12"/>
  <c r="BD227" i="12"/>
  <c r="AX227" i="12"/>
  <c r="AR227" i="12"/>
  <c r="AL227" i="12"/>
  <c r="AF227" i="12"/>
  <c r="Z227" i="12"/>
  <c r="T227" i="12"/>
  <c r="N227" i="12"/>
  <c r="BD226" i="12"/>
  <c r="AX226" i="12"/>
  <c r="AR226" i="12"/>
  <c r="AL226" i="12"/>
  <c r="AF226" i="12"/>
  <c r="Z226" i="12"/>
  <c r="T226" i="12"/>
  <c r="N226" i="12"/>
  <c r="BD225" i="12"/>
  <c r="AX225" i="12"/>
  <c r="AR225" i="12"/>
  <c r="AL225" i="12"/>
  <c r="AF225" i="12"/>
  <c r="Z225" i="12"/>
  <c r="T225" i="12"/>
  <c r="N225" i="12"/>
  <c r="BD224" i="12"/>
  <c r="AX224" i="12"/>
  <c r="AR224" i="12"/>
  <c r="AL224" i="12"/>
  <c r="AF224" i="12"/>
  <c r="Z224" i="12"/>
  <c r="T224" i="12"/>
  <c r="N224" i="12"/>
  <c r="BD223" i="12"/>
  <c r="AX223" i="12"/>
  <c r="AR223" i="12"/>
  <c r="AL223" i="12"/>
  <c r="AF223" i="12"/>
  <c r="Z223" i="12"/>
  <c r="T223" i="12"/>
  <c r="N223" i="12"/>
  <c r="BD222" i="12"/>
  <c r="AX222" i="12"/>
  <c r="AR222" i="12"/>
  <c r="AL222" i="12"/>
  <c r="AF222" i="12"/>
  <c r="Z222" i="12"/>
  <c r="T222" i="12"/>
  <c r="N222" i="12"/>
  <c r="BD221" i="12"/>
  <c r="AX221" i="12"/>
  <c r="AR221" i="12"/>
  <c r="AL221" i="12"/>
  <c r="AF221" i="12"/>
  <c r="Z221" i="12"/>
  <c r="T221" i="12"/>
  <c r="N221" i="12"/>
  <c r="BD220" i="12"/>
  <c r="AX220" i="12"/>
  <c r="AR220" i="12"/>
  <c r="AL220" i="12"/>
  <c r="AF220" i="12"/>
  <c r="Z220" i="12"/>
  <c r="T220" i="12"/>
  <c r="N220" i="12"/>
  <c r="BD219" i="12"/>
  <c r="AX219" i="12"/>
  <c r="AR219" i="12"/>
  <c r="AL219" i="12"/>
  <c r="AF219" i="12"/>
  <c r="Z219" i="12"/>
  <c r="T219" i="12"/>
  <c r="N219" i="12"/>
  <c r="BD218" i="12"/>
  <c r="AX218" i="12"/>
  <c r="AR218" i="12"/>
  <c r="AL218" i="12"/>
  <c r="AF218" i="12"/>
  <c r="Z218" i="12"/>
  <c r="T218" i="12"/>
  <c r="N218" i="12"/>
  <c r="BD217" i="12"/>
  <c r="AX217" i="12"/>
  <c r="AR217" i="12"/>
  <c r="AL217" i="12"/>
  <c r="AF217" i="12"/>
  <c r="Z217" i="12"/>
  <c r="T217" i="12"/>
  <c r="N217" i="12"/>
  <c r="BD216" i="12"/>
  <c r="AX216" i="12"/>
  <c r="AR216" i="12"/>
  <c r="AL216" i="12"/>
  <c r="AF216" i="12"/>
  <c r="Z216" i="12"/>
  <c r="T216" i="12"/>
  <c r="N216" i="12"/>
  <c r="BD215" i="12"/>
  <c r="AX215" i="12"/>
  <c r="AR215" i="12"/>
  <c r="AL215" i="12"/>
  <c r="AF215" i="12"/>
  <c r="Z215" i="12"/>
  <c r="T215" i="12"/>
  <c r="N215" i="12"/>
  <c r="BD214" i="12"/>
  <c r="AX214" i="12"/>
  <c r="AR214" i="12"/>
  <c r="AL214" i="12"/>
  <c r="AF214" i="12"/>
  <c r="Z214" i="12"/>
  <c r="T214" i="12"/>
  <c r="N214" i="12"/>
  <c r="BD213" i="12"/>
  <c r="AX213" i="12"/>
  <c r="AR213" i="12"/>
  <c r="AL213" i="12"/>
  <c r="AF213" i="12"/>
  <c r="Z213" i="12"/>
  <c r="T213" i="12"/>
  <c r="N213" i="12"/>
  <c r="BD212" i="12"/>
  <c r="AX212" i="12"/>
  <c r="AR212" i="12"/>
  <c r="AL212" i="12"/>
  <c r="AF212" i="12"/>
  <c r="Z212" i="12"/>
  <c r="T212" i="12"/>
  <c r="N212" i="12"/>
  <c r="BD211" i="12"/>
  <c r="AX211" i="12"/>
  <c r="AR211" i="12"/>
  <c r="AL211" i="12"/>
  <c r="AF211" i="12"/>
  <c r="Z211" i="12"/>
  <c r="T211" i="12"/>
  <c r="N211" i="12"/>
  <c r="BD210" i="12"/>
  <c r="AX210" i="12"/>
  <c r="AR210" i="12"/>
  <c r="AL210" i="12"/>
  <c r="AF210" i="12"/>
  <c r="Z210" i="12"/>
  <c r="T210" i="12"/>
  <c r="N210" i="12"/>
  <c r="BD209" i="12"/>
  <c r="AX209" i="12"/>
  <c r="AR209" i="12"/>
  <c r="AL209" i="12"/>
  <c r="AF209" i="12"/>
  <c r="Z209" i="12"/>
  <c r="T209" i="12"/>
  <c r="N209" i="12"/>
  <c r="BD208" i="12"/>
  <c r="AX208" i="12"/>
  <c r="AR208" i="12"/>
  <c r="AL208" i="12"/>
  <c r="AF208" i="12"/>
  <c r="Z208" i="12"/>
  <c r="T208" i="12"/>
  <c r="N208" i="12"/>
  <c r="BD207" i="12"/>
  <c r="AX207" i="12"/>
  <c r="AR207" i="12"/>
  <c r="AL207" i="12"/>
  <c r="AF207" i="12"/>
  <c r="Z207" i="12"/>
  <c r="T207" i="12"/>
  <c r="N207" i="12"/>
  <c r="BD206" i="12"/>
  <c r="AX206" i="12"/>
  <c r="AR206" i="12"/>
  <c r="AL206" i="12"/>
  <c r="AF206" i="12"/>
  <c r="Z206" i="12"/>
  <c r="T206" i="12"/>
  <c r="N206" i="12"/>
  <c r="BD205" i="12"/>
  <c r="AX205" i="12"/>
  <c r="AR205" i="12"/>
  <c r="AL205" i="12"/>
  <c r="AF205" i="12"/>
  <c r="Z205" i="12"/>
  <c r="T205" i="12"/>
  <c r="N205" i="12"/>
  <c r="BD204" i="12"/>
  <c r="AX204" i="12"/>
  <c r="AR204" i="12"/>
  <c r="AL204" i="12"/>
  <c r="AF204" i="12"/>
  <c r="Z204" i="12"/>
  <c r="T204" i="12"/>
  <c r="N204" i="12"/>
  <c r="BD203" i="12"/>
  <c r="AX203" i="12"/>
  <c r="AR203" i="12"/>
  <c r="AL203" i="12"/>
  <c r="AF203" i="12"/>
  <c r="Z203" i="12"/>
  <c r="T203" i="12"/>
  <c r="N203" i="12"/>
  <c r="BT202" i="12"/>
  <c r="BT412" i="12" s="1"/>
  <c r="BD202" i="12"/>
  <c r="AX202" i="12"/>
  <c r="AR202" i="12"/>
  <c r="AL202" i="12"/>
  <c r="AF202" i="12"/>
  <c r="Z202" i="12"/>
  <c r="T202" i="12"/>
  <c r="N202" i="12"/>
  <c r="BD201" i="12"/>
  <c r="AX201" i="12"/>
  <c r="AR201" i="12"/>
  <c r="AL201" i="12"/>
  <c r="AF201" i="12"/>
  <c r="Z201" i="12"/>
  <c r="T201" i="12"/>
  <c r="N201" i="12"/>
  <c r="BD200" i="12"/>
  <c r="AX200" i="12"/>
  <c r="AR200" i="12"/>
  <c r="AL200" i="12"/>
  <c r="AF200" i="12"/>
  <c r="Z200" i="12"/>
  <c r="T200" i="12"/>
  <c r="N200" i="12"/>
  <c r="BD199" i="12"/>
  <c r="AX199" i="12"/>
  <c r="AR199" i="12"/>
  <c r="AL199" i="12"/>
  <c r="AF199" i="12"/>
  <c r="Z199" i="12"/>
  <c r="T199" i="12"/>
  <c r="N199" i="12"/>
  <c r="BD198" i="12"/>
  <c r="AX198" i="12"/>
  <c r="AR198" i="12"/>
  <c r="AL198" i="12"/>
  <c r="AF198" i="12"/>
  <c r="Z198" i="12"/>
  <c r="T198" i="12"/>
  <c r="N198" i="12"/>
  <c r="BD197" i="12"/>
  <c r="AX197" i="12"/>
  <c r="AR197" i="12"/>
  <c r="AL197" i="12"/>
  <c r="AF197" i="12"/>
  <c r="Z197" i="12"/>
  <c r="T197" i="12"/>
  <c r="N197" i="12"/>
  <c r="BD196" i="12"/>
  <c r="AX196" i="12"/>
  <c r="AR196" i="12"/>
  <c r="AL196" i="12"/>
  <c r="AF196" i="12"/>
  <c r="Z196" i="12"/>
  <c r="T196" i="12"/>
  <c r="N196" i="12"/>
  <c r="BD195" i="12"/>
  <c r="AX195" i="12"/>
  <c r="AR195" i="12"/>
  <c r="AL195" i="12"/>
  <c r="AF195" i="12"/>
  <c r="Z195" i="12"/>
  <c r="T195" i="12"/>
  <c r="N195" i="12"/>
  <c r="BD194" i="12"/>
  <c r="AX194" i="12"/>
  <c r="AR194" i="12"/>
  <c r="AL194" i="12"/>
  <c r="AF194" i="12"/>
  <c r="Z194" i="12"/>
  <c r="T194" i="12"/>
  <c r="N194" i="12"/>
  <c r="BD193" i="12"/>
  <c r="AX193" i="12"/>
  <c r="AR193" i="12"/>
  <c r="AL193" i="12"/>
  <c r="AF193" i="12"/>
  <c r="Z193" i="12"/>
  <c r="T193" i="12"/>
  <c r="N193" i="12"/>
  <c r="BD192" i="12"/>
  <c r="AX192" i="12"/>
  <c r="AR192" i="12"/>
  <c r="AL192" i="12"/>
  <c r="AF192" i="12"/>
  <c r="Z192" i="12"/>
  <c r="T192" i="12"/>
  <c r="N192" i="12"/>
  <c r="BD191" i="12"/>
  <c r="AX191" i="12"/>
  <c r="AR191" i="12"/>
  <c r="AL191" i="12"/>
  <c r="AF191" i="12"/>
  <c r="Z191" i="12"/>
  <c r="T191" i="12"/>
  <c r="N191" i="12"/>
  <c r="BD190" i="12"/>
  <c r="AX190" i="12"/>
  <c r="AR190" i="12"/>
  <c r="AL190" i="12"/>
  <c r="AF190" i="12"/>
  <c r="Z190" i="12"/>
  <c r="T190" i="12"/>
  <c r="N190" i="12"/>
  <c r="BD189" i="12"/>
  <c r="AX189" i="12"/>
  <c r="AR189" i="12"/>
  <c r="AL189" i="12"/>
  <c r="AF189" i="12"/>
  <c r="Z189" i="12"/>
  <c r="T189" i="12"/>
  <c r="N189" i="12"/>
  <c r="BD188" i="12"/>
  <c r="AX188" i="12"/>
  <c r="AR188" i="12"/>
  <c r="AL188" i="12"/>
  <c r="AF188" i="12"/>
  <c r="Z188" i="12"/>
  <c r="T188" i="12"/>
  <c r="N188" i="12"/>
  <c r="BD187" i="12"/>
  <c r="AX187" i="12"/>
  <c r="AR187" i="12"/>
  <c r="AL187" i="12"/>
  <c r="AF187" i="12"/>
  <c r="Z187" i="12"/>
  <c r="T187" i="12"/>
  <c r="N187" i="12"/>
  <c r="BD186" i="12"/>
  <c r="AX186" i="12"/>
  <c r="AR186" i="12"/>
  <c r="AL186" i="12"/>
  <c r="AF186" i="12"/>
  <c r="Z186" i="12"/>
  <c r="T186" i="12"/>
  <c r="N186" i="12"/>
  <c r="BD185" i="12"/>
  <c r="AX185" i="12"/>
  <c r="AR185" i="12"/>
  <c r="AL185" i="12"/>
  <c r="AF185" i="12"/>
  <c r="Z185" i="12"/>
  <c r="T185" i="12"/>
  <c r="N185" i="12"/>
  <c r="BP184" i="12"/>
  <c r="BD184" i="12"/>
  <c r="AX184" i="12"/>
  <c r="AR184" i="12"/>
  <c r="AL184" i="12"/>
  <c r="AF184" i="12"/>
  <c r="Z184" i="12"/>
  <c r="T184" i="12"/>
  <c r="N184" i="12"/>
  <c r="BD183" i="12"/>
  <c r="AX183" i="12"/>
  <c r="AR183" i="12"/>
  <c r="AL183" i="12"/>
  <c r="AF183" i="12"/>
  <c r="Z183" i="12"/>
  <c r="T183" i="12"/>
  <c r="N183" i="12"/>
  <c r="BD182" i="12"/>
  <c r="AX182" i="12"/>
  <c r="AR182" i="12"/>
  <c r="AL182" i="12"/>
  <c r="AF182" i="12"/>
  <c r="Z182" i="12"/>
  <c r="T182" i="12"/>
  <c r="N182" i="12"/>
  <c r="BD181" i="12"/>
  <c r="AX181" i="12"/>
  <c r="AR181" i="12"/>
  <c r="AL181" i="12"/>
  <c r="AF181" i="12"/>
  <c r="Z181" i="12"/>
  <c r="T181" i="12"/>
  <c r="N181" i="12"/>
  <c r="BD180" i="12"/>
  <c r="AX180" i="12"/>
  <c r="AR180" i="12"/>
  <c r="AL180" i="12"/>
  <c r="AF180" i="12"/>
  <c r="Z180" i="12"/>
  <c r="T180" i="12"/>
  <c r="N180" i="12"/>
  <c r="BD179" i="12"/>
  <c r="AX179" i="12"/>
  <c r="AR179" i="12"/>
  <c r="AL179" i="12"/>
  <c r="AF179" i="12"/>
  <c r="Z179" i="12"/>
  <c r="T179" i="12"/>
  <c r="N179" i="12"/>
  <c r="BP178" i="12"/>
  <c r="BD178" i="12"/>
  <c r="AX178" i="12"/>
  <c r="AR178" i="12"/>
  <c r="AL178" i="12"/>
  <c r="AF178" i="12"/>
  <c r="Z178" i="12"/>
  <c r="T178" i="12"/>
  <c r="N178" i="12"/>
  <c r="BD177" i="12"/>
  <c r="AX177" i="12"/>
  <c r="AR177" i="12"/>
  <c r="AL177" i="12"/>
  <c r="AF177" i="12"/>
  <c r="Z177" i="12"/>
  <c r="T177" i="12"/>
  <c r="N177" i="12"/>
  <c r="BD176" i="12"/>
  <c r="AX176" i="12"/>
  <c r="AR176" i="12"/>
  <c r="AL176" i="12"/>
  <c r="AF176" i="12"/>
  <c r="Z176" i="12"/>
  <c r="T176" i="12"/>
  <c r="N176" i="12"/>
  <c r="BD175" i="12"/>
  <c r="AX175" i="12"/>
  <c r="AR175" i="12"/>
  <c r="AL175" i="12"/>
  <c r="AF175" i="12"/>
  <c r="Z175" i="12"/>
  <c r="T175" i="12"/>
  <c r="N175" i="12"/>
  <c r="BD174" i="12"/>
  <c r="AX174" i="12"/>
  <c r="AR174" i="12"/>
  <c r="AL174" i="12"/>
  <c r="AF174" i="12"/>
  <c r="Z174" i="12"/>
  <c r="T174" i="12"/>
  <c r="N174" i="12"/>
  <c r="BD173" i="12"/>
  <c r="AX173" i="12"/>
  <c r="AR173" i="12"/>
  <c r="AL173" i="12"/>
  <c r="AF173" i="12"/>
  <c r="Z173" i="12"/>
  <c r="T173" i="12"/>
  <c r="N173" i="12"/>
  <c r="BD172" i="12"/>
  <c r="AX172" i="12"/>
  <c r="AR172" i="12"/>
  <c r="AL172" i="12"/>
  <c r="AF172" i="12"/>
  <c r="Z172" i="12"/>
  <c r="T172" i="12"/>
  <c r="N172" i="12"/>
  <c r="BD171" i="12"/>
  <c r="AX171" i="12"/>
  <c r="AR171" i="12"/>
  <c r="AL171" i="12"/>
  <c r="AF171" i="12"/>
  <c r="Z171" i="12"/>
  <c r="T171" i="12"/>
  <c r="N171" i="12"/>
  <c r="BD170" i="12"/>
  <c r="AX170" i="12"/>
  <c r="AR170" i="12"/>
  <c r="AL170" i="12"/>
  <c r="AF170" i="12"/>
  <c r="Z170" i="12"/>
  <c r="T170" i="12"/>
  <c r="N170" i="12"/>
  <c r="BD169" i="12"/>
  <c r="AX169" i="12"/>
  <c r="AR169" i="12"/>
  <c r="AL169" i="12"/>
  <c r="AF169" i="12"/>
  <c r="Z169" i="12"/>
  <c r="T169" i="12"/>
  <c r="N169" i="12"/>
  <c r="BD168" i="12"/>
  <c r="AX168" i="12"/>
  <c r="AR168" i="12"/>
  <c r="AL168" i="12"/>
  <c r="AF168" i="12"/>
  <c r="Z168" i="12"/>
  <c r="T168" i="12"/>
  <c r="N168" i="12"/>
  <c r="BD167" i="12"/>
  <c r="AX167" i="12"/>
  <c r="AR167" i="12"/>
  <c r="AL167" i="12"/>
  <c r="AF167" i="12"/>
  <c r="Z167" i="12"/>
  <c r="T167" i="12"/>
  <c r="N167" i="12"/>
  <c r="BD166" i="12"/>
  <c r="AX166" i="12"/>
  <c r="AR166" i="12"/>
  <c r="AL166" i="12"/>
  <c r="AF166" i="12"/>
  <c r="Z166" i="12"/>
  <c r="T166" i="12"/>
  <c r="N166" i="12"/>
  <c r="BD165" i="12"/>
  <c r="AX165" i="12"/>
  <c r="AR165" i="12"/>
  <c r="AL165" i="12"/>
  <c r="AF165" i="12"/>
  <c r="Z165" i="12"/>
  <c r="T165" i="12"/>
  <c r="N165" i="12"/>
  <c r="BD164" i="12"/>
  <c r="AX164" i="12"/>
  <c r="AR164" i="12"/>
  <c r="AL164" i="12"/>
  <c r="AF164" i="12"/>
  <c r="Z164" i="12"/>
  <c r="T164" i="12"/>
  <c r="N164" i="12"/>
  <c r="BD163" i="12"/>
  <c r="AX163" i="12"/>
  <c r="AR163" i="12"/>
  <c r="AL163" i="12"/>
  <c r="AF163" i="12"/>
  <c r="Z163" i="12"/>
  <c r="T163" i="12"/>
  <c r="N163" i="12"/>
  <c r="BD162" i="12"/>
  <c r="AX162" i="12"/>
  <c r="AR162" i="12"/>
  <c r="AL162" i="12"/>
  <c r="AF162" i="12"/>
  <c r="Z162" i="12"/>
  <c r="T162" i="12"/>
  <c r="N162" i="12"/>
  <c r="BD161" i="12"/>
  <c r="AX161" i="12"/>
  <c r="AR161" i="12"/>
  <c r="AL161" i="12"/>
  <c r="AF161" i="12"/>
  <c r="Z161" i="12"/>
  <c r="T161" i="12"/>
  <c r="N161" i="12"/>
  <c r="BD160" i="12"/>
  <c r="AX160" i="12"/>
  <c r="AR160" i="12"/>
  <c r="AL160" i="12"/>
  <c r="AF160" i="12"/>
  <c r="Z160" i="12"/>
  <c r="T160" i="12"/>
  <c r="N160" i="12"/>
  <c r="BD159" i="12"/>
  <c r="AX159" i="12"/>
  <c r="AR159" i="12"/>
  <c r="AL159" i="12"/>
  <c r="AF159" i="12"/>
  <c r="Z159" i="12"/>
  <c r="T159" i="12"/>
  <c r="N159" i="12"/>
  <c r="BD158" i="12"/>
  <c r="AX158" i="12"/>
  <c r="AR158" i="12"/>
  <c r="AL158" i="12"/>
  <c r="AF158" i="12"/>
  <c r="Z158" i="12"/>
  <c r="T158" i="12"/>
  <c r="N158" i="12"/>
  <c r="BD157" i="12"/>
  <c r="AX157" i="12"/>
  <c r="AR157" i="12"/>
  <c r="AL157" i="12"/>
  <c r="AF157" i="12"/>
  <c r="Z157" i="12"/>
  <c r="T157" i="12"/>
  <c r="N157" i="12"/>
  <c r="BD156" i="12"/>
  <c r="AX156" i="12"/>
  <c r="AR156" i="12"/>
  <c r="AL156" i="12"/>
  <c r="AF156" i="12"/>
  <c r="Z156" i="12"/>
  <c r="T156" i="12"/>
  <c r="N156" i="12"/>
  <c r="BD155" i="12"/>
  <c r="AX155" i="12"/>
  <c r="AR155" i="12"/>
  <c r="AF155" i="12"/>
  <c r="Z155" i="12"/>
  <c r="BP154" i="12"/>
  <c r="BD154" i="12"/>
  <c r="AX154" i="12"/>
  <c r="AR154" i="12"/>
  <c r="AL154" i="12"/>
  <c r="AF154" i="12"/>
  <c r="Z154" i="12"/>
  <c r="T154" i="12"/>
  <c r="N154" i="12"/>
  <c r="BD153" i="12"/>
  <c r="AX153" i="12"/>
  <c r="AR153" i="12"/>
  <c r="AL153" i="12"/>
  <c r="AF153" i="12"/>
  <c r="Z153" i="12"/>
  <c r="T153" i="12"/>
  <c r="N153" i="12"/>
  <c r="BD152" i="12"/>
  <c r="AX152" i="12"/>
  <c r="AR152" i="12"/>
  <c r="AL152" i="12"/>
  <c r="AF152" i="12"/>
  <c r="Z152" i="12"/>
  <c r="T152" i="12"/>
  <c r="N152" i="12"/>
  <c r="BD151" i="12"/>
  <c r="AX151" i="12"/>
  <c r="AR151" i="12"/>
  <c r="AL151" i="12"/>
  <c r="AF151" i="12"/>
  <c r="Z151" i="12"/>
  <c r="T151" i="12"/>
  <c r="N151" i="12"/>
  <c r="BD150" i="12"/>
  <c r="AX150" i="12"/>
  <c r="AR150" i="12"/>
  <c r="AL150" i="12"/>
  <c r="AF150" i="12"/>
  <c r="Z150" i="12"/>
  <c r="T150" i="12"/>
  <c r="N150" i="12"/>
  <c r="BD149" i="12"/>
  <c r="AX149" i="12"/>
  <c r="AR149" i="12"/>
  <c r="AL149" i="12"/>
  <c r="AF149" i="12"/>
  <c r="Z149" i="12"/>
  <c r="T149" i="12"/>
  <c r="N149" i="12"/>
  <c r="BP148" i="12"/>
  <c r="BD148" i="12"/>
  <c r="AX148" i="12"/>
  <c r="AR148" i="12"/>
  <c r="AL148" i="12"/>
  <c r="AF148" i="12"/>
  <c r="Z148" i="12"/>
  <c r="T148" i="12"/>
  <c r="N148" i="12"/>
  <c r="BD147" i="12"/>
  <c r="AX147" i="12"/>
  <c r="AR147" i="12"/>
  <c r="AL147" i="12"/>
  <c r="AF147" i="12"/>
  <c r="Z147" i="12"/>
  <c r="T147" i="12"/>
  <c r="N147" i="12"/>
  <c r="BD146" i="12"/>
  <c r="AX146" i="12"/>
  <c r="AR146" i="12"/>
  <c r="AL146" i="12"/>
  <c r="AF146" i="12"/>
  <c r="Z146" i="12"/>
  <c r="T146" i="12"/>
  <c r="N146" i="12"/>
  <c r="BD145" i="12"/>
  <c r="AX145" i="12"/>
  <c r="AR145" i="12"/>
  <c r="AL145" i="12"/>
  <c r="AF145" i="12"/>
  <c r="Z145" i="12"/>
  <c r="T145" i="12"/>
  <c r="N145" i="12"/>
  <c r="BD144" i="12"/>
  <c r="AX144" i="12"/>
  <c r="AR144" i="12"/>
  <c r="AL144" i="12"/>
  <c r="AF144" i="12"/>
  <c r="Z144" i="12"/>
  <c r="T144" i="12"/>
  <c r="N144" i="12"/>
  <c r="BD143" i="12"/>
  <c r="AX143" i="12"/>
  <c r="AR143" i="12"/>
  <c r="AL143" i="12"/>
  <c r="AF143" i="12"/>
  <c r="Z143" i="12"/>
  <c r="T143" i="12"/>
  <c r="N143" i="12"/>
  <c r="BD142" i="12"/>
  <c r="AX142" i="12"/>
  <c r="AR142" i="12"/>
  <c r="AL142" i="12"/>
  <c r="AF142" i="12"/>
  <c r="Z142" i="12"/>
  <c r="T142" i="12"/>
  <c r="N142" i="12"/>
  <c r="BD141" i="12"/>
  <c r="AX141" i="12"/>
  <c r="AR141" i="12"/>
  <c r="AL141" i="12"/>
  <c r="AF141" i="12"/>
  <c r="Z141" i="12"/>
  <c r="T141" i="12"/>
  <c r="N141" i="12"/>
  <c r="BD140" i="12"/>
  <c r="AX140" i="12"/>
  <c r="AR140" i="12"/>
  <c r="AL140" i="12"/>
  <c r="AF140" i="12"/>
  <c r="Z140" i="12"/>
  <c r="T140" i="12"/>
  <c r="N140" i="12"/>
  <c r="BD139" i="12"/>
  <c r="AX139" i="12"/>
  <c r="AR139" i="12"/>
  <c r="AL139" i="12"/>
  <c r="AF139" i="12"/>
  <c r="Z139" i="12"/>
  <c r="T139" i="12"/>
  <c r="N139" i="12"/>
  <c r="BD138" i="12"/>
  <c r="AX138" i="12"/>
  <c r="AR138" i="12"/>
  <c r="AL138" i="12"/>
  <c r="AF138" i="12"/>
  <c r="Z138" i="12"/>
  <c r="T138" i="12"/>
  <c r="N138" i="12"/>
  <c r="BD137" i="12"/>
  <c r="AX137" i="12"/>
  <c r="AR137" i="12"/>
  <c r="AL137" i="12"/>
  <c r="AF137" i="12"/>
  <c r="Z137" i="12"/>
  <c r="T137" i="12"/>
  <c r="N137" i="12"/>
  <c r="BP136" i="12"/>
  <c r="BD136" i="12"/>
  <c r="AX136" i="12"/>
  <c r="AR136" i="12"/>
  <c r="AL136" i="12"/>
  <c r="AF136" i="12"/>
  <c r="Z136" i="12"/>
  <c r="T136" i="12"/>
  <c r="N136" i="12"/>
  <c r="BD135" i="12"/>
  <c r="AX135" i="12"/>
  <c r="AR135" i="12"/>
  <c r="AL135" i="12"/>
  <c r="AF135" i="12"/>
  <c r="Z135" i="12"/>
  <c r="T135" i="12"/>
  <c r="N135" i="12"/>
  <c r="BD134" i="12"/>
  <c r="AX134" i="12"/>
  <c r="AR134" i="12"/>
  <c r="AL134" i="12"/>
  <c r="AF134" i="12"/>
  <c r="Z134" i="12"/>
  <c r="T134" i="12"/>
  <c r="N134" i="12"/>
  <c r="BD133" i="12"/>
  <c r="AX133" i="12"/>
  <c r="AR133" i="12"/>
  <c r="AL133" i="12"/>
  <c r="AF133" i="12"/>
  <c r="Z133" i="12"/>
  <c r="T133" i="12"/>
  <c r="N133" i="12"/>
  <c r="BD132" i="12"/>
  <c r="AX132" i="12"/>
  <c r="AR132" i="12"/>
  <c r="AL132" i="12"/>
  <c r="AF132" i="12"/>
  <c r="Z132" i="12"/>
  <c r="T132" i="12"/>
  <c r="N132" i="12"/>
  <c r="BD131" i="12"/>
  <c r="AX131" i="12"/>
  <c r="AR131" i="12"/>
  <c r="AL131" i="12"/>
  <c r="AF131" i="12"/>
  <c r="Z131" i="12"/>
  <c r="T131" i="12"/>
  <c r="N131" i="12"/>
  <c r="BP130" i="12"/>
  <c r="BD130" i="12"/>
  <c r="AX130" i="12"/>
  <c r="AR130" i="12"/>
  <c r="AL130" i="12"/>
  <c r="AF130" i="12"/>
  <c r="Z130" i="12"/>
  <c r="T130" i="12"/>
  <c r="N130" i="12"/>
  <c r="BD129" i="12"/>
  <c r="AX129" i="12"/>
  <c r="AR129" i="12"/>
  <c r="AL129" i="12"/>
  <c r="AF129" i="12"/>
  <c r="Z129" i="12"/>
  <c r="T129" i="12"/>
  <c r="N129" i="12"/>
  <c r="BD128" i="12"/>
  <c r="AX128" i="12"/>
  <c r="AR128" i="12"/>
  <c r="AL128" i="12"/>
  <c r="AF128" i="12"/>
  <c r="Z128" i="12"/>
  <c r="T128" i="12"/>
  <c r="N128" i="12"/>
  <c r="BD127" i="12"/>
  <c r="AX127" i="12"/>
  <c r="AR127" i="12"/>
  <c r="AL127" i="12"/>
  <c r="AF127" i="12"/>
  <c r="Z127" i="12"/>
  <c r="T127" i="12"/>
  <c r="N127" i="12"/>
  <c r="BD126" i="12"/>
  <c r="AX126" i="12"/>
  <c r="AR126" i="12"/>
  <c r="AL126" i="12"/>
  <c r="AF126" i="12"/>
  <c r="Z126" i="12"/>
  <c r="T126" i="12"/>
  <c r="N126" i="12"/>
  <c r="BD125" i="12"/>
  <c r="AX125" i="12"/>
  <c r="AR125" i="12"/>
  <c r="AL125" i="12"/>
  <c r="AF125" i="12"/>
  <c r="Z125" i="12"/>
  <c r="T125" i="12"/>
  <c r="N125" i="12"/>
  <c r="BP124" i="12"/>
  <c r="BD124" i="12"/>
  <c r="AX124" i="12"/>
  <c r="AR124" i="12"/>
  <c r="AL124" i="12"/>
  <c r="AF124" i="12"/>
  <c r="Z124" i="12"/>
  <c r="T124" i="12"/>
  <c r="N124" i="12"/>
  <c r="BD123" i="12"/>
  <c r="AX123" i="12"/>
  <c r="AR123" i="12"/>
  <c r="AL123" i="12"/>
  <c r="AF123" i="12"/>
  <c r="Z123" i="12"/>
  <c r="T123" i="12"/>
  <c r="N123" i="12"/>
  <c r="BD122" i="12"/>
  <c r="AX122" i="12"/>
  <c r="AR122" i="12"/>
  <c r="AL122" i="12"/>
  <c r="AF122" i="12"/>
  <c r="Z122" i="12"/>
  <c r="T122" i="12"/>
  <c r="N122" i="12"/>
  <c r="BD121" i="12"/>
  <c r="AX121" i="12"/>
  <c r="AR121" i="12"/>
  <c r="AL121" i="12"/>
  <c r="AF121" i="12"/>
  <c r="Z121" i="12"/>
  <c r="T121" i="12"/>
  <c r="N121" i="12"/>
  <c r="BD120" i="12"/>
  <c r="AX120" i="12"/>
  <c r="AR120" i="12"/>
  <c r="AL120" i="12"/>
  <c r="AF120" i="12"/>
  <c r="Z120" i="12"/>
  <c r="T120" i="12"/>
  <c r="N120" i="12"/>
  <c r="BD119" i="12"/>
  <c r="AX119" i="12"/>
  <c r="AR119" i="12"/>
  <c r="AL119" i="12"/>
  <c r="AF119" i="12"/>
  <c r="Z119" i="12"/>
  <c r="T119" i="12"/>
  <c r="N119" i="12"/>
  <c r="BP118" i="12"/>
  <c r="BD118" i="12"/>
  <c r="AX118" i="12"/>
  <c r="AR118" i="12"/>
  <c r="AL118" i="12"/>
  <c r="AF118" i="12"/>
  <c r="Z118" i="12"/>
  <c r="T118" i="12"/>
  <c r="N118" i="12"/>
  <c r="BD117" i="12"/>
  <c r="AX117" i="12"/>
  <c r="AR117" i="12"/>
  <c r="AL117" i="12"/>
  <c r="AF117" i="12"/>
  <c r="Z117" i="12"/>
  <c r="T117" i="12"/>
  <c r="N117" i="12"/>
  <c r="BD116" i="12"/>
  <c r="AX116" i="12"/>
  <c r="AR116" i="12"/>
  <c r="AL116" i="12"/>
  <c r="AF116" i="12"/>
  <c r="Z116" i="12"/>
  <c r="T116" i="12"/>
  <c r="N116" i="12"/>
  <c r="BD115" i="12"/>
  <c r="AX115" i="12"/>
  <c r="AR115" i="12"/>
  <c r="AL115" i="12"/>
  <c r="AF115" i="12"/>
  <c r="Z115" i="12"/>
  <c r="T115" i="12"/>
  <c r="N115" i="12"/>
  <c r="BD114" i="12"/>
  <c r="AX114" i="12"/>
  <c r="AR114" i="12"/>
  <c r="AL114" i="12"/>
  <c r="AF114" i="12"/>
  <c r="Z114" i="12"/>
  <c r="T114" i="12"/>
  <c r="N114" i="12"/>
  <c r="BD113" i="12"/>
  <c r="AX113" i="12"/>
  <c r="AR113" i="12"/>
  <c r="AL113" i="12"/>
  <c r="AF113" i="12"/>
  <c r="Z113" i="12"/>
  <c r="T113" i="12"/>
  <c r="N113" i="12"/>
  <c r="BD112" i="12"/>
  <c r="AX112" i="12"/>
  <c r="AR112" i="12"/>
  <c r="AL112" i="12"/>
  <c r="AF112" i="12"/>
  <c r="Z112" i="12"/>
  <c r="T112" i="12"/>
  <c r="N112" i="12"/>
  <c r="BD111" i="12"/>
  <c r="AX111" i="12"/>
  <c r="AR111" i="12"/>
  <c r="AL111" i="12"/>
  <c r="AF111" i="12"/>
  <c r="Z111" i="12"/>
  <c r="T111" i="12"/>
  <c r="N111" i="12"/>
  <c r="BD110" i="12"/>
  <c r="AX110" i="12"/>
  <c r="AR110" i="12"/>
  <c r="AL110" i="12"/>
  <c r="AF110" i="12"/>
  <c r="Z110" i="12"/>
  <c r="T110" i="12"/>
  <c r="N110" i="12"/>
  <c r="BD109" i="12"/>
  <c r="AX109" i="12"/>
  <c r="AR109" i="12"/>
  <c r="AL109" i="12"/>
  <c r="AF109" i="12"/>
  <c r="Z109" i="12"/>
  <c r="T109" i="12"/>
  <c r="N109" i="12"/>
  <c r="BD108" i="12"/>
  <c r="AX108" i="12"/>
  <c r="AR108" i="12"/>
  <c r="AL108" i="12"/>
  <c r="AF108" i="12"/>
  <c r="Z108" i="12"/>
  <c r="T108" i="12"/>
  <c r="N108" i="12"/>
  <c r="BD107" i="12"/>
  <c r="AX107" i="12"/>
  <c r="AR107" i="12"/>
  <c r="AL107" i="12"/>
  <c r="AF107" i="12"/>
  <c r="Z107" i="12"/>
  <c r="T107" i="12"/>
  <c r="N107" i="12"/>
  <c r="BP106" i="12"/>
  <c r="BD106" i="12"/>
  <c r="AX106" i="12"/>
  <c r="AR106" i="12"/>
  <c r="AL106" i="12"/>
  <c r="AF106" i="12"/>
  <c r="Z106" i="12"/>
  <c r="T106" i="12"/>
  <c r="N106" i="12"/>
  <c r="BD105" i="12"/>
  <c r="AX105" i="12"/>
  <c r="AR105" i="12"/>
  <c r="AL105" i="12"/>
  <c r="AF105" i="12"/>
  <c r="Z105" i="12"/>
  <c r="T105" i="12"/>
  <c r="N105" i="12"/>
  <c r="BD104" i="12"/>
  <c r="AX104" i="12"/>
  <c r="AR104" i="12"/>
  <c r="AL104" i="12"/>
  <c r="AF104" i="12"/>
  <c r="Z104" i="12"/>
  <c r="T104" i="12"/>
  <c r="N104" i="12"/>
  <c r="BD103" i="12"/>
  <c r="AX103" i="12"/>
  <c r="AR103" i="12"/>
  <c r="AL103" i="12"/>
  <c r="AF103" i="12"/>
  <c r="Z103" i="12"/>
  <c r="T103" i="12"/>
  <c r="N103" i="12"/>
  <c r="BD102" i="12"/>
  <c r="AX102" i="12"/>
  <c r="AR102" i="12"/>
  <c r="AL102" i="12"/>
  <c r="AF102" i="12"/>
  <c r="Z102" i="12"/>
  <c r="T102" i="12"/>
  <c r="N102" i="12"/>
  <c r="BD101" i="12"/>
  <c r="AX101" i="12"/>
  <c r="AR101" i="12"/>
  <c r="AL101" i="12"/>
  <c r="AF101" i="12"/>
  <c r="Z101" i="12"/>
  <c r="T101" i="12"/>
  <c r="N101" i="12"/>
  <c r="BD100" i="12"/>
  <c r="AX100" i="12"/>
  <c r="AR100" i="12"/>
  <c r="AL100" i="12"/>
  <c r="AF100" i="12"/>
  <c r="Z100" i="12"/>
  <c r="T100" i="12"/>
  <c r="N100" i="12"/>
  <c r="BD99" i="12"/>
  <c r="AX99" i="12"/>
  <c r="AR99" i="12"/>
  <c r="AL99" i="12"/>
  <c r="AF99" i="12"/>
  <c r="Z99" i="12"/>
  <c r="T99" i="12"/>
  <c r="N99" i="12"/>
  <c r="BD98" i="12"/>
  <c r="AX98" i="12"/>
  <c r="AR98" i="12"/>
  <c r="AL98" i="12"/>
  <c r="AF98" i="12"/>
  <c r="Z98" i="12"/>
  <c r="T98" i="12"/>
  <c r="N98" i="12"/>
  <c r="BD97" i="12"/>
  <c r="AX97" i="12"/>
  <c r="AR97" i="12"/>
  <c r="AL97" i="12"/>
  <c r="AF97" i="12"/>
  <c r="Z97" i="12"/>
  <c r="T97" i="12"/>
  <c r="N97" i="12"/>
  <c r="BD96" i="12"/>
  <c r="AX96" i="12"/>
  <c r="AR96" i="12"/>
  <c r="AL96" i="12"/>
  <c r="AF96" i="12"/>
  <c r="Z96" i="12"/>
  <c r="T96" i="12"/>
  <c r="N96" i="12"/>
  <c r="BD95" i="12"/>
  <c r="AX95" i="12"/>
  <c r="AR95" i="12"/>
  <c r="AL95" i="12"/>
  <c r="AF95" i="12"/>
  <c r="Z95" i="12"/>
  <c r="T95" i="12"/>
  <c r="N95" i="12"/>
  <c r="BD94" i="12"/>
  <c r="AX94" i="12"/>
  <c r="AR94" i="12"/>
  <c r="AL94" i="12"/>
  <c r="AF94" i="12"/>
  <c r="Z94" i="12"/>
  <c r="T94" i="12"/>
  <c r="N94" i="12"/>
  <c r="BD93" i="12"/>
  <c r="AX93" i="12"/>
  <c r="AR93" i="12"/>
  <c r="AL93" i="12"/>
  <c r="AF93" i="12"/>
  <c r="Z93" i="12"/>
  <c r="T93" i="12"/>
  <c r="N93" i="12"/>
  <c r="BD92" i="12"/>
  <c r="AX92" i="12"/>
  <c r="AR92" i="12"/>
  <c r="AL92" i="12"/>
  <c r="AF92" i="12"/>
  <c r="Z92" i="12"/>
  <c r="T92" i="12"/>
  <c r="N92" i="12"/>
  <c r="BD91" i="12"/>
  <c r="AX91" i="12"/>
  <c r="AR91" i="12"/>
  <c r="AL91" i="12"/>
  <c r="AF91" i="12"/>
  <c r="Z91" i="12"/>
  <c r="T91" i="12"/>
  <c r="N91" i="12"/>
  <c r="BD90" i="12"/>
  <c r="AX90" i="12"/>
  <c r="AR90" i="12"/>
  <c r="AL90" i="12"/>
  <c r="AF90" i="12"/>
  <c r="Z90" i="12"/>
  <c r="T90" i="12"/>
  <c r="N90" i="12"/>
  <c r="BD89" i="12"/>
  <c r="AX89" i="12"/>
  <c r="AR89" i="12"/>
  <c r="AL89" i="12"/>
  <c r="AF89" i="12"/>
  <c r="Z89" i="12"/>
  <c r="T89" i="12"/>
  <c r="N89" i="12"/>
  <c r="BP88" i="12"/>
  <c r="BD88" i="12"/>
  <c r="AX88" i="12"/>
  <c r="AR88" i="12"/>
  <c r="AL88" i="12"/>
  <c r="AF88" i="12"/>
  <c r="Z88" i="12"/>
  <c r="T88" i="12"/>
  <c r="N88" i="12"/>
  <c r="BD87" i="12"/>
  <c r="AX87" i="12"/>
  <c r="AR87" i="12"/>
  <c r="AL87" i="12"/>
  <c r="AF87" i="12"/>
  <c r="Z87" i="12"/>
  <c r="T87" i="12"/>
  <c r="N87" i="12"/>
  <c r="BD86" i="12"/>
  <c r="AX86" i="12"/>
  <c r="AR86" i="12"/>
  <c r="AL86" i="12"/>
  <c r="AF86" i="12"/>
  <c r="Z86" i="12"/>
  <c r="T86" i="12"/>
  <c r="N86" i="12"/>
  <c r="BD85" i="12"/>
  <c r="AX85" i="12"/>
  <c r="AR85" i="12"/>
  <c r="AL85" i="12"/>
  <c r="AF85" i="12"/>
  <c r="Z85" i="12"/>
  <c r="T85" i="12"/>
  <c r="N85" i="12"/>
  <c r="BD84" i="12"/>
  <c r="AX84" i="12"/>
  <c r="AR84" i="12"/>
  <c r="AL84" i="12"/>
  <c r="AF84" i="12"/>
  <c r="Z84" i="12"/>
  <c r="T84" i="12"/>
  <c r="N84" i="12"/>
  <c r="BD83" i="12"/>
  <c r="AX83" i="12"/>
  <c r="AR83" i="12"/>
  <c r="AL83" i="12"/>
  <c r="AF83" i="12"/>
  <c r="Z83" i="12"/>
  <c r="T83" i="12"/>
  <c r="N83" i="12"/>
  <c r="BP82" i="12"/>
  <c r="BD82" i="12"/>
  <c r="AX82" i="12"/>
  <c r="AR82" i="12"/>
  <c r="AL82" i="12"/>
  <c r="AF82" i="12"/>
  <c r="Z82" i="12"/>
  <c r="T82" i="12"/>
  <c r="N82" i="12"/>
  <c r="BD81" i="12"/>
  <c r="AX81" i="12"/>
  <c r="AR81" i="12"/>
  <c r="AL81" i="12"/>
  <c r="AF81" i="12"/>
  <c r="Z81" i="12"/>
  <c r="T81" i="12"/>
  <c r="N81" i="12"/>
  <c r="BD80" i="12"/>
  <c r="AX80" i="12"/>
  <c r="AR80" i="12"/>
  <c r="AL80" i="12"/>
  <c r="AF80" i="12"/>
  <c r="Z80" i="12"/>
  <c r="T80" i="12"/>
  <c r="N80" i="12"/>
  <c r="BD79" i="12"/>
  <c r="AX79" i="12"/>
  <c r="AR79" i="12"/>
  <c r="AL79" i="12"/>
  <c r="AF79" i="12"/>
  <c r="Z79" i="12"/>
  <c r="T79" i="12"/>
  <c r="N79" i="12"/>
  <c r="BD78" i="12"/>
  <c r="AX78" i="12"/>
  <c r="AR78" i="12"/>
  <c r="AL78" i="12"/>
  <c r="AF78" i="12"/>
  <c r="Z78" i="12"/>
  <c r="T78" i="12"/>
  <c r="N78" i="12"/>
  <c r="BD77" i="12"/>
  <c r="AX77" i="12"/>
  <c r="AR77" i="12"/>
  <c r="AL77" i="12"/>
  <c r="AF77" i="12"/>
  <c r="Z77" i="12"/>
  <c r="T77" i="12"/>
  <c r="N77" i="12"/>
  <c r="BP76" i="12"/>
  <c r="BD76" i="12"/>
  <c r="AX76" i="12"/>
  <c r="AR76" i="12"/>
  <c r="AL76" i="12"/>
  <c r="AF76" i="12"/>
  <c r="Z76" i="12"/>
  <c r="T76" i="12"/>
  <c r="N76" i="12"/>
  <c r="BD75" i="12"/>
  <c r="AX75" i="12"/>
  <c r="AR75" i="12"/>
  <c r="AL75" i="12"/>
  <c r="AF75" i="12"/>
  <c r="Z75" i="12"/>
  <c r="T75" i="12"/>
  <c r="N75" i="12"/>
  <c r="BD74" i="12"/>
  <c r="AX74" i="12"/>
  <c r="AR74" i="12"/>
  <c r="AL74" i="12"/>
  <c r="AF74" i="12"/>
  <c r="Z74" i="12"/>
  <c r="T74" i="12"/>
  <c r="N74" i="12"/>
  <c r="BD73" i="12"/>
  <c r="AX73" i="12"/>
  <c r="AR73" i="12"/>
  <c r="AL73" i="12"/>
  <c r="AF73" i="12"/>
  <c r="Z73" i="12"/>
  <c r="T73" i="12"/>
  <c r="N73" i="12"/>
  <c r="BD72" i="12"/>
  <c r="AX72" i="12"/>
  <c r="AR72" i="12"/>
  <c r="AL72" i="12"/>
  <c r="AF72" i="12"/>
  <c r="Z72" i="12"/>
  <c r="T72" i="12"/>
  <c r="N72" i="12"/>
  <c r="BD71" i="12"/>
  <c r="AX71" i="12"/>
  <c r="AR71" i="12"/>
  <c r="AL71" i="12"/>
  <c r="AF71" i="12"/>
  <c r="Z71" i="12"/>
  <c r="T71" i="12"/>
  <c r="N71" i="12"/>
  <c r="BP70" i="12"/>
  <c r="BD70" i="12"/>
  <c r="AX70" i="12"/>
  <c r="AR70" i="12"/>
  <c r="AL70" i="12"/>
  <c r="AF70" i="12"/>
  <c r="Z70" i="12"/>
  <c r="T70" i="12"/>
  <c r="N70" i="12"/>
  <c r="BD69" i="12"/>
  <c r="AX69" i="12"/>
  <c r="AR69" i="12"/>
  <c r="AL69" i="12"/>
  <c r="AF69" i="12"/>
  <c r="Z69" i="12"/>
  <c r="T69" i="12"/>
  <c r="N69" i="12"/>
  <c r="BD68" i="12"/>
  <c r="AX68" i="12"/>
  <c r="AR68" i="12"/>
  <c r="AL68" i="12"/>
  <c r="AF68" i="12"/>
  <c r="Z68" i="12"/>
  <c r="T68" i="12"/>
  <c r="N68" i="12"/>
  <c r="BD67" i="12"/>
  <c r="AX67" i="12"/>
  <c r="AR67" i="12"/>
  <c r="AL67" i="12"/>
  <c r="AF67" i="12"/>
  <c r="Z67" i="12"/>
  <c r="T67" i="12"/>
  <c r="N67" i="12"/>
  <c r="BD66" i="12"/>
  <c r="AX66" i="12"/>
  <c r="AR66" i="12"/>
  <c r="AL66" i="12"/>
  <c r="AF66" i="12"/>
  <c r="Z66" i="12"/>
  <c r="T66" i="12"/>
  <c r="N66" i="12"/>
  <c r="BW65" i="12"/>
  <c r="BT65" i="12"/>
  <c r="BS65" i="12"/>
  <c r="BR65" i="12"/>
  <c r="BC65" i="12"/>
  <c r="BB65" i="12"/>
  <c r="BA65" i="12"/>
  <c r="AZ65" i="12"/>
  <c r="AY65" i="12"/>
  <c r="AW65" i="12"/>
  <c r="AV65" i="12"/>
  <c r="AU65" i="12"/>
  <c r="AT65" i="12"/>
  <c r="AS65" i="12"/>
  <c r="AQ65" i="12"/>
  <c r="AP65" i="12"/>
  <c r="AO65" i="12"/>
  <c r="AN65" i="12"/>
  <c r="AM65" i="12"/>
  <c r="AK65" i="12"/>
  <c r="AJ65" i="12"/>
  <c r="AI65" i="12"/>
  <c r="AH65" i="12"/>
  <c r="AG65" i="12"/>
  <c r="AE65" i="12"/>
  <c r="AD65" i="12"/>
  <c r="AC65" i="12"/>
  <c r="AB65" i="12"/>
  <c r="AA65" i="12"/>
  <c r="Y65" i="12"/>
  <c r="X65" i="12"/>
  <c r="W65" i="12"/>
  <c r="V65" i="12"/>
  <c r="U65" i="12"/>
  <c r="S65" i="12"/>
  <c r="R65" i="12"/>
  <c r="Q65" i="12"/>
  <c r="P65" i="12"/>
  <c r="O65" i="12"/>
  <c r="M65" i="12"/>
  <c r="L65" i="12"/>
  <c r="K65" i="12"/>
  <c r="J65" i="12"/>
  <c r="I65" i="12"/>
  <c r="BD64" i="12"/>
  <c r="AX64" i="12"/>
  <c r="AR64" i="12"/>
  <c r="AL64" i="12"/>
  <c r="AF64" i="12"/>
  <c r="Z64" i="12"/>
  <c r="T64" i="12"/>
  <c r="N64" i="12"/>
  <c r="BD63" i="12"/>
  <c r="AX63" i="12"/>
  <c r="AR63" i="12"/>
  <c r="AL63" i="12"/>
  <c r="AF63" i="12"/>
  <c r="Z63" i="12"/>
  <c r="T63" i="12"/>
  <c r="N63" i="12"/>
  <c r="BD62" i="12"/>
  <c r="AX62" i="12"/>
  <c r="AR62" i="12"/>
  <c r="AL62" i="12"/>
  <c r="AF62" i="12"/>
  <c r="Z62" i="12"/>
  <c r="T62" i="12"/>
  <c r="N62" i="12"/>
  <c r="BD61" i="12"/>
  <c r="AX61" i="12"/>
  <c r="AR61" i="12"/>
  <c r="AL61" i="12"/>
  <c r="AF61" i="12"/>
  <c r="Z61" i="12"/>
  <c r="T61" i="12"/>
  <c r="N61" i="12"/>
  <c r="BD60" i="12"/>
  <c r="AX60" i="12"/>
  <c r="AR60" i="12"/>
  <c r="AL60" i="12"/>
  <c r="AF60" i="12"/>
  <c r="Z60" i="12"/>
  <c r="T60" i="12"/>
  <c r="N60" i="12"/>
  <c r="BD59" i="12"/>
  <c r="AX59" i="12"/>
  <c r="AR59" i="12"/>
  <c r="AL59" i="12"/>
  <c r="AF59" i="12"/>
  <c r="Z59" i="12"/>
  <c r="T59" i="12"/>
  <c r="N59" i="12"/>
  <c r="BD58" i="12"/>
  <c r="AX58" i="12"/>
  <c r="AR58" i="12"/>
  <c r="AL58" i="12"/>
  <c r="AF58" i="12"/>
  <c r="Z58" i="12"/>
  <c r="T58" i="12"/>
  <c r="N58" i="12"/>
  <c r="BP57" i="12"/>
  <c r="BD57" i="12"/>
  <c r="AX57" i="12"/>
  <c r="AR57" i="12"/>
  <c r="AL57" i="12"/>
  <c r="AF57" i="12"/>
  <c r="Z57" i="12"/>
  <c r="T57" i="12"/>
  <c r="N57" i="12"/>
  <c r="BD56" i="12"/>
  <c r="AX56" i="12"/>
  <c r="AR56" i="12"/>
  <c r="AL56" i="12"/>
  <c r="AF56" i="12"/>
  <c r="Z56" i="12"/>
  <c r="T56" i="12"/>
  <c r="N56" i="12"/>
  <c r="BD55" i="12"/>
  <c r="AX55" i="12"/>
  <c r="AR55" i="12"/>
  <c r="AL55" i="12"/>
  <c r="AF55" i="12"/>
  <c r="Z55" i="12"/>
  <c r="T55" i="12"/>
  <c r="N55" i="12"/>
  <c r="BD54" i="12"/>
  <c r="AX54" i="12"/>
  <c r="AR54" i="12"/>
  <c r="AL54" i="12"/>
  <c r="AF54" i="12"/>
  <c r="Z54" i="12"/>
  <c r="T54" i="12"/>
  <c r="N54" i="12"/>
  <c r="BD53" i="12"/>
  <c r="AX53" i="12"/>
  <c r="AR53" i="12"/>
  <c r="AL53" i="12"/>
  <c r="AF53" i="12"/>
  <c r="Z53" i="12"/>
  <c r="T53" i="12"/>
  <c r="N53" i="12"/>
  <c r="BD52" i="12"/>
  <c r="AX52" i="12"/>
  <c r="AR52" i="12"/>
  <c r="AL52" i="12"/>
  <c r="AF52" i="12"/>
  <c r="Z52" i="12"/>
  <c r="T52" i="12"/>
  <c r="N52" i="12"/>
  <c r="BP51" i="12"/>
  <c r="BD51" i="12"/>
  <c r="AX51" i="12"/>
  <c r="AR51" i="12"/>
  <c r="AL51" i="12"/>
  <c r="AF51" i="12"/>
  <c r="Z51" i="12"/>
  <c r="T51" i="12"/>
  <c r="N51" i="12"/>
  <c r="BD50" i="12"/>
  <c r="AX50" i="12"/>
  <c r="AR50" i="12"/>
  <c r="AL50" i="12"/>
  <c r="AF50" i="12"/>
  <c r="Z50" i="12"/>
  <c r="T50" i="12"/>
  <c r="N50" i="12"/>
  <c r="BD49" i="12"/>
  <c r="AX49" i="12"/>
  <c r="AR49" i="12"/>
  <c r="AL49" i="12"/>
  <c r="AF49" i="12"/>
  <c r="Z49" i="12"/>
  <c r="T49" i="12"/>
  <c r="N49" i="12"/>
  <c r="BD48" i="12"/>
  <c r="AX48" i="12"/>
  <c r="AR48" i="12"/>
  <c r="AL48" i="12"/>
  <c r="AF48" i="12"/>
  <c r="Z48" i="12"/>
  <c r="T48" i="12"/>
  <c r="N48" i="12"/>
  <c r="BD47" i="12"/>
  <c r="AX47" i="12"/>
  <c r="AR47" i="12"/>
  <c r="AL47" i="12"/>
  <c r="AF47" i="12"/>
  <c r="Z47" i="12"/>
  <c r="T47" i="12"/>
  <c r="N47" i="12"/>
  <c r="BD46" i="12"/>
  <c r="AX46" i="12"/>
  <c r="AR46" i="12"/>
  <c r="AL46" i="12"/>
  <c r="AF46" i="12"/>
  <c r="Z46" i="12"/>
  <c r="T46" i="12"/>
  <c r="N46" i="12"/>
  <c r="BP45" i="12"/>
  <c r="BD45" i="12"/>
  <c r="AX45" i="12"/>
  <c r="AR45" i="12"/>
  <c r="AL45" i="12"/>
  <c r="AF45" i="12"/>
  <c r="Z45" i="12"/>
  <c r="T45" i="12"/>
  <c r="N45" i="12"/>
  <c r="BD44" i="12"/>
  <c r="AX44" i="12"/>
  <c r="AR44" i="12"/>
  <c r="AL44" i="12"/>
  <c r="AF44" i="12"/>
  <c r="Z44" i="12"/>
  <c r="T44" i="12"/>
  <c r="N44" i="12"/>
  <c r="BD43" i="12"/>
  <c r="AX43" i="12"/>
  <c r="AR43" i="12"/>
  <c r="AL43" i="12"/>
  <c r="AF43" i="12"/>
  <c r="Z43" i="12"/>
  <c r="T43" i="12"/>
  <c r="N43" i="12"/>
  <c r="BD42" i="12"/>
  <c r="AX42" i="12"/>
  <c r="AR42" i="12"/>
  <c r="AL42" i="12"/>
  <c r="AF42" i="12"/>
  <c r="Z42" i="12"/>
  <c r="T42" i="12"/>
  <c r="N42" i="12"/>
  <c r="BD41" i="12"/>
  <c r="AX41" i="12"/>
  <c r="AR41" i="12"/>
  <c r="AL41" i="12"/>
  <c r="AF41" i="12"/>
  <c r="Z41" i="12"/>
  <c r="T41" i="12"/>
  <c r="N41" i="12"/>
  <c r="BD40" i="12"/>
  <c r="AX40" i="12"/>
  <c r="AR40" i="12"/>
  <c r="AL40" i="12"/>
  <c r="AF40" i="12"/>
  <c r="Z40" i="12"/>
  <c r="T40" i="12"/>
  <c r="N40" i="12"/>
  <c r="BP39" i="12"/>
  <c r="BD39" i="12"/>
  <c r="AX39" i="12"/>
  <c r="AR39" i="12"/>
  <c r="AL39" i="12"/>
  <c r="AF39" i="12"/>
  <c r="Z39" i="12"/>
  <c r="T39" i="12"/>
  <c r="N39" i="12"/>
  <c r="BD38" i="12"/>
  <c r="AX38" i="12"/>
  <c r="AR38" i="12"/>
  <c r="AL38" i="12"/>
  <c r="AF38" i="12"/>
  <c r="Z38" i="12"/>
  <c r="T38" i="12"/>
  <c r="N38" i="12"/>
  <c r="BD37" i="12"/>
  <c r="AX37" i="12"/>
  <c r="AR37" i="12"/>
  <c r="AL37" i="12"/>
  <c r="AF37" i="12"/>
  <c r="Z37" i="12"/>
  <c r="T37" i="12"/>
  <c r="N37" i="12"/>
  <c r="BD36" i="12"/>
  <c r="AX36" i="12"/>
  <c r="AR36" i="12"/>
  <c r="AL36" i="12"/>
  <c r="AF36" i="12"/>
  <c r="Z36" i="12"/>
  <c r="T36" i="12"/>
  <c r="N36" i="12"/>
  <c r="BD35" i="12"/>
  <c r="AX35" i="12"/>
  <c r="AR35" i="12"/>
  <c r="AL35" i="12"/>
  <c r="AF35" i="12"/>
  <c r="Z35" i="12"/>
  <c r="T35" i="12"/>
  <c r="N35" i="12"/>
  <c r="BD34" i="12"/>
  <c r="AX34" i="12"/>
  <c r="AR34" i="12"/>
  <c r="AL34" i="12"/>
  <c r="AF34" i="12"/>
  <c r="Z34" i="12"/>
  <c r="T34" i="12"/>
  <c r="N34" i="12"/>
  <c r="BP33" i="12"/>
  <c r="BD33" i="12"/>
  <c r="AX33" i="12"/>
  <c r="AR33" i="12"/>
  <c r="AL33" i="12"/>
  <c r="AF33" i="12"/>
  <c r="Z33" i="12"/>
  <c r="T33" i="12"/>
  <c r="N33" i="12"/>
  <c r="BD32" i="12"/>
  <c r="AX32" i="12"/>
  <c r="AR32" i="12"/>
  <c r="AL32" i="12"/>
  <c r="AF32" i="12"/>
  <c r="Z32" i="12"/>
  <c r="T32" i="12"/>
  <c r="N32" i="12"/>
  <c r="BD31" i="12"/>
  <c r="AX31" i="12"/>
  <c r="AR31" i="12"/>
  <c r="AL31" i="12"/>
  <c r="AF31" i="12"/>
  <c r="Z31" i="12"/>
  <c r="T31" i="12"/>
  <c r="N31" i="12"/>
  <c r="BD30" i="12"/>
  <c r="AX30" i="12"/>
  <c r="AR30" i="12"/>
  <c r="AL30" i="12"/>
  <c r="AF30" i="12"/>
  <c r="Z30" i="12"/>
  <c r="T30" i="12"/>
  <c r="N30" i="12"/>
  <c r="BD29" i="12"/>
  <c r="AX29" i="12"/>
  <c r="AR29" i="12"/>
  <c r="AL29" i="12"/>
  <c r="AF29" i="12"/>
  <c r="Z29" i="12"/>
  <c r="T29" i="12"/>
  <c r="N29" i="12"/>
  <c r="BD28" i="12"/>
  <c r="AX28" i="12"/>
  <c r="AR28" i="12"/>
  <c r="AL28" i="12"/>
  <c r="AF28" i="12"/>
  <c r="Z28" i="12"/>
  <c r="T28" i="12"/>
  <c r="N28" i="12"/>
  <c r="BP27" i="12"/>
  <c r="BD27" i="12"/>
  <c r="AX27" i="12"/>
  <c r="AR27" i="12"/>
  <c r="AL27" i="12"/>
  <c r="AF27" i="12"/>
  <c r="Z27" i="12"/>
  <c r="T27" i="12"/>
  <c r="N27" i="12"/>
  <c r="BD26" i="12"/>
  <c r="AX26" i="12"/>
  <c r="AR26" i="12"/>
  <c r="AL26" i="12"/>
  <c r="AF26" i="12"/>
  <c r="Z26" i="12"/>
  <c r="T26" i="12"/>
  <c r="N26" i="12"/>
  <c r="BD25" i="12"/>
  <c r="AX25" i="12"/>
  <c r="AR25" i="12"/>
  <c r="AL25" i="12"/>
  <c r="AF25" i="12"/>
  <c r="Z25" i="12"/>
  <c r="T25" i="12"/>
  <c r="N25" i="12"/>
  <c r="BD24" i="12"/>
  <c r="AX24" i="12"/>
  <c r="AR24" i="12"/>
  <c r="AL24" i="12"/>
  <c r="AF24" i="12"/>
  <c r="Z24" i="12"/>
  <c r="T24" i="12"/>
  <c r="N24" i="12"/>
  <c r="BD23" i="12"/>
  <c r="AX23" i="12"/>
  <c r="AR23" i="12"/>
  <c r="AL23" i="12"/>
  <c r="AF23" i="12"/>
  <c r="Z23" i="12"/>
  <c r="T23" i="12"/>
  <c r="N23" i="12"/>
  <c r="BD22" i="12"/>
  <c r="AX22" i="12"/>
  <c r="AR22" i="12"/>
  <c r="AL22" i="12"/>
  <c r="AF22" i="12"/>
  <c r="Z22" i="12"/>
  <c r="T22" i="12"/>
  <c r="N22" i="12"/>
  <c r="BP21" i="12"/>
  <c r="BD21" i="12"/>
  <c r="AX21" i="12"/>
  <c r="AR21" i="12"/>
  <c r="AL21" i="12"/>
  <c r="AF21" i="12"/>
  <c r="Z21" i="12"/>
  <c r="T21" i="12"/>
  <c r="N21" i="12"/>
  <c r="BD20" i="12"/>
  <c r="AX20" i="12"/>
  <c r="AR20" i="12"/>
  <c r="AL20" i="12"/>
  <c r="AF20" i="12"/>
  <c r="Z20" i="12"/>
  <c r="T20" i="12"/>
  <c r="N20" i="12"/>
  <c r="BD19" i="12"/>
  <c r="AX19" i="12"/>
  <c r="AR19" i="12"/>
  <c r="AL19" i="12"/>
  <c r="AF19" i="12"/>
  <c r="Z19" i="12"/>
  <c r="T19" i="12"/>
  <c r="N19" i="12"/>
  <c r="BD18" i="12"/>
  <c r="AX18" i="12"/>
  <c r="AR18" i="12"/>
  <c r="AL18" i="12"/>
  <c r="AF18" i="12"/>
  <c r="Z18" i="12"/>
  <c r="T18" i="12"/>
  <c r="N18" i="12"/>
  <c r="BD17" i="12"/>
  <c r="AX17" i="12"/>
  <c r="AR17" i="12"/>
  <c r="AL17" i="12"/>
  <c r="AF17" i="12"/>
  <c r="Z17" i="12"/>
  <c r="T17" i="12"/>
  <c r="N17" i="12"/>
  <c r="BD16" i="12"/>
  <c r="AX16" i="12"/>
  <c r="AR16" i="12"/>
  <c r="AL16" i="12"/>
  <c r="AF16" i="12"/>
  <c r="Z16" i="12"/>
  <c r="T16" i="12"/>
  <c r="N16" i="12"/>
  <c r="BP15" i="12"/>
  <c r="BD15" i="12"/>
  <c r="AX15" i="12"/>
  <c r="AR15" i="12"/>
  <c r="AL15" i="12"/>
  <c r="AF15" i="12"/>
  <c r="Z15" i="12"/>
  <c r="T15" i="12"/>
  <c r="N15" i="12"/>
  <c r="BD14" i="12"/>
  <c r="AX14" i="12"/>
  <c r="AR14" i="12"/>
  <c r="AL14" i="12"/>
  <c r="AF14" i="12"/>
  <c r="Z14" i="12"/>
  <c r="T14" i="12"/>
  <c r="N14" i="12"/>
  <c r="BD13" i="12"/>
  <c r="AX13" i="12"/>
  <c r="AR13" i="12"/>
  <c r="AL13" i="12"/>
  <c r="AF13" i="12"/>
  <c r="Z13" i="12"/>
  <c r="T13" i="12"/>
  <c r="N13" i="12"/>
  <c r="BD12" i="12"/>
  <c r="AX12" i="12"/>
  <c r="AR12" i="12"/>
  <c r="AL12" i="12"/>
  <c r="AF12" i="12"/>
  <c r="Z12" i="12"/>
  <c r="T12" i="12"/>
  <c r="N12" i="12"/>
  <c r="BD11" i="12"/>
  <c r="AX11" i="12"/>
  <c r="AR11" i="12"/>
  <c r="AL11" i="12"/>
  <c r="AF11" i="12"/>
  <c r="Z11" i="12"/>
  <c r="T11" i="12"/>
  <c r="N11" i="12"/>
  <c r="BD10" i="12"/>
  <c r="AX10" i="12"/>
  <c r="AR10" i="12"/>
  <c r="AL10" i="12"/>
  <c r="AF10" i="12"/>
  <c r="Z10" i="12"/>
  <c r="T10" i="12"/>
  <c r="N10" i="12"/>
  <c r="BP9" i="12"/>
  <c r="BD9" i="12"/>
  <c r="AX9" i="12"/>
  <c r="AR9" i="12"/>
  <c r="AL9" i="12"/>
  <c r="AF9" i="12"/>
  <c r="Z9" i="12"/>
  <c r="T9" i="12"/>
  <c r="N9" i="12"/>
  <c r="BD8" i="12"/>
  <c r="AX8" i="12"/>
  <c r="AR8" i="12"/>
  <c r="AL8" i="12"/>
  <c r="AF8" i="12"/>
  <c r="Z8" i="12"/>
  <c r="T8" i="12"/>
  <c r="N8" i="12"/>
  <c r="BD7" i="12"/>
  <c r="AX7" i="12"/>
  <c r="AR7" i="12"/>
  <c r="AL7" i="12"/>
  <c r="AF7" i="12"/>
  <c r="Z7" i="12"/>
  <c r="T7" i="12"/>
  <c r="N7" i="12"/>
  <c r="V3" i="11"/>
  <c r="BP55" i="12" l="1"/>
  <c r="BP58" i="12"/>
  <c r="BP61" i="12"/>
  <c r="BP62" i="12"/>
  <c r="BP64" i="12"/>
  <c r="BP69" i="12"/>
  <c r="BP71" i="12"/>
  <c r="BP87" i="12"/>
  <c r="BP89" i="12"/>
  <c r="BP132" i="12"/>
  <c r="BP134" i="12"/>
  <c r="BP144" i="12"/>
  <c r="BP146" i="12"/>
  <c r="BP168" i="12"/>
  <c r="BP197" i="12"/>
  <c r="BP275" i="12"/>
  <c r="BP323" i="12"/>
  <c r="BP330" i="12"/>
  <c r="BP368" i="12"/>
  <c r="BP417" i="12"/>
  <c r="BL412" i="12"/>
  <c r="Y452" i="12"/>
  <c r="BR452" i="12"/>
  <c r="BO65" i="12"/>
  <c r="BM65" i="12"/>
  <c r="AE452" i="12"/>
  <c r="BN412" i="12"/>
  <c r="Q452" i="12"/>
  <c r="BP449" i="12"/>
  <c r="BP448" i="12"/>
  <c r="BP450" i="12"/>
  <c r="BI451" i="12"/>
  <c r="X452" i="12"/>
  <c r="BJ255" i="12"/>
  <c r="BJ289" i="12"/>
  <c r="BF451" i="12"/>
  <c r="BP75" i="12"/>
  <c r="BP77" i="12"/>
  <c r="BP81" i="12"/>
  <c r="BP83" i="12"/>
  <c r="BP84" i="12"/>
  <c r="BP93" i="12"/>
  <c r="BP95" i="12"/>
  <c r="BP98" i="12"/>
  <c r="BP99" i="12"/>
  <c r="BP101" i="12"/>
  <c r="BP108" i="12"/>
  <c r="BP110" i="12"/>
  <c r="BP113" i="12"/>
  <c r="BP116" i="12"/>
  <c r="BP120" i="12"/>
  <c r="BP122" i="12"/>
  <c r="BP126" i="12"/>
  <c r="BP138" i="12"/>
  <c r="BP140" i="12"/>
  <c r="BP150" i="12"/>
  <c r="BP152" i="12"/>
  <c r="BP156" i="12"/>
  <c r="BP174" i="12"/>
  <c r="BP180" i="12"/>
  <c r="BP188" i="12"/>
  <c r="BP191" i="12"/>
  <c r="BP194" i="12"/>
  <c r="BP200" i="12"/>
  <c r="BP209" i="12"/>
  <c r="BP213" i="12"/>
  <c r="BP225" i="12"/>
  <c r="BP230" i="12"/>
  <c r="BP234" i="12"/>
  <c r="BP236" i="12"/>
  <c r="BP245" i="12"/>
  <c r="BP249" i="12"/>
  <c r="BP251" i="12"/>
  <c r="BP255" i="12"/>
  <c r="BP257" i="12"/>
  <c r="BP261" i="12"/>
  <c r="BP263" i="12"/>
  <c r="BP269" i="12"/>
  <c r="BP273" i="12"/>
  <c r="BP284" i="12"/>
  <c r="BP287" i="12"/>
  <c r="BP291" i="12"/>
  <c r="BP297" i="12"/>
  <c r="BP303" i="12"/>
  <c r="BP309" i="12"/>
  <c r="BP315" i="12"/>
  <c r="BP324" i="12"/>
  <c r="BP326" i="12"/>
  <c r="BP332" i="12"/>
  <c r="BP336" i="12"/>
  <c r="BP338" i="12"/>
  <c r="BP342" i="12"/>
  <c r="BP353" i="12"/>
  <c r="BP354" i="12"/>
  <c r="BP357" i="12"/>
  <c r="BP372" i="12"/>
  <c r="BP377" i="12"/>
  <c r="BP378" i="12"/>
  <c r="BP380" i="12"/>
  <c r="BP381" i="12"/>
  <c r="BP386" i="12"/>
  <c r="BP387" i="12"/>
  <c r="BP392" i="12"/>
  <c r="BP393" i="12"/>
  <c r="BP398" i="12"/>
  <c r="BP399" i="12"/>
  <c r="BP404" i="12"/>
  <c r="BP405" i="12"/>
  <c r="BP411" i="12"/>
  <c r="BP414" i="12"/>
  <c r="BP415" i="12"/>
  <c r="BP418" i="12"/>
  <c r="BP420" i="12"/>
  <c r="BP423" i="12"/>
  <c r="BP424" i="12"/>
  <c r="BP435" i="12"/>
  <c r="BP439" i="12"/>
  <c r="BP441" i="12"/>
  <c r="BP442" i="12"/>
  <c r="BP444" i="12"/>
  <c r="BP214" i="12"/>
  <c r="BP226" i="12"/>
  <c r="BP232" i="12"/>
  <c r="BP316" i="12"/>
  <c r="BP322" i="12"/>
  <c r="BP334" i="12"/>
  <c r="BP352" i="12"/>
  <c r="BP382" i="12"/>
  <c r="BP394" i="12"/>
  <c r="BP406" i="12"/>
  <c r="BO447" i="12"/>
  <c r="BP419" i="12"/>
  <c r="BP425" i="12"/>
  <c r="BP431" i="12"/>
  <c r="BO451" i="12"/>
  <c r="BK451" i="12"/>
  <c r="BP12" i="12"/>
  <c r="BP8" i="12"/>
  <c r="BN65" i="12"/>
  <c r="BL65" i="12"/>
  <c r="BO412" i="12"/>
  <c r="BJ7" i="12"/>
  <c r="BH65" i="12"/>
  <c r="BJ37" i="12"/>
  <c r="BH412" i="12"/>
  <c r="BJ214" i="12"/>
  <c r="BJ234" i="12"/>
  <c r="BJ370" i="12"/>
  <c r="BE451" i="12"/>
  <c r="BJ449" i="12"/>
  <c r="BG451" i="12"/>
  <c r="BJ91" i="12"/>
  <c r="BJ97" i="12"/>
  <c r="BJ241" i="12"/>
  <c r="BJ295" i="12"/>
  <c r="BJ373" i="12"/>
  <c r="BJ379" i="12"/>
  <c r="BJ416" i="12"/>
  <c r="BJ450" i="12"/>
  <c r="BS452" i="12"/>
  <c r="L452" i="12"/>
  <c r="S452" i="12"/>
  <c r="AI452" i="12"/>
  <c r="AP452" i="12"/>
  <c r="AW452" i="12"/>
  <c r="BI65" i="12"/>
  <c r="BF65" i="12"/>
  <c r="BG65" i="12"/>
  <c r="BJ28" i="12"/>
  <c r="BJ31" i="12"/>
  <c r="BJ34" i="12"/>
  <c r="BJ40" i="12"/>
  <c r="BJ43" i="12"/>
  <c r="BJ46" i="12"/>
  <c r="BJ49" i="12"/>
  <c r="BJ52" i="12"/>
  <c r="BJ58" i="12"/>
  <c r="BJ62" i="12"/>
  <c r="BF412" i="12"/>
  <c r="BI412" i="12"/>
  <c r="BJ89" i="12"/>
  <c r="BJ93" i="12"/>
  <c r="BJ95" i="12"/>
  <c r="BJ99" i="12"/>
  <c r="BJ101" i="12"/>
  <c r="BJ188" i="12"/>
  <c r="BJ194" i="12"/>
  <c r="BJ200" i="12"/>
  <c r="BJ230" i="12"/>
  <c r="BJ243" i="12"/>
  <c r="BJ261" i="12"/>
  <c r="BJ297" i="12"/>
  <c r="BJ324" i="12"/>
  <c r="BJ342" i="12"/>
  <c r="BJ357" i="12"/>
  <c r="BJ415" i="12"/>
  <c r="BH447" i="12"/>
  <c r="BI447" i="12"/>
  <c r="BH451" i="12"/>
  <c r="BJ448" i="12"/>
  <c r="BG447" i="12"/>
  <c r="BJ66" i="12"/>
  <c r="O452" i="12"/>
  <c r="W452" i="12"/>
  <c r="AD452" i="12"/>
  <c r="AK452" i="12"/>
  <c r="AS452" i="12"/>
  <c r="AZ452" i="12"/>
  <c r="BA452" i="12"/>
  <c r="AG452" i="12"/>
  <c r="AA452" i="12"/>
  <c r="AV452" i="12"/>
  <c r="BC452" i="12"/>
  <c r="BW452" i="12"/>
  <c r="AT452" i="12"/>
  <c r="U452" i="12"/>
  <c r="I452" i="12"/>
  <c r="AM452" i="12"/>
  <c r="M452" i="12"/>
  <c r="AJ452" i="12"/>
  <c r="AQ452" i="12"/>
  <c r="AY452" i="12"/>
  <c r="BJ85" i="12"/>
  <c r="BP311" i="12"/>
  <c r="BP317" i="12"/>
  <c r="BJ399" i="12"/>
  <c r="BJ77" i="12"/>
  <c r="BJ381" i="12"/>
  <c r="BP204" i="12"/>
  <c r="BP319" i="12"/>
  <c r="BP413" i="12"/>
  <c r="BJ431" i="12"/>
  <c r="BJ69" i="12"/>
  <c r="BJ160" i="12"/>
  <c r="BP233" i="12"/>
  <c r="BJ250" i="12"/>
  <c r="BJ128" i="12"/>
  <c r="BJ185" i="12"/>
  <c r="BP203" i="12"/>
  <c r="BJ9" i="12"/>
  <c r="BP410" i="12"/>
  <c r="BJ115" i="12"/>
  <c r="BP254" i="12"/>
  <c r="BP220" i="12"/>
  <c r="BJ398" i="12"/>
  <c r="AF65" i="12"/>
  <c r="AX65" i="12"/>
  <c r="BP32" i="12"/>
  <c r="BP50" i="12"/>
  <c r="BP94" i="12"/>
  <c r="BP100" i="12"/>
  <c r="BP105" i="12"/>
  <c r="BP165" i="12"/>
  <c r="BP167" i="12"/>
  <c r="BP171" i="12"/>
  <c r="BP177" i="12"/>
  <c r="BP183" i="12"/>
  <c r="BP281" i="12"/>
  <c r="BP339" i="12"/>
  <c r="BJ292" i="12"/>
  <c r="BP299" i="12"/>
  <c r="BP301" i="12"/>
  <c r="BJ393" i="12"/>
  <c r="BJ400" i="12"/>
  <c r="BP266" i="12"/>
  <c r="BP276" i="12"/>
  <c r="BJ414" i="12"/>
  <c r="BP304" i="12"/>
  <c r="BJ388" i="12"/>
  <c r="BJ405" i="12"/>
  <c r="BG412" i="12"/>
  <c r="BJ81" i="12"/>
  <c r="BP41" i="12"/>
  <c r="BJ75" i="12"/>
  <c r="BP92" i="12"/>
  <c r="BJ105" i="12"/>
  <c r="BP111" i="12"/>
  <c r="BJ87" i="12"/>
  <c r="BP59" i="12"/>
  <c r="BP158" i="12"/>
  <c r="BJ263" i="12"/>
  <c r="BP56" i="12"/>
  <c r="BJ15" i="12"/>
  <c r="BJ27" i="12"/>
  <c r="BJ67" i="12"/>
  <c r="BJ394" i="12"/>
  <c r="BJ110" i="12"/>
  <c r="BJ113" i="12"/>
  <c r="BJ338" i="12"/>
  <c r="BJ411" i="12"/>
  <c r="BJ254" i="12"/>
  <c r="BJ262" i="12"/>
  <c r="BJ271" i="12"/>
  <c r="BP288" i="12"/>
  <c r="BP302" i="12"/>
  <c r="BP307" i="12"/>
  <c r="BP333" i="12"/>
  <c r="BJ260" i="12"/>
  <c r="BJ288" i="12"/>
  <c r="BP294" i="12"/>
  <c r="BJ294" i="12"/>
  <c r="BP305" i="12"/>
  <c r="BP331" i="12"/>
  <c r="BJ305" i="12"/>
  <c r="BP313" i="12"/>
  <c r="BP325" i="12"/>
  <c r="BP329" i="12"/>
  <c r="BJ442" i="12"/>
  <c r="BJ382" i="12"/>
  <c r="BJ417" i="12"/>
  <c r="BJ387" i="12"/>
  <c r="BJ392" i="12"/>
  <c r="BP403" i="12"/>
  <c r="BJ406" i="12"/>
  <c r="BP385" i="12"/>
  <c r="BP391" i="12"/>
  <c r="V452" i="12"/>
  <c r="AH452" i="12"/>
  <c r="Z412" i="12"/>
  <c r="BJ21" i="12"/>
  <c r="BJ24" i="12"/>
  <c r="BJ213" i="12"/>
  <c r="BJ12" i="12"/>
  <c r="BP23" i="12"/>
  <c r="BP29" i="12"/>
  <c r="BP38" i="12"/>
  <c r="P452" i="12"/>
  <c r="BB452" i="12"/>
  <c r="AX412" i="12"/>
  <c r="BJ71" i="12"/>
  <c r="BJ73" i="12"/>
  <c r="BJ83" i="12"/>
  <c r="BJ108" i="12"/>
  <c r="BP26" i="12"/>
  <c r="J452" i="12"/>
  <c r="AB452" i="12"/>
  <c r="AN452" i="12"/>
  <c r="BJ79" i="12"/>
  <c r="BP47" i="12"/>
  <c r="Z65" i="12"/>
  <c r="AR65" i="12"/>
  <c r="BD65" i="12"/>
  <c r="AL65" i="12"/>
  <c r="BJ18" i="12"/>
  <c r="N65" i="12"/>
  <c r="BP35" i="12"/>
  <c r="BP44" i="12"/>
  <c r="BJ61" i="12"/>
  <c r="T65" i="12"/>
  <c r="BP107" i="12"/>
  <c r="BP53" i="12"/>
  <c r="BJ64" i="12"/>
  <c r="K452" i="12"/>
  <c r="R452" i="12"/>
  <c r="AC452" i="12"/>
  <c r="AO452" i="12"/>
  <c r="AL412" i="12"/>
  <c r="BP90" i="12"/>
  <c r="BP96" i="12"/>
  <c r="BP102" i="12"/>
  <c r="BJ107" i="12"/>
  <c r="BP109" i="12"/>
  <c r="T412" i="12"/>
  <c r="BP103" i="12"/>
  <c r="BJ109" i="12"/>
  <c r="AU452" i="12"/>
  <c r="BD412" i="12"/>
  <c r="BP397" i="12"/>
  <c r="BJ158" i="12"/>
  <c r="BP169" i="12"/>
  <c r="BP175" i="12"/>
  <c r="BP181" i="12"/>
  <c r="BP187" i="12"/>
  <c r="BJ211" i="12"/>
  <c r="BP224" i="12"/>
  <c r="BJ302" i="12"/>
  <c r="BJ103" i="12"/>
  <c r="BP104" i="12"/>
  <c r="BJ111" i="12"/>
  <c r="BP128" i="12"/>
  <c r="BP160" i="12"/>
  <c r="BJ169" i="12"/>
  <c r="BJ223" i="12"/>
  <c r="BJ328" i="12"/>
  <c r="BP320" i="12"/>
  <c r="BP142" i="12"/>
  <c r="BJ171" i="12"/>
  <c r="BJ309" i="12"/>
  <c r="BJ175" i="12"/>
  <c r="BJ181" i="12"/>
  <c r="BJ187" i="12"/>
  <c r="BJ209" i="12"/>
  <c r="BJ220" i="12"/>
  <c r="BJ233" i="12"/>
  <c r="BP235" i="12"/>
  <c r="BJ238" i="12"/>
  <c r="BJ277" i="12"/>
  <c r="BJ256" i="12"/>
  <c r="BJ280" i="12"/>
  <c r="BJ311" i="12"/>
  <c r="BJ183" i="12"/>
  <c r="BP206" i="12"/>
  <c r="BJ225" i="12"/>
  <c r="BJ336" i="12"/>
  <c r="BP185" i="12"/>
  <c r="BJ206" i="12"/>
  <c r="BP208" i="12"/>
  <c r="BP227" i="12"/>
  <c r="BJ244" i="12"/>
  <c r="BJ248" i="12"/>
  <c r="BP260" i="12"/>
  <c r="BJ275" i="12"/>
  <c r="BP279" i="12"/>
  <c r="BJ303" i="12"/>
  <c r="BJ315" i="12"/>
  <c r="BJ326" i="12"/>
  <c r="BJ279" i="12"/>
  <c r="BJ283" i="12"/>
  <c r="BP272" i="12"/>
  <c r="BP308" i="12"/>
  <c r="BP262" i="12"/>
  <c r="BP290" i="12"/>
  <c r="BP335" i="12"/>
  <c r="BP296" i="12"/>
  <c r="BJ320" i="12"/>
  <c r="BP327" i="12"/>
  <c r="BJ330" i="12"/>
  <c r="BJ340" i="12"/>
  <c r="BJ332" i="12"/>
  <c r="BJ368" i="12"/>
  <c r="BJ321" i="12"/>
  <c r="BJ322" i="12"/>
  <c r="BJ334" i="12"/>
  <c r="BP341" i="12"/>
  <c r="BJ380" i="12"/>
  <c r="BJ386" i="12"/>
  <c r="AX447" i="12"/>
  <c r="BJ446" i="12"/>
  <c r="BP384" i="12"/>
  <c r="BJ385" i="12"/>
  <c r="BP390" i="12"/>
  <c r="BJ391" i="12"/>
  <c r="BP396" i="12"/>
  <c r="BJ397" i="12"/>
  <c r="BP402" i="12"/>
  <c r="BJ409" i="12"/>
  <c r="BP383" i="12"/>
  <c r="BP389" i="12"/>
  <c r="BP395" i="12"/>
  <c r="BP401" i="12"/>
  <c r="BJ428" i="12"/>
  <c r="BJ404" i="12"/>
  <c r="BJ413" i="12"/>
  <c r="BP434" i="12"/>
  <c r="BJ437" i="12"/>
  <c r="BJ440" i="12"/>
  <c r="BP443" i="12"/>
  <c r="AR451" i="12"/>
  <c r="BJ434" i="12"/>
  <c r="AX451" i="12"/>
  <c r="BJ403" i="12"/>
  <c r="BT447" i="12"/>
  <c r="BT452" i="12" s="1"/>
  <c r="BP422" i="12"/>
  <c r="BP407" i="12"/>
  <c r="BP446" i="12"/>
  <c r="BJ30" i="12"/>
  <c r="BJ33" i="12"/>
  <c r="BJ36" i="12"/>
  <c r="BJ39" i="12"/>
  <c r="BJ42" i="12"/>
  <c r="BJ45" i="12"/>
  <c r="BJ48" i="12"/>
  <c r="BJ51" i="12"/>
  <c r="BJ54" i="12"/>
  <c r="BJ57" i="12"/>
  <c r="BJ8" i="12"/>
  <c r="BJ11" i="12"/>
  <c r="BJ14" i="12"/>
  <c r="BJ17" i="12"/>
  <c r="BJ20" i="12"/>
  <c r="BJ23" i="12"/>
  <c r="BJ26" i="12"/>
  <c r="BP60" i="12"/>
  <c r="BP63" i="12"/>
  <c r="BP66" i="12"/>
  <c r="BP72" i="12"/>
  <c r="BP78" i="12"/>
  <c r="BJ29" i="12"/>
  <c r="BJ32" i="12"/>
  <c r="BJ35" i="12"/>
  <c r="BJ38" i="12"/>
  <c r="BJ41" i="12"/>
  <c r="BJ44" i="12"/>
  <c r="BJ47" i="12"/>
  <c r="BJ50" i="12"/>
  <c r="BJ53" i="12"/>
  <c r="BJ56" i="12"/>
  <c r="BJ59" i="12"/>
  <c r="BJ10" i="12"/>
  <c r="BJ13" i="12"/>
  <c r="BJ16" i="12"/>
  <c r="BJ19" i="12"/>
  <c r="BJ22" i="12"/>
  <c r="BJ25" i="12"/>
  <c r="BM412" i="12"/>
  <c r="BP68" i="12"/>
  <c r="BP74" i="12"/>
  <c r="BP80" i="12"/>
  <c r="BP86" i="12"/>
  <c r="BE65" i="12"/>
  <c r="BK65" i="12"/>
  <c r="BJ60" i="12"/>
  <c r="BJ63" i="12"/>
  <c r="BJ68" i="12"/>
  <c r="BJ70" i="12"/>
  <c r="BJ72" i="12"/>
  <c r="BJ74" i="12"/>
  <c r="BJ76" i="12"/>
  <c r="BJ78" i="12"/>
  <c r="BJ80" i="12"/>
  <c r="BJ82" i="12"/>
  <c r="BJ84" i="12"/>
  <c r="BJ86" i="12"/>
  <c r="BJ88" i="12"/>
  <c r="BJ90" i="12"/>
  <c r="BJ92" i="12"/>
  <c r="BJ94" i="12"/>
  <c r="BJ96" i="12"/>
  <c r="BJ98" i="12"/>
  <c r="BJ100" i="12"/>
  <c r="BJ102" i="12"/>
  <c r="BJ104" i="12"/>
  <c r="BJ106" i="12"/>
  <c r="N412" i="12"/>
  <c r="AF412" i="12"/>
  <c r="AR412" i="12"/>
  <c r="BE412" i="12"/>
  <c r="BK412" i="12"/>
  <c r="BP112" i="12"/>
  <c r="BP114" i="12"/>
  <c r="BJ112" i="12"/>
  <c r="BJ114" i="12"/>
  <c r="BJ116" i="12"/>
  <c r="BP159" i="12"/>
  <c r="BP173" i="12"/>
  <c r="BP179" i="12"/>
  <c r="BP139" i="12"/>
  <c r="BJ167" i="12"/>
  <c r="BJ252" i="12"/>
  <c r="BP117" i="12"/>
  <c r="BP129" i="12"/>
  <c r="BP135" i="12"/>
  <c r="BP141" i="12"/>
  <c r="BP147" i="12"/>
  <c r="BP153" i="12"/>
  <c r="BP161" i="12"/>
  <c r="BJ249" i="12"/>
  <c r="BP123" i="12"/>
  <c r="BP157" i="12"/>
  <c r="BP119" i="12"/>
  <c r="BP125" i="12"/>
  <c r="BP131" i="12"/>
  <c r="BP137" i="12"/>
  <c r="BP143" i="12"/>
  <c r="BP149" i="12"/>
  <c r="BJ117" i="12"/>
  <c r="BJ119" i="12"/>
  <c r="BJ121" i="12"/>
  <c r="BJ123" i="12"/>
  <c r="BJ125" i="12"/>
  <c r="BJ127" i="12"/>
  <c r="BJ129" i="12"/>
  <c r="BJ131" i="12"/>
  <c r="BJ133" i="12"/>
  <c r="BJ135" i="12"/>
  <c r="BJ137" i="12"/>
  <c r="BJ139" i="12"/>
  <c r="BJ141" i="12"/>
  <c r="BJ143" i="12"/>
  <c r="BJ145" i="12"/>
  <c r="BJ147" i="12"/>
  <c r="BJ149" i="12"/>
  <c r="BJ151" i="12"/>
  <c r="BJ153" i="12"/>
  <c r="BJ157" i="12"/>
  <c r="BJ159" i="12"/>
  <c r="BJ161" i="12"/>
  <c r="BP164" i="12"/>
  <c r="BP172" i="12"/>
  <c r="BJ237" i="12"/>
  <c r="BJ239" i="12"/>
  <c r="BJ258" i="12"/>
  <c r="BJ264" i="12"/>
  <c r="BJ155" i="12"/>
  <c r="BJ165" i="12"/>
  <c r="BJ218" i="12"/>
  <c r="BJ221" i="12"/>
  <c r="BP162" i="12"/>
  <c r="BP163" i="12"/>
  <c r="BP186" i="12"/>
  <c r="BJ192" i="12"/>
  <c r="BJ118" i="12"/>
  <c r="BJ120" i="12"/>
  <c r="BJ122" i="12"/>
  <c r="BJ124" i="12"/>
  <c r="BJ126" i="12"/>
  <c r="BJ130" i="12"/>
  <c r="BJ132" i="12"/>
  <c r="BJ134" i="12"/>
  <c r="BJ136" i="12"/>
  <c r="BJ138" i="12"/>
  <c r="BJ140" i="12"/>
  <c r="BJ142" i="12"/>
  <c r="BJ144" i="12"/>
  <c r="BJ146" i="12"/>
  <c r="BJ148" i="12"/>
  <c r="BJ150" i="12"/>
  <c r="BJ152" i="12"/>
  <c r="BJ154" i="12"/>
  <c r="BJ156" i="12"/>
  <c r="BJ162" i="12"/>
  <c r="BJ246" i="12"/>
  <c r="BJ282" i="12"/>
  <c r="BP166" i="12"/>
  <c r="BP170" i="12"/>
  <c r="BP176" i="12"/>
  <c r="BP182" i="12"/>
  <c r="BJ198" i="12"/>
  <c r="BJ207" i="12"/>
  <c r="BJ231" i="12"/>
  <c r="BJ164" i="12"/>
  <c r="BJ166" i="12"/>
  <c r="BJ168" i="12"/>
  <c r="BJ170" i="12"/>
  <c r="BJ172" i="12"/>
  <c r="BJ174" i="12"/>
  <c r="BJ176" i="12"/>
  <c r="BJ178" i="12"/>
  <c r="BJ180" i="12"/>
  <c r="BJ182" i="12"/>
  <c r="BJ184" i="12"/>
  <c r="BJ186" i="12"/>
  <c r="BP190" i="12"/>
  <c r="BP196" i="12"/>
  <c r="BP202" i="12"/>
  <c r="BP216" i="12"/>
  <c r="BP228" i="12"/>
  <c r="BJ232" i="12"/>
  <c r="BP243" i="12"/>
  <c r="BP244" i="12"/>
  <c r="BJ247" i="12"/>
  <c r="BP250" i="12"/>
  <c r="BJ253" i="12"/>
  <c r="BP256" i="12"/>
  <c r="BJ259" i="12"/>
  <c r="BJ265" i="12"/>
  <c r="BP189" i="12"/>
  <c r="BJ190" i="12"/>
  <c r="BP195" i="12"/>
  <c r="BJ196" i="12"/>
  <c r="BJ202" i="12"/>
  <c r="BP212" i="12"/>
  <c r="BP215" i="12"/>
  <c r="BJ216" i="12"/>
  <c r="BJ228" i="12"/>
  <c r="BJ235" i="12"/>
  <c r="BP242" i="12"/>
  <c r="BP267" i="12"/>
  <c r="BJ291" i="12"/>
  <c r="BP201" i="12"/>
  <c r="BP210" i="12"/>
  <c r="BP222" i="12"/>
  <c r="BJ236" i="12"/>
  <c r="BP241" i="12"/>
  <c r="BJ245" i="12"/>
  <c r="BP248" i="12"/>
  <c r="BJ251" i="12"/>
  <c r="BJ257" i="12"/>
  <c r="BJ163" i="12"/>
  <c r="BJ173" i="12"/>
  <c r="BJ177" i="12"/>
  <c r="BJ179" i="12"/>
  <c r="BP193" i="12"/>
  <c r="BP199" i="12"/>
  <c r="BJ204" i="12"/>
  <c r="BP205" i="12"/>
  <c r="BP219" i="12"/>
  <c r="BJ227" i="12"/>
  <c r="BP240" i="12"/>
  <c r="BP192" i="12"/>
  <c r="BP198" i="12"/>
  <c r="BP207" i="12"/>
  <c r="BP218" i="12"/>
  <c r="BP221" i="12"/>
  <c r="BP229" i="12"/>
  <c r="BP231" i="12"/>
  <c r="BP237" i="12"/>
  <c r="BP239" i="12"/>
  <c r="BP246" i="12"/>
  <c r="BP252" i="12"/>
  <c r="BP258" i="12"/>
  <c r="BP264" i="12"/>
  <c r="BP282" i="12"/>
  <c r="BJ319" i="12"/>
  <c r="BJ189" i="12"/>
  <c r="BJ191" i="12"/>
  <c r="BJ193" i="12"/>
  <c r="BJ195" i="12"/>
  <c r="BJ197" i="12"/>
  <c r="BJ199" i="12"/>
  <c r="BJ201" i="12"/>
  <c r="BJ208" i="12"/>
  <c r="BJ215" i="12"/>
  <c r="BJ217" i="12"/>
  <c r="BJ240" i="12"/>
  <c r="BJ242" i="12"/>
  <c r="BJ267" i="12"/>
  <c r="BJ269" i="12"/>
  <c r="BP270" i="12"/>
  <c r="BP280" i="12"/>
  <c r="BP283" i="12"/>
  <c r="BJ286" i="12"/>
  <c r="BP289" i="12"/>
  <c r="BP292" i="12"/>
  <c r="BP295" i="12"/>
  <c r="BJ203" i="12"/>
  <c r="BJ210" i="12"/>
  <c r="BJ219" i="12"/>
  <c r="BJ222" i="12"/>
  <c r="BJ229" i="12"/>
  <c r="BJ313" i="12"/>
  <c r="BJ205" i="12"/>
  <c r="BJ212" i="12"/>
  <c r="BJ224" i="12"/>
  <c r="BJ226" i="12"/>
  <c r="BJ266" i="12"/>
  <c r="BP268" i="12"/>
  <c r="BJ273" i="12"/>
  <c r="BP278" i="12"/>
  <c r="BJ284" i="12"/>
  <c r="BP285" i="12"/>
  <c r="BP293" i="12"/>
  <c r="BJ307" i="12"/>
  <c r="BP310" i="12"/>
  <c r="BP274" i="12"/>
  <c r="BJ276" i="12"/>
  <c r="BJ278" i="12"/>
  <c r="BJ281" i="12"/>
  <c r="BJ290" i="12"/>
  <c r="BJ293" i="12"/>
  <c r="BJ296" i="12"/>
  <c r="BP298" i="12"/>
  <c r="BJ301" i="12"/>
  <c r="BP314" i="12"/>
  <c r="BJ268" i="12"/>
  <c r="BJ270" i="12"/>
  <c r="BJ272" i="12"/>
  <c r="BJ285" i="12"/>
  <c r="BJ274" i="12"/>
  <c r="BJ287" i="12"/>
  <c r="BJ299" i="12"/>
  <c r="BP300" i="12"/>
  <c r="BP306" i="12"/>
  <c r="BP312" i="12"/>
  <c r="BJ317" i="12"/>
  <c r="BP318" i="12"/>
  <c r="BP337" i="12"/>
  <c r="BP321" i="12"/>
  <c r="BJ298" i="12"/>
  <c r="BJ300" i="12"/>
  <c r="BJ304" i="12"/>
  <c r="BJ306" i="12"/>
  <c r="BJ308" i="12"/>
  <c r="BJ310" i="12"/>
  <c r="BJ312" i="12"/>
  <c r="BJ314" i="12"/>
  <c r="BJ316" i="12"/>
  <c r="BJ318" i="12"/>
  <c r="BJ341" i="12"/>
  <c r="BJ343" i="12"/>
  <c r="BP344" i="12"/>
  <c r="BJ323" i="12"/>
  <c r="BJ325" i="12"/>
  <c r="BJ327" i="12"/>
  <c r="BJ329" i="12"/>
  <c r="BJ331" i="12"/>
  <c r="BJ333" i="12"/>
  <c r="BJ335" i="12"/>
  <c r="BJ337" i="12"/>
  <c r="BJ339" i="12"/>
  <c r="BJ344" i="12"/>
  <c r="BP345" i="12"/>
  <c r="BP351" i="12"/>
  <c r="BJ345" i="12"/>
  <c r="BP346" i="12"/>
  <c r="BP347" i="12"/>
  <c r="BP348" i="12"/>
  <c r="BP349" i="12"/>
  <c r="BP350" i="12"/>
  <c r="BJ346" i="12"/>
  <c r="BJ348" i="12"/>
  <c r="BP356" i="12"/>
  <c r="BJ395" i="12"/>
  <c r="BJ347" i="12"/>
  <c r="BJ349" i="12"/>
  <c r="BJ351" i="12"/>
  <c r="BJ353" i="12"/>
  <c r="BJ355" i="12"/>
  <c r="BP358" i="12"/>
  <c r="BP359" i="12"/>
  <c r="BP360" i="12"/>
  <c r="BP361" i="12"/>
  <c r="BP362" i="12"/>
  <c r="BP363" i="12"/>
  <c r="BP364" i="12"/>
  <c r="BP365" i="12"/>
  <c r="BP366" i="12"/>
  <c r="BP367" i="12"/>
  <c r="BJ378" i="12"/>
  <c r="BJ389" i="12"/>
  <c r="BJ402" i="12"/>
  <c r="BJ358" i="12"/>
  <c r="BJ359" i="12"/>
  <c r="BJ360" i="12"/>
  <c r="BJ361" i="12"/>
  <c r="BJ362" i="12"/>
  <c r="BJ363" i="12"/>
  <c r="BJ364" i="12"/>
  <c r="BJ365" i="12"/>
  <c r="BJ366" i="12"/>
  <c r="BJ367" i="12"/>
  <c r="BJ383" i="12"/>
  <c r="BJ396" i="12"/>
  <c r="BJ390" i="12"/>
  <c r="BJ350" i="12"/>
  <c r="BJ352" i="12"/>
  <c r="BJ354" i="12"/>
  <c r="BJ356" i="12"/>
  <c r="BJ377" i="12"/>
  <c r="BJ384" i="12"/>
  <c r="BJ407" i="12"/>
  <c r="BP370" i="12"/>
  <c r="BP376" i="12"/>
  <c r="BJ401" i="12"/>
  <c r="BP371" i="12"/>
  <c r="BJ372" i="12"/>
  <c r="BP375" i="12"/>
  <c r="BJ376" i="12"/>
  <c r="BJ371" i="12"/>
  <c r="BP374" i="12"/>
  <c r="BJ375" i="12"/>
  <c r="BJ408" i="12"/>
  <c r="BP369" i="12"/>
  <c r="BP373" i="12"/>
  <c r="BJ374" i="12"/>
  <c r="BP379" i="12"/>
  <c r="BJ369" i="12"/>
  <c r="BP408" i="12"/>
  <c r="BJ422" i="12"/>
  <c r="BP426" i="12"/>
  <c r="BP430" i="12"/>
  <c r="N447" i="12"/>
  <c r="AF447" i="12"/>
  <c r="AR447" i="12"/>
  <c r="BE447" i="12"/>
  <c r="BK447" i="12"/>
  <c r="BJ420" i="12"/>
  <c r="BJ435" i="12"/>
  <c r="BJ443" i="12"/>
  <c r="BJ410" i="12"/>
  <c r="T447" i="12"/>
  <c r="BF447" i="12"/>
  <c r="BL447" i="12"/>
  <c r="BM447" i="12"/>
  <c r="BJ418" i="12"/>
  <c r="BJ419" i="12"/>
  <c r="BP421" i="12"/>
  <c r="BJ423" i="12"/>
  <c r="BJ424" i="12"/>
  <c r="BP427" i="12"/>
  <c r="BJ441" i="12"/>
  <c r="Z447" i="12"/>
  <c r="AL447" i="12"/>
  <c r="BD447" i="12"/>
  <c r="BN447" i="12"/>
  <c r="BN452" i="12" s="1"/>
  <c r="BP416" i="12"/>
  <c r="BJ421" i="12"/>
  <c r="BJ426" i="12"/>
  <c r="BJ427" i="12"/>
  <c r="BJ430" i="12"/>
  <c r="BP436" i="12"/>
  <c r="BP432" i="12"/>
  <c r="BJ436" i="12"/>
  <c r="BP438" i="12"/>
  <c r="BP445" i="12"/>
  <c r="BJ425" i="12"/>
  <c r="BP429" i="12"/>
  <c r="BJ432" i="12"/>
  <c r="BP433" i="12"/>
  <c r="BJ438" i="12"/>
  <c r="BJ429" i="12"/>
  <c r="BJ433" i="12"/>
  <c r="BJ439" i="12"/>
  <c r="BJ444" i="12"/>
  <c r="BJ445" i="12"/>
  <c r="T452" i="12" l="1"/>
  <c r="BO452" i="12"/>
  <c r="BL452" i="12"/>
  <c r="BH452" i="12"/>
  <c r="BP451" i="12"/>
  <c r="BJ451" i="12"/>
  <c r="BP65" i="12"/>
  <c r="BG452" i="12"/>
  <c r="BF452" i="12"/>
  <c r="BI452" i="12"/>
  <c r="BP447" i="12"/>
  <c r="BJ412" i="12"/>
  <c r="BJ65" i="12"/>
  <c r="BD452" i="12"/>
  <c r="AL452" i="12"/>
  <c r="Z452" i="12"/>
  <c r="AX452" i="12"/>
  <c r="BJ447" i="12"/>
  <c r="AR452" i="12"/>
  <c r="N452" i="12"/>
  <c r="BE452" i="12"/>
  <c r="BM452" i="12"/>
  <c r="AF452" i="12"/>
  <c r="BP412" i="12"/>
  <c r="BK452" i="12"/>
  <c r="BJ452" i="12" l="1"/>
  <c r="BP452" i="12"/>
  <c r="X447" i="9" l="1"/>
  <c r="T447" i="9"/>
  <c r="S447" i="9"/>
  <c r="P447" i="9"/>
  <c r="O447" i="9"/>
  <c r="N447" i="9"/>
  <c r="M447" i="9"/>
  <c r="L447" i="9"/>
  <c r="J447" i="9"/>
  <c r="I447" i="9"/>
  <c r="H447" i="9"/>
  <c r="G447" i="9"/>
  <c r="F447" i="9"/>
  <c r="U446" i="9"/>
  <c r="Q446" i="9"/>
  <c r="K446" i="9"/>
  <c r="U445" i="9"/>
  <c r="Q445" i="9"/>
  <c r="K445" i="9"/>
  <c r="U444" i="9"/>
  <c r="Q444" i="9"/>
  <c r="K444" i="9"/>
  <c r="U443" i="9"/>
  <c r="Q443" i="9"/>
  <c r="K443" i="9"/>
  <c r="U442" i="9"/>
  <c r="Q442" i="9"/>
  <c r="K442" i="9"/>
  <c r="U441" i="9"/>
  <c r="Q441" i="9"/>
  <c r="K441" i="9"/>
  <c r="U440" i="9"/>
  <c r="Q440" i="9"/>
  <c r="K440" i="9"/>
  <c r="U439" i="9"/>
  <c r="Q439" i="9"/>
  <c r="K439" i="9"/>
  <c r="U438" i="9"/>
  <c r="Q438" i="9"/>
  <c r="K438" i="9"/>
  <c r="U437" i="9"/>
  <c r="Q437" i="9"/>
  <c r="K437" i="9"/>
  <c r="U436" i="9"/>
  <c r="Q436" i="9"/>
  <c r="K436" i="9"/>
  <c r="U435" i="9"/>
  <c r="Q435" i="9"/>
  <c r="K435" i="9"/>
  <c r="U434" i="9"/>
  <c r="Q434" i="9"/>
  <c r="K434" i="9"/>
  <c r="U433" i="9"/>
  <c r="Q433" i="9"/>
  <c r="K433" i="9"/>
  <c r="U432" i="9"/>
  <c r="Q432" i="9"/>
  <c r="K432" i="9"/>
  <c r="U431" i="9"/>
  <c r="Q431" i="9"/>
  <c r="K431" i="9"/>
  <c r="U430" i="9"/>
  <c r="Q430" i="9"/>
  <c r="K430" i="9"/>
  <c r="U429" i="9"/>
  <c r="Q429" i="9"/>
  <c r="K429" i="9"/>
  <c r="U428" i="9"/>
  <c r="Q428" i="9"/>
  <c r="K428" i="9"/>
  <c r="U427" i="9"/>
  <c r="Q427" i="9"/>
  <c r="K427" i="9"/>
  <c r="U426" i="9"/>
  <c r="Q426" i="9"/>
  <c r="K426" i="9"/>
  <c r="U425" i="9"/>
  <c r="Q425" i="9"/>
  <c r="K425" i="9"/>
  <c r="U424" i="9"/>
  <c r="Q424" i="9"/>
  <c r="K424" i="9"/>
  <c r="U423" i="9"/>
  <c r="Q423" i="9"/>
  <c r="K423" i="9"/>
  <c r="U422" i="9"/>
  <c r="Q422" i="9"/>
  <c r="K422" i="9"/>
  <c r="U421" i="9"/>
  <c r="Q421" i="9"/>
  <c r="K421" i="9"/>
  <c r="U420" i="9"/>
  <c r="Q420" i="9"/>
  <c r="K420" i="9"/>
  <c r="U419" i="9"/>
  <c r="Q419" i="9"/>
  <c r="K419" i="9"/>
  <c r="U418" i="9"/>
  <c r="Q418" i="9"/>
  <c r="K418" i="9"/>
  <c r="U417" i="9"/>
  <c r="Q417" i="9"/>
  <c r="K417" i="9"/>
  <c r="U416" i="9"/>
  <c r="Q416" i="9"/>
  <c r="K416" i="9"/>
  <c r="U415" i="9"/>
  <c r="Q415" i="9"/>
  <c r="K415" i="9"/>
  <c r="U414" i="9"/>
  <c r="Q414" i="9"/>
  <c r="K414" i="9"/>
  <c r="U413" i="9"/>
  <c r="Q413" i="9"/>
  <c r="K413" i="9"/>
  <c r="X412" i="9"/>
  <c r="T412" i="9"/>
  <c r="S412" i="9"/>
  <c r="P412" i="9"/>
  <c r="O412" i="9"/>
  <c r="N412" i="9"/>
  <c r="M412" i="9"/>
  <c r="L412" i="9"/>
  <c r="J412" i="9"/>
  <c r="I412" i="9"/>
  <c r="H412" i="9"/>
  <c r="G412" i="9"/>
  <c r="F412" i="9"/>
  <c r="Q411" i="9"/>
  <c r="K411" i="9"/>
  <c r="Q410" i="9"/>
  <c r="K410" i="9"/>
  <c r="Q409" i="9"/>
  <c r="K409" i="9"/>
  <c r="Q408" i="9"/>
  <c r="K408" i="9"/>
  <c r="Q407" i="9"/>
  <c r="K407" i="9"/>
  <c r="Q406" i="9"/>
  <c r="K406" i="9"/>
  <c r="Q405" i="9"/>
  <c r="K405" i="9"/>
  <c r="Q404" i="9"/>
  <c r="K404" i="9"/>
  <c r="Q403" i="9"/>
  <c r="K403" i="9"/>
  <c r="Q402" i="9"/>
  <c r="K402" i="9"/>
  <c r="Q401" i="9"/>
  <c r="K401" i="9"/>
  <c r="Q400" i="9"/>
  <c r="K400" i="9"/>
  <c r="Q399" i="9"/>
  <c r="K399" i="9"/>
  <c r="Q398" i="9"/>
  <c r="K398" i="9"/>
  <c r="Q397" i="9"/>
  <c r="K397" i="9"/>
  <c r="Q396" i="9"/>
  <c r="K396" i="9"/>
  <c r="Q395" i="9"/>
  <c r="K395" i="9"/>
  <c r="Q394" i="9"/>
  <c r="K394" i="9"/>
  <c r="Q393" i="9"/>
  <c r="K393" i="9"/>
  <c r="Q392" i="9"/>
  <c r="K392" i="9"/>
  <c r="Q391" i="9"/>
  <c r="K391" i="9"/>
  <c r="Q390" i="9"/>
  <c r="K390" i="9"/>
  <c r="Q389" i="9"/>
  <c r="K389" i="9"/>
  <c r="Q388" i="9"/>
  <c r="K388" i="9"/>
  <c r="Q387" i="9"/>
  <c r="K387" i="9"/>
  <c r="Q386" i="9"/>
  <c r="K386" i="9"/>
  <c r="Q385" i="9"/>
  <c r="K385" i="9"/>
  <c r="Q384" i="9"/>
  <c r="K384" i="9"/>
  <c r="Q383" i="9"/>
  <c r="K383" i="9"/>
  <c r="Q382" i="9"/>
  <c r="K382" i="9"/>
  <c r="Q381" i="9"/>
  <c r="K381" i="9"/>
  <c r="Q380" i="9"/>
  <c r="K380" i="9"/>
  <c r="Q379" i="9"/>
  <c r="K379" i="9"/>
  <c r="Q378" i="9"/>
  <c r="K378" i="9"/>
  <c r="Q377" i="9"/>
  <c r="K377" i="9"/>
  <c r="Q376" i="9"/>
  <c r="K376" i="9"/>
  <c r="Q375" i="9"/>
  <c r="K375" i="9"/>
  <c r="Q374" i="9"/>
  <c r="K374" i="9"/>
  <c r="Q373" i="9"/>
  <c r="K373" i="9"/>
  <c r="Q372" i="9"/>
  <c r="K372" i="9"/>
  <c r="Q371" i="9"/>
  <c r="K371" i="9"/>
  <c r="Q370" i="9"/>
  <c r="K370" i="9"/>
  <c r="Q369" i="9"/>
  <c r="K369" i="9"/>
  <c r="Q368" i="9"/>
  <c r="K368" i="9"/>
  <c r="Q367" i="9"/>
  <c r="K367" i="9"/>
  <c r="Q366" i="9"/>
  <c r="K366" i="9"/>
  <c r="Q365" i="9"/>
  <c r="K365" i="9"/>
  <c r="Q364" i="9"/>
  <c r="K364" i="9"/>
  <c r="Q363" i="9"/>
  <c r="K363" i="9"/>
  <c r="Q362" i="9"/>
  <c r="K362" i="9"/>
  <c r="Q361" i="9"/>
  <c r="K361" i="9"/>
  <c r="Q360" i="9"/>
  <c r="K360" i="9"/>
  <c r="Q359" i="9"/>
  <c r="K359" i="9"/>
  <c r="Q358" i="9"/>
  <c r="K358" i="9"/>
  <c r="Q357" i="9"/>
  <c r="K357" i="9"/>
  <c r="Q356" i="9"/>
  <c r="K356" i="9"/>
  <c r="Q355" i="9"/>
  <c r="K355" i="9"/>
  <c r="Q354" i="9"/>
  <c r="K354" i="9"/>
  <c r="Q353" i="9"/>
  <c r="K353" i="9"/>
  <c r="Q352" i="9"/>
  <c r="K352" i="9"/>
  <c r="Q351" i="9"/>
  <c r="K351" i="9"/>
  <c r="Q350" i="9"/>
  <c r="K350" i="9"/>
  <c r="Q349" i="9"/>
  <c r="K349" i="9"/>
  <c r="Q348" i="9"/>
  <c r="K348" i="9"/>
  <c r="Q347" i="9"/>
  <c r="K347" i="9"/>
  <c r="Q346" i="9"/>
  <c r="K346" i="9"/>
  <c r="Q345" i="9"/>
  <c r="K345" i="9"/>
  <c r="Q344" i="9"/>
  <c r="K344" i="9"/>
  <c r="Q343" i="9"/>
  <c r="K343" i="9"/>
  <c r="Q342" i="9"/>
  <c r="K342" i="9"/>
  <c r="Q341" i="9"/>
  <c r="K341" i="9"/>
  <c r="Q340" i="9"/>
  <c r="K340" i="9"/>
  <c r="Q339" i="9"/>
  <c r="K339" i="9"/>
  <c r="Q338" i="9"/>
  <c r="K338" i="9"/>
  <c r="Q337" i="9"/>
  <c r="K337" i="9"/>
  <c r="Q336" i="9"/>
  <c r="K336" i="9"/>
  <c r="Q335" i="9"/>
  <c r="K335" i="9"/>
  <c r="Q334" i="9"/>
  <c r="K334" i="9"/>
  <c r="Q333" i="9"/>
  <c r="K333" i="9"/>
  <c r="Q332" i="9"/>
  <c r="K332" i="9"/>
  <c r="Q331" i="9"/>
  <c r="K331" i="9"/>
  <c r="Q330" i="9"/>
  <c r="K330" i="9"/>
  <c r="Q329" i="9"/>
  <c r="K329" i="9"/>
  <c r="Q328" i="9"/>
  <c r="K328" i="9"/>
  <c r="Q327" i="9"/>
  <c r="K327" i="9"/>
  <c r="Q326" i="9"/>
  <c r="K326" i="9"/>
  <c r="Q325" i="9"/>
  <c r="K325" i="9"/>
  <c r="Q324" i="9"/>
  <c r="K324" i="9"/>
  <c r="Q323" i="9"/>
  <c r="K323" i="9"/>
  <c r="Q322" i="9"/>
  <c r="K322" i="9"/>
  <c r="Q321" i="9"/>
  <c r="K321" i="9"/>
  <c r="Q320" i="9"/>
  <c r="K320" i="9"/>
  <c r="Q319" i="9"/>
  <c r="K319" i="9"/>
  <c r="Q318" i="9"/>
  <c r="K318" i="9"/>
  <c r="Q317" i="9"/>
  <c r="K317" i="9"/>
  <c r="Q316" i="9"/>
  <c r="K316" i="9"/>
  <c r="Q315" i="9"/>
  <c r="K315" i="9"/>
  <c r="Q314" i="9"/>
  <c r="K314" i="9"/>
  <c r="Q313" i="9"/>
  <c r="K313" i="9"/>
  <c r="Q312" i="9"/>
  <c r="K312" i="9"/>
  <c r="Q311" i="9"/>
  <c r="K311" i="9"/>
  <c r="Q310" i="9"/>
  <c r="K310" i="9"/>
  <c r="Q309" i="9"/>
  <c r="K309" i="9"/>
  <c r="Q308" i="9"/>
  <c r="K308" i="9"/>
  <c r="Q307" i="9"/>
  <c r="K307" i="9"/>
  <c r="Q306" i="9"/>
  <c r="K306" i="9"/>
  <c r="Q305" i="9"/>
  <c r="K305" i="9"/>
  <c r="Q304" i="9"/>
  <c r="K304" i="9"/>
  <c r="Q303" i="9"/>
  <c r="K303" i="9"/>
  <c r="Q302" i="9"/>
  <c r="K302" i="9"/>
  <c r="Q301" i="9"/>
  <c r="K301" i="9"/>
  <c r="Q300" i="9"/>
  <c r="K300" i="9"/>
  <c r="Q299" i="9"/>
  <c r="K299" i="9"/>
  <c r="Q298" i="9"/>
  <c r="K298" i="9"/>
  <c r="Q297" i="9"/>
  <c r="K297" i="9"/>
  <c r="Q296" i="9"/>
  <c r="K296" i="9"/>
  <c r="Q295" i="9"/>
  <c r="K295" i="9"/>
  <c r="Q294" i="9"/>
  <c r="K294" i="9"/>
  <c r="Q293" i="9"/>
  <c r="K293" i="9"/>
  <c r="Q292" i="9"/>
  <c r="K292" i="9"/>
  <c r="Q291" i="9"/>
  <c r="K291" i="9"/>
  <c r="Q290" i="9"/>
  <c r="K290" i="9"/>
  <c r="Q289" i="9"/>
  <c r="K289" i="9"/>
  <c r="Q288" i="9"/>
  <c r="K288" i="9"/>
  <c r="Q287" i="9"/>
  <c r="K287" i="9"/>
  <c r="Q286" i="9"/>
  <c r="K286" i="9"/>
  <c r="Q285" i="9"/>
  <c r="K285" i="9"/>
  <c r="Q284" i="9"/>
  <c r="K284" i="9"/>
  <c r="Q283" i="9"/>
  <c r="K283" i="9"/>
  <c r="Q282" i="9"/>
  <c r="K282" i="9"/>
  <c r="Q281" i="9"/>
  <c r="K281" i="9"/>
  <c r="Q280" i="9"/>
  <c r="K280" i="9"/>
  <c r="Q279" i="9"/>
  <c r="K279" i="9"/>
  <c r="Q278" i="9"/>
  <c r="K278" i="9"/>
  <c r="Q277" i="9"/>
  <c r="K277" i="9"/>
  <c r="Q276" i="9"/>
  <c r="K276" i="9"/>
  <c r="Q275" i="9"/>
  <c r="K275" i="9"/>
  <c r="Q274" i="9"/>
  <c r="K274" i="9"/>
  <c r="Q273" i="9"/>
  <c r="K273" i="9"/>
  <c r="Q272" i="9"/>
  <c r="K272" i="9"/>
  <c r="Q271" i="9"/>
  <c r="K271" i="9"/>
  <c r="Q270" i="9"/>
  <c r="K270" i="9"/>
  <c r="Q269" i="9"/>
  <c r="K269" i="9"/>
  <c r="Q268" i="9"/>
  <c r="K268" i="9"/>
  <c r="Q267" i="9"/>
  <c r="K267" i="9"/>
  <c r="Q266" i="9"/>
  <c r="K266" i="9"/>
  <c r="Q265" i="9"/>
  <c r="K265" i="9"/>
  <c r="Q264" i="9"/>
  <c r="K264" i="9"/>
  <c r="Q263" i="9"/>
  <c r="K263" i="9"/>
  <c r="Q262" i="9"/>
  <c r="K262" i="9"/>
  <c r="Q261" i="9"/>
  <c r="K261" i="9"/>
  <c r="Q260" i="9"/>
  <c r="K260" i="9"/>
  <c r="Q259" i="9"/>
  <c r="K259" i="9"/>
  <c r="Q258" i="9"/>
  <c r="K258" i="9"/>
  <c r="Q257" i="9"/>
  <c r="K257" i="9"/>
  <c r="Q256" i="9"/>
  <c r="K256" i="9"/>
  <c r="Q255" i="9"/>
  <c r="K255" i="9"/>
  <c r="Q254" i="9"/>
  <c r="K254" i="9"/>
  <c r="Q253" i="9"/>
  <c r="K253" i="9"/>
  <c r="Q252" i="9"/>
  <c r="K252" i="9"/>
  <c r="Q251" i="9"/>
  <c r="K251" i="9"/>
  <c r="Q250" i="9"/>
  <c r="K250" i="9"/>
  <c r="Q249" i="9"/>
  <c r="K249" i="9"/>
  <c r="Q248" i="9"/>
  <c r="K248" i="9"/>
  <c r="Q247" i="9"/>
  <c r="K247" i="9"/>
  <c r="Q246" i="9"/>
  <c r="K246" i="9"/>
  <c r="Q245" i="9"/>
  <c r="K245" i="9"/>
  <c r="Q244" i="9"/>
  <c r="K244" i="9"/>
  <c r="Q243" i="9"/>
  <c r="K243" i="9"/>
  <c r="Q242" i="9"/>
  <c r="K242" i="9"/>
  <c r="Q241" i="9"/>
  <c r="K241" i="9"/>
  <c r="Q240" i="9"/>
  <c r="K240" i="9"/>
  <c r="Q239" i="9"/>
  <c r="K239" i="9"/>
  <c r="Q238" i="9"/>
  <c r="K238" i="9"/>
  <c r="Q237" i="9"/>
  <c r="K237" i="9"/>
  <c r="Q236" i="9"/>
  <c r="K236" i="9"/>
  <c r="Q235" i="9"/>
  <c r="K235" i="9"/>
  <c r="Q234" i="9"/>
  <c r="K234" i="9"/>
  <c r="Q233" i="9"/>
  <c r="K233" i="9"/>
  <c r="Q232" i="9"/>
  <c r="K232" i="9"/>
  <c r="Q231" i="9"/>
  <c r="K231" i="9"/>
  <c r="Q230" i="9"/>
  <c r="K230" i="9"/>
  <c r="Q229" i="9"/>
  <c r="K229" i="9"/>
  <c r="Q228" i="9"/>
  <c r="K228" i="9"/>
  <c r="Q227" i="9"/>
  <c r="K227" i="9"/>
  <c r="Q226" i="9"/>
  <c r="K226" i="9"/>
  <c r="Q225" i="9"/>
  <c r="K225" i="9"/>
  <c r="Q224" i="9"/>
  <c r="K224" i="9"/>
  <c r="Q223" i="9"/>
  <c r="K223" i="9"/>
  <c r="Q222" i="9"/>
  <c r="K222" i="9"/>
  <c r="Q221" i="9"/>
  <c r="K221" i="9"/>
  <c r="Q220" i="9"/>
  <c r="K220" i="9"/>
  <c r="Q219" i="9"/>
  <c r="K219" i="9"/>
  <c r="Q218" i="9"/>
  <c r="K218" i="9"/>
  <c r="Q217" i="9"/>
  <c r="K217" i="9"/>
  <c r="Q216" i="9"/>
  <c r="K216" i="9"/>
  <c r="Q215" i="9"/>
  <c r="K215" i="9"/>
  <c r="Q214" i="9"/>
  <c r="K214" i="9"/>
  <c r="Q213" i="9"/>
  <c r="K213" i="9"/>
  <c r="Q212" i="9"/>
  <c r="K212" i="9"/>
  <c r="Q211" i="9"/>
  <c r="K211" i="9"/>
  <c r="Q210" i="9"/>
  <c r="K210" i="9"/>
  <c r="Q209" i="9"/>
  <c r="K209" i="9"/>
  <c r="Q208" i="9"/>
  <c r="K208" i="9"/>
  <c r="Q207" i="9"/>
  <c r="K207" i="9"/>
  <c r="Q206" i="9"/>
  <c r="K206" i="9"/>
  <c r="Q205" i="9"/>
  <c r="K205" i="9"/>
  <c r="Q204" i="9"/>
  <c r="K204" i="9"/>
  <c r="Q203" i="9"/>
  <c r="K203" i="9"/>
  <c r="U202" i="9"/>
  <c r="U412" i="9" s="1"/>
  <c r="Q202" i="9"/>
  <c r="K202" i="9"/>
  <c r="Q201" i="9"/>
  <c r="K201" i="9"/>
  <c r="Q200" i="9"/>
  <c r="K200" i="9"/>
  <c r="Q199" i="9"/>
  <c r="K199" i="9"/>
  <c r="Q198" i="9"/>
  <c r="K198" i="9"/>
  <c r="Q197" i="9"/>
  <c r="K197" i="9"/>
  <c r="Q196" i="9"/>
  <c r="K196" i="9"/>
  <c r="Q195" i="9"/>
  <c r="K195" i="9"/>
  <c r="Q194" i="9"/>
  <c r="K194" i="9"/>
  <c r="Q193" i="9"/>
  <c r="K193" i="9"/>
  <c r="Q192" i="9"/>
  <c r="K192" i="9"/>
  <c r="Q191" i="9"/>
  <c r="K191" i="9"/>
  <c r="Q190" i="9"/>
  <c r="K190" i="9"/>
  <c r="Q189" i="9"/>
  <c r="K189" i="9"/>
  <c r="Q188" i="9"/>
  <c r="K188" i="9"/>
  <c r="Q187" i="9"/>
  <c r="K187" i="9"/>
  <c r="Q186" i="9"/>
  <c r="K186" i="9"/>
  <c r="Q185" i="9"/>
  <c r="K185" i="9"/>
  <c r="Q184" i="9"/>
  <c r="K184" i="9"/>
  <c r="Q183" i="9"/>
  <c r="K183" i="9"/>
  <c r="Q182" i="9"/>
  <c r="K182" i="9"/>
  <c r="Q181" i="9"/>
  <c r="K181" i="9"/>
  <c r="Q180" i="9"/>
  <c r="K180" i="9"/>
  <c r="Q179" i="9"/>
  <c r="K179" i="9"/>
  <c r="Q178" i="9"/>
  <c r="K178" i="9"/>
  <c r="Q177" i="9"/>
  <c r="K177" i="9"/>
  <c r="Q176" i="9"/>
  <c r="K176" i="9"/>
  <c r="Q175" i="9"/>
  <c r="K175" i="9"/>
  <c r="Q174" i="9"/>
  <c r="K174" i="9"/>
  <c r="Q173" i="9"/>
  <c r="K173" i="9"/>
  <c r="Q172" i="9"/>
  <c r="K172" i="9"/>
  <c r="Q171" i="9"/>
  <c r="K171" i="9"/>
  <c r="Q170" i="9"/>
  <c r="K170" i="9"/>
  <c r="Q169" i="9"/>
  <c r="K169" i="9"/>
  <c r="Q168" i="9"/>
  <c r="K168" i="9"/>
  <c r="Q167" i="9"/>
  <c r="K167" i="9"/>
  <c r="Q166" i="9"/>
  <c r="K166" i="9"/>
  <c r="Q165" i="9"/>
  <c r="K165" i="9"/>
  <c r="Q164" i="9"/>
  <c r="K164" i="9"/>
  <c r="Q163" i="9"/>
  <c r="K163" i="9"/>
  <c r="Q162" i="9"/>
  <c r="K162" i="9"/>
  <c r="Q161" i="9"/>
  <c r="K161" i="9"/>
  <c r="Q160" i="9"/>
  <c r="K160" i="9"/>
  <c r="Q159" i="9"/>
  <c r="K159" i="9"/>
  <c r="Q158" i="9"/>
  <c r="K158" i="9"/>
  <c r="Q157" i="9"/>
  <c r="K157" i="9"/>
  <c r="Q156" i="9"/>
  <c r="K156" i="9"/>
  <c r="Q154" i="9"/>
  <c r="K154" i="9"/>
  <c r="Q153" i="9"/>
  <c r="K153" i="9"/>
  <c r="Q152" i="9"/>
  <c r="K152" i="9"/>
  <c r="Q151" i="9"/>
  <c r="K151" i="9"/>
  <c r="Q150" i="9"/>
  <c r="K150" i="9"/>
  <c r="Q149" i="9"/>
  <c r="K149" i="9"/>
  <c r="Q148" i="9"/>
  <c r="K148" i="9"/>
  <c r="Q147" i="9"/>
  <c r="K147" i="9"/>
  <c r="Q146" i="9"/>
  <c r="K146" i="9"/>
  <c r="Q145" i="9"/>
  <c r="K145" i="9"/>
  <c r="Q144" i="9"/>
  <c r="K144" i="9"/>
  <c r="Q143" i="9"/>
  <c r="K143" i="9"/>
  <c r="Q142" i="9"/>
  <c r="K142" i="9"/>
  <c r="Q141" i="9"/>
  <c r="K141" i="9"/>
  <c r="Q140" i="9"/>
  <c r="K140" i="9"/>
  <c r="Q139" i="9"/>
  <c r="K139" i="9"/>
  <c r="Q138" i="9"/>
  <c r="K138" i="9"/>
  <c r="Q137" i="9"/>
  <c r="K137" i="9"/>
  <c r="Q136" i="9"/>
  <c r="K136" i="9"/>
  <c r="Q135" i="9"/>
  <c r="K135" i="9"/>
  <c r="Q134" i="9"/>
  <c r="K134" i="9"/>
  <c r="Q133" i="9"/>
  <c r="K133" i="9"/>
  <c r="Q132" i="9"/>
  <c r="K132" i="9"/>
  <c r="Q131" i="9"/>
  <c r="K131" i="9"/>
  <c r="Q130" i="9"/>
  <c r="K130" i="9"/>
  <c r="Q129" i="9"/>
  <c r="K129" i="9"/>
  <c r="Q128" i="9"/>
  <c r="K128" i="9"/>
  <c r="Q127" i="9"/>
  <c r="K127" i="9"/>
  <c r="Q126" i="9"/>
  <c r="K126" i="9"/>
  <c r="Q125" i="9"/>
  <c r="K125" i="9"/>
  <c r="Q124" i="9"/>
  <c r="K124" i="9"/>
  <c r="Q123" i="9"/>
  <c r="K123" i="9"/>
  <c r="Q122" i="9"/>
  <c r="K122" i="9"/>
  <c r="Q121" i="9"/>
  <c r="K121" i="9"/>
  <c r="Q120" i="9"/>
  <c r="K120" i="9"/>
  <c r="Q119" i="9"/>
  <c r="K119" i="9"/>
  <c r="Q118" i="9"/>
  <c r="K118" i="9"/>
  <c r="Q117" i="9"/>
  <c r="K117" i="9"/>
  <c r="Q116" i="9"/>
  <c r="K116" i="9"/>
  <c r="Q115" i="9"/>
  <c r="K115" i="9"/>
  <c r="Q114" i="9"/>
  <c r="K114" i="9"/>
  <c r="Q113" i="9"/>
  <c r="K113" i="9"/>
  <c r="Q112" i="9"/>
  <c r="K112" i="9"/>
  <c r="Q111" i="9"/>
  <c r="K111" i="9"/>
  <c r="Q110" i="9"/>
  <c r="K110" i="9"/>
  <c r="Q109" i="9"/>
  <c r="K109" i="9"/>
  <c r="Q108" i="9"/>
  <c r="K108" i="9"/>
  <c r="Q107" i="9"/>
  <c r="K107" i="9"/>
  <c r="Q106" i="9"/>
  <c r="K106" i="9"/>
  <c r="Q105" i="9"/>
  <c r="K105" i="9"/>
  <c r="Q104" i="9"/>
  <c r="K104" i="9"/>
  <c r="Q103" i="9"/>
  <c r="K103" i="9"/>
  <c r="Q102" i="9"/>
  <c r="K102" i="9"/>
  <c r="Q101" i="9"/>
  <c r="K101" i="9"/>
  <c r="Q100" i="9"/>
  <c r="K100" i="9"/>
  <c r="Q99" i="9"/>
  <c r="K99" i="9"/>
  <c r="Q98" i="9"/>
  <c r="K98" i="9"/>
  <c r="Q97" i="9"/>
  <c r="K97" i="9"/>
  <c r="Q96" i="9"/>
  <c r="K96" i="9"/>
  <c r="Q95" i="9"/>
  <c r="K95" i="9"/>
  <c r="Q94" i="9"/>
  <c r="K94" i="9"/>
  <c r="Q93" i="9"/>
  <c r="K93" i="9"/>
  <c r="Q92" i="9"/>
  <c r="K92" i="9"/>
  <c r="Q91" i="9"/>
  <c r="K91" i="9"/>
  <c r="Q90" i="9"/>
  <c r="K90" i="9"/>
  <c r="Q89" i="9"/>
  <c r="K89" i="9"/>
  <c r="Q88" i="9"/>
  <c r="K88" i="9"/>
  <c r="Q87" i="9"/>
  <c r="K87" i="9"/>
  <c r="Q86" i="9"/>
  <c r="K86" i="9"/>
  <c r="Q85" i="9"/>
  <c r="K85" i="9"/>
  <c r="Q84" i="9"/>
  <c r="K84" i="9"/>
  <c r="Q83" i="9"/>
  <c r="K83" i="9"/>
  <c r="Q82" i="9"/>
  <c r="K82" i="9"/>
  <c r="Q81" i="9"/>
  <c r="K81" i="9"/>
  <c r="Q80" i="9"/>
  <c r="K80" i="9"/>
  <c r="Q79" i="9"/>
  <c r="K79" i="9"/>
  <c r="Q78" i="9"/>
  <c r="K78" i="9"/>
  <c r="Q77" i="9"/>
  <c r="K77" i="9"/>
  <c r="Q76" i="9"/>
  <c r="K76" i="9"/>
  <c r="Q75" i="9"/>
  <c r="K75" i="9"/>
  <c r="Q74" i="9"/>
  <c r="K74" i="9"/>
  <c r="Q73" i="9"/>
  <c r="K73" i="9"/>
  <c r="Q72" i="9"/>
  <c r="K72" i="9"/>
  <c r="Q71" i="9"/>
  <c r="K71" i="9"/>
  <c r="Q70" i="9"/>
  <c r="K70" i="9"/>
  <c r="Q69" i="9"/>
  <c r="K69" i="9"/>
  <c r="Q68" i="9"/>
  <c r="K68" i="9"/>
  <c r="Q67" i="9"/>
  <c r="K67" i="9"/>
  <c r="Q66" i="9"/>
  <c r="K66" i="9"/>
  <c r="X65" i="9"/>
  <c r="U65" i="9"/>
  <c r="T65" i="9"/>
  <c r="T448" i="9" s="1"/>
  <c r="S65" i="9"/>
  <c r="S448" i="9" s="1"/>
  <c r="P65" i="9"/>
  <c r="P448" i="9" s="1"/>
  <c r="O65" i="9"/>
  <c r="N65" i="9"/>
  <c r="M65" i="9"/>
  <c r="L65" i="9"/>
  <c r="L448" i="9" s="1"/>
  <c r="J65" i="9"/>
  <c r="J448" i="9" s="1"/>
  <c r="I65" i="9"/>
  <c r="I448" i="9" s="1"/>
  <c r="H65" i="9"/>
  <c r="G65" i="9"/>
  <c r="F65" i="9"/>
  <c r="Q64" i="9"/>
  <c r="K64" i="9"/>
  <c r="Q63" i="9"/>
  <c r="K63" i="9"/>
  <c r="Q62" i="9"/>
  <c r="K62" i="9"/>
  <c r="Q61" i="9"/>
  <c r="K61" i="9"/>
  <c r="Q60" i="9"/>
  <c r="K60" i="9"/>
  <c r="Q59" i="9"/>
  <c r="K59" i="9"/>
  <c r="Q58" i="9"/>
  <c r="K58" i="9"/>
  <c r="Q57" i="9"/>
  <c r="K57" i="9"/>
  <c r="Q56" i="9"/>
  <c r="K56" i="9"/>
  <c r="Q55" i="9"/>
  <c r="K55" i="9"/>
  <c r="Q54" i="9"/>
  <c r="K54" i="9"/>
  <c r="Q53" i="9"/>
  <c r="K53" i="9"/>
  <c r="Q52" i="9"/>
  <c r="K52" i="9"/>
  <c r="Q51" i="9"/>
  <c r="K51" i="9"/>
  <c r="Q50" i="9"/>
  <c r="K50" i="9"/>
  <c r="Q49" i="9"/>
  <c r="K49" i="9"/>
  <c r="Q48" i="9"/>
  <c r="K48" i="9"/>
  <c r="Q47" i="9"/>
  <c r="K47" i="9"/>
  <c r="Q46" i="9"/>
  <c r="K46" i="9"/>
  <c r="Q45" i="9"/>
  <c r="K45" i="9"/>
  <c r="Q44" i="9"/>
  <c r="K44" i="9"/>
  <c r="Q43" i="9"/>
  <c r="K43" i="9"/>
  <c r="Q42" i="9"/>
  <c r="K42" i="9"/>
  <c r="Q41" i="9"/>
  <c r="K41" i="9"/>
  <c r="Q40" i="9"/>
  <c r="K40" i="9"/>
  <c r="Q39" i="9"/>
  <c r="K39" i="9"/>
  <c r="Q38" i="9"/>
  <c r="K38" i="9"/>
  <c r="Q37" i="9"/>
  <c r="K37" i="9"/>
  <c r="Q36" i="9"/>
  <c r="K36" i="9"/>
  <c r="Q35" i="9"/>
  <c r="K35" i="9"/>
  <c r="Q34" i="9"/>
  <c r="K34" i="9"/>
  <c r="Q33" i="9"/>
  <c r="K33" i="9"/>
  <c r="Q32" i="9"/>
  <c r="K32" i="9"/>
  <c r="Q31" i="9"/>
  <c r="K31" i="9"/>
  <c r="Q30" i="9"/>
  <c r="K30" i="9"/>
  <c r="Q29" i="9"/>
  <c r="K29" i="9"/>
  <c r="Q28" i="9"/>
  <c r="K28" i="9"/>
  <c r="Q27" i="9"/>
  <c r="K27" i="9"/>
  <c r="Q26" i="9"/>
  <c r="K26" i="9"/>
  <c r="Q25" i="9"/>
  <c r="K25" i="9"/>
  <c r="Q24" i="9"/>
  <c r="K24" i="9"/>
  <c r="Q23" i="9"/>
  <c r="K23" i="9"/>
  <c r="Q22" i="9"/>
  <c r="K22" i="9"/>
  <c r="Q21" i="9"/>
  <c r="K21" i="9"/>
  <c r="Q20" i="9"/>
  <c r="K20" i="9"/>
  <c r="Q19" i="9"/>
  <c r="K19" i="9"/>
  <c r="Q18" i="9"/>
  <c r="K18" i="9"/>
  <c r="Q17" i="9"/>
  <c r="K17" i="9"/>
  <c r="Q16" i="9"/>
  <c r="K16" i="9"/>
  <c r="Q15" i="9"/>
  <c r="K15" i="9"/>
  <c r="Q14" i="9"/>
  <c r="K14" i="9"/>
  <c r="Q13" i="9"/>
  <c r="K13" i="9"/>
  <c r="Q12" i="9"/>
  <c r="K12" i="9"/>
  <c r="Q11" i="9"/>
  <c r="K11" i="9"/>
  <c r="Q10" i="9"/>
  <c r="K10" i="9"/>
  <c r="Q9" i="9"/>
  <c r="K9" i="9"/>
  <c r="Q8" i="9"/>
  <c r="K8" i="9"/>
  <c r="Q7" i="9"/>
  <c r="K7" i="9"/>
  <c r="AJ21" i="5"/>
  <c r="G448" i="9" l="1"/>
  <c r="N448" i="9"/>
  <c r="X448" i="9"/>
  <c r="H448" i="9"/>
  <c r="O448" i="9"/>
  <c r="F448" i="9"/>
  <c r="M448" i="9"/>
  <c r="K412" i="9"/>
  <c r="K65" i="9"/>
  <c r="Q65" i="9"/>
  <c r="Q412" i="9"/>
  <c r="Q447" i="9"/>
  <c r="U447" i="9"/>
  <c r="U448" i="9" s="1"/>
  <c r="K447" i="9"/>
  <c r="DH201" i="1"/>
  <c r="Q448" i="9" l="1"/>
  <c r="K448" i="9"/>
  <c r="EP63" i="1"/>
  <c r="EO63" i="1"/>
  <c r="EJ63" i="1"/>
  <c r="EI63" i="1"/>
  <c r="EH63" i="1"/>
  <c r="EG63" i="1"/>
  <c r="EF63" i="1"/>
  <c r="EP62" i="1"/>
  <c r="EO62" i="1"/>
  <c r="EJ62" i="1"/>
  <c r="EI62" i="1"/>
  <c r="EH62" i="1"/>
  <c r="EG62" i="1"/>
  <c r="EF62" i="1"/>
  <c r="EP61" i="1"/>
  <c r="EO61" i="1"/>
  <c r="EJ61" i="1"/>
  <c r="EI61" i="1"/>
  <c r="EH61" i="1"/>
  <c r="EG61" i="1"/>
  <c r="EF61" i="1"/>
  <c r="EP60" i="1"/>
  <c r="EO60" i="1"/>
  <c r="EJ60" i="1"/>
  <c r="EI60" i="1"/>
  <c r="EH60" i="1"/>
  <c r="EG60" i="1"/>
  <c r="EF60" i="1"/>
  <c r="EP59" i="1"/>
  <c r="EO59" i="1"/>
  <c r="EJ59" i="1"/>
  <c r="EI59" i="1"/>
  <c r="EH59" i="1"/>
  <c r="EG59" i="1"/>
  <c r="EF59" i="1"/>
  <c r="EP58" i="1"/>
  <c r="EO58" i="1"/>
  <c r="EJ58" i="1"/>
  <c r="EI58" i="1"/>
  <c r="EH58" i="1"/>
  <c r="EG58" i="1"/>
  <c r="EF58" i="1"/>
  <c r="EP57" i="1"/>
  <c r="EO57" i="1"/>
  <c r="EJ57" i="1"/>
  <c r="EI57" i="1"/>
  <c r="EH57" i="1"/>
  <c r="EG57" i="1"/>
  <c r="EF57" i="1"/>
  <c r="EP56" i="1"/>
  <c r="EO56" i="1"/>
  <c r="EJ56" i="1"/>
  <c r="EI56" i="1"/>
  <c r="EH56" i="1"/>
  <c r="EG56" i="1"/>
  <c r="EF56" i="1"/>
  <c r="EP55" i="1"/>
  <c r="EO55" i="1"/>
  <c r="EJ55" i="1"/>
  <c r="EI55" i="1"/>
  <c r="EH55" i="1"/>
  <c r="EG55" i="1"/>
  <c r="EF55" i="1"/>
  <c r="EP54" i="1"/>
  <c r="EO54" i="1"/>
  <c r="EJ54" i="1"/>
  <c r="EI54" i="1"/>
  <c r="EH54" i="1"/>
  <c r="EG54" i="1"/>
  <c r="EF54" i="1"/>
  <c r="EP53" i="1"/>
  <c r="EO53" i="1"/>
  <c r="EJ53" i="1"/>
  <c r="EI53" i="1"/>
  <c r="EH53" i="1"/>
  <c r="EG53" i="1"/>
  <c r="EF53" i="1"/>
  <c r="EP52" i="1"/>
  <c r="EO52" i="1"/>
  <c r="EJ52" i="1"/>
  <c r="EI52" i="1"/>
  <c r="EH52" i="1"/>
  <c r="EG52" i="1"/>
  <c r="EF52" i="1"/>
  <c r="EP51" i="1"/>
  <c r="EO51" i="1"/>
  <c r="EJ51" i="1"/>
  <c r="EI51" i="1"/>
  <c r="EH51" i="1"/>
  <c r="EG51" i="1"/>
  <c r="EF51" i="1"/>
  <c r="EP50" i="1"/>
  <c r="EO50" i="1"/>
  <c r="EJ50" i="1"/>
  <c r="EI50" i="1"/>
  <c r="EH50" i="1"/>
  <c r="EG50" i="1"/>
  <c r="EF50" i="1"/>
  <c r="EP49" i="1"/>
  <c r="EO49" i="1"/>
  <c r="EJ49" i="1"/>
  <c r="EI49" i="1"/>
  <c r="EH49" i="1"/>
  <c r="EG49" i="1"/>
  <c r="EF49" i="1"/>
  <c r="EP48" i="1"/>
  <c r="EO48" i="1"/>
  <c r="EJ48" i="1"/>
  <c r="EI48" i="1"/>
  <c r="EH48" i="1"/>
  <c r="EG48" i="1"/>
  <c r="EF48" i="1"/>
  <c r="EP47" i="1"/>
  <c r="EO47" i="1"/>
  <c r="EJ47" i="1"/>
  <c r="EI47" i="1"/>
  <c r="EH47" i="1"/>
  <c r="EG47" i="1"/>
  <c r="EF47" i="1"/>
  <c r="EP46" i="1"/>
  <c r="EO46" i="1"/>
  <c r="EJ46" i="1"/>
  <c r="EI46" i="1"/>
  <c r="EH46" i="1"/>
  <c r="EG46" i="1"/>
  <c r="EF46" i="1"/>
  <c r="EP45" i="1"/>
  <c r="EO45" i="1"/>
  <c r="EJ45" i="1"/>
  <c r="EI45" i="1"/>
  <c r="EH45" i="1"/>
  <c r="EG45" i="1"/>
  <c r="EF45" i="1"/>
  <c r="EP44" i="1"/>
  <c r="EO44" i="1"/>
  <c r="EJ44" i="1"/>
  <c r="EI44" i="1"/>
  <c r="EH44" i="1"/>
  <c r="EG44" i="1"/>
  <c r="EF44" i="1"/>
  <c r="EP43" i="1"/>
  <c r="EO43" i="1"/>
  <c r="EJ43" i="1"/>
  <c r="EI43" i="1"/>
  <c r="EH43" i="1"/>
  <c r="EG43" i="1"/>
  <c r="EF43" i="1"/>
  <c r="EP42" i="1"/>
  <c r="EO42" i="1"/>
  <c r="EJ42" i="1"/>
  <c r="EI42" i="1"/>
  <c r="EH42" i="1"/>
  <c r="EG42" i="1"/>
  <c r="EF42" i="1"/>
  <c r="EP41" i="1"/>
  <c r="EO41" i="1"/>
  <c r="EJ41" i="1"/>
  <c r="EI41" i="1"/>
  <c r="EH41" i="1"/>
  <c r="EG41" i="1"/>
  <c r="EF41" i="1"/>
  <c r="EP40" i="1"/>
  <c r="EO40" i="1"/>
  <c r="EJ40" i="1"/>
  <c r="EI40" i="1"/>
  <c r="EH40" i="1"/>
  <c r="EG40" i="1"/>
  <c r="EF40" i="1"/>
  <c r="EP39" i="1"/>
  <c r="EO39" i="1"/>
  <c r="EJ39" i="1"/>
  <c r="EI39" i="1"/>
  <c r="EH39" i="1"/>
  <c r="EG39" i="1"/>
  <c r="EF39" i="1"/>
  <c r="EP38" i="1"/>
  <c r="EO38" i="1"/>
  <c r="EJ38" i="1"/>
  <c r="EI38" i="1"/>
  <c r="EH38" i="1"/>
  <c r="EG38" i="1"/>
  <c r="EF38" i="1"/>
  <c r="EP37" i="1"/>
  <c r="EO37" i="1"/>
  <c r="EJ37" i="1"/>
  <c r="EI37" i="1"/>
  <c r="EH37" i="1"/>
  <c r="EG37" i="1"/>
  <c r="EF37" i="1"/>
  <c r="EP36" i="1"/>
  <c r="EO36" i="1"/>
  <c r="EJ36" i="1"/>
  <c r="EI36" i="1"/>
  <c r="EH36" i="1"/>
  <c r="EG36" i="1"/>
  <c r="EF36" i="1"/>
  <c r="EP35" i="1"/>
  <c r="EO35" i="1"/>
  <c r="EJ35" i="1"/>
  <c r="EI35" i="1"/>
  <c r="EH35" i="1"/>
  <c r="EG35" i="1"/>
  <c r="EF35" i="1"/>
  <c r="EP34" i="1"/>
  <c r="EO34" i="1"/>
  <c r="EJ34" i="1"/>
  <c r="EI34" i="1"/>
  <c r="EH34" i="1"/>
  <c r="EG34" i="1"/>
  <c r="EF34" i="1"/>
  <c r="EP33" i="1"/>
  <c r="EO33" i="1"/>
  <c r="EJ33" i="1"/>
  <c r="EI33" i="1"/>
  <c r="EH33" i="1"/>
  <c r="EG33" i="1"/>
  <c r="EF33" i="1"/>
  <c r="EP32" i="1"/>
  <c r="EO32" i="1"/>
  <c r="EJ32" i="1"/>
  <c r="EI32" i="1"/>
  <c r="EH32" i="1"/>
  <c r="EG32" i="1"/>
  <c r="EF32" i="1"/>
  <c r="EP31" i="1"/>
  <c r="EO31" i="1"/>
  <c r="EJ31" i="1"/>
  <c r="EI31" i="1"/>
  <c r="EH31" i="1"/>
  <c r="EG31" i="1"/>
  <c r="EF31" i="1"/>
  <c r="EP30" i="1"/>
  <c r="EO30" i="1"/>
  <c r="EJ30" i="1"/>
  <c r="EI30" i="1"/>
  <c r="EH30" i="1"/>
  <c r="EG30" i="1"/>
  <c r="EF30" i="1"/>
  <c r="EP29" i="1"/>
  <c r="EO29" i="1"/>
  <c r="EJ29" i="1"/>
  <c r="EI29" i="1"/>
  <c r="EH29" i="1"/>
  <c r="EG29" i="1"/>
  <c r="EF29" i="1"/>
  <c r="EP28" i="1"/>
  <c r="EO28" i="1"/>
  <c r="EJ28" i="1"/>
  <c r="EI28" i="1"/>
  <c r="EH28" i="1"/>
  <c r="EG28" i="1"/>
  <c r="EF28" i="1"/>
  <c r="EP27" i="1"/>
  <c r="EO27" i="1"/>
  <c r="EJ27" i="1"/>
  <c r="EI27" i="1"/>
  <c r="EH27" i="1"/>
  <c r="EG27" i="1"/>
  <c r="EF27" i="1"/>
  <c r="EP26" i="1"/>
  <c r="EO26" i="1"/>
  <c r="EJ26" i="1"/>
  <c r="EI26" i="1"/>
  <c r="EH26" i="1"/>
  <c r="EG26" i="1"/>
  <c r="EF26" i="1"/>
  <c r="EP25" i="1"/>
  <c r="EO25" i="1"/>
  <c r="EJ25" i="1"/>
  <c r="EI25" i="1"/>
  <c r="EH25" i="1"/>
  <c r="EG25" i="1"/>
  <c r="EF25" i="1"/>
  <c r="EP24" i="1"/>
  <c r="EO24" i="1"/>
  <c r="EJ24" i="1"/>
  <c r="EI24" i="1"/>
  <c r="EH24" i="1"/>
  <c r="EG24" i="1"/>
  <c r="EF24" i="1"/>
  <c r="EP23" i="1"/>
  <c r="EO23" i="1"/>
  <c r="EJ23" i="1"/>
  <c r="EI23" i="1"/>
  <c r="EH23" i="1"/>
  <c r="EG23" i="1"/>
  <c r="EF23" i="1"/>
  <c r="EP22" i="1"/>
  <c r="EO22" i="1"/>
  <c r="EJ22" i="1"/>
  <c r="EI22" i="1"/>
  <c r="EH22" i="1"/>
  <c r="EG22" i="1"/>
  <c r="EF22" i="1"/>
  <c r="EP21" i="1"/>
  <c r="EO21" i="1"/>
  <c r="EJ21" i="1"/>
  <c r="EI21" i="1"/>
  <c r="EH21" i="1"/>
  <c r="EG21" i="1"/>
  <c r="EF21" i="1"/>
  <c r="EP20" i="1"/>
  <c r="EO20" i="1"/>
  <c r="EJ20" i="1"/>
  <c r="EI20" i="1"/>
  <c r="EH20" i="1"/>
  <c r="EG20" i="1"/>
  <c r="EF20" i="1"/>
  <c r="EP19" i="1"/>
  <c r="EO19" i="1"/>
  <c r="EJ19" i="1"/>
  <c r="EI19" i="1"/>
  <c r="EH19" i="1"/>
  <c r="EG19" i="1"/>
  <c r="EF19" i="1"/>
  <c r="EP18" i="1"/>
  <c r="EO18" i="1"/>
  <c r="EJ18" i="1"/>
  <c r="EI18" i="1"/>
  <c r="EH18" i="1"/>
  <c r="EG18" i="1"/>
  <c r="EF18" i="1"/>
  <c r="EP17" i="1"/>
  <c r="EO17" i="1"/>
  <c r="EJ17" i="1"/>
  <c r="EI17" i="1"/>
  <c r="EH17" i="1"/>
  <c r="EG17" i="1"/>
  <c r="EF17" i="1"/>
  <c r="EP16" i="1"/>
  <c r="EO16" i="1"/>
  <c r="EJ16" i="1"/>
  <c r="EI16" i="1"/>
  <c r="EH16" i="1"/>
  <c r="EG16" i="1"/>
  <c r="EF16" i="1"/>
  <c r="EP15" i="1"/>
  <c r="EO15" i="1"/>
  <c r="EJ15" i="1"/>
  <c r="EI15" i="1"/>
  <c r="EH15" i="1"/>
  <c r="EG15" i="1"/>
  <c r="EF15" i="1"/>
  <c r="EP14" i="1"/>
  <c r="EO14" i="1"/>
  <c r="EJ14" i="1"/>
  <c r="EI14" i="1"/>
  <c r="EH14" i="1"/>
  <c r="EG14" i="1"/>
  <c r="EF14" i="1"/>
  <c r="EP13" i="1"/>
  <c r="EO13" i="1"/>
  <c r="EJ13" i="1"/>
  <c r="EI13" i="1"/>
  <c r="EH13" i="1"/>
  <c r="EG13" i="1"/>
  <c r="EF13" i="1"/>
  <c r="EP12" i="1"/>
  <c r="EO12" i="1"/>
  <c r="EJ12" i="1"/>
  <c r="EI12" i="1"/>
  <c r="EH12" i="1"/>
  <c r="EG12" i="1"/>
  <c r="EF12" i="1"/>
  <c r="EP11" i="1"/>
  <c r="EO11" i="1"/>
  <c r="EJ11" i="1"/>
  <c r="EI11" i="1"/>
  <c r="EH11" i="1"/>
  <c r="EG11" i="1"/>
  <c r="EF11" i="1"/>
  <c r="EP10" i="1"/>
  <c r="EO10" i="1"/>
  <c r="EJ10" i="1"/>
  <c r="EI10" i="1"/>
  <c r="EH10" i="1"/>
  <c r="EG10" i="1"/>
  <c r="EF10" i="1"/>
  <c r="EP9" i="1"/>
  <c r="EO9" i="1"/>
  <c r="EJ9" i="1"/>
  <c r="EI9" i="1"/>
  <c r="EH9" i="1"/>
  <c r="EG9" i="1"/>
  <c r="EF9" i="1"/>
  <c r="EP8" i="1"/>
  <c r="EO8" i="1"/>
  <c r="EJ8" i="1"/>
  <c r="EI8" i="1"/>
  <c r="EH8" i="1"/>
  <c r="EG8" i="1"/>
  <c r="EF8" i="1"/>
  <c r="EP7" i="1"/>
  <c r="EO7" i="1"/>
  <c r="EJ7" i="1"/>
  <c r="EI7" i="1"/>
  <c r="EH7" i="1"/>
  <c r="EG7" i="1"/>
  <c r="EF7" i="1"/>
  <c r="EP6" i="1"/>
  <c r="EO6" i="1"/>
  <c r="EJ6" i="1"/>
  <c r="EI6" i="1"/>
  <c r="EH6" i="1"/>
  <c r="EG6" i="1"/>
  <c r="EF6" i="1"/>
  <c r="DO63" i="1"/>
  <c r="EK63" i="1" s="1"/>
  <c r="DO62" i="1"/>
  <c r="EK62" i="1" s="1"/>
  <c r="DO61" i="1"/>
  <c r="EK61" i="1" s="1"/>
  <c r="DO60" i="1"/>
  <c r="EK60" i="1" s="1"/>
  <c r="DO59" i="1"/>
  <c r="EK59" i="1" s="1"/>
  <c r="DO58" i="1"/>
  <c r="EK58" i="1" s="1"/>
  <c r="DO57" i="1"/>
  <c r="EK57" i="1" s="1"/>
  <c r="DO56" i="1"/>
  <c r="EK56" i="1" s="1"/>
  <c r="DO55" i="1"/>
  <c r="EK55" i="1" s="1"/>
  <c r="DO54" i="1"/>
  <c r="EK54" i="1" s="1"/>
  <c r="DO53" i="1"/>
  <c r="EK53" i="1" s="1"/>
  <c r="DO52" i="1"/>
  <c r="EK52" i="1" s="1"/>
  <c r="DO51" i="1"/>
  <c r="EK51" i="1" s="1"/>
  <c r="DO50" i="1"/>
  <c r="EK50" i="1" s="1"/>
  <c r="DO49" i="1"/>
  <c r="EK49" i="1" s="1"/>
  <c r="DO48" i="1"/>
  <c r="EK48" i="1" s="1"/>
  <c r="DO47" i="1"/>
  <c r="EK47" i="1" s="1"/>
  <c r="DO46" i="1"/>
  <c r="EK46" i="1" s="1"/>
  <c r="DO45" i="1"/>
  <c r="EK45" i="1" s="1"/>
  <c r="DO44" i="1"/>
  <c r="EK44" i="1" s="1"/>
  <c r="DO43" i="1"/>
  <c r="EK43" i="1" s="1"/>
  <c r="DO42" i="1"/>
  <c r="EK42" i="1" s="1"/>
  <c r="DO41" i="1"/>
  <c r="EK41" i="1" s="1"/>
  <c r="DO40" i="1"/>
  <c r="EK40" i="1" s="1"/>
  <c r="DO39" i="1"/>
  <c r="EK39" i="1" s="1"/>
  <c r="DO38" i="1"/>
  <c r="EK38" i="1" s="1"/>
  <c r="DO37" i="1"/>
  <c r="EK37" i="1" s="1"/>
  <c r="DO36" i="1"/>
  <c r="EK36" i="1" s="1"/>
  <c r="DO35" i="1"/>
  <c r="EK35" i="1" s="1"/>
  <c r="DO34" i="1"/>
  <c r="EK34" i="1" s="1"/>
  <c r="DO33" i="1"/>
  <c r="EK33" i="1" s="1"/>
  <c r="DO32" i="1"/>
  <c r="EK32" i="1" s="1"/>
  <c r="DO31" i="1"/>
  <c r="EK31" i="1" s="1"/>
  <c r="DO30" i="1"/>
  <c r="EK30" i="1" s="1"/>
  <c r="DO29" i="1"/>
  <c r="EK29" i="1" s="1"/>
  <c r="DO28" i="1"/>
  <c r="EK28" i="1" s="1"/>
  <c r="DO27" i="1"/>
  <c r="EK27" i="1" s="1"/>
  <c r="DO26" i="1"/>
  <c r="EK26" i="1" s="1"/>
  <c r="DO25" i="1"/>
  <c r="EK25" i="1" s="1"/>
  <c r="DO24" i="1"/>
  <c r="EK24" i="1" s="1"/>
  <c r="DO23" i="1"/>
  <c r="EK23" i="1" s="1"/>
  <c r="DO22" i="1"/>
  <c r="EK22" i="1" s="1"/>
  <c r="DO21" i="1"/>
  <c r="EK21" i="1" s="1"/>
  <c r="DO20" i="1"/>
  <c r="EK20" i="1" s="1"/>
  <c r="DO19" i="1"/>
  <c r="EK19" i="1" s="1"/>
  <c r="DO18" i="1"/>
  <c r="EK18" i="1" s="1"/>
  <c r="DO17" i="1"/>
  <c r="EK17" i="1" s="1"/>
  <c r="DO16" i="1"/>
  <c r="EK16" i="1" s="1"/>
  <c r="DO15" i="1"/>
  <c r="EK15" i="1" s="1"/>
  <c r="DO14" i="1"/>
  <c r="EK14" i="1" s="1"/>
  <c r="DO13" i="1"/>
  <c r="EK13" i="1" s="1"/>
  <c r="DO12" i="1"/>
  <c r="EK12" i="1" s="1"/>
  <c r="DO11" i="1"/>
  <c r="EK11" i="1" s="1"/>
  <c r="DO10" i="1"/>
  <c r="EK10" i="1" s="1"/>
  <c r="DO9" i="1"/>
  <c r="EK9" i="1" s="1"/>
  <c r="DO8" i="1"/>
  <c r="EK8" i="1" s="1"/>
  <c r="DO7" i="1"/>
  <c r="EK7" i="1" s="1"/>
  <c r="DO6" i="1"/>
  <c r="EK6" i="1" s="1"/>
  <c r="EJ73" i="1"/>
  <c r="DO70" i="1"/>
  <c r="EK70" i="1" s="1"/>
  <c r="M379" i="1"/>
  <c r="EI379" i="1" s="1"/>
  <c r="M287" i="1"/>
  <c r="EI287" i="1" s="1"/>
  <c r="M286" i="1"/>
  <c r="EI286" i="1" s="1"/>
  <c r="M283" i="1"/>
  <c r="EI283" i="1" s="1"/>
  <c r="M277" i="1"/>
  <c r="EI277" i="1" s="1"/>
  <c r="M273" i="1"/>
  <c r="EI273" i="1" s="1"/>
  <c r="M267" i="1"/>
  <c r="EI267" i="1" s="1"/>
  <c r="M266" i="1"/>
  <c r="EI266" i="1" s="1"/>
  <c r="M265" i="1"/>
  <c r="EI265" i="1" s="1"/>
  <c r="M243" i="1"/>
  <c r="EI243" i="1" s="1"/>
  <c r="M238" i="1"/>
  <c r="EI238" i="1" s="1"/>
  <c r="M237" i="1"/>
  <c r="EI237" i="1" s="1"/>
  <c r="M228" i="1"/>
  <c r="EI228" i="1" s="1"/>
  <c r="M227" i="1"/>
  <c r="EI227" i="1" s="1"/>
  <c r="M223" i="1"/>
  <c r="EI223" i="1" s="1"/>
  <c r="M221" i="1"/>
  <c r="EI221" i="1" s="1"/>
  <c r="M220" i="1"/>
  <c r="EI220" i="1" s="1"/>
  <c r="M219" i="1"/>
  <c r="EI219" i="1" s="1"/>
  <c r="M218" i="1"/>
  <c r="EI218" i="1" s="1"/>
  <c r="M213" i="1"/>
  <c r="EI213" i="1" s="1"/>
  <c r="M210" i="1"/>
  <c r="EI210" i="1" s="1"/>
  <c r="M208" i="1"/>
  <c r="EI208" i="1" s="1"/>
  <c r="M206" i="1"/>
  <c r="EI206" i="1" s="1"/>
  <c r="M203" i="1"/>
  <c r="EI203" i="1" s="1"/>
  <c r="EF66" i="1"/>
  <c r="EG66" i="1"/>
  <c r="EH66" i="1"/>
  <c r="EI66" i="1"/>
  <c r="EJ66" i="1"/>
  <c r="EO66" i="1"/>
  <c r="EP66" i="1"/>
  <c r="EF67" i="1"/>
  <c r="EG67" i="1"/>
  <c r="EH67" i="1"/>
  <c r="EI67" i="1"/>
  <c r="EJ67" i="1"/>
  <c r="EO67" i="1"/>
  <c r="EP67" i="1"/>
  <c r="EF68" i="1"/>
  <c r="EG68" i="1"/>
  <c r="EH68" i="1"/>
  <c r="EI68" i="1"/>
  <c r="EJ68" i="1"/>
  <c r="EO68" i="1"/>
  <c r="EP68" i="1"/>
  <c r="EF69" i="1"/>
  <c r="EG69" i="1"/>
  <c r="EH69" i="1"/>
  <c r="EI69" i="1"/>
  <c r="EJ69" i="1"/>
  <c r="EO69" i="1"/>
  <c r="EP69" i="1"/>
  <c r="EF70" i="1"/>
  <c r="EG70" i="1"/>
  <c r="EH70" i="1"/>
  <c r="EI70" i="1"/>
  <c r="EJ70" i="1"/>
  <c r="EO70" i="1"/>
  <c r="EP70" i="1"/>
  <c r="EF71" i="1"/>
  <c r="EG71" i="1"/>
  <c r="EH71" i="1"/>
  <c r="EI71" i="1"/>
  <c r="EJ71" i="1"/>
  <c r="EO71" i="1"/>
  <c r="EP71" i="1"/>
  <c r="EF72" i="1"/>
  <c r="EG72" i="1"/>
  <c r="EH72" i="1"/>
  <c r="EI72" i="1"/>
  <c r="EJ72" i="1"/>
  <c r="EO72" i="1"/>
  <c r="EP72" i="1"/>
  <c r="EF73" i="1"/>
  <c r="EG73" i="1"/>
  <c r="EH73" i="1"/>
  <c r="EI73" i="1"/>
  <c r="EO73" i="1"/>
  <c r="EP73" i="1"/>
  <c r="EF74" i="1"/>
  <c r="EG74" i="1"/>
  <c r="EH74" i="1"/>
  <c r="EI74" i="1"/>
  <c r="EJ74" i="1"/>
  <c r="EO74" i="1"/>
  <c r="EP74" i="1"/>
  <c r="EF75" i="1"/>
  <c r="EG75" i="1"/>
  <c r="EH75" i="1"/>
  <c r="EI75" i="1"/>
  <c r="EJ75" i="1"/>
  <c r="EO75" i="1"/>
  <c r="EP75" i="1"/>
  <c r="EF76" i="1"/>
  <c r="EG76" i="1"/>
  <c r="EH76" i="1"/>
  <c r="EI76" i="1"/>
  <c r="EJ76" i="1"/>
  <c r="EO76" i="1"/>
  <c r="EP76" i="1"/>
  <c r="EF77" i="1"/>
  <c r="EG77" i="1"/>
  <c r="EH77" i="1"/>
  <c r="EI77" i="1"/>
  <c r="EJ77" i="1"/>
  <c r="EO77" i="1"/>
  <c r="EP77" i="1"/>
  <c r="EF78" i="1"/>
  <c r="EG78" i="1"/>
  <c r="EH78" i="1"/>
  <c r="EI78" i="1"/>
  <c r="EJ78" i="1"/>
  <c r="EO78" i="1"/>
  <c r="EP78" i="1"/>
  <c r="EF79" i="1"/>
  <c r="EG79" i="1"/>
  <c r="EH79" i="1"/>
  <c r="EI79" i="1"/>
  <c r="EJ79" i="1"/>
  <c r="EO79" i="1"/>
  <c r="EP79" i="1"/>
  <c r="EF80" i="1"/>
  <c r="EG80" i="1"/>
  <c r="EH80" i="1"/>
  <c r="EI80" i="1"/>
  <c r="EJ80" i="1"/>
  <c r="EO80" i="1"/>
  <c r="EP80" i="1"/>
  <c r="EF81" i="1"/>
  <c r="EG81" i="1"/>
  <c r="EH81" i="1"/>
  <c r="EI81" i="1"/>
  <c r="EJ81" i="1"/>
  <c r="EO81" i="1"/>
  <c r="EP81" i="1"/>
  <c r="EF82" i="1"/>
  <c r="EG82" i="1"/>
  <c r="EH82" i="1"/>
  <c r="EI82" i="1"/>
  <c r="EJ82" i="1"/>
  <c r="EO82" i="1"/>
  <c r="EP82" i="1"/>
  <c r="EF83" i="1"/>
  <c r="EG83" i="1"/>
  <c r="EH83" i="1"/>
  <c r="EI83" i="1"/>
  <c r="EJ83" i="1"/>
  <c r="EO83" i="1"/>
  <c r="EP83" i="1"/>
  <c r="EF84" i="1"/>
  <c r="EG84" i="1"/>
  <c r="EH84" i="1"/>
  <c r="EI84" i="1"/>
  <c r="EJ84" i="1"/>
  <c r="EO84" i="1"/>
  <c r="EP84" i="1"/>
  <c r="EF85" i="1"/>
  <c r="EG85" i="1"/>
  <c r="EH85" i="1"/>
  <c r="EI85" i="1"/>
  <c r="EJ85" i="1"/>
  <c r="EO85" i="1"/>
  <c r="EP85" i="1"/>
  <c r="EF86" i="1"/>
  <c r="EG86" i="1"/>
  <c r="EH86" i="1"/>
  <c r="EI86" i="1"/>
  <c r="EJ86" i="1"/>
  <c r="EO86" i="1"/>
  <c r="EP86" i="1"/>
  <c r="EF87" i="1"/>
  <c r="EG87" i="1"/>
  <c r="EH87" i="1"/>
  <c r="EI87" i="1"/>
  <c r="EJ87" i="1"/>
  <c r="EO87" i="1"/>
  <c r="EP87" i="1"/>
  <c r="EF88" i="1"/>
  <c r="EG88" i="1"/>
  <c r="EH88" i="1"/>
  <c r="EI88" i="1"/>
  <c r="EJ88" i="1"/>
  <c r="EO88" i="1"/>
  <c r="EP88" i="1"/>
  <c r="EF89" i="1"/>
  <c r="EG89" i="1"/>
  <c r="EH89" i="1"/>
  <c r="EI89" i="1"/>
  <c r="EJ89" i="1"/>
  <c r="EO89" i="1"/>
  <c r="EP89" i="1"/>
  <c r="EF90" i="1"/>
  <c r="EG90" i="1"/>
  <c r="EH90" i="1"/>
  <c r="EI90" i="1"/>
  <c r="EJ90" i="1"/>
  <c r="EO90" i="1"/>
  <c r="EP90" i="1"/>
  <c r="EF91" i="1"/>
  <c r="EG91" i="1"/>
  <c r="EH91" i="1"/>
  <c r="EI91" i="1"/>
  <c r="EJ91" i="1"/>
  <c r="EO91" i="1"/>
  <c r="EP91" i="1"/>
  <c r="EF92" i="1"/>
  <c r="EG92" i="1"/>
  <c r="EH92" i="1"/>
  <c r="EI92" i="1"/>
  <c r="EJ92" i="1"/>
  <c r="EO92" i="1"/>
  <c r="EP92" i="1"/>
  <c r="EF93" i="1"/>
  <c r="EG93" i="1"/>
  <c r="EH93" i="1"/>
  <c r="EI93" i="1"/>
  <c r="EJ93" i="1"/>
  <c r="EO93" i="1"/>
  <c r="EP93" i="1"/>
  <c r="EF94" i="1"/>
  <c r="EG94" i="1"/>
  <c r="EH94" i="1"/>
  <c r="EI94" i="1"/>
  <c r="EJ94" i="1"/>
  <c r="EO94" i="1"/>
  <c r="EP94" i="1"/>
  <c r="EF95" i="1"/>
  <c r="EG95" i="1"/>
  <c r="EH95" i="1"/>
  <c r="EI95" i="1"/>
  <c r="EJ95" i="1"/>
  <c r="EO95" i="1"/>
  <c r="EP95" i="1"/>
  <c r="EF96" i="1"/>
  <c r="EG96" i="1"/>
  <c r="EH96" i="1"/>
  <c r="EI96" i="1"/>
  <c r="EJ96" i="1"/>
  <c r="EO96" i="1"/>
  <c r="EP96" i="1"/>
  <c r="EF97" i="1"/>
  <c r="EG97" i="1"/>
  <c r="EH97" i="1"/>
  <c r="EI97" i="1"/>
  <c r="EJ97" i="1"/>
  <c r="EO97" i="1"/>
  <c r="EP97" i="1"/>
  <c r="EF98" i="1"/>
  <c r="EG98" i="1"/>
  <c r="EH98" i="1"/>
  <c r="EI98" i="1"/>
  <c r="EJ98" i="1"/>
  <c r="EO98" i="1"/>
  <c r="EP98" i="1"/>
  <c r="EF99" i="1"/>
  <c r="EG99" i="1"/>
  <c r="EH99" i="1"/>
  <c r="EI99" i="1"/>
  <c r="EJ99" i="1"/>
  <c r="EO99" i="1"/>
  <c r="EP99" i="1"/>
  <c r="EF100" i="1"/>
  <c r="EG100" i="1"/>
  <c r="EH100" i="1"/>
  <c r="EI100" i="1"/>
  <c r="EJ100" i="1"/>
  <c r="EO100" i="1"/>
  <c r="EP100" i="1"/>
  <c r="EF101" i="1"/>
  <c r="EG101" i="1"/>
  <c r="EH101" i="1"/>
  <c r="EI101" i="1"/>
  <c r="EJ101" i="1"/>
  <c r="EO101" i="1"/>
  <c r="EP101" i="1"/>
  <c r="EF102" i="1"/>
  <c r="EG102" i="1"/>
  <c r="EH102" i="1"/>
  <c r="EI102" i="1"/>
  <c r="EJ102" i="1"/>
  <c r="EO102" i="1"/>
  <c r="EP102" i="1"/>
  <c r="EF103" i="1"/>
  <c r="EG103" i="1"/>
  <c r="EH103" i="1"/>
  <c r="EI103" i="1"/>
  <c r="EJ103" i="1"/>
  <c r="EO103" i="1"/>
  <c r="EP103" i="1"/>
  <c r="EF104" i="1"/>
  <c r="EG104" i="1"/>
  <c r="EH104" i="1"/>
  <c r="EI104" i="1"/>
  <c r="EJ104" i="1"/>
  <c r="EO104" i="1"/>
  <c r="EP104" i="1"/>
  <c r="EF105" i="1"/>
  <c r="EG105" i="1"/>
  <c r="EH105" i="1"/>
  <c r="EI105" i="1"/>
  <c r="EJ105" i="1"/>
  <c r="EO105" i="1"/>
  <c r="EP105" i="1"/>
  <c r="EF106" i="1"/>
  <c r="EG106" i="1"/>
  <c r="EH106" i="1"/>
  <c r="EI106" i="1"/>
  <c r="EJ106" i="1"/>
  <c r="EO106" i="1"/>
  <c r="EP106" i="1"/>
  <c r="EF107" i="1"/>
  <c r="EG107" i="1"/>
  <c r="EH107" i="1"/>
  <c r="EI107" i="1"/>
  <c r="EJ107" i="1"/>
  <c r="EO107" i="1"/>
  <c r="EP107" i="1"/>
  <c r="EF108" i="1"/>
  <c r="EG108" i="1"/>
  <c r="EH108" i="1"/>
  <c r="EI108" i="1"/>
  <c r="EJ108" i="1"/>
  <c r="EO108" i="1"/>
  <c r="EP108" i="1"/>
  <c r="EF109" i="1"/>
  <c r="EG109" i="1"/>
  <c r="EH109" i="1"/>
  <c r="EI109" i="1"/>
  <c r="EJ109" i="1"/>
  <c r="EO109" i="1"/>
  <c r="EP109" i="1"/>
  <c r="EF110" i="1"/>
  <c r="EG110" i="1"/>
  <c r="EH110" i="1"/>
  <c r="EI110" i="1"/>
  <c r="EJ110" i="1"/>
  <c r="EO110" i="1"/>
  <c r="EP110" i="1"/>
  <c r="EF111" i="1"/>
  <c r="EG111" i="1"/>
  <c r="EH111" i="1"/>
  <c r="EI111" i="1"/>
  <c r="EJ111" i="1"/>
  <c r="EO111" i="1"/>
  <c r="EP111" i="1"/>
  <c r="EF112" i="1"/>
  <c r="EG112" i="1"/>
  <c r="EH112" i="1"/>
  <c r="EI112" i="1"/>
  <c r="EJ112" i="1"/>
  <c r="EO112" i="1"/>
  <c r="EP112" i="1"/>
  <c r="EF113" i="1"/>
  <c r="EG113" i="1"/>
  <c r="EH113" i="1"/>
  <c r="EI113" i="1"/>
  <c r="EJ113" i="1"/>
  <c r="EO113" i="1"/>
  <c r="EP113" i="1"/>
  <c r="EF114" i="1"/>
  <c r="EG114" i="1"/>
  <c r="EH114" i="1"/>
  <c r="EI114" i="1"/>
  <c r="EJ114" i="1"/>
  <c r="EO114" i="1"/>
  <c r="EP114" i="1"/>
  <c r="EF115" i="1"/>
  <c r="EG115" i="1"/>
  <c r="EH115" i="1"/>
  <c r="EI115" i="1"/>
  <c r="EJ115" i="1"/>
  <c r="EO115" i="1"/>
  <c r="EP115" i="1"/>
  <c r="EF116" i="1"/>
  <c r="EG116" i="1"/>
  <c r="EH116" i="1"/>
  <c r="EI116" i="1"/>
  <c r="EJ116" i="1"/>
  <c r="EO116" i="1"/>
  <c r="EP116" i="1"/>
  <c r="EF117" i="1"/>
  <c r="EG117" i="1"/>
  <c r="EH117" i="1"/>
  <c r="EI117" i="1"/>
  <c r="EJ117" i="1"/>
  <c r="EO117" i="1"/>
  <c r="EP117" i="1"/>
  <c r="EF118" i="1"/>
  <c r="EG118" i="1"/>
  <c r="EH118" i="1"/>
  <c r="EI118" i="1"/>
  <c r="EJ118" i="1"/>
  <c r="EO118" i="1"/>
  <c r="EP118" i="1"/>
  <c r="EF119" i="1"/>
  <c r="EG119" i="1"/>
  <c r="EH119" i="1"/>
  <c r="EI119" i="1"/>
  <c r="EJ119" i="1"/>
  <c r="EO119" i="1"/>
  <c r="EP119" i="1"/>
  <c r="EF120" i="1"/>
  <c r="EG120" i="1"/>
  <c r="EH120" i="1"/>
  <c r="EI120" i="1"/>
  <c r="EJ120" i="1"/>
  <c r="EO120" i="1"/>
  <c r="EP120" i="1"/>
  <c r="EF121" i="1"/>
  <c r="EG121" i="1"/>
  <c r="EH121" i="1"/>
  <c r="EI121" i="1"/>
  <c r="EJ121" i="1"/>
  <c r="EO121" i="1"/>
  <c r="EP121" i="1"/>
  <c r="EF122" i="1"/>
  <c r="EG122" i="1"/>
  <c r="EH122" i="1"/>
  <c r="EI122" i="1"/>
  <c r="EJ122" i="1"/>
  <c r="EO122" i="1"/>
  <c r="EP122" i="1"/>
  <c r="EF123" i="1"/>
  <c r="EG123" i="1"/>
  <c r="EH123" i="1"/>
  <c r="EI123" i="1"/>
  <c r="EJ123" i="1"/>
  <c r="EO123" i="1"/>
  <c r="EP123" i="1"/>
  <c r="EF124" i="1"/>
  <c r="EG124" i="1"/>
  <c r="EH124" i="1"/>
  <c r="EI124" i="1"/>
  <c r="EJ124" i="1"/>
  <c r="EO124" i="1"/>
  <c r="EP124" i="1"/>
  <c r="EF125" i="1"/>
  <c r="EG125" i="1"/>
  <c r="EH125" i="1"/>
  <c r="EI125" i="1"/>
  <c r="EJ125" i="1"/>
  <c r="EO125" i="1"/>
  <c r="EP125" i="1"/>
  <c r="EF126" i="1"/>
  <c r="EG126" i="1"/>
  <c r="EH126" i="1"/>
  <c r="EI126" i="1"/>
  <c r="EJ126" i="1"/>
  <c r="EO126" i="1"/>
  <c r="EP126" i="1"/>
  <c r="EF127" i="1"/>
  <c r="EG127" i="1"/>
  <c r="EH127" i="1"/>
  <c r="EI127" i="1"/>
  <c r="EJ127" i="1"/>
  <c r="EO127" i="1"/>
  <c r="EP127" i="1"/>
  <c r="EF128" i="1"/>
  <c r="EG128" i="1"/>
  <c r="EH128" i="1"/>
  <c r="EI128" i="1"/>
  <c r="EJ128" i="1"/>
  <c r="EO128" i="1"/>
  <c r="EP128" i="1"/>
  <c r="EF129" i="1"/>
  <c r="EG129" i="1"/>
  <c r="EH129" i="1"/>
  <c r="EI129" i="1"/>
  <c r="EJ129" i="1"/>
  <c r="EO129" i="1"/>
  <c r="EP129" i="1"/>
  <c r="EF130" i="1"/>
  <c r="EG130" i="1"/>
  <c r="EH130" i="1"/>
  <c r="EI130" i="1"/>
  <c r="EJ130" i="1"/>
  <c r="EO130" i="1"/>
  <c r="EP130" i="1"/>
  <c r="EF131" i="1"/>
  <c r="EG131" i="1"/>
  <c r="EH131" i="1"/>
  <c r="EI131" i="1"/>
  <c r="EJ131" i="1"/>
  <c r="EO131" i="1"/>
  <c r="EP131" i="1"/>
  <c r="EF132" i="1"/>
  <c r="EG132" i="1"/>
  <c r="EH132" i="1"/>
  <c r="EI132" i="1"/>
  <c r="EJ132" i="1"/>
  <c r="EO132" i="1"/>
  <c r="EP132" i="1"/>
  <c r="EF133" i="1"/>
  <c r="EG133" i="1"/>
  <c r="EH133" i="1"/>
  <c r="EI133" i="1"/>
  <c r="EJ133" i="1"/>
  <c r="EO133" i="1"/>
  <c r="EP133" i="1"/>
  <c r="EF134" i="1"/>
  <c r="EG134" i="1"/>
  <c r="EH134" i="1"/>
  <c r="EI134" i="1"/>
  <c r="EJ134" i="1"/>
  <c r="EO134" i="1"/>
  <c r="EP134" i="1"/>
  <c r="EF135" i="1"/>
  <c r="EG135" i="1"/>
  <c r="EH135" i="1"/>
  <c r="EI135" i="1"/>
  <c r="EJ135" i="1"/>
  <c r="EO135" i="1"/>
  <c r="EP135" i="1"/>
  <c r="EF136" i="1"/>
  <c r="EG136" i="1"/>
  <c r="EH136" i="1"/>
  <c r="EI136" i="1"/>
  <c r="EJ136" i="1"/>
  <c r="EO136" i="1"/>
  <c r="EP136" i="1"/>
  <c r="EF137" i="1"/>
  <c r="EG137" i="1"/>
  <c r="EH137" i="1"/>
  <c r="EI137" i="1"/>
  <c r="EJ137" i="1"/>
  <c r="EO137" i="1"/>
  <c r="EP137" i="1"/>
  <c r="EF138" i="1"/>
  <c r="EG138" i="1"/>
  <c r="EH138" i="1"/>
  <c r="EI138" i="1"/>
  <c r="EJ138" i="1"/>
  <c r="EO138" i="1"/>
  <c r="EP138" i="1"/>
  <c r="EF139" i="1"/>
  <c r="EG139" i="1"/>
  <c r="EH139" i="1"/>
  <c r="EI139" i="1"/>
  <c r="EJ139" i="1"/>
  <c r="EO139" i="1"/>
  <c r="EP139" i="1"/>
  <c r="EF140" i="1"/>
  <c r="EG140" i="1"/>
  <c r="EH140" i="1"/>
  <c r="EI140" i="1"/>
  <c r="EJ140" i="1"/>
  <c r="EO140" i="1"/>
  <c r="EP140" i="1"/>
  <c r="EF141" i="1"/>
  <c r="EG141" i="1"/>
  <c r="EH141" i="1"/>
  <c r="EI141" i="1"/>
  <c r="EJ141" i="1"/>
  <c r="EO141" i="1"/>
  <c r="EP141" i="1"/>
  <c r="EF142" i="1"/>
  <c r="EG142" i="1"/>
  <c r="EH142" i="1"/>
  <c r="EI142" i="1"/>
  <c r="EJ142" i="1"/>
  <c r="EO142" i="1"/>
  <c r="EP142" i="1"/>
  <c r="EF143" i="1"/>
  <c r="EG143" i="1"/>
  <c r="EH143" i="1"/>
  <c r="EI143" i="1"/>
  <c r="EJ143" i="1"/>
  <c r="EO143" i="1"/>
  <c r="EP143" i="1"/>
  <c r="EF144" i="1"/>
  <c r="EG144" i="1"/>
  <c r="EH144" i="1"/>
  <c r="EI144" i="1"/>
  <c r="EJ144" i="1"/>
  <c r="EO144" i="1"/>
  <c r="EP144" i="1"/>
  <c r="EF145" i="1"/>
  <c r="EG145" i="1"/>
  <c r="EH145" i="1"/>
  <c r="EI145" i="1"/>
  <c r="EJ145" i="1"/>
  <c r="EO145" i="1"/>
  <c r="EP145" i="1"/>
  <c r="EF146" i="1"/>
  <c r="EG146" i="1"/>
  <c r="EH146" i="1"/>
  <c r="EI146" i="1"/>
  <c r="EJ146" i="1"/>
  <c r="EO146" i="1"/>
  <c r="EP146" i="1"/>
  <c r="EF147" i="1"/>
  <c r="EG147" i="1"/>
  <c r="EH147" i="1"/>
  <c r="EI147" i="1"/>
  <c r="EJ147" i="1"/>
  <c r="EO147" i="1"/>
  <c r="EP147" i="1"/>
  <c r="EF148" i="1"/>
  <c r="EG148" i="1"/>
  <c r="EH148" i="1"/>
  <c r="EI148" i="1"/>
  <c r="EJ148" i="1"/>
  <c r="EO148" i="1"/>
  <c r="EP148" i="1"/>
  <c r="EF149" i="1"/>
  <c r="EG149" i="1"/>
  <c r="EH149" i="1"/>
  <c r="EI149" i="1"/>
  <c r="EJ149" i="1"/>
  <c r="EO149" i="1"/>
  <c r="EP149" i="1"/>
  <c r="EF150" i="1"/>
  <c r="EG150" i="1"/>
  <c r="EH150" i="1"/>
  <c r="EI150" i="1"/>
  <c r="EJ150" i="1"/>
  <c r="EO150" i="1"/>
  <c r="EP150" i="1"/>
  <c r="EF151" i="1"/>
  <c r="EG151" i="1"/>
  <c r="EH151" i="1"/>
  <c r="EI151" i="1"/>
  <c r="EJ151" i="1"/>
  <c r="EO151" i="1"/>
  <c r="EP151" i="1"/>
  <c r="EF152" i="1"/>
  <c r="EG152" i="1"/>
  <c r="EH152" i="1"/>
  <c r="EI152" i="1"/>
  <c r="EJ152" i="1"/>
  <c r="EO152" i="1"/>
  <c r="EP152" i="1"/>
  <c r="EF153" i="1"/>
  <c r="EG153" i="1"/>
  <c r="EH153" i="1"/>
  <c r="EI153" i="1"/>
  <c r="EJ153" i="1"/>
  <c r="EO153" i="1"/>
  <c r="EP153" i="1"/>
  <c r="EF154" i="1"/>
  <c r="EG154" i="1"/>
  <c r="EH154" i="1"/>
  <c r="EI154" i="1"/>
  <c r="EJ154" i="1"/>
  <c r="EO154" i="1"/>
  <c r="EP154" i="1"/>
  <c r="EF155" i="1"/>
  <c r="EG155" i="1"/>
  <c r="EH155" i="1"/>
  <c r="EI155" i="1"/>
  <c r="EJ155" i="1"/>
  <c r="EO155" i="1"/>
  <c r="EP155" i="1"/>
  <c r="EF156" i="1"/>
  <c r="EG156" i="1"/>
  <c r="EH156" i="1"/>
  <c r="EI156" i="1"/>
  <c r="EJ156" i="1"/>
  <c r="EO156" i="1"/>
  <c r="EP156" i="1"/>
  <c r="EF157" i="1"/>
  <c r="EG157" i="1"/>
  <c r="EH157" i="1"/>
  <c r="EI157" i="1"/>
  <c r="EJ157" i="1"/>
  <c r="EO157" i="1"/>
  <c r="EP157" i="1"/>
  <c r="EF158" i="1"/>
  <c r="EG158" i="1"/>
  <c r="EH158" i="1"/>
  <c r="EI158" i="1"/>
  <c r="EJ158" i="1"/>
  <c r="EO158" i="1"/>
  <c r="EP158" i="1"/>
  <c r="EF159" i="1"/>
  <c r="EG159" i="1"/>
  <c r="EH159" i="1"/>
  <c r="EI159" i="1"/>
  <c r="EJ159" i="1"/>
  <c r="EO159" i="1"/>
  <c r="EP159" i="1"/>
  <c r="EF160" i="1"/>
  <c r="EG160" i="1"/>
  <c r="EH160" i="1"/>
  <c r="EI160" i="1"/>
  <c r="EJ160" i="1"/>
  <c r="EO160" i="1"/>
  <c r="EP160" i="1"/>
  <c r="EF161" i="1"/>
  <c r="EG161" i="1"/>
  <c r="EH161" i="1"/>
  <c r="EI161" i="1"/>
  <c r="EJ161" i="1"/>
  <c r="EO161" i="1"/>
  <c r="EP161" i="1"/>
  <c r="EF162" i="1"/>
  <c r="EG162" i="1"/>
  <c r="EH162" i="1"/>
  <c r="EI162" i="1"/>
  <c r="EJ162" i="1"/>
  <c r="EO162" i="1"/>
  <c r="EP162" i="1"/>
  <c r="EF163" i="1"/>
  <c r="EG163" i="1"/>
  <c r="EH163" i="1"/>
  <c r="EI163" i="1"/>
  <c r="EJ163" i="1"/>
  <c r="EO163" i="1"/>
  <c r="EP163" i="1"/>
  <c r="EF164" i="1"/>
  <c r="EG164" i="1"/>
  <c r="EH164" i="1"/>
  <c r="EI164" i="1"/>
  <c r="EJ164" i="1"/>
  <c r="EO164" i="1"/>
  <c r="EP164" i="1"/>
  <c r="EF165" i="1"/>
  <c r="EG165" i="1"/>
  <c r="EH165" i="1"/>
  <c r="EI165" i="1"/>
  <c r="EJ165" i="1"/>
  <c r="EO165" i="1"/>
  <c r="EP165" i="1"/>
  <c r="EF166" i="1"/>
  <c r="EG166" i="1"/>
  <c r="EH166" i="1"/>
  <c r="EI166" i="1"/>
  <c r="EJ166" i="1"/>
  <c r="EO166" i="1"/>
  <c r="EP166" i="1"/>
  <c r="EF167" i="1"/>
  <c r="EG167" i="1"/>
  <c r="EH167" i="1"/>
  <c r="EI167" i="1"/>
  <c r="EJ167" i="1"/>
  <c r="EO167" i="1"/>
  <c r="EP167" i="1"/>
  <c r="EF168" i="1"/>
  <c r="EG168" i="1"/>
  <c r="EH168" i="1"/>
  <c r="EI168" i="1"/>
  <c r="EJ168" i="1"/>
  <c r="EO168" i="1"/>
  <c r="EP168" i="1"/>
  <c r="EF169" i="1"/>
  <c r="EG169" i="1"/>
  <c r="EH169" i="1"/>
  <c r="EI169" i="1"/>
  <c r="EJ169" i="1"/>
  <c r="EO169" i="1"/>
  <c r="EP169" i="1"/>
  <c r="EF170" i="1"/>
  <c r="EG170" i="1"/>
  <c r="EH170" i="1"/>
  <c r="EI170" i="1"/>
  <c r="EJ170" i="1"/>
  <c r="EO170" i="1"/>
  <c r="EP170" i="1"/>
  <c r="EF171" i="1"/>
  <c r="EG171" i="1"/>
  <c r="EH171" i="1"/>
  <c r="EI171" i="1"/>
  <c r="EJ171" i="1"/>
  <c r="EO171" i="1"/>
  <c r="EP171" i="1"/>
  <c r="EF172" i="1"/>
  <c r="EG172" i="1"/>
  <c r="EH172" i="1"/>
  <c r="EI172" i="1"/>
  <c r="EJ172" i="1"/>
  <c r="EO172" i="1"/>
  <c r="EP172" i="1"/>
  <c r="EF173" i="1"/>
  <c r="EG173" i="1"/>
  <c r="EH173" i="1"/>
  <c r="EI173" i="1"/>
  <c r="EJ173" i="1"/>
  <c r="EO173" i="1"/>
  <c r="EP173" i="1"/>
  <c r="EF174" i="1"/>
  <c r="EG174" i="1"/>
  <c r="EH174" i="1"/>
  <c r="EI174" i="1"/>
  <c r="EJ174" i="1"/>
  <c r="EO174" i="1"/>
  <c r="EP174" i="1"/>
  <c r="EF175" i="1"/>
  <c r="EG175" i="1"/>
  <c r="EH175" i="1"/>
  <c r="EI175" i="1"/>
  <c r="EJ175" i="1"/>
  <c r="EO175" i="1"/>
  <c r="EP175" i="1"/>
  <c r="EF176" i="1"/>
  <c r="EG176" i="1"/>
  <c r="EH176" i="1"/>
  <c r="EI176" i="1"/>
  <c r="EJ176" i="1"/>
  <c r="EO176" i="1"/>
  <c r="EP176" i="1"/>
  <c r="EF177" i="1"/>
  <c r="EG177" i="1"/>
  <c r="EH177" i="1"/>
  <c r="EI177" i="1"/>
  <c r="EJ177" i="1"/>
  <c r="EO177" i="1"/>
  <c r="EP177" i="1"/>
  <c r="EF178" i="1"/>
  <c r="EG178" i="1"/>
  <c r="EH178" i="1"/>
  <c r="EI178" i="1"/>
  <c r="EJ178" i="1"/>
  <c r="EO178" i="1"/>
  <c r="EP178" i="1"/>
  <c r="EF179" i="1"/>
  <c r="EG179" i="1"/>
  <c r="EH179" i="1"/>
  <c r="EI179" i="1"/>
  <c r="EJ179" i="1"/>
  <c r="EO179" i="1"/>
  <c r="EP179" i="1"/>
  <c r="EF180" i="1"/>
  <c r="EG180" i="1"/>
  <c r="EH180" i="1"/>
  <c r="EI180" i="1"/>
  <c r="EJ180" i="1"/>
  <c r="EO180" i="1"/>
  <c r="EP180" i="1"/>
  <c r="EF181" i="1"/>
  <c r="EG181" i="1"/>
  <c r="EH181" i="1"/>
  <c r="EI181" i="1"/>
  <c r="EJ181" i="1"/>
  <c r="EO181" i="1"/>
  <c r="EP181" i="1"/>
  <c r="EF182" i="1"/>
  <c r="EG182" i="1"/>
  <c r="EH182" i="1"/>
  <c r="EI182" i="1"/>
  <c r="EJ182" i="1"/>
  <c r="EO182" i="1"/>
  <c r="EP182" i="1"/>
  <c r="EF183" i="1"/>
  <c r="EG183" i="1"/>
  <c r="EH183" i="1"/>
  <c r="EI183" i="1"/>
  <c r="EJ183" i="1"/>
  <c r="EO183" i="1"/>
  <c r="EP183" i="1"/>
  <c r="EF184" i="1"/>
  <c r="EG184" i="1"/>
  <c r="EH184" i="1"/>
  <c r="EI184" i="1"/>
  <c r="EJ184" i="1"/>
  <c r="EO184" i="1"/>
  <c r="EP184" i="1"/>
  <c r="EF185" i="1"/>
  <c r="EG185" i="1"/>
  <c r="EH185" i="1"/>
  <c r="EI185" i="1"/>
  <c r="EJ185" i="1"/>
  <c r="EO185" i="1"/>
  <c r="EP185" i="1"/>
  <c r="EF186" i="1"/>
  <c r="EG186" i="1"/>
  <c r="EH186" i="1"/>
  <c r="EI186" i="1"/>
  <c r="EJ186" i="1"/>
  <c r="EO186" i="1"/>
  <c r="EP186" i="1"/>
  <c r="EF187" i="1"/>
  <c r="EG187" i="1"/>
  <c r="EH187" i="1"/>
  <c r="EI187" i="1"/>
  <c r="EJ187" i="1"/>
  <c r="EO187" i="1"/>
  <c r="EP187" i="1"/>
  <c r="EF188" i="1"/>
  <c r="EG188" i="1"/>
  <c r="EH188" i="1"/>
  <c r="EI188" i="1"/>
  <c r="EJ188" i="1"/>
  <c r="EO188" i="1"/>
  <c r="EP188" i="1"/>
  <c r="EF189" i="1"/>
  <c r="EG189" i="1"/>
  <c r="EH189" i="1"/>
  <c r="EI189" i="1"/>
  <c r="EJ189" i="1"/>
  <c r="EO189" i="1"/>
  <c r="EP189" i="1"/>
  <c r="EF190" i="1"/>
  <c r="EG190" i="1"/>
  <c r="EH190" i="1"/>
  <c r="EI190" i="1"/>
  <c r="EJ190" i="1"/>
  <c r="EO190" i="1"/>
  <c r="EP190" i="1"/>
  <c r="EF191" i="1"/>
  <c r="EG191" i="1"/>
  <c r="EH191" i="1"/>
  <c r="EI191" i="1"/>
  <c r="EJ191" i="1"/>
  <c r="EO191" i="1"/>
  <c r="EP191" i="1"/>
  <c r="EF192" i="1"/>
  <c r="EG192" i="1"/>
  <c r="EH192" i="1"/>
  <c r="EI192" i="1"/>
  <c r="EJ192" i="1"/>
  <c r="EO192" i="1"/>
  <c r="EP192" i="1"/>
  <c r="EF193" i="1"/>
  <c r="EG193" i="1"/>
  <c r="EH193" i="1"/>
  <c r="EI193" i="1"/>
  <c r="EJ193" i="1"/>
  <c r="EO193" i="1"/>
  <c r="EP193" i="1"/>
  <c r="EF194" i="1"/>
  <c r="EG194" i="1"/>
  <c r="EH194" i="1"/>
  <c r="EI194" i="1"/>
  <c r="EJ194" i="1"/>
  <c r="EO194" i="1"/>
  <c r="EP194" i="1"/>
  <c r="EF195" i="1"/>
  <c r="EG195" i="1"/>
  <c r="EH195" i="1"/>
  <c r="EI195" i="1"/>
  <c r="EJ195" i="1"/>
  <c r="EO195" i="1"/>
  <c r="EP195" i="1"/>
  <c r="EF196" i="1"/>
  <c r="EG196" i="1"/>
  <c r="EH196" i="1"/>
  <c r="EI196" i="1"/>
  <c r="EJ196" i="1"/>
  <c r="EO196" i="1"/>
  <c r="EP196" i="1"/>
  <c r="EF197" i="1"/>
  <c r="EG197" i="1"/>
  <c r="EH197" i="1"/>
  <c r="EI197" i="1"/>
  <c r="EJ197" i="1"/>
  <c r="EO197" i="1"/>
  <c r="EP197" i="1"/>
  <c r="EF198" i="1"/>
  <c r="EG198" i="1"/>
  <c r="EH198" i="1"/>
  <c r="EI198" i="1"/>
  <c r="EJ198" i="1"/>
  <c r="EO198" i="1"/>
  <c r="EP198" i="1"/>
  <c r="EF199" i="1"/>
  <c r="EG199" i="1"/>
  <c r="EH199" i="1"/>
  <c r="EI199" i="1"/>
  <c r="EJ199" i="1"/>
  <c r="EO199" i="1"/>
  <c r="EP199" i="1"/>
  <c r="EF200" i="1"/>
  <c r="EG200" i="1"/>
  <c r="EH200" i="1"/>
  <c r="EI200" i="1"/>
  <c r="EJ200" i="1"/>
  <c r="EO200" i="1"/>
  <c r="EP200" i="1"/>
  <c r="EF201" i="1"/>
  <c r="EG201" i="1"/>
  <c r="EH201" i="1"/>
  <c r="EI201" i="1"/>
  <c r="EJ201" i="1"/>
  <c r="EO201" i="1"/>
  <c r="EP201" i="1"/>
  <c r="EF202" i="1"/>
  <c r="EG202" i="1"/>
  <c r="EH202" i="1"/>
  <c r="EI202" i="1"/>
  <c r="EJ202" i="1"/>
  <c r="EO202" i="1"/>
  <c r="EP202" i="1"/>
  <c r="EF203" i="1"/>
  <c r="EG203" i="1"/>
  <c r="EH203" i="1"/>
  <c r="EJ203" i="1"/>
  <c r="EO203" i="1"/>
  <c r="EP203" i="1"/>
  <c r="EF204" i="1"/>
  <c r="EG204" i="1"/>
  <c r="EH204" i="1"/>
  <c r="EI204" i="1"/>
  <c r="EJ204" i="1"/>
  <c r="EO204" i="1"/>
  <c r="EP204" i="1"/>
  <c r="EF205" i="1"/>
  <c r="EG205" i="1"/>
  <c r="EH205" i="1"/>
  <c r="EI205" i="1"/>
  <c r="EJ205" i="1"/>
  <c r="EO205" i="1"/>
  <c r="EP205" i="1"/>
  <c r="EF206" i="1"/>
  <c r="EG206" i="1"/>
  <c r="EH206" i="1"/>
  <c r="EJ206" i="1"/>
  <c r="EO206" i="1"/>
  <c r="EP206" i="1"/>
  <c r="EF207" i="1"/>
  <c r="EG207" i="1"/>
  <c r="EH207" i="1"/>
  <c r="EI207" i="1"/>
  <c r="EJ207" i="1"/>
  <c r="EO207" i="1"/>
  <c r="EP207" i="1"/>
  <c r="EF208" i="1"/>
  <c r="EG208" i="1"/>
  <c r="EH208" i="1"/>
  <c r="EJ208" i="1"/>
  <c r="EO208" i="1"/>
  <c r="EP208" i="1"/>
  <c r="EF209" i="1"/>
  <c r="EG209" i="1"/>
  <c r="EH209" i="1"/>
  <c r="EI209" i="1"/>
  <c r="EJ209" i="1"/>
  <c r="EO209" i="1"/>
  <c r="EP209" i="1"/>
  <c r="EF210" i="1"/>
  <c r="EG210" i="1"/>
  <c r="EH210" i="1"/>
  <c r="EJ210" i="1"/>
  <c r="EO210" i="1"/>
  <c r="EP210" i="1"/>
  <c r="EF211" i="1"/>
  <c r="EG211" i="1"/>
  <c r="EH211" i="1"/>
  <c r="EI211" i="1"/>
  <c r="EJ211" i="1"/>
  <c r="EO211" i="1"/>
  <c r="EP211" i="1"/>
  <c r="EF212" i="1"/>
  <c r="EG212" i="1"/>
  <c r="EH212" i="1"/>
  <c r="EI212" i="1"/>
  <c r="EJ212" i="1"/>
  <c r="EO212" i="1"/>
  <c r="EP212" i="1"/>
  <c r="EF213" i="1"/>
  <c r="EG213" i="1"/>
  <c r="EH213" i="1"/>
  <c r="EJ213" i="1"/>
  <c r="EO213" i="1"/>
  <c r="EP213" i="1"/>
  <c r="EF214" i="1"/>
  <c r="EG214" i="1"/>
  <c r="EH214" i="1"/>
  <c r="EI214" i="1"/>
  <c r="EJ214" i="1"/>
  <c r="EO214" i="1"/>
  <c r="EP214" i="1"/>
  <c r="EF215" i="1"/>
  <c r="EG215" i="1"/>
  <c r="EH215" i="1"/>
  <c r="EI215" i="1"/>
  <c r="EJ215" i="1"/>
  <c r="EO215" i="1"/>
  <c r="EP215" i="1"/>
  <c r="EF216" i="1"/>
  <c r="EG216" i="1"/>
  <c r="EH216" i="1"/>
  <c r="EI216" i="1"/>
  <c r="EJ216" i="1"/>
  <c r="EO216" i="1"/>
  <c r="EP216" i="1"/>
  <c r="EF217" i="1"/>
  <c r="EG217" i="1"/>
  <c r="EH217" i="1"/>
  <c r="EI217" i="1"/>
  <c r="EJ217" i="1"/>
  <c r="EO217" i="1"/>
  <c r="EP217" i="1"/>
  <c r="EF218" i="1"/>
  <c r="EG218" i="1"/>
  <c r="EH218" i="1"/>
  <c r="EJ218" i="1"/>
  <c r="EO218" i="1"/>
  <c r="EP218" i="1"/>
  <c r="EF219" i="1"/>
  <c r="EG219" i="1"/>
  <c r="EH219" i="1"/>
  <c r="EJ219" i="1"/>
  <c r="EO219" i="1"/>
  <c r="EP219" i="1"/>
  <c r="EF220" i="1"/>
  <c r="EG220" i="1"/>
  <c r="EH220" i="1"/>
  <c r="EJ220" i="1"/>
  <c r="EO220" i="1"/>
  <c r="EP220" i="1"/>
  <c r="EF221" i="1"/>
  <c r="EG221" i="1"/>
  <c r="EH221" i="1"/>
  <c r="EJ221" i="1"/>
  <c r="EO221" i="1"/>
  <c r="EP221" i="1"/>
  <c r="EF222" i="1"/>
  <c r="EG222" i="1"/>
  <c r="EH222" i="1"/>
  <c r="EI222" i="1"/>
  <c r="EJ222" i="1"/>
  <c r="EO222" i="1"/>
  <c r="EP222" i="1"/>
  <c r="EF223" i="1"/>
  <c r="EG223" i="1"/>
  <c r="EH223" i="1"/>
  <c r="EJ223" i="1"/>
  <c r="EO223" i="1"/>
  <c r="EP223" i="1"/>
  <c r="EF224" i="1"/>
  <c r="EG224" i="1"/>
  <c r="EH224" i="1"/>
  <c r="EI224" i="1"/>
  <c r="EJ224" i="1"/>
  <c r="EO224" i="1"/>
  <c r="EP224" i="1"/>
  <c r="EF225" i="1"/>
  <c r="EG225" i="1"/>
  <c r="EH225" i="1"/>
  <c r="EI225" i="1"/>
  <c r="EJ225" i="1"/>
  <c r="EO225" i="1"/>
  <c r="EP225" i="1"/>
  <c r="EF226" i="1"/>
  <c r="EG226" i="1"/>
  <c r="EH226" i="1"/>
  <c r="EI226" i="1"/>
  <c r="EJ226" i="1"/>
  <c r="EO226" i="1"/>
  <c r="EP226" i="1"/>
  <c r="EF227" i="1"/>
  <c r="EG227" i="1"/>
  <c r="EH227" i="1"/>
  <c r="EJ227" i="1"/>
  <c r="EO227" i="1"/>
  <c r="EP227" i="1"/>
  <c r="EF228" i="1"/>
  <c r="EG228" i="1"/>
  <c r="EH228" i="1"/>
  <c r="EJ228" i="1"/>
  <c r="EO228" i="1"/>
  <c r="EP228" i="1"/>
  <c r="EF229" i="1"/>
  <c r="EG229" i="1"/>
  <c r="EH229" i="1"/>
  <c r="EI229" i="1"/>
  <c r="EJ229" i="1"/>
  <c r="EO229" i="1"/>
  <c r="EP229" i="1"/>
  <c r="EF230" i="1"/>
  <c r="EG230" i="1"/>
  <c r="EH230" i="1"/>
  <c r="EI230" i="1"/>
  <c r="EJ230" i="1"/>
  <c r="EO230" i="1"/>
  <c r="EP230" i="1"/>
  <c r="EF231" i="1"/>
  <c r="EG231" i="1"/>
  <c r="EH231" i="1"/>
  <c r="EI231" i="1"/>
  <c r="EJ231" i="1"/>
  <c r="EO231" i="1"/>
  <c r="EP231" i="1"/>
  <c r="EF232" i="1"/>
  <c r="EG232" i="1"/>
  <c r="EH232" i="1"/>
  <c r="EI232" i="1"/>
  <c r="EJ232" i="1"/>
  <c r="EO232" i="1"/>
  <c r="EP232" i="1"/>
  <c r="EF233" i="1"/>
  <c r="EG233" i="1"/>
  <c r="EH233" i="1"/>
  <c r="EI233" i="1"/>
  <c r="EJ233" i="1"/>
  <c r="EO233" i="1"/>
  <c r="EP233" i="1"/>
  <c r="EF234" i="1"/>
  <c r="EG234" i="1"/>
  <c r="EH234" i="1"/>
  <c r="EI234" i="1"/>
  <c r="EJ234" i="1"/>
  <c r="EO234" i="1"/>
  <c r="EP234" i="1"/>
  <c r="EF235" i="1"/>
  <c r="EG235" i="1"/>
  <c r="EH235" i="1"/>
  <c r="EI235" i="1"/>
  <c r="EJ235" i="1"/>
  <c r="EO235" i="1"/>
  <c r="EP235" i="1"/>
  <c r="EF236" i="1"/>
  <c r="EG236" i="1"/>
  <c r="EH236" i="1"/>
  <c r="EI236" i="1"/>
  <c r="EJ236" i="1"/>
  <c r="EO236" i="1"/>
  <c r="EP236" i="1"/>
  <c r="EF237" i="1"/>
  <c r="EG237" i="1"/>
  <c r="EH237" i="1"/>
  <c r="EJ237" i="1"/>
  <c r="EO237" i="1"/>
  <c r="EP237" i="1"/>
  <c r="EF238" i="1"/>
  <c r="EG238" i="1"/>
  <c r="EH238" i="1"/>
  <c r="EJ238" i="1"/>
  <c r="EO238" i="1"/>
  <c r="EP238" i="1"/>
  <c r="EF239" i="1"/>
  <c r="EG239" i="1"/>
  <c r="EH239" i="1"/>
  <c r="EI239" i="1"/>
  <c r="EJ239" i="1"/>
  <c r="EO239" i="1"/>
  <c r="EP239" i="1"/>
  <c r="EF240" i="1"/>
  <c r="EG240" i="1"/>
  <c r="EH240" i="1"/>
  <c r="EI240" i="1"/>
  <c r="EJ240" i="1"/>
  <c r="EO240" i="1"/>
  <c r="EP240" i="1"/>
  <c r="EF241" i="1"/>
  <c r="EG241" i="1"/>
  <c r="EH241" i="1"/>
  <c r="EI241" i="1"/>
  <c r="EJ241" i="1"/>
  <c r="EO241" i="1"/>
  <c r="EP241" i="1"/>
  <c r="EF242" i="1"/>
  <c r="EG242" i="1"/>
  <c r="EH242" i="1"/>
  <c r="EI242" i="1"/>
  <c r="EJ242" i="1"/>
  <c r="EO242" i="1"/>
  <c r="EP242" i="1"/>
  <c r="EF243" i="1"/>
  <c r="EG243" i="1"/>
  <c r="EH243" i="1"/>
  <c r="EJ243" i="1"/>
  <c r="EO243" i="1"/>
  <c r="EP243" i="1"/>
  <c r="EF244" i="1"/>
  <c r="EG244" i="1"/>
  <c r="EH244" i="1"/>
  <c r="EI244" i="1"/>
  <c r="EJ244" i="1"/>
  <c r="EO244" i="1"/>
  <c r="EP244" i="1"/>
  <c r="EF245" i="1"/>
  <c r="EG245" i="1"/>
  <c r="EH245" i="1"/>
  <c r="EI245" i="1"/>
  <c r="EJ245" i="1"/>
  <c r="EO245" i="1"/>
  <c r="EP245" i="1"/>
  <c r="EF246" i="1"/>
  <c r="EG246" i="1"/>
  <c r="EH246" i="1"/>
  <c r="EI246" i="1"/>
  <c r="EJ246" i="1"/>
  <c r="EO246" i="1"/>
  <c r="EP246" i="1"/>
  <c r="EF247" i="1"/>
  <c r="EG247" i="1"/>
  <c r="EH247" i="1"/>
  <c r="EI247" i="1"/>
  <c r="EJ247" i="1"/>
  <c r="EO247" i="1"/>
  <c r="EP247" i="1"/>
  <c r="EF248" i="1"/>
  <c r="EG248" i="1"/>
  <c r="EH248" i="1"/>
  <c r="EI248" i="1"/>
  <c r="EJ248" i="1"/>
  <c r="EO248" i="1"/>
  <c r="EP248" i="1"/>
  <c r="EF249" i="1"/>
  <c r="EG249" i="1"/>
  <c r="EH249" i="1"/>
  <c r="EI249" i="1"/>
  <c r="EJ249" i="1"/>
  <c r="EO249" i="1"/>
  <c r="EP249" i="1"/>
  <c r="EF250" i="1"/>
  <c r="EG250" i="1"/>
  <c r="EH250" i="1"/>
  <c r="EI250" i="1"/>
  <c r="EJ250" i="1"/>
  <c r="EO250" i="1"/>
  <c r="EP250" i="1"/>
  <c r="EF251" i="1"/>
  <c r="EG251" i="1"/>
  <c r="EH251" i="1"/>
  <c r="EI251" i="1"/>
  <c r="EJ251" i="1"/>
  <c r="EO251" i="1"/>
  <c r="EP251" i="1"/>
  <c r="EF252" i="1"/>
  <c r="EG252" i="1"/>
  <c r="EH252" i="1"/>
  <c r="EI252" i="1"/>
  <c r="EJ252" i="1"/>
  <c r="EO252" i="1"/>
  <c r="EP252" i="1"/>
  <c r="EF253" i="1"/>
  <c r="EG253" i="1"/>
  <c r="EH253" i="1"/>
  <c r="EI253" i="1"/>
  <c r="EJ253" i="1"/>
  <c r="EO253" i="1"/>
  <c r="EP253" i="1"/>
  <c r="EF254" i="1"/>
  <c r="EG254" i="1"/>
  <c r="EH254" i="1"/>
  <c r="EI254" i="1"/>
  <c r="EJ254" i="1"/>
  <c r="EO254" i="1"/>
  <c r="EP254" i="1"/>
  <c r="EF255" i="1"/>
  <c r="EG255" i="1"/>
  <c r="EH255" i="1"/>
  <c r="EI255" i="1"/>
  <c r="EJ255" i="1"/>
  <c r="EO255" i="1"/>
  <c r="EP255" i="1"/>
  <c r="EF256" i="1"/>
  <c r="EG256" i="1"/>
  <c r="EH256" i="1"/>
  <c r="EI256" i="1"/>
  <c r="EJ256" i="1"/>
  <c r="EO256" i="1"/>
  <c r="EP256" i="1"/>
  <c r="EF257" i="1"/>
  <c r="EG257" i="1"/>
  <c r="EH257" i="1"/>
  <c r="EI257" i="1"/>
  <c r="EJ257" i="1"/>
  <c r="EO257" i="1"/>
  <c r="EP257" i="1"/>
  <c r="EF258" i="1"/>
  <c r="EG258" i="1"/>
  <c r="EH258" i="1"/>
  <c r="EI258" i="1"/>
  <c r="EJ258" i="1"/>
  <c r="EO258" i="1"/>
  <c r="EP258" i="1"/>
  <c r="EF259" i="1"/>
  <c r="EG259" i="1"/>
  <c r="EH259" i="1"/>
  <c r="EI259" i="1"/>
  <c r="EJ259" i="1"/>
  <c r="EO259" i="1"/>
  <c r="EP259" i="1"/>
  <c r="EF260" i="1"/>
  <c r="EG260" i="1"/>
  <c r="EH260" i="1"/>
  <c r="EI260" i="1"/>
  <c r="EJ260" i="1"/>
  <c r="EO260" i="1"/>
  <c r="EP260" i="1"/>
  <c r="EF261" i="1"/>
  <c r="EG261" i="1"/>
  <c r="EH261" i="1"/>
  <c r="EI261" i="1"/>
  <c r="EJ261" i="1"/>
  <c r="EO261" i="1"/>
  <c r="EP261" i="1"/>
  <c r="EF262" i="1"/>
  <c r="EG262" i="1"/>
  <c r="EH262" i="1"/>
  <c r="EI262" i="1"/>
  <c r="EJ262" i="1"/>
  <c r="EO262" i="1"/>
  <c r="EP262" i="1"/>
  <c r="EF263" i="1"/>
  <c r="EG263" i="1"/>
  <c r="EH263" i="1"/>
  <c r="EI263" i="1"/>
  <c r="EJ263" i="1"/>
  <c r="EO263" i="1"/>
  <c r="EP263" i="1"/>
  <c r="EF264" i="1"/>
  <c r="EG264" i="1"/>
  <c r="EH264" i="1"/>
  <c r="EI264" i="1"/>
  <c r="EJ264" i="1"/>
  <c r="EO264" i="1"/>
  <c r="EP264" i="1"/>
  <c r="EF265" i="1"/>
  <c r="EG265" i="1"/>
  <c r="EH265" i="1"/>
  <c r="EJ265" i="1"/>
  <c r="EO265" i="1"/>
  <c r="EP265" i="1"/>
  <c r="EF266" i="1"/>
  <c r="EG266" i="1"/>
  <c r="EH266" i="1"/>
  <c r="EJ266" i="1"/>
  <c r="EO266" i="1"/>
  <c r="EP266" i="1"/>
  <c r="EF267" i="1"/>
  <c r="EG267" i="1"/>
  <c r="EH267" i="1"/>
  <c r="EJ267" i="1"/>
  <c r="EO267" i="1"/>
  <c r="EP267" i="1"/>
  <c r="EF268" i="1"/>
  <c r="EG268" i="1"/>
  <c r="EH268" i="1"/>
  <c r="EI268" i="1"/>
  <c r="EJ268" i="1"/>
  <c r="EO268" i="1"/>
  <c r="EP268" i="1"/>
  <c r="EF269" i="1"/>
  <c r="EG269" i="1"/>
  <c r="EH269" i="1"/>
  <c r="EI269" i="1"/>
  <c r="EJ269" i="1"/>
  <c r="EO269" i="1"/>
  <c r="EP269" i="1"/>
  <c r="EF270" i="1"/>
  <c r="EG270" i="1"/>
  <c r="EH270" i="1"/>
  <c r="EI270" i="1"/>
  <c r="EJ270" i="1"/>
  <c r="EO270" i="1"/>
  <c r="EP270" i="1"/>
  <c r="EF271" i="1"/>
  <c r="EG271" i="1"/>
  <c r="EH271" i="1"/>
  <c r="EI271" i="1"/>
  <c r="EJ271" i="1"/>
  <c r="EO271" i="1"/>
  <c r="EP271" i="1"/>
  <c r="EF272" i="1"/>
  <c r="EG272" i="1"/>
  <c r="EH272" i="1"/>
  <c r="EI272" i="1"/>
  <c r="EJ272" i="1"/>
  <c r="EO272" i="1"/>
  <c r="EP272" i="1"/>
  <c r="EF273" i="1"/>
  <c r="EG273" i="1"/>
  <c r="EH273" i="1"/>
  <c r="EJ273" i="1"/>
  <c r="EO273" i="1"/>
  <c r="EP273" i="1"/>
  <c r="EF274" i="1"/>
  <c r="EG274" i="1"/>
  <c r="EH274" i="1"/>
  <c r="EI274" i="1"/>
  <c r="EJ274" i="1"/>
  <c r="EO274" i="1"/>
  <c r="EP274" i="1"/>
  <c r="EF275" i="1"/>
  <c r="EG275" i="1"/>
  <c r="EH275" i="1"/>
  <c r="EI275" i="1"/>
  <c r="EJ275" i="1"/>
  <c r="EO275" i="1"/>
  <c r="EP275" i="1"/>
  <c r="EF276" i="1"/>
  <c r="EG276" i="1"/>
  <c r="EH276" i="1"/>
  <c r="EI276" i="1"/>
  <c r="EJ276" i="1"/>
  <c r="EO276" i="1"/>
  <c r="EP276" i="1"/>
  <c r="EF277" i="1"/>
  <c r="EG277" i="1"/>
  <c r="EH277" i="1"/>
  <c r="EJ277" i="1"/>
  <c r="EO277" i="1"/>
  <c r="EP277" i="1"/>
  <c r="EF278" i="1"/>
  <c r="EG278" i="1"/>
  <c r="EH278" i="1"/>
  <c r="EI278" i="1"/>
  <c r="EJ278" i="1"/>
  <c r="EO278" i="1"/>
  <c r="EP278" i="1"/>
  <c r="EF279" i="1"/>
  <c r="EG279" i="1"/>
  <c r="EH279" i="1"/>
  <c r="EI279" i="1"/>
  <c r="EJ279" i="1"/>
  <c r="EO279" i="1"/>
  <c r="EP279" i="1"/>
  <c r="EF280" i="1"/>
  <c r="EG280" i="1"/>
  <c r="EH280" i="1"/>
  <c r="EI280" i="1"/>
  <c r="EJ280" i="1"/>
  <c r="EO280" i="1"/>
  <c r="EP280" i="1"/>
  <c r="EF281" i="1"/>
  <c r="EG281" i="1"/>
  <c r="EH281" i="1"/>
  <c r="EI281" i="1"/>
  <c r="EJ281" i="1"/>
  <c r="EO281" i="1"/>
  <c r="EP281" i="1"/>
  <c r="EF282" i="1"/>
  <c r="EG282" i="1"/>
  <c r="EH282" i="1"/>
  <c r="EI282" i="1"/>
  <c r="EJ282" i="1"/>
  <c r="EO282" i="1"/>
  <c r="EP282" i="1"/>
  <c r="EF283" i="1"/>
  <c r="EG283" i="1"/>
  <c r="EH283" i="1"/>
  <c r="EJ283" i="1"/>
  <c r="EO283" i="1"/>
  <c r="EP283" i="1"/>
  <c r="EF284" i="1"/>
  <c r="EG284" i="1"/>
  <c r="EH284" i="1"/>
  <c r="EI284" i="1"/>
  <c r="EJ284" i="1"/>
  <c r="EO284" i="1"/>
  <c r="EP284" i="1"/>
  <c r="EF285" i="1"/>
  <c r="EG285" i="1"/>
  <c r="EH285" i="1"/>
  <c r="EI285" i="1"/>
  <c r="EJ285" i="1"/>
  <c r="EO285" i="1"/>
  <c r="EP285" i="1"/>
  <c r="EF286" i="1"/>
  <c r="EG286" i="1"/>
  <c r="EH286" i="1"/>
  <c r="EJ286" i="1"/>
  <c r="EO286" i="1"/>
  <c r="EP286" i="1"/>
  <c r="EF287" i="1"/>
  <c r="EG287" i="1"/>
  <c r="EH287" i="1"/>
  <c r="EJ287" i="1"/>
  <c r="EO287" i="1"/>
  <c r="EP287" i="1"/>
  <c r="EF288" i="1"/>
  <c r="EG288" i="1"/>
  <c r="EH288" i="1"/>
  <c r="EI288" i="1"/>
  <c r="EJ288" i="1"/>
  <c r="EO288" i="1"/>
  <c r="EP288" i="1"/>
  <c r="EF289" i="1"/>
  <c r="EG289" i="1"/>
  <c r="EH289" i="1"/>
  <c r="EI289" i="1"/>
  <c r="EJ289" i="1"/>
  <c r="EO289" i="1"/>
  <c r="EP289" i="1"/>
  <c r="EF290" i="1"/>
  <c r="EG290" i="1"/>
  <c r="EH290" i="1"/>
  <c r="EI290" i="1"/>
  <c r="EJ290" i="1"/>
  <c r="EO290" i="1"/>
  <c r="EP290" i="1"/>
  <c r="EF291" i="1"/>
  <c r="EG291" i="1"/>
  <c r="EH291" i="1"/>
  <c r="EI291" i="1"/>
  <c r="EJ291" i="1"/>
  <c r="EO291" i="1"/>
  <c r="EP291" i="1"/>
  <c r="EF292" i="1"/>
  <c r="EG292" i="1"/>
  <c r="EH292" i="1"/>
  <c r="EI292" i="1"/>
  <c r="EJ292" i="1"/>
  <c r="EO292" i="1"/>
  <c r="EP292" i="1"/>
  <c r="EF293" i="1"/>
  <c r="EG293" i="1"/>
  <c r="EH293" i="1"/>
  <c r="EI293" i="1"/>
  <c r="EJ293" i="1"/>
  <c r="EO293" i="1"/>
  <c r="EP293" i="1"/>
  <c r="EF294" i="1"/>
  <c r="EG294" i="1"/>
  <c r="EH294" i="1"/>
  <c r="EI294" i="1"/>
  <c r="EJ294" i="1"/>
  <c r="EO294" i="1"/>
  <c r="EP294" i="1"/>
  <c r="EF295" i="1"/>
  <c r="EG295" i="1"/>
  <c r="EH295" i="1"/>
  <c r="EI295" i="1"/>
  <c r="EJ295" i="1"/>
  <c r="EO295" i="1"/>
  <c r="EP295" i="1"/>
  <c r="EF296" i="1"/>
  <c r="EG296" i="1"/>
  <c r="EH296" i="1"/>
  <c r="EI296" i="1"/>
  <c r="EJ296" i="1"/>
  <c r="EO296" i="1"/>
  <c r="EP296" i="1"/>
  <c r="EF297" i="1"/>
  <c r="EG297" i="1"/>
  <c r="EH297" i="1"/>
  <c r="EI297" i="1"/>
  <c r="EJ297" i="1"/>
  <c r="EO297" i="1"/>
  <c r="EP297" i="1"/>
  <c r="EF298" i="1"/>
  <c r="EG298" i="1"/>
  <c r="EH298" i="1"/>
  <c r="EI298" i="1"/>
  <c r="EJ298" i="1"/>
  <c r="EO298" i="1"/>
  <c r="EP298" i="1"/>
  <c r="EF299" i="1"/>
  <c r="EG299" i="1"/>
  <c r="EH299" i="1"/>
  <c r="EI299" i="1"/>
  <c r="EJ299" i="1"/>
  <c r="EO299" i="1"/>
  <c r="EP299" i="1"/>
  <c r="EF300" i="1"/>
  <c r="EG300" i="1"/>
  <c r="EH300" i="1"/>
  <c r="EI300" i="1"/>
  <c r="EJ300" i="1"/>
  <c r="EO300" i="1"/>
  <c r="EP300" i="1"/>
  <c r="EF301" i="1"/>
  <c r="EG301" i="1"/>
  <c r="EH301" i="1"/>
  <c r="EI301" i="1"/>
  <c r="EJ301" i="1"/>
  <c r="EO301" i="1"/>
  <c r="EP301" i="1"/>
  <c r="EF302" i="1"/>
  <c r="EG302" i="1"/>
  <c r="EH302" i="1"/>
  <c r="EI302" i="1"/>
  <c r="EJ302" i="1"/>
  <c r="EO302" i="1"/>
  <c r="EP302" i="1"/>
  <c r="EF303" i="1"/>
  <c r="EG303" i="1"/>
  <c r="EH303" i="1"/>
  <c r="EI303" i="1"/>
  <c r="EJ303" i="1"/>
  <c r="EO303" i="1"/>
  <c r="EP303" i="1"/>
  <c r="EF304" i="1"/>
  <c r="EG304" i="1"/>
  <c r="EH304" i="1"/>
  <c r="EI304" i="1"/>
  <c r="EJ304" i="1"/>
  <c r="EO304" i="1"/>
  <c r="EP304" i="1"/>
  <c r="EF305" i="1"/>
  <c r="EG305" i="1"/>
  <c r="EH305" i="1"/>
  <c r="EI305" i="1"/>
  <c r="EJ305" i="1"/>
  <c r="EO305" i="1"/>
  <c r="EP305" i="1"/>
  <c r="EF306" i="1"/>
  <c r="EG306" i="1"/>
  <c r="EH306" i="1"/>
  <c r="EI306" i="1"/>
  <c r="EJ306" i="1"/>
  <c r="EO306" i="1"/>
  <c r="EP306" i="1"/>
  <c r="EF307" i="1"/>
  <c r="EG307" i="1"/>
  <c r="EH307" i="1"/>
  <c r="EI307" i="1"/>
  <c r="EJ307" i="1"/>
  <c r="EO307" i="1"/>
  <c r="EP307" i="1"/>
  <c r="EF308" i="1"/>
  <c r="EG308" i="1"/>
  <c r="EH308" i="1"/>
  <c r="EI308" i="1"/>
  <c r="EJ308" i="1"/>
  <c r="EO308" i="1"/>
  <c r="EP308" i="1"/>
  <c r="EF309" i="1"/>
  <c r="EG309" i="1"/>
  <c r="EH309" i="1"/>
  <c r="EI309" i="1"/>
  <c r="EJ309" i="1"/>
  <c r="EO309" i="1"/>
  <c r="EP309" i="1"/>
  <c r="EF310" i="1"/>
  <c r="EG310" i="1"/>
  <c r="EH310" i="1"/>
  <c r="EI310" i="1"/>
  <c r="EJ310" i="1"/>
  <c r="EO310" i="1"/>
  <c r="EP310" i="1"/>
  <c r="EF311" i="1"/>
  <c r="EG311" i="1"/>
  <c r="EH311" i="1"/>
  <c r="EI311" i="1"/>
  <c r="EJ311" i="1"/>
  <c r="EO311" i="1"/>
  <c r="EP311" i="1"/>
  <c r="EF312" i="1"/>
  <c r="EG312" i="1"/>
  <c r="EH312" i="1"/>
  <c r="EI312" i="1"/>
  <c r="EJ312" i="1"/>
  <c r="EO312" i="1"/>
  <c r="EP312" i="1"/>
  <c r="EF313" i="1"/>
  <c r="EG313" i="1"/>
  <c r="EH313" i="1"/>
  <c r="EI313" i="1"/>
  <c r="EJ313" i="1"/>
  <c r="EO313" i="1"/>
  <c r="EP313" i="1"/>
  <c r="EF314" i="1"/>
  <c r="EG314" i="1"/>
  <c r="EH314" i="1"/>
  <c r="EI314" i="1"/>
  <c r="EJ314" i="1"/>
  <c r="EO314" i="1"/>
  <c r="EP314" i="1"/>
  <c r="EF315" i="1"/>
  <c r="EG315" i="1"/>
  <c r="EH315" i="1"/>
  <c r="EI315" i="1"/>
  <c r="EJ315" i="1"/>
  <c r="EO315" i="1"/>
  <c r="EP315" i="1"/>
  <c r="EF316" i="1"/>
  <c r="EG316" i="1"/>
  <c r="EH316" i="1"/>
  <c r="EI316" i="1"/>
  <c r="EJ316" i="1"/>
  <c r="EO316" i="1"/>
  <c r="EP316" i="1"/>
  <c r="EF317" i="1"/>
  <c r="EG317" i="1"/>
  <c r="EH317" i="1"/>
  <c r="EI317" i="1"/>
  <c r="EJ317" i="1"/>
  <c r="EO317" i="1"/>
  <c r="EP317" i="1"/>
  <c r="EF318" i="1"/>
  <c r="EG318" i="1"/>
  <c r="EH318" i="1"/>
  <c r="EI318" i="1"/>
  <c r="EJ318" i="1"/>
  <c r="EO318" i="1"/>
  <c r="EP318" i="1"/>
  <c r="EF319" i="1"/>
  <c r="EG319" i="1"/>
  <c r="EH319" i="1"/>
  <c r="EI319" i="1"/>
  <c r="EJ319" i="1"/>
  <c r="EO319" i="1"/>
  <c r="EP319" i="1"/>
  <c r="EF320" i="1"/>
  <c r="EG320" i="1"/>
  <c r="EH320" i="1"/>
  <c r="EI320" i="1"/>
  <c r="EJ320" i="1"/>
  <c r="EO320" i="1"/>
  <c r="EP320" i="1"/>
  <c r="EF321" i="1"/>
  <c r="EG321" i="1"/>
  <c r="EH321" i="1"/>
  <c r="EI321" i="1"/>
  <c r="EJ321" i="1"/>
  <c r="EO321" i="1"/>
  <c r="EP321" i="1"/>
  <c r="EF322" i="1"/>
  <c r="EG322" i="1"/>
  <c r="EH322" i="1"/>
  <c r="EI322" i="1"/>
  <c r="EJ322" i="1"/>
  <c r="EO322" i="1"/>
  <c r="EP322" i="1"/>
  <c r="EF323" i="1"/>
  <c r="EG323" i="1"/>
  <c r="EH323" i="1"/>
  <c r="EI323" i="1"/>
  <c r="EJ323" i="1"/>
  <c r="EO323" i="1"/>
  <c r="EP323" i="1"/>
  <c r="EF324" i="1"/>
  <c r="EG324" i="1"/>
  <c r="EH324" i="1"/>
  <c r="EI324" i="1"/>
  <c r="EJ324" i="1"/>
  <c r="EO324" i="1"/>
  <c r="EP324" i="1"/>
  <c r="EF325" i="1"/>
  <c r="EG325" i="1"/>
  <c r="EH325" i="1"/>
  <c r="EI325" i="1"/>
  <c r="EJ325" i="1"/>
  <c r="EO325" i="1"/>
  <c r="EP325" i="1"/>
  <c r="EF326" i="1"/>
  <c r="EG326" i="1"/>
  <c r="EH326" i="1"/>
  <c r="EI326" i="1"/>
  <c r="EJ326" i="1"/>
  <c r="EO326" i="1"/>
  <c r="EP326" i="1"/>
  <c r="EF327" i="1"/>
  <c r="EG327" i="1"/>
  <c r="EH327" i="1"/>
  <c r="EI327" i="1"/>
  <c r="EJ327" i="1"/>
  <c r="EO327" i="1"/>
  <c r="EP327" i="1"/>
  <c r="EF328" i="1"/>
  <c r="EG328" i="1"/>
  <c r="EH328" i="1"/>
  <c r="EI328" i="1"/>
  <c r="EJ328" i="1"/>
  <c r="EO328" i="1"/>
  <c r="EP328" i="1"/>
  <c r="EF329" i="1"/>
  <c r="EG329" i="1"/>
  <c r="EH329" i="1"/>
  <c r="EI329" i="1"/>
  <c r="EJ329" i="1"/>
  <c r="EO329" i="1"/>
  <c r="EP329" i="1"/>
  <c r="EF330" i="1"/>
  <c r="EG330" i="1"/>
  <c r="EH330" i="1"/>
  <c r="EI330" i="1"/>
  <c r="EJ330" i="1"/>
  <c r="EO330" i="1"/>
  <c r="EP330" i="1"/>
  <c r="EF331" i="1"/>
  <c r="EG331" i="1"/>
  <c r="EH331" i="1"/>
  <c r="EI331" i="1"/>
  <c r="EJ331" i="1"/>
  <c r="EO331" i="1"/>
  <c r="EP331" i="1"/>
  <c r="EF332" i="1"/>
  <c r="EG332" i="1"/>
  <c r="EH332" i="1"/>
  <c r="EI332" i="1"/>
  <c r="EJ332" i="1"/>
  <c r="EO332" i="1"/>
  <c r="EP332" i="1"/>
  <c r="EF333" i="1"/>
  <c r="EG333" i="1"/>
  <c r="EH333" i="1"/>
  <c r="EI333" i="1"/>
  <c r="EJ333" i="1"/>
  <c r="EO333" i="1"/>
  <c r="EP333" i="1"/>
  <c r="EF334" i="1"/>
  <c r="EG334" i="1"/>
  <c r="EH334" i="1"/>
  <c r="EI334" i="1"/>
  <c r="EJ334" i="1"/>
  <c r="EO334" i="1"/>
  <c r="EP334" i="1"/>
  <c r="EF335" i="1"/>
  <c r="EG335" i="1"/>
  <c r="EH335" i="1"/>
  <c r="EI335" i="1"/>
  <c r="EJ335" i="1"/>
  <c r="EO335" i="1"/>
  <c r="EP335" i="1"/>
  <c r="EF336" i="1"/>
  <c r="EG336" i="1"/>
  <c r="EH336" i="1"/>
  <c r="EI336" i="1"/>
  <c r="EJ336" i="1"/>
  <c r="EO336" i="1"/>
  <c r="EP336" i="1"/>
  <c r="EF337" i="1"/>
  <c r="EG337" i="1"/>
  <c r="EH337" i="1"/>
  <c r="EI337" i="1"/>
  <c r="EJ337" i="1"/>
  <c r="EO337" i="1"/>
  <c r="EP337" i="1"/>
  <c r="EF338" i="1"/>
  <c r="EG338" i="1"/>
  <c r="EH338" i="1"/>
  <c r="EI338" i="1"/>
  <c r="EJ338" i="1"/>
  <c r="EO338" i="1"/>
  <c r="EP338" i="1"/>
  <c r="EF339" i="1"/>
  <c r="EG339" i="1"/>
  <c r="EH339" i="1"/>
  <c r="EI339" i="1"/>
  <c r="EJ339" i="1"/>
  <c r="EO339" i="1"/>
  <c r="EP339" i="1"/>
  <c r="EF340" i="1"/>
  <c r="EG340" i="1"/>
  <c r="EH340" i="1"/>
  <c r="EI340" i="1"/>
  <c r="EJ340" i="1"/>
  <c r="EO340" i="1"/>
  <c r="EP340" i="1"/>
  <c r="EF341" i="1"/>
  <c r="EG341" i="1"/>
  <c r="EH341" i="1"/>
  <c r="EI341" i="1"/>
  <c r="EJ341" i="1"/>
  <c r="EO341" i="1"/>
  <c r="EP341" i="1"/>
  <c r="EF342" i="1"/>
  <c r="EG342" i="1"/>
  <c r="EH342" i="1"/>
  <c r="EI342" i="1"/>
  <c r="EJ342" i="1"/>
  <c r="EO342" i="1"/>
  <c r="EP342" i="1"/>
  <c r="EF343" i="1"/>
  <c r="EG343" i="1"/>
  <c r="EH343" i="1"/>
  <c r="EI343" i="1"/>
  <c r="EJ343" i="1"/>
  <c r="EO343" i="1"/>
  <c r="EP343" i="1"/>
  <c r="EF344" i="1"/>
  <c r="EG344" i="1"/>
  <c r="EH344" i="1"/>
  <c r="EI344" i="1"/>
  <c r="EJ344" i="1"/>
  <c r="EO344" i="1"/>
  <c r="EP344" i="1"/>
  <c r="EF345" i="1"/>
  <c r="EG345" i="1"/>
  <c r="EH345" i="1"/>
  <c r="EI345" i="1"/>
  <c r="EJ345" i="1"/>
  <c r="EO345" i="1"/>
  <c r="EP345" i="1"/>
  <c r="EF346" i="1"/>
  <c r="EG346" i="1"/>
  <c r="EH346" i="1"/>
  <c r="EI346" i="1"/>
  <c r="EJ346" i="1"/>
  <c r="EO346" i="1"/>
  <c r="EP346" i="1"/>
  <c r="EF347" i="1"/>
  <c r="EG347" i="1"/>
  <c r="EH347" i="1"/>
  <c r="EI347" i="1"/>
  <c r="EJ347" i="1"/>
  <c r="EO347" i="1"/>
  <c r="EP347" i="1"/>
  <c r="EF348" i="1"/>
  <c r="EG348" i="1"/>
  <c r="EH348" i="1"/>
  <c r="EI348" i="1"/>
  <c r="EJ348" i="1"/>
  <c r="EO348" i="1"/>
  <c r="EP348" i="1"/>
  <c r="EF349" i="1"/>
  <c r="EG349" i="1"/>
  <c r="EH349" i="1"/>
  <c r="EI349" i="1"/>
  <c r="EJ349" i="1"/>
  <c r="EO349" i="1"/>
  <c r="EP349" i="1"/>
  <c r="EF350" i="1"/>
  <c r="EG350" i="1"/>
  <c r="EH350" i="1"/>
  <c r="EI350" i="1"/>
  <c r="EJ350" i="1"/>
  <c r="EO350" i="1"/>
  <c r="EP350" i="1"/>
  <c r="EF351" i="1"/>
  <c r="EG351" i="1"/>
  <c r="EH351" i="1"/>
  <c r="EI351" i="1"/>
  <c r="EJ351" i="1"/>
  <c r="EO351" i="1"/>
  <c r="EP351" i="1"/>
  <c r="EF352" i="1"/>
  <c r="EG352" i="1"/>
  <c r="EH352" i="1"/>
  <c r="EI352" i="1"/>
  <c r="EJ352" i="1"/>
  <c r="EO352" i="1"/>
  <c r="EP352" i="1"/>
  <c r="EF353" i="1"/>
  <c r="EG353" i="1"/>
  <c r="EH353" i="1"/>
  <c r="EI353" i="1"/>
  <c r="EJ353" i="1"/>
  <c r="EO353" i="1"/>
  <c r="EP353" i="1"/>
  <c r="EF354" i="1"/>
  <c r="EG354" i="1"/>
  <c r="EH354" i="1"/>
  <c r="EI354" i="1"/>
  <c r="EJ354" i="1"/>
  <c r="EO354" i="1"/>
  <c r="EP354" i="1"/>
  <c r="EF355" i="1"/>
  <c r="EG355" i="1"/>
  <c r="EH355" i="1"/>
  <c r="EI355" i="1"/>
  <c r="EJ355" i="1"/>
  <c r="EO355" i="1"/>
  <c r="EP355" i="1"/>
  <c r="EF356" i="1"/>
  <c r="EG356" i="1"/>
  <c r="EH356" i="1"/>
  <c r="EI356" i="1"/>
  <c r="EJ356" i="1"/>
  <c r="EO356" i="1"/>
  <c r="EP356" i="1"/>
  <c r="EF357" i="1"/>
  <c r="EG357" i="1"/>
  <c r="EH357" i="1"/>
  <c r="EI357" i="1"/>
  <c r="EJ357" i="1"/>
  <c r="EO357" i="1"/>
  <c r="EP357" i="1"/>
  <c r="EF358" i="1"/>
  <c r="EG358" i="1"/>
  <c r="EH358" i="1"/>
  <c r="EI358" i="1"/>
  <c r="EJ358" i="1"/>
  <c r="EO358" i="1"/>
  <c r="EP358" i="1"/>
  <c r="EF359" i="1"/>
  <c r="EG359" i="1"/>
  <c r="EH359" i="1"/>
  <c r="EI359" i="1"/>
  <c r="EJ359" i="1"/>
  <c r="EO359" i="1"/>
  <c r="EP359" i="1"/>
  <c r="EF360" i="1"/>
  <c r="EG360" i="1"/>
  <c r="EH360" i="1"/>
  <c r="EI360" i="1"/>
  <c r="EJ360" i="1"/>
  <c r="EO360" i="1"/>
  <c r="EP360" i="1"/>
  <c r="EF361" i="1"/>
  <c r="EG361" i="1"/>
  <c r="EH361" i="1"/>
  <c r="EI361" i="1"/>
  <c r="EJ361" i="1"/>
  <c r="EO361" i="1"/>
  <c r="EP361" i="1"/>
  <c r="EF362" i="1"/>
  <c r="EG362" i="1"/>
  <c r="EH362" i="1"/>
  <c r="EI362" i="1"/>
  <c r="EJ362" i="1"/>
  <c r="EO362" i="1"/>
  <c r="EP362" i="1"/>
  <c r="EF363" i="1"/>
  <c r="EG363" i="1"/>
  <c r="EH363" i="1"/>
  <c r="EI363" i="1"/>
  <c r="EJ363" i="1"/>
  <c r="EO363" i="1"/>
  <c r="EP363" i="1"/>
  <c r="EF364" i="1"/>
  <c r="EG364" i="1"/>
  <c r="EH364" i="1"/>
  <c r="EI364" i="1"/>
  <c r="EJ364" i="1"/>
  <c r="EO364" i="1"/>
  <c r="EP364" i="1"/>
  <c r="EF365" i="1"/>
  <c r="EG365" i="1"/>
  <c r="EH365" i="1"/>
  <c r="EI365" i="1"/>
  <c r="EJ365" i="1"/>
  <c r="EO365" i="1"/>
  <c r="EP365" i="1"/>
  <c r="EF366" i="1"/>
  <c r="EG366" i="1"/>
  <c r="EH366" i="1"/>
  <c r="EI366" i="1"/>
  <c r="EJ366" i="1"/>
  <c r="EO366" i="1"/>
  <c r="EP366" i="1"/>
  <c r="EF367" i="1"/>
  <c r="EG367" i="1"/>
  <c r="EH367" i="1"/>
  <c r="EI367" i="1"/>
  <c r="EJ367" i="1"/>
  <c r="EO367" i="1"/>
  <c r="EP367" i="1"/>
  <c r="EF368" i="1"/>
  <c r="EG368" i="1"/>
  <c r="EH368" i="1"/>
  <c r="EI368" i="1"/>
  <c r="EJ368" i="1"/>
  <c r="EO368" i="1"/>
  <c r="EP368" i="1"/>
  <c r="EF369" i="1"/>
  <c r="EG369" i="1"/>
  <c r="EH369" i="1"/>
  <c r="EI369" i="1"/>
  <c r="EJ369" i="1"/>
  <c r="EO369" i="1"/>
  <c r="EP369" i="1"/>
  <c r="EF370" i="1"/>
  <c r="EG370" i="1"/>
  <c r="EH370" i="1"/>
  <c r="EI370" i="1"/>
  <c r="EJ370" i="1"/>
  <c r="EO370" i="1"/>
  <c r="EP370" i="1"/>
  <c r="EF371" i="1"/>
  <c r="EG371" i="1"/>
  <c r="EH371" i="1"/>
  <c r="EI371" i="1"/>
  <c r="EJ371" i="1"/>
  <c r="EO371" i="1"/>
  <c r="EP371" i="1"/>
  <c r="EF372" i="1"/>
  <c r="EG372" i="1"/>
  <c r="EH372" i="1"/>
  <c r="EI372" i="1"/>
  <c r="EJ372" i="1"/>
  <c r="EO372" i="1"/>
  <c r="EP372" i="1"/>
  <c r="EF373" i="1"/>
  <c r="EG373" i="1"/>
  <c r="EH373" i="1"/>
  <c r="EI373" i="1"/>
  <c r="EJ373" i="1"/>
  <c r="EO373" i="1"/>
  <c r="EP373" i="1"/>
  <c r="EF374" i="1"/>
  <c r="EG374" i="1"/>
  <c r="EH374" i="1"/>
  <c r="EI374" i="1"/>
  <c r="EJ374" i="1"/>
  <c r="EO374" i="1"/>
  <c r="EP374" i="1"/>
  <c r="EF375" i="1"/>
  <c r="EG375" i="1"/>
  <c r="EH375" i="1"/>
  <c r="EI375" i="1"/>
  <c r="EJ375" i="1"/>
  <c r="EO375" i="1"/>
  <c r="EP375" i="1"/>
  <c r="EF376" i="1"/>
  <c r="EG376" i="1"/>
  <c r="EH376" i="1"/>
  <c r="EI376" i="1"/>
  <c r="EJ376" i="1"/>
  <c r="EO376" i="1"/>
  <c r="EP376" i="1"/>
  <c r="EF377" i="1"/>
  <c r="EG377" i="1"/>
  <c r="EH377" i="1"/>
  <c r="EI377" i="1"/>
  <c r="EJ377" i="1"/>
  <c r="EO377" i="1"/>
  <c r="EP377" i="1"/>
  <c r="EF378" i="1"/>
  <c r="EG378" i="1"/>
  <c r="EH378" i="1"/>
  <c r="EI378" i="1"/>
  <c r="EJ378" i="1"/>
  <c r="EO378" i="1"/>
  <c r="EP378" i="1"/>
  <c r="EF379" i="1"/>
  <c r="EG379" i="1"/>
  <c r="EH379" i="1"/>
  <c r="EJ379" i="1"/>
  <c r="EO379" i="1"/>
  <c r="EP379" i="1"/>
  <c r="EF380" i="1"/>
  <c r="EG380" i="1"/>
  <c r="EH380" i="1"/>
  <c r="EI380" i="1"/>
  <c r="EJ380" i="1"/>
  <c r="EO380" i="1"/>
  <c r="EP380" i="1"/>
  <c r="EF381" i="1"/>
  <c r="EG381" i="1"/>
  <c r="EH381" i="1"/>
  <c r="EI381" i="1"/>
  <c r="EJ381" i="1"/>
  <c r="EO381" i="1"/>
  <c r="EP381" i="1"/>
  <c r="EF382" i="1"/>
  <c r="EG382" i="1"/>
  <c r="EH382" i="1"/>
  <c r="EI382" i="1"/>
  <c r="EJ382" i="1"/>
  <c r="EO382" i="1"/>
  <c r="EP382" i="1"/>
  <c r="EF383" i="1"/>
  <c r="EG383" i="1"/>
  <c r="EH383" i="1"/>
  <c r="EI383" i="1"/>
  <c r="EJ383" i="1"/>
  <c r="EO383" i="1"/>
  <c r="EP383" i="1"/>
  <c r="EF384" i="1"/>
  <c r="EG384" i="1"/>
  <c r="EH384" i="1"/>
  <c r="EI384" i="1"/>
  <c r="EJ384" i="1"/>
  <c r="EO384" i="1"/>
  <c r="EP384" i="1"/>
  <c r="EF385" i="1"/>
  <c r="EG385" i="1"/>
  <c r="EH385" i="1"/>
  <c r="EI385" i="1"/>
  <c r="EJ385" i="1"/>
  <c r="EO385" i="1"/>
  <c r="EP385" i="1"/>
  <c r="EF386" i="1"/>
  <c r="EG386" i="1"/>
  <c r="EH386" i="1"/>
  <c r="EI386" i="1"/>
  <c r="EJ386" i="1"/>
  <c r="EO386" i="1"/>
  <c r="EP386" i="1"/>
  <c r="EF387" i="1"/>
  <c r="EG387" i="1"/>
  <c r="EH387" i="1"/>
  <c r="EI387" i="1"/>
  <c r="EJ387" i="1"/>
  <c r="EO387" i="1"/>
  <c r="EP387" i="1"/>
  <c r="EF388" i="1"/>
  <c r="EG388" i="1"/>
  <c r="EH388" i="1"/>
  <c r="EI388" i="1"/>
  <c r="EJ388" i="1"/>
  <c r="EO388" i="1"/>
  <c r="EP388" i="1"/>
  <c r="EF389" i="1"/>
  <c r="EG389" i="1"/>
  <c r="EH389" i="1"/>
  <c r="EI389" i="1"/>
  <c r="EJ389" i="1"/>
  <c r="EO389" i="1"/>
  <c r="EP389" i="1"/>
  <c r="EF390" i="1"/>
  <c r="EG390" i="1"/>
  <c r="EH390" i="1"/>
  <c r="EI390" i="1"/>
  <c r="EJ390" i="1"/>
  <c r="EO390" i="1"/>
  <c r="EP390" i="1"/>
  <c r="EF391" i="1"/>
  <c r="EG391" i="1"/>
  <c r="EH391" i="1"/>
  <c r="EI391" i="1"/>
  <c r="EJ391" i="1"/>
  <c r="EO391" i="1"/>
  <c r="EP391" i="1"/>
  <c r="EF392" i="1"/>
  <c r="EG392" i="1"/>
  <c r="EH392" i="1"/>
  <c r="EI392" i="1"/>
  <c r="EJ392" i="1"/>
  <c r="EO392" i="1"/>
  <c r="EP392" i="1"/>
  <c r="EF393" i="1"/>
  <c r="EG393" i="1"/>
  <c r="EH393" i="1"/>
  <c r="EI393" i="1"/>
  <c r="EJ393" i="1"/>
  <c r="EO393" i="1"/>
  <c r="EP393" i="1"/>
  <c r="EF394" i="1"/>
  <c r="EG394" i="1"/>
  <c r="EH394" i="1"/>
  <c r="EI394" i="1"/>
  <c r="EJ394" i="1"/>
  <c r="EO394" i="1"/>
  <c r="EP394" i="1"/>
  <c r="EF395" i="1"/>
  <c r="EG395" i="1"/>
  <c r="EH395" i="1"/>
  <c r="EI395" i="1"/>
  <c r="EJ395" i="1"/>
  <c r="EO395" i="1"/>
  <c r="EP395" i="1"/>
  <c r="EF396" i="1"/>
  <c r="EG396" i="1"/>
  <c r="EH396" i="1"/>
  <c r="EI396" i="1"/>
  <c r="EJ396" i="1"/>
  <c r="EO396" i="1"/>
  <c r="EP396" i="1"/>
  <c r="EF397" i="1"/>
  <c r="EG397" i="1"/>
  <c r="EH397" i="1"/>
  <c r="EI397" i="1"/>
  <c r="EJ397" i="1"/>
  <c r="EO397" i="1"/>
  <c r="EP397" i="1"/>
  <c r="EF398" i="1"/>
  <c r="EG398" i="1"/>
  <c r="EH398" i="1"/>
  <c r="EI398" i="1"/>
  <c r="EJ398" i="1"/>
  <c r="EO398" i="1"/>
  <c r="EP398" i="1"/>
  <c r="EF399" i="1"/>
  <c r="EG399" i="1"/>
  <c r="EH399" i="1"/>
  <c r="EI399" i="1"/>
  <c r="EJ399" i="1"/>
  <c r="EO399" i="1"/>
  <c r="EP399" i="1"/>
  <c r="EF400" i="1"/>
  <c r="EG400" i="1"/>
  <c r="EH400" i="1"/>
  <c r="EI400" i="1"/>
  <c r="EJ400" i="1"/>
  <c r="EO400" i="1"/>
  <c r="EP400" i="1"/>
  <c r="EF401" i="1"/>
  <c r="EG401" i="1"/>
  <c r="EH401" i="1"/>
  <c r="EI401" i="1"/>
  <c r="EJ401" i="1"/>
  <c r="EO401" i="1"/>
  <c r="EP401" i="1"/>
  <c r="EF402" i="1"/>
  <c r="EG402" i="1"/>
  <c r="EH402" i="1"/>
  <c r="EI402" i="1"/>
  <c r="EJ402" i="1"/>
  <c r="EO402" i="1"/>
  <c r="EP402" i="1"/>
  <c r="EF403" i="1"/>
  <c r="EG403" i="1"/>
  <c r="EH403" i="1"/>
  <c r="EI403" i="1"/>
  <c r="EJ403" i="1"/>
  <c r="EO403" i="1"/>
  <c r="EP403" i="1"/>
  <c r="EF404" i="1"/>
  <c r="EG404" i="1"/>
  <c r="EH404" i="1"/>
  <c r="EI404" i="1"/>
  <c r="EJ404" i="1"/>
  <c r="EO404" i="1"/>
  <c r="EP404" i="1"/>
  <c r="EF405" i="1"/>
  <c r="EG405" i="1"/>
  <c r="EH405" i="1"/>
  <c r="EI405" i="1"/>
  <c r="EJ405" i="1"/>
  <c r="EO405" i="1"/>
  <c r="EP405" i="1"/>
  <c r="EF406" i="1"/>
  <c r="EG406" i="1"/>
  <c r="EH406" i="1"/>
  <c r="EI406" i="1"/>
  <c r="EJ406" i="1"/>
  <c r="EO406" i="1"/>
  <c r="EP406" i="1"/>
  <c r="EF407" i="1"/>
  <c r="EG407" i="1"/>
  <c r="EH407" i="1"/>
  <c r="EI407" i="1"/>
  <c r="EJ407" i="1"/>
  <c r="EO407" i="1"/>
  <c r="EP407" i="1"/>
  <c r="EF408" i="1"/>
  <c r="EG408" i="1"/>
  <c r="EH408" i="1"/>
  <c r="EI408" i="1"/>
  <c r="EJ408" i="1"/>
  <c r="EO408" i="1"/>
  <c r="EP408" i="1"/>
  <c r="EF409" i="1"/>
  <c r="EG409" i="1"/>
  <c r="EH409" i="1"/>
  <c r="EI409" i="1"/>
  <c r="EJ409" i="1"/>
  <c r="EO409" i="1"/>
  <c r="EP409" i="1"/>
  <c r="EF410" i="1"/>
  <c r="EG410" i="1"/>
  <c r="EH410" i="1"/>
  <c r="EI410" i="1"/>
  <c r="EJ410" i="1"/>
  <c r="EO410" i="1"/>
  <c r="EP410" i="1"/>
  <c r="EF65" i="1"/>
  <c r="EP65" i="1"/>
  <c r="EO65" i="1"/>
  <c r="DO66" i="1"/>
  <c r="EK66" i="1" s="1"/>
  <c r="DO67" i="1"/>
  <c r="EK67" i="1" s="1"/>
  <c r="DO68" i="1"/>
  <c r="EK68" i="1" s="1"/>
  <c r="DO69" i="1"/>
  <c r="EK69" i="1" s="1"/>
  <c r="DO71" i="1"/>
  <c r="EK71" i="1" s="1"/>
  <c r="DO72" i="1"/>
  <c r="EK72" i="1" s="1"/>
  <c r="DO73" i="1"/>
  <c r="EK73" i="1" s="1"/>
  <c r="DO74" i="1"/>
  <c r="EK74" i="1" s="1"/>
  <c r="DO75" i="1"/>
  <c r="EK75" i="1" s="1"/>
  <c r="DO76" i="1"/>
  <c r="EK76" i="1" s="1"/>
  <c r="DO77" i="1"/>
  <c r="EK77" i="1" s="1"/>
  <c r="DO78" i="1"/>
  <c r="EK78" i="1" s="1"/>
  <c r="DO79" i="1"/>
  <c r="EK79" i="1" s="1"/>
  <c r="DO80" i="1"/>
  <c r="EK80" i="1" s="1"/>
  <c r="DO81" i="1"/>
  <c r="EK81" i="1" s="1"/>
  <c r="DO82" i="1"/>
  <c r="EK82" i="1" s="1"/>
  <c r="DO83" i="1"/>
  <c r="EK83" i="1" s="1"/>
  <c r="DO84" i="1"/>
  <c r="EK84" i="1" s="1"/>
  <c r="DO85" i="1"/>
  <c r="EK85" i="1" s="1"/>
  <c r="DO86" i="1"/>
  <c r="EK86" i="1" s="1"/>
  <c r="DO87" i="1"/>
  <c r="EK87" i="1" s="1"/>
  <c r="DO88" i="1"/>
  <c r="EK88" i="1" s="1"/>
  <c r="DO89" i="1"/>
  <c r="EK89" i="1" s="1"/>
  <c r="DO90" i="1"/>
  <c r="EK90" i="1" s="1"/>
  <c r="DO91" i="1"/>
  <c r="EK91" i="1" s="1"/>
  <c r="DO92" i="1"/>
  <c r="EK92" i="1" s="1"/>
  <c r="DO93" i="1"/>
  <c r="EK93" i="1" s="1"/>
  <c r="DO94" i="1"/>
  <c r="EK94" i="1" s="1"/>
  <c r="DO95" i="1"/>
  <c r="EK95" i="1" s="1"/>
  <c r="DO96" i="1"/>
  <c r="EK96" i="1" s="1"/>
  <c r="DO97" i="1"/>
  <c r="EK97" i="1" s="1"/>
  <c r="DO98" i="1"/>
  <c r="EK98" i="1" s="1"/>
  <c r="DO99" i="1"/>
  <c r="EK99" i="1" s="1"/>
  <c r="DO100" i="1"/>
  <c r="EK100" i="1" s="1"/>
  <c r="DO101" i="1"/>
  <c r="EK101" i="1" s="1"/>
  <c r="DO102" i="1"/>
  <c r="EK102" i="1" s="1"/>
  <c r="DO103" i="1"/>
  <c r="EK103" i="1" s="1"/>
  <c r="DO104" i="1"/>
  <c r="EK104" i="1" s="1"/>
  <c r="DO105" i="1"/>
  <c r="EK105" i="1" s="1"/>
  <c r="DO106" i="1"/>
  <c r="EK106" i="1" s="1"/>
  <c r="DO107" i="1"/>
  <c r="EK107" i="1" s="1"/>
  <c r="DO108" i="1"/>
  <c r="EK108" i="1" s="1"/>
  <c r="DO109" i="1"/>
  <c r="EK109" i="1" s="1"/>
  <c r="DO110" i="1"/>
  <c r="EK110" i="1" s="1"/>
  <c r="DO111" i="1"/>
  <c r="EK111" i="1" s="1"/>
  <c r="DO112" i="1"/>
  <c r="EK112" i="1" s="1"/>
  <c r="DO113" i="1"/>
  <c r="EK113" i="1" s="1"/>
  <c r="DO114" i="1"/>
  <c r="EK114" i="1" s="1"/>
  <c r="DO115" i="1"/>
  <c r="EK115" i="1" s="1"/>
  <c r="DO116" i="1"/>
  <c r="EK116" i="1" s="1"/>
  <c r="DO117" i="1"/>
  <c r="EK117" i="1" s="1"/>
  <c r="DO118" i="1"/>
  <c r="EK118" i="1" s="1"/>
  <c r="DO119" i="1"/>
  <c r="EK119" i="1" s="1"/>
  <c r="DO120" i="1"/>
  <c r="EK120" i="1" s="1"/>
  <c r="DO121" i="1"/>
  <c r="EK121" i="1" s="1"/>
  <c r="DO122" i="1"/>
  <c r="EK122" i="1" s="1"/>
  <c r="DO123" i="1"/>
  <c r="EK123" i="1" s="1"/>
  <c r="DO124" i="1"/>
  <c r="EK124" i="1" s="1"/>
  <c r="DO125" i="1"/>
  <c r="EK125" i="1" s="1"/>
  <c r="DO126" i="1"/>
  <c r="EK126" i="1" s="1"/>
  <c r="DO127" i="1"/>
  <c r="EK127" i="1" s="1"/>
  <c r="DO128" i="1"/>
  <c r="EK128" i="1" s="1"/>
  <c r="DO129" i="1"/>
  <c r="EK129" i="1" s="1"/>
  <c r="DO130" i="1"/>
  <c r="EK130" i="1" s="1"/>
  <c r="DO131" i="1"/>
  <c r="EK131" i="1" s="1"/>
  <c r="DO132" i="1"/>
  <c r="EK132" i="1" s="1"/>
  <c r="DO133" i="1"/>
  <c r="EK133" i="1" s="1"/>
  <c r="DO134" i="1"/>
  <c r="EK134" i="1" s="1"/>
  <c r="DO135" i="1"/>
  <c r="EK135" i="1" s="1"/>
  <c r="DO136" i="1"/>
  <c r="EK136" i="1" s="1"/>
  <c r="DO137" i="1"/>
  <c r="EK137" i="1" s="1"/>
  <c r="DO138" i="1"/>
  <c r="EK138" i="1" s="1"/>
  <c r="DO139" i="1"/>
  <c r="EK139" i="1" s="1"/>
  <c r="DO140" i="1"/>
  <c r="EK140" i="1" s="1"/>
  <c r="DO141" i="1"/>
  <c r="EK141" i="1" s="1"/>
  <c r="DO142" i="1"/>
  <c r="EK142" i="1" s="1"/>
  <c r="DO143" i="1"/>
  <c r="EK143" i="1" s="1"/>
  <c r="DO144" i="1"/>
  <c r="EK144" i="1" s="1"/>
  <c r="DO145" i="1"/>
  <c r="EK145" i="1" s="1"/>
  <c r="DO146" i="1"/>
  <c r="EK146" i="1" s="1"/>
  <c r="DO147" i="1"/>
  <c r="EK147" i="1" s="1"/>
  <c r="DO148" i="1"/>
  <c r="EK148" i="1" s="1"/>
  <c r="DO149" i="1"/>
  <c r="EK149" i="1" s="1"/>
  <c r="DO150" i="1"/>
  <c r="EK150" i="1" s="1"/>
  <c r="DO151" i="1"/>
  <c r="EK151" i="1" s="1"/>
  <c r="DO152" i="1"/>
  <c r="EK152" i="1" s="1"/>
  <c r="DO153" i="1"/>
  <c r="EK153" i="1" s="1"/>
  <c r="DO154" i="1"/>
  <c r="EK154" i="1" s="1"/>
  <c r="DO155" i="1"/>
  <c r="EK155" i="1" s="1"/>
  <c r="DO156" i="1"/>
  <c r="EK156" i="1" s="1"/>
  <c r="DO157" i="1"/>
  <c r="EK157" i="1" s="1"/>
  <c r="DO158" i="1"/>
  <c r="EK158" i="1" s="1"/>
  <c r="DO159" i="1"/>
  <c r="EK159" i="1" s="1"/>
  <c r="DO160" i="1"/>
  <c r="EK160" i="1" s="1"/>
  <c r="DO161" i="1"/>
  <c r="EK161" i="1" s="1"/>
  <c r="DO162" i="1"/>
  <c r="EK162" i="1" s="1"/>
  <c r="DO163" i="1"/>
  <c r="EK163" i="1" s="1"/>
  <c r="DO164" i="1"/>
  <c r="EK164" i="1" s="1"/>
  <c r="DO165" i="1"/>
  <c r="EK165" i="1" s="1"/>
  <c r="DO166" i="1"/>
  <c r="EK166" i="1" s="1"/>
  <c r="DO167" i="1"/>
  <c r="EK167" i="1" s="1"/>
  <c r="DO168" i="1"/>
  <c r="EK168" i="1" s="1"/>
  <c r="DO169" i="1"/>
  <c r="EK169" i="1" s="1"/>
  <c r="DO170" i="1"/>
  <c r="EK170" i="1" s="1"/>
  <c r="DO171" i="1"/>
  <c r="EK171" i="1" s="1"/>
  <c r="DO172" i="1"/>
  <c r="EK172" i="1" s="1"/>
  <c r="DO173" i="1"/>
  <c r="EK173" i="1" s="1"/>
  <c r="DO174" i="1"/>
  <c r="EK174" i="1" s="1"/>
  <c r="DO175" i="1"/>
  <c r="EK175" i="1" s="1"/>
  <c r="DO176" i="1"/>
  <c r="EK176" i="1" s="1"/>
  <c r="DO177" i="1"/>
  <c r="EK177" i="1" s="1"/>
  <c r="DO178" i="1"/>
  <c r="EK178" i="1" s="1"/>
  <c r="DO179" i="1"/>
  <c r="EK179" i="1" s="1"/>
  <c r="DO180" i="1"/>
  <c r="EK180" i="1" s="1"/>
  <c r="DO181" i="1"/>
  <c r="EK181" i="1" s="1"/>
  <c r="DO182" i="1"/>
  <c r="EK182" i="1" s="1"/>
  <c r="DO183" i="1"/>
  <c r="EK183" i="1" s="1"/>
  <c r="DO184" i="1"/>
  <c r="EK184" i="1" s="1"/>
  <c r="DO185" i="1"/>
  <c r="EK185" i="1" s="1"/>
  <c r="DO186" i="1"/>
  <c r="EK186" i="1" s="1"/>
  <c r="DO187" i="1"/>
  <c r="EK187" i="1" s="1"/>
  <c r="DO188" i="1"/>
  <c r="EK188" i="1" s="1"/>
  <c r="DO189" i="1"/>
  <c r="EK189" i="1" s="1"/>
  <c r="DO190" i="1"/>
  <c r="EK190" i="1" s="1"/>
  <c r="DO191" i="1"/>
  <c r="EK191" i="1" s="1"/>
  <c r="DO192" i="1"/>
  <c r="EK192" i="1" s="1"/>
  <c r="DO193" i="1"/>
  <c r="EK193" i="1" s="1"/>
  <c r="DO194" i="1"/>
  <c r="EK194" i="1" s="1"/>
  <c r="DO195" i="1"/>
  <c r="EK195" i="1" s="1"/>
  <c r="DO196" i="1"/>
  <c r="EK196" i="1" s="1"/>
  <c r="DO197" i="1"/>
  <c r="EK197" i="1" s="1"/>
  <c r="DO198" i="1"/>
  <c r="EK198" i="1" s="1"/>
  <c r="DO199" i="1"/>
  <c r="EK199" i="1" s="1"/>
  <c r="DO200" i="1"/>
  <c r="EK200" i="1" s="1"/>
  <c r="DO201" i="1"/>
  <c r="EK201" i="1" s="1"/>
  <c r="DO202" i="1"/>
  <c r="EK202" i="1" s="1"/>
  <c r="DO203" i="1"/>
  <c r="EK203" i="1" s="1"/>
  <c r="DO204" i="1"/>
  <c r="EK204" i="1" s="1"/>
  <c r="DO205" i="1"/>
  <c r="EK205" i="1" s="1"/>
  <c r="DO206" i="1"/>
  <c r="EK206" i="1" s="1"/>
  <c r="DO207" i="1"/>
  <c r="EK207" i="1" s="1"/>
  <c r="DO208" i="1"/>
  <c r="EK208" i="1" s="1"/>
  <c r="DO209" i="1"/>
  <c r="EK209" i="1" s="1"/>
  <c r="DO210" i="1"/>
  <c r="EK210" i="1" s="1"/>
  <c r="DO211" i="1"/>
  <c r="EK211" i="1" s="1"/>
  <c r="DO212" i="1"/>
  <c r="EK212" i="1" s="1"/>
  <c r="DO213" i="1"/>
  <c r="EK213" i="1" s="1"/>
  <c r="DO214" i="1"/>
  <c r="EK214" i="1" s="1"/>
  <c r="DO215" i="1"/>
  <c r="EK215" i="1" s="1"/>
  <c r="DO216" i="1"/>
  <c r="EK216" i="1" s="1"/>
  <c r="DO217" i="1"/>
  <c r="EK217" i="1" s="1"/>
  <c r="DO218" i="1"/>
  <c r="EK218" i="1" s="1"/>
  <c r="DO219" i="1"/>
  <c r="EK219" i="1" s="1"/>
  <c r="DO220" i="1"/>
  <c r="EK220" i="1" s="1"/>
  <c r="DO221" i="1"/>
  <c r="EK221" i="1" s="1"/>
  <c r="DO222" i="1"/>
  <c r="EK222" i="1" s="1"/>
  <c r="DO223" i="1"/>
  <c r="EK223" i="1" s="1"/>
  <c r="DO224" i="1"/>
  <c r="EK224" i="1" s="1"/>
  <c r="DO225" i="1"/>
  <c r="EK225" i="1" s="1"/>
  <c r="DO226" i="1"/>
  <c r="EK226" i="1" s="1"/>
  <c r="DO227" i="1"/>
  <c r="EK227" i="1" s="1"/>
  <c r="DO228" i="1"/>
  <c r="EK228" i="1" s="1"/>
  <c r="DO229" i="1"/>
  <c r="EK229" i="1" s="1"/>
  <c r="DO230" i="1"/>
  <c r="EK230" i="1" s="1"/>
  <c r="DO231" i="1"/>
  <c r="EK231" i="1" s="1"/>
  <c r="DO232" i="1"/>
  <c r="EK232" i="1" s="1"/>
  <c r="DO233" i="1"/>
  <c r="EK233" i="1" s="1"/>
  <c r="DO234" i="1"/>
  <c r="EK234" i="1" s="1"/>
  <c r="DO235" i="1"/>
  <c r="EK235" i="1" s="1"/>
  <c r="DO236" i="1"/>
  <c r="EK236" i="1" s="1"/>
  <c r="DO237" i="1"/>
  <c r="EK237" i="1" s="1"/>
  <c r="DO238" i="1"/>
  <c r="EK238" i="1" s="1"/>
  <c r="DO239" i="1"/>
  <c r="EK239" i="1" s="1"/>
  <c r="DO240" i="1"/>
  <c r="EK240" i="1" s="1"/>
  <c r="DO241" i="1"/>
  <c r="EK241" i="1" s="1"/>
  <c r="DO242" i="1"/>
  <c r="EK242" i="1" s="1"/>
  <c r="DO243" i="1"/>
  <c r="EK243" i="1" s="1"/>
  <c r="DO244" i="1"/>
  <c r="EK244" i="1" s="1"/>
  <c r="DO245" i="1"/>
  <c r="EK245" i="1" s="1"/>
  <c r="DO246" i="1"/>
  <c r="EK246" i="1" s="1"/>
  <c r="DO247" i="1"/>
  <c r="EK247" i="1" s="1"/>
  <c r="DO248" i="1"/>
  <c r="EK248" i="1" s="1"/>
  <c r="DO249" i="1"/>
  <c r="EK249" i="1" s="1"/>
  <c r="DO250" i="1"/>
  <c r="EK250" i="1" s="1"/>
  <c r="DO251" i="1"/>
  <c r="EK251" i="1" s="1"/>
  <c r="DO252" i="1"/>
  <c r="EK252" i="1" s="1"/>
  <c r="DO253" i="1"/>
  <c r="EK253" i="1" s="1"/>
  <c r="DO254" i="1"/>
  <c r="EK254" i="1" s="1"/>
  <c r="DO255" i="1"/>
  <c r="EK255" i="1" s="1"/>
  <c r="DO256" i="1"/>
  <c r="EK256" i="1" s="1"/>
  <c r="DO257" i="1"/>
  <c r="EK257" i="1" s="1"/>
  <c r="DO258" i="1"/>
  <c r="EK258" i="1" s="1"/>
  <c r="DO259" i="1"/>
  <c r="EK259" i="1" s="1"/>
  <c r="DO260" i="1"/>
  <c r="EK260" i="1" s="1"/>
  <c r="DO261" i="1"/>
  <c r="EK261" i="1" s="1"/>
  <c r="DO262" i="1"/>
  <c r="EK262" i="1" s="1"/>
  <c r="DO263" i="1"/>
  <c r="EK263" i="1" s="1"/>
  <c r="DO264" i="1"/>
  <c r="EK264" i="1" s="1"/>
  <c r="DO265" i="1"/>
  <c r="EK265" i="1" s="1"/>
  <c r="DO266" i="1"/>
  <c r="EK266" i="1" s="1"/>
  <c r="DO267" i="1"/>
  <c r="EK267" i="1" s="1"/>
  <c r="DO268" i="1"/>
  <c r="EK268" i="1" s="1"/>
  <c r="DO269" i="1"/>
  <c r="EK269" i="1" s="1"/>
  <c r="DO270" i="1"/>
  <c r="EK270" i="1" s="1"/>
  <c r="DO271" i="1"/>
  <c r="EK271" i="1" s="1"/>
  <c r="DO272" i="1"/>
  <c r="EK272" i="1" s="1"/>
  <c r="DO273" i="1"/>
  <c r="EK273" i="1" s="1"/>
  <c r="DO274" i="1"/>
  <c r="EK274" i="1" s="1"/>
  <c r="DO275" i="1"/>
  <c r="EK275" i="1" s="1"/>
  <c r="DO276" i="1"/>
  <c r="EK276" i="1" s="1"/>
  <c r="DO277" i="1"/>
  <c r="EK277" i="1" s="1"/>
  <c r="DO278" i="1"/>
  <c r="EK278" i="1" s="1"/>
  <c r="DO279" i="1"/>
  <c r="EK279" i="1" s="1"/>
  <c r="DO280" i="1"/>
  <c r="EK280" i="1" s="1"/>
  <c r="DO281" i="1"/>
  <c r="EK281" i="1" s="1"/>
  <c r="DO282" i="1"/>
  <c r="EK282" i="1" s="1"/>
  <c r="DO283" i="1"/>
  <c r="EK283" i="1" s="1"/>
  <c r="DO284" i="1"/>
  <c r="EK284" i="1" s="1"/>
  <c r="DO285" i="1"/>
  <c r="EK285" i="1" s="1"/>
  <c r="DO286" i="1"/>
  <c r="EK286" i="1" s="1"/>
  <c r="DO287" i="1"/>
  <c r="EK287" i="1" s="1"/>
  <c r="DO288" i="1"/>
  <c r="EK288" i="1" s="1"/>
  <c r="DO289" i="1"/>
  <c r="EK289" i="1" s="1"/>
  <c r="DO290" i="1"/>
  <c r="EK290" i="1" s="1"/>
  <c r="DO291" i="1"/>
  <c r="EK291" i="1" s="1"/>
  <c r="DO292" i="1"/>
  <c r="EK292" i="1" s="1"/>
  <c r="DO293" i="1"/>
  <c r="EK293" i="1" s="1"/>
  <c r="DO294" i="1"/>
  <c r="EK294" i="1" s="1"/>
  <c r="DO295" i="1"/>
  <c r="EK295" i="1" s="1"/>
  <c r="DO296" i="1"/>
  <c r="EK296" i="1" s="1"/>
  <c r="DO297" i="1"/>
  <c r="EK297" i="1" s="1"/>
  <c r="DO298" i="1"/>
  <c r="EK298" i="1" s="1"/>
  <c r="DO299" i="1"/>
  <c r="EK299" i="1" s="1"/>
  <c r="DO300" i="1"/>
  <c r="EK300" i="1" s="1"/>
  <c r="DO301" i="1"/>
  <c r="EK301" i="1" s="1"/>
  <c r="DO302" i="1"/>
  <c r="EK302" i="1" s="1"/>
  <c r="DO303" i="1"/>
  <c r="EK303" i="1" s="1"/>
  <c r="DO304" i="1"/>
  <c r="EK304" i="1" s="1"/>
  <c r="DO305" i="1"/>
  <c r="EK305" i="1" s="1"/>
  <c r="DO306" i="1"/>
  <c r="EK306" i="1" s="1"/>
  <c r="DO307" i="1"/>
  <c r="EK307" i="1" s="1"/>
  <c r="DO308" i="1"/>
  <c r="EK308" i="1" s="1"/>
  <c r="DO309" i="1"/>
  <c r="EK309" i="1" s="1"/>
  <c r="DO310" i="1"/>
  <c r="EK310" i="1" s="1"/>
  <c r="DO311" i="1"/>
  <c r="EK311" i="1" s="1"/>
  <c r="DO312" i="1"/>
  <c r="EK312" i="1" s="1"/>
  <c r="DO313" i="1"/>
  <c r="EK313" i="1" s="1"/>
  <c r="DO314" i="1"/>
  <c r="EK314" i="1" s="1"/>
  <c r="DO315" i="1"/>
  <c r="EK315" i="1" s="1"/>
  <c r="DO316" i="1"/>
  <c r="EK316" i="1" s="1"/>
  <c r="DO317" i="1"/>
  <c r="EK317" i="1" s="1"/>
  <c r="DO318" i="1"/>
  <c r="EK318" i="1" s="1"/>
  <c r="DO319" i="1"/>
  <c r="EK319" i="1" s="1"/>
  <c r="DO320" i="1"/>
  <c r="EK320" i="1" s="1"/>
  <c r="DO321" i="1"/>
  <c r="EK321" i="1" s="1"/>
  <c r="DO322" i="1"/>
  <c r="EK322" i="1" s="1"/>
  <c r="DO323" i="1"/>
  <c r="EK323" i="1" s="1"/>
  <c r="DO324" i="1"/>
  <c r="EK324" i="1" s="1"/>
  <c r="DO325" i="1"/>
  <c r="EK325" i="1" s="1"/>
  <c r="DO326" i="1"/>
  <c r="EK326" i="1" s="1"/>
  <c r="DO327" i="1"/>
  <c r="EK327" i="1" s="1"/>
  <c r="DO328" i="1"/>
  <c r="EK328" i="1" s="1"/>
  <c r="DO329" i="1"/>
  <c r="EK329" i="1" s="1"/>
  <c r="DO330" i="1"/>
  <c r="EK330" i="1" s="1"/>
  <c r="DO331" i="1"/>
  <c r="EK331" i="1" s="1"/>
  <c r="DO332" i="1"/>
  <c r="EK332" i="1" s="1"/>
  <c r="DO333" i="1"/>
  <c r="EK333" i="1" s="1"/>
  <c r="DO334" i="1"/>
  <c r="EK334" i="1" s="1"/>
  <c r="DO335" i="1"/>
  <c r="EK335" i="1" s="1"/>
  <c r="DO336" i="1"/>
  <c r="EK336" i="1" s="1"/>
  <c r="DO337" i="1"/>
  <c r="EK337" i="1" s="1"/>
  <c r="DO338" i="1"/>
  <c r="EK338" i="1" s="1"/>
  <c r="DO339" i="1"/>
  <c r="EK339" i="1" s="1"/>
  <c r="DO340" i="1"/>
  <c r="EK340" i="1" s="1"/>
  <c r="DO341" i="1"/>
  <c r="EK341" i="1" s="1"/>
  <c r="DO342" i="1"/>
  <c r="EK342" i="1" s="1"/>
  <c r="DO343" i="1"/>
  <c r="EK343" i="1" s="1"/>
  <c r="DO344" i="1"/>
  <c r="EK344" i="1" s="1"/>
  <c r="DO345" i="1"/>
  <c r="EK345" i="1" s="1"/>
  <c r="DO346" i="1"/>
  <c r="EK346" i="1" s="1"/>
  <c r="DO347" i="1"/>
  <c r="EK347" i="1" s="1"/>
  <c r="DO348" i="1"/>
  <c r="EK348" i="1" s="1"/>
  <c r="DO349" i="1"/>
  <c r="EK349" i="1" s="1"/>
  <c r="DO350" i="1"/>
  <c r="EK350" i="1" s="1"/>
  <c r="DO351" i="1"/>
  <c r="EK351" i="1" s="1"/>
  <c r="DO352" i="1"/>
  <c r="EK352" i="1" s="1"/>
  <c r="DO353" i="1"/>
  <c r="EK353" i="1" s="1"/>
  <c r="DO354" i="1"/>
  <c r="EK354" i="1" s="1"/>
  <c r="DO355" i="1"/>
  <c r="EK355" i="1" s="1"/>
  <c r="DO356" i="1"/>
  <c r="EK356" i="1" s="1"/>
  <c r="DO357" i="1"/>
  <c r="EK357" i="1" s="1"/>
  <c r="DO358" i="1"/>
  <c r="EK358" i="1" s="1"/>
  <c r="DO359" i="1"/>
  <c r="EK359" i="1" s="1"/>
  <c r="DO360" i="1"/>
  <c r="EK360" i="1" s="1"/>
  <c r="DO361" i="1"/>
  <c r="EK361" i="1" s="1"/>
  <c r="DO362" i="1"/>
  <c r="EK362" i="1" s="1"/>
  <c r="DO363" i="1"/>
  <c r="EK363" i="1" s="1"/>
  <c r="DO364" i="1"/>
  <c r="EK364" i="1" s="1"/>
  <c r="DO365" i="1"/>
  <c r="EK365" i="1" s="1"/>
  <c r="DO366" i="1"/>
  <c r="EK366" i="1" s="1"/>
  <c r="DO367" i="1"/>
  <c r="EK367" i="1" s="1"/>
  <c r="DO368" i="1"/>
  <c r="EK368" i="1" s="1"/>
  <c r="DO369" i="1"/>
  <c r="EK369" i="1" s="1"/>
  <c r="DO370" i="1"/>
  <c r="EK370" i="1" s="1"/>
  <c r="DO371" i="1"/>
  <c r="EK371" i="1" s="1"/>
  <c r="DO372" i="1"/>
  <c r="EK372" i="1" s="1"/>
  <c r="DO373" i="1"/>
  <c r="EK373" i="1" s="1"/>
  <c r="DO374" i="1"/>
  <c r="EK374" i="1" s="1"/>
  <c r="DO375" i="1"/>
  <c r="EK375" i="1" s="1"/>
  <c r="DO376" i="1"/>
  <c r="EK376" i="1" s="1"/>
  <c r="DO377" i="1"/>
  <c r="EK377" i="1" s="1"/>
  <c r="DO378" i="1"/>
  <c r="EK378" i="1" s="1"/>
  <c r="DO379" i="1"/>
  <c r="EK379" i="1" s="1"/>
  <c r="DO380" i="1"/>
  <c r="EK380" i="1" s="1"/>
  <c r="DO381" i="1"/>
  <c r="EK381" i="1" s="1"/>
  <c r="DO382" i="1"/>
  <c r="EK382" i="1" s="1"/>
  <c r="DO383" i="1"/>
  <c r="EK383" i="1" s="1"/>
  <c r="DO384" i="1"/>
  <c r="EK384" i="1" s="1"/>
  <c r="DO385" i="1"/>
  <c r="EK385" i="1" s="1"/>
  <c r="DO386" i="1"/>
  <c r="EK386" i="1" s="1"/>
  <c r="DO387" i="1"/>
  <c r="EK387" i="1" s="1"/>
  <c r="DO388" i="1"/>
  <c r="EK388" i="1" s="1"/>
  <c r="DO389" i="1"/>
  <c r="EK389" i="1" s="1"/>
  <c r="DO390" i="1"/>
  <c r="EK390" i="1" s="1"/>
  <c r="DO391" i="1"/>
  <c r="EK391" i="1" s="1"/>
  <c r="DO392" i="1"/>
  <c r="EK392" i="1" s="1"/>
  <c r="DO393" i="1"/>
  <c r="EK393" i="1" s="1"/>
  <c r="DO394" i="1"/>
  <c r="EK394" i="1" s="1"/>
  <c r="DO395" i="1"/>
  <c r="EK395" i="1" s="1"/>
  <c r="DO396" i="1"/>
  <c r="EK396" i="1" s="1"/>
  <c r="DO397" i="1"/>
  <c r="EK397" i="1" s="1"/>
  <c r="DO398" i="1"/>
  <c r="EK398" i="1" s="1"/>
  <c r="DO399" i="1"/>
  <c r="EK399" i="1" s="1"/>
  <c r="DO400" i="1"/>
  <c r="EK400" i="1" s="1"/>
  <c r="DO401" i="1"/>
  <c r="EK401" i="1" s="1"/>
  <c r="DO402" i="1"/>
  <c r="EK402" i="1" s="1"/>
  <c r="DO403" i="1"/>
  <c r="EK403" i="1" s="1"/>
  <c r="DO404" i="1"/>
  <c r="EK404" i="1" s="1"/>
  <c r="DO405" i="1"/>
  <c r="EK405" i="1" s="1"/>
  <c r="DO406" i="1"/>
  <c r="EK406" i="1" s="1"/>
  <c r="DO407" i="1"/>
  <c r="EK407" i="1" s="1"/>
  <c r="DO408" i="1"/>
  <c r="EK408" i="1" s="1"/>
  <c r="DO409" i="1"/>
  <c r="EK409" i="1" s="1"/>
  <c r="DO410" i="1"/>
  <c r="EK410" i="1" s="1"/>
  <c r="DO65" i="1"/>
  <c r="EK65" i="1" s="1"/>
  <c r="EJ65" i="1"/>
  <c r="EI65" i="1"/>
  <c r="EH65" i="1"/>
  <c r="EG65" i="1"/>
  <c r="DK411" i="1"/>
  <c r="CT445" i="1" l="1"/>
  <c r="CS445" i="1"/>
  <c r="CR445" i="1"/>
  <c r="CQ445" i="1"/>
  <c r="CP445" i="1"/>
  <c r="CT444" i="1"/>
  <c r="CS444" i="1"/>
  <c r="CR444" i="1"/>
  <c r="CQ444" i="1"/>
  <c r="CP444" i="1"/>
  <c r="CT443" i="1"/>
  <c r="CS443" i="1"/>
  <c r="CR443" i="1"/>
  <c r="CQ443" i="1"/>
  <c r="CP443" i="1"/>
  <c r="CT442" i="1"/>
  <c r="CS442" i="1"/>
  <c r="CR442" i="1"/>
  <c r="CQ442" i="1"/>
  <c r="CP442" i="1"/>
  <c r="CT441" i="1"/>
  <c r="CS441" i="1"/>
  <c r="CR441" i="1"/>
  <c r="CQ441" i="1"/>
  <c r="CP441" i="1"/>
  <c r="CT440" i="1"/>
  <c r="CS440" i="1"/>
  <c r="CR440" i="1"/>
  <c r="CQ440" i="1"/>
  <c r="CP440" i="1"/>
  <c r="CT439" i="1"/>
  <c r="CS439" i="1"/>
  <c r="CR439" i="1"/>
  <c r="CQ439" i="1"/>
  <c r="CP439" i="1"/>
  <c r="CT438" i="1"/>
  <c r="CS438" i="1"/>
  <c r="CR438" i="1"/>
  <c r="CQ438" i="1"/>
  <c r="CP438" i="1"/>
  <c r="CT437" i="1"/>
  <c r="CS437" i="1"/>
  <c r="CR437" i="1"/>
  <c r="CQ437" i="1"/>
  <c r="CP437" i="1"/>
  <c r="CT436" i="1"/>
  <c r="CS436" i="1"/>
  <c r="CR436" i="1"/>
  <c r="CQ436" i="1"/>
  <c r="CP436" i="1"/>
  <c r="CT435" i="1"/>
  <c r="CS435" i="1"/>
  <c r="CR435" i="1"/>
  <c r="CQ435" i="1"/>
  <c r="CP435" i="1"/>
  <c r="CT434" i="1"/>
  <c r="CS434" i="1"/>
  <c r="CR434" i="1"/>
  <c r="CQ434" i="1"/>
  <c r="CP434" i="1"/>
  <c r="CT433" i="1"/>
  <c r="CS433" i="1"/>
  <c r="CR433" i="1"/>
  <c r="CQ433" i="1"/>
  <c r="CP433" i="1"/>
  <c r="CT432" i="1"/>
  <c r="CS432" i="1"/>
  <c r="CR432" i="1"/>
  <c r="CQ432" i="1"/>
  <c r="CP432" i="1"/>
  <c r="CT431" i="1"/>
  <c r="CS431" i="1"/>
  <c r="CR431" i="1"/>
  <c r="CQ431" i="1"/>
  <c r="CP431" i="1"/>
  <c r="CT430" i="1"/>
  <c r="CS430" i="1"/>
  <c r="CR430" i="1"/>
  <c r="CQ430" i="1"/>
  <c r="CP430" i="1"/>
  <c r="CT429" i="1"/>
  <c r="CS429" i="1"/>
  <c r="CR429" i="1"/>
  <c r="CQ429" i="1"/>
  <c r="CP429" i="1"/>
  <c r="CT428" i="1"/>
  <c r="CS428" i="1"/>
  <c r="CR428" i="1"/>
  <c r="CQ428" i="1"/>
  <c r="CP428" i="1"/>
  <c r="CT427" i="1"/>
  <c r="CS427" i="1"/>
  <c r="CR427" i="1"/>
  <c r="CQ427" i="1"/>
  <c r="CP427" i="1"/>
  <c r="CT426" i="1"/>
  <c r="CS426" i="1"/>
  <c r="CR426" i="1"/>
  <c r="CQ426" i="1"/>
  <c r="CP426" i="1"/>
  <c r="CT425" i="1"/>
  <c r="CS425" i="1"/>
  <c r="CR425" i="1"/>
  <c r="CQ425" i="1"/>
  <c r="CP425" i="1"/>
  <c r="CT424" i="1"/>
  <c r="CS424" i="1"/>
  <c r="CR424" i="1"/>
  <c r="CQ424" i="1"/>
  <c r="CP424" i="1"/>
  <c r="CT423" i="1"/>
  <c r="CS423" i="1"/>
  <c r="CR423" i="1"/>
  <c r="CQ423" i="1"/>
  <c r="CP423" i="1"/>
  <c r="CT422" i="1"/>
  <c r="CS422" i="1"/>
  <c r="CR422" i="1"/>
  <c r="CQ422" i="1"/>
  <c r="CP422" i="1"/>
  <c r="CT421" i="1"/>
  <c r="CS421" i="1"/>
  <c r="CR421" i="1"/>
  <c r="CQ421" i="1"/>
  <c r="CP421" i="1"/>
  <c r="CT420" i="1"/>
  <c r="CS420" i="1"/>
  <c r="CR420" i="1"/>
  <c r="CQ420" i="1"/>
  <c r="CP420" i="1"/>
  <c r="CT419" i="1"/>
  <c r="CS419" i="1"/>
  <c r="CR419" i="1"/>
  <c r="CQ419" i="1"/>
  <c r="CP419" i="1"/>
  <c r="CT418" i="1"/>
  <c r="CS418" i="1"/>
  <c r="CR418" i="1"/>
  <c r="CQ418" i="1"/>
  <c r="CP418" i="1"/>
  <c r="CT417" i="1"/>
  <c r="CS417" i="1"/>
  <c r="CR417" i="1"/>
  <c r="CQ417" i="1"/>
  <c r="CP417" i="1"/>
  <c r="CT416" i="1"/>
  <c r="CS416" i="1"/>
  <c r="CR416" i="1"/>
  <c r="CQ416" i="1"/>
  <c r="CP416" i="1"/>
  <c r="CT415" i="1"/>
  <c r="CS415" i="1"/>
  <c r="CR415" i="1"/>
  <c r="CQ415" i="1"/>
  <c r="CP415" i="1"/>
  <c r="CT414" i="1"/>
  <c r="CS414" i="1"/>
  <c r="CR414" i="1"/>
  <c r="CQ414" i="1"/>
  <c r="CP414" i="1"/>
  <c r="CT413" i="1"/>
  <c r="CS413" i="1"/>
  <c r="CR413" i="1"/>
  <c r="CQ413" i="1"/>
  <c r="CP413" i="1"/>
  <c r="CT412" i="1"/>
  <c r="CS412" i="1"/>
  <c r="CR412" i="1"/>
  <c r="CQ412" i="1"/>
  <c r="CP412" i="1"/>
  <c r="CT410" i="1"/>
  <c r="CS410" i="1"/>
  <c r="CR410" i="1"/>
  <c r="CQ410" i="1"/>
  <c r="CP410" i="1"/>
  <c r="CT409" i="1"/>
  <c r="CS409" i="1"/>
  <c r="CR409" i="1"/>
  <c r="CQ409" i="1"/>
  <c r="CP409" i="1"/>
  <c r="CT408" i="1"/>
  <c r="CS408" i="1"/>
  <c r="CR408" i="1"/>
  <c r="CQ408" i="1"/>
  <c r="CP408" i="1"/>
  <c r="CT407" i="1"/>
  <c r="CS407" i="1"/>
  <c r="CR407" i="1"/>
  <c r="CQ407" i="1"/>
  <c r="CP407" i="1"/>
  <c r="CT406" i="1"/>
  <c r="CS406" i="1"/>
  <c r="CR406" i="1"/>
  <c r="CQ406" i="1"/>
  <c r="CP406" i="1"/>
  <c r="CT405" i="1"/>
  <c r="CS405" i="1"/>
  <c r="CR405" i="1"/>
  <c r="CQ405" i="1"/>
  <c r="CP405" i="1"/>
  <c r="CT404" i="1"/>
  <c r="CS404" i="1"/>
  <c r="CR404" i="1"/>
  <c r="CQ404" i="1"/>
  <c r="CP404" i="1"/>
  <c r="CT403" i="1"/>
  <c r="CS403" i="1"/>
  <c r="CR403" i="1"/>
  <c r="CQ403" i="1"/>
  <c r="CP403" i="1"/>
  <c r="CT402" i="1"/>
  <c r="CS402" i="1"/>
  <c r="CR402" i="1"/>
  <c r="CQ402" i="1"/>
  <c r="CP402" i="1"/>
  <c r="CT401" i="1"/>
  <c r="CS401" i="1"/>
  <c r="CR401" i="1"/>
  <c r="CQ401" i="1"/>
  <c r="CP401" i="1"/>
  <c r="CT400" i="1"/>
  <c r="CS400" i="1"/>
  <c r="CR400" i="1"/>
  <c r="CQ400" i="1"/>
  <c r="CP400" i="1"/>
  <c r="CT399" i="1"/>
  <c r="CS399" i="1"/>
  <c r="CR399" i="1"/>
  <c r="CQ399" i="1"/>
  <c r="CP399" i="1"/>
  <c r="CT398" i="1"/>
  <c r="CS398" i="1"/>
  <c r="CR398" i="1"/>
  <c r="CQ398" i="1"/>
  <c r="CP398" i="1"/>
  <c r="CT397" i="1"/>
  <c r="CS397" i="1"/>
  <c r="CR397" i="1"/>
  <c r="CQ397" i="1"/>
  <c r="CP397" i="1"/>
  <c r="CT396" i="1"/>
  <c r="CS396" i="1"/>
  <c r="CR396" i="1"/>
  <c r="CQ396" i="1"/>
  <c r="CP396" i="1"/>
  <c r="CT395" i="1"/>
  <c r="CS395" i="1"/>
  <c r="CR395" i="1"/>
  <c r="CQ395" i="1"/>
  <c r="CP395" i="1"/>
  <c r="CT394" i="1"/>
  <c r="CS394" i="1"/>
  <c r="CR394" i="1"/>
  <c r="CQ394" i="1"/>
  <c r="CP394" i="1"/>
  <c r="CT393" i="1"/>
  <c r="CS393" i="1"/>
  <c r="CR393" i="1"/>
  <c r="CQ393" i="1"/>
  <c r="CP393" i="1"/>
  <c r="CT392" i="1"/>
  <c r="CS392" i="1"/>
  <c r="CR392" i="1"/>
  <c r="CQ392" i="1"/>
  <c r="CP392" i="1"/>
  <c r="CT391" i="1"/>
  <c r="CS391" i="1"/>
  <c r="CR391" i="1"/>
  <c r="CQ391" i="1"/>
  <c r="CP391" i="1"/>
  <c r="CT390" i="1"/>
  <c r="CS390" i="1"/>
  <c r="CR390" i="1"/>
  <c r="CQ390" i="1"/>
  <c r="CP390" i="1"/>
  <c r="CT389" i="1"/>
  <c r="CS389" i="1"/>
  <c r="CR389" i="1"/>
  <c r="CQ389" i="1"/>
  <c r="CP389" i="1"/>
  <c r="CT388" i="1"/>
  <c r="CS388" i="1"/>
  <c r="CR388" i="1"/>
  <c r="CQ388" i="1"/>
  <c r="CP388" i="1"/>
  <c r="CT387" i="1"/>
  <c r="CS387" i="1"/>
  <c r="CR387" i="1"/>
  <c r="CQ387" i="1"/>
  <c r="CP387" i="1"/>
  <c r="CT386" i="1"/>
  <c r="CS386" i="1"/>
  <c r="CR386" i="1"/>
  <c r="CQ386" i="1"/>
  <c r="CP386" i="1"/>
  <c r="CT385" i="1"/>
  <c r="CS385" i="1"/>
  <c r="CR385" i="1"/>
  <c r="CQ385" i="1"/>
  <c r="CP385" i="1"/>
  <c r="CT384" i="1"/>
  <c r="CS384" i="1"/>
  <c r="CR384" i="1"/>
  <c r="CQ384" i="1"/>
  <c r="CP384" i="1"/>
  <c r="CT383" i="1"/>
  <c r="CS383" i="1"/>
  <c r="CR383" i="1"/>
  <c r="CQ383" i="1"/>
  <c r="CP383" i="1"/>
  <c r="CT382" i="1"/>
  <c r="CS382" i="1"/>
  <c r="CR382" i="1"/>
  <c r="CQ382" i="1"/>
  <c r="CP382" i="1"/>
  <c r="CT381" i="1"/>
  <c r="CS381" i="1"/>
  <c r="CR381" i="1"/>
  <c r="CQ381" i="1"/>
  <c r="CP381" i="1"/>
  <c r="CT380" i="1"/>
  <c r="CS380" i="1"/>
  <c r="CR380" i="1"/>
  <c r="CQ380" i="1"/>
  <c r="CP380" i="1"/>
  <c r="CT379" i="1"/>
  <c r="CS379" i="1"/>
  <c r="CR379" i="1"/>
  <c r="CQ379" i="1"/>
  <c r="CP379" i="1"/>
  <c r="CT378" i="1"/>
  <c r="CS378" i="1"/>
  <c r="CR378" i="1"/>
  <c r="CQ378" i="1"/>
  <c r="CP378" i="1"/>
  <c r="CT377" i="1"/>
  <c r="CS377" i="1"/>
  <c r="CR377" i="1"/>
  <c r="CQ377" i="1"/>
  <c r="CP377" i="1"/>
  <c r="CT376" i="1"/>
  <c r="CS376" i="1"/>
  <c r="CR376" i="1"/>
  <c r="CQ376" i="1"/>
  <c r="CP376" i="1"/>
  <c r="CT375" i="1"/>
  <c r="CS375" i="1"/>
  <c r="CR375" i="1"/>
  <c r="CQ375" i="1"/>
  <c r="CP375" i="1"/>
  <c r="CT374" i="1"/>
  <c r="CS374" i="1"/>
  <c r="CR374" i="1"/>
  <c r="CQ374" i="1"/>
  <c r="CP374" i="1"/>
  <c r="CT373" i="1"/>
  <c r="CS373" i="1"/>
  <c r="CR373" i="1"/>
  <c r="CQ373" i="1"/>
  <c r="CP373" i="1"/>
  <c r="CT372" i="1"/>
  <c r="CS372" i="1"/>
  <c r="CR372" i="1"/>
  <c r="CQ372" i="1"/>
  <c r="CP372" i="1"/>
  <c r="CT371" i="1"/>
  <c r="CS371" i="1"/>
  <c r="CR371" i="1"/>
  <c r="CQ371" i="1"/>
  <c r="CP371" i="1"/>
  <c r="CT370" i="1"/>
  <c r="CS370" i="1"/>
  <c r="CR370" i="1"/>
  <c r="CQ370" i="1"/>
  <c r="CP370" i="1"/>
  <c r="CT369" i="1"/>
  <c r="CS369" i="1"/>
  <c r="CR369" i="1"/>
  <c r="CQ369" i="1"/>
  <c r="CP369" i="1"/>
  <c r="CT368" i="1"/>
  <c r="CS368" i="1"/>
  <c r="CR368" i="1"/>
  <c r="CQ368" i="1"/>
  <c r="CP368" i="1"/>
  <c r="CT367" i="1"/>
  <c r="CS367" i="1"/>
  <c r="CR367" i="1"/>
  <c r="CQ367" i="1"/>
  <c r="CP367" i="1"/>
  <c r="CT366" i="1"/>
  <c r="CS366" i="1"/>
  <c r="CR366" i="1"/>
  <c r="CQ366" i="1"/>
  <c r="CP366" i="1"/>
  <c r="CT365" i="1"/>
  <c r="CS365" i="1"/>
  <c r="CR365" i="1"/>
  <c r="CQ365" i="1"/>
  <c r="CP365" i="1"/>
  <c r="CT364" i="1"/>
  <c r="CS364" i="1"/>
  <c r="CR364" i="1"/>
  <c r="CQ364" i="1"/>
  <c r="CP364" i="1"/>
  <c r="CT363" i="1"/>
  <c r="CS363" i="1"/>
  <c r="CR363" i="1"/>
  <c r="CQ363" i="1"/>
  <c r="CP363" i="1"/>
  <c r="CT362" i="1"/>
  <c r="CS362" i="1"/>
  <c r="CR362" i="1"/>
  <c r="CQ362" i="1"/>
  <c r="CP362" i="1"/>
  <c r="CT361" i="1"/>
  <c r="CS361" i="1"/>
  <c r="CR361" i="1"/>
  <c r="CQ361" i="1"/>
  <c r="CP361" i="1"/>
  <c r="CT360" i="1"/>
  <c r="CS360" i="1"/>
  <c r="CR360" i="1"/>
  <c r="CQ360" i="1"/>
  <c r="CP360" i="1"/>
  <c r="CT359" i="1"/>
  <c r="CS359" i="1"/>
  <c r="CR359" i="1"/>
  <c r="CQ359" i="1"/>
  <c r="CP359" i="1"/>
  <c r="CT358" i="1"/>
  <c r="CS358" i="1"/>
  <c r="CR358" i="1"/>
  <c r="CQ358" i="1"/>
  <c r="CP358" i="1"/>
  <c r="CT357" i="1"/>
  <c r="CS357" i="1"/>
  <c r="CR357" i="1"/>
  <c r="CQ357" i="1"/>
  <c r="CP357" i="1"/>
  <c r="CT356" i="1"/>
  <c r="CS356" i="1"/>
  <c r="CR356" i="1"/>
  <c r="CQ356" i="1"/>
  <c r="CP356" i="1"/>
  <c r="CT355" i="1"/>
  <c r="CS355" i="1"/>
  <c r="CR355" i="1"/>
  <c r="CQ355" i="1"/>
  <c r="CP355" i="1"/>
  <c r="CT354" i="1"/>
  <c r="CS354" i="1"/>
  <c r="CR354" i="1"/>
  <c r="CQ354" i="1"/>
  <c r="CP354" i="1"/>
  <c r="CT353" i="1"/>
  <c r="CS353" i="1"/>
  <c r="CR353" i="1"/>
  <c r="CQ353" i="1"/>
  <c r="CP353" i="1"/>
  <c r="CT352" i="1"/>
  <c r="CS352" i="1"/>
  <c r="CR352" i="1"/>
  <c r="CQ352" i="1"/>
  <c r="CP352" i="1"/>
  <c r="CT351" i="1"/>
  <c r="CS351" i="1"/>
  <c r="CR351" i="1"/>
  <c r="CQ351" i="1"/>
  <c r="CP351" i="1"/>
  <c r="CT350" i="1"/>
  <c r="CS350" i="1"/>
  <c r="CR350" i="1"/>
  <c r="CQ350" i="1"/>
  <c r="CP350" i="1"/>
  <c r="CT349" i="1"/>
  <c r="CS349" i="1"/>
  <c r="CR349" i="1"/>
  <c r="CQ349" i="1"/>
  <c r="CP349" i="1"/>
  <c r="CT348" i="1"/>
  <c r="CS348" i="1"/>
  <c r="CR348" i="1"/>
  <c r="CQ348" i="1"/>
  <c r="CP348" i="1"/>
  <c r="CT347" i="1"/>
  <c r="CS347" i="1"/>
  <c r="CR347" i="1"/>
  <c r="CQ347" i="1"/>
  <c r="CP347" i="1"/>
  <c r="CT346" i="1"/>
  <c r="CS346" i="1"/>
  <c r="CR346" i="1"/>
  <c r="CQ346" i="1"/>
  <c r="CP346" i="1"/>
  <c r="CT345" i="1"/>
  <c r="CS345" i="1"/>
  <c r="CR345" i="1"/>
  <c r="CQ345" i="1"/>
  <c r="CP345" i="1"/>
  <c r="CT344" i="1"/>
  <c r="CS344" i="1"/>
  <c r="CR344" i="1"/>
  <c r="CQ344" i="1"/>
  <c r="CP344" i="1"/>
  <c r="CT343" i="1"/>
  <c r="CS343" i="1"/>
  <c r="CR343" i="1"/>
  <c r="CQ343" i="1"/>
  <c r="CP343" i="1"/>
  <c r="CT342" i="1"/>
  <c r="CS342" i="1"/>
  <c r="CR342" i="1"/>
  <c r="CQ342" i="1"/>
  <c r="CP342" i="1"/>
  <c r="CT341" i="1"/>
  <c r="CS341" i="1"/>
  <c r="CR341" i="1"/>
  <c r="CQ341" i="1"/>
  <c r="CP341" i="1"/>
  <c r="CT340" i="1"/>
  <c r="CS340" i="1"/>
  <c r="CR340" i="1"/>
  <c r="CQ340" i="1"/>
  <c r="CP340" i="1"/>
  <c r="CT339" i="1"/>
  <c r="CS339" i="1"/>
  <c r="CR339" i="1"/>
  <c r="CQ339" i="1"/>
  <c r="CP339" i="1"/>
  <c r="CT338" i="1"/>
  <c r="CS338" i="1"/>
  <c r="CR338" i="1"/>
  <c r="CQ338" i="1"/>
  <c r="CP338" i="1"/>
  <c r="CT337" i="1"/>
  <c r="CS337" i="1"/>
  <c r="CR337" i="1"/>
  <c r="CQ337" i="1"/>
  <c r="CP337" i="1"/>
  <c r="CT336" i="1"/>
  <c r="CS336" i="1"/>
  <c r="CR336" i="1"/>
  <c r="CQ336" i="1"/>
  <c r="CP336" i="1"/>
  <c r="CT335" i="1"/>
  <c r="CS335" i="1"/>
  <c r="CR335" i="1"/>
  <c r="CQ335" i="1"/>
  <c r="CP335" i="1"/>
  <c r="CT334" i="1"/>
  <c r="CS334" i="1"/>
  <c r="CR334" i="1"/>
  <c r="CQ334" i="1"/>
  <c r="CP334" i="1"/>
  <c r="CT333" i="1"/>
  <c r="CS333" i="1"/>
  <c r="CR333" i="1"/>
  <c r="CQ333" i="1"/>
  <c r="CP333" i="1"/>
  <c r="CT332" i="1"/>
  <c r="CS332" i="1"/>
  <c r="CR332" i="1"/>
  <c r="CQ332" i="1"/>
  <c r="CP332" i="1"/>
  <c r="CT331" i="1"/>
  <c r="CS331" i="1"/>
  <c r="CR331" i="1"/>
  <c r="CQ331" i="1"/>
  <c r="CP331" i="1"/>
  <c r="CT330" i="1"/>
  <c r="CS330" i="1"/>
  <c r="CR330" i="1"/>
  <c r="CQ330" i="1"/>
  <c r="CP330" i="1"/>
  <c r="CT329" i="1"/>
  <c r="CS329" i="1"/>
  <c r="CR329" i="1"/>
  <c r="CQ329" i="1"/>
  <c r="CP329" i="1"/>
  <c r="CT328" i="1"/>
  <c r="CS328" i="1"/>
  <c r="CR328" i="1"/>
  <c r="CQ328" i="1"/>
  <c r="CP328" i="1"/>
  <c r="CT327" i="1"/>
  <c r="CS327" i="1"/>
  <c r="CR327" i="1"/>
  <c r="CQ327" i="1"/>
  <c r="CP327" i="1"/>
  <c r="CT326" i="1"/>
  <c r="CS326" i="1"/>
  <c r="CR326" i="1"/>
  <c r="CQ326" i="1"/>
  <c r="CP326" i="1"/>
  <c r="CT325" i="1"/>
  <c r="CS325" i="1"/>
  <c r="CR325" i="1"/>
  <c r="CQ325" i="1"/>
  <c r="CP325" i="1"/>
  <c r="CT324" i="1"/>
  <c r="CS324" i="1"/>
  <c r="CR324" i="1"/>
  <c r="CQ324" i="1"/>
  <c r="CP324" i="1"/>
  <c r="CT323" i="1"/>
  <c r="CS323" i="1"/>
  <c r="CR323" i="1"/>
  <c r="CQ323" i="1"/>
  <c r="CP323" i="1"/>
  <c r="CT322" i="1"/>
  <c r="CS322" i="1"/>
  <c r="CR322" i="1"/>
  <c r="CQ322" i="1"/>
  <c r="CP322" i="1"/>
  <c r="CT321" i="1"/>
  <c r="CS321" i="1"/>
  <c r="CR321" i="1"/>
  <c r="CQ321" i="1"/>
  <c r="CP321" i="1"/>
  <c r="CT320" i="1"/>
  <c r="CS320" i="1"/>
  <c r="CR320" i="1"/>
  <c r="CQ320" i="1"/>
  <c r="CP320" i="1"/>
  <c r="CT319" i="1"/>
  <c r="CS319" i="1"/>
  <c r="CR319" i="1"/>
  <c r="CQ319" i="1"/>
  <c r="CP319" i="1"/>
  <c r="CT318" i="1"/>
  <c r="CS318" i="1"/>
  <c r="CR318" i="1"/>
  <c r="CQ318" i="1"/>
  <c r="CP318" i="1"/>
  <c r="CT317" i="1"/>
  <c r="CS317" i="1"/>
  <c r="CR317" i="1"/>
  <c r="CQ317" i="1"/>
  <c r="CP317" i="1"/>
  <c r="CT316" i="1"/>
  <c r="CS316" i="1"/>
  <c r="CR316" i="1"/>
  <c r="CQ316" i="1"/>
  <c r="CP316" i="1"/>
  <c r="CT315" i="1"/>
  <c r="CS315" i="1"/>
  <c r="CR315" i="1"/>
  <c r="CQ315" i="1"/>
  <c r="CP315" i="1"/>
  <c r="CT314" i="1"/>
  <c r="CS314" i="1"/>
  <c r="CR314" i="1"/>
  <c r="CQ314" i="1"/>
  <c r="CP314" i="1"/>
  <c r="CT313" i="1"/>
  <c r="CS313" i="1"/>
  <c r="CR313" i="1"/>
  <c r="CQ313" i="1"/>
  <c r="CP313" i="1"/>
  <c r="CT312" i="1"/>
  <c r="CS312" i="1"/>
  <c r="CR312" i="1"/>
  <c r="CQ312" i="1"/>
  <c r="CP312" i="1"/>
  <c r="CT311" i="1"/>
  <c r="CS311" i="1"/>
  <c r="CR311" i="1"/>
  <c r="CQ311" i="1"/>
  <c r="CP311" i="1"/>
  <c r="CT310" i="1"/>
  <c r="CS310" i="1"/>
  <c r="CR310" i="1"/>
  <c r="CQ310" i="1"/>
  <c r="CP310" i="1"/>
  <c r="CT309" i="1"/>
  <c r="CS309" i="1"/>
  <c r="CR309" i="1"/>
  <c r="CQ309" i="1"/>
  <c r="CP309" i="1"/>
  <c r="CT308" i="1"/>
  <c r="CS308" i="1"/>
  <c r="CR308" i="1"/>
  <c r="CQ308" i="1"/>
  <c r="CP308" i="1"/>
  <c r="CT307" i="1"/>
  <c r="CS307" i="1"/>
  <c r="CR307" i="1"/>
  <c r="CQ307" i="1"/>
  <c r="CP307" i="1"/>
  <c r="CT306" i="1"/>
  <c r="CS306" i="1"/>
  <c r="CR306" i="1"/>
  <c r="CQ306" i="1"/>
  <c r="CP306" i="1"/>
  <c r="CT305" i="1"/>
  <c r="CS305" i="1"/>
  <c r="CR305" i="1"/>
  <c r="CQ305" i="1"/>
  <c r="CP305" i="1"/>
  <c r="CT304" i="1"/>
  <c r="CS304" i="1"/>
  <c r="CR304" i="1"/>
  <c r="CQ304" i="1"/>
  <c r="CP304" i="1"/>
  <c r="CT303" i="1"/>
  <c r="CS303" i="1"/>
  <c r="CR303" i="1"/>
  <c r="CQ303" i="1"/>
  <c r="CP303" i="1"/>
  <c r="CT302" i="1"/>
  <c r="CS302" i="1"/>
  <c r="CR302" i="1"/>
  <c r="CQ302" i="1"/>
  <c r="CP302" i="1"/>
  <c r="CT301" i="1"/>
  <c r="CS301" i="1"/>
  <c r="CR301" i="1"/>
  <c r="CQ301" i="1"/>
  <c r="CP301" i="1"/>
  <c r="CT300" i="1"/>
  <c r="CS300" i="1"/>
  <c r="CR300" i="1"/>
  <c r="CQ300" i="1"/>
  <c r="CP300" i="1"/>
  <c r="CT299" i="1"/>
  <c r="CS299" i="1"/>
  <c r="CR299" i="1"/>
  <c r="CQ299" i="1"/>
  <c r="CP299" i="1"/>
  <c r="CT298" i="1"/>
  <c r="CS298" i="1"/>
  <c r="CR298" i="1"/>
  <c r="CQ298" i="1"/>
  <c r="CP298" i="1"/>
  <c r="CT297" i="1"/>
  <c r="CS297" i="1"/>
  <c r="CR297" i="1"/>
  <c r="CQ297" i="1"/>
  <c r="CP297" i="1"/>
  <c r="CT296" i="1"/>
  <c r="CS296" i="1"/>
  <c r="CR296" i="1"/>
  <c r="CQ296" i="1"/>
  <c r="CP296" i="1"/>
  <c r="CT295" i="1"/>
  <c r="CS295" i="1"/>
  <c r="CR295" i="1"/>
  <c r="CQ295" i="1"/>
  <c r="CP295" i="1"/>
  <c r="CT294" i="1"/>
  <c r="CS294" i="1"/>
  <c r="CR294" i="1"/>
  <c r="CQ294" i="1"/>
  <c r="CP294" i="1"/>
  <c r="CT293" i="1"/>
  <c r="CS293" i="1"/>
  <c r="CR293" i="1"/>
  <c r="CQ293" i="1"/>
  <c r="CP293" i="1"/>
  <c r="CT292" i="1"/>
  <c r="CS292" i="1"/>
  <c r="CR292" i="1"/>
  <c r="CQ292" i="1"/>
  <c r="CP292" i="1"/>
  <c r="CT291" i="1"/>
  <c r="CS291" i="1"/>
  <c r="CR291" i="1"/>
  <c r="CQ291" i="1"/>
  <c r="CP291" i="1"/>
  <c r="CT290" i="1"/>
  <c r="CS290" i="1"/>
  <c r="CR290" i="1"/>
  <c r="CQ290" i="1"/>
  <c r="CP290" i="1"/>
  <c r="CT289" i="1"/>
  <c r="CS289" i="1"/>
  <c r="CR289" i="1"/>
  <c r="CQ289" i="1"/>
  <c r="CP289" i="1"/>
  <c r="CT288" i="1"/>
  <c r="CS288" i="1"/>
  <c r="CR288" i="1"/>
  <c r="CQ288" i="1"/>
  <c r="CP288" i="1"/>
  <c r="CT287" i="1"/>
  <c r="CS287" i="1"/>
  <c r="CR287" i="1"/>
  <c r="CQ287" i="1"/>
  <c r="CP287" i="1"/>
  <c r="CT286" i="1"/>
  <c r="CS286" i="1"/>
  <c r="CR286" i="1"/>
  <c r="CQ286" i="1"/>
  <c r="CP286" i="1"/>
  <c r="CT285" i="1"/>
  <c r="CS285" i="1"/>
  <c r="CR285" i="1"/>
  <c r="CQ285" i="1"/>
  <c r="CP285" i="1"/>
  <c r="CT284" i="1"/>
  <c r="CS284" i="1"/>
  <c r="CR284" i="1"/>
  <c r="CQ284" i="1"/>
  <c r="CP284" i="1"/>
  <c r="CT283" i="1"/>
  <c r="CS283" i="1"/>
  <c r="CR283" i="1"/>
  <c r="CQ283" i="1"/>
  <c r="CP283" i="1"/>
  <c r="CT282" i="1"/>
  <c r="CS282" i="1"/>
  <c r="CR282" i="1"/>
  <c r="CQ282" i="1"/>
  <c r="CP282" i="1"/>
  <c r="CT281" i="1"/>
  <c r="CS281" i="1"/>
  <c r="CR281" i="1"/>
  <c r="CQ281" i="1"/>
  <c r="CP281" i="1"/>
  <c r="CT280" i="1"/>
  <c r="CS280" i="1"/>
  <c r="CR280" i="1"/>
  <c r="CQ280" i="1"/>
  <c r="CP280" i="1"/>
  <c r="CT279" i="1"/>
  <c r="CS279" i="1"/>
  <c r="CR279" i="1"/>
  <c r="CQ279" i="1"/>
  <c r="CP279" i="1"/>
  <c r="CT278" i="1"/>
  <c r="CS278" i="1"/>
  <c r="CR278" i="1"/>
  <c r="CQ278" i="1"/>
  <c r="CP278" i="1"/>
  <c r="CT277" i="1"/>
  <c r="CS277" i="1"/>
  <c r="CR277" i="1"/>
  <c r="CQ277" i="1"/>
  <c r="CP277" i="1"/>
  <c r="CT276" i="1"/>
  <c r="CS276" i="1"/>
  <c r="CR276" i="1"/>
  <c r="CQ276" i="1"/>
  <c r="CP276" i="1"/>
  <c r="CT275" i="1"/>
  <c r="CS275" i="1"/>
  <c r="CR275" i="1"/>
  <c r="CQ275" i="1"/>
  <c r="CP275" i="1"/>
  <c r="CT274" i="1"/>
  <c r="CS274" i="1"/>
  <c r="CR274" i="1"/>
  <c r="CQ274" i="1"/>
  <c r="CP274" i="1"/>
  <c r="CT273" i="1"/>
  <c r="CS273" i="1"/>
  <c r="CR273" i="1"/>
  <c r="CQ273" i="1"/>
  <c r="CP273" i="1"/>
  <c r="CT272" i="1"/>
  <c r="CS272" i="1"/>
  <c r="CR272" i="1"/>
  <c r="CQ272" i="1"/>
  <c r="CP272" i="1"/>
  <c r="CT271" i="1"/>
  <c r="CS271" i="1"/>
  <c r="CR271" i="1"/>
  <c r="CQ271" i="1"/>
  <c r="CP271" i="1"/>
  <c r="CT270" i="1"/>
  <c r="CS270" i="1"/>
  <c r="CR270" i="1"/>
  <c r="CQ270" i="1"/>
  <c r="CP270" i="1"/>
  <c r="CT269" i="1"/>
  <c r="CS269" i="1"/>
  <c r="CR269" i="1"/>
  <c r="CQ269" i="1"/>
  <c r="CP269" i="1"/>
  <c r="CT268" i="1"/>
  <c r="CS268" i="1"/>
  <c r="CR268" i="1"/>
  <c r="CQ268" i="1"/>
  <c r="CP268" i="1"/>
  <c r="CT267" i="1"/>
  <c r="CS267" i="1"/>
  <c r="CR267" i="1"/>
  <c r="CQ267" i="1"/>
  <c r="CP267" i="1"/>
  <c r="CT266" i="1"/>
  <c r="CS266" i="1"/>
  <c r="CR266" i="1"/>
  <c r="CQ266" i="1"/>
  <c r="CP266" i="1"/>
  <c r="CT265" i="1"/>
  <c r="CS265" i="1"/>
  <c r="CR265" i="1"/>
  <c r="CQ265" i="1"/>
  <c r="CP265" i="1"/>
  <c r="CT264" i="1"/>
  <c r="CS264" i="1"/>
  <c r="CR264" i="1"/>
  <c r="CQ264" i="1"/>
  <c r="CP264" i="1"/>
  <c r="CT263" i="1"/>
  <c r="CS263" i="1"/>
  <c r="CR263" i="1"/>
  <c r="CQ263" i="1"/>
  <c r="CP263" i="1"/>
  <c r="CT262" i="1"/>
  <c r="CS262" i="1"/>
  <c r="CR262" i="1"/>
  <c r="CQ262" i="1"/>
  <c r="CP262" i="1"/>
  <c r="CT261" i="1"/>
  <c r="CS261" i="1"/>
  <c r="CR261" i="1"/>
  <c r="CQ261" i="1"/>
  <c r="CP261" i="1"/>
  <c r="CT260" i="1"/>
  <c r="CS260" i="1"/>
  <c r="CR260" i="1"/>
  <c r="CQ260" i="1"/>
  <c r="CP260" i="1"/>
  <c r="CT259" i="1"/>
  <c r="CS259" i="1"/>
  <c r="CR259" i="1"/>
  <c r="CQ259" i="1"/>
  <c r="CP259" i="1"/>
  <c r="CT258" i="1"/>
  <c r="CS258" i="1"/>
  <c r="CR258" i="1"/>
  <c r="CQ258" i="1"/>
  <c r="CP258" i="1"/>
  <c r="CT257" i="1"/>
  <c r="CS257" i="1"/>
  <c r="CR257" i="1"/>
  <c r="CQ257" i="1"/>
  <c r="CP257" i="1"/>
  <c r="CT256" i="1"/>
  <c r="CS256" i="1"/>
  <c r="CR256" i="1"/>
  <c r="CQ256" i="1"/>
  <c r="CP256" i="1"/>
  <c r="CT255" i="1"/>
  <c r="CS255" i="1"/>
  <c r="CR255" i="1"/>
  <c r="CQ255" i="1"/>
  <c r="CP255" i="1"/>
  <c r="CT254" i="1"/>
  <c r="CS254" i="1"/>
  <c r="CR254" i="1"/>
  <c r="CQ254" i="1"/>
  <c r="CP254" i="1"/>
  <c r="CT253" i="1"/>
  <c r="CS253" i="1"/>
  <c r="CR253" i="1"/>
  <c r="CQ253" i="1"/>
  <c r="CP253" i="1"/>
  <c r="CT252" i="1"/>
  <c r="CS252" i="1"/>
  <c r="CR252" i="1"/>
  <c r="CQ252" i="1"/>
  <c r="CP252" i="1"/>
  <c r="CT251" i="1"/>
  <c r="CS251" i="1"/>
  <c r="CR251" i="1"/>
  <c r="CQ251" i="1"/>
  <c r="CP251" i="1"/>
  <c r="CT250" i="1"/>
  <c r="CS250" i="1"/>
  <c r="CR250" i="1"/>
  <c r="CQ250" i="1"/>
  <c r="CP250" i="1"/>
  <c r="CT249" i="1"/>
  <c r="CS249" i="1"/>
  <c r="CR249" i="1"/>
  <c r="CQ249" i="1"/>
  <c r="CP249" i="1"/>
  <c r="CT248" i="1"/>
  <c r="CS248" i="1"/>
  <c r="CR248" i="1"/>
  <c r="CQ248" i="1"/>
  <c r="CP248" i="1"/>
  <c r="CT247" i="1"/>
  <c r="CS247" i="1"/>
  <c r="CR247" i="1"/>
  <c r="CQ247" i="1"/>
  <c r="CP247" i="1"/>
  <c r="CT246" i="1"/>
  <c r="CS246" i="1"/>
  <c r="CR246" i="1"/>
  <c r="CQ246" i="1"/>
  <c r="CP246" i="1"/>
  <c r="CT245" i="1"/>
  <c r="CS245" i="1"/>
  <c r="CR245" i="1"/>
  <c r="CQ245" i="1"/>
  <c r="CP245" i="1"/>
  <c r="CT244" i="1"/>
  <c r="CS244" i="1"/>
  <c r="CR244" i="1"/>
  <c r="CQ244" i="1"/>
  <c r="CP244" i="1"/>
  <c r="CT243" i="1"/>
  <c r="CS243" i="1"/>
  <c r="CR243" i="1"/>
  <c r="CQ243" i="1"/>
  <c r="CP243" i="1"/>
  <c r="CT242" i="1"/>
  <c r="CS242" i="1"/>
  <c r="CR242" i="1"/>
  <c r="CQ242" i="1"/>
  <c r="CP242" i="1"/>
  <c r="CT241" i="1"/>
  <c r="CS241" i="1"/>
  <c r="CR241" i="1"/>
  <c r="CQ241" i="1"/>
  <c r="CP241" i="1"/>
  <c r="CT240" i="1"/>
  <c r="CS240" i="1"/>
  <c r="CR240" i="1"/>
  <c r="CQ240" i="1"/>
  <c r="CP240" i="1"/>
  <c r="CT239" i="1"/>
  <c r="CS239" i="1"/>
  <c r="CR239" i="1"/>
  <c r="CQ239" i="1"/>
  <c r="CP239" i="1"/>
  <c r="CT238" i="1"/>
  <c r="CS238" i="1"/>
  <c r="CR238" i="1"/>
  <c r="CQ238" i="1"/>
  <c r="CP238" i="1"/>
  <c r="CT237" i="1"/>
  <c r="CS237" i="1"/>
  <c r="CR237" i="1"/>
  <c r="CQ237" i="1"/>
  <c r="CP237" i="1"/>
  <c r="CT236" i="1"/>
  <c r="CS236" i="1"/>
  <c r="CR236" i="1"/>
  <c r="CQ236" i="1"/>
  <c r="CP236" i="1"/>
  <c r="CT235" i="1"/>
  <c r="CS235" i="1"/>
  <c r="CR235" i="1"/>
  <c r="CQ235" i="1"/>
  <c r="CP235" i="1"/>
  <c r="CT234" i="1"/>
  <c r="CS234" i="1"/>
  <c r="CR234" i="1"/>
  <c r="CQ234" i="1"/>
  <c r="CP234" i="1"/>
  <c r="CT233" i="1"/>
  <c r="CS233" i="1"/>
  <c r="CR233" i="1"/>
  <c r="CQ233" i="1"/>
  <c r="CP233" i="1"/>
  <c r="CT232" i="1"/>
  <c r="CS232" i="1"/>
  <c r="CR232" i="1"/>
  <c r="CQ232" i="1"/>
  <c r="CP232" i="1"/>
  <c r="CT231" i="1"/>
  <c r="CS231" i="1"/>
  <c r="CR231" i="1"/>
  <c r="CQ231" i="1"/>
  <c r="CP231" i="1"/>
  <c r="CT230" i="1"/>
  <c r="CS230" i="1"/>
  <c r="CR230" i="1"/>
  <c r="CQ230" i="1"/>
  <c r="CP230" i="1"/>
  <c r="CT229" i="1"/>
  <c r="CS229" i="1"/>
  <c r="CR229" i="1"/>
  <c r="CQ229" i="1"/>
  <c r="CP229" i="1"/>
  <c r="CT228" i="1"/>
  <c r="CS228" i="1"/>
  <c r="CR228" i="1"/>
  <c r="CQ228" i="1"/>
  <c r="CP228" i="1"/>
  <c r="CT227" i="1"/>
  <c r="CS227" i="1"/>
  <c r="CR227" i="1"/>
  <c r="CQ227" i="1"/>
  <c r="CP227" i="1"/>
  <c r="CT226" i="1"/>
  <c r="CS226" i="1"/>
  <c r="CR226" i="1"/>
  <c r="CQ226" i="1"/>
  <c r="CP226" i="1"/>
  <c r="CT225" i="1"/>
  <c r="CS225" i="1"/>
  <c r="CR225" i="1"/>
  <c r="CQ225" i="1"/>
  <c r="CP225" i="1"/>
  <c r="CT224" i="1"/>
  <c r="CS224" i="1"/>
  <c r="CR224" i="1"/>
  <c r="CQ224" i="1"/>
  <c r="CP224" i="1"/>
  <c r="CT223" i="1"/>
  <c r="CS223" i="1"/>
  <c r="CR223" i="1"/>
  <c r="CQ223" i="1"/>
  <c r="CP223" i="1"/>
  <c r="CT222" i="1"/>
  <c r="CS222" i="1"/>
  <c r="CR222" i="1"/>
  <c r="CQ222" i="1"/>
  <c r="CP222" i="1"/>
  <c r="CT221" i="1"/>
  <c r="CS221" i="1"/>
  <c r="CR221" i="1"/>
  <c r="CQ221" i="1"/>
  <c r="CP221" i="1"/>
  <c r="CT220" i="1"/>
  <c r="CS220" i="1"/>
  <c r="CR220" i="1"/>
  <c r="CQ220" i="1"/>
  <c r="CP220" i="1"/>
  <c r="CT219" i="1"/>
  <c r="CS219" i="1"/>
  <c r="CR219" i="1"/>
  <c r="CQ219" i="1"/>
  <c r="CP219" i="1"/>
  <c r="CT218" i="1"/>
  <c r="CS218" i="1"/>
  <c r="CR218" i="1"/>
  <c r="CQ218" i="1"/>
  <c r="CP218" i="1"/>
  <c r="CT217" i="1"/>
  <c r="CS217" i="1"/>
  <c r="CR217" i="1"/>
  <c r="CQ217" i="1"/>
  <c r="CP217" i="1"/>
  <c r="CT216" i="1"/>
  <c r="CS216" i="1"/>
  <c r="CR216" i="1"/>
  <c r="CQ216" i="1"/>
  <c r="CP216" i="1"/>
  <c r="CT215" i="1"/>
  <c r="CS215" i="1"/>
  <c r="CR215" i="1"/>
  <c r="CQ215" i="1"/>
  <c r="CP215" i="1"/>
  <c r="CT214" i="1"/>
  <c r="CS214" i="1"/>
  <c r="CR214" i="1"/>
  <c r="CQ214" i="1"/>
  <c r="CP214" i="1"/>
  <c r="CT213" i="1"/>
  <c r="CS213" i="1"/>
  <c r="CR213" i="1"/>
  <c r="CQ213" i="1"/>
  <c r="CP213" i="1"/>
  <c r="CT212" i="1"/>
  <c r="CS212" i="1"/>
  <c r="CR212" i="1"/>
  <c r="CQ212" i="1"/>
  <c r="CP212" i="1"/>
  <c r="CT211" i="1"/>
  <c r="CS211" i="1"/>
  <c r="CR211" i="1"/>
  <c r="CQ211" i="1"/>
  <c r="CP211" i="1"/>
  <c r="CT210" i="1"/>
  <c r="CS210" i="1"/>
  <c r="CR210" i="1"/>
  <c r="CQ210" i="1"/>
  <c r="CP210" i="1"/>
  <c r="CT209" i="1"/>
  <c r="CS209" i="1"/>
  <c r="CR209" i="1"/>
  <c r="CQ209" i="1"/>
  <c r="CP209" i="1"/>
  <c r="CT208" i="1"/>
  <c r="CS208" i="1"/>
  <c r="CR208" i="1"/>
  <c r="CQ208" i="1"/>
  <c r="CP208" i="1"/>
  <c r="CT207" i="1"/>
  <c r="CS207" i="1"/>
  <c r="CR207" i="1"/>
  <c r="CQ207" i="1"/>
  <c r="CP207" i="1"/>
  <c r="CT206" i="1"/>
  <c r="CS206" i="1"/>
  <c r="CR206" i="1"/>
  <c r="CQ206" i="1"/>
  <c r="CP206" i="1"/>
  <c r="CT205" i="1"/>
  <c r="CS205" i="1"/>
  <c r="CR205" i="1"/>
  <c r="CQ205" i="1"/>
  <c r="CP205" i="1"/>
  <c r="CT204" i="1"/>
  <c r="CS204" i="1"/>
  <c r="CR204" i="1"/>
  <c r="CQ204" i="1"/>
  <c r="CP204" i="1"/>
  <c r="CT203" i="1"/>
  <c r="CS203" i="1"/>
  <c r="CR203" i="1"/>
  <c r="CQ203" i="1"/>
  <c r="CP203" i="1"/>
  <c r="CT202" i="1"/>
  <c r="CS202" i="1"/>
  <c r="CR202" i="1"/>
  <c r="CQ202" i="1"/>
  <c r="CP202" i="1"/>
  <c r="CT201" i="1"/>
  <c r="CS201" i="1"/>
  <c r="CR201" i="1"/>
  <c r="CQ201" i="1"/>
  <c r="CP201" i="1"/>
  <c r="CT200" i="1"/>
  <c r="CS200" i="1"/>
  <c r="CR200" i="1"/>
  <c r="CQ200" i="1"/>
  <c r="CP200" i="1"/>
  <c r="CT199" i="1"/>
  <c r="CS199" i="1"/>
  <c r="CR199" i="1"/>
  <c r="CQ199" i="1"/>
  <c r="CP199" i="1"/>
  <c r="CT198" i="1"/>
  <c r="CS198" i="1"/>
  <c r="CR198" i="1"/>
  <c r="CQ198" i="1"/>
  <c r="CP198" i="1"/>
  <c r="CT197" i="1"/>
  <c r="CS197" i="1"/>
  <c r="CR197" i="1"/>
  <c r="CQ197" i="1"/>
  <c r="CP197" i="1"/>
  <c r="CT196" i="1"/>
  <c r="CS196" i="1"/>
  <c r="CR196" i="1"/>
  <c r="CQ196" i="1"/>
  <c r="CP196" i="1"/>
  <c r="CT195" i="1"/>
  <c r="CS195" i="1"/>
  <c r="CR195" i="1"/>
  <c r="CQ195" i="1"/>
  <c r="CP195" i="1"/>
  <c r="CT194" i="1"/>
  <c r="CS194" i="1"/>
  <c r="CR194" i="1"/>
  <c r="CQ194" i="1"/>
  <c r="CP194" i="1"/>
  <c r="CT193" i="1"/>
  <c r="CS193" i="1"/>
  <c r="CR193" i="1"/>
  <c r="CQ193" i="1"/>
  <c r="CP193" i="1"/>
  <c r="CT192" i="1"/>
  <c r="CS192" i="1"/>
  <c r="CR192" i="1"/>
  <c r="CQ192" i="1"/>
  <c r="CP192" i="1"/>
  <c r="CT191" i="1"/>
  <c r="CS191" i="1"/>
  <c r="CR191" i="1"/>
  <c r="CQ191" i="1"/>
  <c r="CP191" i="1"/>
  <c r="CT190" i="1"/>
  <c r="CS190" i="1"/>
  <c r="CR190" i="1"/>
  <c r="CQ190" i="1"/>
  <c r="CP190" i="1"/>
  <c r="CT189" i="1"/>
  <c r="CS189" i="1"/>
  <c r="CR189" i="1"/>
  <c r="CQ189" i="1"/>
  <c r="CP189" i="1"/>
  <c r="CT188" i="1"/>
  <c r="CS188" i="1"/>
  <c r="CR188" i="1"/>
  <c r="CQ188" i="1"/>
  <c r="CP188" i="1"/>
  <c r="CT187" i="1"/>
  <c r="CS187" i="1"/>
  <c r="CR187" i="1"/>
  <c r="CQ187" i="1"/>
  <c r="CP187" i="1"/>
  <c r="CT186" i="1"/>
  <c r="CS186" i="1"/>
  <c r="CR186" i="1"/>
  <c r="CQ186" i="1"/>
  <c r="CP186" i="1"/>
  <c r="CT185" i="1"/>
  <c r="CS185" i="1"/>
  <c r="CR185" i="1"/>
  <c r="CQ185" i="1"/>
  <c r="CP185" i="1"/>
  <c r="CT184" i="1"/>
  <c r="CS184" i="1"/>
  <c r="CR184" i="1"/>
  <c r="CQ184" i="1"/>
  <c r="CP184" i="1"/>
  <c r="CT183" i="1"/>
  <c r="CS183" i="1"/>
  <c r="CR183" i="1"/>
  <c r="CQ183" i="1"/>
  <c r="CP183" i="1"/>
  <c r="CT182" i="1"/>
  <c r="CS182" i="1"/>
  <c r="CR182" i="1"/>
  <c r="CQ182" i="1"/>
  <c r="CP182" i="1"/>
  <c r="CT181" i="1"/>
  <c r="CS181" i="1"/>
  <c r="CR181" i="1"/>
  <c r="CQ181" i="1"/>
  <c r="CP181" i="1"/>
  <c r="CT180" i="1"/>
  <c r="CS180" i="1"/>
  <c r="CR180" i="1"/>
  <c r="CQ180" i="1"/>
  <c r="CP180" i="1"/>
  <c r="CT179" i="1"/>
  <c r="CS179" i="1"/>
  <c r="CR179" i="1"/>
  <c r="CQ179" i="1"/>
  <c r="CP179" i="1"/>
  <c r="CT178" i="1"/>
  <c r="CS178" i="1"/>
  <c r="CR178" i="1"/>
  <c r="CQ178" i="1"/>
  <c r="CP178" i="1"/>
  <c r="CT177" i="1"/>
  <c r="CS177" i="1"/>
  <c r="CR177" i="1"/>
  <c r="CQ177" i="1"/>
  <c r="CP177" i="1"/>
  <c r="CT176" i="1"/>
  <c r="CS176" i="1"/>
  <c r="CR176" i="1"/>
  <c r="CQ176" i="1"/>
  <c r="CP176" i="1"/>
  <c r="CT175" i="1"/>
  <c r="CS175" i="1"/>
  <c r="CR175" i="1"/>
  <c r="CQ175" i="1"/>
  <c r="CP175" i="1"/>
  <c r="CT174" i="1"/>
  <c r="CS174" i="1"/>
  <c r="CR174" i="1"/>
  <c r="CQ174" i="1"/>
  <c r="CP174" i="1"/>
  <c r="CT173" i="1"/>
  <c r="CS173" i="1"/>
  <c r="CR173" i="1"/>
  <c r="CQ173" i="1"/>
  <c r="CP173" i="1"/>
  <c r="CT172" i="1"/>
  <c r="CS172" i="1"/>
  <c r="CR172" i="1"/>
  <c r="CQ172" i="1"/>
  <c r="CP172" i="1"/>
  <c r="CT171" i="1"/>
  <c r="CS171" i="1"/>
  <c r="CR171" i="1"/>
  <c r="CQ171" i="1"/>
  <c r="CP171" i="1"/>
  <c r="CT170" i="1"/>
  <c r="CS170" i="1"/>
  <c r="CR170" i="1"/>
  <c r="CQ170" i="1"/>
  <c r="CP170" i="1"/>
  <c r="CT169" i="1"/>
  <c r="CS169" i="1"/>
  <c r="CR169" i="1"/>
  <c r="CQ169" i="1"/>
  <c r="CP169" i="1"/>
  <c r="CT168" i="1"/>
  <c r="CS168" i="1"/>
  <c r="CR168" i="1"/>
  <c r="CQ168" i="1"/>
  <c r="CP168" i="1"/>
  <c r="CT167" i="1"/>
  <c r="CS167" i="1"/>
  <c r="CR167" i="1"/>
  <c r="CQ167" i="1"/>
  <c r="CP167" i="1"/>
  <c r="CT166" i="1"/>
  <c r="CS166" i="1"/>
  <c r="CR166" i="1"/>
  <c r="CQ166" i="1"/>
  <c r="CP166" i="1"/>
  <c r="CT165" i="1"/>
  <c r="CS165" i="1"/>
  <c r="CR165" i="1"/>
  <c r="CQ165" i="1"/>
  <c r="CP165" i="1"/>
  <c r="CT164" i="1"/>
  <c r="CS164" i="1"/>
  <c r="CR164" i="1"/>
  <c r="CQ164" i="1"/>
  <c r="CP164" i="1"/>
  <c r="CT163" i="1"/>
  <c r="CS163" i="1"/>
  <c r="CR163" i="1"/>
  <c r="CQ163" i="1"/>
  <c r="CP163" i="1"/>
  <c r="CT162" i="1"/>
  <c r="CS162" i="1"/>
  <c r="CR162" i="1"/>
  <c r="CQ162" i="1"/>
  <c r="CP162" i="1"/>
  <c r="CT161" i="1"/>
  <c r="CS161" i="1"/>
  <c r="CR161" i="1"/>
  <c r="CQ161" i="1"/>
  <c r="CP161" i="1"/>
  <c r="CT160" i="1"/>
  <c r="CS160" i="1"/>
  <c r="CR160" i="1"/>
  <c r="CQ160" i="1"/>
  <c r="CP160" i="1"/>
  <c r="CT159" i="1"/>
  <c r="CS159" i="1"/>
  <c r="CR159" i="1"/>
  <c r="CQ159" i="1"/>
  <c r="CP159" i="1"/>
  <c r="CT158" i="1"/>
  <c r="CS158" i="1"/>
  <c r="CR158" i="1"/>
  <c r="CQ158" i="1"/>
  <c r="CP158" i="1"/>
  <c r="CT157" i="1"/>
  <c r="CS157" i="1"/>
  <c r="CR157" i="1"/>
  <c r="CQ157" i="1"/>
  <c r="CP157" i="1"/>
  <c r="CT156" i="1"/>
  <c r="CS156" i="1"/>
  <c r="CR156" i="1"/>
  <c r="CQ156" i="1"/>
  <c r="CP156" i="1"/>
  <c r="CT155" i="1"/>
  <c r="CS155" i="1"/>
  <c r="CR155" i="1"/>
  <c r="CQ155" i="1"/>
  <c r="CP155" i="1"/>
  <c r="CT154" i="1"/>
  <c r="CS154" i="1"/>
  <c r="CR154" i="1"/>
  <c r="CQ154" i="1"/>
  <c r="CP154" i="1"/>
  <c r="CT153" i="1"/>
  <c r="CS153" i="1"/>
  <c r="CR153" i="1"/>
  <c r="CQ153" i="1"/>
  <c r="CP153" i="1"/>
  <c r="CT152" i="1"/>
  <c r="CS152" i="1"/>
  <c r="CR152" i="1"/>
  <c r="CQ152" i="1"/>
  <c r="CP152" i="1"/>
  <c r="CT151" i="1"/>
  <c r="CS151" i="1"/>
  <c r="CR151" i="1"/>
  <c r="CQ151" i="1"/>
  <c r="CP151" i="1"/>
  <c r="CT150" i="1"/>
  <c r="CS150" i="1"/>
  <c r="CR150" i="1"/>
  <c r="CQ150" i="1"/>
  <c r="CP150" i="1"/>
  <c r="CT149" i="1"/>
  <c r="CS149" i="1"/>
  <c r="CR149" i="1"/>
  <c r="CQ149" i="1"/>
  <c r="CP149" i="1"/>
  <c r="CT148" i="1"/>
  <c r="CS148" i="1"/>
  <c r="CR148" i="1"/>
  <c r="CQ148" i="1"/>
  <c r="CP148" i="1"/>
  <c r="CT147" i="1"/>
  <c r="CS147" i="1"/>
  <c r="CR147" i="1"/>
  <c r="CQ147" i="1"/>
  <c r="CP147" i="1"/>
  <c r="CT146" i="1"/>
  <c r="CS146" i="1"/>
  <c r="CR146" i="1"/>
  <c r="CQ146" i="1"/>
  <c r="CP146" i="1"/>
  <c r="CT145" i="1"/>
  <c r="CS145" i="1"/>
  <c r="CR145" i="1"/>
  <c r="CQ145" i="1"/>
  <c r="CP145" i="1"/>
  <c r="CT144" i="1"/>
  <c r="CS144" i="1"/>
  <c r="CR144" i="1"/>
  <c r="CQ144" i="1"/>
  <c r="CP144" i="1"/>
  <c r="CT143" i="1"/>
  <c r="CS143" i="1"/>
  <c r="CR143" i="1"/>
  <c r="CQ143" i="1"/>
  <c r="CP143" i="1"/>
  <c r="CT142" i="1"/>
  <c r="CS142" i="1"/>
  <c r="CR142" i="1"/>
  <c r="CQ142" i="1"/>
  <c r="CP142" i="1"/>
  <c r="CT141" i="1"/>
  <c r="CS141" i="1"/>
  <c r="CR141" i="1"/>
  <c r="CQ141" i="1"/>
  <c r="CP141" i="1"/>
  <c r="CT140" i="1"/>
  <c r="CS140" i="1"/>
  <c r="CR140" i="1"/>
  <c r="CQ140" i="1"/>
  <c r="CP140" i="1"/>
  <c r="CT139" i="1"/>
  <c r="CS139" i="1"/>
  <c r="CR139" i="1"/>
  <c r="CQ139" i="1"/>
  <c r="CP139" i="1"/>
  <c r="CT138" i="1"/>
  <c r="CS138" i="1"/>
  <c r="CR138" i="1"/>
  <c r="CQ138" i="1"/>
  <c r="CP138" i="1"/>
  <c r="CT137" i="1"/>
  <c r="CS137" i="1"/>
  <c r="CR137" i="1"/>
  <c r="CQ137" i="1"/>
  <c r="CP137" i="1"/>
  <c r="CT136" i="1"/>
  <c r="CS136" i="1"/>
  <c r="CR136" i="1"/>
  <c r="CQ136" i="1"/>
  <c r="CP136" i="1"/>
  <c r="CT135" i="1"/>
  <c r="CS135" i="1"/>
  <c r="CR135" i="1"/>
  <c r="CQ135" i="1"/>
  <c r="CP135" i="1"/>
  <c r="CT134" i="1"/>
  <c r="CS134" i="1"/>
  <c r="CR134" i="1"/>
  <c r="CQ134" i="1"/>
  <c r="CP134" i="1"/>
  <c r="CT133" i="1"/>
  <c r="CS133" i="1"/>
  <c r="CR133" i="1"/>
  <c r="CQ133" i="1"/>
  <c r="CP133" i="1"/>
  <c r="CT132" i="1"/>
  <c r="CS132" i="1"/>
  <c r="CR132" i="1"/>
  <c r="CQ132" i="1"/>
  <c r="CP132" i="1"/>
  <c r="CT131" i="1"/>
  <c r="CS131" i="1"/>
  <c r="CR131" i="1"/>
  <c r="CQ131" i="1"/>
  <c r="CP131" i="1"/>
  <c r="CT130" i="1"/>
  <c r="CS130" i="1"/>
  <c r="CR130" i="1"/>
  <c r="CQ130" i="1"/>
  <c r="CP130" i="1"/>
  <c r="CT129" i="1"/>
  <c r="CS129" i="1"/>
  <c r="CR129" i="1"/>
  <c r="CQ129" i="1"/>
  <c r="CP129" i="1"/>
  <c r="CT128" i="1"/>
  <c r="CS128" i="1"/>
  <c r="CR128" i="1"/>
  <c r="CQ128" i="1"/>
  <c r="CP128" i="1"/>
  <c r="CT127" i="1"/>
  <c r="CS127" i="1"/>
  <c r="CR127" i="1"/>
  <c r="CQ127" i="1"/>
  <c r="CP127" i="1"/>
  <c r="CT126" i="1"/>
  <c r="CS126" i="1"/>
  <c r="CR126" i="1"/>
  <c r="CQ126" i="1"/>
  <c r="CP126" i="1"/>
  <c r="CT125" i="1"/>
  <c r="CS125" i="1"/>
  <c r="CR125" i="1"/>
  <c r="CQ125" i="1"/>
  <c r="CP125" i="1"/>
  <c r="CT124" i="1"/>
  <c r="CS124" i="1"/>
  <c r="CR124" i="1"/>
  <c r="CQ124" i="1"/>
  <c r="CP124" i="1"/>
  <c r="CT123" i="1"/>
  <c r="CS123" i="1"/>
  <c r="CR123" i="1"/>
  <c r="CQ123" i="1"/>
  <c r="CP123" i="1"/>
  <c r="CT122" i="1"/>
  <c r="CS122" i="1"/>
  <c r="CR122" i="1"/>
  <c r="CQ122" i="1"/>
  <c r="CP122" i="1"/>
  <c r="CT121" i="1"/>
  <c r="CS121" i="1"/>
  <c r="CR121" i="1"/>
  <c r="CQ121" i="1"/>
  <c r="CP121" i="1"/>
  <c r="CT120" i="1"/>
  <c r="CS120" i="1"/>
  <c r="CR120" i="1"/>
  <c r="CQ120" i="1"/>
  <c r="CP120" i="1"/>
  <c r="CT119" i="1"/>
  <c r="CS119" i="1"/>
  <c r="CR119" i="1"/>
  <c r="CQ119" i="1"/>
  <c r="CP119" i="1"/>
  <c r="CT118" i="1"/>
  <c r="CS118" i="1"/>
  <c r="CR118" i="1"/>
  <c r="CQ118" i="1"/>
  <c r="CP118" i="1"/>
  <c r="CT117" i="1"/>
  <c r="CS117" i="1"/>
  <c r="CR117" i="1"/>
  <c r="CQ117" i="1"/>
  <c r="CP117" i="1"/>
  <c r="CT116" i="1"/>
  <c r="CS116" i="1"/>
  <c r="CR116" i="1"/>
  <c r="CQ116" i="1"/>
  <c r="CP116" i="1"/>
  <c r="CT115" i="1"/>
  <c r="CS115" i="1"/>
  <c r="CR115" i="1"/>
  <c r="CQ115" i="1"/>
  <c r="CP115" i="1"/>
  <c r="CT114" i="1"/>
  <c r="CS114" i="1"/>
  <c r="CR114" i="1"/>
  <c r="CQ114" i="1"/>
  <c r="CP114" i="1"/>
  <c r="CT113" i="1"/>
  <c r="CS113" i="1"/>
  <c r="CR113" i="1"/>
  <c r="CQ113" i="1"/>
  <c r="CP113" i="1"/>
  <c r="CT112" i="1"/>
  <c r="CS112" i="1"/>
  <c r="CR112" i="1"/>
  <c r="CQ112" i="1"/>
  <c r="CP112" i="1"/>
  <c r="CT111" i="1"/>
  <c r="CS111" i="1"/>
  <c r="CR111" i="1"/>
  <c r="CQ111" i="1"/>
  <c r="CP111" i="1"/>
  <c r="CT110" i="1"/>
  <c r="CS110" i="1"/>
  <c r="CR110" i="1"/>
  <c r="CQ110" i="1"/>
  <c r="CP110" i="1"/>
  <c r="CT109" i="1"/>
  <c r="CS109" i="1"/>
  <c r="CR109" i="1"/>
  <c r="CQ109" i="1"/>
  <c r="CP109" i="1"/>
  <c r="CT108" i="1"/>
  <c r="CS108" i="1"/>
  <c r="CR108" i="1"/>
  <c r="CQ108" i="1"/>
  <c r="CP108" i="1"/>
  <c r="CT107" i="1"/>
  <c r="CS107" i="1"/>
  <c r="CR107" i="1"/>
  <c r="CQ107" i="1"/>
  <c r="CP107" i="1"/>
  <c r="CT106" i="1"/>
  <c r="CS106" i="1"/>
  <c r="CR106" i="1"/>
  <c r="CQ106" i="1"/>
  <c r="CP106" i="1"/>
  <c r="CT105" i="1"/>
  <c r="CS105" i="1"/>
  <c r="CR105" i="1"/>
  <c r="CQ105" i="1"/>
  <c r="CP105" i="1"/>
  <c r="CT104" i="1"/>
  <c r="CS104" i="1"/>
  <c r="CR104" i="1"/>
  <c r="CQ104" i="1"/>
  <c r="CP104" i="1"/>
  <c r="CT103" i="1"/>
  <c r="CS103" i="1"/>
  <c r="CR103" i="1"/>
  <c r="CQ103" i="1"/>
  <c r="CP103" i="1"/>
  <c r="CT102" i="1"/>
  <c r="CS102" i="1"/>
  <c r="CR102" i="1"/>
  <c r="CQ102" i="1"/>
  <c r="CP102" i="1"/>
  <c r="CT101" i="1"/>
  <c r="CS101" i="1"/>
  <c r="CR101" i="1"/>
  <c r="CQ101" i="1"/>
  <c r="CP101" i="1"/>
  <c r="CT100" i="1"/>
  <c r="CS100" i="1"/>
  <c r="CR100" i="1"/>
  <c r="CQ100" i="1"/>
  <c r="CP100" i="1"/>
  <c r="CT99" i="1"/>
  <c r="CS99" i="1"/>
  <c r="CR99" i="1"/>
  <c r="CQ99" i="1"/>
  <c r="CP99" i="1"/>
  <c r="CT98" i="1"/>
  <c r="CS98" i="1"/>
  <c r="CR98" i="1"/>
  <c r="CQ98" i="1"/>
  <c r="CP98" i="1"/>
  <c r="CT97" i="1"/>
  <c r="CS97" i="1"/>
  <c r="CR97" i="1"/>
  <c r="CQ97" i="1"/>
  <c r="CP97" i="1"/>
  <c r="CT96" i="1"/>
  <c r="CS96" i="1"/>
  <c r="CR96" i="1"/>
  <c r="CQ96" i="1"/>
  <c r="CP96" i="1"/>
  <c r="CT95" i="1"/>
  <c r="CS95" i="1"/>
  <c r="CR95" i="1"/>
  <c r="CQ95" i="1"/>
  <c r="CP95" i="1"/>
  <c r="CT94" i="1"/>
  <c r="CS94" i="1"/>
  <c r="CR94" i="1"/>
  <c r="CQ94" i="1"/>
  <c r="CP94" i="1"/>
  <c r="CT93" i="1"/>
  <c r="CS93" i="1"/>
  <c r="CR93" i="1"/>
  <c r="CQ93" i="1"/>
  <c r="CP93" i="1"/>
  <c r="CT92" i="1"/>
  <c r="CS92" i="1"/>
  <c r="CR92" i="1"/>
  <c r="CQ92" i="1"/>
  <c r="CP92" i="1"/>
  <c r="CT91" i="1"/>
  <c r="CS91" i="1"/>
  <c r="CR91" i="1"/>
  <c r="CQ91" i="1"/>
  <c r="CP91" i="1"/>
  <c r="CT90" i="1"/>
  <c r="CS90" i="1"/>
  <c r="CR90" i="1"/>
  <c r="CQ90" i="1"/>
  <c r="CP90" i="1"/>
  <c r="CT89" i="1"/>
  <c r="CS89" i="1"/>
  <c r="CR89" i="1"/>
  <c r="CQ89" i="1"/>
  <c r="CP89" i="1"/>
  <c r="CT88" i="1"/>
  <c r="CS88" i="1"/>
  <c r="CR88" i="1"/>
  <c r="CQ88" i="1"/>
  <c r="CP88" i="1"/>
  <c r="CT87" i="1"/>
  <c r="CS87" i="1"/>
  <c r="CR87" i="1"/>
  <c r="CQ87" i="1"/>
  <c r="CP87" i="1"/>
  <c r="CT86" i="1"/>
  <c r="CS86" i="1"/>
  <c r="CR86" i="1"/>
  <c r="CQ86" i="1"/>
  <c r="CP86" i="1"/>
  <c r="CT85" i="1"/>
  <c r="CS85" i="1"/>
  <c r="CR85" i="1"/>
  <c r="CQ85" i="1"/>
  <c r="CP85" i="1"/>
  <c r="CT84" i="1"/>
  <c r="CS84" i="1"/>
  <c r="CR84" i="1"/>
  <c r="CQ84" i="1"/>
  <c r="CP84" i="1"/>
  <c r="CT83" i="1"/>
  <c r="CS83" i="1"/>
  <c r="CR83" i="1"/>
  <c r="CQ83" i="1"/>
  <c r="CP83" i="1"/>
  <c r="CT82" i="1"/>
  <c r="CS82" i="1"/>
  <c r="CR82" i="1"/>
  <c r="CQ82" i="1"/>
  <c r="CP82" i="1"/>
  <c r="CT81" i="1"/>
  <c r="CS81" i="1"/>
  <c r="CR81" i="1"/>
  <c r="CQ81" i="1"/>
  <c r="CP81" i="1"/>
  <c r="CT80" i="1"/>
  <c r="CS80" i="1"/>
  <c r="CR80" i="1"/>
  <c r="CQ80" i="1"/>
  <c r="CP80" i="1"/>
  <c r="CT79" i="1"/>
  <c r="CS79" i="1"/>
  <c r="CR79" i="1"/>
  <c r="CQ79" i="1"/>
  <c r="CP79" i="1"/>
  <c r="CT78" i="1"/>
  <c r="CS78" i="1"/>
  <c r="CR78" i="1"/>
  <c r="CQ78" i="1"/>
  <c r="CP78" i="1"/>
  <c r="CT77" i="1"/>
  <c r="CS77" i="1"/>
  <c r="CR77" i="1"/>
  <c r="CQ77" i="1"/>
  <c r="CP77" i="1"/>
  <c r="CT76" i="1"/>
  <c r="CS76" i="1"/>
  <c r="CR76" i="1"/>
  <c r="CQ76" i="1"/>
  <c r="CP76" i="1"/>
  <c r="CT75" i="1"/>
  <c r="CS75" i="1"/>
  <c r="CR75" i="1"/>
  <c r="CQ75" i="1"/>
  <c r="CP75" i="1"/>
  <c r="CT74" i="1"/>
  <c r="CS74" i="1"/>
  <c r="CR74" i="1"/>
  <c r="CQ74" i="1"/>
  <c r="CP74" i="1"/>
  <c r="CT73" i="1"/>
  <c r="CS73" i="1"/>
  <c r="CR73" i="1"/>
  <c r="CQ73" i="1"/>
  <c r="CP73" i="1"/>
  <c r="CT72" i="1"/>
  <c r="CS72" i="1"/>
  <c r="CR72" i="1"/>
  <c r="CQ72" i="1"/>
  <c r="CP72" i="1"/>
  <c r="CT71" i="1"/>
  <c r="CS71" i="1"/>
  <c r="CR71" i="1"/>
  <c r="CQ71" i="1"/>
  <c r="CP71" i="1"/>
  <c r="CT70" i="1"/>
  <c r="CS70" i="1"/>
  <c r="CR70" i="1"/>
  <c r="CQ70" i="1"/>
  <c r="CP70" i="1"/>
  <c r="CT69" i="1"/>
  <c r="CS69" i="1"/>
  <c r="CR69" i="1"/>
  <c r="CQ69" i="1"/>
  <c r="CP69" i="1"/>
  <c r="CT68" i="1"/>
  <c r="CS68" i="1"/>
  <c r="CR68" i="1"/>
  <c r="CQ68" i="1"/>
  <c r="CP68" i="1"/>
  <c r="CT67" i="1"/>
  <c r="CS67" i="1"/>
  <c r="CR67" i="1"/>
  <c r="CQ67" i="1"/>
  <c r="CP67" i="1"/>
  <c r="CT66" i="1"/>
  <c r="CS66" i="1"/>
  <c r="CR66" i="1"/>
  <c r="CQ66" i="1"/>
  <c r="CP66" i="1"/>
  <c r="CT65" i="1"/>
  <c r="CS65" i="1"/>
  <c r="CR65" i="1"/>
  <c r="CQ65" i="1"/>
  <c r="CP65" i="1"/>
  <c r="CT63" i="1"/>
  <c r="CS63" i="1"/>
  <c r="CR63" i="1"/>
  <c r="CQ63" i="1"/>
  <c r="CP63" i="1"/>
  <c r="CT62" i="1"/>
  <c r="CS62" i="1"/>
  <c r="CR62" i="1"/>
  <c r="CQ62" i="1"/>
  <c r="CP62" i="1"/>
  <c r="CT61" i="1"/>
  <c r="CS61" i="1"/>
  <c r="CR61" i="1"/>
  <c r="CQ61" i="1"/>
  <c r="CP61" i="1"/>
  <c r="CT60" i="1"/>
  <c r="CS60" i="1"/>
  <c r="CR60" i="1"/>
  <c r="CQ60" i="1"/>
  <c r="CP60" i="1"/>
  <c r="CT59" i="1"/>
  <c r="CS59" i="1"/>
  <c r="CR59" i="1"/>
  <c r="CQ59" i="1"/>
  <c r="CP59" i="1"/>
  <c r="CT58" i="1"/>
  <c r="CS58" i="1"/>
  <c r="CR58" i="1"/>
  <c r="CQ58" i="1"/>
  <c r="CP58" i="1"/>
  <c r="CT57" i="1"/>
  <c r="CS57" i="1"/>
  <c r="CR57" i="1"/>
  <c r="CQ57" i="1"/>
  <c r="CP57" i="1"/>
  <c r="CT56" i="1"/>
  <c r="CS56" i="1"/>
  <c r="CR56" i="1"/>
  <c r="CQ56" i="1"/>
  <c r="CP56" i="1"/>
  <c r="CT55" i="1"/>
  <c r="CS55" i="1"/>
  <c r="CR55" i="1"/>
  <c r="CQ55" i="1"/>
  <c r="CP55" i="1"/>
  <c r="CT54" i="1"/>
  <c r="CS54" i="1"/>
  <c r="CR54" i="1"/>
  <c r="CQ54" i="1"/>
  <c r="CP54" i="1"/>
  <c r="CT53" i="1"/>
  <c r="CS53" i="1"/>
  <c r="CR53" i="1"/>
  <c r="CQ53" i="1"/>
  <c r="CP53" i="1"/>
  <c r="CT52" i="1"/>
  <c r="CS52" i="1"/>
  <c r="CR52" i="1"/>
  <c r="CQ52" i="1"/>
  <c r="CP52" i="1"/>
  <c r="CT51" i="1"/>
  <c r="CS51" i="1"/>
  <c r="CR51" i="1"/>
  <c r="CQ51" i="1"/>
  <c r="CP51" i="1"/>
  <c r="CT50" i="1"/>
  <c r="CS50" i="1"/>
  <c r="CR50" i="1"/>
  <c r="CQ50" i="1"/>
  <c r="CP50" i="1"/>
  <c r="CT49" i="1"/>
  <c r="CS49" i="1"/>
  <c r="CR49" i="1"/>
  <c r="CQ49" i="1"/>
  <c r="CP49" i="1"/>
  <c r="CT48" i="1"/>
  <c r="CS48" i="1"/>
  <c r="CR48" i="1"/>
  <c r="CQ48" i="1"/>
  <c r="CP48" i="1"/>
  <c r="CT47" i="1"/>
  <c r="CS47" i="1"/>
  <c r="CR47" i="1"/>
  <c r="CQ47" i="1"/>
  <c r="CP47" i="1"/>
  <c r="CT46" i="1"/>
  <c r="CS46" i="1"/>
  <c r="CR46" i="1"/>
  <c r="CQ46" i="1"/>
  <c r="CP46" i="1"/>
  <c r="CT45" i="1"/>
  <c r="CS45" i="1"/>
  <c r="CR45" i="1"/>
  <c r="CQ45" i="1"/>
  <c r="CP45" i="1"/>
  <c r="CT44" i="1"/>
  <c r="CS44" i="1"/>
  <c r="CR44" i="1"/>
  <c r="CQ44" i="1"/>
  <c r="CP44" i="1"/>
  <c r="CT43" i="1"/>
  <c r="CS43" i="1"/>
  <c r="CR43" i="1"/>
  <c r="CQ43" i="1"/>
  <c r="CP43" i="1"/>
  <c r="CT42" i="1"/>
  <c r="CS42" i="1"/>
  <c r="CR42" i="1"/>
  <c r="CQ42" i="1"/>
  <c r="CP42" i="1"/>
  <c r="CT41" i="1"/>
  <c r="CS41" i="1"/>
  <c r="CR41" i="1"/>
  <c r="CQ41" i="1"/>
  <c r="CP41" i="1"/>
  <c r="CT40" i="1"/>
  <c r="CS40" i="1"/>
  <c r="CR40" i="1"/>
  <c r="CQ40" i="1"/>
  <c r="CP40" i="1"/>
  <c r="CT39" i="1"/>
  <c r="CS39" i="1"/>
  <c r="CR39" i="1"/>
  <c r="CQ39" i="1"/>
  <c r="CP39" i="1"/>
  <c r="CT38" i="1"/>
  <c r="CS38" i="1"/>
  <c r="CR38" i="1"/>
  <c r="CQ38" i="1"/>
  <c r="CP38" i="1"/>
  <c r="CT37" i="1"/>
  <c r="CS37" i="1"/>
  <c r="CR37" i="1"/>
  <c r="CQ37" i="1"/>
  <c r="CP37" i="1"/>
  <c r="CT36" i="1"/>
  <c r="CS36" i="1"/>
  <c r="CR36" i="1"/>
  <c r="CQ36" i="1"/>
  <c r="CP36" i="1"/>
  <c r="CT35" i="1"/>
  <c r="CS35" i="1"/>
  <c r="CR35" i="1"/>
  <c r="CQ35" i="1"/>
  <c r="CP35" i="1"/>
  <c r="CT34" i="1"/>
  <c r="CS34" i="1"/>
  <c r="CR34" i="1"/>
  <c r="CQ34" i="1"/>
  <c r="CP34" i="1"/>
  <c r="CT33" i="1"/>
  <c r="CS33" i="1"/>
  <c r="CR33" i="1"/>
  <c r="CQ33" i="1"/>
  <c r="CP33" i="1"/>
  <c r="CT32" i="1"/>
  <c r="CS32" i="1"/>
  <c r="CR32" i="1"/>
  <c r="CQ32" i="1"/>
  <c r="CP32" i="1"/>
  <c r="CT31" i="1"/>
  <c r="CS31" i="1"/>
  <c r="CR31" i="1"/>
  <c r="CQ31" i="1"/>
  <c r="CP31" i="1"/>
  <c r="CT30" i="1"/>
  <c r="CS30" i="1"/>
  <c r="CR30" i="1"/>
  <c r="CQ30" i="1"/>
  <c r="CP30" i="1"/>
  <c r="CT29" i="1"/>
  <c r="CS29" i="1"/>
  <c r="CR29" i="1"/>
  <c r="CQ29" i="1"/>
  <c r="CP29" i="1"/>
  <c r="CT28" i="1"/>
  <c r="CS28" i="1"/>
  <c r="CR28" i="1"/>
  <c r="CQ28" i="1"/>
  <c r="CP28" i="1"/>
  <c r="CT27" i="1"/>
  <c r="CS27" i="1"/>
  <c r="CR27" i="1"/>
  <c r="CQ27" i="1"/>
  <c r="CP27" i="1"/>
  <c r="CT26" i="1"/>
  <c r="CS26" i="1"/>
  <c r="CR26" i="1"/>
  <c r="CQ26" i="1"/>
  <c r="CP26" i="1"/>
  <c r="CT25" i="1"/>
  <c r="CS25" i="1"/>
  <c r="CR25" i="1"/>
  <c r="CQ25" i="1"/>
  <c r="CP25" i="1"/>
  <c r="CT24" i="1"/>
  <c r="CS24" i="1"/>
  <c r="CR24" i="1"/>
  <c r="CQ24" i="1"/>
  <c r="CP24" i="1"/>
  <c r="CT23" i="1"/>
  <c r="CS23" i="1"/>
  <c r="CR23" i="1"/>
  <c r="CQ23" i="1"/>
  <c r="CP23" i="1"/>
  <c r="CT22" i="1"/>
  <c r="CS22" i="1"/>
  <c r="CR22" i="1"/>
  <c r="CQ22" i="1"/>
  <c r="CP22" i="1"/>
  <c r="CT21" i="1"/>
  <c r="CS21" i="1"/>
  <c r="CR21" i="1"/>
  <c r="CQ21" i="1"/>
  <c r="CP21" i="1"/>
  <c r="CT20" i="1"/>
  <c r="CS20" i="1"/>
  <c r="CR20" i="1"/>
  <c r="CQ20" i="1"/>
  <c r="CP20" i="1"/>
  <c r="CT19" i="1"/>
  <c r="CS19" i="1"/>
  <c r="CR19" i="1"/>
  <c r="CQ19" i="1"/>
  <c r="CP19" i="1"/>
  <c r="CT18" i="1"/>
  <c r="CS18" i="1"/>
  <c r="CR18" i="1"/>
  <c r="CQ18" i="1"/>
  <c r="CP18" i="1"/>
  <c r="CT17" i="1"/>
  <c r="CS17" i="1"/>
  <c r="CR17" i="1"/>
  <c r="CQ17" i="1"/>
  <c r="CP17" i="1"/>
  <c r="CT16" i="1"/>
  <c r="CS16" i="1"/>
  <c r="CR16" i="1"/>
  <c r="CQ16" i="1"/>
  <c r="CP16" i="1"/>
  <c r="CT15" i="1"/>
  <c r="CS15" i="1"/>
  <c r="CR15" i="1"/>
  <c r="CQ15" i="1"/>
  <c r="CP15" i="1"/>
  <c r="CT14" i="1"/>
  <c r="CS14" i="1"/>
  <c r="CR14" i="1"/>
  <c r="CQ14" i="1"/>
  <c r="CP14" i="1"/>
  <c r="CT13" i="1"/>
  <c r="CS13" i="1"/>
  <c r="CR13" i="1"/>
  <c r="CQ13" i="1"/>
  <c r="CP13" i="1"/>
  <c r="CT12" i="1"/>
  <c r="CS12" i="1"/>
  <c r="CR12" i="1"/>
  <c r="CQ12" i="1"/>
  <c r="CP12" i="1"/>
  <c r="CT11" i="1"/>
  <c r="CS11" i="1"/>
  <c r="CR11" i="1"/>
  <c r="CQ11" i="1"/>
  <c r="CP11" i="1"/>
  <c r="CT10" i="1"/>
  <c r="CS10" i="1"/>
  <c r="CR10" i="1"/>
  <c r="CQ10" i="1"/>
  <c r="CP10" i="1"/>
  <c r="CT9" i="1"/>
  <c r="CS9" i="1"/>
  <c r="CR9" i="1"/>
  <c r="CQ9" i="1"/>
  <c r="CP9" i="1"/>
  <c r="CT8" i="1"/>
  <c r="CS8" i="1"/>
  <c r="CR8" i="1"/>
  <c r="CQ8" i="1"/>
  <c r="CP8" i="1"/>
  <c r="CT7" i="1"/>
  <c r="CS7" i="1"/>
  <c r="CR7" i="1"/>
  <c r="CQ7" i="1"/>
  <c r="CP7" i="1"/>
  <c r="CT6" i="1"/>
  <c r="CS6" i="1"/>
  <c r="CR6" i="1"/>
  <c r="CQ6" i="1"/>
  <c r="CP6" i="1"/>
  <c r="BD446" i="1"/>
  <c r="BC446" i="1"/>
  <c r="BB446" i="1"/>
  <c r="BA446" i="1"/>
  <c r="AZ446" i="1"/>
  <c r="BD411" i="1"/>
  <c r="BC411" i="1"/>
  <c r="BB411" i="1"/>
  <c r="BA411" i="1"/>
  <c r="AZ411" i="1"/>
  <c r="BD64" i="1"/>
  <c r="BC64" i="1"/>
  <c r="BB64" i="1"/>
  <c r="BA64" i="1"/>
  <c r="AZ64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B447" i="1" l="1"/>
  <c r="BE411" i="1"/>
  <c r="BC447" i="1"/>
  <c r="BE64" i="1"/>
  <c r="AZ447" i="1"/>
  <c r="BA447" i="1"/>
  <c r="BE446" i="1"/>
  <c r="BD447" i="1"/>
  <c r="DC446" i="1"/>
  <c r="DC411" i="1"/>
  <c r="DC64" i="1"/>
  <c r="CN445" i="1"/>
  <c r="CM445" i="1"/>
  <c r="CL445" i="1"/>
  <c r="CK445" i="1"/>
  <c r="CJ445" i="1"/>
  <c r="CN444" i="1"/>
  <c r="CM444" i="1"/>
  <c r="CL444" i="1"/>
  <c r="CK444" i="1"/>
  <c r="CJ444" i="1"/>
  <c r="CN443" i="1"/>
  <c r="CM443" i="1"/>
  <c r="CL443" i="1"/>
  <c r="CK443" i="1"/>
  <c r="CJ443" i="1"/>
  <c r="CN442" i="1"/>
  <c r="CM442" i="1"/>
  <c r="CL442" i="1"/>
  <c r="CK442" i="1"/>
  <c r="CJ442" i="1"/>
  <c r="CN441" i="1"/>
  <c r="CM441" i="1"/>
  <c r="CL441" i="1"/>
  <c r="CK441" i="1"/>
  <c r="CJ441" i="1"/>
  <c r="CN440" i="1"/>
  <c r="CM440" i="1"/>
  <c r="CL440" i="1"/>
  <c r="CK440" i="1"/>
  <c r="CJ440" i="1"/>
  <c r="CN439" i="1"/>
  <c r="CM439" i="1"/>
  <c r="CL439" i="1"/>
  <c r="CK439" i="1"/>
  <c r="CJ439" i="1"/>
  <c r="CN438" i="1"/>
  <c r="CM438" i="1"/>
  <c r="CL438" i="1"/>
  <c r="CK438" i="1"/>
  <c r="CJ438" i="1"/>
  <c r="CN437" i="1"/>
  <c r="CM437" i="1"/>
  <c r="CL437" i="1"/>
  <c r="CK437" i="1"/>
  <c r="CJ437" i="1"/>
  <c r="CN436" i="1"/>
  <c r="CM436" i="1"/>
  <c r="CL436" i="1"/>
  <c r="CK436" i="1"/>
  <c r="CJ436" i="1"/>
  <c r="CN435" i="1"/>
  <c r="CM435" i="1"/>
  <c r="CL435" i="1"/>
  <c r="CK435" i="1"/>
  <c r="CJ435" i="1"/>
  <c r="CN434" i="1"/>
  <c r="CM434" i="1"/>
  <c r="CL434" i="1"/>
  <c r="CK434" i="1"/>
  <c r="CJ434" i="1"/>
  <c r="CN433" i="1"/>
  <c r="CM433" i="1"/>
  <c r="CL433" i="1"/>
  <c r="CK433" i="1"/>
  <c r="CJ433" i="1"/>
  <c r="CN432" i="1"/>
  <c r="CM432" i="1"/>
  <c r="CL432" i="1"/>
  <c r="CK432" i="1"/>
  <c r="CJ432" i="1"/>
  <c r="CN431" i="1"/>
  <c r="CM431" i="1"/>
  <c r="CL431" i="1"/>
  <c r="CK431" i="1"/>
  <c r="CJ431" i="1"/>
  <c r="CN430" i="1"/>
  <c r="CM430" i="1"/>
  <c r="CL430" i="1"/>
  <c r="CK430" i="1"/>
  <c r="CJ430" i="1"/>
  <c r="CN429" i="1"/>
  <c r="CM429" i="1"/>
  <c r="CL429" i="1"/>
  <c r="CK429" i="1"/>
  <c r="CJ429" i="1"/>
  <c r="CN428" i="1"/>
  <c r="CM428" i="1"/>
  <c r="CL428" i="1"/>
  <c r="CK428" i="1"/>
  <c r="CJ428" i="1"/>
  <c r="CN427" i="1"/>
  <c r="CM427" i="1"/>
  <c r="CL427" i="1"/>
  <c r="CK427" i="1"/>
  <c r="CJ427" i="1"/>
  <c r="CN426" i="1"/>
  <c r="CM426" i="1"/>
  <c r="CL426" i="1"/>
  <c r="CK426" i="1"/>
  <c r="CJ426" i="1"/>
  <c r="CN425" i="1"/>
  <c r="CM425" i="1"/>
  <c r="CL425" i="1"/>
  <c r="CK425" i="1"/>
  <c r="CJ425" i="1"/>
  <c r="CN424" i="1"/>
  <c r="CM424" i="1"/>
  <c r="CL424" i="1"/>
  <c r="CK424" i="1"/>
  <c r="CJ424" i="1"/>
  <c r="CN423" i="1"/>
  <c r="CM423" i="1"/>
  <c r="CL423" i="1"/>
  <c r="CK423" i="1"/>
  <c r="CJ423" i="1"/>
  <c r="CN422" i="1"/>
  <c r="CM422" i="1"/>
  <c r="CL422" i="1"/>
  <c r="CK422" i="1"/>
  <c r="CJ422" i="1"/>
  <c r="CN421" i="1"/>
  <c r="CM421" i="1"/>
  <c r="CL421" i="1"/>
  <c r="CK421" i="1"/>
  <c r="CJ421" i="1"/>
  <c r="CN420" i="1"/>
  <c r="CM420" i="1"/>
  <c r="CL420" i="1"/>
  <c r="CK420" i="1"/>
  <c r="CJ420" i="1"/>
  <c r="CN419" i="1"/>
  <c r="CM419" i="1"/>
  <c r="CL419" i="1"/>
  <c r="CK419" i="1"/>
  <c r="CJ419" i="1"/>
  <c r="CN418" i="1"/>
  <c r="CM418" i="1"/>
  <c r="CL418" i="1"/>
  <c r="CK418" i="1"/>
  <c r="CJ418" i="1"/>
  <c r="CN417" i="1"/>
  <c r="CM417" i="1"/>
  <c r="CL417" i="1"/>
  <c r="CK417" i="1"/>
  <c r="CJ417" i="1"/>
  <c r="CN416" i="1"/>
  <c r="CM416" i="1"/>
  <c r="CL416" i="1"/>
  <c r="CK416" i="1"/>
  <c r="CJ416" i="1"/>
  <c r="CN415" i="1"/>
  <c r="CM415" i="1"/>
  <c r="CL415" i="1"/>
  <c r="CK415" i="1"/>
  <c r="CJ415" i="1"/>
  <c r="CN414" i="1"/>
  <c r="CM414" i="1"/>
  <c r="CL414" i="1"/>
  <c r="CK414" i="1"/>
  <c r="CJ414" i="1"/>
  <c r="CN413" i="1"/>
  <c r="CM413" i="1"/>
  <c r="CL413" i="1"/>
  <c r="CK413" i="1"/>
  <c r="CJ413" i="1"/>
  <c r="CN412" i="1"/>
  <c r="CM412" i="1"/>
  <c r="CL412" i="1"/>
  <c r="CK412" i="1"/>
  <c r="CJ412" i="1"/>
  <c r="CN410" i="1"/>
  <c r="CM410" i="1"/>
  <c r="CL410" i="1"/>
  <c r="CK410" i="1"/>
  <c r="CJ410" i="1"/>
  <c r="CN409" i="1"/>
  <c r="CM409" i="1"/>
  <c r="CL409" i="1"/>
  <c r="CK409" i="1"/>
  <c r="CJ409" i="1"/>
  <c r="CN408" i="1"/>
  <c r="CM408" i="1"/>
  <c r="CL408" i="1"/>
  <c r="CK408" i="1"/>
  <c r="CJ408" i="1"/>
  <c r="CN407" i="1"/>
  <c r="CM407" i="1"/>
  <c r="CL407" i="1"/>
  <c r="CK407" i="1"/>
  <c r="CJ407" i="1"/>
  <c r="CN406" i="1"/>
  <c r="CM406" i="1"/>
  <c r="CL406" i="1"/>
  <c r="CK406" i="1"/>
  <c r="CJ406" i="1"/>
  <c r="CN405" i="1"/>
  <c r="CM405" i="1"/>
  <c r="CL405" i="1"/>
  <c r="CK405" i="1"/>
  <c r="CJ405" i="1"/>
  <c r="CN404" i="1"/>
  <c r="CM404" i="1"/>
  <c r="CL404" i="1"/>
  <c r="CK404" i="1"/>
  <c r="CJ404" i="1"/>
  <c r="CN403" i="1"/>
  <c r="CM403" i="1"/>
  <c r="CL403" i="1"/>
  <c r="CK403" i="1"/>
  <c r="CJ403" i="1"/>
  <c r="CN402" i="1"/>
  <c r="CM402" i="1"/>
  <c r="CL402" i="1"/>
  <c r="CK402" i="1"/>
  <c r="CJ402" i="1"/>
  <c r="CN401" i="1"/>
  <c r="CM401" i="1"/>
  <c r="CL401" i="1"/>
  <c r="CK401" i="1"/>
  <c r="CJ401" i="1"/>
  <c r="CN400" i="1"/>
  <c r="CM400" i="1"/>
  <c r="CL400" i="1"/>
  <c r="CK400" i="1"/>
  <c r="CJ400" i="1"/>
  <c r="CN399" i="1"/>
  <c r="CM399" i="1"/>
  <c r="CL399" i="1"/>
  <c r="CK399" i="1"/>
  <c r="CJ399" i="1"/>
  <c r="CN398" i="1"/>
  <c r="CM398" i="1"/>
  <c r="CL398" i="1"/>
  <c r="CK398" i="1"/>
  <c r="CJ398" i="1"/>
  <c r="CN397" i="1"/>
  <c r="CM397" i="1"/>
  <c r="CL397" i="1"/>
  <c r="CK397" i="1"/>
  <c r="CJ397" i="1"/>
  <c r="CN396" i="1"/>
  <c r="CM396" i="1"/>
  <c r="CL396" i="1"/>
  <c r="CK396" i="1"/>
  <c r="CJ396" i="1"/>
  <c r="CN395" i="1"/>
  <c r="CM395" i="1"/>
  <c r="CL395" i="1"/>
  <c r="CK395" i="1"/>
  <c r="CJ395" i="1"/>
  <c r="CN394" i="1"/>
  <c r="CM394" i="1"/>
  <c r="CL394" i="1"/>
  <c r="CK394" i="1"/>
  <c r="CJ394" i="1"/>
  <c r="CN393" i="1"/>
  <c r="CM393" i="1"/>
  <c r="CL393" i="1"/>
  <c r="CK393" i="1"/>
  <c r="CJ393" i="1"/>
  <c r="CN392" i="1"/>
  <c r="CM392" i="1"/>
  <c r="CL392" i="1"/>
  <c r="CK392" i="1"/>
  <c r="CJ392" i="1"/>
  <c r="CN391" i="1"/>
  <c r="CM391" i="1"/>
  <c r="CL391" i="1"/>
  <c r="CK391" i="1"/>
  <c r="CJ391" i="1"/>
  <c r="CN390" i="1"/>
  <c r="CM390" i="1"/>
  <c r="CL390" i="1"/>
  <c r="CK390" i="1"/>
  <c r="CJ390" i="1"/>
  <c r="CN389" i="1"/>
  <c r="CM389" i="1"/>
  <c r="CL389" i="1"/>
  <c r="CK389" i="1"/>
  <c r="CJ389" i="1"/>
  <c r="CN388" i="1"/>
  <c r="CM388" i="1"/>
  <c r="CL388" i="1"/>
  <c r="CK388" i="1"/>
  <c r="CJ388" i="1"/>
  <c r="CN387" i="1"/>
  <c r="CM387" i="1"/>
  <c r="CL387" i="1"/>
  <c r="CK387" i="1"/>
  <c r="CJ387" i="1"/>
  <c r="CN386" i="1"/>
  <c r="CM386" i="1"/>
  <c r="CL386" i="1"/>
  <c r="CK386" i="1"/>
  <c r="CJ386" i="1"/>
  <c r="CN385" i="1"/>
  <c r="CM385" i="1"/>
  <c r="CL385" i="1"/>
  <c r="CK385" i="1"/>
  <c r="CJ385" i="1"/>
  <c r="CN384" i="1"/>
  <c r="CM384" i="1"/>
  <c r="CL384" i="1"/>
  <c r="CK384" i="1"/>
  <c r="CJ384" i="1"/>
  <c r="CN383" i="1"/>
  <c r="CM383" i="1"/>
  <c r="CL383" i="1"/>
  <c r="CK383" i="1"/>
  <c r="CJ383" i="1"/>
  <c r="CN382" i="1"/>
  <c r="CM382" i="1"/>
  <c r="CL382" i="1"/>
  <c r="CK382" i="1"/>
  <c r="CJ382" i="1"/>
  <c r="CM381" i="1"/>
  <c r="CL381" i="1"/>
  <c r="CK381" i="1"/>
  <c r="CJ381" i="1"/>
  <c r="CN380" i="1"/>
  <c r="CM380" i="1"/>
  <c r="CL380" i="1"/>
  <c r="CK380" i="1"/>
  <c r="CJ380" i="1"/>
  <c r="CN379" i="1"/>
  <c r="CM379" i="1"/>
  <c r="CL379" i="1"/>
  <c r="CK379" i="1"/>
  <c r="CJ379" i="1"/>
  <c r="CN378" i="1"/>
  <c r="CM378" i="1"/>
  <c r="CL378" i="1"/>
  <c r="CK378" i="1"/>
  <c r="CJ378" i="1"/>
  <c r="CN377" i="1"/>
  <c r="CM377" i="1"/>
  <c r="CL377" i="1"/>
  <c r="CK377" i="1"/>
  <c r="CJ377" i="1"/>
  <c r="CN376" i="1"/>
  <c r="CM376" i="1"/>
  <c r="CL376" i="1"/>
  <c r="CK376" i="1"/>
  <c r="CJ376" i="1"/>
  <c r="CN375" i="1"/>
  <c r="CM375" i="1"/>
  <c r="CL375" i="1"/>
  <c r="CK375" i="1"/>
  <c r="CJ375" i="1"/>
  <c r="CN374" i="1"/>
  <c r="CM374" i="1"/>
  <c r="CL374" i="1"/>
  <c r="CK374" i="1"/>
  <c r="CJ374" i="1"/>
  <c r="CN373" i="1"/>
  <c r="CM373" i="1"/>
  <c r="CL373" i="1"/>
  <c r="CK373" i="1"/>
  <c r="CJ373" i="1"/>
  <c r="CN372" i="1"/>
  <c r="CM372" i="1"/>
  <c r="CL372" i="1"/>
  <c r="CK372" i="1"/>
  <c r="CJ372" i="1"/>
  <c r="CN371" i="1"/>
  <c r="CM371" i="1"/>
  <c r="CL371" i="1"/>
  <c r="CK371" i="1"/>
  <c r="CJ371" i="1"/>
  <c r="CN370" i="1"/>
  <c r="CM370" i="1"/>
  <c r="CL370" i="1"/>
  <c r="CK370" i="1"/>
  <c r="CJ370" i="1"/>
  <c r="CN369" i="1"/>
  <c r="CM369" i="1"/>
  <c r="CL369" i="1"/>
  <c r="CK369" i="1"/>
  <c r="CJ369" i="1"/>
  <c r="CN368" i="1"/>
  <c r="CM368" i="1"/>
  <c r="CL368" i="1"/>
  <c r="CK368" i="1"/>
  <c r="CJ368" i="1"/>
  <c r="CN367" i="1"/>
  <c r="CM367" i="1"/>
  <c r="CL367" i="1"/>
  <c r="CK367" i="1"/>
  <c r="CJ367" i="1"/>
  <c r="CN366" i="1"/>
  <c r="CM366" i="1"/>
  <c r="CL366" i="1"/>
  <c r="CK366" i="1"/>
  <c r="CJ366" i="1"/>
  <c r="CN365" i="1"/>
  <c r="CM365" i="1"/>
  <c r="CL365" i="1"/>
  <c r="CK365" i="1"/>
  <c r="CJ365" i="1"/>
  <c r="CN364" i="1"/>
  <c r="CM364" i="1"/>
  <c r="CL364" i="1"/>
  <c r="CK364" i="1"/>
  <c r="CJ364" i="1"/>
  <c r="CN363" i="1"/>
  <c r="CM363" i="1"/>
  <c r="CL363" i="1"/>
  <c r="CK363" i="1"/>
  <c r="CJ363" i="1"/>
  <c r="CN362" i="1"/>
  <c r="CM362" i="1"/>
  <c r="CL362" i="1"/>
  <c r="CK362" i="1"/>
  <c r="CJ362" i="1"/>
  <c r="CN361" i="1"/>
  <c r="CM361" i="1"/>
  <c r="CL361" i="1"/>
  <c r="CK361" i="1"/>
  <c r="CJ361" i="1"/>
  <c r="CN360" i="1"/>
  <c r="CM360" i="1"/>
  <c r="CL360" i="1"/>
  <c r="CK360" i="1"/>
  <c r="CJ360" i="1"/>
  <c r="CN359" i="1"/>
  <c r="CM359" i="1"/>
  <c r="CL359" i="1"/>
  <c r="CK359" i="1"/>
  <c r="CJ359" i="1"/>
  <c r="CN358" i="1"/>
  <c r="CM358" i="1"/>
  <c r="CL358" i="1"/>
  <c r="CK358" i="1"/>
  <c r="CJ358" i="1"/>
  <c r="CN357" i="1"/>
  <c r="CM357" i="1"/>
  <c r="CL357" i="1"/>
  <c r="CK357" i="1"/>
  <c r="CJ357" i="1"/>
  <c r="CN356" i="1"/>
  <c r="CM356" i="1"/>
  <c r="CL356" i="1"/>
  <c r="CK356" i="1"/>
  <c r="CJ356" i="1"/>
  <c r="CN355" i="1"/>
  <c r="CM355" i="1"/>
  <c r="CL355" i="1"/>
  <c r="CK355" i="1"/>
  <c r="CJ355" i="1"/>
  <c r="CN354" i="1"/>
  <c r="CM354" i="1"/>
  <c r="CL354" i="1"/>
  <c r="CK354" i="1"/>
  <c r="CJ354" i="1"/>
  <c r="CN353" i="1"/>
  <c r="CM353" i="1"/>
  <c r="CL353" i="1"/>
  <c r="CK353" i="1"/>
  <c r="CJ353" i="1"/>
  <c r="CN352" i="1"/>
  <c r="CM352" i="1"/>
  <c r="CL352" i="1"/>
  <c r="CK352" i="1"/>
  <c r="CJ352" i="1"/>
  <c r="CN351" i="1"/>
  <c r="CM351" i="1"/>
  <c r="CL351" i="1"/>
  <c r="CK351" i="1"/>
  <c r="CJ351" i="1"/>
  <c r="CN350" i="1"/>
  <c r="CM350" i="1"/>
  <c r="CL350" i="1"/>
  <c r="CK350" i="1"/>
  <c r="CJ350" i="1"/>
  <c r="CN349" i="1"/>
  <c r="CM349" i="1"/>
  <c r="CL349" i="1"/>
  <c r="CK349" i="1"/>
  <c r="CJ349" i="1"/>
  <c r="CN348" i="1"/>
  <c r="CM348" i="1"/>
  <c r="CL348" i="1"/>
  <c r="CK348" i="1"/>
  <c r="CJ348" i="1"/>
  <c r="CN347" i="1"/>
  <c r="CM347" i="1"/>
  <c r="CL347" i="1"/>
  <c r="CK347" i="1"/>
  <c r="CJ347" i="1"/>
  <c r="CN346" i="1"/>
  <c r="CM346" i="1"/>
  <c r="CL346" i="1"/>
  <c r="CK346" i="1"/>
  <c r="CJ346" i="1"/>
  <c r="CN345" i="1"/>
  <c r="CM345" i="1"/>
  <c r="CL345" i="1"/>
  <c r="CK345" i="1"/>
  <c r="CJ345" i="1"/>
  <c r="CN344" i="1"/>
  <c r="CM344" i="1"/>
  <c r="CL344" i="1"/>
  <c r="CK344" i="1"/>
  <c r="CJ344" i="1"/>
  <c r="CN343" i="1"/>
  <c r="CM343" i="1"/>
  <c r="CL343" i="1"/>
  <c r="CK343" i="1"/>
  <c r="CJ343" i="1"/>
  <c r="CN342" i="1"/>
  <c r="CM342" i="1"/>
  <c r="CL342" i="1"/>
  <c r="CK342" i="1"/>
  <c r="CJ342" i="1"/>
  <c r="CN341" i="1"/>
  <c r="CM341" i="1"/>
  <c r="CL341" i="1"/>
  <c r="CK341" i="1"/>
  <c r="CJ341" i="1"/>
  <c r="CN340" i="1"/>
  <c r="CM340" i="1"/>
  <c r="CL340" i="1"/>
  <c r="CK340" i="1"/>
  <c r="CJ340" i="1"/>
  <c r="CN339" i="1"/>
  <c r="CM339" i="1"/>
  <c r="CL339" i="1"/>
  <c r="CK339" i="1"/>
  <c r="CJ339" i="1"/>
  <c r="CN338" i="1"/>
  <c r="CM338" i="1"/>
  <c r="CL338" i="1"/>
  <c r="CK338" i="1"/>
  <c r="CJ338" i="1"/>
  <c r="CN337" i="1"/>
  <c r="CM337" i="1"/>
  <c r="CL337" i="1"/>
  <c r="CK337" i="1"/>
  <c r="CJ337" i="1"/>
  <c r="CN336" i="1"/>
  <c r="CM336" i="1"/>
  <c r="CL336" i="1"/>
  <c r="CK336" i="1"/>
  <c r="CJ336" i="1"/>
  <c r="CN335" i="1"/>
  <c r="CM335" i="1"/>
  <c r="CL335" i="1"/>
  <c r="CK335" i="1"/>
  <c r="CJ335" i="1"/>
  <c r="CN334" i="1"/>
  <c r="CM334" i="1"/>
  <c r="CL334" i="1"/>
  <c r="CK334" i="1"/>
  <c r="CJ334" i="1"/>
  <c r="CN333" i="1"/>
  <c r="CM333" i="1"/>
  <c r="CL333" i="1"/>
  <c r="CK333" i="1"/>
  <c r="CJ333" i="1"/>
  <c r="CN332" i="1"/>
  <c r="CM332" i="1"/>
  <c r="CL332" i="1"/>
  <c r="CK332" i="1"/>
  <c r="CJ332" i="1"/>
  <c r="CN331" i="1"/>
  <c r="CM331" i="1"/>
  <c r="CL331" i="1"/>
  <c r="CK331" i="1"/>
  <c r="CJ331" i="1"/>
  <c r="CN330" i="1"/>
  <c r="CM330" i="1"/>
  <c r="CL330" i="1"/>
  <c r="CK330" i="1"/>
  <c r="CJ330" i="1"/>
  <c r="CN329" i="1"/>
  <c r="CM329" i="1"/>
  <c r="CL329" i="1"/>
  <c r="CK329" i="1"/>
  <c r="CJ329" i="1"/>
  <c r="CN328" i="1"/>
  <c r="CM328" i="1"/>
  <c r="CL328" i="1"/>
  <c r="CK328" i="1"/>
  <c r="CJ328" i="1"/>
  <c r="CN327" i="1"/>
  <c r="CM327" i="1"/>
  <c r="CL327" i="1"/>
  <c r="CK327" i="1"/>
  <c r="CJ327" i="1"/>
  <c r="CN326" i="1"/>
  <c r="CM326" i="1"/>
  <c r="CL326" i="1"/>
  <c r="CK326" i="1"/>
  <c r="CJ326" i="1"/>
  <c r="CN325" i="1"/>
  <c r="CM325" i="1"/>
  <c r="CL325" i="1"/>
  <c r="CK325" i="1"/>
  <c r="CJ325" i="1"/>
  <c r="CN324" i="1"/>
  <c r="CM324" i="1"/>
  <c r="CL324" i="1"/>
  <c r="CK324" i="1"/>
  <c r="CJ324" i="1"/>
  <c r="CN323" i="1"/>
  <c r="CM323" i="1"/>
  <c r="CL323" i="1"/>
  <c r="CK323" i="1"/>
  <c r="CJ323" i="1"/>
  <c r="CN322" i="1"/>
  <c r="CM322" i="1"/>
  <c r="CL322" i="1"/>
  <c r="CK322" i="1"/>
  <c r="CJ322" i="1"/>
  <c r="CN321" i="1"/>
  <c r="CM321" i="1"/>
  <c r="CL321" i="1"/>
  <c r="CK321" i="1"/>
  <c r="CJ321" i="1"/>
  <c r="CN320" i="1"/>
  <c r="CM320" i="1"/>
  <c r="CL320" i="1"/>
  <c r="CK320" i="1"/>
  <c r="CJ320" i="1"/>
  <c r="CN319" i="1"/>
  <c r="CM319" i="1"/>
  <c r="CL319" i="1"/>
  <c r="CK319" i="1"/>
  <c r="CJ319" i="1"/>
  <c r="CN318" i="1"/>
  <c r="CM318" i="1"/>
  <c r="CL318" i="1"/>
  <c r="CK318" i="1"/>
  <c r="CJ318" i="1"/>
  <c r="CN317" i="1"/>
  <c r="CM317" i="1"/>
  <c r="CL317" i="1"/>
  <c r="CK317" i="1"/>
  <c r="CJ317" i="1"/>
  <c r="CN316" i="1"/>
  <c r="CM316" i="1"/>
  <c r="CL316" i="1"/>
  <c r="CK316" i="1"/>
  <c r="CJ316" i="1"/>
  <c r="CN315" i="1"/>
  <c r="CM315" i="1"/>
  <c r="CL315" i="1"/>
  <c r="CK315" i="1"/>
  <c r="CJ315" i="1"/>
  <c r="CN314" i="1"/>
  <c r="CM314" i="1"/>
  <c r="CL314" i="1"/>
  <c r="CK314" i="1"/>
  <c r="CJ314" i="1"/>
  <c r="CN313" i="1"/>
  <c r="CM313" i="1"/>
  <c r="CL313" i="1"/>
  <c r="CK313" i="1"/>
  <c r="CJ313" i="1"/>
  <c r="CN312" i="1"/>
  <c r="CM312" i="1"/>
  <c r="CL312" i="1"/>
  <c r="CK312" i="1"/>
  <c r="CJ312" i="1"/>
  <c r="CN311" i="1"/>
  <c r="CM311" i="1"/>
  <c r="CL311" i="1"/>
  <c r="CK311" i="1"/>
  <c r="CJ311" i="1"/>
  <c r="CN310" i="1"/>
  <c r="CM310" i="1"/>
  <c r="CL310" i="1"/>
  <c r="CK310" i="1"/>
  <c r="CJ310" i="1"/>
  <c r="CN309" i="1"/>
  <c r="CM309" i="1"/>
  <c r="CL309" i="1"/>
  <c r="CK309" i="1"/>
  <c r="CJ309" i="1"/>
  <c r="CN308" i="1"/>
  <c r="CM308" i="1"/>
  <c r="CL308" i="1"/>
  <c r="CK308" i="1"/>
  <c r="CJ308" i="1"/>
  <c r="CN307" i="1"/>
  <c r="CM307" i="1"/>
  <c r="CL307" i="1"/>
  <c r="CK307" i="1"/>
  <c r="CJ307" i="1"/>
  <c r="CN306" i="1"/>
  <c r="CM306" i="1"/>
  <c r="CL306" i="1"/>
  <c r="CK306" i="1"/>
  <c r="CJ306" i="1"/>
  <c r="CN305" i="1"/>
  <c r="CM305" i="1"/>
  <c r="CL305" i="1"/>
  <c r="CK305" i="1"/>
  <c r="CJ305" i="1"/>
  <c r="CN304" i="1"/>
  <c r="CM304" i="1"/>
  <c r="CL304" i="1"/>
  <c r="CK304" i="1"/>
  <c r="CJ304" i="1"/>
  <c r="CN303" i="1"/>
  <c r="CM303" i="1"/>
  <c r="CL303" i="1"/>
  <c r="CK303" i="1"/>
  <c r="CJ303" i="1"/>
  <c r="CN302" i="1"/>
  <c r="CM302" i="1"/>
  <c r="CL302" i="1"/>
  <c r="CK302" i="1"/>
  <c r="CJ302" i="1"/>
  <c r="CN301" i="1"/>
  <c r="CM301" i="1"/>
  <c r="CL301" i="1"/>
  <c r="CK301" i="1"/>
  <c r="CJ301" i="1"/>
  <c r="CN300" i="1"/>
  <c r="CM300" i="1"/>
  <c r="CL300" i="1"/>
  <c r="CK300" i="1"/>
  <c r="CJ300" i="1"/>
  <c r="CN299" i="1"/>
  <c r="CM299" i="1"/>
  <c r="CL299" i="1"/>
  <c r="CK299" i="1"/>
  <c r="CJ299" i="1"/>
  <c r="CN298" i="1"/>
  <c r="CM298" i="1"/>
  <c r="CL298" i="1"/>
  <c r="CK298" i="1"/>
  <c r="CJ298" i="1"/>
  <c r="CN297" i="1"/>
  <c r="CM297" i="1"/>
  <c r="CL297" i="1"/>
  <c r="CK297" i="1"/>
  <c r="CJ297" i="1"/>
  <c r="CN296" i="1"/>
  <c r="CM296" i="1"/>
  <c r="CL296" i="1"/>
  <c r="CK296" i="1"/>
  <c r="CJ296" i="1"/>
  <c r="CN295" i="1"/>
  <c r="CM295" i="1"/>
  <c r="CL295" i="1"/>
  <c r="CK295" i="1"/>
  <c r="CJ295" i="1"/>
  <c r="CN294" i="1"/>
  <c r="CM294" i="1"/>
  <c r="CL294" i="1"/>
  <c r="CK294" i="1"/>
  <c r="CJ294" i="1"/>
  <c r="CN293" i="1"/>
  <c r="CM293" i="1"/>
  <c r="CL293" i="1"/>
  <c r="CK293" i="1"/>
  <c r="CJ293" i="1"/>
  <c r="CN292" i="1"/>
  <c r="CM292" i="1"/>
  <c r="CL292" i="1"/>
  <c r="CK292" i="1"/>
  <c r="CJ292" i="1"/>
  <c r="CN291" i="1"/>
  <c r="CM291" i="1"/>
  <c r="CL291" i="1"/>
  <c r="CK291" i="1"/>
  <c r="CJ291" i="1"/>
  <c r="CN290" i="1"/>
  <c r="CM290" i="1"/>
  <c r="CL290" i="1"/>
  <c r="CK290" i="1"/>
  <c r="CJ290" i="1"/>
  <c r="CN289" i="1"/>
  <c r="CM289" i="1"/>
  <c r="CL289" i="1"/>
  <c r="CK289" i="1"/>
  <c r="CJ289" i="1"/>
  <c r="CN288" i="1"/>
  <c r="CM288" i="1"/>
  <c r="CL288" i="1"/>
  <c r="CK288" i="1"/>
  <c r="CJ288" i="1"/>
  <c r="CN287" i="1"/>
  <c r="CM287" i="1"/>
  <c r="CL287" i="1"/>
  <c r="CK287" i="1"/>
  <c r="CJ287" i="1"/>
  <c r="CN286" i="1"/>
  <c r="CM286" i="1"/>
  <c r="CL286" i="1"/>
  <c r="CK286" i="1"/>
  <c r="CJ286" i="1"/>
  <c r="CN285" i="1"/>
  <c r="CM285" i="1"/>
  <c r="CL285" i="1"/>
  <c r="CK285" i="1"/>
  <c r="CJ285" i="1"/>
  <c r="CN284" i="1"/>
  <c r="CM284" i="1"/>
  <c r="CL284" i="1"/>
  <c r="CK284" i="1"/>
  <c r="CJ284" i="1"/>
  <c r="CN283" i="1"/>
  <c r="CM283" i="1"/>
  <c r="CL283" i="1"/>
  <c r="CK283" i="1"/>
  <c r="CJ283" i="1"/>
  <c r="CN282" i="1"/>
  <c r="CM282" i="1"/>
  <c r="CL282" i="1"/>
  <c r="CK282" i="1"/>
  <c r="CJ282" i="1"/>
  <c r="CN281" i="1"/>
  <c r="CM281" i="1"/>
  <c r="CL281" i="1"/>
  <c r="CK281" i="1"/>
  <c r="CJ281" i="1"/>
  <c r="CN280" i="1"/>
  <c r="CM280" i="1"/>
  <c r="CL280" i="1"/>
  <c r="CK280" i="1"/>
  <c r="CJ280" i="1"/>
  <c r="CN279" i="1"/>
  <c r="CM279" i="1"/>
  <c r="CL279" i="1"/>
  <c r="CK279" i="1"/>
  <c r="CJ279" i="1"/>
  <c r="CN278" i="1"/>
  <c r="CM278" i="1"/>
  <c r="CL278" i="1"/>
  <c r="CK278" i="1"/>
  <c r="CJ278" i="1"/>
  <c r="CN277" i="1"/>
  <c r="CM277" i="1"/>
  <c r="CL277" i="1"/>
  <c r="CK277" i="1"/>
  <c r="CJ277" i="1"/>
  <c r="CN276" i="1"/>
  <c r="CM276" i="1"/>
  <c r="CL276" i="1"/>
  <c r="CK276" i="1"/>
  <c r="CJ276" i="1"/>
  <c r="CN275" i="1"/>
  <c r="CM275" i="1"/>
  <c r="CL275" i="1"/>
  <c r="CK275" i="1"/>
  <c r="CJ275" i="1"/>
  <c r="CN274" i="1"/>
  <c r="CM274" i="1"/>
  <c r="CL274" i="1"/>
  <c r="CK274" i="1"/>
  <c r="CJ274" i="1"/>
  <c r="CN273" i="1"/>
  <c r="CM273" i="1"/>
  <c r="CL273" i="1"/>
  <c r="CK273" i="1"/>
  <c r="CJ273" i="1"/>
  <c r="CN272" i="1"/>
  <c r="CM272" i="1"/>
  <c r="CL272" i="1"/>
  <c r="CK272" i="1"/>
  <c r="CJ272" i="1"/>
  <c r="CN271" i="1"/>
  <c r="CM271" i="1"/>
  <c r="CL271" i="1"/>
  <c r="CK271" i="1"/>
  <c r="CJ271" i="1"/>
  <c r="CN270" i="1"/>
  <c r="CM270" i="1"/>
  <c r="CL270" i="1"/>
  <c r="CK270" i="1"/>
  <c r="CJ270" i="1"/>
  <c r="CN269" i="1"/>
  <c r="CM269" i="1"/>
  <c r="CL269" i="1"/>
  <c r="CK269" i="1"/>
  <c r="CJ269" i="1"/>
  <c r="CN268" i="1"/>
  <c r="CM268" i="1"/>
  <c r="CL268" i="1"/>
  <c r="CK268" i="1"/>
  <c r="CJ268" i="1"/>
  <c r="CN267" i="1"/>
  <c r="CM267" i="1"/>
  <c r="CL267" i="1"/>
  <c r="CK267" i="1"/>
  <c r="CJ267" i="1"/>
  <c r="CN266" i="1"/>
  <c r="CM266" i="1"/>
  <c r="CL266" i="1"/>
  <c r="CK266" i="1"/>
  <c r="CJ266" i="1"/>
  <c r="CN265" i="1"/>
  <c r="CM265" i="1"/>
  <c r="CL265" i="1"/>
  <c r="CK265" i="1"/>
  <c r="CJ265" i="1"/>
  <c r="CN264" i="1"/>
  <c r="CM264" i="1"/>
  <c r="CL264" i="1"/>
  <c r="CK264" i="1"/>
  <c r="CJ264" i="1"/>
  <c r="CN263" i="1"/>
  <c r="CM263" i="1"/>
  <c r="CL263" i="1"/>
  <c r="CK263" i="1"/>
  <c r="CJ263" i="1"/>
  <c r="CN262" i="1"/>
  <c r="CM262" i="1"/>
  <c r="CL262" i="1"/>
  <c r="CK262" i="1"/>
  <c r="CJ262" i="1"/>
  <c r="CN261" i="1"/>
  <c r="CM261" i="1"/>
  <c r="CL261" i="1"/>
  <c r="CK261" i="1"/>
  <c r="CJ261" i="1"/>
  <c r="CN260" i="1"/>
  <c r="CM260" i="1"/>
  <c r="CL260" i="1"/>
  <c r="CK260" i="1"/>
  <c r="CJ260" i="1"/>
  <c r="CN259" i="1"/>
  <c r="CM259" i="1"/>
  <c r="CL259" i="1"/>
  <c r="CK259" i="1"/>
  <c r="CJ259" i="1"/>
  <c r="CN258" i="1"/>
  <c r="CM258" i="1"/>
  <c r="CL258" i="1"/>
  <c r="CK258" i="1"/>
  <c r="CJ258" i="1"/>
  <c r="CN257" i="1"/>
  <c r="CM257" i="1"/>
  <c r="CL257" i="1"/>
  <c r="CK257" i="1"/>
  <c r="CJ257" i="1"/>
  <c r="CN256" i="1"/>
  <c r="CM256" i="1"/>
  <c r="CL256" i="1"/>
  <c r="CK256" i="1"/>
  <c r="CJ256" i="1"/>
  <c r="CN255" i="1"/>
  <c r="CM255" i="1"/>
  <c r="CL255" i="1"/>
  <c r="CK255" i="1"/>
  <c r="CJ255" i="1"/>
  <c r="CN254" i="1"/>
  <c r="CM254" i="1"/>
  <c r="CL254" i="1"/>
  <c r="CK254" i="1"/>
  <c r="CJ254" i="1"/>
  <c r="CN253" i="1"/>
  <c r="CM253" i="1"/>
  <c r="CL253" i="1"/>
  <c r="CK253" i="1"/>
  <c r="CJ253" i="1"/>
  <c r="CN252" i="1"/>
  <c r="CM252" i="1"/>
  <c r="CL252" i="1"/>
  <c r="CK252" i="1"/>
  <c r="CJ252" i="1"/>
  <c r="CN251" i="1"/>
  <c r="CM251" i="1"/>
  <c r="CL251" i="1"/>
  <c r="CK251" i="1"/>
  <c r="CJ251" i="1"/>
  <c r="CN250" i="1"/>
  <c r="CM250" i="1"/>
  <c r="CL250" i="1"/>
  <c r="CK250" i="1"/>
  <c r="CJ250" i="1"/>
  <c r="CN249" i="1"/>
  <c r="CM249" i="1"/>
  <c r="CL249" i="1"/>
  <c r="CK249" i="1"/>
  <c r="CJ249" i="1"/>
  <c r="CN248" i="1"/>
  <c r="CM248" i="1"/>
  <c r="CL248" i="1"/>
  <c r="CK248" i="1"/>
  <c r="CJ248" i="1"/>
  <c r="CN247" i="1"/>
  <c r="CM247" i="1"/>
  <c r="CL247" i="1"/>
  <c r="CK247" i="1"/>
  <c r="CJ247" i="1"/>
  <c r="CN246" i="1"/>
  <c r="CM246" i="1"/>
  <c r="CL246" i="1"/>
  <c r="CK246" i="1"/>
  <c r="CJ246" i="1"/>
  <c r="CN245" i="1"/>
  <c r="CM245" i="1"/>
  <c r="CL245" i="1"/>
  <c r="CK245" i="1"/>
  <c r="CJ245" i="1"/>
  <c r="CN244" i="1"/>
  <c r="CM244" i="1"/>
  <c r="CL244" i="1"/>
  <c r="CK244" i="1"/>
  <c r="CJ244" i="1"/>
  <c r="CN243" i="1"/>
  <c r="CM243" i="1"/>
  <c r="CL243" i="1"/>
  <c r="CK243" i="1"/>
  <c r="CJ243" i="1"/>
  <c r="CN242" i="1"/>
  <c r="CM242" i="1"/>
  <c r="CL242" i="1"/>
  <c r="CK242" i="1"/>
  <c r="CJ242" i="1"/>
  <c r="CN241" i="1"/>
  <c r="CM241" i="1"/>
  <c r="CL241" i="1"/>
  <c r="CK241" i="1"/>
  <c r="CJ241" i="1"/>
  <c r="CN240" i="1"/>
  <c r="CM240" i="1"/>
  <c r="CL240" i="1"/>
  <c r="CK240" i="1"/>
  <c r="CJ240" i="1"/>
  <c r="CN239" i="1"/>
  <c r="CM239" i="1"/>
  <c r="CL239" i="1"/>
  <c r="CK239" i="1"/>
  <c r="CJ239" i="1"/>
  <c r="CN238" i="1"/>
  <c r="CM238" i="1"/>
  <c r="CL238" i="1"/>
  <c r="CK238" i="1"/>
  <c r="CJ238" i="1"/>
  <c r="CN237" i="1"/>
  <c r="CM237" i="1"/>
  <c r="CL237" i="1"/>
  <c r="CK237" i="1"/>
  <c r="CJ237" i="1"/>
  <c r="CN236" i="1"/>
  <c r="CM236" i="1"/>
  <c r="CL236" i="1"/>
  <c r="CK236" i="1"/>
  <c r="CJ236" i="1"/>
  <c r="CN235" i="1"/>
  <c r="CM235" i="1"/>
  <c r="CL235" i="1"/>
  <c r="CK235" i="1"/>
  <c r="CJ235" i="1"/>
  <c r="CN234" i="1"/>
  <c r="CM234" i="1"/>
  <c r="CL234" i="1"/>
  <c r="CK234" i="1"/>
  <c r="CJ234" i="1"/>
  <c r="CN233" i="1"/>
  <c r="CM233" i="1"/>
  <c r="CL233" i="1"/>
  <c r="CK233" i="1"/>
  <c r="CJ233" i="1"/>
  <c r="CN232" i="1"/>
  <c r="CM232" i="1"/>
  <c r="CL232" i="1"/>
  <c r="CK232" i="1"/>
  <c r="CJ232" i="1"/>
  <c r="CN231" i="1"/>
  <c r="CM231" i="1"/>
  <c r="CL231" i="1"/>
  <c r="CK231" i="1"/>
  <c r="CJ231" i="1"/>
  <c r="CN230" i="1"/>
  <c r="CM230" i="1"/>
  <c r="CL230" i="1"/>
  <c r="CK230" i="1"/>
  <c r="CJ230" i="1"/>
  <c r="CN229" i="1"/>
  <c r="CM229" i="1"/>
  <c r="CL229" i="1"/>
  <c r="CK229" i="1"/>
  <c r="CJ229" i="1"/>
  <c r="CN228" i="1"/>
  <c r="CM228" i="1"/>
  <c r="CL228" i="1"/>
  <c r="CK228" i="1"/>
  <c r="CJ228" i="1"/>
  <c r="CN227" i="1"/>
  <c r="CM227" i="1"/>
  <c r="CL227" i="1"/>
  <c r="CK227" i="1"/>
  <c r="CJ227" i="1"/>
  <c r="CN226" i="1"/>
  <c r="CM226" i="1"/>
  <c r="CL226" i="1"/>
  <c r="CK226" i="1"/>
  <c r="CJ226" i="1"/>
  <c r="CN225" i="1"/>
  <c r="CM225" i="1"/>
  <c r="CL225" i="1"/>
  <c r="CK225" i="1"/>
  <c r="CJ225" i="1"/>
  <c r="CN224" i="1"/>
  <c r="CM224" i="1"/>
  <c r="CL224" i="1"/>
  <c r="CK224" i="1"/>
  <c r="CJ224" i="1"/>
  <c r="CN223" i="1"/>
  <c r="CM223" i="1"/>
  <c r="CL223" i="1"/>
  <c r="CK223" i="1"/>
  <c r="CJ223" i="1"/>
  <c r="CN222" i="1"/>
  <c r="CM222" i="1"/>
  <c r="CL222" i="1"/>
  <c r="CK222" i="1"/>
  <c r="CJ222" i="1"/>
  <c r="CN221" i="1"/>
  <c r="CM221" i="1"/>
  <c r="CL221" i="1"/>
  <c r="CK221" i="1"/>
  <c r="CJ221" i="1"/>
  <c r="CN220" i="1"/>
  <c r="CM220" i="1"/>
  <c r="CL220" i="1"/>
  <c r="CK220" i="1"/>
  <c r="CJ220" i="1"/>
  <c r="CN219" i="1"/>
  <c r="CM219" i="1"/>
  <c r="CL219" i="1"/>
  <c r="CK219" i="1"/>
  <c r="CJ219" i="1"/>
  <c r="CN218" i="1"/>
  <c r="CM218" i="1"/>
  <c r="CL218" i="1"/>
  <c r="CK218" i="1"/>
  <c r="CJ218" i="1"/>
  <c r="CN217" i="1"/>
  <c r="CM217" i="1"/>
  <c r="CL217" i="1"/>
  <c r="CK217" i="1"/>
  <c r="CJ217" i="1"/>
  <c r="CN216" i="1"/>
  <c r="CM216" i="1"/>
  <c r="CL216" i="1"/>
  <c r="CK216" i="1"/>
  <c r="CJ216" i="1"/>
  <c r="CN215" i="1"/>
  <c r="CM215" i="1"/>
  <c r="CL215" i="1"/>
  <c r="CK215" i="1"/>
  <c r="CJ215" i="1"/>
  <c r="CN214" i="1"/>
  <c r="CM214" i="1"/>
  <c r="CL214" i="1"/>
  <c r="CK214" i="1"/>
  <c r="CJ214" i="1"/>
  <c r="CN213" i="1"/>
  <c r="CM213" i="1"/>
  <c r="CL213" i="1"/>
  <c r="CK213" i="1"/>
  <c r="CJ213" i="1"/>
  <c r="CN212" i="1"/>
  <c r="CM212" i="1"/>
  <c r="CL212" i="1"/>
  <c r="CK212" i="1"/>
  <c r="CJ212" i="1"/>
  <c r="CN211" i="1"/>
  <c r="CM211" i="1"/>
  <c r="CL211" i="1"/>
  <c r="CK211" i="1"/>
  <c r="CJ211" i="1"/>
  <c r="CN210" i="1"/>
  <c r="CM210" i="1"/>
  <c r="CL210" i="1"/>
  <c r="CK210" i="1"/>
  <c r="CJ210" i="1"/>
  <c r="CN209" i="1"/>
  <c r="CM209" i="1"/>
  <c r="CL209" i="1"/>
  <c r="CK209" i="1"/>
  <c r="CJ209" i="1"/>
  <c r="CN208" i="1"/>
  <c r="CM208" i="1"/>
  <c r="CL208" i="1"/>
  <c r="CK208" i="1"/>
  <c r="CJ208" i="1"/>
  <c r="CN207" i="1"/>
  <c r="CM207" i="1"/>
  <c r="CL207" i="1"/>
  <c r="CK207" i="1"/>
  <c r="CJ207" i="1"/>
  <c r="CN206" i="1"/>
  <c r="CM206" i="1"/>
  <c r="CL206" i="1"/>
  <c r="CK206" i="1"/>
  <c r="CJ206" i="1"/>
  <c r="CN205" i="1"/>
  <c r="CM205" i="1"/>
  <c r="CL205" i="1"/>
  <c r="CK205" i="1"/>
  <c r="CJ205" i="1"/>
  <c r="CN204" i="1"/>
  <c r="CM204" i="1"/>
  <c r="CL204" i="1"/>
  <c r="CK204" i="1"/>
  <c r="CJ204" i="1"/>
  <c r="CN203" i="1"/>
  <c r="CM203" i="1"/>
  <c r="CL203" i="1"/>
  <c r="CK203" i="1"/>
  <c r="CJ203" i="1"/>
  <c r="CN202" i="1"/>
  <c r="CM202" i="1"/>
  <c r="CL202" i="1"/>
  <c r="CK202" i="1"/>
  <c r="CJ202" i="1"/>
  <c r="CN201" i="1"/>
  <c r="CM201" i="1"/>
  <c r="CL201" i="1"/>
  <c r="CK201" i="1"/>
  <c r="CJ201" i="1"/>
  <c r="CN200" i="1"/>
  <c r="CM200" i="1"/>
  <c r="CL200" i="1"/>
  <c r="CK200" i="1"/>
  <c r="CJ200" i="1"/>
  <c r="CN199" i="1"/>
  <c r="CM199" i="1"/>
  <c r="CL199" i="1"/>
  <c r="CK199" i="1"/>
  <c r="CJ199" i="1"/>
  <c r="CN198" i="1"/>
  <c r="CM198" i="1"/>
  <c r="CL198" i="1"/>
  <c r="CK198" i="1"/>
  <c r="CJ198" i="1"/>
  <c r="CN197" i="1"/>
  <c r="CM197" i="1"/>
  <c r="CL197" i="1"/>
  <c r="CK197" i="1"/>
  <c r="CJ197" i="1"/>
  <c r="CN196" i="1"/>
  <c r="CM196" i="1"/>
  <c r="CL196" i="1"/>
  <c r="CK196" i="1"/>
  <c r="CJ196" i="1"/>
  <c r="CN195" i="1"/>
  <c r="CM195" i="1"/>
  <c r="CL195" i="1"/>
  <c r="CK195" i="1"/>
  <c r="CJ195" i="1"/>
  <c r="CN194" i="1"/>
  <c r="CM194" i="1"/>
  <c r="CL194" i="1"/>
  <c r="CK194" i="1"/>
  <c r="CJ194" i="1"/>
  <c r="CN193" i="1"/>
  <c r="CM193" i="1"/>
  <c r="CL193" i="1"/>
  <c r="CK193" i="1"/>
  <c r="CJ193" i="1"/>
  <c r="CN192" i="1"/>
  <c r="CM192" i="1"/>
  <c r="CL192" i="1"/>
  <c r="CK192" i="1"/>
  <c r="CJ192" i="1"/>
  <c r="CN191" i="1"/>
  <c r="CM191" i="1"/>
  <c r="CL191" i="1"/>
  <c r="CK191" i="1"/>
  <c r="CJ191" i="1"/>
  <c r="CN190" i="1"/>
  <c r="CM190" i="1"/>
  <c r="CL190" i="1"/>
  <c r="CK190" i="1"/>
  <c r="CJ190" i="1"/>
  <c r="CN189" i="1"/>
  <c r="CM189" i="1"/>
  <c r="CL189" i="1"/>
  <c r="CK189" i="1"/>
  <c r="CJ189" i="1"/>
  <c r="CN188" i="1"/>
  <c r="CM188" i="1"/>
  <c r="CL188" i="1"/>
  <c r="CK188" i="1"/>
  <c r="CJ188" i="1"/>
  <c r="CN187" i="1"/>
  <c r="CM187" i="1"/>
  <c r="CL187" i="1"/>
  <c r="CK187" i="1"/>
  <c r="CJ187" i="1"/>
  <c r="CN186" i="1"/>
  <c r="CM186" i="1"/>
  <c r="CL186" i="1"/>
  <c r="CK186" i="1"/>
  <c r="CJ186" i="1"/>
  <c r="CN185" i="1"/>
  <c r="CM185" i="1"/>
  <c r="CL185" i="1"/>
  <c r="CK185" i="1"/>
  <c r="CJ185" i="1"/>
  <c r="CN184" i="1"/>
  <c r="CM184" i="1"/>
  <c r="CL184" i="1"/>
  <c r="CK184" i="1"/>
  <c r="CJ184" i="1"/>
  <c r="CN183" i="1"/>
  <c r="CM183" i="1"/>
  <c r="CL183" i="1"/>
  <c r="CK183" i="1"/>
  <c r="CJ183" i="1"/>
  <c r="CN182" i="1"/>
  <c r="CM182" i="1"/>
  <c r="CL182" i="1"/>
  <c r="CK182" i="1"/>
  <c r="CJ182" i="1"/>
  <c r="CN181" i="1"/>
  <c r="CM181" i="1"/>
  <c r="CL181" i="1"/>
  <c r="CK181" i="1"/>
  <c r="CJ181" i="1"/>
  <c r="CN180" i="1"/>
  <c r="CM180" i="1"/>
  <c r="CL180" i="1"/>
  <c r="CK180" i="1"/>
  <c r="CJ180" i="1"/>
  <c r="CN179" i="1"/>
  <c r="CM179" i="1"/>
  <c r="CL179" i="1"/>
  <c r="CK179" i="1"/>
  <c r="CJ179" i="1"/>
  <c r="CN178" i="1"/>
  <c r="CM178" i="1"/>
  <c r="CL178" i="1"/>
  <c r="CK178" i="1"/>
  <c r="CJ178" i="1"/>
  <c r="CN177" i="1"/>
  <c r="CM177" i="1"/>
  <c r="CL177" i="1"/>
  <c r="CK177" i="1"/>
  <c r="CJ177" i="1"/>
  <c r="CN176" i="1"/>
  <c r="CM176" i="1"/>
  <c r="CL176" i="1"/>
  <c r="CK176" i="1"/>
  <c r="CJ176" i="1"/>
  <c r="CM175" i="1"/>
  <c r="CL175" i="1"/>
  <c r="CK175" i="1"/>
  <c r="CJ175" i="1"/>
  <c r="CN174" i="1"/>
  <c r="CM174" i="1"/>
  <c r="CL174" i="1"/>
  <c r="CK174" i="1"/>
  <c r="CJ174" i="1"/>
  <c r="CN173" i="1"/>
  <c r="CM173" i="1"/>
  <c r="CL173" i="1"/>
  <c r="CK173" i="1"/>
  <c r="CJ173" i="1"/>
  <c r="CN172" i="1"/>
  <c r="CM172" i="1"/>
  <c r="CL172" i="1"/>
  <c r="CK172" i="1"/>
  <c r="CJ172" i="1"/>
  <c r="CN171" i="1"/>
  <c r="CM171" i="1"/>
  <c r="CL171" i="1"/>
  <c r="CK171" i="1"/>
  <c r="CJ171" i="1"/>
  <c r="CN170" i="1"/>
  <c r="CM170" i="1"/>
  <c r="CL170" i="1"/>
  <c r="CK170" i="1"/>
  <c r="CJ170" i="1"/>
  <c r="CN169" i="1"/>
  <c r="CM169" i="1"/>
  <c r="CL169" i="1"/>
  <c r="CK169" i="1"/>
  <c r="CJ169" i="1"/>
  <c r="CN168" i="1"/>
  <c r="CM168" i="1"/>
  <c r="CL168" i="1"/>
  <c r="CK168" i="1"/>
  <c r="CJ168" i="1"/>
  <c r="CN167" i="1"/>
  <c r="CM167" i="1"/>
  <c r="CL167" i="1"/>
  <c r="CK167" i="1"/>
  <c r="CJ167" i="1"/>
  <c r="CN166" i="1"/>
  <c r="CM166" i="1"/>
  <c r="CL166" i="1"/>
  <c r="CK166" i="1"/>
  <c r="CJ166" i="1"/>
  <c r="CN165" i="1"/>
  <c r="CM165" i="1"/>
  <c r="CL165" i="1"/>
  <c r="CK165" i="1"/>
  <c r="CJ165" i="1"/>
  <c r="CN164" i="1"/>
  <c r="CM164" i="1"/>
  <c r="CL164" i="1"/>
  <c r="CK164" i="1"/>
  <c r="CJ164" i="1"/>
  <c r="CN163" i="1"/>
  <c r="CM163" i="1"/>
  <c r="CL163" i="1"/>
  <c r="CK163" i="1"/>
  <c r="CJ163" i="1"/>
  <c r="CN162" i="1"/>
  <c r="CM162" i="1"/>
  <c r="CL162" i="1"/>
  <c r="CK162" i="1"/>
  <c r="CJ162" i="1"/>
  <c r="CN161" i="1"/>
  <c r="CM161" i="1"/>
  <c r="CL161" i="1"/>
  <c r="CK161" i="1"/>
  <c r="CJ161" i="1"/>
  <c r="CN160" i="1"/>
  <c r="CM160" i="1"/>
  <c r="CL160" i="1"/>
  <c r="CK160" i="1"/>
  <c r="CJ160" i="1"/>
  <c r="CN159" i="1"/>
  <c r="CM159" i="1"/>
  <c r="CL159" i="1"/>
  <c r="CK159" i="1"/>
  <c r="CJ159" i="1"/>
  <c r="CN158" i="1"/>
  <c r="CM158" i="1"/>
  <c r="CL158" i="1"/>
  <c r="CK158" i="1"/>
  <c r="CJ158" i="1"/>
  <c r="CN157" i="1"/>
  <c r="CM157" i="1"/>
  <c r="CL157" i="1"/>
  <c r="CK157" i="1"/>
  <c r="CJ157" i="1"/>
  <c r="CN156" i="1"/>
  <c r="CM156" i="1"/>
  <c r="CL156" i="1"/>
  <c r="CK156" i="1"/>
  <c r="CJ156" i="1"/>
  <c r="CN155" i="1"/>
  <c r="CM155" i="1"/>
  <c r="CL155" i="1"/>
  <c r="CK155" i="1"/>
  <c r="CJ155" i="1"/>
  <c r="CN154" i="1"/>
  <c r="CM154" i="1"/>
  <c r="CL154" i="1"/>
  <c r="CK154" i="1"/>
  <c r="CJ154" i="1"/>
  <c r="CN153" i="1"/>
  <c r="CM153" i="1"/>
  <c r="CL153" i="1"/>
  <c r="CK153" i="1"/>
  <c r="CJ153" i="1"/>
  <c r="CN152" i="1"/>
  <c r="CM152" i="1"/>
  <c r="CL152" i="1"/>
  <c r="CK152" i="1"/>
  <c r="CJ152" i="1"/>
  <c r="CN151" i="1"/>
  <c r="CM151" i="1"/>
  <c r="CL151" i="1"/>
  <c r="CK151" i="1"/>
  <c r="CJ151" i="1"/>
  <c r="CN150" i="1"/>
  <c r="CM150" i="1"/>
  <c r="CL150" i="1"/>
  <c r="CK150" i="1"/>
  <c r="CJ150" i="1"/>
  <c r="CN149" i="1"/>
  <c r="CM149" i="1"/>
  <c r="CL149" i="1"/>
  <c r="CK149" i="1"/>
  <c r="CJ149" i="1"/>
  <c r="CN148" i="1"/>
  <c r="CM148" i="1"/>
  <c r="CL148" i="1"/>
  <c r="CK148" i="1"/>
  <c r="CJ148" i="1"/>
  <c r="CN147" i="1"/>
  <c r="CM147" i="1"/>
  <c r="CL147" i="1"/>
  <c r="CK147" i="1"/>
  <c r="CJ147" i="1"/>
  <c r="CN146" i="1"/>
  <c r="CM146" i="1"/>
  <c r="CL146" i="1"/>
  <c r="CK146" i="1"/>
  <c r="CJ146" i="1"/>
  <c r="CN145" i="1"/>
  <c r="CM145" i="1"/>
  <c r="CL145" i="1"/>
  <c r="CK145" i="1"/>
  <c r="CJ145" i="1"/>
  <c r="CN144" i="1"/>
  <c r="CM144" i="1"/>
  <c r="CL144" i="1"/>
  <c r="CK144" i="1"/>
  <c r="CJ144" i="1"/>
  <c r="CN143" i="1"/>
  <c r="CM143" i="1"/>
  <c r="CL143" i="1"/>
  <c r="CK143" i="1"/>
  <c r="CJ143" i="1"/>
  <c r="CN142" i="1"/>
  <c r="CM142" i="1"/>
  <c r="CL142" i="1"/>
  <c r="CK142" i="1"/>
  <c r="CJ142" i="1"/>
  <c r="CN141" i="1"/>
  <c r="CM141" i="1"/>
  <c r="CL141" i="1"/>
  <c r="CK141" i="1"/>
  <c r="CJ141" i="1"/>
  <c r="CN140" i="1"/>
  <c r="CM140" i="1"/>
  <c r="CL140" i="1"/>
  <c r="CK140" i="1"/>
  <c r="CJ140" i="1"/>
  <c r="CN139" i="1"/>
  <c r="CM139" i="1"/>
  <c r="CL139" i="1"/>
  <c r="CK139" i="1"/>
  <c r="CJ139" i="1"/>
  <c r="CN138" i="1"/>
  <c r="CM138" i="1"/>
  <c r="CL138" i="1"/>
  <c r="CK138" i="1"/>
  <c r="CJ138" i="1"/>
  <c r="CN137" i="1"/>
  <c r="CM137" i="1"/>
  <c r="CL137" i="1"/>
  <c r="CK137" i="1"/>
  <c r="CJ137" i="1"/>
  <c r="CN136" i="1"/>
  <c r="CM136" i="1"/>
  <c r="CL136" i="1"/>
  <c r="CK136" i="1"/>
  <c r="CJ136" i="1"/>
  <c r="CN135" i="1"/>
  <c r="CM135" i="1"/>
  <c r="CL135" i="1"/>
  <c r="CK135" i="1"/>
  <c r="CJ135" i="1"/>
  <c r="CN134" i="1"/>
  <c r="CM134" i="1"/>
  <c r="CL134" i="1"/>
  <c r="CK134" i="1"/>
  <c r="CJ134" i="1"/>
  <c r="CN133" i="1"/>
  <c r="CM133" i="1"/>
  <c r="CL133" i="1"/>
  <c r="CK133" i="1"/>
  <c r="CJ133" i="1"/>
  <c r="CN132" i="1"/>
  <c r="CM132" i="1"/>
  <c r="CL132" i="1"/>
  <c r="CK132" i="1"/>
  <c r="CJ132" i="1"/>
  <c r="CN131" i="1"/>
  <c r="CM131" i="1"/>
  <c r="CL131" i="1"/>
  <c r="CK131" i="1"/>
  <c r="CJ131" i="1"/>
  <c r="CN130" i="1"/>
  <c r="CM130" i="1"/>
  <c r="CL130" i="1"/>
  <c r="CK130" i="1"/>
  <c r="CJ130" i="1"/>
  <c r="CN129" i="1"/>
  <c r="CM129" i="1"/>
  <c r="CL129" i="1"/>
  <c r="CK129" i="1"/>
  <c r="CJ129" i="1"/>
  <c r="CN128" i="1"/>
  <c r="CM128" i="1"/>
  <c r="CL128" i="1"/>
  <c r="CK128" i="1"/>
  <c r="CJ128" i="1"/>
  <c r="CN127" i="1"/>
  <c r="CM127" i="1"/>
  <c r="CL127" i="1"/>
  <c r="CK127" i="1"/>
  <c r="CJ127" i="1"/>
  <c r="CN126" i="1"/>
  <c r="CM126" i="1"/>
  <c r="CL126" i="1"/>
  <c r="CK126" i="1"/>
  <c r="CJ126" i="1"/>
  <c r="CN125" i="1"/>
  <c r="CM125" i="1"/>
  <c r="CL125" i="1"/>
  <c r="CK125" i="1"/>
  <c r="CJ125" i="1"/>
  <c r="CN124" i="1"/>
  <c r="CM124" i="1"/>
  <c r="CL124" i="1"/>
  <c r="CK124" i="1"/>
  <c r="CJ124" i="1"/>
  <c r="CN123" i="1"/>
  <c r="CM123" i="1"/>
  <c r="CL123" i="1"/>
  <c r="CK123" i="1"/>
  <c r="CJ123" i="1"/>
  <c r="CN122" i="1"/>
  <c r="CM122" i="1"/>
  <c r="CL122" i="1"/>
  <c r="CK122" i="1"/>
  <c r="CJ122" i="1"/>
  <c r="CN121" i="1"/>
  <c r="CM121" i="1"/>
  <c r="CL121" i="1"/>
  <c r="CK121" i="1"/>
  <c r="CJ121" i="1"/>
  <c r="CN120" i="1"/>
  <c r="CM120" i="1"/>
  <c r="CL120" i="1"/>
  <c r="CK120" i="1"/>
  <c r="CJ120" i="1"/>
  <c r="CN119" i="1"/>
  <c r="CM119" i="1"/>
  <c r="CL119" i="1"/>
  <c r="CK119" i="1"/>
  <c r="CJ119" i="1"/>
  <c r="CN118" i="1"/>
  <c r="CM118" i="1"/>
  <c r="CL118" i="1"/>
  <c r="CK118" i="1"/>
  <c r="CJ118" i="1"/>
  <c r="CN117" i="1"/>
  <c r="CM117" i="1"/>
  <c r="CL117" i="1"/>
  <c r="CK117" i="1"/>
  <c r="CJ117" i="1"/>
  <c r="CN116" i="1"/>
  <c r="CM116" i="1"/>
  <c r="CL116" i="1"/>
  <c r="CK116" i="1"/>
  <c r="CJ116" i="1"/>
  <c r="CN115" i="1"/>
  <c r="CM115" i="1"/>
  <c r="CL115" i="1"/>
  <c r="CK115" i="1"/>
  <c r="CJ115" i="1"/>
  <c r="CN114" i="1"/>
  <c r="CM114" i="1"/>
  <c r="CL114" i="1"/>
  <c r="CK114" i="1"/>
  <c r="CJ114" i="1"/>
  <c r="CN113" i="1"/>
  <c r="CM113" i="1"/>
  <c r="CL113" i="1"/>
  <c r="CK113" i="1"/>
  <c r="CJ113" i="1"/>
  <c r="CN112" i="1"/>
  <c r="CM112" i="1"/>
  <c r="CL112" i="1"/>
  <c r="CK112" i="1"/>
  <c r="CJ112" i="1"/>
  <c r="CN111" i="1"/>
  <c r="CM111" i="1"/>
  <c r="CL111" i="1"/>
  <c r="CK111" i="1"/>
  <c r="CJ111" i="1"/>
  <c r="CN110" i="1"/>
  <c r="CM110" i="1"/>
  <c r="CL110" i="1"/>
  <c r="CK110" i="1"/>
  <c r="CJ110" i="1"/>
  <c r="CN109" i="1"/>
  <c r="CM109" i="1"/>
  <c r="CL109" i="1"/>
  <c r="CK109" i="1"/>
  <c r="CJ109" i="1"/>
  <c r="CN108" i="1"/>
  <c r="CM108" i="1"/>
  <c r="CL108" i="1"/>
  <c r="CK108" i="1"/>
  <c r="CJ108" i="1"/>
  <c r="CN107" i="1"/>
  <c r="CM107" i="1"/>
  <c r="CL107" i="1"/>
  <c r="CK107" i="1"/>
  <c r="CJ107" i="1"/>
  <c r="CN106" i="1"/>
  <c r="CM106" i="1"/>
  <c r="CL106" i="1"/>
  <c r="CK106" i="1"/>
  <c r="CJ106" i="1"/>
  <c r="CN105" i="1"/>
  <c r="CM105" i="1"/>
  <c r="CL105" i="1"/>
  <c r="CK105" i="1"/>
  <c r="CJ105" i="1"/>
  <c r="CN104" i="1"/>
  <c r="CM104" i="1"/>
  <c r="CL104" i="1"/>
  <c r="CK104" i="1"/>
  <c r="CJ104" i="1"/>
  <c r="CN103" i="1"/>
  <c r="CM103" i="1"/>
  <c r="CL103" i="1"/>
  <c r="CK103" i="1"/>
  <c r="CJ103" i="1"/>
  <c r="CN102" i="1"/>
  <c r="CM102" i="1"/>
  <c r="CL102" i="1"/>
  <c r="CK102" i="1"/>
  <c r="CJ102" i="1"/>
  <c r="CN101" i="1"/>
  <c r="CM101" i="1"/>
  <c r="CL101" i="1"/>
  <c r="CK101" i="1"/>
  <c r="CJ101" i="1"/>
  <c r="CN100" i="1"/>
  <c r="CM100" i="1"/>
  <c r="CL100" i="1"/>
  <c r="CK100" i="1"/>
  <c r="CJ100" i="1"/>
  <c r="CN99" i="1"/>
  <c r="CM99" i="1"/>
  <c r="CL99" i="1"/>
  <c r="CK99" i="1"/>
  <c r="CJ99" i="1"/>
  <c r="CN98" i="1"/>
  <c r="CM98" i="1"/>
  <c r="CL98" i="1"/>
  <c r="CK98" i="1"/>
  <c r="CJ98" i="1"/>
  <c r="CN97" i="1"/>
  <c r="CM97" i="1"/>
  <c r="CL97" i="1"/>
  <c r="CK97" i="1"/>
  <c r="CJ97" i="1"/>
  <c r="CN96" i="1"/>
  <c r="CM96" i="1"/>
  <c r="CL96" i="1"/>
  <c r="CK96" i="1"/>
  <c r="CJ96" i="1"/>
  <c r="CN95" i="1"/>
  <c r="CM95" i="1"/>
  <c r="CL95" i="1"/>
  <c r="CK95" i="1"/>
  <c r="CJ95" i="1"/>
  <c r="CN94" i="1"/>
  <c r="CM94" i="1"/>
  <c r="CL94" i="1"/>
  <c r="CK94" i="1"/>
  <c r="CJ94" i="1"/>
  <c r="CN93" i="1"/>
  <c r="CM93" i="1"/>
  <c r="CL93" i="1"/>
  <c r="CK93" i="1"/>
  <c r="CJ93" i="1"/>
  <c r="CN92" i="1"/>
  <c r="CM92" i="1"/>
  <c r="CL92" i="1"/>
  <c r="CK92" i="1"/>
  <c r="CJ92" i="1"/>
  <c r="CN91" i="1"/>
  <c r="CM91" i="1"/>
  <c r="CL91" i="1"/>
  <c r="CK91" i="1"/>
  <c r="CJ91" i="1"/>
  <c r="CN90" i="1"/>
  <c r="CM90" i="1"/>
  <c r="CL90" i="1"/>
  <c r="CK90" i="1"/>
  <c r="CJ90" i="1"/>
  <c r="CN89" i="1"/>
  <c r="CM89" i="1"/>
  <c r="CL89" i="1"/>
  <c r="CK89" i="1"/>
  <c r="CJ89" i="1"/>
  <c r="CN88" i="1"/>
  <c r="CM88" i="1"/>
  <c r="CL88" i="1"/>
  <c r="CK88" i="1"/>
  <c r="CJ88" i="1"/>
  <c r="CN87" i="1"/>
  <c r="CM87" i="1"/>
  <c r="CL87" i="1"/>
  <c r="CK87" i="1"/>
  <c r="CJ87" i="1"/>
  <c r="CN86" i="1"/>
  <c r="CM86" i="1"/>
  <c r="CL86" i="1"/>
  <c r="CK86" i="1"/>
  <c r="CJ86" i="1"/>
  <c r="CN85" i="1"/>
  <c r="CM85" i="1"/>
  <c r="CL85" i="1"/>
  <c r="CK85" i="1"/>
  <c r="CJ85" i="1"/>
  <c r="CN84" i="1"/>
  <c r="CM84" i="1"/>
  <c r="CL84" i="1"/>
  <c r="CK84" i="1"/>
  <c r="CJ84" i="1"/>
  <c r="CN83" i="1"/>
  <c r="CM83" i="1"/>
  <c r="CL83" i="1"/>
  <c r="CK83" i="1"/>
  <c r="CJ83" i="1"/>
  <c r="CN82" i="1"/>
  <c r="CM82" i="1"/>
  <c r="CL82" i="1"/>
  <c r="CK82" i="1"/>
  <c r="CJ82" i="1"/>
  <c r="CN81" i="1"/>
  <c r="CM81" i="1"/>
  <c r="CL81" i="1"/>
  <c r="CK81" i="1"/>
  <c r="CJ81" i="1"/>
  <c r="CN80" i="1"/>
  <c r="CM80" i="1"/>
  <c r="CL80" i="1"/>
  <c r="CK80" i="1"/>
  <c r="CJ80" i="1"/>
  <c r="CN79" i="1"/>
  <c r="CM79" i="1"/>
  <c r="CL79" i="1"/>
  <c r="CK79" i="1"/>
  <c r="CJ79" i="1"/>
  <c r="CN78" i="1"/>
  <c r="CM78" i="1"/>
  <c r="CL78" i="1"/>
  <c r="CK78" i="1"/>
  <c r="CJ78" i="1"/>
  <c r="CN77" i="1"/>
  <c r="CM77" i="1"/>
  <c r="CL77" i="1"/>
  <c r="CK77" i="1"/>
  <c r="CJ77" i="1"/>
  <c r="CN76" i="1"/>
  <c r="CM76" i="1"/>
  <c r="CL76" i="1"/>
  <c r="CK76" i="1"/>
  <c r="CJ76" i="1"/>
  <c r="CN75" i="1"/>
  <c r="CM75" i="1"/>
  <c r="CL75" i="1"/>
  <c r="CK75" i="1"/>
  <c r="CJ75" i="1"/>
  <c r="CN74" i="1"/>
  <c r="CM74" i="1"/>
  <c r="CL74" i="1"/>
  <c r="CK74" i="1"/>
  <c r="CJ74" i="1"/>
  <c r="CN73" i="1"/>
  <c r="CM73" i="1"/>
  <c r="CL73" i="1"/>
  <c r="CK73" i="1"/>
  <c r="CJ73" i="1"/>
  <c r="CN72" i="1"/>
  <c r="CM72" i="1"/>
  <c r="CL72" i="1"/>
  <c r="CK72" i="1"/>
  <c r="CJ72" i="1"/>
  <c r="CN71" i="1"/>
  <c r="CM71" i="1"/>
  <c r="CL71" i="1"/>
  <c r="CK71" i="1"/>
  <c r="CJ71" i="1"/>
  <c r="CN70" i="1"/>
  <c r="CM70" i="1"/>
  <c r="CL70" i="1"/>
  <c r="CK70" i="1"/>
  <c r="CJ70" i="1"/>
  <c r="CN69" i="1"/>
  <c r="CM69" i="1"/>
  <c r="CL69" i="1"/>
  <c r="CK69" i="1"/>
  <c r="CJ69" i="1"/>
  <c r="CN68" i="1"/>
  <c r="CM68" i="1"/>
  <c r="CL68" i="1"/>
  <c r="CK68" i="1"/>
  <c r="CJ68" i="1"/>
  <c r="CN67" i="1"/>
  <c r="CM67" i="1"/>
  <c r="CL67" i="1"/>
  <c r="CK67" i="1"/>
  <c r="CJ67" i="1"/>
  <c r="CN66" i="1"/>
  <c r="CM66" i="1"/>
  <c r="CL66" i="1"/>
  <c r="CK66" i="1"/>
  <c r="CJ66" i="1"/>
  <c r="CM65" i="1"/>
  <c r="CL65" i="1"/>
  <c r="CK65" i="1"/>
  <c r="CJ65" i="1"/>
  <c r="CN63" i="1"/>
  <c r="CM63" i="1"/>
  <c r="CL63" i="1"/>
  <c r="CK63" i="1"/>
  <c r="CJ63" i="1"/>
  <c r="CN62" i="1"/>
  <c r="CM62" i="1"/>
  <c r="CL62" i="1"/>
  <c r="CK62" i="1"/>
  <c r="CJ62" i="1"/>
  <c r="CN61" i="1"/>
  <c r="CM61" i="1"/>
  <c r="CL61" i="1"/>
  <c r="CK61" i="1"/>
  <c r="CJ61" i="1"/>
  <c r="CN60" i="1"/>
  <c r="CM60" i="1"/>
  <c r="CL60" i="1"/>
  <c r="CK60" i="1"/>
  <c r="CJ60" i="1"/>
  <c r="CN59" i="1"/>
  <c r="CM59" i="1"/>
  <c r="CL59" i="1"/>
  <c r="CK59" i="1"/>
  <c r="CJ59" i="1"/>
  <c r="CN58" i="1"/>
  <c r="CM58" i="1"/>
  <c r="CL58" i="1"/>
  <c r="CK58" i="1"/>
  <c r="CJ58" i="1"/>
  <c r="CN57" i="1"/>
  <c r="CM57" i="1"/>
  <c r="CL57" i="1"/>
  <c r="CK57" i="1"/>
  <c r="CJ57" i="1"/>
  <c r="CN56" i="1"/>
  <c r="CM56" i="1"/>
  <c r="CL56" i="1"/>
  <c r="CK56" i="1"/>
  <c r="CJ56" i="1"/>
  <c r="CN55" i="1"/>
  <c r="CM55" i="1"/>
  <c r="CL55" i="1"/>
  <c r="CK55" i="1"/>
  <c r="CJ55" i="1"/>
  <c r="CN54" i="1"/>
  <c r="CM54" i="1"/>
  <c r="CL54" i="1"/>
  <c r="CK54" i="1"/>
  <c r="CJ54" i="1"/>
  <c r="CN53" i="1"/>
  <c r="CM53" i="1"/>
  <c r="CL53" i="1"/>
  <c r="CK53" i="1"/>
  <c r="CJ53" i="1"/>
  <c r="CN52" i="1"/>
  <c r="CM52" i="1"/>
  <c r="CL52" i="1"/>
  <c r="CK52" i="1"/>
  <c r="CJ52" i="1"/>
  <c r="CN51" i="1"/>
  <c r="CM51" i="1"/>
  <c r="CL51" i="1"/>
  <c r="CK51" i="1"/>
  <c r="CJ51" i="1"/>
  <c r="CN50" i="1"/>
  <c r="CM50" i="1"/>
  <c r="CL50" i="1"/>
  <c r="CK50" i="1"/>
  <c r="CJ50" i="1"/>
  <c r="CN49" i="1"/>
  <c r="CM49" i="1"/>
  <c r="CL49" i="1"/>
  <c r="CK49" i="1"/>
  <c r="CJ49" i="1"/>
  <c r="CN48" i="1"/>
  <c r="CM48" i="1"/>
  <c r="CL48" i="1"/>
  <c r="CK48" i="1"/>
  <c r="CJ48" i="1"/>
  <c r="CN47" i="1"/>
  <c r="CM47" i="1"/>
  <c r="CL47" i="1"/>
  <c r="CK47" i="1"/>
  <c r="CJ47" i="1"/>
  <c r="CN46" i="1"/>
  <c r="CM46" i="1"/>
  <c r="CL46" i="1"/>
  <c r="CK46" i="1"/>
  <c r="CJ46" i="1"/>
  <c r="CN45" i="1"/>
  <c r="CM45" i="1"/>
  <c r="CL45" i="1"/>
  <c r="CK45" i="1"/>
  <c r="CJ45" i="1"/>
  <c r="CN44" i="1"/>
  <c r="CM44" i="1"/>
  <c r="CL44" i="1"/>
  <c r="CK44" i="1"/>
  <c r="CJ44" i="1"/>
  <c r="CN43" i="1"/>
  <c r="CM43" i="1"/>
  <c r="CL43" i="1"/>
  <c r="CK43" i="1"/>
  <c r="CJ43" i="1"/>
  <c r="CN42" i="1"/>
  <c r="CM42" i="1"/>
  <c r="CL42" i="1"/>
  <c r="CK42" i="1"/>
  <c r="CJ42" i="1"/>
  <c r="CN41" i="1"/>
  <c r="CM41" i="1"/>
  <c r="CL41" i="1"/>
  <c r="CK41" i="1"/>
  <c r="CJ41" i="1"/>
  <c r="CN40" i="1"/>
  <c r="CM40" i="1"/>
  <c r="CL40" i="1"/>
  <c r="CK40" i="1"/>
  <c r="CJ40" i="1"/>
  <c r="CN39" i="1"/>
  <c r="CM39" i="1"/>
  <c r="CL39" i="1"/>
  <c r="CK39" i="1"/>
  <c r="CJ39" i="1"/>
  <c r="CN38" i="1"/>
  <c r="CM38" i="1"/>
  <c r="CL38" i="1"/>
  <c r="CK38" i="1"/>
  <c r="CJ38" i="1"/>
  <c r="CN37" i="1"/>
  <c r="CM37" i="1"/>
  <c r="CL37" i="1"/>
  <c r="CK37" i="1"/>
  <c r="CJ37" i="1"/>
  <c r="CN36" i="1"/>
  <c r="CM36" i="1"/>
  <c r="CL36" i="1"/>
  <c r="CK36" i="1"/>
  <c r="CJ36" i="1"/>
  <c r="CN35" i="1"/>
  <c r="CM35" i="1"/>
  <c r="CL35" i="1"/>
  <c r="CK35" i="1"/>
  <c r="CJ35" i="1"/>
  <c r="CN34" i="1"/>
  <c r="CM34" i="1"/>
  <c r="CL34" i="1"/>
  <c r="CK34" i="1"/>
  <c r="CJ34" i="1"/>
  <c r="CN33" i="1"/>
  <c r="CM33" i="1"/>
  <c r="CL33" i="1"/>
  <c r="CK33" i="1"/>
  <c r="CJ33" i="1"/>
  <c r="CN32" i="1"/>
  <c r="CM32" i="1"/>
  <c r="CL32" i="1"/>
  <c r="CK32" i="1"/>
  <c r="CJ32" i="1"/>
  <c r="CN31" i="1"/>
  <c r="CM31" i="1"/>
  <c r="CL31" i="1"/>
  <c r="CK31" i="1"/>
  <c r="CJ31" i="1"/>
  <c r="CN30" i="1"/>
  <c r="CM30" i="1"/>
  <c r="CL30" i="1"/>
  <c r="CK30" i="1"/>
  <c r="CJ30" i="1"/>
  <c r="CN29" i="1"/>
  <c r="CM29" i="1"/>
  <c r="CL29" i="1"/>
  <c r="CK29" i="1"/>
  <c r="CJ29" i="1"/>
  <c r="CN28" i="1"/>
  <c r="CM28" i="1"/>
  <c r="CL28" i="1"/>
  <c r="CK28" i="1"/>
  <c r="CJ28" i="1"/>
  <c r="CN27" i="1"/>
  <c r="CM27" i="1"/>
  <c r="CL27" i="1"/>
  <c r="CK27" i="1"/>
  <c r="CJ27" i="1"/>
  <c r="CN26" i="1"/>
  <c r="CM26" i="1"/>
  <c r="CL26" i="1"/>
  <c r="CK26" i="1"/>
  <c r="CJ26" i="1"/>
  <c r="CN25" i="1"/>
  <c r="CM25" i="1"/>
  <c r="CL25" i="1"/>
  <c r="CK25" i="1"/>
  <c r="CJ25" i="1"/>
  <c r="CN24" i="1"/>
  <c r="CM24" i="1"/>
  <c r="CL24" i="1"/>
  <c r="CK24" i="1"/>
  <c r="CJ24" i="1"/>
  <c r="CN23" i="1"/>
  <c r="CM23" i="1"/>
  <c r="CL23" i="1"/>
  <c r="CK23" i="1"/>
  <c r="CJ23" i="1"/>
  <c r="CN22" i="1"/>
  <c r="CM22" i="1"/>
  <c r="CL22" i="1"/>
  <c r="CK22" i="1"/>
  <c r="CJ22" i="1"/>
  <c r="CN21" i="1"/>
  <c r="CM21" i="1"/>
  <c r="CL21" i="1"/>
  <c r="CK21" i="1"/>
  <c r="CJ21" i="1"/>
  <c r="CN20" i="1"/>
  <c r="CM20" i="1"/>
  <c r="CL20" i="1"/>
  <c r="CK20" i="1"/>
  <c r="CJ20" i="1"/>
  <c r="CN19" i="1"/>
  <c r="CM19" i="1"/>
  <c r="CL19" i="1"/>
  <c r="CK19" i="1"/>
  <c r="CJ19" i="1"/>
  <c r="CN18" i="1"/>
  <c r="CM18" i="1"/>
  <c r="CL18" i="1"/>
  <c r="CK18" i="1"/>
  <c r="CJ18" i="1"/>
  <c r="CN17" i="1"/>
  <c r="CM17" i="1"/>
  <c r="CL17" i="1"/>
  <c r="CK17" i="1"/>
  <c r="CJ17" i="1"/>
  <c r="CN16" i="1"/>
  <c r="CM16" i="1"/>
  <c r="CL16" i="1"/>
  <c r="CK16" i="1"/>
  <c r="CJ16" i="1"/>
  <c r="CN15" i="1"/>
  <c r="CM15" i="1"/>
  <c r="CL15" i="1"/>
  <c r="CK15" i="1"/>
  <c r="CJ15" i="1"/>
  <c r="CN14" i="1"/>
  <c r="CM14" i="1"/>
  <c r="CL14" i="1"/>
  <c r="CK14" i="1"/>
  <c r="CJ14" i="1"/>
  <c r="CN13" i="1"/>
  <c r="CM13" i="1"/>
  <c r="CL13" i="1"/>
  <c r="CK13" i="1"/>
  <c r="CJ13" i="1"/>
  <c r="CN12" i="1"/>
  <c r="CM12" i="1"/>
  <c r="CL12" i="1"/>
  <c r="CK12" i="1"/>
  <c r="CJ12" i="1"/>
  <c r="CN11" i="1"/>
  <c r="CM11" i="1"/>
  <c r="CL11" i="1"/>
  <c r="CK11" i="1"/>
  <c r="CJ11" i="1"/>
  <c r="CN10" i="1"/>
  <c r="CM10" i="1"/>
  <c r="CL10" i="1"/>
  <c r="CK10" i="1"/>
  <c r="CJ10" i="1"/>
  <c r="CN9" i="1"/>
  <c r="CM9" i="1"/>
  <c r="CL9" i="1"/>
  <c r="CK9" i="1"/>
  <c r="CJ9" i="1"/>
  <c r="CN8" i="1"/>
  <c r="CM8" i="1"/>
  <c r="CL8" i="1"/>
  <c r="CK8" i="1"/>
  <c r="CJ8" i="1"/>
  <c r="CN7" i="1"/>
  <c r="CM7" i="1"/>
  <c r="CL7" i="1"/>
  <c r="CK7" i="1"/>
  <c r="CJ7" i="1"/>
  <c r="CN6" i="1"/>
  <c r="CM6" i="1"/>
  <c r="CL6" i="1"/>
  <c r="CK6" i="1"/>
  <c r="CJ6" i="1"/>
  <c r="BE447" i="1" l="1"/>
  <c r="DC447" i="1"/>
  <c r="BV64" i="1"/>
  <c r="BU64" i="1"/>
  <c r="BT64" i="1"/>
  <c r="BS64" i="1"/>
  <c r="BR64" i="1"/>
  <c r="BP64" i="1"/>
  <c r="BO64" i="1"/>
  <c r="BN64" i="1"/>
  <c r="BM64" i="1"/>
  <c r="BL64" i="1"/>
  <c r="BV411" i="1"/>
  <c r="BU411" i="1"/>
  <c r="BT411" i="1"/>
  <c r="BS411" i="1"/>
  <c r="BR411" i="1"/>
  <c r="BP411" i="1"/>
  <c r="BO411" i="1"/>
  <c r="BN411" i="1"/>
  <c r="BM411" i="1"/>
  <c r="BL411" i="1"/>
  <c r="BV446" i="1"/>
  <c r="BU446" i="1"/>
  <c r="BT446" i="1"/>
  <c r="BS446" i="1"/>
  <c r="BR446" i="1"/>
  <c r="BP446" i="1"/>
  <c r="BO446" i="1"/>
  <c r="BN446" i="1"/>
  <c r="BM446" i="1"/>
  <c r="BL446" i="1"/>
  <c r="BW445" i="1"/>
  <c r="BQ445" i="1"/>
  <c r="BW444" i="1"/>
  <c r="BQ444" i="1"/>
  <c r="BW443" i="1"/>
  <c r="BQ443" i="1"/>
  <c r="BW442" i="1"/>
  <c r="BQ442" i="1"/>
  <c r="BW441" i="1"/>
  <c r="BQ441" i="1"/>
  <c r="BW440" i="1"/>
  <c r="BQ440" i="1"/>
  <c r="BW439" i="1"/>
  <c r="BQ439" i="1"/>
  <c r="BW438" i="1"/>
  <c r="BQ438" i="1"/>
  <c r="BW437" i="1"/>
  <c r="BQ437" i="1"/>
  <c r="BW436" i="1"/>
  <c r="BQ436" i="1"/>
  <c r="BW435" i="1"/>
  <c r="BQ435" i="1"/>
  <c r="BW434" i="1"/>
  <c r="BQ434" i="1"/>
  <c r="BW433" i="1"/>
  <c r="BQ433" i="1"/>
  <c r="BW432" i="1"/>
  <c r="BQ432" i="1"/>
  <c r="BW431" i="1"/>
  <c r="BQ431" i="1"/>
  <c r="BW430" i="1"/>
  <c r="BQ430" i="1"/>
  <c r="BW429" i="1"/>
  <c r="BQ429" i="1"/>
  <c r="BW428" i="1"/>
  <c r="BQ428" i="1"/>
  <c r="BW427" i="1"/>
  <c r="BQ427" i="1"/>
  <c r="BW426" i="1"/>
  <c r="BQ426" i="1"/>
  <c r="BW425" i="1"/>
  <c r="BQ425" i="1"/>
  <c r="BW424" i="1"/>
  <c r="BQ424" i="1"/>
  <c r="BW423" i="1"/>
  <c r="BQ423" i="1"/>
  <c r="BW422" i="1"/>
  <c r="BQ422" i="1"/>
  <c r="BW421" i="1"/>
  <c r="BQ421" i="1"/>
  <c r="BW420" i="1"/>
  <c r="BQ420" i="1"/>
  <c r="BW419" i="1"/>
  <c r="BQ419" i="1"/>
  <c r="BW418" i="1"/>
  <c r="BQ418" i="1"/>
  <c r="BW417" i="1"/>
  <c r="BQ417" i="1"/>
  <c r="BW416" i="1"/>
  <c r="BQ416" i="1"/>
  <c r="BW415" i="1"/>
  <c r="BQ415" i="1"/>
  <c r="BW414" i="1"/>
  <c r="BQ414" i="1"/>
  <c r="BW413" i="1"/>
  <c r="BQ413" i="1"/>
  <c r="BW412" i="1"/>
  <c r="BQ412" i="1"/>
  <c r="BW410" i="1"/>
  <c r="BQ410" i="1"/>
  <c r="BW409" i="1"/>
  <c r="BQ409" i="1"/>
  <c r="BW408" i="1"/>
  <c r="BQ408" i="1"/>
  <c r="BW407" i="1"/>
  <c r="BQ407" i="1"/>
  <c r="BW406" i="1"/>
  <c r="BQ406" i="1"/>
  <c r="BW405" i="1"/>
  <c r="BQ405" i="1"/>
  <c r="BW404" i="1"/>
  <c r="BQ404" i="1"/>
  <c r="BW403" i="1"/>
  <c r="BQ403" i="1"/>
  <c r="BW402" i="1"/>
  <c r="BQ402" i="1"/>
  <c r="BW401" i="1"/>
  <c r="BQ401" i="1"/>
  <c r="BW400" i="1"/>
  <c r="BQ400" i="1"/>
  <c r="BW399" i="1"/>
  <c r="BQ399" i="1"/>
  <c r="BW398" i="1"/>
  <c r="BQ398" i="1"/>
  <c r="BW397" i="1"/>
  <c r="BQ397" i="1"/>
  <c r="BW396" i="1"/>
  <c r="BQ396" i="1"/>
  <c r="BW395" i="1"/>
  <c r="BQ395" i="1"/>
  <c r="BW394" i="1"/>
  <c r="BQ394" i="1"/>
  <c r="BW393" i="1"/>
  <c r="BQ393" i="1"/>
  <c r="BW392" i="1"/>
  <c r="BQ392" i="1"/>
  <c r="BW391" i="1"/>
  <c r="BQ391" i="1"/>
  <c r="BW390" i="1"/>
  <c r="BQ390" i="1"/>
  <c r="BW389" i="1"/>
  <c r="BQ389" i="1"/>
  <c r="BW388" i="1"/>
  <c r="BQ388" i="1"/>
  <c r="BW387" i="1"/>
  <c r="BQ387" i="1"/>
  <c r="BW386" i="1"/>
  <c r="BQ386" i="1"/>
  <c r="BW385" i="1"/>
  <c r="BQ385" i="1"/>
  <c r="BW384" i="1"/>
  <c r="BQ384" i="1"/>
  <c r="BW383" i="1"/>
  <c r="BQ383" i="1"/>
  <c r="BW382" i="1"/>
  <c r="BQ382" i="1"/>
  <c r="BW381" i="1"/>
  <c r="BQ381" i="1"/>
  <c r="BW380" i="1"/>
  <c r="BQ380" i="1"/>
  <c r="BW379" i="1"/>
  <c r="BQ379" i="1"/>
  <c r="BW378" i="1"/>
  <c r="BQ378" i="1"/>
  <c r="BW377" i="1"/>
  <c r="BQ377" i="1"/>
  <c r="BW376" i="1"/>
  <c r="BQ376" i="1"/>
  <c r="BW375" i="1"/>
  <c r="BQ375" i="1"/>
  <c r="BW374" i="1"/>
  <c r="BQ374" i="1"/>
  <c r="BW373" i="1"/>
  <c r="BQ373" i="1"/>
  <c r="BW372" i="1"/>
  <c r="BQ372" i="1"/>
  <c r="BW371" i="1"/>
  <c r="BQ371" i="1"/>
  <c r="BW370" i="1"/>
  <c r="BQ370" i="1"/>
  <c r="BW369" i="1"/>
  <c r="BQ369" i="1"/>
  <c r="BW368" i="1"/>
  <c r="BQ368" i="1"/>
  <c r="BW367" i="1"/>
  <c r="BQ367" i="1"/>
  <c r="BW366" i="1"/>
  <c r="BQ366" i="1"/>
  <c r="BW365" i="1"/>
  <c r="BQ365" i="1"/>
  <c r="BW364" i="1"/>
  <c r="BQ364" i="1"/>
  <c r="BW363" i="1"/>
  <c r="BQ363" i="1"/>
  <c r="BW362" i="1"/>
  <c r="BQ362" i="1"/>
  <c r="BW361" i="1"/>
  <c r="BQ361" i="1"/>
  <c r="BW360" i="1"/>
  <c r="BQ360" i="1"/>
  <c r="BW359" i="1"/>
  <c r="BQ359" i="1"/>
  <c r="BW358" i="1"/>
  <c r="BQ358" i="1"/>
  <c r="BW357" i="1"/>
  <c r="BQ357" i="1"/>
  <c r="BW356" i="1"/>
  <c r="BQ356" i="1"/>
  <c r="BW355" i="1"/>
  <c r="BQ355" i="1"/>
  <c r="BW354" i="1"/>
  <c r="BQ354" i="1"/>
  <c r="BW353" i="1"/>
  <c r="BQ353" i="1"/>
  <c r="BW352" i="1"/>
  <c r="BQ352" i="1"/>
  <c r="BW351" i="1"/>
  <c r="BQ351" i="1"/>
  <c r="BW350" i="1"/>
  <c r="BQ350" i="1"/>
  <c r="BW349" i="1"/>
  <c r="BQ349" i="1"/>
  <c r="BW348" i="1"/>
  <c r="BQ348" i="1"/>
  <c r="BW347" i="1"/>
  <c r="BQ347" i="1"/>
  <c r="BW346" i="1"/>
  <c r="BQ346" i="1"/>
  <c r="BW345" i="1"/>
  <c r="BQ345" i="1"/>
  <c r="BW344" i="1"/>
  <c r="BQ344" i="1"/>
  <c r="BW343" i="1"/>
  <c r="BQ343" i="1"/>
  <c r="BW342" i="1"/>
  <c r="BQ342" i="1"/>
  <c r="BW341" i="1"/>
  <c r="BQ341" i="1"/>
  <c r="BW340" i="1"/>
  <c r="BQ340" i="1"/>
  <c r="BW339" i="1"/>
  <c r="BQ339" i="1"/>
  <c r="BW338" i="1"/>
  <c r="BQ338" i="1"/>
  <c r="BW337" i="1"/>
  <c r="BQ337" i="1"/>
  <c r="BW336" i="1"/>
  <c r="BQ336" i="1"/>
  <c r="BW335" i="1"/>
  <c r="BQ335" i="1"/>
  <c r="BW334" i="1"/>
  <c r="BQ334" i="1"/>
  <c r="BW333" i="1"/>
  <c r="BQ333" i="1"/>
  <c r="BW332" i="1"/>
  <c r="BQ332" i="1"/>
  <c r="BW331" i="1"/>
  <c r="BQ331" i="1"/>
  <c r="BW330" i="1"/>
  <c r="BQ330" i="1"/>
  <c r="BW329" i="1"/>
  <c r="BQ329" i="1"/>
  <c r="BW328" i="1"/>
  <c r="BQ328" i="1"/>
  <c r="BW327" i="1"/>
  <c r="BQ327" i="1"/>
  <c r="BW326" i="1"/>
  <c r="BQ326" i="1"/>
  <c r="BW325" i="1"/>
  <c r="BQ325" i="1"/>
  <c r="BW324" i="1"/>
  <c r="BQ324" i="1"/>
  <c r="BW323" i="1"/>
  <c r="BQ323" i="1"/>
  <c r="BW322" i="1"/>
  <c r="BQ322" i="1"/>
  <c r="BW321" i="1"/>
  <c r="BQ321" i="1"/>
  <c r="BW320" i="1"/>
  <c r="BQ320" i="1"/>
  <c r="BW319" i="1"/>
  <c r="BQ319" i="1"/>
  <c r="BW318" i="1"/>
  <c r="BQ318" i="1"/>
  <c r="BW317" i="1"/>
  <c r="BQ317" i="1"/>
  <c r="BW316" i="1"/>
  <c r="BQ316" i="1"/>
  <c r="BW315" i="1"/>
  <c r="BQ315" i="1"/>
  <c r="BW314" i="1"/>
  <c r="BQ314" i="1"/>
  <c r="BW313" i="1"/>
  <c r="BQ313" i="1"/>
  <c r="BW312" i="1"/>
  <c r="BQ312" i="1"/>
  <c r="BW311" i="1"/>
  <c r="BQ311" i="1"/>
  <c r="BW310" i="1"/>
  <c r="BQ310" i="1"/>
  <c r="BW309" i="1"/>
  <c r="BQ309" i="1"/>
  <c r="BW308" i="1"/>
  <c r="BQ308" i="1"/>
  <c r="BW307" i="1"/>
  <c r="BQ307" i="1"/>
  <c r="BW306" i="1"/>
  <c r="BQ306" i="1"/>
  <c r="BW305" i="1"/>
  <c r="BQ305" i="1"/>
  <c r="BW304" i="1"/>
  <c r="BQ304" i="1"/>
  <c r="BW303" i="1"/>
  <c r="BQ303" i="1"/>
  <c r="BW302" i="1"/>
  <c r="BQ302" i="1"/>
  <c r="BW301" i="1"/>
  <c r="BQ301" i="1"/>
  <c r="BW300" i="1"/>
  <c r="BQ300" i="1"/>
  <c r="BW299" i="1"/>
  <c r="BQ299" i="1"/>
  <c r="BW298" i="1"/>
  <c r="BQ298" i="1"/>
  <c r="BW297" i="1"/>
  <c r="BQ297" i="1"/>
  <c r="BW296" i="1"/>
  <c r="BQ296" i="1"/>
  <c r="BW295" i="1"/>
  <c r="BQ295" i="1"/>
  <c r="BW294" i="1"/>
  <c r="BQ294" i="1"/>
  <c r="BW293" i="1"/>
  <c r="BQ293" i="1"/>
  <c r="BW292" i="1"/>
  <c r="BQ292" i="1"/>
  <c r="BW291" i="1"/>
  <c r="BQ291" i="1"/>
  <c r="BW290" i="1"/>
  <c r="BQ290" i="1"/>
  <c r="BW289" i="1"/>
  <c r="BQ289" i="1"/>
  <c r="BW288" i="1"/>
  <c r="BQ288" i="1"/>
  <c r="BW287" i="1"/>
  <c r="BQ287" i="1"/>
  <c r="BW286" i="1"/>
  <c r="BQ286" i="1"/>
  <c r="BW285" i="1"/>
  <c r="BQ285" i="1"/>
  <c r="BW284" i="1"/>
  <c r="BQ284" i="1"/>
  <c r="BW283" i="1"/>
  <c r="BQ283" i="1"/>
  <c r="BW282" i="1"/>
  <c r="BQ282" i="1"/>
  <c r="BW281" i="1"/>
  <c r="BQ281" i="1"/>
  <c r="BW280" i="1"/>
  <c r="BQ280" i="1"/>
  <c r="BW279" i="1"/>
  <c r="BQ279" i="1"/>
  <c r="BW278" i="1"/>
  <c r="BQ278" i="1"/>
  <c r="BW277" i="1"/>
  <c r="BQ277" i="1"/>
  <c r="BW276" i="1"/>
  <c r="BQ276" i="1"/>
  <c r="BW275" i="1"/>
  <c r="BQ275" i="1"/>
  <c r="BW274" i="1"/>
  <c r="BQ274" i="1"/>
  <c r="BW273" i="1"/>
  <c r="BQ273" i="1"/>
  <c r="BW272" i="1"/>
  <c r="BQ272" i="1"/>
  <c r="BW271" i="1"/>
  <c r="BQ271" i="1"/>
  <c r="BW270" i="1"/>
  <c r="BQ270" i="1"/>
  <c r="BW269" i="1"/>
  <c r="BQ269" i="1"/>
  <c r="BW268" i="1"/>
  <c r="BQ268" i="1"/>
  <c r="BW267" i="1"/>
  <c r="BQ267" i="1"/>
  <c r="BW266" i="1"/>
  <c r="BQ266" i="1"/>
  <c r="BW265" i="1"/>
  <c r="BQ265" i="1"/>
  <c r="BW264" i="1"/>
  <c r="BQ264" i="1"/>
  <c r="BW263" i="1"/>
  <c r="BQ263" i="1"/>
  <c r="BW262" i="1"/>
  <c r="BQ262" i="1"/>
  <c r="BW261" i="1"/>
  <c r="BQ261" i="1"/>
  <c r="BW260" i="1"/>
  <c r="BQ260" i="1"/>
  <c r="BW259" i="1"/>
  <c r="BQ259" i="1"/>
  <c r="BW258" i="1"/>
  <c r="BQ258" i="1"/>
  <c r="BW257" i="1"/>
  <c r="BQ257" i="1"/>
  <c r="BW256" i="1"/>
  <c r="BQ256" i="1"/>
  <c r="BW255" i="1"/>
  <c r="BQ255" i="1"/>
  <c r="BW254" i="1"/>
  <c r="BQ254" i="1"/>
  <c r="BW253" i="1"/>
  <c r="BQ253" i="1"/>
  <c r="BW252" i="1"/>
  <c r="BQ252" i="1"/>
  <c r="BW251" i="1"/>
  <c r="BQ251" i="1"/>
  <c r="BW250" i="1"/>
  <c r="BQ250" i="1"/>
  <c r="BW249" i="1"/>
  <c r="BQ249" i="1"/>
  <c r="BW248" i="1"/>
  <c r="BQ248" i="1"/>
  <c r="BW247" i="1"/>
  <c r="BQ247" i="1"/>
  <c r="BW246" i="1"/>
  <c r="BQ246" i="1"/>
  <c r="BW245" i="1"/>
  <c r="BQ245" i="1"/>
  <c r="BW244" i="1"/>
  <c r="BQ244" i="1"/>
  <c r="BW243" i="1"/>
  <c r="BQ243" i="1"/>
  <c r="BW242" i="1"/>
  <c r="BQ242" i="1"/>
  <c r="BW241" i="1"/>
  <c r="BQ241" i="1"/>
  <c r="BW240" i="1"/>
  <c r="BQ240" i="1"/>
  <c r="BW239" i="1"/>
  <c r="BQ239" i="1"/>
  <c r="BW238" i="1"/>
  <c r="BQ238" i="1"/>
  <c r="BW237" i="1"/>
  <c r="BQ237" i="1"/>
  <c r="BW236" i="1"/>
  <c r="BQ236" i="1"/>
  <c r="BW235" i="1"/>
  <c r="BQ235" i="1"/>
  <c r="BW234" i="1"/>
  <c r="BQ234" i="1"/>
  <c r="BW233" i="1"/>
  <c r="BQ233" i="1"/>
  <c r="BW232" i="1"/>
  <c r="BQ232" i="1"/>
  <c r="BW231" i="1"/>
  <c r="BQ231" i="1"/>
  <c r="BW230" i="1"/>
  <c r="BQ230" i="1"/>
  <c r="BW229" i="1"/>
  <c r="BQ229" i="1"/>
  <c r="BW228" i="1"/>
  <c r="BQ228" i="1"/>
  <c r="BW227" i="1"/>
  <c r="BQ227" i="1"/>
  <c r="BW226" i="1"/>
  <c r="BQ226" i="1"/>
  <c r="BW225" i="1"/>
  <c r="BQ225" i="1"/>
  <c r="BW224" i="1"/>
  <c r="BQ224" i="1"/>
  <c r="BW223" i="1"/>
  <c r="BQ223" i="1"/>
  <c r="BW222" i="1"/>
  <c r="BQ222" i="1"/>
  <c r="BW221" i="1"/>
  <c r="BQ221" i="1"/>
  <c r="BW220" i="1"/>
  <c r="BQ220" i="1"/>
  <c r="BW219" i="1"/>
  <c r="BQ219" i="1"/>
  <c r="BW218" i="1"/>
  <c r="BQ218" i="1"/>
  <c r="BW217" i="1"/>
  <c r="BQ217" i="1"/>
  <c r="BW216" i="1"/>
  <c r="BQ216" i="1"/>
  <c r="BW215" i="1"/>
  <c r="BQ215" i="1"/>
  <c r="BW214" i="1"/>
  <c r="BQ214" i="1"/>
  <c r="BW213" i="1"/>
  <c r="BQ213" i="1"/>
  <c r="BW212" i="1"/>
  <c r="BQ212" i="1"/>
  <c r="BW211" i="1"/>
  <c r="BQ211" i="1"/>
  <c r="BW210" i="1"/>
  <c r="BQ210" i="1"/>
  <c r="BW209" i="1"/>
  <c r="BQ209" i="1"/>
  <c r="BW208" i="1"/>
  <c r="BQ208" i="1"/>
  <c r="BW207" i="1"/>
  <c r="BQ207" i="1"/>
  <c r="BW206" i="1"/>
  <c r="BQ206" i="1"/>
  <c r="BW205" i="1"/>
  <c r="BQ205" i="1"/>
  <c r="BW204" i="1"/>
  <c r="BQ204" i="1"/>
  <c r="BW203" i="1"/>
  <c r="BQ203" i="1"/>
  <c r="BW202" i="1"/>
  <c r="BQ202" i="1"/>
  <c r="BW201" i="1"/>
  <c r="BQ201" i="1"/>
  <c r="BW200" i="1"/>
  <c r="BQ200" i="1"/>
  <c r="BW199" i="1"/>
  <c r="BQ199" i="1"/>
  <c r="BW198" i="1"/>
  <c r="BQ198" i="1"/>
  <c r="BW197" i="1"/>
  <c r="BQ197" i="1"/>
  <c r="BW196" i="1"/>
  <c r="BQ196" i="1"/>
  <c r="BW195" i="1"/>
  <c r="BQ195" i="1"/>
  <c r="BW194" i="1"/>
  <c r="BQ194" i="1"/>
  <c r="BW193" i="1"/>
  <c r="BQ193" i="1"/>
  <c r="BW192" i="1"/>
  <c r="BQ192" i="1"/>
  <c r="BW191" i="1"/>
  <c r="BQ191" i="1"/>
  <c r="BW190" i="1"/>
  <c r="BQ190" i="1"/>
  <c r="BW189" i="1"/>
  <c r="BQ189" i="1"/>
  <c r="BW188" i="1"/>
  <c r="BQ188" i="1"/>
  <c r="BW187" i="1"/>
  <c r="BQ187" i="1"/>
  <c r="BW186" i="1"/>
  <c r="BQ186" i="1"/>
  <c r="BW185" i="1"/>
  <c r="BQ185" i="1"/>
  <c r="BW184" i="1"/>
  <c r="BQ184" i="1"/>
  <c r="BW183" i="1"/>
  <c r="BQ183" i="1"/>
  <c r="BW182" i="1"/>
  <c r="BQ182" i="1"/>
  <c r="BW181" i="1"/>
  <c r="BQ181" i="1"/>
  <c r="BW180" i="1"/>
  <c r="BQ180" i="1"/>
  <c r="BW179" i="1"/>
  <c r="BQ179" i="1"/>
  <c r="BW178" i="1"/>
  <c r="BQ178" i="1"/>
  <c r="BW177" i="1"/>
  <c r="BQ177" i="1"/>
  <c r="BW176" i="1"/>
  <c r="BQ176" i="1"/>
  <c r="BW175" i="1"/>
  <c r="BQ175" i="1"/>
  <c r="BW174" i="1"/>
  <c r="BQ174" i="1"/>
  <c r="BW173" i="1"/>
  <c r="BQ173" i="1"/>
  <c r="BW172" i="1"/>
  <c r="BQ172" i="1"/>
  <c r="BW171" i="1"/>
  <c r="BQ171" i="1"/>
  <c r="BW170" i="1"/>
  <c r="BQ170" i="1"/>
  <c r="BW169" i="1"/>
  <c r="BQ169" i="1"/>
  <c r="BW168" i="1"/>
  <c r="BQ168" i="1"/>
  <c r="BW167" i="1"/>
  <c r="BQ167" i="1"/>
  <c r="BW166" i="1"/>
  <c r="BQ166" i="1"/>
  <c r="BW165" i="1"/>
  <c r="BQ165" i="1"/>
  <c r="BW164" i="1"/>
  <c r="BQ164" i="1"/>
  <c r="BW163" i="1"/>
  <c r="BQ163" i="1"/>
  <c r="BW162" i="1"/>
  <c r="BQ162" i="1"/>
  <c r="BW161" i="1"/>
  <c r="BQ161" i="1"/>
  <c r="BW160" i="1"/>
  <c r="BQ160" i="1"/>
  <c r="BW159" i="1"/>
  <c r="BQ159" i="1"/>
  <c r="BW158" i="1"/>
  <c r="BQ158" i="1"/>
  <c r="BW157" i="1"/>
  <c r="BQ157" i="1"/>
  <c r="BW156" i="1"/>
  <c r="BQ156" i="1"/>
  <c r="BW155" i="1"/>
  <c r="BQ155" i="1"/>
  <c r="BW154" i="1"/>
  <c r="BQ154" i="1"/>
  <c r="BW153" i="1"/>
  <c r="BQ153" i="1"/>
  <c r="BW152" i="1"/>
  <c r="BQ152" i="1"/>
  <c r="BW151" i="1"/>
  <c r="BQ151" i="1"/>
  <c r="BW150" i="1"/>
  <c r="BQ150" i="1"/>
  <c r="BW149" i="1"/>
  <c r="BQ149" i="1"/>
  <c r="BW148" i="1"/>
  <c r="BQ148" i="1"/>
  <c r="BW147" i="1"/>
  <c r="BQ147" i="1"/>
  <c r="BW146" i="1"/>
  <c r="BQ146" i="1"/>
  <c r="BW145" i="1"/>
  <c r="BQ145" i="1"/>
  <c r="BW144" i="1"/>
  <c r="BQ144" i="1"/>
  <c r="BW143" i="1"/>
  <c r="BQ143" i="1"/>
  <c r="BW142" i="1"/>
  <c r="BQ142" i="1"/>
  <c r="BW141" i="1"/>
  <c r="BQ141" i="1"/>
  <c r="BW140" i="1"/>
  <c r="BQ140" i="1"/>
  <c r="BW139" i="1"/>
  <c r="BQ139" i="1"/>
  <c r="BW138" i="1"/>
  <c r="BQ138" i="1"/>
  <c r="BW137" i="1"/>
  <c r="BQ137" i="1"/>
  <c r="BW136" i="1"/>
  <c r="BQ136" i="1"/>
  <c r="BW135" i="1"/>
  <c r="BQ135" i="1"/>
  <c r="BW134" i="1"/>
  <c r="BQ134" i="1"/>
  <c r="BW133" i="1"/>
  <c r="BQ133" i="1"/>
  <c r="BW132" i="1"/>
  <c r="BQ132" i="1"/>
  <c r="BW131" i="1"/>
  <c r="BQ131" i="1"/>
  <c r="BW130" i="1"/>
  <c r="BQ130" i="1"/>
  <c r="BW129" i="1"/>
  <c r="BQ129" i="1"/>
  <c r="BW128" i="1"/>
  <c r="BQ128" i="1"/>
  <c r="BW127" i="1"/>
  <c r="BQ127" i="1"/>
  <c r="BW126" i="1"/>
  <c r="BQ126" i="1"/>
  <c r="BW125" i="1"/>
  <c r="BQ125" i="1"/>
  <c r="BW124" i="1"/>
  <c r="BQ124" i="1"/>
  <c r="BW123" i="1"/>
  <c r="BQ123" i="1"/>
  <c r="BW122" i="1"/>
  <c r="BQ122" i="1"/>
  <c r="BW121" i="1"/>
  <c r="BQ121" i="1"/>
  <c r="BW120" i="1"/>
  <c r="BQ120" i="1"/>
  <c r="BW119" i="1"/>
  <c r="BQ119" i="1"/>
  <c r="BW118" i="1"/>
  <c r="BQ118" i="1"/>
  <c r="BW117" i="1"/>
  <c r="BQ117" i="1"/>
  <c r="BW116" i="1"/>
  <c r="BQ116" i="1"/>
  <c r="BW115" i="1"/>
  <c r="BQ115" i="1"/>
  <c r="BW114" i="1"/>
  <c r="BQ114" i="1"/>
  <c r="BW113" i="1"/>
  <c r="BQ113" i="1"/>
  <c r="BW112" i="1"/>
  <c r="BQ112" i="1"/>
  <c r="BW111" i="1"/>
  <c r="BQ111" i="1"/>
  <c r="BW110" i="1"/>
  <c r="BQ110" i="1"/>
  <c r="BW109" i="1"/>
  <c r="BQ109" i="1"/>
  <c r="BW108" i="1"/>
  <c r="BQ108" i="1"/>
  <c r="BW107" i="1"/>
  <c r="BQ107" i="1"/>
  <c r="BW106" i="1"/>
  <c r="BQ106" i="1"/>
  <c r="BW105" i="1"/>
  <c r="BQ105" i="1"/>
  <c r="BW104" i="1"/>
  <c r="BQ104" i="1"/>
  <c r="BW103" i="1"/>
  <c r="BQ103" i="1"/>
  <c r="BW102" i="1"/>
  <c r="BQ102" i="1"/>
  <c r="BW101" i="1"/>
  <c r="BQ101" i="1"/>
  <c r="BW100" i="1"/>
  <c r="BQ100" i="1"/>
  <c r="BW99" i="1"/>
  <c r="BQ99" i="1"/>
  <c r="BW98" i="1"/>
  <c r="BQ98" i="1"/>
  <c r="BW97" i="1"/>
  <c r="BQ97" i="1"/>
  <c r="BW96" i="1"/>
  <c r="BQ96" i="1"/>
  <c r="BW95" i="1"/>
  <c r="BQ95" i="1"/>
  <c r="BW94" i="1"/>
  <c r="BQ94" i="1"/>
  <c r="BW93" i="1"/>
  <c r="BQ93" i="1"/>
  <c r="BW92" i="1"/>
  <c r="BQ92" i="1"/>
  <c r="BW91" i="1"/>
  <c r="BQ91" i="1"/>
  <c r="BW90" i="1"/>
  <c r="BQ90" i="1"/>
  <c r="BW89" i="1"/>
  <c r="BQ89" i="1"/>
  <c r="BW88" i="1"/>
  <c r="BQ88" i="1"/>
  <c r="BW87" i="1"/>
  <c r="BQ87" i="1"/>
  <c r="BW86" i="1"/>
  <c r="BQ86" i="1"/>
  <c r="BW85" i="1"/>
  <c r="BQ85" i="1"/>
  <c r="BW84" i="1"/>
  <c r="BQ84" i="1"/>
  <c r="BW83" i="1"/>
  <c r="BQ83" i="1"/>
  <c r="BW82" i="1"/>
  <c r="BQ82" i="1"/>
  <c r="BW81" i="1"/>
  <c r="BQ81" i="1"/>
  <c r="BW80" i="1"/>
  <c r="BQ80" i="1"/>
  <c r="BW79" i="1"/>
  <c r="BQ79" i="1"/>
  <c r="BW78" i="1"/>
  <c r="BQ78" i="1"/>
  <c r="BW77" i="1"/>
  <c r="BQ77" i="1"/>
  <c r="BW76" i="1"/>
  <c r="BQ76" i="1"/>
  <c r="BW75" i="1"/>
  <c r="BQ75" i="1"/>
  <c r="BW74" i="1"/>
  <c r="BQ74" i="1"/>
  <c r="BW73" i="1"/>
  <c r="BQ73" i="1"/>
  <c r="BW72" i="1"/>
  <c r="BQ72" i="1"/>
  <c r="BW71" i="1"/>
  <c r="BQ71" i="1"/>
  <c r="BW70" i="1"/>
  <c r="BQ70" i="1"/>
  <c r="BW69" i="1"/>
  <c r="BQ69" i="1"/>
  <c r="BW68" i="1"/>
  <c r="BQ68" i="1"/>
  <c r="BW67" i="1"/>
  <c r="BQ67" i="1"/>
  <c r="BW66" i="1"/>
  <c r="BQ66" i="1"/>
  <c r="BW65" i="1"/>
  <c r="BQ65" i="1"/>
  <c r="BW63" i="1"/>
  <c r="BQ63" i="1"/>
  <c r="BW62" i="1"/>
  <c r="BQ62" i="1"/>
  <c r="BW61" i="1"/>
  <c r="BQ61" i="1"/>
  <c r="BW60" i="1"/>
  <c r="BQ60" i="1"/>
  <c r="BW59" i="1"/>
  <c r="BQ59" i="1"/>
  <c r="BW58" i="1"/>
  <c r="BQ58" i="1"/>
  <c r="BW57" i="1"/>
  <c r="BQ57" i="1"/>
  <c r="BW56" i="1"/>
  <c r="BQ56" i="1"/>
  <c r="BW55" i="1"/>
  <c r="BQ55" i="1"/>
  <c r="BW54" i="1"/>
  <c r="BQ54" i="1"/>
  <c r="BW53" i="1"/>
  <c r="BQ53" i="1"/>
  <c r="BW52" i="1"/>
  <c r="BQ52" i="1"/>
  <c r="BW51" i="1"/>
  <c r="BQ51" i="1"/>
  <c r="BW50" i="1"/>
  <c r="BQ50" i="1"/>
  <c r="BW49" i="1"/>
  <c r="BQ49" i="1"/>
  <c r="BW48" i="1"/>
  <c r="BQ48" i="1"/>
  <c r="BW47" i="1"/>
  <c r="BQ47" i="1"/>
  <c r="BW46" i="1"/>
  <c r="BQ46" i="1"/>
  <c r="BW45" i="1"/>
  <c r="BQ45" i="1"/>
  <c r="BW44" i="1"/>
  <c r="BQ44" i="1"/>
  <c r="BW43" i="1"/>
  <c r="BQ43" i="1"/>
  <c r="BW42" i="1"/>
  <c r="BQ42" i="1"/>
  <c r="BW41" i="1"/>
  <c r="BQ41" i="1"/>
  <c r="BW40" i="1"/>
  <c r="BQ40" i="1"/>
  <c r="BW39" i="1"/>
  <c r="BQ39" i="1"/>
  <c r="BW38" i="1"/>
  <c r="BQ38" i="1"/>
  <c r="BW37" i="1"/>
  <c r="BQ37" i="1"/>
  <c r="BW36" i="1"/>
  <c r="BQ36" i="1"/>
  <c r="BW35" i="1"/>
  <c r="BQ35" i="1"/>
  <c r="BW34" i="1"/>
  <c r="BQ34" i="1"/>
  <c r="BW33" i="1"/>
  <c r="BQ33" i="1"/>
  <c r="BW32" i="1"/>
  <c r="BQ32" i="1"/>
  <c r="BW31" i="1"/>
  <c r="BQ31" i="1"/>
  <c r="BW30" i="1"/>
  <c r="BQ30" i="1"/>
  <c r="BW29" i="1"/>
  <c r="BQ29" i="1"/>
  <c r="BW28" i="1"/>
  <c r="BQ28" i="1"/>
  <c r="BW27" i="1"/>
  <c r="BQ27" i="1"/>
  <c r="BW26" i="1"/>
  <c r="BQ26" i="1"/>
  <c r="BW25" i="1"/>
  <c r="BQ25" i="1"/>
  <c r="BW24" i="1"/>
  <c r="BQ24" i="1"/>
  <c r="BW23" i="1"/>
  <c r="BQ23" i="1"/>
  <c r="BW22" i="1"/>
  <c r="BQ22" i="1"/>
  <c r="BW21" i="1"/>
  <c r="BQ21" i="1"/>
  <c r="BW20" i="1"/>
  <c r="BQ20" i="1"/>
  <c r="BW19" i="1"/>
  <c r="BQ19" i="1"/>
  <c r="BW18" i="1"/>
  <c r="BQ18" i="1"/>
  <c r="BW17" i="1"/>
  <c r="BQ17" i="1"/>
  <c r="BW16" i="1"/>
  <c r="BQ16" i="1"/>
  <c r="BW15" i="1"/>
  <c r="BQ15" i="1"/>
  <c r="BW14" i="1"/>
  <c r="BQ14" i="1"/>
  <c r="BW13" i="1"/>
  <c r="BQ13" i="1"/>
  <c r="BW12" i="1"/>
  <c r="BQ12" i="1"/>
  <c r="BW11" i="1"/>
  <c r="BQ11" i="1"/>
  <c r="BW10" i="1"/>
  <c r="BQ10" i="1"/>
  <c r="BW9" i="1"/>
  <c r="BQ9" i="1"/>
  <c r="BW8" i="1"/>
  <c r="BQ8" i="1"/>
  <c r="BW7" i="1"/>
  <c r="BQ7" i="1"/>
  <c r="BW6" i="1"/>
  <c r="BQ6" i="1"/>
  <c r="AX64" i="1"/>
  <c r="AX446" i="1"/>
  <c r="AW446" i="1"/>
  <c r="AV446" i="1"/>
  <c r="AU446" i="1"/>
  <c r="AT446" i="1"/>
  <c r="AX411" i="1"/>
  <c r="AW411" i="1"/>
  <c r="AV411" i="1"/>
  <c r="AU411" i="1"/>
  <c r="AT411" i="1"/>
  <c r="AW64" i="1"/>
  <c r="AV64" i="1"/>
  <c r="AU64" i="1"/>
  <c r="AT64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BM447" i="1" l="1"/>
  <c r="BQ411" i="1"/>
  <c r="BU447" i="1"/>
  <c r="BO447" i="1"/>
  <c r="BW446" i="1"/>
  <c r="BQ446" i="1"/>
  <c r="BS447" i="1"/>
  <c r="BW411" i="1"/>
  <c r="BW64" i="1"/>
  <c r="BQ64" i="1"/>
  <c r="BP447" i="1"/>
  <c r="BN447" i="1"/>
  <c r="BT447" i="1"/>
  <c r="BV447" i="1"/>
  <c r="BL447" i="1"/>
  <c r="BR447" i="1"/>
  <c r="CO72" i="1"/>
  <c r="CO9" i="1"/>
  <c r="CO15" i="1"/>
  <c r="CO21" i="1"/>
  <c r="CO27" i="1"/>
  <c r="CO33" i="1"/>
  <c r="CO39" i="1"/>
  <c r="CO45" i="1"/>
  <c r="CO51" i="1"/>
  <c r="CO57" i="1"/>
  <c r="CO8" i="1"/>
  <c r="CO14" i="1"/>
  <c r="CO20" i="1"/>
  <c r="CO26" i="1"/>
  <c r="CO32" i="1"/>
  <c r="CO38" i="1"/>
  <c r="CO44" i="1"/>
  <c r="CO50" i="1"/>
  <c r="CO56" i="1"/>
  <c r="CO7" i="1"/>
  <c r="CO13" i="1"/>
  <c r="CO19" i="1"/>
  <c r="CO25" i="1"/>
  <c r="CO31" i="1"/>
  <c r="CO37" i="1"/>
  <c r="CO43" i="1"/>
  <c r="CO49" i="1"/>
  <c r="CO55" i="1"/>
  <c r="CO61" i="1"/>
  <c r="CO6" i="1"/>
  <c r="CO12" i="1"/>
  <c r="CO18" i="1"/>
  <c r="CO24" i="1"/>
  <c r="CO30" i="1"/>
  <c r="CO36" i="1"/>
  <c r="CO42" i="1"/>
  <c r="CO48" i="1"/>
  <c r="CO54" i="1"/>
  <c r="CO60" i="1"/>
  <c r="CO66" i="1"/>
  <c r="CO11" i="1"/>
  <c r="CO17" i="1"/>
  <c r="CO23" i="1"/>
  <c r="CO29" i="1"/>
  <c r="CO35" i="1"/>
  <c r="CO41" i="1"/>
  <c r="CO47" i="1"/>
  <c r="CO53" i="1"/>
  <c r="CO59" i="1"/>
  <c r="CO71" i="1"/>
  <c r="CO10" i="1"/>
  <c r="CO16" i="1"/>
  <c r="CO22" i="1"/>
  <c r="CO28" i="1"/>
  <c r="CO34" i="1"/>
  <c r="CO40" i="1"/>
  <c r="CO46" i="1"/>
  <c r="CO52" i="1"/>
  <c r="CO58" i="1"/>
  <c r="CO63" i="1"/>
  <c r="CO62" i="1"/>
  <c r="CO67" i="1"/>
  <c r="CO73" i="1"/>
  <c r="CO151" i="1"/>
  <c r="CO157" i="1"/>
  <c r="CO163" i="1"/>
  <c r="CO169" i="1"/>
  <c r="CO181" i="1"/>
  <c r="CO187" i="1"/>
  <c r="CO199" i="1"/>
  <c r="CO205" i="1"/>
  <c r="CO211" i="1"/>
  <c r="AY446" i="1"/>
  <c r="CO70" i="1"/>
  <c r="CO69" i="1"/>
  <c r="CO68" i="1"/>
  <c r="CO74" i="1"/>
  <c r="CO94" i="1"/>
  <c r="CO100" i="1"/>
  <c r="CO106" i="1"/>
  <c r="CO112" i="1"/>
  <c r="CO118" i="1"/>
  <c r="CO124" i="1"/>
  <c r="CO130" i="1"/>
  <c r="CO136" i="1"/>
  <c r="CO142" i="1"/>
  <c r="CO152" i="1"/>
  <c r="CO158" i="1"/>
  <c r="CO164" i="1"/>
  <c r="CO170" i="1"/>
  <c r="CO176" i="1"/>
  <c r="CO182" i="1"/>
  <c r="CO188" i="1"/>
  <c r="CO194" i="1"/>
  <c r="CO200" i="1"/>
  <c r="CO206" i="1"/>
  <c r="CO212" i="1"/>
  <c r="CO219" i="1"/>
  <c r="CO99" i="1"/>
  <c r="CO105" i="1"/>
  <c r="CO111" i="1"/>
  <c r="CO117" i="1"/>
  <c r="CO123" i="1"/>
  <c r="CO129" i="1"/>
  <c r="CO135" i="1"/>
  <c r="CO141" i="1"/>
  <c r="CO147" i="1"/>
  <c r="CO193" i="1"/>
  <c r="CO218" i="1"/>
  <c r="CO156" i="1"/>
  <c r="CO162" i="1"/>
  <c r="CO168" i="1"/>
  <c r="CO174" i="1"/>
  <c r="CO180" i="1"/>
  <c r="CO186" i="1"/>
  <c r="CO192" i="1"/>
  <c r="CO198" i="1"/>
  <c r="CO204" i="1"/>
  <c r="CO210" i="1"/>
  <c r="CO216" i="1"/>
  <c r="CO217" i="1"/>
  <c r="CO228" i="1"/>
  <c r="CO234" i="1"/>
  <c r="CO240" i="1"/>
  <c r="CO246" i="1"/>
  <c r="CO252" i="1"/>
  <c r="CO258" i="1"/>
  <c r="CO264" i="1"/>
  <c r="CO270" i="1"/>
  <c r="CO276" i="1"/>
  <c r="CO222" i="1"/>
  <c r="CO227" i="1"/>
  <c r="CO233" i="1"/>
  <c r="CO239" i="1"/>
  <c r="CO245" i="1"/>
  <c r="CO251" i="1"/>
  <c r="CO257" i="1"/>
  <c r="CO263" i="1"/>
  <c r="CO269" i="1"/>
  <c r="CO275" i="1"/>
  <c r="CO281" i="1"/>
  <c r="CO287" i="1"/>
  <c r="CO293" i="1"/>
  <c r="CO299" i="1"/>
  <c r="CO305" i="1"/>
  <c r="CO311" i="1"/>
  <c r="CO317" i="1"/>
  <c r="CO323" i="1"/>
  <c r="CO329" i="1"/>
  <c r="CO335" i="1"/>
  <c r="CO341" i="1"/>
  <c r="CO347" i="1"/>
  <c r="CO353" i="1"/>
  <c r="CO359" i="1"/>
  <c r="CO396" i="1"/>
  <c r="CO402" i="1"/>
  <c r="CO408" i="1"/>
  <c r="CO415" i="1"/>
  <c r="CO421" i="1"/>
  <c r="CO427" i="1"/>
  <c r="CO433" i="1"/>
  <c r="CO439" i="1"/>
  <c r="CO445" i="1"/>
  <c r="CO76" i="1"/>
  <c r="CO82" i="1"/>
  <c r="CO88" i="1"/>
  <c r="CO96" i="1"/>
  <c r="CO102" i="1"/>
  <c r="CO108" i="1"/>
  <c r="CO114" i="1"/>
  <c r="CO120" i="1"/>
  <c r="CO126" i="1"/>
  <c r="CO132" i="1"/>
  <c r="CO232" i="1"/>
  <c r="CO238" i="1"/>
  <c r="CO244" i="1"/>
  <c r="CO250" i="1"/>
  <c r="CO256" i="1"/>
  <c r="CO262" i="1"/>
  <c r="CO268" i="1"/>
  <c r="CO274" i="1"/>
  <c r="CO280" i="1"/>
  <c r="CO286" i="1"/>
  <c r="CO292" i="1"/>
  <c r="CO298" i="1"/>
  <c r="CO304" i="1"/>
  <c r="CO310" i="1"/>
  <c r="CO316" i="1"/>
  <c r="CO322" i="1"/>
  <c r="CO328" i="1"/>
  <c r="CO334" i="1"/>
  <c r="CO340" i="1"/>
  <c r="CO346" i="1"/>
  <c r="CO352" i="1"/>
  <c r="CO358" i="1"/>
  <c r="CO388" i="1"/>
  <c r="CO394" i="1"/>
  <c r="CO80" i="1"/>
  <c r="CO86" i="1"/>
  <c r="CO79" i="1"/>
  <c r="AY64" i="1"/>
  <c r="AT447" i="1"/>
  <c r="CO78" i="1"/>
  <c r="CO84" i="1"/>
  <c r="CO90" i="1"/>
  <c r="CO98" i="1"/>
  <c r="CO104" i="1"/>
  <c r="CO110" i="1"/>
  <c r="CO116" i="1"/>
  <c r="CO122" i="1"/>
  <c r="CO128" i="1"/>
  <c r="CO134" i="1"/>
  <c r="CO140" i="1"/>
  <c r="CO146" i="1"/>
  <c r="CO150" i="1"/>
  <c r="AY411" i="1"/>
  <c r="CO92" i="1"/>
  <c r="CO85" i="1"/>
  <c r="CO91" i="1"/>
  <c r="AU447" i="1"/>
  <c r="CO77" i="1"/>
  <c r="CO83" i="1"/>
  <c r="CO89" i="1"/>
  <c r="CO97" i="1"/>
  <c r="CO103" i="1"/>
  <c r="CO109" i="1"/>
  <c r="CO115" i="1"/>
  <c r="CO121" i="1"/>
  <c r="CO127" i="1"/>
  <c r="CO133" i="1"/>
  <c r="CO139" i="1"/>
  <c r="CO145" i="1"/>
  <c r="AX447" i="1"/>
  <c r="CO138" i="1"/>
  <c r="CO144" i="1"/>
  <c r="AW447" i="1"/>
  <c r="CO75" i="1"/>
  <c r="CO81" i="1"/>
  <c r="CO87" i="1"/>
  <c r="CO93" i="1"/>
  <c r="CO95" i="1"/>
  <c r="CO101" i="1"/>
  <c r="CO107" i="1"/>
  <c r="CO113" i="1"/>
  <c r="CO119" i="1"/>
  <c r="CO125" i="1"/>
  <c r="CO131" i="1"/>
  <c r="CO137" i="1"/>
  <c r="CO143" i="1"/>
  <c r="CO149" i="1"/>
  <c r="CO155" i="1"/>
  <c r="CO161" i="1"/>
  <c r="CO167" i="1"/>
  <c r="CO173" i="1"/>
  <c r="CO179" i="1"/>
  <c r="CO185" i="1"/>
  <c r="CO191" i="1"/>
  <c r="CO197" i="1"/>
  <c r="CO203" i="1"/>
  <c r="CO209" i="1"/>
  <c r="CO215" i="1"/>
  <c r="CO148" i="1"/>
  <c r="CO154" i="1"/>
  <c r="CO160" i="1"/>
  <c r="CO166" i="1"/>
  <c r="CO172" i="1"/>
  <c r="CO178" i="1"/>
  <c r="CO184" i="1"/>
  <c r="CO190" i="1"/>
  <c r="CO196" i="1"/>
  <c r="CO202" i="1"/>
  <c r="CO208" i="1"/>
  <c r="CO214" i="1"/>
  <c r="CO221" i="1"/>
  <c r="CO226" i="1"/>
  <c r="CO153" i="1"/>
  <c r="CO159" i="1"/>
  <c r="CO165" i="1"/>
  <c r="CO171" i="1"/>
  <c r="CO177" i="1"/>
  <c r="CO183" i="1"/>
  <c r="CO189" i="1"/>
  <c r="CO195" i="1"/>
  <c r="CO201" i="1"/>
  <c r="CO207" i="1"/>
  <c r="CO213" i="1"/>
  <c r="CO220" i="1"/>
  <c r="CO223" i="1"/>
  <c r="CO229" i="1"/>
  <c r="CO235" i="1"/>
  <c r="CO241" i="1"/>
  <c r="CO247" i="1"/>
  <c r="CO253" i="1"/>
  <c r="CO259" i="1"/>
  <c r="CO265" i="1"/>
  <c r="CO271" i="1"/>
  <c r="CO277" i="1"/>
  <c r="CO395" i="1"/>
  <c r="CO401" i="1"/>
  <c r="CO407" i="1"/>
  <c r="CO414" i="1"/>
  <c r="CO420" i="1"/>
  <c r="CO426" i="1"/>
  <c r="CO432" i="1"/>
  <c r="CO438" i="1"/>
  <c r="CO225" i="1"/>
  <c r="CO231" i="1"/>
  <c r="CO237" i="1"/>
  <c r="CO243" i="1"/>
  <c r="CO249" i="1"/>
  <c r="CO255" i="1"/>
  <c r="CO261" i="1"/>
  <c r="CO267" i="1"/>
  <c r="CO273" i="1"/>
  <c r="CO279" i="1"/>
  <c r="CO224" i="1"/>
  <c r="CO230" i="1"/>
  <c r="CO236" i="1"/>
  <c r="CO242" i="1"/>
  <c r="CO248" i="1"/>
  <c r="CO254" i="1"/>
  <c r="CO260" i="1"/>
  <c r="CO266" i="1"/>
  <c r="CO272" i="1"/>
  <c r="CO278" i="1"/>
  <c r="CO398" i="1"/>
  <c r="CO404" i="1"/>
  <c r="CO410" i="1"/>
  <c r="CO417" i="1"/>
  <c r="CO423" i="1"/>
  <c r="CO429" i="1"/>
  <c r="CO435" i="1"/>
  <c r="CO441" i="1"/>
  <c r="CO282" i="1"/>
  <c r="CO288" i="1"/>
  <c r="CO294" i="1"/>
  <c r="CO300" i="1"/>
  <c r="CO306" i="1"/>
  <c r="CO312" i="1"/>
  <c r="CO318" i="1"/>
  <c r="CO324" i="1"/>
  <c r="CO330" i="1"/>
  <c r="CO336" i="1"/>
  <c r="CO342" i="1"/>
  <c r="CO348" i="1"/>
  <c r="CO354" i="1"/>
  <c r="CO360" i="1"/>
  <c r="CO366" i="1"/>
  <c r="CO372" i="1"/>
  <c r="CO378" i="1"/>
  <c r="CO384" i="1"/>
  <c r="CO390" i="1"/>
  <c r="CO397" i="1"/>
  <c r="CO403" i="1"/>
  <c r="CO409" i="1"/>
  <c r="CO416" i="1"/>
  <c r="CO422" i="1"/>
  <c r="CO428" i="1"/>
  <c r="CO434" i="1"/>
  <c r="CO440" i="1"/>
  <c r="CO444" i="1"/>
  <c r="CO285" i="1"/>
  <c r="CO291" i="1"/>
  <c r="CO297" i="1"/>
  <c r="CO303" i="1"/>
  <c r="CO309" i="1"/>
  <c r="CO315" i="1"/>
  <c r="CO321" i="1"/>
  <c r="CO327" i="1"/>
  <c r="CO333" i="1"/>
  <c r="CO339" i="1"/>
  <c r="CO345" i="1"/>
  <c r="CO351" i="1"/>
  <c r="CO357" i="1"/>
  <c r="CO393" i="1"/>
  <c r="CO400" i="1"/>
  <c r="CO406" i="1"/>
  <c r="CO413" i="1"/>
  <c r="CO419" i="1"/>
  <c r="CO425" i="1"/>
  <c r="CO431" i="1"/>
  <c r="CO437" i="1"/>
  <c r="CO443" i="1"/>
  <c r="CO399" i="1"/>
  <c r="CO405" i="1"/>
  <c r="CO412" i="1"/>
  <c r="CO418" i="1"/>
  <c r="CO424" i="1"/>
  <c r="CO430" i="1"/>
  <c r="CO436" i="1"/>
  <c r="CO442" i="1"/>
  <c r="CO283" i="1"/>
  <c r="CO289" i="1"/>
  <c r="CO295" i="1"/>
  <c r="CO301" i="1"/>
  <c r="CO307" i="1"/>
  <c r="CO313" i="1"/>
  <c r="CO319" i="1"/>
  <c r="CO325" i="1"/>
  <c r="CO331" i="1"/>
  <c r="CO337" i="1"/>
  <c r="CO343" i="1"/>
  <c r="CO349" i="1"/>
  <c r="CO355" i="1"/>
  <c r="CO364" i="1"/>
  <c r="CO370" i="1"/>
  <c r="CO376" i="1"/>
  <c r="CO284" i="1"/>
  <c r="CO290" i="1"/>
  <c r="CO296" i="1"/>
  <c r="CO302" i="1"/>
  <c r="CO308" i="1"/>
  <c r="CO314" i="1"/>
  <c r="CO320" i="1"/>
  <c r="CO326" i="1"/>
  <c r="CO332" i="1"/>
  <c r="CO338" i="1"/>
  <c r="CO344" i="1"/>
  <c r="CO350" i="1"/>
  <c r="CO356" i="1"/>
  <c r="CO361" i="1"/>
  <c r="CO367" i="1"/>
  <c r="CO373" i="1"/>
  <c r="CO379" i="1"/>
  <c r="CO385" i="1"/>
  <c r="CO391" i="1"/>
  <c r="CO365" i="1"/>
  <c r="CO371" i="1"/>
  <c r="CO377" i="1"/>
  <c r="CO383" i="1"/>
  <c r="CO389" i="1"/>
  <c r="CO382" i="1"/>
  <c r="CO363" i="1"/>
  <c r="CO369" i="1"/>
  <c r="CO375" i="1"/>
  <c r="CO387" i="1"/>
  <c r="CO362" i="1"/>
  <c r="CO368" i="1"/>
  <c r="CO374" i="1"/>
  <c r="CO380" i="1"/>
  <c r="CO386" i="1"/>
  <c r="CO392" i="1"/>
  <c r="AV447" i="1"/>
  <c r="BQ447" i="1" l="1"/>
  <c r="BW447" i="1"/>
  <c r="AY447" i="1"/>
  <c r="CI154" i="1"/>
  <c r="DF64" i="1"/>
  <c r="CK64" i="1" l="1"/>
  <c r="CJ446" i="1"/>
  <c r="CL64" i="1"/>
  <c r="CL411" i="1"/>
  <c r="CK411" i="1"/>
  <c r="CM411" i="1"/>
  <c r="CJ411" i="1"/>
  <c r="CM64" i="1"/>
  <c r="CJ64" i="1"/>
  <c r="CR411" i="1"/>
  <c r="CP64" i="1"/>
  <c r="CQ64" i="1"/>
  <c r="CR64" i="1"/>
  <c r="CT64" i="1"/>
  <c r="CT411" i="1"/>
  <c r="CP411" i="1"/>
  <c r="CQ411" i="1"/>
  <c r="CS411" i="1"/>
  <c r="CN64" i="1"/>
  <c r="CS64" i="1"/>
  <c r="CV6" i="1"/>
  <c r="CJ447" i="1" l="1"/>
  <c r="BK440" i="1" l="1"/>
  <c r="BK434" i="1"/>
  <c r="BK428" i="1"/>
  <c r="BK422" i="1"/>
  <c r="BK416" i="1"/>
  <c r="BK409" i="1"/>
  <c r="BK403" i="1"/>
  <c r="BK397" i="1"/>
  <c r="BK391" i="1"/>
  <c r="BK385" i="1"/>
  <c r="BK379" i="1"/>
  <c r="BK373" i="1"/>
  <c r="BK367" i="1"/>
  <c r="BK361" i="1"/>
  <c r="BK355" i="1"/>
  <c r="BK349" i="1"/>
  <c r="BK343" i="1"/>
  <c r="BK337" i="1"/>
  <c r="BK331" i="1"/>
  <c r="BK325" i="1"/>
  <c r="BK319" i="1"/>
  <c r="BK313" i="1"/>
  <c r="BK307" i="1"/>
  <c r="BK301" i="1"/>
  <c r="BK295" i="1"/>
  <c r="BK289" i="1"/>
  <c r="BK283" i="1"/>
  <c r="BK277" i="1"/>
  <c r="BK271" i="1"/>
  <c r="BK265" i="1"/>
  <c r="BK259" i="1"/>
  <c r="BK253" i="1"/>
  <c r="BK247" i="1"/>
  <c r="BK241" i="1"/>
  <c r="BK235" i="1"/>
  <c r="BK229" i="1"/>
  <c r="BK223" i="1"/>
  <c r="BK217" i="1"/>
  <c r="BK211" i="1"/>
  <c r="BK205" i="1"/>
  <c r="BK199" i="1"/>
  <c r="BK193" i="1"/>
  <c r="BK187" i="1"/>
  <c r="BK181" i="1"/>
  <c r="BK175" i="1"/>
  <c r="BK169" i="1"/>
  <c r="BK163" i="1"/>
  <c r="BK157" i="1"/>
  <c r="BK150" i="1"/>
  <c r="BK144" i="1"/>
  <c r="BK138" i="1"/>
  <c r="BK132" i="1"/>
  <c r="BJ411" i="1"/>
  <c r="BK18" i="1"/>
  <c r="BK24" i="1"/>
  <c r="BK30" i="1"/>
  <c r="BK36" i="1"/>
  <c r="BK42" i="1"/>
  <c r="BK48" i="1"/>
  <c r="BK54" i="1"/>
  <c r="BK60" i="1"/>
  <c r="BJ64" i="1"/>
  <c r="BI64" i="1"/>
  <c r="BH64" i="1"/>
  <c r="BG64" i="1"/>
  <c r="BF64" i="1"/>
  <c r="BI411" i="1"/>
  <c r="BH411" i="1"/>
  <c r="BG411" i="1"/>
  <c r="BF411" i="1"/>
  <c r="BJ446" i="1"/>
  <c r="BI446" i="1"/>
  <c r="BH446" i="1"/>
  <c r="BG446" i="1"/>
  <c r="BF446" i="1"/>
  <c r="BK445" i="1"/>
  <c r="BK444" i="1"/>
  <c r="BK443" i="1"/>
  <c r="BK442" i="1"/>
  <c r="BK441" i="1"/>
  <c r="BK439" i="1"/>
  <c r="BK438" i="1"/>
  <c r="BK437" i="1"/>
  <c r="BK436" i="1"/>
  <c r="BK435" i="1"/>
  <c r="BK433" i="1"/>
  <c r="BK432" i="1"/>
  <c r="BK431" i="1"/>
  <c r="BK430" i="1"/>
  <c r="BK429" i="1"/>
  <c r="BK427" i="1"/>
  <c r="BK426" i="1"/>
  <c r="BK425" i="1"/>
  <c r="BK424" i="1"/>
  <c r="BK423" i="1"/>
  <c r="BK421" i="1"/>
  <c r="BK420" i="1"/>
  <c r="BK419" i="1"/>
  <c r="BK418" i="1"/>
  <c r="BK417" i="1"/>
  <c r="BK415" i="1"/>
  <c r="BK414" i="1"/>
  <c r="BK413" i="1"/>
  <c r="BK412" i="1"/>
  <c r="BK410" i="1"/>
  <c r="BK408" i="1"/>
  <c r="BK407" i="1"/>
  <c r="BK406" i="1"/>
  <c r="BK405" i="1"/>
  <c r="BK404" i="1"/>
  <c r="BK402" i="1"/>
  <c r="BK401" i="1"/>
  <c r="BK400" i="1"/>
  <c r="BK399" i="1"/>
  <c r="BK398" i="1"/>
  <c r="BK396" i="1"/>
  <c r="BK395" i="1"/>
  <c r="BK394" i="1"/>
  <c r="BK393" i="1"/>
  <c r="BK392" i="1"/>
  <c r="BK390" i="1"/>
  <c r="BK389" i="1"/>
  <c r="BK388" i="1"/>
  <c r="BK387" i="1"/>
  <c r="BK386" i="1"/>
  <c r="BK384" i="1"/>
  <c r="BK383" i="1"/>
  <c r="BK382" i="1"/>
  <c r="BK381" i="1"/>
  <c r="BK380" i="1"/>
  <c r="BK378" i="1"/>
  <c r="BK377" i="1"/>
  <c r="BK376" i="1"/>
  <c r="BK375" i="1"/>
  <c r="BK374" i="1"/>
  <c r="BK372" i="1"/>
  <c r="BK371" i="1"/>
  <c r="BK370" i="1"/>
  <c r="BK369" i="1"/>
  <c r="BK368" i="1"/>
  <c r="BK366" i="1"/>
  <c r="BK365" i="1"/>
  <c r="BK364" i="1"/>
  <c r="BK363" i="1"/>
  <c r="BK362" i="1"/>
  <c r="BK360" i="1"/>
  <c r="BK359" i="1"/>
  <c r="BK358" i="1"/>
  <c r="BK357" i="1"/>
  <c r="BK356" i="1"/>
  <c r="BK354" i="1"/>
  <c r="BK353" i="1"/>
  <c r="BK352" i="1"/>
  <c r="BK351" i="1"/>
  <c r="BK350" i="1"/>
  <c r="BK348" i="1"/>
  <c r="BK347" i="1"/>
  <c r="BK346" i="1"/>
  <c r="BK345" i="1"/>
  <c r="BK344" i="1"/>
  <c r="BK342" i="1"/>
  <c r="BK341" i="1"/>
  <c r="BK340" i="1"/>
  <c r="BK339" i="1"/>
  <c r="BK338" i="1"/>
  <c r="BK336" i="1"/>
  <c r="BK335" i="1"/>
  <c r="BK334" i="1"/>
  <c r="BK333" i="1"/>
  <c r="BK332" i="1"/>
  <c r="BK330" i="1"/>
  <c r="BK329" i="1"/>
  <c r="BK328" i="1"/>
  <c r="BK327" i="1"/>
  <c r="BK326" i="1"/>
  <c r="BK324" i="1"/>
  <c r="BK323" i="1"/>
  <c r="BK322" i="1"/>
  <c r="BK321" i="1"/>
  <c r="BK320" i="1"/>
  <c r="BK318" i="1"/>
  <c r="BK317" i="1"/>
  <c r="BK316" i="1"/>
  <c r="BK315" i="1"/>
  <c r="BK314" i="1"/>
  <c r="BK312" i="1"/>
  <c r="BK311" i="1"/>
  <c r="BK310" i="1"/>
  <c r="BK309" i="1"/>
  <c r="BK308" i="1"/>
  <c r="BK306" i="1"/>
  <c r="BK305" i="1"/>
  <c r="BK304" i="1"/>
  <c r="BK303" i="1"/>
  <c r="BK302" i="1"/>
  <c r="BK300" i="1"/>
  <c r="BK299" i="1"/>
  <c r="BK298" i="1"/>
  <c r="BK297" i="1"/>
  <c r="BK296" i="1"/>
  <c r="BK294" i="1"/>
  <c r="BK293" i="1"/>
  <c r="BK292" i="1"/>
  <c r="BK291" i="1"/>
  <c r="BK290" i="1"/>
  <c r="BK288" i="1"/>
  <c r="BK287" i="1"/>
  <c r="BK286" i="1"/>
  <c r="BK285" i="1"/>
  <c r="BK284" i="1"/>
  <c r="BK282" i="1"/>
  <c r="BK281" i="1"/>
  <c r="BK280" i="1"/>
  <c r="BK279" i="1"/>
  <c r="BK278" i="1"/>
  <c r="BK276" i="1"/>
  <c r="BK275" i="1"/>
  <c r="BK274" i="1"/>
  <c r="BK273" i="1"/>
  <c r="BK272" i="1"/>
  <c r="BK270" i="1"/>
  <c r="BK269" i="1"/>
  <c r="BK268" i="1"/>
  <c r="BK267" i="1"/>
  <c r="BK266" i="1"/>
  <c r="BK264" i="1"/>
  <c r="BK263" i="1"/>
  <c r="BK262" i="1"/>
  <c r="BK261" i="1"/>
  <c r="BK260" i="1"/>
  <c r="BK258" i="1"/>
  <c r="BK257" i="1"/>
  <c r="BK256" i="1"/>
  <c r="BK255" i="1"/>
  <c r="BK254" i="1"/>
  <c r="BK252" i="1"/>
  <c r="BK251" i="1"/>
  <c r="BK250" i="1"/>
  <c r="BK249" i="1"/>
  <c r="BK248" i="1"/>
  <c r="BK246" i="1"/>
  <c r="BK245" i="1"/>
  <c r="BK244" i="1"/>
  <c r="BK243" i="1"/>
  <c r="BK242" i="1"/>
  <c r="BK240" i="1"/>
  <c r="BK239" i="1"/>
  <c r="BK238" i="1"/>
  <c r="BK237" i="1"/>
  <c r="BK236" i="1"/>
  <c r="BK234" i="1"/>
  <c r="BK233" i="1"/>
  <c r="BK232" i="1"/>
  <c r="BK231" i="1"/>
  <c r="BK230" i="1"/>
  <c r="BK228" i="1"/>
  <c r="BK227" i="1"/>
  <c r="BK226" i="1"/>
  <c r="BK225" i="1"/>
  <c r="BK224" i="1"/>
  <c r="BK222" i="1"/>
  <c r="BK221" i="1"/>
  <c r="BK220" i="1"/>
  <c r="BK219" i="1"/>
  <c r="BK218" i="1"/>
  <c r="BK216" i="1"/>
  <c r="BK215" i="1"/>
  <c r="BK214" i="1"/>
  <c r="BK213" i="1"/>
  <c r="BK212" i="1"/>
  <c r="BK210" i="1"/>
  <c r="BK209" i="1"/>
  <c r="BK208" i="1"/>
  <c r="BK207" i="1"/>
  <c r="BK206" i="1"/>
  <c r="BK204" i="1"/>
  <c r="BK203" i="1"/>
  <c r="BK202" i="1"/>
  <c r="BK201" i="1"/>
  <c r="BK200" i="1"/>
  <c r="BK198" i="1"/>
  <c r="BK197" i="1"/>
  <c r="BK196" i="1"/>
  <c r="BK195" i="1"/>
  <c r="BK194" i="1"/>
  <c r="BK192" i="1"/>
  <c r="BK191" i="1"/>
  <c r="BK190" i="1"/>
  <c r="BK189" i="1"/>
  <c r="BK188" i="1"/>
  <c r="BK186" i="1"/>
  <c r="BK185" i="1"/>
  <c r="BK184" i="1"/>
  <c r="BK183" i="1"/>
  <c r="BK182" i="1"/>
  <c r="BK180" i="1"/>
  <c r="BK179" i="1"/>
  <c r="BK178" i="1"/>
  <c r="BK177" i="1"/>
  <c r="BK176" i="1"/>
  <c r="BK174" i="1"/>
  <c r="BK173" i="1"/>
  <c r="BK172" i="1"/>
  <c r="BK171" i="1"/>
  <c r="BK170" i="1"/>
  <c r="BK168" i="1"/>
  <c r="BK167" i="1"/>
  <c r="BK166" i="1"/>
  <c r="BK165" i="1"/>
  <c r="BK164" i="1"/>
  <c r="BK162" i="1"/>
  <c r="BK161" i="1"/>
  <c r="BK160" i="1"/>
  <c r="BK159" i="1"/>
  <c r="BK158" i="1"/>
  <c r="BK156" i="1"/>
  <c r="BK155" i="1"/>
  <c r="BK153" i="1"/>
  <c r="BK152" i="1"/>
  <c r="BK151" i="1"/>
  <c r="BK149" i="1"/>
  <c r="BK148" i="1"/>
  <c r="BK147" i="1"/>
  <c r="BK146" i="1"/>
  <c r="BK145" i="1"/>
  <c r="BK143" i="1"/>
  <c r="BK142" i="1"/>
  <c r="BK141" i="1"/>
  <c r="BK140" i="1"/>
  <c r="BK139" i="1"/>
  <c r="BK137" i="1"/>
  <c r="BK136" i="1"/>
  <c r="BK135" i="1"/>
  <c r="BK134" i="1"/>
  <c r="BK133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3" i="1"/>
  <c r="BK62" i="1"/>
  <c r="BK61" i="1"/>
  <c r="BK59" i="1"/>
  <c r="BK58" i="1"/>
  <c r="BK57" i="1"/>
  <c r="BK56" i="1"/>
  <c r="BK55" i="1"/>
  <c r="BK53" i="1"/>
  <c r="BK52" i="1"/>
  <c r="BK51" i="1"/>
  <c r="BK50" i="1"/>
  <c r="BK49" i="1"/>
  <c r="BK47" i="1"/>
  <c r="BK46" i="1"/>
  <c r="BK45" i="1"/>
  <c r="BK44" i="1"/>
  <c r="BK43" i="1"/>
  <c r="BK41" i="1"/>
  <c r="BK40" i="1"/>
  <c r="BK39" i="1"/>
  <c r="BK38" i="1"/>
  <c r="BK37" i="1"/>
  <c r="BK35" i="1"/>
  <c r="BK34" i="1"/>
  <c r="BK33" i="1"/>
  <c r="BK32" i="1"/>
  <c r="BK31" i="1"/>
  <c r="BK29" i="1"/>
  <c r="BK28" i="1"/>
  <c r="BK27" i="1"/>
  <c r="BK26" i="1"/>
  <c r="BK25" i="1"/>
  <c r="BK23" i="1"/>
  <c r="BK22" i="1"/>
  <c r="BK21" i="1"/>
  <c r="BK20" i="1"/>
  <c r="BK19" i="1"/>
  <c r="BK17" i="1"/>
  <c r="BK16" i="1"/>
  <c r="BK15" i="1"/>
  <c r="BK14" i="1"/>
  <c r="BK13" i="1"/>
  <c r="BK12" i="1"/>
  <c r="BK11" i="1"/>
  <c r="BK10" i="1"/>
  <c r="BK9" i="1"/>
  <c r="BK8" i="1"/>
  <c r="BK7" i="1"/>
  <c r="BK6" i="1" l="1"/>
  <c r="BK64" i="1" s="1"/>
  <c r="BI447" i="1"/>
  <c r="BK411" i="1"/>
  <c r="BK446" i="1"/>
  <c r="BH447" i="1"/>
  <c r="BF447" i="1"/>
  <c r="BJ447" i="1"/>
  <c r="BG447" i="1"/>
  <c r="AR64" i="1"/>
  <c r="AQ64" i="1"/>
  <c r="AP64" i="1"/>
  <c r="AO64" i="1"/>
  <c r="AN64" i="1"/>
  <c r="AR411" i="1"/>
  <c r="AQ411" i="1"/>
  <c r="AP411" i="1"/>
  <c r="AO411" i="1"/>
  <c r="AN411" i="1"/>
  <c r="AR446" i="1"/>
  <c r="AQ446" i="1"/>
  <c r="AP446" i="1"/>
  <c r="AO446" i="1"/>
  <c r="AN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BK447" i="1" l="1"/>
  <c r="AS411" i="1"/>
  <c r="AS64" i="1"/>
  <c r="AS446" i="1"/>
  <c r="AO447" i="1"/>
  <c r="AP447" i="1"/>
  <c r="AN447" i="1"/>
  <c r="AQ447" i="1"/>
  <c r="AR447" i="1"/>
  <c r="CT446" i="1"/>
  <c r="CS446" i="1"/>
  <c r="CR446" i="1"/>
  <c r="CQ446" i="1"/>
  <c r="CP446" i="1"/>
  <c r="CV7" i="1"/>
  <c r="CW7" i="1"/>
  <c r="CX7" i="1"/>
  <c r="CY7" i="1"/>
  <c r="CZ7" i="1"/>
  <c r="CU7" i="1"/>
  <c r="CV8" i="1"/>
  <c r="CW8" i="1"/>
  <c r="CX8" i="1"/>
  <c r="CY8" i="1"/>
  <c r="CZ8" i="1"/>
  <c r="CU8" i="1"/>
  <c r="CV9" i="1"/>
  <c r="CW9" i="1"/>
  <c r="CX9" i="1"/>
  <c r="CY9" i="1"/>
  <c r="CZ9" i="1"/>
  <c r="CU9" i="1"/>
  <c r="CV10" i="1"/>
  <c r="CW10" i="1"/>
  <c r="CX10" i="1"/>
  <c r="CY10" i="1"/>
  <c r="CZ10" i="1"/>
  <c r="CU10" i="1"/>
  <c r="CV11" i="1"/>
  <c r="CW11" i="1"/>
  <c r="CX11" i="1"/>
  <c r="CY11" i="1"/>
  <c r="CZ11" i="1"/>
  <c r="CU11" i="1"/>
  <c r="CW12" i="1"/>
  <c r="CX12" i="1"/>
  <c r="CY12" i="1"/>
  <c r="CZ12" i="1"/>
  <c r="CU12" i="1"/>
  <c r="CV13" i="1"/>
  <c r="CW13" i="1"/>
  <c r="CX13" i="1"/>
  <c r="CY13" i="1"/>
  <c r="CZ13" i="1"/>
  <c r="CU13" i="1"/>
  <c r="CV14" i="1"/>
  <c r="CW14" i="1"/>
  <c r="CX14" i="1"/>
  <c r="CY14" i="1"/>
  <c r="CZ14" i="1"/>
  <c r="CU14" i="1"/>
  <c r="CW15" i="1"/>
  <c r="CX15" i="1"/>
  <c r="CY15" i="1"/>
  <c r="CZ15" i="1"/>
  <c r="CU15" i="1"/>
  <c r="CV15" i="1"/>
  <c r="CV16" i="1"/>
  <c r="CW16" i="1"/>
  <c r="CX16" i="1"/>
  <c r="CY16" i="1"/>
  <c r="CZ16" i="1"/>
  <c r="CU16" i="1"/>
  <c r="CV17" i="1"/>
  <c r="CW17" i="1"/>
  <c r="CX17" i="1"/>
  <c r="CY17" i="1"/>
  <c r="CZ17" i="1"/>
  <c r="CU17" i="1"/>
  <c r="CW18" i="1"/>
  <c r="CX18" i="1"/>
  <c r="CY18" i="1"/>
  <c r="CZ18" i="1"/>
  <c r="CU18" i="1"/>
  <c r="CV19" i="1"/>
  <c r="CW19" i="1"/>
  <c r="CX19" i="1"/>
  <c r="CY19" i="1"/>
  <c r="CZ19" i="1"/>
  <c r="CU19" i="1"/>
  <c r="CV20" i="1"/>
  <c r="CW20" i="1"/>
  <c r="CX20" i="1"/>
  <c r="CY20" i="1"/>
  <c r="CZ20" i="1"/>
  <c r="CU20" i="1"/>
  <c r="CV21" i="1"/>
  <c r="CW21" i="1"/>
  <c r="CX21" i="1"/>
  <c r="CY21" i="1"/>
  <c r="CZ21" i="1"/>
  <c r="CU21" i="1"/>
  <c r="CV22" i="1"/>
  <c r="CW22" i="1"/>
  <c r="CX22" i="1"/>
  <c r="CY22" i="1"/>
  <c r="CZ22" i="1"/>
  <c r="CU22" i="1"/>
  <c r="CV23" i="1"/>
  <c r="CW23" i="1"/>
  <c r="CX23" i="1"/>
  <c r="CY23" i="1"/>
  <c r="CZ23" i="1"/>
  <c r="CU23" i="1"/>
  <c r="CV24" i="1"/>
  <c r="CW24" i="1"/>
  <c r="CX24" i="1"/>
  <c r="CY24" i="1"/>
  <c r="CZ24" i="1"/>
  <c r="CU24" i="1"/>
  <c r="CV25" i="1"/>
  <c r="CW25" i="1"/>
  <c r="CX25" i="1"/>
  <c r="CY25" i="1"/>
  <c r="CZ25" i="1"/>
  <c r="CU25" i="1"/>
  <c r="CV26" i="1"/>
  <c r="CW26" i="1"/>
  <c r="CX26" i="1"/>
  <c r="CY26" i="1"/>
  <c r="CZ26" i="1"/>
  <c r="CU26" i="1"/>
  <c r="CV27" i="1"/>
  <c r="CW27" i="1"/>
  <c r="CX27" i="1"/>
  <c r="CY27" i="1"/>
  <c r="CZ27" i="1"/>
  <c r="CU27" i="1"/>
  <c r="CV28" i="1"/>
  <c r="CW28" i="1"/>
  <c r="CX28" i="1"/>
  <c r="CY28" i="1"/>
  <c r="CZ28" i="1"/>
  <c r="CU28" i="1"/>
  <c r="CV29" i="1"/>
  <c r="CW29" i="1"/>
  <c r="CX29" i="1"/>
  <c r="CY29" i="1"/>
  <c r="CZ29" i="1"/>
  <c r="CU29" i="1"/>
  <c r="CV30" i="1"/>
  <c r="CW30" i="1"/>
  <c r="CX30" i="1"/>
  <c r="CY30" i="1"/>
  <c r="CZ30" i="1"/>
  <c r="CU30" i="1"/>
  <c r="CV31" i="1"/>
  <c r="CW31" i="1"/>
  <c r="CX31" i="1"/>
  <c r="CY31" i="1"/>
  <c r="CZ31" i="1"/>
  <c r="CU31" i="1"/>
  <c r="CV32" i="1"/>
  <c r="CW32" i="1"/>
  <c r="CX32" i="1"/>
  <c r="CY32" i="1"/>
  <c r="CZ32" i="1"/>
  <c r="CU32" i="1"/>
  <c r="CV33" i="1"/>
  <c r="CW33" i="1"/>
  <c r="CX33" i="1"/>
  <c r="CY33" i="1"/>
  <c r="CZ33" i="1"/>
  <c r="CU33" i="1"/>
  <c r="CV34" i="1"/>
  <c r="CW34" i="1"/>
  <c r="CX34" i="1"/>
  <c r="CY34" i="1"/>
  <c r="CZ34" i="1"/>
  <c r="CU34" i="1"/>
  <c r="CV35" i="1"/>
  <c r="CW35" i="1"/>
  <c r="CX35" i="1"/>
  <c r="CY35" i="1"/>
  <c r="CZ35" i="1"/>
  <c r="CU35" i="1"/>
  <c r="CW36" i="1"/>
  <c r="CX36" i="1"/>
  <c r="CY36" i="1"/>
  <c r="CZ36" i="1"/>
  <c r="CU36" i="1"/>
  <c r="CV37" i="1"/>
  <c r="CW37" i="1"/>
  <c r="CX37" i="1"/>
  <c r="CY37" i="1"/>
  <c r="CZ37" i="1"/>
  <c r="CU37" i="1"/>
  <c r="CV38" i="1"/>
  <c r="CW38" i="1"/>
  <c r="CX38" i="1"/>
  <c r="CY38" i="1"/>
  <c r="CZ38" i="1"/>
  <c r="CU38" i="1"/>
  <c r="CV39" i="1"/>
  <c r="CW39" i="1"/>
  <c r="CX39" i="1"/>
  <c r="CY39" i="1"/>
  <c r="CZ39" i="1"/>
  <c r="CU39" i="1"/>
  <c r="CV40" i="1"/>
  <c r="CW40" i="1"/>
  <c r="CX40" i="1"/>
  <c r="CY40" i="1"/>
  <c r="CZ40" i="1"/>
  <c r="CU40" i="1"/>
  <c r="CV41" i="1"/>
  <c r="CW41" i="1"/>
  <c r="CX41" i="1"/>
  <c r="CY41" i="1"/>
  <c r="CZ41" i="1"/>
  <c r="CU41" i="1"/>
  <c r="CV42" i="1"/>
  <c r="CW42" i="1"/>
  <c r="CX42" i="1"/>
  <c r="CY42" i="1"/>
  <c r="CZ42" i="1"/>
  <c r="CU42" i="1"/>
  <c r="CW43" i="1"/>
  <c r="CX43" i="1"/>
  <c r="CY43" i="1"/>
  <c r="CZ43" i="1"/>
  <c r="CU43" i="1"/>
  <c r="CW44" i="1"/>
  <c r="CX44" i="1"/>
  <c r="CY44" i="1"/>
  <c r="CZ44" i="1"/>
  <c r="CU44" i="1"/>
  <c r="CV44" i="1"/>
  <c r="CV45" i="1"/>
  <c r="CW45" i="1"/>
  <c r="CX45" i="1"/>
  <c r="CY45" i="1"/>
  <c r="CZ45" i="1"/>
  <c r="CU45" i="1"/>
  <c r="CV46" i="1"/>
  <c r="CW46" i="1"/>
  <c r="CX46" i="1"/>
  <c r="CY46" i="1"/>
  <c r="CZ46" i="1"/>
  <c r="CU46" i="1"/>
  <c r="CW47" i="1"/>
  <c r="CX47" i="1"/>
  <c r="CY47" i="1"/>
  <c r="CZ47" i="1"/>
  <c r="CU47" i="1"/>
  <c r="CV48" i="1"/>
  <c r="CX48" i="1"/>
  <c r="CY48" i="1"/>
  <c r="CZ48" i="1"/>
  <c r="CU48" i="1"/>
  <c r="CW49" i="1"/>
  <c r="CX49" i="1"/>
  <c r="CY49" i="1"/>
  <c r="CZ49" i="1"/>
  <c r="CU49" i="1"/>
  <c r="CV50" i="1"/>
  <c r="CW50" i="1"/>
  <c r="CX50" i="1"/>
  <c r="CY50" i="1"/>
  <c r="CZ50" i="1"/>
  <c r="CU50" i="1"/>
  <c r="CV51" i="1"/>
  <c r="CW51" i="1"/>
  <c r="CX51" i="1"/>
  <c r="CY51" i="1"/>
  <c r="CZ51" i="1"/>
  <c r="CU51" i="1"/>
  <c r="CW52" i="1"/>
  <c r="CX52" i="1"/>
  <c r="CY52" i="1"/>
  <c r="CZ52" i="1"/>
  <c r="CU52" i="1"/>
  <c r="CV52" i="1"/>
  <c r="CV53" i="1"/>
  <c r="CW53" i="1"/>
  <c r="CX53" i="1"/>
  <c r="CY53" i="1"/>
  <c r="CZ53" i="1"/>
  <c r="CU53" i="1"/>
  <c r="CV54" i="1"/>
  <c r="CW54" i="1"/>
  <c r="CX54" i="1"/>
  <c r="CY54" i="1"/>
  <c r="CZ54" i="1"/>
  <c r="CU54" i="1"/>
  <c r="CW55" i="1"/>
  <c r="CX55" i="1"/>
  <c r="CY55" i="1"/>
  <c r="CZ55" i="1"/>
  <c r="CU55" i="1"/>
  <c r="CV56" i="1"/>
  <c r="CW56" i="1"/>
  <c r="CY56" i="1"/>
  <c r="CZ56" i="1"/>
  <c r="CU56" i="1"/>
  <c r="CV57" i="1"/>
  <c r="CW57" i="1"/>
  <c r="CX57" i="1"/>
  <c r="CY57" i="1"/>
  <c r="CZ57" i="1"/>
  <c r="CU57" i="1"/>
  <c r="CV58" i="1"/>
  <c r="CW58" i="1"/>
  <c r="CX58" i="1"/>
  <c r="CY58" i="1"/>
  <c r="CZ58" i="1"/>
  <c r="CU58" i="1"/>
  <c r="CV59" i="1"/>
  <c r="CW59" i="1"/>
  <c r="CX59" i="1"/>
  <c r="CY59" i="1"/>
  <c r="CZ59" i="1"/>
  <c r="CU59" i="1"/>
  <c r="CV60" i="1"/>
  <c r="CW60" i="1"/>
  <c r="CX60" i="1"/>
  <c r="CY60" i="1"/>
  <c r="CZ60" i="1"/>
  <c r="CU60" i="1"/>
  <c r="CW61" i="1"/>
  <c r="CX61" i="1"/>
  <c r="CY61" i="1"/>
  <c r="CZ61" i="1"/>
  <c r="CU61" i="1"/>
  <c r="CV62" i="1"/>
  <c r="CW62" i="1"/>
  <c r="CX62" i="1"/>
  <c r="CY62" i="1"/>
  <c r="CZ62" i="1"/>
  <c r="CU62" i="1"/>
  <c r="CV63" i="1"/>
  <c r="CW63" i="1"/>
  <c r="CX63" i="1"/>
  <c r="CY63" i="1"/>
  <c r="CZ63" i="1"/>
  <c r="CU63" i="1"/>
  <c r="CW65" i="1"/>
  <c r="CX65" i="1"/>
  <c r="CY65" i="1"/>
  <c r="CU65" i="1"/>
  <c r="CV66" i="1"/>
  <c r="CW66" i="1"/>
  <c r="CX66" i="1"/>
  <c r="CY66" i="1"/>
  <c r="CZ66" i="1"/>
  <c r="CU66" i="1"/>
  <c r="CV67" i="1"/>
  <c r="CW67" i="1"/>
  <c r="CX67" i="1"/>
  <c r="CY67" i="1"/>
  <c r="CZ67" i="1"/>
  <c r="CU67" i="1"/>
  <c r="CV68" i="1"/>
  <c r="CX68" i="1"/>
  <c r="CY68" i="1"/>
  <c r="CZ68" i="1"/>
  <c r="CU68" i="1"/>
  <c r="CV69" i="1"/>
  <c r="CX69" i="1"/>
  <c r="CY69" i="1"/>
  <c r="CZ69" i="1"/>
  <c r="CU69" i="1"/>
  <c r="CV70" i="1"/>
  <c r="CX70" i="1"/>
  <c r="CY70" i="1"/>
  <c r="CZ70" i="1"/>
  <c r="CU70" i="1"/>
  <c r="CV71" i="1"/>
  <c r="CW71" i="1"/>
  <c r="CX71" i="1"/>
  <c r="CY71" i="1"/>
  <c r="CU71" i="1"/>
  <c r="CV72" i="1"/>
  <c r="CX72" i="1"/>
  <c r="CY72" i="1"/>
  <c r="CZ72" i="1"/>
  <c r="CU72" i="1"/>
  <c r="CV73" i="1"/>
  <c r="CW73" i="1"/>
  <c r="CX73" i="1"/>
  <c r="CY73" i="1"/>
  <c r="CZ73" i="1"/>
  <c r="CU73" i="1"/>
  <c r="CV74" i="1"/>
  <c r="CW74" i="1"/>
  <c r="CY74" i="1"/>
  <c r="CZ74" i="1"/>
  <c r="CU74" i="1"/>
  <c r="CV75" i="1"/>
  <c r="CW75" i="1"/>
  <c r="CY75" i="1"/>
  <c r="CZ75" i="1"/>
  <c r="CU75" i="1"/>
  <c r="CV76" i="1"/>
  <c r="CW76" i="1"/>
  <c r="CX76" i="1"/>
  <c r="CY76" i="1"/>
  <c r="CZ76" i="1"/>
  <c r="CU76" i="1"/>
  <c r="CV77" i="1"/>
  <c r="CW77" i="1"/>
  <c r="CY77" i="1"/>
  <c r="CZ77" i="1"/>
  <c r="CU77" i="1"/>
  <c r="CV78" i="1"/>
  <c r="CW78" i="1"/>
  <c r="CY78" i="1"/>
  <c r="CZ78" i="1"/>
  <c r="CU78" i="1"/>
  <c r="CV79" i="1"/>
  <c r="CW79" i="1"/>
  <c r="CX79" i="1"/>
  <c r="CY79" i="1"/>
  <c r="CZ79" i="1"/>
  <c r="CU79" i="1"/>
  <c r="CV80" i="1"/>
  <c r="CW80" i="1"/>
  <c r="CY80" i="1"/>
  <c r="CZ80" i="1"/>
  <c r="CU80" i="1"/>
  <c r="CV81" i="1"/>
  <c r="CX81" i="1"/>
  <c r="CY81" i="1"/>
  <c r="CZ81" i="1"/>
  <c r="CU81" i="1"/>
  <c r="CW82" i="1"/>
  <c r="CX82" i="1"/>
  <c r="CY82" i="1"/>
  <c r="CZ82" i="1"/>
  <c r="CU82" i="1"/>
  <c r="CV83" i="1"/>
  <c r="CW83" i="1"/>
  <c r="CX83" i="1"/>
  <c r="CY83" i="1"/>
  <c r="CZ83" i="1"/>
  <c r="CU83" i="1"/>
  <c r="CV84" i="1"/>
  <c r="CW84" i="1"/>
  <c r="CX84" i="1"/>
  <c r="CY84" i="1"/>
  <c r="CZ84" i="1"/>
  <c r="CU84" i="1"/>
  <c r="CV85" i="1"/>
  <c r="CW85" i="1"/>
  <c r="CX85" i="1"/>
  <c r="CY85" i="1"/>
  <c r="CZ85" i="1"/>
  <c r="CU85" i="1"/>
  <c r="CV86" i="1"/>
  <c r="CW86" i="1"/>
  <c r="CY86" i="1"/>
  <c r="CZ86" i="1"/>
  <c r="CU86" i="1"/>
  <c r="CV87" i="1"/>
  <c r="CX87" i="1"/>
  <c r="CY87" i="1"/>
  <c r="CZ87" i="1"/>
  <c r="CU87" i="1"/>
  <c r="CW88" i="1"/>
  <c r="CX88" i="1"/>
  <c r="CY88" i="1"/>
  <c r="CZ88" i="1"/>
  <c r="CU88" i="1"/>
  <c r="CV89" i="1"/>
  <c r="CW89" i="1"/>
  <c r="CX89" i="1"/>
  <c r="CY89" i="1"/>
  <c r="CZ89" i="1"/>
  <c r="CU89" i="1"/>
  <c r="CV90" i="1"/>
  <c r="CW90" i="1"/>
  <c r="CX90" i="1"/>
  <c r="CY90" i="1"/>
  <c r="CZ90" i="1"/>
  <c r="CU90" i="1"/>
  <c r="CW91" i="1"/>
  <c r="CX91" i="1"/>
  <c r="CY91" i="1"/>
  <c r="CZ91" i="1"/>
  <c r="CU91" i="1"/>
  <c r="CV92" i="1"/>
  <c r="CW92" i="1"/>
  <c r="CY92" i="1"/>
  <c r="CZ92" i="1"/>
  <c r="CU92" i="1"/>
  <c r="CV93" i="1"/>
  <c r="CX93" i="1"/>
  <c r="CY93" i="1"/>
  <c r="CZ93" i="1"/>
  <c r="CU93" i="1"/>
  <c r="CW94" i="1"/>
  <c r="CX94" i="1"/>
  <c r="CY94" i="1"/>
  <c r="CZ94" i="1"/>
  <c r="CU94" i="1"/>
  <c r="CV95" i="1"/>
  <c r="CW95" i="1"/>
  <c r="CX95" i="1"/>
  <c r="CY95" i="1"/>
  <c r="CU95" i="1"/>
  <c r="CV96" i="1"/>
  <c r="CW96" i="1"/>
  <c r="CX96" i="1"/>
  <c r="CY96" i="1"/>
  <c r="CZ96" i="1"/>
  <c r="CU96" i="1"/>
  <c r="CV97" i="1"/>
  <c r="CW97" i="1"/>
  <c r="CX97" i="1"/>
  <c r="CZ97" i="1"/>
  <c r="CU97" i="1"/>
  <c r="CV98" i="1"/>
  <c r="CW98" i="1"/>
  <c r="CY98" i="1"/>
  <c r="CZ98" i="1"/>
  <c r="CU98" i="1"/>
  <c r="CV99" i="1"/>
  <c r="CX99" i="1"/>
  <c r="CY99" i="1"/>
  <c r="CZ99" i="1"/>
  <c r="CU99" i="1"/>
  <c r="CW100" i="1"/>
  <c r="CX100" i="1"/>
  <c r="CY100" i="1"/>
  <c r="CZ100" i="1"/>
  <c r="CU100" i="1"/>
  <c r="CW101" i="1"/>
  <c r="CX101" i="1"/>
  <c r="CY101" i="1"/>
  <c r="CZ101" i="1"/>
  <c r="CU101" i="1"/>
  <c r="CV102" i="1"/>
  <c r="CW102" i="1"/>
  <c r="CX102" i="1"/>
  <c r="CY102" i="1"/>
  <c r="CZ102" i="1"/>
  <c r="CU102" i="1"/>
  <c r="CV103" i="1"/>
  <c r="CW103" i="1"/>
  <c r="CX103" i="1"/>
  <c r="CZ103" i="1"/>
  <c r="CU103" i="1"/>
  <c r="CV104" i="1"/>
  <c r="CW104" i="1"/>
  <c r="CY104" i="1"/>
  <c r="CZ104" i="1"/>
  <c r="CU104" i="1"/>
  <c r="CV105" i="1"/>
  <c r="CX105" i="1"/>
  <c r="CY105" i="1"/>
  <c r="CZ105" i="1"/>
  <c r="CU105" i="1"/>
  <c r="CW106" i="1"/>
  <c r="CX106" i="1"/>
  <c r="CY106" i="1"/>
  <c r="CZ106" i="1"/>
  <c r="CU106" i="1"/>
  <c r="CV107" i="1"/>
  <c r="CW107" i="1"/>
  <c r="CX107" i="1"/>
  <c r="CY107" i="1"/>
  <c r="CU107" i="1"/>
  <c r="CV108" i="1"/>
  <c r="CW108" i="1"/>
  <c r="CX108" i="1"/>
  <c r="CY108" i="1"/>
  <c r="CZ108" i="1"/>
  <c r="CU108" i="1"/>
  <c r="CV109" i="1"/>
  <c r="CW109" i="1"/>
  <c r="CX109" i="1"/>
  <c r="CZ109" i="1"/>
  <c r="CU109" i="1"/>
  <c r="CV110" i="1"/>
  <c r="CW110" i="1"/>
  <c r="CY110" i="1"/>
  <c r="CZ110" i="1"/>
  <c r="CU110" i="1"/>
  <c r="CV111" i="1"/>
  <c r="CX111" i="1"/>
  <c r="CY111" i="1"/>
  <c r="CZ111" i="1"/>
  <c r="CU111" i="1"/>
  <c r="CW112" i="1"/>
  <c r="CX112" i="1"/>
  <c r="CY112" i="1"/>
  <c r="CZ112" i="1"/>
  <c r="CU112" i="1"/>
  <c r="CV113" i="1"/>
  <c r="CW113" i="1"/>
  <c r="CX113" i="1"/>
  <c r="CY113" i="1"/>
  <c r="CZ113" i="1"/>
  <c r="CU113" i="1"/>
  <c r="CV114" i="1"/>
  <c r="CW114" i="1"/>
  <c r="CX114" i="1"/>
  <c r="CY114" i="1"/>
  <c r="CZ114" i="1"/>
  <c r="CU114" i="1"/>
  <c r="CV115" i="1"/>
  <c r="CW115" i="1"/>
  <c r="CX115" i="1"/>
  <c r="CY115" i="1"/>
  <c r="CZ115" i="1"/>
  <c r="CU115" i="1"/>
  <c r="CV116" i="1"/>
  <c r="CW116" i="1"/>
  <c r="CX116" i="1"/>
  <c r="CY116" i="1"/>
  <c r="CZ116" i="1"/>
  <c r="CU116" i="1"/>
  <c r="CV117" i="1"/>
  <c r="CX117" i="1"/>
  <c r="CY117" i="1"/>
  <c r="CZ117" i="1"/>
  <c r="CU117" i="1"/>
  <c r="CW118" i="1"/>
  <c r="CX118" i="1"/>
  <c r="CY118" i="1"/>
  <c r="CZ118" i="1"/>
  <c r="CU118" i="1"/>
  <c r="CV119" i="1"/>
  <c r="CW119" i="1"/>
  <c r="CX119" i="1"/>
  <c r="CY119" i="1"/>
  <c r="CZ119" i="1"/>
  <c r="CU119" i="1"/>
  <c r="CV120" i="1"/>
  <c r="CW120" i="1"/>
  <c r="CX120" i="1"/>
  <c r="CY120" i="1"/>
  <c r="CZ120" i="1"/>
  <c r="CU120" i="1"/>
  <c r="CV121" i="1"/>
  <c r="CW121" i="1"/>
  <c r="CX121" i="1"/>
  <c r="CY121" i="1"/>
  <c r="CZ121" i="1"/>
  <c r="CU121" i="1"/>
  <c r="CV122" i="1"/>
  <c r="CW122" i="1"/>
  <c r="CX122" i="1"/>
  <c r="CZ122" i="1"/>
  <c r="CU122" i="1"/>
  <c r="CV123" i="1"/>
  <c r="CX123" i="1"/>
  <c r="CY123" i="1"/>
  <c r="CZ123" i="1"/>
  <c r="CU123" i="1"/>
  <c r="CW124" i="1"/>
  <c r="CX124" i="1"/>
  <c r="CY124" i="1"/>
  <c r="CZ124" i="1"/>
  <c r="CU124" i="1"/>
  <c r="CV125" i="1"/>
  <c r="CW125" i="1"/>
  <c r="CX125" i="1"/>
  <c r="CY125" i="1"/>
  <c r="CZ125" i="1"/>
  <c r="CU125" i="1"/>
  <c r="CV126" i="1"/>
  <c r="CW126" i="1"/>
  <c r="CX126" i="1"/>
  <c r="CY126" i="1"/>
  <c r="CZ126" i="1"/>
  <c r="CU126" i="1"/>
  <c r="CV127" i="1"/>
  <c r="CW127" i="1"/>
  <c r="CX127" i="1"/>
  <c r="CY127" i="1"/>
  <c r="CZ127" i="1"/>
  <c r="CU127" i="1"/>
  <c r="CV128" i="1"/>
  <c r="CW128" i="1"/>
  <c r="CX128" i="1"/>
  <c r="CY128" i="1"/>
  <c r="CZ128" i="1"/>
  <c r="CU128" i="1"/>
  <c r="CV129" i="1"/>
  <c r="CW129" i="1"/>
  <c r="CX129" i="1"/>
  <c r="CY129" i="1"/>
  <c r="CZ129" i="1"/>
  <c r="CU129" i="1"/>
  <c r="CW130" i="1"/>
  <c r="CX130" i="1"/>
  <c r="CY130" i="1"/>
  <c r="CZ130" i="1"/>
  <c r="CU130" i="1"/>
  <c r="CV131" i="1"/>
  <c r="CX131" i="1"/>
  <c r="CY131" i="1"/>
  <c r="CZ131" i="1"/>
  <c r="CU131" i="1"/>
  <c r="CV132" i="1"/>
  <c r="CW132" i="1"/>
  <c r="CX132" i="1"/>
  <c r="CY132" i="1"/>
  <c r="CZ132" i="1"/>
  <c r="CU132" i="1"/>
  <c r="CV133" i="1"/>
  <c r="CW133" i="1"/>
  <c r="CX133" i="1"/>
  <c r="CY133" i="1"/>
  <c r="CZ133" i="1"/>
  <c r="CU133" i="1"/>
  <c r="CV134" i="1"/>
  <c r="CW134" i="1"/>
  <c r="CX134" i="1"/>
  <c r="CY134" i="1"/>
  <c r="CZ134" i="1"/>
  <c r="CU134" i="1"/>
  <c r="CV135" i="1"/>
  <c r="CW135" i="1"/>
  <c r="CX135" i="1"/>
  <c r="CY135" i="1"/>
  <c r="CZ135" i="1"/>
  <c r="CU135" i="1"/>
  <c r="CV136" i="1"/>
  <c r="CW136" i="1"/>
  <c r="CX136" i="1"/>
  <c r="CY136" i="1"/>
  <c r="CZ136" i="1"/>
  <c r="CU136" i="1"/>
  <c r="CV137" i="1"/>
  <c r="CW137" i="1"/>
  <c r="CX137" i="1"/>
  <c r="CY137" i="1"/>
  <c r="CZ137" i="1"/>
  <c r="CU137" i="1"/>
  <c r="CV138" i="1"/>
  <c r="CW138" i="1"/>
  <c r="CX138" i="1"/>
  <c r="CY138" i="1"/>
  <c r="CZ138" i="1"/>
  <c r="CU138" i="1"/>
  <c r="CV139" i="1"/>
  <c r="CW139" i="1"/>
  <c r="CX139" i="1"/>
  <c r="CY139" i="1"/>
  <c r="CZ139" i="1"/>
  <c r="CU139" i="1"/>
  <c r="CV140" i="1"/>
  <c r="CW140" i="1"/>
  <c r="CX140" i="1"/>
  <c r="CY140" i="1"/>
  <c r="CZ140" i="1"/>
  <c r="CU140" i="1"/>
  <c r="CV141" i="1"/>
  <c r="CW141" i="1"/>
  <c r="CX141" i="1"/>
  <c r="CY141" i="1"/>
  <c r="CZ141" i="1"/>
  <c r="CU141" i="1"/>
  <c r="CW142" i="1"/>
  <c r="CX142" i="1"/>
  <c r="CY142" i="1"/>
  <c r="CZ142" i="1"/>
  <c r="CU142" i="1"/>
  <c r="CV143" i="1"/>
  <c r="CW143" i="1"/>
  <c r="CX143" i="1"/>
  <c r="CY143" i="1"/>
  <c r="CZ143" i="1"/>
  <c r="CU143" i="1"/>
  <c r="CV144" i="1"/>
  <c r="CW144" i="1"/>
  <c r="CX144" i="1"/>
  <c r="CY144" i="1"/>
  <c r="CZ144" i="1"/>
  <c r="CU144" i="1"/>
  <c r="CW145" i="1"/>
  <c r="CX145" i="1"/>
  <c r="CY145" i="1"/>
  <c r="CZ145" i="1"/>
  <c r="CU145" i="1"/>
  <c r="CW146" i="1"/>
  <c r="CX146" i="1"/>
  <c r="CY146" i="1"/>
  <c r="CZ146" i="1"/>
  <c r="CU146" i="1"/>
  <c r="CW147" i="1"/>
  <c r="CX147" i="1"/>
  <c r="CY147" i="1"/>
  <c r="CZ147" i="1"/>
  <c r="CU147" i="1"/>
  <c r="CW148" i="1"/>
  <c r="CX148" i="1"/>
  <c r="CY148" i="1"/>
  <c r="CZ148" i="1"/>
  <c r="CU148" i="1"/>
  <c r="CW149" i="1"/>
  <c r="CX149" i="1"/>
  <c r="CY149" i="1"/>
  <c r="CZ149" i="1"/>
  <c r="CU149" i="1"/>
  <c r="CV150" i="1"/>
  <c r="CW150" i="1"/>
  <c r="CX150" i="1"/>
  <c r="CY150" i="1"/>
  <c r="CZ150" i="1"/>
  <c r="CU150" i="1"/>
  <c r="CV151" i="1"/>
  <c r="CW151" i="1"/>
  <c r="CX151" i="1"/>
  <c r="CY151" i="1"/>
  <c r="CZ151" i="1"/>
  <c r="CU151" i="1"/>
  <c r="CV152" i="1"/>
  <c r="CW152" i="1"/>
  <c r="CX152" i="1"/>
  <c r="CY152" i="1"/>
  <c r="CZ152" i="1"/>
  <c r="CU152" i="1"/>
  <c r="CV153" i="1"/>
  <c r="CW153" i="1"/>
  <c r="CX153" i="1"/>
  <c r="CY153" i="1"/>
  <c r="CZ153" i="1"/>
  <c r="CU153" i="1"/>
  <c r="CV155" i="1"/>
  <c r="CW155" i="1"/>
  <c r="CX155" i="1"/>
  <c r="CY155" i="1"/>
  <c r="CZ155" i="1"/>
  <c r="CU155" i="1"/>
  <c r="CV156" i="1"/>
  <c r="CX156" i="1"/>
  <c r="CY156" i="1"/>
  <c r="CZ156" i="1"/>
  <c r="CU156" i="1"/>
  <c r="CV157" i="1"/>
  <c r="CW157" i="1"/>
  <c r="CX157" i="1"/>
  <c r="CY157" i="1"/>
  <c r="CZ157" i="1"/>
  <c r="CU157" i="1"/>
  <c r="CV158" i="1"/>
  <c r="CW158" i="1"/>
  <c r="CX158" i="1"/>
  <c r="CY158" i="1"/>
  <c r="CZ158" i="1"/>
  <c r="CU158" i="1"/>
  <c r="CV159" i="1"/>
  <c r="CW159" i="1"/>
  <c r="CX159" i="1"/>
  <c r="CY159" i="1"/>
  <c r="CZ159" i="1"/>
  <c r="CU159" i="1"/>
  <c r="CV160" i="1"/>
  <c r="CW160" i="1"/>
  <c r="CX160" i="1"/>
  <c r="CY160" i="1"/>
  <c r="CZ160" i="1"/>
  <c r="CU160" i="1"/>
  <c r="CV161" i="1"/>
  <c r="CW161" i="1"/>
  <c r="CX161" i="1"/>
  <c r="CY161" i="1"/>
  <c r="CZ161" i="1"/>
  <c r="CU161" i="1"/>
  <c r="CV162" i="1"/>
  <c r="CW162" i="1"/>
  <c r="CX162" i="1"/>
  <c r="CY162" i="1"/>
  <c r="CZ162" i="1"/>
  <c r="CU162" i="1"/>
  <c r="CV163" i="1"/>
  <c r="CW163" i="1"/>
  <c r="CX163" i="1"/>
  <c r="CY163" i="1"/>
  <c r="CZ163" i="1"/>
  <c r="CU163" i="1"/>
  <c r="CV164" i="1"/>
  <c r="CW164" i="1"/>
  <c r="CX164" i="1"/>
  <c r="CY164" i="1"/>
  <c r="CZ164" i="1"/>
  <c r="CU164" i="1"/>
  <c r="CV165" i="1"/>
  <c r="CW165" i="1"/>
  <c r="CX165" i="1"/>
  <c r="CY165" i="1"/>
  <c r="CZ165" i="1"/>
  <c r="CU165" i="1"/>
  <c r="CV166" i="1"/>
  <c r="CW166" i="1"/>
  <c r="CX166" i="1"/>
  <c r="CY166" i="1"/>
  <c r="CZ166" i="1"/>
  <c r="CU166" i="1"/>
  <c r="CV167" i="1"/>
  <c r="CW167" i="1"/>
  <c r="CX167" i="1"/>
  <c r="CY167" i="1"/>
  <c r="CZ167" i="1"/>
  <c r="CU167" i="1"/>
  <c r="CV168" i="1"/>
  <c r="CW168" i="1"/>
  <c r="CX168" i="1"/>
  <c r="CY168" i="1"/>
  <c r="CZ168" i="1"/>
  <c r="CU168" i="1"/>
  <c r="CV169" i="1"/>
  <c r="CW169" i="1"/>
  <c r="CX169" i="1"/>
  <c r="CY169" i="1"/>
  <c r="CZ169" i="1"/>
  <c r="CU169" i="1"/>
  <c r="CV170" i="1"/>
  <c r="CW170" i="1"/>
  <c r="CX170" i="1"/>
  <c r="CY170" i="1"/>
  <c r="CZ170" i="1"/>
  <c r="CU170" i="1"/>
  <c r="CV171" i="1"/>
  <c r="CW171" i="1"/>
  <c r="CX171" i="1"/>
  <c r="CY171" i="1"/>
  <c r="CZ171" i="1"/>
  <c r="CU171" i="1"/>
  <c r="CV172" i="1"/>
  <c r="CW172" i="1"/>
  <c r="CX172" i="1"/>
  <c r="CY172" i="1"/>
  <c r="CZ172" i="1"/>
  <c r="CU172" i="1"/>
  <c r="CV173" i="1"/>
  <c r="CW173" i="1"/>
  <c r="CX173" i="1"/>
  <c r="CY173" i="1"/>
  <c r="CZ173" i="1"/>
  <c r="CU173" i="1"/>
  <c r="CV174" i="1"/>
  <c r="CW174" i="1"/>
  <c r="CX174" i="1"/>
  <c r="CY174" i="1"/>
  <c r="CZ174" i="1"/>
  <c r="CU174" i="1"/>
  <c r="CV175" i="1"/>
  <c r="CW175" i="1"/>
  <c r="CX175" i="1"/>
  <c r="CY175" i="1"/>
  <c r="CU175" i="1"/>
  <c r="CV176" i="1"/>
  <c r="CW176" i="1"/>
  <c r="CX176" i="1"/>
  <c r="CY176" i="1"/>
  <c r="CU176" i="1"/>
  <c r="CV177" i="1"/>
  <c r="CW177" i="1"/>
  <c r="CX177" i="1"/>
  <c r="CY177" i="1"/>
  <c r="CZ177" i="1"/>
  <c r="CU177" i="1"/>
  <c r="CV178" i="1"/>
  <c r="CW178" i="1"/>
  <c r="CX178" i="1"/>
  <c r="CY178" i="1"/>
  <c r="CZ178" i="1"/>
  <c r="CU178" i="1"/>
  <c r="CV179" i="1"/>
  <c r="CW179" i="1"/>
  <c r="CX179" i="1"/>
  <c r="CZ179" i="1"/>
  <c r="CU179" i="1"/>
  <c r="CV180" i="1"/>
  <c r="CW180" i="1"/>
  <c r="CX180" i="1"/>
  <c r="CZ180" i="1"/>
  <c r="CU180" i="1"/>
  <c r="CV181" i="1"/>
  <c r="CW181" i="1"/>
  <c r="CX181" i="1"/>
  <c r="CY181" i="1"/>
  <c r="CZ181" i="1"/>
  <c r="CU181" i="1"/>
  <c r="CW182" i="1"/>
  <c r="CX182" i="1"/>
  <c r="CY182" i="1"/>
  <c r="CZ182" i="1"/>
  <c r="CU182" i="1"/>
  <c r="CW183" i="1"/>
  <c r="CX183" i="1"/>
  <c r="CY183" i="1"/>
  <c r="CZ183" i="1"/>
  <c r="CU183" i="1"/>
  <c r="CW184" i="1"/>
  <c r="CX184" i="1"/>
  <c r="CY184" i="1"/>
  <c r="CZ184" i="1"/>
  <c r="CU184" i="1"/>
  <c r="CW185" i="1"/>
  <c r="CX185" i="1"/>
  <c r="CY185" i="1"/>
  <c r="CZ185" i="1"/>
  <c r="CU185" i="1"/>
  <c r="CV186" i="1"/>
  <c r="CW186" i="1"/>
  <c r="CX186" i="1"/>
  <c r="CY186" i="1"/>
  <c r="CU186" i="1"/>
  <c r="CV187" i="1"/>
  <c r="CW187" i="1"/>
  <c r="CX187" i="1"/>
  <c r="CY187" i="1"/>
  <c r="CZ187" i="1"/>
  <c r="CU187" i="1"/>
  <c r="CV188" i="1"/>
  <c r="CX188" i="1"/>
  <c r="CY188" i="1"/>
  <c r="CZ188" i="1"/>
  <c r="CU188" i="1"/>
  <c r="CV189" i="1"/>
  <c r="CX189" i="1"/>
  <c r="CY189" i="1"/>
  <c r="CZ189" i="1"/>
  <c r="CU189" i="1"/>
  <c r="CV190" i="1"/>
  <c r="CX190" i="1"/>
  <c r="CY190" i="1"/>
  <c r="CZ190" i="1"/>
  <c r="CU190" i="1"/>
  <c r="CW191" i="1"/>
  <c r="CX191" i="1"/>
  <c r="CY191" i="1"/>
  <c r="CZ191" i="1"/>
  <c r="CU191" i="1"/>
  <c r="CV192" i="1"/>
  <c r="CX192" i="1"/>
  <c r="CY192" i="1"/>
  <c r="CZ192" i="1"/>
  <c r="CU192" i="1"/>
  <c r="CV193" i="1"/>
  <c r="CW193" i="1"/>
  <c r="CX193" i="1"/>
  <c r="CY193" i="1"/>
  <c r="CZ193" i="1"/>
  <c r="CU193" i="1"/>
  <c r="CV194" i="1"/>
  <c r="CW194" i="1"/>
  <c r="CX194" i="1"/>
  <c r="CY194" i="1"/>
  <c r="CZ194" i="1"/>
  <c r="CU194" i="1"/>
  <c r="CV195" i="1"/>
  <c r="CW195" i="1"/>
  <c r="CX195" i="1"/>
  <c r="CY195" i="1"/>
  <c r="CZ195" i="1"/>
  <c r="CU195" i="1"/>
  <c r="CV196" i="1"/>
  <c r="CW196" i="1"/>
  <c r="CX196" i="1"/>
  <c r="CY196" i="1"/>
  <c r="CZ196" i="1"/>
  <c r="CU196" i="1"/>
  <c r="CV197" i="1"/>
  <c r="CW197" i="1"/>
  <c r="CX197" i="1"/>
  <c r="CY197" i="1"/>
  <c r="CZ197" i="1"/>
  <c r="CU197" i="1"/>
  <c r="CV198" i="1"/>
  <c r="CW198" i="1"/>
  <c r="CX198" i="1"/>
  <c r="CY198" i="1"/>
  <c r="CZ198" i="1"/>
  <c r="CU198" i="1"/>
  <c r="CV199" i="1"/>
  <c r="CW199" i="1"/>
  <c r="CX199" i="1"/>
  <c r="CY199" i="1"/>
  <c r="CZ199" i="1"/>
  <c r="CU199" i="1"/>
  <c r="CV200" i="1"/>
  <c r="CW200" i="1"/>
  <c r="CX200" i="1"/>
  <c r="CY200" i="1"/>
  <c r="CZ200" i="1"/>
  <c r="CU200" i="1"/>
  <c r="CV201" i="1"/>
  <c r="CW201" i="1"/>
  <c r="CX201" i="1"/>
  <c r="CY201" i="1"/>
  <c r="CZ201" i="1"/>
  <c r="CU201" i="1"/>
  <c r="CW202" i="1"/>
  <c r="CX202" i="1"/>
  <c r="CY202" i="1"/>
  <c r="CZ202" i="1"/>
  <c r="CU202" i="1"/>
  <c r="CV203" i="1"/>
  <c r="CW203" i="1"/>
  <c r="CX203" i="1"/>
  <c r="CY203" i="1"/>
  <c r="CZ203" i="1"/>
  <c r="CU203" i="1"/>
  <c r="CV204" i="1"/>
  <c r="CW204" i="1"/>
  <c r="CX204" i="1"/>
  <c r="CY204" i="1"/>
  <c r="CZ204" i="1"/>
  <c r="CU204" i="1"/>
  <c r="CV205" i="1"/>
  <c r="CW205" i="1"/>
  <c r="CX205" i="1"/>
  <c r="CY205" i="1"/>
  <c r="CZ205" i="1"/>
  <c r="CU205" i="1"/>
  <c r="CV206" i="1"/>
  <c r="CW206" i="1"/>
  <c r="CX206" i="1"/>
  <c r="CY206" i="1"/>
  <c r="CZ206" i="1"/>
  <c r="CU206" i="1"/>
  <c r="CV207" i="1"/>
  <c r="CW207" i="1"/>
  <c r="CX207" i="1"/>
  <c r="CY207" i="1"/>
  <c r="CZ207" i="1"/>
  <c r="CU207" i="1"/>
  <c r="CV208" i="1"/>
  <c r="CW208" i="1"/>
  <c r="CX208" i="1"/>
  <c r="CY208" i="1"/>
  <c r="CZ208" i="1"/>
  <c r="CU208" i="1"/>
  <c r="CV209" i="1"/>
  <c r="CW209" i="1"/>
  <c r="CX209" i="1"/>
  <c r="CY209" i="1"/>
  <c r="CZ209" i="1"/>
  <c r="CU209" i="1"/>
  <c r="CV210" i="1"/>
  <c r="CW210" i="1"/>
  <c r="CX210" i="1"/>
  <c r="CY210" i="1"/>
  <c r="CZ210" i="1"/>
  <c r="CU210" i="1"/>
  <c r="CV211" i="1"/>
  <c r="CW211" i="1"/>
  <c r="CX211" i="1"/>
  <c r="CY211" i="1"/>
  <c r="CZ211" i="1"/>
  <c r="CU211" i="1"/>
  <c r="CW212" i="1"/>
  <c r="CX212" i="1"/>
  <c r="CY212" i="1"/>
  <c r="CZ212" i="1"/>
  <c r="CU212" i="1"/>
  <c r="CV213" i="1"/>
  <c r="CX213" i="1"/>
  <c r="CY213" i="1"/>
  <c r="CZ213" i="1"/>
  <c r="CU213" i="1"/>
  <c r="CW214" i="1"/>
  <c r="CX214" i="1"/>
  <c r="CY214" i="1"/>
  <c r="CZ214" i="1"/>
  <c r="CU214" i="1"/>
  <c r="CV215" i="1"/>
  <c r="CX215" i="1"/>
  <c r="CY215" i="1"/>
  <c r="CZ215" i="1"/>
  <c r="CU215" i="1"/>
  <c r="CV216" i="1"/>
  <c r="CW216" i="1"/>
  <c r="CX216" i="1"/>
  <c r="CY216" i="1"/>
  <c r="CZ216" i="1"/>
  <c r="CU216" i="1"/>
  <c r="CV217" i="1"/>
  <c r="CW217" i="1"/>
  <c r="CX217" i="1"/>
  <c r="CY217" i="1"/>
  <c r="CZ217" i="1"/>
  <c r="CU217" i="1"/>
  <c r="CW218" i="1"/>
  <c r="CX218" i="1"/>
  <c r="CY218" i="1"/>
  <c r="CZ218" i="1"/>
  <c r="CU218" i="1"/>
  <c r="CV219" i="1"/>
  <c r="CX219" i="1"/>
  <c r="CY219" i="1"/>
  <c r="CZ219" i="1"/>
  <c r="CU219" i="1"/>
  <c r="CW220" i="1"/>
  <c r="CX220" i="1"/>
  <c r="CY220" i="1"/>
  <c r="CZ220" i="1"/>
  <c r="CU220" i="1"/>
  <c r="CV221" i="1"/>
  <c r="CW221" i="1"/>
  <c r="CX221" i="1"/>
  <c r="CY221" i="1"/>
  <c r="CZ221" i="1"/>
  <c r="CU221" i="1"/>
  <c r="CV222" i="1"/>
  <c r="CW222" i="1"/>
  <c r="CX222" i="1"/>
  <c r="CY222" i="1"/>
  <c r="CZ222" i="1"/>
  <c r="CU222" i="1"/>
  <c r="CV223" i="1"/>
  <c r="CW223" i="1"/>
  <c r="CX223" i="1"/>
  <c r="CY223" i="1"/>
  <c r="CZ223" i="1"/>
  <c r="CU223" i="1"/>
  <c r="CW224" i="1"/>
  <c r="CX224" i="1"/>
  <c r="CY224" i="1"/>
  <c r="CZ224" i="1"/>
  <c r="CU224" i="1"/>
  <c r="CV225" i="1"/>
  <c r="CX225" i="1"/>
  <c r="CY225" i="1"/>
  <c r="CZ225" i="1"/>
  <c r="CU225" i="1"/>
  <c r="CW226" i="1"/>
  <c r="CX226" i="1"/>
  <c r="CY226" i="1"/>
  <c r="CZ226" i="1"/>
  <c r="CU226" i="1"/>
  <c r="CV227" i="1"/>
  <c r="CX227" i="1"/>
  <c r="CY227" i="1"/>
  <c r="CZ227" i="1"/>
  <c r="CU227" i="1"/>
  <c r="CV228" i="1"/>
  <c r="CW228" i="1"/>
  <c r="CX228" i="1"/>
  <c r="CY228" i="1"/>
  <c r="CZ228" i="1"/>
  <c r="CU228" i="1"/>
  <c r="CV229" i="1"/>
  <c r="CW229" i="1"/>
  <c r="CX229" i="1"/>
  <c r="CY229" i="1"/>
  <c r="CZ229" i="1"/>
  <c r="CU229" i="1"/>
  <c r="CW230" i="1"/>
  <c r="CX230" i="1"/>
  <c r="CY230" i="1"/>
  <c r="CZ230" i="1"/>
  <c r="CU230" i="1"/>
  <c r="CV231" i="1"/>
  <c r="CX231" i="1"/>
  <c r="CY231" i="1"/>
  <c r="CZ231" i="1"/>
  <c r="CU231" i="1"/>
  <c r="CW232" i="1"/>
  <c r="CX232" i="1"/>
  <c r="CY232" i="1"/>
  <c r="CZ232" i="1"/>
  <c r="CU232" i="1"/>
  <c r="CV233" i="1"/>
  <c r="CW233" i="1"/>
  <c r="CX233" i="1"/>
  <c r="CY233" i="1"/>
  <c r="CZ233" i="1"/>
  <c r="CU233" i="1"/>
  <c r="CV234" i="1"/>
  <c r="CW234" i="1"/>
  <c r="CX234" i="1"/>
  <c r="CY234" i="1"/>
  <c r="CZ234" i="1"/>
  <c r="CU234" i="1"/>
  <c r="CV235" i="1"/>
  <c r="CW235" i="1"/>
  <c r="CX235" i="1"/>
  <c r="CY235" i="1"/>
  <c r="CZ235" i="1"/>
  <c r="CU235" i="1"/>
  <c r="CW236" i="1"/>
  <c r="CX236" i="1"/>
  <c r="CY236" i="1"/>
  <c r="CZ236" i="1"/>
  <c r="CU236" i="1"/>
  <c r="CV237" i="1"/>
  <c r="CX237" i="1"/>
  <c r="CY237" i="1"/>
  <c r="CZ237" i="1"/>
  <c r="CU237" i="1"/>
  <c r="CW238" i="1"/>
  <c r="CX238" i="1"/>
  <c r="CY238" i="1"/>
  <c r="CZ238" i="1"/>
  <c r="CU238" i="1"/>
  <c r="CV239" i="1"/>
  <c r="CX239" i="1"/>
  <c r="CY239" i="1"/>
  <c r="CZ239" i="1"/>
  <c r="CU239" i="1"/>
  <c r="CV240" i="1"/>
  <c r="CW240" i="1"/>
  <c r="CX240" i="1"/>
  <c r="CY240" i="1"/>
  <c r="CZ240" i="1"/>
  <c r="CU240" i="1"/>
  <c r="CV241" i="1"/>
  <c r="CW241" i="1"/>
  <c r="CX241" i="1"/>
  <c r="CY241" i="1"/>
  <c r="CZ241" i="1"/>
  <c r="CU241" i="1"/>
  <c r="CW242" i="1"/>
  <c r="CX242" i="1"/>
  <c r="CY242" i="1"/>
  <c r="CZ242" i="1"/>
  <c r="CU242" i="1"/>
  <c r="CV243" i="1"/>
  <c r="CX243" i="1"/>
  <c r="CY243" i="1"/>
  <c r="CZ243" i="1"/>
  <c r="CU243" i="1"/>
  <c r="CW244" i="1"/>
  <c r="CX244" i="1"/>
  <c r="CY244" i="1"/>
  <c r="CZ244" i="1"/>
  <c r="CU244" i="1"/>
  <c r="CV245" i="1"/>
  <c r="CW245" i="1"/>
  <c r="CX245" i="1"/>
  <c r="CY245" i="1"/>
  <c r="CZ245" i="1"/>
  <c r="CU245" i="1"/>
  <c r="CV246" i="1"/>
  <c r="CW246" i="1"/>
  <c r="CX246" i="1"/>
  <c r="CY246" i="1"/>
  <c r="CZ246" i="1"/>
  <c r="CU246" i="1"/>
  <c r="CV247" i="1"/>
  <c r="CW247" i="1"/>
  <c r="CX247" i="1"/>
  <c r="CY247" i="1"/>
  <c r="CZ247" i="1"/>
  <c r="CU247" i="1"/>
  <c r="CW248" i="1"/>
  <c r="CX248" i="1"/>
  <c r="CY248" i="1"/>
  <c r="CZ248" i="1"/>
  <c r="CU248" i="1"/>
  <c r="CV249" i="1"/>
  <c r="CW249" i="1"/>
  <c r="CX249" i="1"/>
  <c r="CY249" i="1"/>
  <c r="CZ249" i="1"/>
  <c r="CU249" i="1"/>
  <c r="CW250" i="1"/>
  <c r="CX250" i="1"/>
  <c r="CY250" i="1"/>
  <c r="CZ250" i="1"/>
  <c r="CU250" i="1"/>
  <c r="CV251" i="1"/>
  <c r="CW251" i="1"/>
  <c r="CX251" i="1"/>
  <c r="CY251" i="1"/>
  <c r="CZ251" i="1"/>
  <c r="CU251" i="1"/>
  <c r="CV252" i="1"/>
  <c r="CW252" i="1"/>
  <c r="CX252" i="1"/>
  <c r="CY252" i="1"/>
  <c r="CZ252" i="1"/>
  <c r="CU252" i="1"/>
  <c r="CV253" i="1"/>
  <c r="CW253" i="1"/>
  <c r="CX253" i="1"/>
  <c r="CY253" i="1"/>
  <c r="CZ253" i="1"/>
  <c r="CU253" i="1"/>
  <c r="CV254" i="1"/>
  <c r="CW254" i="1"/>
  <c r="CX254" i="1"/>
  <c r="CY254" i="1"/>
  <c r="CZ254" i="1"/>
  <c r="CU254" i="1"/>
  <c r="CV255" i="1"/>
  <c r="CW255" i="1"/>
  <c r="CX255" i="1"/>
  <c r="CY255" i="1"/>
  <c r="CZ255" i="1"/>
  <c r="CU255" i="1"/>
  <c r="CW256" i="1"/>
  <c r="CX256" i="1"/>
  <c r="CY256" i="1"/>
  <c r="CZ256" i="1"/>
  <c r="CU256" i="1"/>
  <c r="CV257" i="1"/>
  <c r="CW257" i="1"/>
  <c r="CX257" i="1"/>
  <c r="CY257" i="1"/>
  <c r="CZ257" i="1"/>
  <c r="CU257" i="1"/>
  <c r="CV258" i="1"/>
  <c r="CW258" i="1"/>
  <c r="CX258" i="1"/>
  <c r="CY258" i="1"/>
  <c r="CZ258" i="1"/>
  <c r="CU258" i="1"/>
  <c r="CV259" i="1"/>
  <c r="CX259" i="1"/>
  <c r="CY259" i="1"/>
  <c r="CZ259" i="1"/>
  <c r="CU259" i="1"/>
  <c r="CV260" i="1"/>
  <c r="CW260" i="1"/>
  <c r="CX260" i="1"/>
  <c r="CY260" i="1"/>
  <c r="CZ260" i="1"/>
  <c r="CU260" i="1"/>
  <c r="CW261" i="1"/>
  <c r="CX261" i="1"/>
  <c r="CY261" i="1"/>
  <c r="CZ261" i="1"/>
  <c r="CU261" i="1"/>
  <c r="CV262" i="1"/>
  <c r="CW262" i="1"/>
  <c r="CX262" i="1"/>
  <c r="CY262" i="1"/>
  <c r="CZ262" i="1"/>
  <c r="CU262" i="1"/>
  <c r="CV263" i="1"/>
  <c r="CW263" i="1"/>
  <c r="CX263" i="1"/>
  <c r="CY263" i="1"/>
  <c r="CU263" i="1"/>
  <c r="CV264" i="1"/>
  <c r="CW264" i="1"/>
  <c r="CX264" i="1"/>
  <c r="CY264" i="1"/>
  <c r="CZ264" i="1"/>
  <c r="CU264" i="1"/>
  <c r="CV265" i="1"/>
  <c r="CW265" i="1"/>
  <c r="CX265" i="1"/>
  <c r="CY265" i="1"/>
  <c r="CZ265" i="1"/>
  <c r="CU265" i="1"/>
  <c r="CV266" i="1"/>
  <c r="CX266" i="1"/>
  <c r="CY266" i="1"/>
  <c r="CZ266" i="1"/>
  <c r="CU266" i="1"/>
  <c r="CW267" i="1"/>
  <c r="CX267" i="1"/>
  <c r="CY267" i="1"/>
  <c r="CZ267" i="1"/>
  <c r="CU267" i="1"/>
  <c r="CV268" i="1"/>
  <c r="CW268" i="1"/>
  <c r="CX268" i="1"/>
  <c r="CY268" i="1"/>
  <c r="CZ268" i="1"/>
  <c r="CU268" i="1"/>
  <c r="CV269" i="1"/>
  <c r="CX269" i="1"/>
  <c r="CY269" i="1"/>
  <c r="CZ269" i="1"/>
  <c r="CU269" i="1"/>
  <c r="CV270" i="1"/>
  <c r="CW270" i="1"/>
  <c r="CX270" i="1"/>
  <c r="CY270" i="1"/>
  <c r="CZ270" i="1"/>
  <c r="CU270" i="1"/>
  <c r="CV271" i="1"/>
  <c r="CW271" i="1"/>
  <c r="CX271" i="1"/>
  <c r="CY271" i="1"/>
  <c r="CZ271" i="1"/>
  <c r="CU271" i="1"/>
  <c r="CV272" i="1"/>
  <c r="CW272" i="1"/>
  <c r="CX272" i="1"/>
  <c r="CY272" i="1"/>
  <c r="CZ272" i="1"/>
  <c r="CU272" i="1"/>
  <c r="CV273" i="1"/>
  <c r="CW273" i="1"/>
  <c r="CX273" i="1"/>
  <c r="CY273" i="1"/>
  <c r="CZ273" i="1"/>
  <c r="CU273" i="1"/>
  <c r="CW274" i="1"/>
  <c r="CX274" i="1"/>
  <c r="CY274" i="1"/>
  <c r="CZ274" i="1"/>
  <c r="CU274" i="1"/>
  <c r="CV275" i="1"/>
  <c r="CX275" i="1"/>
  <c r="CY275" i="1"/>
  <c r="CZ275" i="1"/>
  <c r="CU275" i="1"/>
  <c r="CV276" i="1"/>
  <c r="CW276" i="1"/>
  <c r="CX276" i="1"/>
  <c r="CY276" i="1"/>
  <c r="CZ276" i="1"/>
  <c r="CU276" i="1"/>
  <c r="CV277" i="1"/>
  <c r="CW277" i="1"/>
  <c r="CX277" i="1"/>
  <c r="CY277" i="1"/>
  <c r="CZ277" i="1"/>
  <c r="CU277" i="1"/>
  <c r="CV278" i="1"/>
  <c r="CW278" i="1"/>
  <c r="CX278" i="1"/>
  <c r="CY278" i="1"/>
  <c r="CZ278" i="1"/>
  <c r="CU278" i="1"/>
  <c r="CV279" i="1"/>
  <c r="CW279" i="1"/>
  <c r="CX279" i="1"/>
  <c r="CY279" i="1"/>
  <c r="CZ279" i="1"/>
  <c r="CU279" i="1"/>
  <c r="CV280" i="1"/>
  <c r="CW280" i="1"/>
  <c r="CX280" i="1"/>
  <c r="CY280" i="1"/>
  <c r="CZ280" i="1"/>
  <c r="CU280" i="1"/>
  <c r="CV281" i="1"/>
  <c r="CW281" i="1"/>
  <c r="CX281" i="1"/>
  <c r="CY281" i="1"/>
  <c r="CZ281" i="1"/>
  <c r="CU281" i="1"/>
  <c r="CV282" i="1"/>
  <c r="CW282" i="1"/>
  <c r="CX282" i="1"/>
  <c r="CY282" i="1"/>
  <c r="CZ282" i="1"/>
  <c r="CU282" i="1"/>
  <c r="CV283" i="1"/>
  <c r="CX283" i="1"/>
  <c r="CY283" i="1"/>
  <c r="CZ283" i="1"/>
  <c r="CU283" i="1"/>
  <c r="CV284" i="1"/>
  <c r="CW284" i="1"/>
  <c r="CX284" i="1"/>
  <c r="CY284" i="1"/>
  <c r="CU284" i="1"/>
  <c r="CV285" i="1"/>
  <c r="CW285" i="1"/>
  <c r="CX285" i="1"/>
  <c r="CY285" i="1"/>
  <c r="CU285" i="1"/>
  <c r="CV286" i="1"/>
  <c r="CW286" i="1"/>
  <c r="CX286" i="1"/>
  <c r="CY286" i="1"/>
  <c r="CZ286" i="1"/>
  <c r="CU286" i="1"/>
  <c r="CV287" i="1"/>
  <c r="CW287" i="1"/>
  <c r="CX287" i="1"/>
  <c r="CY287" i="1"/>
  <c r="CU287" i="1"/>
  <c r="CV288" i="1"/>
  <c r="CW288" i="1"/>
  <c r="CX288" i="1"/>
  <c r="CY288" i="1"/>
  <c r="CZ288" i="1"/>
  <c r="CU288" i="1"/>
  <c r="CV289" i="1"/>
  <c r="CW289" i="1"/>
  <c r="CX289" i="1"/>
  <c r="CY289" i="1"/>
  <c r="CZ289" i="1"/>
  <c r="CU289" i="1"/>
  <c r="CV290" i="1"/>
  <c r="CW290" i="1"/>
  <c r="CX290" i="1"/>
  <c r="CY290" i="1"/>
  <c r="CZ290" i="1"/>
  <c r="CU290" i="1"/>
  <c r="CV291" i="1"/>
  <c r="CW291" i="1"/>
  <c r="CX291" i="1"/>
  <c r="CY291" i="1"/>
  <c r="CZ291" i="1"/>
  <c r="CU291" i="1"/>
  <c r="CV292" i="1"/>
  <c r="CW292" i="1"/>
  <c r="CX292" i="1"/>
  <c r="CY292" i="1"/>
  <c r="CZ292" i="1"/>
  <c r="CU292" i="1"/>
  <c r="CW293" i="1"/>
  <c r="CX293" i="1"/>
  <c r="CY293" i="1"/>
  <c r="CZ293" i="1"/>
  <c r="CU293" i="1"/>
  <c r="CV294" i="1"/>
  <c r="CW294" i="1"/>
  <c r="CX294" i="1"/>
  <c r="CY294" i="1"/>
  <c r="CZ294" i="1"/>
  <c r="CU294" i="1"/>
  <c r="CW295" i="1"/>
  <c r="CX295" i="1"/>
  <c r="CY295" i="1"/>
  <c r="CZ295" i="1"/>
  <c r="CU295" i="1"/>
  <c r="CV296" i="1"/>
  <c r="CW296" i="1"/>
  <c r="CX296" i="1"/>
  <c r="CY296" i="1"/>
  <c r="CZ296" i="1"/>
  <c r="CU296" i="1"/>
  <c r="CV297" i="1"/>
  <c r="CW297" i="1"/>
  <c r="CX297" i="1"/>
  <c r="CY297" i="1"/>
  <c r="CZ297" i="1"/>
  <c r="CU297" i="1"/>
  <c r="CV298" i="1"/>
  <c r="CW298" i="1"/>
  <c r="CX298" i="1"/>
  <c r="CY298" i="1"/>
  <c r="CZ298" i="1"/>
  <c r="CU298" i="1"/>
  <c r="CV299" i="1"/>
  <c r="CW299" i="1"/>
  <c r="CX299" i="1"/>
  <c r="CY299" i="1"/>
  <c r="CZ299" i="1"/>
  <c r="CU299" i="1"/>
  <c r="CV300" i="1"/>
  <c r="CW300" i="1"/>
  <c r="CX300" i="1"/>
  <c r="CY300" i="1"/>
  <c r="CZ300" i="1"/>
  <c r="CU300" i="1"/>
  <c r="CV301" i="1"/>
  <c r="CW301" i="1"/>
  <c r="CX301" i="1"/>
  <c r="CY301" i="1"/>
  <c r="CZ301" i="1"/>
  <c r="CU301" i="1"/>
  <c r="CV302" i="1"/>
  <c r="CW302" i="1"/>
  <c r="CX302" i="1"/>
  <c r="CY302" i="1"/>
  <c r="CZ302" i="1"/>
  <c r="CU302" i="1"/>
  <c r="CV303" i="1"/>
  <c r="CW303" i="1"/>
  <c r="CX303" i="1"/>
  <c r="CY303" i="1"/>
  <c r="CZ303" i="1"/>
  <c r="CU303" i="1"/>
  <c r="CV304" i="1"/>
  <c r="CW304" i="1"/>
  <c r="CX304" i="1"/>
  <c r="CY304" i="1"/>
  <c r="CZ304" i="1"/>
  <c r="CU304" i="1"/>
  <c r="CV305" i="1"/>
  <c r="CW305" i="1"/>
  <c r="CX305" i="1"/>
  <c r="CY305" i="1"/>
  <c r="CZ305" i="1"/>
  <c r="CU305" i="1"/>
  <c r="CV306" i="1"/>
  <c r="CW306" i="1"/>
  <c r="CX306" i="1"/>
  <c r="CY306" i="1"/>
  <c r="CZ306" i="1"/>
  <c r="CU306" i="1"/>
  <c r="CV307" i="1"/>
  <c r="CW307" i="1"/>
  <c r="CX307" i="1"/>
  <c r="CY307" i="1"/>
  <c r="CZ307" i="1"/>
  <c r="CU307" i="1"/>
  <c r="CV308" i="1"/>
  <c r="CW308" i="1"/>
  <c r="CX308" i="1"/>
  <c r="CY308" i="1"/>
  <c r="CZ308" i="1"/>
  <c r="CU308" i="1"/>
  <c r="CW309" i="1"/>
  <c r="CX309" i="1"/>
  <c r="CY309" i="1"/>
  <c r="CZ309" i="1"/>
  <c r="CU309" i="1"/>
  <c r="CW310" i="1"/>
  <c r="CX310" i="1"/>
  <c r="CY310" i="1"/>
  <c r="CZ310" i="1"/>
  <c r="CU310" i="1"/>
  <c r="CV311" i="1"/>
  <c r="CW311" i="1"/>
  <c r="CX311" i="1"/>
  <c r="CY311" i="1"/>
  <c r="CZ311" i="1"/>
  <c r="CU311" i="1"/>
  <c r="CV312" i="1"/>
  <c r="CW312" i="1"/>
  <c r="CX312" i="1"/>
  <c r="CY312" i="1"/>
  <c r="CZ312" i="1"/>
  <c r="CU312" i="1"/>
  <c r="CV313" i="1"/>
  <c r="CW313" i="1"/>
  <c r="CX313" i="1"/>
  <c r="CY313" i="1"/>
  <c r="CZ313" i="1"/>
  <c r="CU313" i="1"/>
  <c r="CV314" i="1"/>
  <c r="CW314" i="1"/>
  <c r="CX314" i="1"/>
  <c r="CY314" i="1"/>
  <c r="CZ314" i="1"/>
  <c r="CU314" i="1"/>
  <c r="CV315" i="1"/>
  <c r="CW315" i="1"/>
  <c r="CX315" i="1"/>
  <c r="CY315" i="1"/>
  <c r="CZ315" i="1"/>
  <c r="CU315" i="1"/>
  <c r="CW316" i="1"/>
  <c r="CX316" i="1"/>
  <c r="CY316" i="1"/>
  <c r="CZ316" i="1"/>
  <c r="CU316" i="1"/>
  <c r="CV317" i="1"/>
  <c r="CW317" i="1"/>
  <c r="CX317" i="1"/>
  <c r="CY317" i="1"/>
  <c r="CZ317" i="1"/>
  <c r="CU317" i="1"/>
  <c r="CV318" i="1"/>
  <c r="CW318" i="1"/>
  <c r="CX318" i="1"/>
  <c r="CY318" i="1"/>
  <c r="CZ318" i="1"/>
  <c r="CU318" i="1"/>
  <c r="CV319" i="1"/>
  <c r="CW319" i="1"/>
  <c r="CY319" i="1"/>
  <c r="CZ319" i="1"/>
  <c r="CU319" i="1"/>
  <c r="CV320" i="1"/>
  <c r="CW320" i="1"/>
  <c r="CY320" i="1"/>
  <c r="CZ320" i="1"/>
  <c r="CU320" i="1"/>
  <c r="CW321" i="1"/>
  <c r="CX321" i="1"/>
  <c r="CY321" i="1"/>
  <c r="CZ321" i="1"/>
  <c r="CU321" i="1"/>
  <c r="CV322" i="1"/>
  <c r="CW322" i="1"/>
  <c r="CY322" i="1"/>
  <c r="CZ322" i="1"/>
  <c r="CU322" i="1"/>
  <c r="CV323" i="1"/>
  <c r="CW323" i="1"/>
  <c r="CY323" i="1"/>
  <c r="CZ323" i="1"/>
  <c r="CU323" i="1"/>
  <c r="CV324" i="1"/>
  <c r="CW324" i="1"/>
  <c r="CX324" i="1"/>
  <c r="CY324" i="1"/>
  <c r="CZ324" i="1"/>
  <c r="CU324" i="1"/>
  <c r="CV325" i="1"/>
  <c r="CW325" i="1"/>
  <c r="CX325" i="1"/>
  <c r="CY325" i="1"/>
  <c r="CZ325" i="1"/>
  <c r="CU325" i="1"/>
  <c r="CV326" i="1"/>
  <c r="CW326" i="1"/>
  <c r="CX326" i="1"/>
  <c r="CY326" i="1"/>
  <c r="CZ326" i="1"/>
  <c r="CU326" i="1"/>
  <c r="CV327" i="1"/>
  <c r="CW327" i="1"/>
  <c r="CX327" i="1"/>
  <c r="CY327" i="1"/>
  <c r="CZ327" i="1"/>
  <c r="CU327" i="1"/>
  <c r="CW328" i="1"/>
  <c r="CX328" i="1"/>
  <c r="CY328" i="1"/>
  <c r="CZ328" i="1"/>
  <c r="CU328" i="1"/>
  <c r="CV329" i="1"/>
  <c r="CW329" i="1"/>
  <c r="CX329" i="1"/>
  <c r="CY329" i="1"/>
  <c r="CZ329" i="1"/>
  <c r="CU329" i="1"/>
  <c r="CV330" i="1"/>
  <c r="CW330" i="1"/>
  <c r="CX330" i="1"/>
  <c r="CY330" i="1"/>
  <c r="CZ330" i="1"/>
  <c r="CU330" i="1"/>
  <c r="CW331" i="1"/>
  <c r="CX331" i="1"/>
  <c r="CY331" i="1"/>
  <c r="CZ331" i="1"/>
  <c r="CU331" i="1"/>
  <c r="CV332" i="1"/>
  <c r="CW332" i="1"/>
  <c r="CX332" i="1"/>
  <c r="CY332" i="1"/>
  <c r="CZ332" i="1"/>
  <c r="CU332" i="1"/>
  <c r="CW333" i="1"/>
  <c r="CX333" i="1"/>
  <c r="CY333" i="1"/>
  <c r="CZ333" i="1"/>
  <c r="CU333" i="1"/>
  <c r="CV334" i="1"/>
  <c r="CW334" i="1"/>
  <c r="CX334" i="1"/>
  <c r="CY334" i="1"/>
  <c r="CZ334" i="1"/>
  <c r="CU334" i="1"/>
  <c r="CV335" i="1"/>
  <c r="CW335" i="1"/>
  <c r="CX335" i="1"/>
  <c r="CY335" i="1"/>
  <c r="CZ335" i="1"/>
  <c r="CU335" i="1"/>
  <c r="CV336" i="1"/>
  <c r="CW336" i="1"/>
  <c r="CX336" i="1"/>
  <c r="CY336" i="1"/>
  <c r="CZ336" i="1"/>
  <c r="CU336" i="1"/>
  <c r="CV337" i="1"/>
  <c r="CX337" i="1"/>
  <c r="CY337" i="1"/>
  <c r="CZ337" i="1"/>
  <c r="CU337" i="1"/>
  <c r="CW338" i="1"/>
  <c r="CX338" i="1"/>
  <c r="CY338" i="1"/>
  <c r="CZ338" i="1"/>
  <c r="CU338" i="1"/>
  <c r="CW339" i="1"/>
  <c r="CX339" i="1"/>
  <c r="CY339" i="1"/>
  <c r="CZ339" i="1"/>
  <c r="CU339" i="1"/>
  <c r="CW340" i="1"/>
  <c r="CX340" i="1"/>
  <c r="CY340" i="1"/>
  <c r="CZ340" i="1"/>
  <c r="CU340" i="1"/>
  <c r="CV341" i="1"/>
  <c r="CW341" i="1"/>
  <c r="CX341" i="1"/>
  <c r="CY341" i="1"/>
  <c r="CZ341" i="1"/>
  <c r="CU341" i="1"/>
  <c r="CV342" i="1"/>
  <c r="CW342" i="1"/>
  <c r="CX342" i="1"/>
  <c r="CY342" i="1"/>
  <c r="CZ342" i="1"/>
  <c r="CU342" i="1"/>
  <c r="CV343" i="1"/>
  <c r="CW343" i="1"/>
  <c r="CX343" i="1"/>
  <c r="CY343" i="1"/>
  <c r="CZ343" i="1"/>
  <c r="CU343" i="1"/>
  <c r="CV344" i="1"/>
  <c r="CW344" i="1"/>
  <c r="CX344" i="1"/>
  <c r="CY344" i="1"/>
  <c r="CZ344" i="1"/>
  <c r="CU344" i="1"/>
  <c r="CV345" i="1"/>
  <c r="CW345" i="1"/>
  <c r="CX345" i="1"/>
  <c r="CY345" i="1"/>
  <c r="CZ345" i="1"/>
  <c r="CU345" i="1"/>
  <c r="CV346" i="1"/>
  <c r="CW346" i="1"/>
  <c r="CX346" i="1"/>
  <c r="CY346" i="1"/>
  <c r="CZ346" i="1"/>
  <c r="CU346" i="1"/>
  <c r="CV347" i="1"/>
  <c r="CX347" i="1"/>
  <c r="CY347" i="1"/>
  <c r="CZ347" i="1"/>
  <c r="CU347" i="1"/>
  <c r="CV348" i="1"/>
  <c r="CW348" i="1"/>
  <c r="CX348" i="1"/>
  <c r="CY348" i="1"/>
  <c r="CZ348" i="1"/>
  <c r="CU348" i="1"/>
  <c r="CV349" i="1"/>
  <c r="CW349" i="1"/>
  <c r="CY349" i="1"/>
  <c r="CZ349" i="1"/>
  <c r="CU349" i="1"/>
  <c r="CV350" i="1"/>
  <c r="CW350" i="1"/>
  <c r="CY350" i="1"/>
  <c r="CZ350" i="1"/>
  <c r="CU350" i="1"/>
  <c r="CV351" i="1"/>
  <c r="CW351" i="1"/>
  <c r="CX351" i="1"/>
  <c r="CY351" i="1"/>
  <c r="CZ351" i="1"/>
  <c r="CU351" i="1"/>
  <c r="CV352" i="1"/>
  <c r="CW352" i="1"/>
  <c r="CX352" i="1"/>
  <c r="CY352" i="1"/>
  <c r="CZ352" i="1"/>
  <c r="CU352" i="1"/>
  <c r="CV353" i="1"/>
  <c r="CW353" i="1"/>
  <c r="CY353" i="1"/>
  <c r="CZ353" i="1"/>
  <c r="CU353" i="1"/>
  <c r="CV354" i="1"/>
  <c r="CW354" i="1"/>
  <c r="CX354" i="1"/>
  <c r="CY354" i="1"/>
  <c r="CZ354" i="1"/>
  <c r="CU354" i="1"/>
  <c r="CW355" i="1"/>
  <c r="CX355" i="1"/>
  <c r="CY355" i="1"/>
  <c r="CZ355" i="1"/>
  <c r="CU355" i="1"/>
  <c r="CW356" i="1"/>
  <c r="CX356" i="1"/>
  <c r="CY356" i="1"/>
  <c r="CZ356" i="1"/>
  <c r="CU356" i="1"/>
  <c r="CW357" i="1"/>
  <c r="CX357" i="1"/>
  <c r="CY357" i="1"/>
  <c r="CZ357" i="1"/>
  <c r="CU357" i="1"/>
  <c r="CV358" i="1"/>
  <c r="CW358" i="1"/>
  <c r="CX358" i="1"/>
  <c r="CY358" i="1"/>
  <c r="CZ358" i="1"/>
  <c r="CU358" i="1"/>
  <c r="CV359" i="1"/>
  <c r="CW359" i="1"/>
  <c r="CX359" i="1"/>
  <c r="CY359" i="1"/>
  <c r="CZ359" i="1"/>
  <c r="CU359" i="1"/>
  <c r="CV360" i="1"/>
  <c r="CW360" i="1"/>
  <c r="CX360" i="1"/>
  <c r="CY360" i="1"/>
  <c r="CZ360" i="1"/>
  <c r="CU360" i="1"/>
  <c r="CW361" i="1"/>
  <c r="CX361" i="1"/>
  <c r="CY361" i="1"/>
  <c r="CZ361" i="1"/>
  <c r="CU361" i="1"/>
  <c r="CW362" i="1"/>
  <c r="CX362" i="1"/>
  <c r="CY362" i="1"/>
  <c r="CZ362" i="1"/>
  <c r="CU362" i="1"/>
  <c r="CV363" i="1"/>
  <c r="CW363" i="1"/>
  <c r="CX363" i="1"/>
  <c r="CY363" i="1"/>
  <c r="CZ363" i="1"/>
  <c r="CU363" i="1"/>
  <c r="CV364" i="1"/>
  <c r="CW364" i="1"/>
  <c r="CX364" i="1"/>
  <c r="CY364" i="1"/>
  <c r="CZ364" i="1"/>
  <c r="CU364" i="1"/>
  <c r="CV365" i="1"/>
  <c r="CW365" i="1"/>
  <c r="CX365" i="1"/>
  <c r="CY365" i="1"/>
  <c r="CZ365" i="1"/>
  <c r="CU365" i="1"/>
  <c r="CV366" i="1"/>
  <c r="CW366" i="1"/>
  <c r="CX366" i="1"/>
  <c r="CY366" i="1"/>
  <c r="CZ366" i="1"/>
  <c r="CU366" i="1"/>
  <c r="CV367" i="1"/>
  <c r="CW367" i="1"/>
  <c r="CX367" i="1"/>
  <c r="CY367" i="1"/>
  <c r="CZ367" i="1"/>
  <c r="CU367" i="1"/>
  <c r="CW368" i="1"/>
  <c r="CX368" i="1"/>
  <c r="CY368" i="1"/>
  <c r="CZ368" i="1"/>
  <c r="CU368" i="1"/>
  <c r="CW369" i="1"/>
  <c r="CX369" i="1"/>
  <c r="CY369" i="1"/>
  <c r="CZ369" i="1"/>
  <c r="CU369" i="1"/>
  <c r="CV370" i="1"/>
  <c r="CW370" i="1"/>
  <c r="CX370" i="1"/>
  <c r="CY370" i="1"/>
  <c r="CZ370" i="1"/>
  <c r="CU370" i="1"/>
  <c r="CW371" i="1"/>
  <c r="CX371" i="1"/>
  <c r="CY371" i="1"/>
  <c r="CZ371" i="1"/>
  <c r="CU371" i="1"/>
  <c r="CV372" i="1"/>
  <c r="CW372" i="1"/>
  <c r="CX372" i="1"/>
  <c r="CY372" i="1"/>
  <c r="CZ372" i="1"/>
  <c r="CU372" i="1"/>
  <c r="CW373" i="1"/>
  <c r="CX373" i="1"/>
  <c r="CY373" i="1"/>
  <c r="CZ373" i="1"/>
  <c r="CU373" i="1"/>
  <c r="CV374" i="1"/>
  <c r="CW374" i="1"/>
  <c r="CY374" i="1"/>
  <c r="CZ374" i="1"/>
  <c r="CU374" i="1"/>
  <c r="CV375" i="1"/>
  <c r="CW375" i="1"/>
  <c r="CX375" i="1"/>
  <c r="CY375" i="1"/>
  <c r="CZ375" i="1"/>
  <c r="CU375" i="1"/>
  <c r="CW376" i="1"/>
  <c r="CX376" i="1"/>
  <c r="CY376" i="1"/>
  <c r="CZ376" i="1"/>
  <c r="CU376" i="1"/>
  <c r="CW377" i="1"/>
  <c r="CX377" i="1"/>
  <c r="CY377" i="1"/>
  <c r="CZ377" i="1"/>
  <c r="CU377" i="1"/>
  <c r="CV378" i="1"/>
  <c r="CW378" i="1"/>
  <c r="CX378" i="1"/>
  <c r="CY378" i="1"/>
  <c r="CZ378" i="1"/>
  <c r="CU378" i="1"/>
  <c r="CV379" i="1"/>
  <c r="CW379" i="1"/>
  <c r="CX379" i="1"/>
  <c r="CZ379" i="1"/>
  <c r="CU379" i="1"/>
  <c r="CV380" i="1"/>
  <c r="CW380" i="1"/>
  <c r="CY380" i="1"/>
  <c r="CZ380" i="1"/>
  <c r="CU380" i="1"/>
  <c r="CW381" i="1"/>
  <c r="CX381" i="1"/>
  <c r="CY381" i="1"/>
  <c r="CU381" i="1"/>
  <c r="CW382" i="1"/>
  <c r="CX382" i="1"/>
  <c r="CY382" i="1"/>
  <c r="CZ382" i="1"/>
  <c r="CU382" i="1"/>
  <c r="CV383" i="1"/>
  <c r="CW383" i="1"/>
  <c r="CX383" i="1"/>
  <c r="CY383" i="1"/>
  <c r="CZ383" i="1"/>
  <c r="CU383" i="1"/>
  <c r="CV384" i="1"/>
  <c r="CW384" i="1"/>
  <c r="CX384" i="1"/>
  <c r="CY384" i="1"/>
  <c r="CZ384" i="1"/>
  <c r="CU384" i="1"/>
  <c r="CV385" i="1"/>
  <c r="CW385" i="1"/>
  <c r="CX385" i="1"/>
  <c r="CZ385" i="1"/>
  <c r="CU385" i="1"/>
  <c r="CV386" i="1"/>
  <c r="CW386" i="1"/>
  <c r="CY386" i="1"/>
  <c r="CZ386" i="1"/>
  <c r="CU386" i="1"/>
  <c r="CV387" i="1"/>
  <c r="CW387" i="1"/>
  <c r="CX387" i="1"/>
  <c r="CY387" i="1"/>
  <c r="CZ387" i="1"/>
  <c r="CU387" i="1"/>
  <c r="CW388" i="1"/>
  <c r="CX388" i="1"/>
  <c r="CY388" i="1"/>
  <c r="CZ388" i="1"/>
  <c r="CU388" i="1"/>
  <c r="CW389" i="1"/>
  <c r="CX389" i="1"/>
  <c r="CY389" i="1"/>
  <c r="CZ389" i="1"/>
  <c r="CU389" i="1"/>
  <c r="CV390" i="1"/>
  <c r="CW390" i="1"/>
  <c r="CX390" i="1"/>
  <c r="CY390" i="1"/>
  <c r="CZ390" i="1"/>
  <c r="CU390" i="1"/>
  <c r="CV391" i="1"/>
  <c r="CW391" i="1"/>
  <c r="CX391" i="1"/>
  <c r="CZ391" i="1"/>
  <c r="CU391" i="1"/>
  <c r="CV392" i="1"/>
  <c r="CW392" i="1"/>
  <c r="CY392" i="1"/>
  <c r="CZ392" i="1"/>
  <c r="CU392" i="1"/>
  <c r="CV393" i="1"/>
  <c r="CW393" i="1"/>
  <c r="CX393" i="1"/>
  <c r="CY393" i="1"/>
  <c r="CZ393" i="1"/>
  <c r="CU393" i="1"/>
  <c r="CW394" i="1"/>
  <c r="CX394" i="1"/>
  <c r="CY394" i="1"/>
  <c r="CZ394" i="1"/>
  <c r="CU394" i="1"/>
  <c r="CW395" i="1"/>
  <c r="CX395" i="1"/>
  <c r="CY395" i="1"/>
  <c r="CZ395" i="1"/>
  <c r="CU395" i="1"/>
  <c r="CV396" i="1"/>
  <c r="CW396" i="1"/>
  <c r="CX396" i="1"/>
  <c r="CY396" i="1"/>
  <c r="CZ396" i="1"/>
  <c r="CU396" i="1"/>
  <c r="CV397" i="1"/>
  <c r="CW397" i="1"/>
  <c r="CX397" i="1"/>
  <c r="CZ397" i="1"/>
  <c r="CU397" i="1"/>
  <c r="CV398" i="1"/>
  <c r="CW398" i="1"/>
  <c r="CY398" i="1"/>
  <c r="CZ398" i="1"/>
  <c r="CU398" i="1"/>
  <c r="CV399" i="1"/>
  <c r="CW399" i="1"/>
  <c r="CX399" i="1"/>
  <c r="CY399" i="1"/>
  <c r="CZ399" i="1"/>
  <c r="CU399" i="1"/>
  <c r="CW400" i="1"/>
  <c r="CX400" i="1"/>
  <c r="CY400" i="1"/>
  <c r="CZ400" i="1"/>
  <c r="CU400" i="1"/>
  <c r="CW401" i="1"/>
  <c r="CX401" i="1"/>
  <c r="CY401" i="1"/>
  <c r="CZ401" i="1"/>
  <c r="CU401" i="1"/>
  <c r="CV402" i="1"/>
  <c r="CW402" i="1"/>
  <c r="CX402" i="1"/>
  <c r="CY402" i="1"/>
  <c r="CZ402" i="1"/>
  <c r="CU402" i="1"/>
  <c r="CV403" i="1"/>
  <c r="CW403" i="1"/>
  <c r="CX403" i="1"/>
  <c r="CY403" i="1"/>
  <c r="CZ403" i="1"/>
  <c r="CU403" i="1"/>
  <c r="CV404" i="1"/>
  <c r="CW404" i="1"/>
  <c r="CY404" i="1"/>
  <c r="CZ404" i="1"/>
  <c r="CU404" i="1"/>
  <c r="CV405" i="1"/>
  <c r="CW405" i="1"/>
  <c r="CX405" i="1"/>
  <c r="CY405" i="1"/>
  <c r="CZ405" i="1"/>
  <c r="CU405" i="1"/>
  <c r="CW406" i="1"/>
  <c r="CX406" i="1"/>
  <c r="CY406" i="1"/>
  <c r="CZ406" i="1"/>
  <c r="CU406" i="1"/>
  <c r="CV407" i="1"/>
  <c r="CW407" i="1"/>
  <c r="CX407" i="1"/>
  <c r="CY407" i="1"/>
  <c r="CZ407" i="1"/>
  <c r="CU407" i="1"/>
  <c r="CW408" i="1"/>
  <c r="CX408" i="1"/>
  <c r="CY408" i="1"/>
  <c r="CZ408" i="1"/>
  <c r="CU408" i="1"/>
  <c r="CV409" i="1"/>
  <c r="CW409" i="1"/>
  <c r="CX409" i="1"/>
  <c r="CY409" i="1"/>
  <c r="CZ409" i="1"/>
  <c r="CU409" i="1"/>
  <c r="CW410" i="1"/>
  <c r="CX410" i="1"/>
  <c r="CY410" i="1"/>
  <c r="CZ410" i="1"/>
  <c r="CU410" i="1"/>
  <c r="CY412" i="1"/>
  <c r="CU412" i="1"/>
  <c r="CV413" i="1"/>
  <c r="CW413" i="1"/>
  <c r="CX413" i="1"/>
  <c r="CY413" i="1"/>
  <c r="CZ413" i="1"/>
  <c r="CU413" i="1"/>
  <c r="CV414" i="1"/>
  <c r="CW414" i="1"/>
  <c r="CX414" i="1"/>
  <c r="CY414" i="1"/>
  <c r="CZ414" i="1"/>
  <c r="CU414" i="1"/>
  <c r="CV415" i="1"/>
  <c r="CW415" i="1"/>
  <c r="CX415" i="1"/>
  <c r="CY415" i="1"/>
  <c r="CZ415" i="1"/>
  <c r="CU415" i="1"/>
  <c r="CV416" i="1"/>
  <c r="CW416" i="1"/>
  <c r="CX416" i="1"/>
  <c r="CY416" i="1"/>
  <c r="CZ416" i="1"/>
  <c r="CU416" i="1"/>
  <c r="CV417" i="1"/>
  <c r="CW417" i="1"/>
  <c r="CX417" i="1"/>
  <c r="CY417" i="1"/>
  <c r="CZ417" i="1"/>
  <c r="CU417" i="1"/>
  <c r="CV418" i="1"/>
  <c r="CW418" i="1"/>
  <c r="CX418" i="1"/>
  <c r="CY418" i="1"/>
  <c r="CZ418" i="1"/>
  <c r="CU418" i="1"/>
  <c r="CV419" i="1"/>
  <c r="CW419" i="1"/>
  <c r="CX419" i="1"/>
  <c r="CY419" i="1"/>
  <c r="CZ419" i="1"/>
  <c r="CU419" i="1"/>
  <c r="CV420" i="1"/>
  <c r="CW420" i="1"/>
  <c r="CX420" i="1"/>
  <c r="CY420" i="1"/>
  <c r="CZ420" i="1"/>
  <c r="CU420" i="1"/>
  <c r="CW421" i="1"/>
  <c r="CX421" i="1"/>
  <c r="CY421" i="1"/>
  <c r="CZ421" i="1"/>
  <c r="CU421" i="1"/>
  <c r="CV422" i="1"/>
  <c r="CW422" i="1"/>
  <c r="CX422" i="1"/>
  <c r="CY422" i="1"/>
  <c r="CZ422" i="1"/>
  <c r="CU422" i="1"/>
  <c r="CV423" i="1"/>
  <c r="CW423" i="1"/>
  <c r="CX423" i="1"/>
  <c r="CY423" i="1"/>
  <c r="CZ423" i="1"/>
  <c r="CU423" i="1"/>
  <c r="CV424" i="1"/>
  <c r="CW424" i="1"/>
  <c r="CX424" i="1"/>
  <c r="CY424" i="1"/>
  <c r="CZ424" i="1"/>
  <c r="CU424" i="1"/>
  <c r="CV425" i="1"/>
  <c r="CW425" i="1"/>
  <c r="CX425" i="1"/>
  <c r="CY425" i="1"/>
  <c r="CZ425" i="1"/>
  <c r="CU425" i="1"/>
  <c r="CV426" i="1"/>
  <c r="CW426" i="1"/>
  <c r="CX426" i="1"/>
  <c r="CY426" i="1"/>
  <c r="CZ426" i="1"/>
  <c r="CU426" i="1"/>
  <c r="CV427" i="1"/>
  <c r="CW427" i="1"/>
  <c r="CX427" i="1"/>
  <c r="CY427" i="1"/>
  <c r="CZ427" i="1"/>
  <c r="CU427" i="1"/>
  <c r="CV428" i="1"/>
  <c r="CW428" i="1"/>
  <c r="CX428" i="1"/>
  <c r="CY428" i="1"/>
  <c r="CZ428" i="1"/>
  <c r="CU428" i="1"/>
  <c r="CV429" i="1"/>
  <c r="CW429" i="1"/>
  <c r="CX429" i="1"/>
  <c r="CY429" i="1"/>
  <c r="CZ429" i="1"/>
  <c r="CU429" i="1"/>
  <c r="CV430" i="1"/>
  <c r="CW430" i="1"/>
  <c r="CX430" i="1"/>
  <c r="CY430" i="1"/>
  <c r="CZ430" i="1"/>
  <c r="CU430" i="1"/>
  <c r="CV431" i="1"/>
  <c r="CW431" i="1"/>
  <c r="CX431" i="1"/>
  <c r="CY431" i="1"/>
  <c r="CZ431" i="1"/>
  <c r="CU431" i="1"/>
  <c r="CV432" i="1"/>
  <c r="CW432" i="1"/>
  <c r="CX432" i="1"/>
  <c r="CY432" i="1"/>
  <c r="CZ432" i="1"/>
  <c r="CU432" i="1"/>
  <c r="CW433" i="1"/>
  <c r="CX433" i="1"/>
  <c r="CY433" i="1"/>
  <c r="CZ433" i="1"/>
  <c r="CU433" i="1"/>
  <c r="CW434" i="1"/>
  <c r="CX434" i="1"/>
  <c r="CY434" i="1"/>
  <c r="CZ434" i="1"/>
  <c r="CU434" i="1"/>
  <c r="CW435" i="1"/>
  <c r="CX435" i="1"/>
  <c r="CY435" i="1"/>
  <c r="CZ435" i="1"/>
  <c r="CU435" i="1"/>
  <c r="CV436" i="1"/>
  <c r="CW436" i="1"/>
  <c r="CX436" i="1"/>
  <c r="CY436" i="1"/>
  <c r="CZ436" i="1"/>
  <c r="CU436" i="1"/>
  <c r="CV437" i="1"/>
  <c r="CW437" i="1"/>
  <c r="CX437" i="1"/>
  <c r="CY437" i="1"/>
  <c r="CZ437" i="1"/>
  <c r="CU437" i="1"/>
  <c r="CV438" i="1"/>
  <c r="CW438" i="1"/>
  <c r="CX438" i="1"/>
  <c r="CY438" i="1"/>
  <c r="CZ438" i="1"/>
  <c r="CU438" i="1"/>
  <c r="CV439" i="1"/>
  <c r="CW439" i="1"/>
  <c r="CX439" i="1"/>
  <c r="CY439" i="1"/>
  <c r="CZ439" i="1"/>
  <c r="CU439" i="1"/>
  <c r="CV440" i="1"/>
  <c r="CW440" i="1"/>
  <c r="CX440" i="1"/>
  <c r="CY440" i="1"/>
  <c r="CZ440" i="1"/>
  <c r="CU440" i="1"/>
  <c r="CV441" i="1"/>
  <c r="CW441" i="1"/>
  <c r="CX441" i="1"/>
  <c r="CY441" i="1"/>
  <c r="CZ441" i="1"/>
  <c r="CU441" i="1"/>
  <c r="CV442" i="1"/>
  <c r="CW442" i="1"/>
  <c r="CX442" i="1"/>
  <c r="CY442" i="1"/>
  <c r="CZ442" i="1"/>
  <c r="CU442" i="1"/>
  <c r="CV443" i="1"/>
  <c r="CW443" i="1"/>
  <c r="CX443" i="1"/>
  <c r="CY443" i="1"/>
  <c r="CZ443" i="1"/>
  <c r="CU443" i="1"/>
  <c r="CV444" i="1"/>
  <c r="CW444" i="1"/>
  <c r="CX444" i="1"/>
  <c r="CY444" i="1"/>
  <c r="CZ444" i="1"/>
  <c r="CU444" i="1"/>
  <c r="CV445" i="1"/>
  <c r="CW445" i="1"/>
  <c r="CX445" i="1"/>
  <c r="CY445" i="1"/>
  <c r="CZ445" i="1"/>
  <c r="CU445" i="1"/>
  <c r="CU6" i="1"/>
  <c r="CY6" i="1"/>
  <c r="CZ6" i="1"/>
  <c r="DF411" i="1"/>
  <c r="CN65" i="1" l="1"/>
  <c r="CZ65" i="1" s="1"/>
  <c r="CY64" i="1"/>
  <c r="CC65" i="1"/>
  <c r="CU64" i="1"/>
  <c r="CU411" i="1"/>
  <c r="CZ64" i="1"/>
  <c r="AS447" i="1"/>
  <c r="DA164" i="1"/>
  <c r="CV293" i="1"/>
  <c r="DA293" i="1" s="1"/>
  <c r="CP447" i="1"/>
  <c r="DA73" i="1"/>
  <c r="DA336" i="1"/>
  <c r="DA292" i="1"/>
  <c r="DA304" i="1"/>
  <c r="DA294" i="1"/>
  <c r="DA22" i="1"/>
  <c r="CV389" i="1"/>
  <c r="DA389" i="1" s="1"/>
  <c r="DA427" i="1"/>
  <c r="DA303" i="1"/>
  <c r="DA415" i="1"/>
  <c r="CV401" i="1"/>
  <c r="DA401" i="1" s="1"/>
  <c r="DA302" i="1"/>
  <c r="DA67" i="1"/>
  <c r="DA366" i="1"/>
  <c r="DA205" i="1"/>
  <c r="DA200" i="1"/>
  <c r="DA132" i="1"/>
  <c r="DA264" i="1"/>
  <c r="DA407" i="1"/>
  <c r="DA152" i="1"/>
  <c r="DA150" i="1"/>
  <c r="DA209" i="1"/>
  <c r="DA178" i="1"/>
  <c r="DA53" i="1"/>
  <c r="CV36" i="1"/>
  <c r="DA36" i="1" s="1"/>
  <c r="CR447" i="1"/>
  <c r="DA367" i="1"/>
  <c r="DA140" i="1"/>
  <c r="DA8" i="1"/>
  <c r="DA288" i="1"/>
  <c r="DA438" i="1"/>
  <c r="DA301" i="1"/>
  <c r="DA291" i="1"/>
  <c r="DA193" i="1"/>
  <c r="DA120" i="1"/>
  <c r="CZ71" i="1"/>
  <c r="DA71" i="1" s="1"/>
  <c r="CT447" i="1"/>
  <c r="DA370" i="1"/>
  <c r="DA383" i="1"/>
  <c r="DA440" i="1"/>
  <c r="DA423" i="1"/>
  <c r="DA420" i="1"/>
  <c r="CY446" i="1"/>
  <c r="DA360" i="1"/>
  <c r="CW266" i="1"/>
  <c r="DA266" i="1" s="1"/>
  <c r="CW227" i="1"/>
  <c r="DA227" i="1" s="1"/>
  <c r="CV191" i="1"/>
  <c r="DA191" i="1" s="1"/>
  <c r="DA177" i="1"/>
  <c r="CZ176" i="1"/>
  <c r="DA176" i="1" s="1"/>
  <c r="DA429" i="1"/>
  <c r="CV101" i="1"/>
  <c r="DA101" i="1" s="1"/>
  <c r="DA444" i="1"/>
  <c r="DA418" i="1"/>
  <c r="CK446" i="1"/>
  <c r="DA409" i="1"/>
  <c r="DA402" i="1"/>
  <c r="DA52" i="1"/>
  <c r="DA29" i="1"/>
  <c r="CV12" i="1"/>
  <c r="DA442" i="1"/>
  <c r="DA416" i="1"/>
  <c r="CW412" i="1"/>
  <c r="CW446" i="1" s="1"/>
  <c r="CV395" i="1"/>
  <c r="DA395" i="1" s="1"/>
  <c r="CV377" i="1"/>
  <c r="DA377" i="1" s="1"/>
  <c r="CV371" i="1"/>
  <c r="DA371" i="1" s="1"/>
  <c r="CV369" i="1"/>
  <c r="DA369" i="1" s="1"/>
  <c r="CV368" i="1"/>
  <c r="DA368" i="1" s="1"/>
  <c r="DA352" i="1"/>
  <c r="CW337" i="1"/>
  <c r="DA337" i="1" s="1"/>
  <c r="CV321" i="1"/>
  <c r="DA321" i="1" s="1"/>
  <c r="CZ284" i="1"/>
  <c r="DA284" i="1" s="1"/>
  <c r="CW283" i="1"/>
  <c r="DA283" i="1" s="1"/>
  <c r="CZ263" i="1"/>
  <c r="DA263" i="1" s="1"/>
  <c r="DA245" i="1"/>
  <c r="CW215" i="1"/>
  <c r="DA215" i="1" s="1"/>
  <c r="DA138" i="1"/>
  <c r="CW131" i="1"/>
  <c r="DA131" i="1" s="1"/>
  <c r="CV362" i="1"/>
  <c r="DA362" i="1" s="1"/>
  <c r="CV331" i="1"/>
  <c r="DA331" i="1" s="1"/>
  <c r="CW239" i="1"/>
  <c r="DA239" i="1" s="1"/>
  <c r="CY180" i="1"/>
  <c r="DA180" i="1" s="1"/>
  <c r="CV149" i="1"/>
  <c r="DA149" i="1" s="1"/>
  <c r="CX6" i="1"/>
  <c r="CM446" i="1"/>
  <c r="CV421" i="1"/>
  <c r="DA421" i="1" s="1"/>
  <c r="CU446" i="1"/>
  <c r="CV381" i="1"/>
  <c r="CV361" i="1"/>
  <c r="DA361" i="1" s="1"/>
  <c r="DA327" i="1"/>
  <c r="DA318" i="1"/>
  <c r="DA299" i="1"/>
  <c r="DA279" i="1"/>
  <c r="DA265" i="1"/>
  <c r="DA258" i="1"/>
  <c r="DA121" i="1"/>
  <c r="DA439" i="1"/>
  <c r="DA428" i="1"/>
  <c r="CZ412" i="1"/>
  <c r="CZ446" i="1" s="1"/>
  <c r="CN446" i="1"/>
  <c r="DA330" i="1"/>
  <c r="DA306" i="1"/>
  <c r="DA286" i="1"/>
  <c r="CW269" i="1"/>
  <c r="DA269" i="1" s="1"/>
  <c r="DA251" i="1"/>
  <c r="DA221" i="1"/>
  <c r="DA139" i="1"/>
  <c r="CY122" i="1"/>
  <c r="DA122" i="1" s="1"/>
  <c r="CZ107" i="1"/>
  <c r="DA107" i="1" s="1"/>
  <c r="CZ95" i="1"/>
  <c r="DA95" i="1" s="1"/>
  <c r="DA41" i="1"/>
  <c r="DA10" i="1"/>
  <c r="CX412" i="1"/>
  <c r="CX446" i="1" s="1"/>
  <c r="CL446" i="1"/>
  <c r="CV202" i="1"/>
  <c r="DA202" i="1" s="1"/>
  <c r="DA430" i="1"/>
  <c r="CW6" i="1"/>
  <c r="DA432" i="1"/>
  <c r="DA422" i="1"/>
  <c r="CZ285" i="1"/>
  <c r="DA285" i="1" s="1"/>
  <c r="CV256" i="1"/>
  <c r="DA256" i="1" s="1"/>
  <c r="DA254" i="1"/>
  <c r="DA199" i="1"/>
  <c r="CY179" i="1"/>
  <c r="DA179" i="1" s="1"/>
  <c r="DA90" i="1"/>
  <c r="DA342" i="1"/>
  <c r="DA324" i="1"/>
  <c r="DA300" i="1"/>
  <c r="DA297" i="1"/>
  <c r="DA268" i="1"/>
  <c r="DA229" i="1"/>
  <c r="DA222" i="1"/>
  <c r="DA194" i="1"/>
  <c r="DA141" i="1"/>
  <c r="DA20" i="1"/>
  <c r="DA351" i="1"/>
  <c r="DA348" i="1"/>
  <c r="DA326" i="1"/>
  <c r="DA298" i="1"/>
  <c r="DA255" i="1"/>
  <c r="DA163" i="1"/>
  <c r="DA144" i="1"/>
  <c r="CV142" i="1"/>
  <c r="DA142" i="1" s="1"/>
  <c r="DA34" i="1"/>
  <c r="DA32" i="1"/>
  <c r="DA17" i="1"/>
  <c r="CS447" i="1"/>
  <c r="DA282" i="1"/>
  <c r="DA262" i="1"/>
  <c r="DA260" i="1"/>
  <c r="DA247" i="1"/>
  <c r="DA240" i="1"/>
  <c r="DA211" i="1"/>
  <c r="DA206" i="1"/>
  <c r="DA187" i="1"/>
  <c r="DA181" i="1"/>
  <c r="DA170" i="1"/>
  <c r="DA167" i="1"/>
  <c r="DA46" i="1"/>
  <c r="CV18" i="1"/>
  <c r="DA18" i="1" s="1"/>
  <c r="DA126" i="1"/>
  <c r="DA79" i="1"/>
  <c r="DA40" i="1"/>
  <c r="DA38" i="1"/>
  <c r="DA28" i="1"/>
  <c r="DA26" i="1"/>
  <c r="DA16" i="1"/>
  <c r="DA173" i="1"/>
  <c r="DA160" i="1"/>
  <c r="DA135" i="1"/>
  <c r="DA133" i="1"/>
  <c r="DA58" i="1"/>
  <c r="CQ447" i="1"/>
  <c r="DA445" i="1"/>
  <c r="DA426" i="1"/>
  <c r="DA414" i="1"/>
  <c r="DA436" i="1"/>
  <c r="DA424" i="1"/>
  <c r="DA417" i="1"/>
  <c r="DA441" i="1"/>
  <c r="CV406" i="1"/>
  <c r="DA406" i="1" s="1"/>
  <c r="DA413" i="1"/>
  <c r="CX398" i="1"/>
  <c r="DA398" i="1" s="1"/>
  <c r="CY385" i="1"/>
  <c r="DA385" i="1" s="1"/>
  <c r="DA363" i="1"/>
  <c r="DA437" i="1"/>
  <c r="CV435" i="1"/>
  <c r="DA435" i="1" s="1"/>
  <c r="CV434" i="1"/>
  <c r="DA434" i="1" s="1"/>
  <c r="CV433" i="1"/>
  <c r="DA433" i="1" s="1"/>
  <c r="DA396" i="1"/>
  <c r="CY391" i="1"/>
  <c r="DA391" i="1" s="1"/>
  <c r="CV388" i="1"/>
  <c r="DA388" i="1" s="1"/>
  <c r="DA375" i="1"/>
  <c r="DA354" i="1"/>
  <c r="CX349" i="1"/>
  <c r="DA349" i="1" s="1"/>
  <c r="CV267" i="1"/>
  <c r="DA267" i="1" s="1"/>
  <c r="DA364" i="1"/>
  <c r="CV400" i="1"/>
  <c r="DA400" i="1" s="1"/>
  <c r="DA387" i="1"/>
  <c r="CX380" i="1"/>
  <c r="DA380" i="1" s="1"/>
  <c r="CX353" i="1"/>
  <c r="DA353" i="1" s="1"/>
  <c r="CW347" i="1"/>
  <c r="DA347" i="1" s="1"/>
  <c r="DA344" i="1"/>
  <c r="CV339" i="1"/>
  <c r="DA339" i="1" s="1"/>
  <c r="CX319" i="1"/>
  <c r="DA319" i="1" s="1"/>
  <c r="CV309" i="1"/>
  <c r="DA309" i="1" s="1"/>
  <c r="CY397" i="1"/>
  <c r="DA397" i="1" s="1"/>
  <c r="CV394" i="1"/>
  <c r="DA394" i="1" s="1"/>
  <c r="DA346" i="1"/>
  <c r="CV328" i="1"/>
  <c r="DA328" i="1" s="1"/>
  <c r="CV412" i="1"/>
  <c r="DA405" i="1"/>
  <c r="DA393" i="1"/>
  <c r="CX386" i="1"/>
  <c r="DA386" i="1" s="1"/>
  <c r="DA378" i="1"/>
  <c r="DA372" i="1"/>
  <c r="CX350" i="1"/>
  <c r="DA350" i="1" s="1"/>
  <c r="DA332" i="1"/>
  <c r="CX322" i="1"/>
  <c r="DA322" i="1" s="1"/>
  <c r="DA289" i="1"/>
  <c r="CV226" i="1"/>
  <c r="DA226" i="1" s="1"/>
  <c r="CX374" i="1"/>
  <c r="DA374" i="1" s="1"/>
  <c r="DA425" i="1"/>
  <c r="CV410" i="1"/>
  <c r="DA410" i="1" s="1"/>
  <c r="CX404" i="1"/>
  <c r="DA404" i="1" s="1"/>
  <c r="DA403" i="1"/>
  <c r="DA399" i="1"/>
  <c r="CX392" i="1"/>
  <c r="DA392" i="1" s="1"/>
  <c r="DA384" i="1"/>
  <c r="CY379" i="1"/>
  <c r="DA379" i="1" s="1"/>
  <c r="CV376" i="1"/>
  <c r="DA376" i="1" s="1"/>
  <c r="DA334" i="1"/>
  <c r="DA325" i="1"/>
  <c r="CX323" i="1"/>
  <c r="DA323" i="1" s="1"/>
  <c r="DA443" i="1"/>
  <c r="CV295" i="1"/>
  <c r="DA295" i="1" s="1"/>
  <c r="DA419" i="1"/>
  <c r="DA431" i="1"/>
  <c r="CV408" i="1"/>
  <c r="DA408" i="1" s="1"/>
  <c r="DA390" i="1"/>
  <c r="CV382" i="1"/>
  <c r="DA382" i="1" s="1"/>
  <c r="DA358" i="1"/>
  <c r="DA345" i="1"/>
  <c r="DA343" i="1"/>
  <c r="CV340" i="1"/>
  <c r="DA340" i="1" s="1"/>
  <c r="CV338" i="1"/>
  <c r="DA338" i="1" s="1"/>
  <c r="CX320" i="1"/>
  <c r="DA320" i="1" s="1"/>
  <c r="CV310" i="1"/>
  <c r="DA310" i="1" s="1"/>
  <c r="DA296" i="1"/>
  <c r="DA290" i="1"/>
  <c r="CV274" i="1"/>
  <c r="DA274" i="1" s="1"/>
  <c r="DA341" i="1"/>
  <c r="DA317" i="1"/>
  <c r="DA314" i="1"/>
  <c r="DA311" i="1"/>
  <c r="DA276" i="1"/>
  <c r="DA315" i="1"/>
  <c r="DA312" i="1"/>
  <c r="DA277" i="1"/>
  <c r="CW275" i="1"/>
  <c r="DA275" i="1" s="1"/>
  <c r="DA272" i="1"/>
  <c r="CW219" i="1"/>
  <c r="DA219" i="1" s="1"/>
  <c r="CV373" i="1"/>
  <c r="DA373" i="1" s="1"/>
  <c r="DA359" i="1"/>
  <c r="CV357" i="1"/>
  <c r="DA357" i="1" s="1"/>
  <c r="CV356" i="1"/>
  <c r="DA356" i="1" s="1"/>
  <c r="CV355" i="1"/>
  <c r="DA355" i="1" s="1"/>
  <c r="DA335" i="1"/>
  <c r="CV333" i="1"/>
  <c r="DA333" i="1" s="1"/>
  <c r="DA307" i="1"/>
  <c r="CZ287" i="1"/>
  <c r="DA287" i="1" s="1"/>
  <c r="DA280" i="1"/>
  <c r="DA270" i="1"/>
  <c r="DA252" i="1"/>
  <c r="CV244" i="1"/>
  <c r="DA244" i="1" s="1"/>
  <c r="DA365" i="1"/>
  <c r="CV316" i="1"/>
  <c r="DA316" i="1" s="1"/>
  <c r="DA313" i="1"/>
  <c r="CW259" i="1"/>
  <c r="DA259" i="1" s="1"/>
  <c r="CV250" i="1"/>
  <c r="DA250" i="1" s="1"/>
  <c r="CW237" i="1"/>
  <c r="DA237" i="1" s="1"/>
  <c r="DA197" i="1"/>
  <c r="CW192" i="1"/>
  <c r="DA192" i="1" s="1"/>
  <c r="CW189" i="1"/>
  <c r="DA189" i="1" s="1"/>
  <c r="DA308" i="1"/>
  <c r="DA305" i="1"/>
  <c r="DA281" i="1"/>
  <c r="DA278" i="1"/>
  <c r="DA273" i="1"/>
  <c r="DA271" i="1"/>
  <c r="DA203" i="1"/>
  <c r="DA161" i="1"/>
  <c r="CW156" i="1"/>
  <c r="DA156" i="1" s="1"/>
  <c r="DA127" i="1"/>
  <c r="CV65" i="1"/>
  <c r="CV47" i="1"/>
  <c r="DA47" i="1" s="1"/>
  <c r="DA235" i="1"/>
  <c r="CV232" i="1"/>
  <c r="DA232" i="1" s="1"/>
  <c r="DA217" i="1"/>
  <c r="CV214" i="1"/>
  <c r="DA214" i="1" s="1"/>
  <c r="CV184" i="1"/>
  <c r="DA184" i="1" s="1"/>
  <c r="CV182" i="1"/>
  <c r="DA182" i="1" s="1"/>
  <c r="DA171" i="1"/>
  <c r="DA165" i="1"/>
  <c r="DA159" i="1"/>
  <c r="CV147" i="1"/>
  <c r="DA147" i="1" s="1"/>
  <c r="CV145" i="1"/>
  <c r="DA145" i="1" s="1"/>
  <c r="DA136" i="1"/>
  <c r="CV124" i="1"/>
  <c r="DA124" i="1" s="1"/>
  <c r="DA115" i="1"/>
  <c r="DA329" i="1"/>
  <c r="CV261" i="1"/>
  <c r="DA261" i="1" s="1"/>
  <c r="DA253" i="1"/>
  <c r="CV248" i="1"/>
  <c r="DA248" i="1" s="1"/>
  <c r="DA246" i="1"/>
  <c r="CW243" i="1"/>
  <c r="DA243" i="1" s="1"/>
  <c r="DA233" i="1"/>
  <c r="DA228" i="1"/>
  <c r="CW225" i="1"/>
  <c r="DA225" i="1" s="1"/>
  <c r="DA210" i="1"/>
  <c r="DA207" i="1"/>
  <c r="DA201" i="1"/>
  <c r="DA195" i="1"/>
  <c r="DA157" i="1"/>
  <c r="DA153" i="1"/>
  <c r="DA151" i="1"/>
  <c r="DA96" i="1"/>
  <c r="CX92" i="1"/>
  <c r="DA92" i="1" s="1"/>
  <c r="CW87" i="1"/>
  <c r="DA87" i="1" s="1"/>
  <c r="DA85" i="1"/>
  <c r="DA249" i="1"/>
  <c r="DA241" i="1"/>
  <c r="CV238" i="1"/>
  <c r="DA238" i="1" s="1"/>
  <c r="DA223" i="1"/>
  <c r="CV220" i="1"/>
  <c r="DA220" i="1" s="1"/>
  <c r="CW190" i="1"/>
  <c r="DA190" i="1" s="1"/>
  <c r="CW188" i="1"/>
  <c r="DA188" i="1" s="1"/>
  <c r="DA172" i="1"/>
  <c r="DA169" i="1"/>
  <c r="DA166" i="1"/>
  <c r="DA134" i="1"/>
  <c r="DA128" i="1"/>
  <c r="CW105" i="1"/>
  <c r="DA105" i="1" s="1"/>
  <c r="DA257" i="1"/>
  <c r="DA234" i="1"/>
  <c r="CW231" i="1"/>
  <c r="DA231" i="1" s="1"/>
  <c r="DA216" i="1"/>
  <c r="CW213" i="1"/>
  <c r="DA213" i="1" s="1"/>
  <c r="DA208" i="1"/>
  <c r="DA196" i="1"/>
  <c r="CV185" i="1"/>
  <c r="DA185" i="1" s="1"/>
  <c r="CV183" i="1"/>
  <c r="DA183" i="1" s="1"/>
  <c r="DA158" i="1"/>
  <c r="DA155" i="1"/>
  <c r="CV148" i="1"/>
  <c r="DA148" i="1" s="1"/>
  <c r="CV146" i="1"/>
  <c r="DA146" i="1" s="1"/>
  <c r="DA119" i="1"/>
  <c r="CW117" i="1"/>
  <c r="DA117" i="1" s="1"/>
  <c r="DA113" i="1"/>
  <c r="CY109" i="1"/>
  <c r="DA109" i="1" s="1"/>
  <c r="CV106" i="1"/>
  <c r="DA106" i="1" s="1"/>
  <c r="CW99" i="1"/>
  <c r="DA99" i="1" s="1"/>
  <c r="CX74" i="1"/>
  <c r="CW70" i="1"/>
  <c r="DA70" i="1" s="1"/>
  <c r="CW68" i="1"/>
  <c r="DA68" i="1" s="1"/>
  <c r="CV242" i="1"/>
  <c r="DA242" i="1" s="1"/>
  <c r="CV236" i="1"/>
  <c r="DA236" i="1" s="1"/>
  <c r="CV230" i="1"/>
  <c r="DA230" i="1" s="1"/>
  <c r="CV224" i="1"/>
  <c r="DA224" i="1" s="1"/>
  <c r="CV218" i="1"/>
  <c r="DA218" i="1" s="1"/>
  <c r="CV212" i="1"/>
  <c r="DA212" i="1" s="1"/>
  <c r="DA198" i="1"/>
  <c r="CZ186" i="1"/>
  <c r="DA186" i="1" s="1"/>
  <c r="DA162" i="1"/>
  <c r="DA102" i="1"/>
  <c r="CX98" i="1"/>
  <c r="DA98" i="1" s="1"/>
  <c r="CV82" i="1"/>
  <c r="DA82" i="1" s="1"/>
  <c r="CX80" i="1"/>
  <c r="DA80" i="1" s="1"/>
  <c r="DA204" i="1"/>
  <c r="DA168" i="1"/>
  <c r="DA129" i="1"/>
  <c r="DA125" i="1"/>
  <c r="CW123" i="1"/>
  <c r="DA123" i="1" s="1"/>
  <c r="CV112" i="1"/>
  <c r="DA112" i="1" s="1"/>
  <c r="CX104" i="1"/>
  <c r="DA104" i="1" s="1"/>
  <c r="CY97" i="1"/>
  <c r="CV94" i="1"/>
  <c r="DA94" i="1" s="1"/>
  <c r="CX86" i="1"/>
  <c r="DA86" i="1" s="1"/>
  <c r="DA84" i="1"/>
  <c r="DA83" i="1"/>
  <c r="DA76" i="1"/>
  <c r="CW72" i="1"/>
  <c r="DA72" i="1" s="1"/>
  <c r="CW69" i="1"/>
  <c r="DA69" i="1" s="1"/>
  <c r="DA59" i="1"/>
  <c r="CV55" i="1"/>
  <c r="DA55" i="1" s="1"/>
  <c r="CW48" i="1"/>
  <c r="DA48" i="1" s="1"/>
  <c r="DA174" i="1"/>
  <c r="DA137" i="1"/>
  <c r="CV118" i="1"/>
  <c r="DA118" i="1" s="1"/>
  <c r="DA114" i="1"/>
  <c r="CW111" i="1"/>
  <c r="DA111" i="1" s="1"/>
  <c r="DA108" i="1"/>
  <c r="CY103" i="1"/>
  <c r="DA103" i="1" s="1"/>
  <c r="CV100" i="1"/>
  <c r="DA100" i="1" s="1"/>
  <c r="CV88" i="1"/>
  <c r="DA88" i="1" s="1"/>
  <c r="CX77" i="1"/>
  <c r="DA77" i="1" s="1"/>
  <c r="CX75" i="1"/>
  <c r="DA75" i="1" s="1"/>
  <c r="CX56" i="1"/>
  <c r="DA56" i="1" s="1"/>
  <c r="DA143" i="1"/>
  <c r="CV130" i="1"/>
  <c r="DA130" i="1" s="1"/>
  <c r="DA116" i="1"/>
  <c r="CX110" i="1"/>
  <c r="DA110" i="1" s="1"/>
  <c r="CW93" i="1"/>
  <c r="DA93" i="1" s="1"/>
  <c r="DA89" i="1"/>
  <c r="CW81" i="1"/>
  <c r="DA81" i="1" s="1"/>
  <c r="CX78" i="1"/>
  <c r="DA78" i="1" s="1"/>
  <c r="DA35" i="1"/>
  <c r="DA23" i="1"/>
  <c r="DA11" i="1"/>
  <c r="DA66" i="1"/>
  <c r="DA62" i="1"/>
  <c r="DA51" i="1"/>
  <c r="DA63" i="1"/>
  <c r="DA45" i="1"/>
  <c r="DA14" i="1"/>
  <c r="CV91" i="1"/>
  <c r="DA91" i="1" s="1"/>
  <c r="DA60" i="1"/>
  <c r="CV49" i="1"/>
  <c r="DA49" i="1" s="1"/>
  <c r="DA42" i="1"/>
  <c r="DA30" i="1"/>
  <c r="DA24" i="1"/>
  <c r="DA57" i="1"/>
  <c r="DA50" i="1"/>
  <c r="DA39" i="1"/>
  <c r="DA33" i="1"/>
  <c r="DA27" i="1"/>
  <c r="DA21" i="1"/>
  <c r="DA15" i="1"/>
  <c r="DA9" i="1"/>
  <c r="CV61" i="1"/>
  <c r="DA61" i="1" s="1"/>
  <c r="DA54" i="1"/>
  <c r="DA44" i="1"/>
  <c r="CV43" i="1"/>
  <c r="DA43" i="1" s="1"/>
  <c r="DA37" i="1"/>
  <c r="DA31" i="1"/>
  <c r="DA25" i="1"/>
  <c r="DA19" i="1"/>
  <c r="DA13" i="1"/>
  <c r="DA7" i="1"/>
  <c r="CB411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CC8" i="1"/>
  <c r="CC7" i="1"/>
  <c r="CC6" i="1"/>
  <c r="CB64" i="1"/>
  <c r="CA64" i="1"/>
  <c r="BZ64" i="1"/>
  <c r="BY64" i="1"/>
  <c r="BX64" i="1"/>
  <c r="CA411" i="1"/>
  <c r="BZ411" i="1"/>
  <c r="BY411" i="1"/>
  <c r="BX411" i="1"/>
  <c r="CB446" i="1"/>
  <c r="CA446" i="1"/>
  <c r="BZ446" i="1"/>
  <c r="BY446" i="1"/>
  <c r="BX446" i="1"/>
  <c r="CO65" i="1" l="1"/>
  <c r="CX64" i="1"/>
  <c r="CV64" i="1"/>
  <c r="CO64" i="1"/>
  <c r="CX411" i="1"/>
  <c r="CW411" i="1"/>
  <c r="CY411" i="1"/>
  <c r="CY447" i="1" s="1"/>
  <c r="CV411" i="1"/>
  <c r="CW64" i="1"/>
  <c r="DA12" i="1"/>
  <c r="DA74" i="1"/>
  <c r="CK447" i="1"/>
  <c r="DA65" i="1"/>
  <c r="CO446" i="1"/>
  <c r="DA412" i="1"/>
  <c r="DA446" i="1" s="1"/>
  <c r="CV446" i="1"/>
  <c r="CU447" i="1"/>
  <c r="DA97" i="1"/>
  <c r="DA6" i="1"/>
  <c r="CL447" i="1"/>
  <c r="CM447" i="1"/>
  <c r="CC411" i="1"/>
  <c r="CC64" i="1"/>
  <c r="BY447" i="1"/>
  <c r="CC446" i="1"/>
  <c r="BX447" i="1"/>
  <c r="BZ447" i="1"/>
  <c r="CB447" i="1"/>
  <c r="CA447" i="1"/>
  <c r="AL64" i="1"/>
  <c r="AK64" i="1"/>
  <c r="AJ64" i="1"/>
  <c r="AI64" i="1"/>
  <c r="AH64" i="1"/>
  <c r="AL411" i="1"/>
  <c r="AK411" i="1"/>
  <c r="AJ411" i="1"/>
  <c r="AI411" i="1"/>
  <c r="AH411" i="1"/>
  <c r="AL446" i="1"/>
  <c r="AK446" i="1"/>
  <c r="AJ446" i="1"/>
  <c r="AI446" i="1"/>
  <c r="AH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DA64" i="1" l="1"/>
  <c r="CW447" i="1"/>
  <c r="CX447" i="1"/>
  <c r="CV447" i="1"/>
  <c r="CC447" i="1"/>
  <c r="AL447" i="1"/>
  <c r="AJ447" i="1"/>
  <c r="AK447" i="1"/>
  <c r="AM411" i="1"/>
  <c r="AM446" i="1"/>
  <c r="AH447" i="1"/>
  <c r="AI447" i="1"/>
  <c r="AM64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F446" i="1"/>
  <c r="AE446" i="1"/>
  <c r="AD446" i="1"/>
  <c r="AC446" i="1"/>
  <c r="AB446" i="1"/>
  <c r="AE411" i="1"/>
  <c r="AD411" i="1"/>
  <c r="AC411" i="1"/>
  <c r="AB411" i="1"/>
  <c r="AF64" i="1"/>
  <c r="AE64" i="1"/>
  <c r="AD64" i="1"/>
  <c r="AC64" i="1"/>
  <c r="AB64" i="1"/>
  <c r="CN175" i="1" l="1"/>
  <c r="CO175" i="1" s="1"/>
  <c r="CN381" i="1"/>
  <c r="CO381" i="1" s="1"/>
  <c r="AF411" i="1"/>
  <c r="AF447" i="1" s="1"/>
  <c r="AG381" i="1"/>
  <c r="AM447" i="1"/>
  <c r="AG175" i="1"/>
  <c r="AG64" i="1"/>
  <c r="AB447" i="1"/>
  <c r="AD447" i="1"/>
  <c r="AE447" i="1"/>
  <c r="AG446" i="1"/>
  <c r="AC447" i="1"/>
  <c r="CN411" i="1" l="1"/>
  <c r="CN447" i="1" s="1"/>
  <c r="AG411" i="1"/>
  <c r="AG447" i="1" s="1"/>
  <c r="CZ381" i="1"/>
  <c r="DA381" i="1" s="1"/>
  <c r="CZ175" i="1"/>
  <c r="CI153" i="1"/>
  <c r="CI155" i="1"/>
  <c r="CI320" i="1"/>
  <c r="CI321" i="1"/>
  <c r="DH445" i="1"/>
  <c r="DH444" i="1"/>
  <c r="DH443" i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30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DK446" i="1"/>
  <c r="DG446" i="1"/>
  <c r="DF446" i="1"/>
  <c r="DG411" i="1"/>
  <c r="DK64" i="1"/>
  <c r="DG64" i="1"/>
  <c r="CH446" i="1"/>
  <c r="CG446" i="1"/>
  <c r="CF446" i="1"/>
  <c r="CE446" i="1"/>
  <c r="CD446" i="1"/>
  <c r="CH411" i="1"/>
  <c r="CG411" i="1"/>
  <c r="CF411" i="1"/>
  <c r="CE411" i="1"/>
  <c r="CD411" i="1"/>
  <c r="CD64" i="1"/>
  <c r="CE64" i="1"/>
  <c r="CF64" i="1"/>
  <c r="CG64" i="1"/>
  <c r="CH64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6" i="1"/>
  <c r="DK447" i="1" l="1"/>
  <c r="CO411" i="1"/>
  <c r="CO447" i="1" s="1"/>
  <c r="CZ411" i="1"/>
  <c r="CZ447" i="1" s="1"/>
  <c r="DA175" i="1"/>
  <c r="DH411" i="1"/>
  <c r="DH64" i="1"/>
  <c r="CF447" i="1"/>
  <c r="DH446" i="1"/>
  <c r="CD447" i="1"/>
  <c r="CI446" i="1"/>
  <c r="CI411" i="1"/>
  <c r="CG447" i="1"/>
  <c r="CH447" i="1"/>
  <c r="DG447" i="1"/>
  <c r="CI64" i="1"/>
  <c r="CE447" i="1"/>
  <c r="DF447" i="1"/>
  <c r="DA411" i="1" l="1"/>
  <c r="DA447" i="1" s="1"/>
  <c r="DH447" i="1"/>
  <c r="V3" i="4" s="1"/>
  <c r="CI447" i="1"/>
  <c r="I24" i="2" l="1"/>
  <c r="J58" i="2" l="1"/>
  <c r="J59" i="2"/>
  <c r="J60" i="2"/>
  <c r="J61" i="2"/>
  <c r="J62" i="2"/>
  <c r="J63" i="2"/>
  <c r="J57" i="2" l="1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H24" i="2"/>
  <c r="G24" i="2"/>
  <c r="J22" i="2"/>
  <c r="J21" i="2"/>
  <c r="J20" i="2"/>
  <c r="J19" i="2"/>
  <c r="I18" i="2"/>
  <c r="H18" i="2"/>
  <c r="G18" i="2"/>
  <c r="J15" i="2"/>
  <c r="J14" i="2"/>
  <c r="J13" i="2"/>
  <c r="J12" i="2"/>
  <c r="J11" i="2"/>
  <c r="I10" i="2"/>
  <c r="H10" i="2"/>
  <c r="G10" i="2"/>
  <c r="I9" i="2" l="1"/>
  <c r="G9" i="2"/>
  <c r="J18" i="2"/>
  <c r="J10" i="2"/>
  <c r="J24" i="2"/>
  <c r="J78" i="2" s="1"/>
  <c r="H9" i="2"/>
  <c r="J9" i="2" l="1"/>
  <c r="I4" i="6" l="1"/>
  <c r="I6" i="6"/>
  <c r="I13" i="6" l="1"/>
  <c r="I12" i="6"/>
  <c r="I11" i="6"/>
  <c r="I10" i="6"/>
  <c r="I9" i="6"/>
  <c r="I8" i="6"/>
  <c r="I7" i="6"/>
  <c r="I5" i="6"/>
  <c r="I14" i="6" l="1"/>
  <c r="J13" i="6"/>
  <c r="J12" i="6"/>
  <c r="J10" i="6"/>
  <c r="J4" i="6"/>
  <c r="K9" i="6" l="1"/>
  <c r="K8" i="6"/>
  <c r="J8" i="6" s="1"/>
  <c r="J9" i="6" l="1"/>
  <c r="K5" i="6"/>
  <c r="J5" i="6" s="1"/>
  <c r="K6" i="6" l="1"/>
  <c r="K15" i="6" s="1"/>
  <c r="K11" i="6"/>
  <c r="J11" i="6" s="1"/>
  <c r="K7" i="6"/>
  <c r="J7" i="6" s="1"/>
  <c r="J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C97" authorId="0" shapeId="0" xr:uid="{3944AD97-EFD7-4794-87D1-4CC09EC142CF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 31.8.2023</t>
        </r>
      </text>
    </comment>
    <comment ref="D292" authorId="0" shapeId="0" xr:uid="{C47D04D7-4B9A-428F-9A85-1BAE8FFF0B4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MŠ Benecko se k 1.8.2023 bude slučovat se ZŠ Benecko</t>
        </r>
      </text>
    </comment>
    <comment ref="D293" authorId="0" shapeId="0" xr:uid="{8F8633CB-E745-4A7D-9A1C-68C9CF5AFD3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1.8.2023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85111943-4A20-4E30-925B-83DD718D78A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11A1EDB2-5501-46C4-A809-FDF3E162278D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X273" authorId="0" shapeId="0" xr:uid="{96E3E5B0-EBA8-42DB-B5C9-21FB98D015F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záznam Obec Holany</t>
        </r>
      </text>
    </comment>
    <comment ref="G424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T424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kvůli dlouhodobé nemoci (info dne 14.8.2020)</t>
        </r>
      </text>
    </comment>
    <comment ref="H445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5" authorId="0" shapeId="0" xr:uid="{35DCCE66-673E-4C23-AD89-CF9AD6F648F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5" authorId="0" shapeId="0" xr:uid="{FE2C95BF-5B84-4E2E-80D5-B0E2DC0239C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6" authorId="0" shapeId="0" xr:uid="{F8F86146-4479-49EC-B856-11B2E67125B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6" authorId="0" shapeId="0" xr:uid="{D6E5900A-98D7-40B4-9201-10BC6756A0F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D32" authorId="0" shapeId="0" xr:uid="{732FF39D-6BDE-492F-9E10-2C9527ED45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7" authorId="0" shapeId="0" xr:uid="{ADA6833D-E267-4C4C-A0B7-EDAB75B0DCA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IČO ZŠ a MŠ Ostašov je 72741791</t>
        </r>
      </text>
    </comment>
    <comment ref="D7" authorId="0" shapeId="0" xr:uid="{8C3784A2-4D29-49C4-8DFF-C7026E9B7CF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A9" authorId="0" shapeId="0" xr:uid="{E171BF30-FBEF-4527-BFC0-507B4EC90A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Y9" authorId="0" shapeId="0" xr:uid="{CC0CEA0D-3973-47AB-9CF1-85A30D2B549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D43" authorId="0" shapeId="0" xr:uid="{98C0E7F8-C51C-4539-87B6-B0C4D2C697F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446" authorId="0" shapeId="0" xr:uid="{93306786-BDD9-4B7E-B91F-961D3D4B18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9D55A-4A89-4CFD-9509-88CC851CF68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84486FA8-ACB1-4BEE-BCAB-D163DD663A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G425" authorId="0" shapeId="0" xr:uid="{9BDD6381-D2DF-4FCA-9F34-01D269A1951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CF3E3C54-4825-481B-8760-1D957CE18F8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AW450" authorId="0" shapeId="0" xr:uid="{9C91F6F1-0727-43C3-B536-408616BCBBC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826D1-A3DB-422A-A0A7-8AC201775E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E5DA45A2-756C-48F8-8B10-5764559529E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H292" authorId="0" shapeId="0" xr:uid="{549A983B-CB2B-438B-BD2A-A8EE7948B384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5" authorId="0" shapeId="0" xr:uid="{39B5478C-2B0E-49DE-8136-6B99A994BD7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A7841B62-918D-4A60-BDDB-5CF6FD19C9A9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BU450" authorId="0" shapeId="0" xr:uid="{FA4A7F43-F9FA-48B1-9A59-98F79CC5AB3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B7B7C0E6-FAE6-4DC0-AFB5-5A8BBCB6A38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7F553CA3-D214-4E6C-9EBA-90FD8A59CE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AB229" authorId="0" shapeId="0" xr:uid="{F39580FE-3AB4-4C18-BB17-68E899D91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schodolez</t>
        </r>
      </text>
    </comment>
    <comment ref="H291" authorId="0" shapeId="0" xr:uid="{D1D69688-BF1E-4680-9402-6FC8BEBE7B4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4" authorId="0" shapeId="0" xr:uid="{DF687D3B-8D6F-444D-9F0E-C4FEB911139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5" authorId="0" shapeId="0" xr:uid="{9CDA0D11-77FC-4CF3-862D-72499F25774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sharedStrings.xml><?xml version="1.0" encoding="utf-8"?>
<sst xmlns="http://schemas.openxmlformats.org/spreadsheetml/2006/main" count="19040" uniqueCount="5895">
  <si>
    <t>por</t>
  </si>
  <si>
    <t>cis_KU</t>
  </si>
  <si>
    <t>ICO</t>
  </si>
  <si>
    <t>§ (323/2002)</t>
  </si>
  <si>
    <t>Plný název-ze sítě škol</t>
  </si>
  <si>
    <t>RED IZO</t>
  </si>
  <si>
    <t>zkrácený název</t>
  </si>
  <si>
    <t>ulice</t>
  </si>
  <si>
    <t>PSC</t>
  </si>
  <si>
    <t>město</t>
  </si>
  <si>
    <t>titul</t>
  </si>
  <si>
    <t>příjmení</t>
  </si>
  <si>
    <t>jmeno</t>
  </si>
  <si>
    <t>pohl</t>
  </si>
  <si>
    <t>funkce</t>
  </si>
  <si>
    <t>Tel</t>
  </si>
  <si>
    <t>Email</t>
  </si>
  <si>
    <t>Zřizovatel</t>
  </si>
  <si>
    <t>pověřená obec III</t>
  </si>
  <si>
    <t>Gymnázium, Česká Lípa, Žitavská 2969, příspěvková organizace</t>
  </si>
  <si>
    <t>1401_G_CeskaLipa_</t>
  </si>
  <si>
    <t>Žitavská 2969</t>
  </si>
  <si>
    <t>470 01</t>
  </si>
  <si>
    <t>Česká Lípa</t>
  </si>
  <si>
    <t>Mgr.</t>
  </si>
  <si>
    <t>Paszeková</t>
  </si>
  <si>
    <t>Helena</t>
  </si>
  <si>
    <t>F</t>
  </si>
  <si>
    <t>ředitelka</t>
  </si>
  <si>
    <t>487 829 101, 487 829 103</t>
  </si>
  <si>
    <t>gym-cl@gym-cl.cz</t>
  </si>
  <si>
    <t>0100</t>
  </si>
  <si>
    <t>KB</t>
  </si>
  <si>
    <t>Liberecký kraj</t>
  </si>
  <si>
    <t>kraj</t>
  </si>
  <si>
    <t>Gymnázium, Mimoň, Letná 263, příspěvková organizace</t>
  </si>
  <si>
    <t>1402_G_Mimon_</t>
  </si>
  <si>
    <t>Letná 263</t>
  </si>
  <si>
    <t>471 24</t>
  </si>
  <si>
    <t>Mimoň</t>
  </si>
  <si>
    <t>Netušilová</t>
  </si>
  <si>
    <t>Ivana</t>
  </si>
  <si>
    <t>gm@gymi.cz</t>
  </si>
  <si>
    <t>0600</t>
  </si>
  <si>
    <t>GE CAPITAL BANK</t>
  </si>
  <si>
    <t>Gymnázium, Jablonec nad Nisou, U Balvanu 16, příspěvková organizace</t>
  </si>
  <si>
    <t>1403_G_Jablonec_UBalvanu_</t>
  </si>
  <si>
    <t>U Balvanu 16</t>
  </si>
  <si>
    <t>466 34</t>
  </si>
  <si>
    <t>Jablonec nad Nisou</t>
  </si>
  <si>
    <t>Kozlovský</t>
  </si>
  <si>
    <t>Jiří</t>
  </si>
  <si>
    <t>M</t>
  </si>
  <si>
    <t>ředitel</t>
  </si>
  <si>
    <t>gymnazium@gymjbc.cz</t>
  </si>
  <si>
    <t>Gymnázium, Tanvald, příspěvková organizace</t>
  </si>
  <si>
    <t>1404_GaOA_Tanvald_</t>
  </si>
  <si>
    <t>Gymnázium a Obchodní akademie, Tanvald, příspěvková organizace</t>
  </si>
  <si>
    <t>Školní 305</t>
  </si>
  <si>
    <t>468 41</t>
  </si>
  <si>
    <t>Tanvald</t>
  </si>
  <si>
    <t>RNDr.</t>
  </si>
  <si>
    <t>Kohoutek</t>
  </si>
  <si>
    <t>Jan</t>
  </si>
  <si>
    <t>Gymnázium F.X. Šaldy, Liberec 11, Partyzánská 530, příspěvková organizace</t>
  </si>
  <si>
    <t>1405_GFXS_Liberec_</t>
  </si>
  <si>
    <t>Partyzánská 530/3</t>
  </si>
  <si>
    <t>460 01</t>
  </si>
  <si>
    <t>Liberec</t>
  </si>
  <si>
    <t>Ulvr</t>
  </si>
  <si>
    <t>Václav</t>
  </si>
  <si>
    <t>reditel@gfxs.cz</t>
  </si>
  <si>
    <t>0710</t>
  </si>
  <si>
    <t>ČNB</t>
  </si>
  <si>
    <t>Gymnázium, Frýdlant, Mládeže 884, příspěvková organizace</t>
  </si>
  <si>
    <t>1406_G_Frydlant_</t>
  </si>
  <si>
    <t>Mládeže 884</t>
  </si>
  <si>
    <t>464 01</t>
  </si>
  <si>
    <t>Frýdlant</t>
  </si>
  <si>
    <t>Čumpelík</t>
  </si>
  <si>
    <t>Pavel</t>
  </si>
  <si>
    <t>alena.hlavkova@gymfry.cz</t>
  </si>
  <si>
    <t>0800</t>
  </si>
  <si>
    <t>Česká spořitelna</t>
  </si>
  <si>
    <t>Gymnázium Ivana Olbrachta, Semily, Nad Špejcharem 574, příspěvková organizace</t>
  </si>
  <si>
    <t>1407_GIO_Semily_</t>
  </si>
  <si>
    <t>Nad Špejcharem 574</t>
  </si>
  <si>
    <t>513 01</t>
  </si>
  <si>
    <t>Semily</t>
  </si>
  <si>
    <t>PhDr.</t>
  </si>
  <si>
    <t>Vojta</t>
  </si>
  <si>
    <t>Jindřich</t>
  </si>
  <si>
    <t>481 622 773, 481 622 544</t>
  </si>
  <si>
    <t>vojta@giosm.cz; reditel@giosm.cz</t>
  </si>
  <si>
    <t>Gymnázium, Turnov, Jana Palacha 804, příspěvková organizace</t>
  </si>
  <si>
    <t>1408_G_Turnov_</t>
  </si>
  <si>
    <t>Jana Palacha 804</t>
  </si>
  <si>
    <t>511 01</t>
  </si>
  <si>
    <t>Turnov</t>
  </si>
  <si>
    <t>Vávra</t>
  </si>
  <si>
    <t>Miroslav</t>
  </si>
  <si>
    <t>reditelstvi@gytu.cz</t>
  </si>
  <si>
    <t>0300</t>
  </si>
  <si>
    <t>ČSOB</t>
  </si>
  <si>
    <t>Gymnázium Dr. Antona Randy, Jablonec nad Nisou, příspěvková organizace</t>
  </si>
  <si>
    <t>1409_G_Jablonec_DrRandy_</t>
  </si>
  <si>
    <t>Dr.Randy 4096/13</t>
  </si>
  <si>
    <t>466 01</t>
  </si>
  <si>
    <t>Hofrichter, Ph.D.</t>
  </si>
  <si>
    <t>Tomáš</t>
  </si>
  <si>
    <t>gymrandy13@sportgym.cz;gymrandy13@randovka.cz</t>
  </si>
  <si>
    <t>Gymnázium, Střední odborná škola a Střední zdravotnická škola, Jilemnice, příspěvková organizace</t>
  </si>
  <si>
    <t>1410_G_a_SOS_Jilemnice_</t>
  </si>
  <si>
    <t>Tkalcovská 460</t>
  </si>
  <si>
    <t>514 01</t>
  </si>
  <si>
    <t>Jilemnice</t>
  </si>
  <si>
    <t>Daniel</t>
  </si>
  <si>
    <t>reditel@gymjil.cz</t>
  </si>
  <si>
    <t>Gymnázium a Střední odborná škola pedagogická, Liberec, Jeronýmova 425/27, příspěvková organizace</t>
  </si>
  <si>
    <t>1411_G_a_SOSPg_Liberec_</t>
  </si>
  <si>
    <t>Jeronýmova 425/27</t>
  </si>
  <si>
    <t>460 07</t>
  </si>
  <si>
    <t>Šťastný</t>
  </si>
  <si>
    <t>Jaroslav</t>
  </si>
  <si>
    <t>stastnyj@jergym.cz</t>
  </si>
  <si>
    <t>Obchodní akademie, Česká Lípa, náměstí Osvobození 422, příspěvková organizace</t>
  </si>
  <si>
    <t>1412_OA_CeskaLipa_</t>
  </si>
  <si>
    <t>nám. Osvobození 422</t>
  </si>
  <si>
    <t>Ing.</t>
  </si>
  <si>
    <t>Lád</t>
  </si>
  <si>
    <t>Rostislav</t>
  </si>
  <si>
    <t>oa-cl@clnet.cz</t>
  </si>
  <si>
    <t>Vyšší odborná škola mezinárodního obchodu a Obchodní akademie, Jablonec nad Nisou, Horní náměstí 15, příspěvková organizace</t>
  </si>
  <si>
    <t>1413_VOS_a_OA_Jablonec_</t>
  </si>
  <si>
    <t>Horní náměstí 15</t>
  </si>
  <si>
    <t>466 79</t>
  </si>
  <si>
    <t>Kabelka</t>
  </si>
  <si>
    <t>reditel@vosmoa.cz</t>
  </si>
  <si>
    <t>Obchodní akademie a Jazyková škola s právem státní jazykové zkoušky, Liberec, Šamánkova 500/8, příspěvková organizace</t>
  </si>
  <si>
    <t>1414_OA_a_JS_Liberec_</t>
  </si>
  <si>
    <t>Šamánkova 500/8</t>
  </si>
  <si>
    <t>Počer</t>
  </si>
  <si>
    <t>Jaroslav_Pocer@oalib.cz</t>
  </si>
  <si>
    <t>78-6063240287</t>
  </si>
  <si>
    <t>Střední průmyslová škola, Česká Lípa, Havlíčkova 426, příspěvková organizace</t>
  </si>
  <si>
    <t>1418_SPS_Havlickova_</t>
  </si>
  <si>
    <t>Havlíčkova 426</t>
  </si>
  <si>
    <t>Veselý</t>
  </si>
  <si>
    <t>Petr</t>
  </si>
  <si>
    <t>487833123,724 834 519</t>
  </si>
  <si>
    <t>sps@sps-cl.cz</t>
  </si>
  <si>
    <t>Střední průmyslová škola stavební, Liberec 1, Sokolovské náměstí 14, příspěvková organizace</t>
  </si>
  <si>
    <t>1420_SPSStav_Liberec_</t>
  </si>
  <si>
    <t>Sokolovské nám. 14</t>
  </si>
  <si>
    <t>460 31</t>
  </si>
  <si>
    <t>Cikl</t>
  </si>
  <si>
    <t>Radek</t>
  </si>
  <si>
    <t>reditel@stavlib.cz</t>
  </si>
  <si>
    <t>Střední průmyslová škola strojní a elektrotechnická a Vyšší odborná škola, Liberec 1, Masarykova 3, příspěvková organizace</t>
  </si>
  <si>
    <t>1421_SPSSE_a_VOSLiberec_</t>
  </si>
  <si>
    <t>Masarykova 3/460</t>
  </si>
  <si>
    <t>460 84</t>
  </si>
  <si>
    <t>Semerád</t>
  </si>
  <si>
    <t>sekretariat@pslib.cz</t>
  </si>
  <si>
    <t>107-5234500297</t>
  </si>
  <si>
    <t>Střední průmyslová škola textilní, Liberec, Tyršova 1, příspěvková organizace</t>
  </si>
  <si>
    <t>1422_SPSText_Liberec_</t>
  </si>
  <si>
    <t>Tyršova 1</t>
  </si>
  <si>
    <t>460 81</t>
  </si>
  <si>
    <t>Kočí</t>
  </si>
  <si>
    <t>Jana</t>
  </si>
  <si>
    <t>43-6049460267</t>
  </si>
  <si>
    <t>Vyšší odborná škola sklářská a Střední škola, Nový Bor, Wolkerova 316, příspěvková organizace</t>
  </si>
  <si>
    <t>1424_VOS_sklar_a_SS_NovyBor_</t>
  </si>
  <si>
    <t>Wolkerova 316</t>
  </si>
  <si>
    <t>473 01</t>
  </si>
  <si>
    <t>Nový Bor</t>
  </si>
  <si>
    <t>Janás</t>
  </si>
  <si>
    <t>Střední uměleckoprůmyslová škola sklářská, Kamenický Šenov, Havlíčkova 57, příspěvková organizace</t>
  </si>
  <si>
    <t>1425_SUPS_KamSenov_</t>
  </si>
  <si>
    <t>Havlíčkova 57</t>
  </si>
  <si>
    <t>471 14</t>
  </si>
  <si>
    <t>Kamenický Šenov</t>
  </si>
  <si>
    <t>doc. Mgr. A.</t>
  </si>
  <si>
    <t>Kopřiva, Ph.D.</t>
  </si>
  <si>
    <t>supss@supss-ks.cz</t>
  </si>
  <si>
    <t>Střední uměleckoprůmyslová škola a Vyšší odborná škola, Jablonec nad Nisou, Horní náměstí 1, příspěvková organizace</t>
  </si>
  <si>
    <t>1426_SUPS_a_VOS_Jablonec_</t>
  </si>
  <si>
    <t>Horní náměstí 1/800</t>
  </si>
  <si>
    <t>466 80</t>
  </si>
  <si>
    <t>Mgr. Bc.</t>
  </si>
  <si>
    <t>Picko Baumannová</t>
  </si>
  <si>
    <t>Martina</t>
  </si>
  <si>
    <t>483 310 419, 602 317 259</t>
  </si>
  <si>
    <t>78-5800750267</t>
  </si>
  <si>
    <t>Střední uměleckoprůmyslová škola sklářská, Železný Brod, Smetanovo zátiší 470, příspěvková organizace</t>
  </si>
  <si>
    <t>1427_SUPS_ZelBrod_</t>
  </si>
  <si>
    <t>Smetanovo zátiší 470</t>
  </si>
  <si>
    <t>468 22</t>
  </si>
  <si>
    <t>Železný Brod</t>
  </si>
  <si>
    <t>Libor</t>
  </si>
  <si>
    <t>sekretariat@supss.cz</t>
  </si>
  <si>
    <t xml:space="preserve">Střední uměleckoprůmyslová škola a Vyšší odborná škola, Turnov, Skálova 373, příspěvková organizace </t>
  </si>
  <si>
    <t>1428_SUPS_a_VOS_Turnov_</t>
  </si>
  <si>
    <t>Skálova 373</t>
  </si>
  <si>
    <t>Rulcová</t>
  </si>
  <si>
    <t>sekretariat@sups.info</t>
  </si>
  <si>
    <t>107-5086340227</t>
  </si>
  <si>
    <t>Střední zdravotnická škola a Vyšší odborná škola zdravotnická, Liberec, Kostelní 9, příspěvková organizace</t>
  </si>
  <si>
    <t>1429_SzdravS_a_VOSZdrav_Liberec_</t>
  </si>
  <si>
    <t>Kostelní 9</t>
  </si>
  <si>
    <t>Urbanová</t>
  </si>
  <si>
    <t>jana.urbanova@szs-lib.cz</t>
  </si>
  <si>
    <t>Střední zdravotnická škola, Turnov, 28. října 1390, příspěvková organizace</t>
  </si>
  <si>
    <t>1430_SZdravS_Turnov_</t>
  </si>
  <si>
    <t>28. října 1390</t>
  </si>
  <si>
    <t>Nováková</t>
  </si>
  <si>
    <t>Lenka</t>
  </si>
  <si>
    <t>info@szsturnov.cz</t>
  </si>
  <si>
    <t>Střední škola a Mateřská škola, Liberec, Na Bojišti 15, příspěvková organizace</t>
  </si>
  <si>
    <t>1432_SS_a_MS_Bojisti_</t>
  </si>
  <si>
    <t>Na Bojišti 759/15</t>
  </si>
  <si>
    <t>460 10</t>
  </si>
  <si>
    <t xml:space="preserve">Ing. </t>
  </si>
  <si>
    <t>Krabs, Ph.D.</t>
  </si>
  <si>
    <t>Zdeněk</t>
  </si>
  <si>
    <t>Střední škola strojní, stavební a dopravní, Liberec II, Truhlářská 360/3, příspěvková organizace</t>
  </si>
  <si>
    <t>1433_SSstroj_stav_a_doprav_Liberec_</t>
  </si>
  <si>
    <t>Truhlářská 360/3</t>
  </si>
  <si>
    <t>Samšiňák</t>
  </si>
  <si>
    <t>red@sslbc.cz</t>
  </si>
  <si>
    <t>Střední škola, Semily, příspěvková organizace</t>
  </si>
  <si>
    <t>1434_ISS_Semily_</t>
  </si>
  <si>
    <t>Integrovaná střední škola, Semily, 28. října 607, příspěvková organizace</t>
  </si>
  <si>
    <t>28. října 607</t>
  </si>
  <si>
    <t>Ing. Bc.</t>
  </si>
  <si>
    <t>Holubička</t>
  </si>
  <si>
    <t>skola@isssemily.cz</t>
  </si>
  <si>
    <t>Integrovaná střední škola, Vysoké nad Jizerou, Dr. Farského 300, příspěvková organizace</t>
  </si>
  <si>
    <t>1436_ISS_VysokenJ_</t>
  </si>
  <si>
    <t>Dr. Farského 300</t>
  </si>
  <si>
    <t>512 11</t>
  </si>
  <si>
    <t>Vysoké nad Jizerou</t>
  </si>
  <si>
    <t>Zelinková</t>
  </si>
  <si>
    <t>Markéta</t>
  </si>
  <si>
    <t>mzelinkova@iss-vysokenj.cz</t>
  </si>
  <si>
    <t>Střední zdravotnická škola a Střední odborná škola, Česká Lípa, příspěvková organizace</t>
  </si>
  <si>
    <t>1437_SOS_a_SOU_CeskaLipa_</t>
  </si>
  <si>
    <t>Střední odborná škola a Střední odborné učiliště, Česká Lípa, 28. října 2707, příspěvková organizace</t>
  </si>
  <si>
    <t>28. října 2707</t>
  </si>
  <si>
    <t>470 06</t>
  </si>
  <si>
    <t>Kubátová Ortová</t>
  </si>
  <si>
    <t>Hana</t>
  </si>
  <si>
    <t>sekretariat@skolalipa.cz</t>
  </si>
  <si>
    <t>2700</t>
  </si>
  <si>
    <t>Uni Credit Bank</t>
  </si>
  <si>
    <t>Střední průmyslová škola technická, Jablonec nad Nisou, Belgická 4852, příspěvková organizace</t>
  </si>
  <si>
    <t>1438_SPStech_Belgicka_</t>
  </si>
  <si>
    <t>Belgická 4852</t>
  </si>
  <si>
    <t>Mgr</t>
  </si>
  <si>
    <t>Froněk</t>
  </si>
  <si>
    <t>sekretariat@spstjbc.cz</t>
  </si>
  <si>
    <t>Střední škola řemesel a služeb, Jablonec nad Nisou, Smetanova 66, příspěvková organizace</t>
  </si>
  <si>
    <t>1440_SS_remesel_a_sluzeb_Smetanova_</t>
  </si>
  <si>
    <t>Smetanova 66</t>
  </si>
  <si>
    <t>Kubáč</t>
  </si>
  <si>
    <t>Martin</t>
  </si>
  <si>
    <t>Střední škola gastronomie a služeb, Liberec, Dvorská 447/29, příspěvková organizace</t>
  </si>
  <si>
    <t>1442_SS_GaS_Liberec_</t>
  </si>
  <si>
    <t>Dvorská 447/29</t>
  </si>
  <si>
    <t>460 05</t>
  </si>
  <si>
    <t>Šlaich</t>
  </si>
  <si>
    <t>482424350, ř. 360</t>
  </si>
  <si>
    <t>sosgs@sos-gs.cz</t>
  </si>
  <si>
    <t>Střední škola, Lomnice nad Popelkou, Antala Staška 213, příspěvková organizace</t>
  </si>
  <si>
    <t>1443_SS_LomnicenP_</t>
  </si>
  <si>
    <t>Antala Staška 213</t>
  </si>
  <si>
    <t>512 51</t>
  </si>
  <si>
    <t>Lomnice nad Popelkou</t>
  </si>
  <si>
    <t>Šimůnek</t>
  </si>
  <si>
    <t>skola@skola-lomnice.cz</t>
  </si>
  <si>
    <t>Střední škola hospodářská a lesnická, Frýdlant, Bělíkova 1387, příspěvková organizace</t>
  </si>
  <si>
    <t>1448_SS_hospodarska_a_les_Frydlant_</t>
  </si>
  <si>
    <t>Bělíkova 1387</t>
  </si>
  <si>
    <t>Kudrna</t>
  </si>
  <si>
    <t>482 428 861,482 428 862</t>
  </si>
  <si>
    <t>miroslav.kudrna@sshlfrydlant.cz</t>
  </si>
  <si>
    <t>Střední odborná škola, Liberec, Jablonecká 999, příspěvková organizace</t>
  </si>
  <si>
    <t>1450_SOS_Jablonecka_</t>
  </si>
  <si>
    <t>Jablonecká 999</t>
  </si>
  <si>
    <t>460 04</t>
  </si>
  <si>
    <t>Adamec</t>
  </si>
  <si>
    <t>Milan</t>
  </si>
  <si>
    <t>485 103 882,725 052 830</t>
  </si>
  <si>
    <t xml:space="preserve">info@sosliberec.cz </t>
  </si>
  <si>
    <t>107-7653830257</t>
  </si>
  <si>
    <t>Obchodní akademie, Hotelová škola a Střední odborná škola, Turnov, Zborovská 519, příspěvková organizace</t>
  </si>
  <si>
    <t>1452_OA_HS_a_SOS_Turnov_</t>
  </si>
  <si>
    <t>Zborovská 519</t>
  </si>
  <si>
    <t>Antošová</t>
  </si>
  <si>
    <t>Eva</t>
  </si>
  <si>
    <t>ředitalka</t>
  </si>
  <si>
    <t>vedeni@ohsturnov.cz</t>
  </si>
  <si>
    <t>Základní škola a mateřská škola logopedická, Liberec, příspěvková organizace</t>
  </si>
  <si>
    <t>1455_ZS_a_MS_logo_Liberec_</t>
  </si>
  <si>
    <t>E.Krásnohorské 921</t>
  </si>
  <si>
    <t>Karásek</t>
  </si>
  <si>
    <t>Jakub</t>
  </si>
  <si>
    <t>482 416 411,482 416 401</t>
  </si>
  <si>
    <t>info@ssplbc.cz;karasek@ssplbc.cz</t>
  </si>
  <si>
    <t>115-2327240267</t>
  </si>
  <si>
    <t>Základní škola a Mateřská škola pro tělesně postižené, Liberec, Lužická 920/7, příspěvková organizace</t>
  </si>
  <si>
    <t>1456_ZS_a_MS_TP_Liberec_</t>
  </si>
  <si>
    <t>Lužická 920/7</t>
  </si>
  <si>
    <t>Vít</t>
  </si>
  <si>
    <t>stastny.zsms@seznam.cz</t>
  </si>
  <si>
    <t>Základní škola, Jablonec nad Nisou, Liberecká 1734/31, příspěvková organizace</t>
  </si>
  <si>
    <t>1457_ZS_Liberecka_Jablonec_</t>
  </si>
  <si>
    <t>Liberecká 31</t>
  </si>
  <si>
    <t>Burešová</t>
  </si>
  <si>
    <t>Fronika</t>
  </si>
  <si>
    <t>sekretariat@specialniskola-jbc.cz;jana.strnadkova@seznam.cz</t>
  </si>
  <si>
    <t>Základní škola a Mateřská škola při dětské léčebně, Cvikov, Ústavní 531, příspěvková organizace</t>
  </si>
  <si>
    <t>1459_ZS_a_MS_pri_DL_Cvikov_</t>
  </si>
  <si>
    <t>Ústavní 531</t>
  </si>
  <si>
    <t>471 54</t>
  </si>
  <si>
    <t>Cvikov</t>
  </si>
  <si>
    <t>PaedDr.</t>
  </si>
  <si>
    <t>Dvořáková</t>
  </si>
  <si>
    <t>Blanka</t>
  </si>
  <si>
    <t>speczs.cvikov@volny.cz</t>
  </si>
  <si>
    <t>Základní škola a Mateřská škola při nemocnici, Liberec, Husova 357/10, příspěvková organizace</t>
  </si>
  <si>
    <t>1460_ZS_a_MS_pri_nem_Liberec_</t>
  </si>
  <si>
    <t>Husova 357/10</t>
  </si>
  <si>
    <t>Ouředníková</t>
  </si>
  <si>
    <t>Petra</t>
  </si>
  <si>
    <t>spzs.nemocnice@seznam.cz</t>
  </si>
  <si>
    <t>78-6140400257</t>
  </si>
  <si>
    <t>Základní škola a Mateřská škola, Jablonec nad Nisou, Kamenná 404/4, příspěvková organizace</t>
  </si>
  <si>
    <t>1462_ZS_a_MS_Kamenna_</t>
  </si>
  <si>
    <t>Kamenná 404/4</t>
  </si>
  <si>
    <t xml:space="preserve">Mgr. </t>
  </si>
  <si>
    <t>Rozkovcová</t>
  </si>
  <si>
    <t>Rita</t>
  </si>
  <si>
    <t>rita.rozkovcova@zskamennajbc.cz</t>
  </si>
  <si>
    <t>Základní škola, Tanvald, Údolí Kamenice 238, příspěvková organizace</t>
  </si>
  <si>
    <t>1463_ZS_Tanvald_</t>
  </si>
  <si>
    <t>Údolí Kamenice 238</t>
  </si>
  <si>
    <t>Kulhánek</t>
  </si>
  <si>
    <t>reditel@zshortan.cz</t>
  </si>
  <si>
    <t>19-5948940227</t>
  </si>
  <si>
    <t>Základní škola a Mateřská škola, Jilemnice, Komenského 103, příspěvková organizace</t>
  </si>
  <si>
    <t>1468_ZS_a_MS_Jilemnice_</t>
  </si>
  <si>
    <t>Komenského 103</t>
  </si>
  <si>
    <t>Žofková</t>
  </si>
  <si>
    <t>Maruše</t>
  </si>
  <si>
    <t>zvs.jilemnice@centrum.cz</t>
  </si>
  <si>
    <t>27-6184540227</t>
  </si>
  <si>
    <t>Základní škola speciální, Semily, Nádražní 213, příspěvková organizace</t>
  </si>
  <si>
    <t>1469_Zsspec_Semily_</t>
  </si>
  <si>
    <t>Nádražní 213</t>
  </si>
  <si>
    <t>Vaňátková</t>
  </si>
  <si>
    <t>Iva</t>
  </si>
  <si>
    <t>19-1280810247</t>
  </si>
  <si>
    <t>Dětský domov, Česká Lípa, Mariánská 570, příspěvková organizace</t>
  </si>
  <si>
    <t>1470_DD_CeskaLipa_</t>
  </si>
  <si>
    <t>Mariánská 570</t>
  </si>
  <si>
    <t>Hellerová</t>
  </si>
  <si>
    <t>Ilona</t>
  </si>
  <si>
    <t>Dětský domov, Jablonné v Podještědí, Zámecká 1, příspěvková organizace</t>
  </si>
  <si>
    <t>1471_DD_JablonnevP_</t>
  </si>
  <si>
    <t>Zámecká 1</t>
  </si>
  <si>
    <t>471 25</t>
  </si>
  <si>
    <t>Jablonné v Podještědí</t>
  </si>
  <si>
    <t>Faltýnek</t>
  </si>
  <si>
    <t>Vlastimil</t>
  </si>
  <si>
    <t>ddjablonnevp@seznam.cz</t>
  </si>
  <si>
    <t>Dětský domov, Základní škola a Mateřská škola, Krompach 47, příspěvková organizace</t>
  </si>
  <si>
    <t>1472_DD_ZSaMS_Krompach_</t>
  </si>
  <si>
    <t>Čp. 47</t>
  </si>
  <si>
    <t>471 57</t>
  </si>
  <si>
    <t>Krompach</t>
  </si>
  <si>
    <t>Stiblíková</t>
  </si>
  <si>
    <t>Regina</t>
  </si>
  <si>
    <t>ddkrompach@seznam.cz</t>
  </si>
  <si>
    <t>Dětský domov, Dubá-Deštná 6, příspěvková organizace</t>
  </si>
  <si>
    <t>1473_DD_Duba_</t>
  </si>
  <si>
    <t>Deštná 6</t>
  </si>
  <si>
    <t>472 01</t>
  </si>
  <si>
    <t>Dubá</t>
  </si>
  <si>
    <t>Slavíková</t>
  </si>
  <si>
    <t>Zdeňka</t>
  </si>
  <si>
    <t>487 870 221,602 626 955</t>
  </si>
  <si>
    <t>info@ddduba.cz</t>
  </si>
  <si>
    <t>Dětský domov, Jablonec nad Nisou, Pasecká 20, příspěvková organizace</t>
  </si>
  <si>
    <t>1474_DD_Jablonec_</t>
  </si>
  <si>
    <t>Pasecká 20</t>
  </si>
  <si>
    <t>466 02</t>
  </si>
  <si>
    <t>Řičář</t>
  </si>
  <si>
    <t>dd-jbc@volny.cz</t>
  </si>
  <si>
    <t>27-0523770207</t>
  </si>
  <si>
    <t>Dětský domov, Frýdlant, Větrov 3005, příspěvková organizace</t>
  </si>
  <si>
    <t>1475_DD_Frydlant_</t>
  </si>
  <si>
    <t>Větrov 3005</t>
  </si>
  <si>
    <t>Dunajčíková</t>
  </si>
  <si>
    <t>Věra</t>
  </si>
  <si>
    <t>dd_frydl@volny.cz</t>
  </si>
  <si>
    <t>19-7531170297</t>
  </si>
  <si>
    <t>Dětský domov, Semily, Nad Školami 480, příspěvková organizace</t>
  </si>
  <si>
    <t>1476_DD_Semily_</t>
  </si>
  <si>
    <t>Nad Školami 480</t>
  </si>
  <si>
    <t>Hojač</t>
  </si>
  <si>
    <t>Mojmír</t>
  </si>
  <si>
    <t>19-1253770227</t>
  </si>
  <si>
    <t>Pedagogicko-psychologická poradna, Česká Lípa, Havlíčkova 443, příspěvková organizace</t>
  </si>
  <si>
    <t>1491_PPP_CeskaLipa_</t>
  </si>
  <si>
    <t>Havlíčkova 443</t>
  </si>
  <si>
    <t>Šimánková</t>
  </si>
  <si>
    <t>Pavla</t>
  </si>
  <si>
    <t>simankova@pppcl.cz</t>
  </si>
  <si>
    <t>Pedagogicko-psychologická poradna, Jablonec nad Nisou, příspěvková organizace</t>
  </si>
  <si>
    <t>1492_PPP_Jablonec_</t>
  </si>
  <si>
    <t>466 04</t>
  </si>
  <si>
    <t>Ullmannová</t>
  </si>
  <si>
    <t>poradna@pppjbc.cz</t>
  </si>
  <si>
    <t>Raiffeisenbank</t>
  </si>
  <si>
    <t>Pedagogicko-psychologická poradna, Liberec 2, Truhlářská 3, příspěvková organizace</t>
  </si>
  <si>
    <t>1493_PPP_Liberec_</t>
  </si>
  <si>
    <t>Truhlářská 3</t>
  </si>
  <si>
    <t>Hlavová</t>
  </si>
  <si>
    <t>pppliberec@volny.cz</t>
  </si>
  <si>
    <t>Pedagogicko-psychologická poradna a speciálně pedagogické centrum, Semily, příspěvková organizace</t>
  </si>
  <si>
    <t>1494_PPP_a_SPC_Semily_</t>
  </si>
  <si>
    <t>Provazníková</t>
  </si>
  <si>
    <t>ppp.semily@tiscali.cz</t>
  </si>
  <si>
    <t>Speciálně pedagogické centrum logopedické a surdopedické, příspěvková organizace</t>
  </si>
  <si>
    <t>1498_SPC Liberec</t>
  </si>
  <si>
    <t>460 01  Liberec</t>
  </si>
  <si>
    <t xml:space="preserve">724 327 874 </t>
  </si>
  <si>
    <t>Fio banka</t>
  </si>
  <si>
    <t>celkem krajské školy a školská zařízení</t>
  </si>
  <si>
    <t>Dům dětí a mládeže Větrník, Liberec, příspěvková organizace</t>
  </si>
  <si>
    <t>DDM_LBC_Riegrova_rozpis_2020</t>
  </si>
  <si>
    <t>Riegrova 1278/16</t>
  </si>
  <si>
    <t>Kultová</t>
  </si>
  <si>
    <t>Marta</t>
  </si>
  <si>
    <t>marta.kultova@ddmliberec.cz</t>
  </si>
  <si>
    <t>2010</t>
  </si>
  <si>
    <t>Statutární město Liberec</t>
  </si>
  <si>
    <t>Mateřská škola "Korálek", Liberec, Aloisina výšina 645/55, příspěvková organizace</t>
  </si>
  <si>
    <t>MS_LBC_Alois_vysina_rozpis_2020</t>
  </si>
  <si>
    <t>Aloisina výšina 645/55</t>
  </si>
  <si>
    <t>460 15</t>
  </si>
  <si>
    <t>Liberec 15</t>
  </si>
  <si>
    <t>Jurigová</t>
  </si>
  <si>
    <t>Vladimíra</t>
  </si>
  <si>
    <t>koralek@mskoralek.cz</t>
  </si>
  <si>
    <t>Mateřská škola "Sluníčko", Liberec, Bezová 274/1, příspěvková organizace</t>
  </si>
  <si>
    <t>MS_LBC_Bezova_rozpis_2020</t>
  </si>
  <si>
    <t>460 14</t>
  </si>
  <si>
    <t>Liberec 13</t>
  </si>
  <si>
    <t>Tichá</t>
  </si>
  <si>
    <t>ms17.lbc@volny.cz</t>
  </si>
  <si>
    <t>Mateřská škola "Motýlek", Liberec, Broumovská 840/7, příspěvková organizace</t>
  </si>
  <si>
    <t>MS_LBC_Broumovska_rozpis_2020</t>
  </si>
  <si>
    <t>Liberec 6</t>
  </si>
  <si>
    <t>Bc.</t>
  </si>
  <si>
    <t>Suchomelová</t>
  </si>
  <si>
    <t>ms.motylek@volny.cz</t>
  </si>
  <si>
    <t>Mateřská škola "Pramínek", Liberec, Březinova 389/8, příspěvková organizace</t>
  </si>
  <si>
    <t>MS_LBC_Brezinova_rozpis_2020</t>
  </si>
  <si>
    <t>Liberec 5</t>
  </si>
  <si>
    <t>Palasová</t>
  </si>
  <si>
    <t>info@skolkapraminek.cz</t>
  </si>
  <si>
    <t>Mateřská škola "Kytička", Liberec, Burianova 972/2, příspěvková organizace</t>
  </si>
  <si>
    <t>MS_LBC_Burianova_rozpis_2020</t>
  </si>
  <si>
    <t>460 06</t>
  </si>
  <si>
    <t>Charyparová, MBA</t>
  </si>
  <si>
    <t>Dana</t>
  </si>
  <si>
    <t>ms.kyticka@seznam.cz</t>
  </si>
  <si>
    <t>Mateřská škola "Kamarád", Liberec, Dělnická 831/7, příspěvková organizace</t>
  </si>
  <si>
    <t>MS_LBC_Delnicka_rozpis_2020</t>
  </si>
  <si>
    <t>Vrkoslavová</t>
  </si>
  <si>
    <t>485 132 182, 485 132 029</t>
  </si>
  <si>
    <t>ms23.lbc@volny.cz</t>
  </si>
  <si>
    <t>Mateřská škola, Liberec, Dětská 461, příspěvková organizace</t>
  </si>
  <si>
    <t>MS_LBC_Detska_rozpis_2020</t>
  </si>
  <si>
    <t>463 12</t>
  </si>
  <si>
    <t>Liberec 25</t>
  </si>
  <si>
    <t>Vacíková</t>
  </si>
  <si>
    <t>Jaroslava</t>
  </si>
  <si>
    <t>ms64.lbc@volny.cz</t>
  </si>
  <si>
    <t>Mateřská škola "Hvězdička", Liberec, Gagarinova 788/9, příspěvková organizace</t>
  </si>
  <si>
    <t>MS_LBC_Gagarinova_rozpis_2020</t>
  </si>
  <si>
    <t>Gagarinova 788/9</t>
  </si>
  <si>
    <t>Liberec 7</t>
  </si>
  <si>
    <t>Veronika</t>
  </si>
  <si>
    <t>482 322 095, mobil. řed. 770164525</t>
  </si>
  <si>
    <t>ms.gagarinova@volny.cz</t>
  </si>
  <si>
    <t>Mateřská škola "Čtyřlístek", Liberec, Horská 166/27, příspěvková organizace</t>
  </si>
  <si>
    <t>MS_LBC_Horska_rozpis_2020</t>
  </si>
  <si>
    <t>Liberec 14</t>
  </si>
  <si>
    <t>ms30.lbc@volny.cz</t>
  </si>
  <si>
    <t>Mateřská škola "Jizerka", Liberec, Husova 184/72, příspěvková organizace</t>
  </si>
  <si>
    <t>MS_LBC_Husova_rozpis_2020</t>
  </si>
  <si>
    <t>Šindelářová</t>
  </si>
  <si>
    <t>ms24.lbc@volny.cz</t>
  </si>
  <si>
    <t>Mateřská škola "Jablůňka", Liberec, Jabloňová 446/29, příspěvková organizace</t>
  </si>
  <si>
    <t>MS_LBC_Jablonova_rozpis_2020</t>
  </si>
  <si>
    <t>Liberec 12</t>
  </si>
  <si>
    <t>ms53.lbc@volny.cz</t>
  </si>
  <si>
    <t>Mateřská škola, Liberec, Jeřmanická 487/27, příspěvková organizace</t>
  </si>
  <si>
    <t>MS_LBC_Jermanicka_rozpis_2020</t>
  </si>
  <si>
    <t>Nevečeřalová</t>
  </si>
  <si>
    <t>ms29.lbc@volny.cz</t>
  </si>
  <si>
    <t>Mateřská škola "Klubíčko", Liberec, Jugoslávská 128/1, příspěvková organizace</t>
  </si>
  <si>
    <t>MS_LBC_Jugoslavska_rozpis_2020</t>
  </si>
  <si>
    <t>Liberec 3</t>
  </si>
  <si>
    <t>Janečková</t>
  </si>
  <si>
    <t>ms06.lbc@volny.cz</t>
  </si>
  <si>
    <t>Mateřská škola "Malínek", Liberec, Kaplického 386, příspěvková organizace</t>
  </si>
  <si>
    <t>MS_LBC_Kaplickeho_rozpis_2020</t>
  </si>
  <si>
    <t>463 13</t>
  </si>
  <si>
    <t>Liberec 23</t>
  </si>
  <si>
    <t>Jitka</t>
  </si>
  <si>
    <t>ms67.lbc@volny.cz</t>
  </si>
  <si>
    <t>Mateřská škola "Nad přehradou", Liberec, Klášterní 149/16, příspěvková organizace</t>
  </si>
  <si>
    <t>MS_LBC_Klasterni149_rozpis_2020</t>
  </si>
  <si>
    <t>Opalecká</t>
  </si>
  <si>
    <t>Lucie</t>
  </si>
  <si>
    <t>ms01.lbc@volny.cz</t>
  </si>
  <si>
    <t>Mateřská škola, Liberec, Klášterní 466/4, příspěvková organizace</t>
  </si>
  <si>
    <t>MS_LBC_Klasterni466_rozpis_2020</t>
  </si>
  <si>
    <t>Kamila</t>
  </si>
  <si>
    <t>info@msklasterni.cz</t>
  </si>
  <si>
    <t>Mateřská škola Liberec, Matoušova 468/12, příspěvková organizace</t>
  </si>
  <si>
    <t>MS_LBC_Matousova_rozpis_2020</t>
  </si>
  <si>
    <t>Matoušova 468/12</t>
  </si>
  <si>
    <t>Liberec 1</t>
  </si>
  <si>
    <t>Janků</t>
  </si>
  <si>
    <t>Michaela</t>
  </si>
  <si>
    <t>msmatousova@email.cz</t>
  </si>
  <si>
    <t>Mateřská škola "Beruška", Liberec, Na Pískovně 761/3, příspěvková organizace</t>
  </si>
  <si>
    <t>MS_LBC_NaPiskovne_rozpis_2020</t>
  </si>
  <si>
    <t>Na Pískovně 761/3</t>
  </si>
  <si>
    <t>Sehnoutková</t>
  </si>
  <si>
    <t>Ladislava</t>
  </si>
  <si>
    <t>ms41.lbc@volny.cz</t>
  </si>
  <si>
    <t>Mateřská škola "Delfínek", Liberec, Nezvalova 661/20, příspěvková organizace</t>
  </si>
  <si>
    <t>MS_LBC_Nezvalova_rozpis_2020</t>
  </si>
  <si>
    <t>Nezvalova 661/20</t>
  </si>
  <si>
    <t>Blažková</t>
  </si>
  <si>
    <t>Iveta</t>
  </si>
  <si>
    <t>ms20.lbc@volny.cz</t>
  </si>
  <si>
    <t>Mateřská škola "Srdíčko", Liberec, Oldřichova 836/5, příspěvková organizace</t>
  </si>
  <si>
    <t>MS_LBC_Oldrichova_rozpis_2020</t>
  </si>
  <si>
    <t>Kadlečková</t>
  </si>
  <si>
    <t>info@srdickoliberec.cz</t>
  </si>
  <si>
    <t>Mateřská škola "U Bertíka", Liberec, Purkyňova 458/19, příspěvková organizace</t>
  </si>
  <si>
    <t>MS_LBC_Purkynova_rozpis_2020</t>
  </si>
  <si>
    <t>Mateřská škola "Pohádka" , Liberec, Strakonická 211/12, příspěvková organizace</t>
  </si>
  <si>
    <t>MS_LBC_Strakonicka_rozpis_2020</t>
  </si>
  <si>
    <t>Liberec 9</t>
  </si>
  <si>
    <t>Najmanová</t>
  </si>
  <si>
    <t>ms62.lbc@volny.cz</t>
  </si>
  <si>
    <t>Mateřská škola, Liberec, Stromovka 285/1, příspěvková organizace</t>
  </si>
  <si>
    <t>MS_LBC_Stromovka_rozpis_2020</t>
  </si>
  <si>
    <t>Liberec 10</t>
  </si>
  <si>
    <t>Kubíčková</t>
  </si>
  <si>
    <t>Mateřská škola "Rosnička", Liberec, Školní vršek 503/3, příspěvková organizace</t>
  </si>
  <si>
    <t>MS_LBC_Skolni_vrsek_rozpis_2020</t>
  </si>
  <si>
    <t>Langerová</t>
  </si>
  <si>
    <t>Alice</t>
  </si>
  <si>
    <t>ms05.lbc@volny.cz</t>
  </si>
  <si>
    <t>Mateřská škola "Rolnička", Liberec, Truhlářská 340/7, příspěvková organizace</t>
  </si>
  <si>
    <t>MS_LBC_Truhlarska_rozpis_2020</t>
  </si>
  <si>
    <t>Truhlářská 340/7</t>
  </si>
  <si>
    <t>Liberec 2</t>
  </si>
  <si>
    <t>Plačková</t>
  </si>
  <si>
    <t>Miriam</t>
  </si>
  <si>
    <t>ms02.lbc@volny.cz</t>
  </si>
  <si>
    <t>Mateřská škola "Pod Ještědem", Liberec, U Školky 67, příspěvková organizace</t>
  </si>
  <si>
    <t>MS_LBC_USkolky_rozpis_2020</t>
  </si>
  <si>
    <t>460 08</t>
  </si>
  <si>
    <t>Liberec 19</t>
  </si>
  <si>
    <t>Chundelová</t>
  </si>
  <si>
    <t>ms32.lbc@volny.cz</t>
  </si>
  <si>
    <t>Mateřská škola "Sedmikráska", Liberec, Vzdušná 509/20, příspěvková organizace</t>
  </si>
  <si>
    <t>MS_LBC_Vzdusna_rozpis_2020</t>
  </si>
  <si>
    <t>Vzdušná 509/20</t>
  </si>
  <si>
    <t>Soukupová</t>
  </si>
  <si>
    <t>mssedmikraska@volny.cz</t>
  </si>
  <si>
    <t>Mateřská škola "V zahradě", Liberec, Žitavská 122/68, příspěvková organizace</t>
  </si>
  <si>
    <t>MS_LBC_Zitavska_rozpis_2020</t>
  </si>
  <si>
    <t>460 11</t>
  </si>
  <si>
    <t>Liberec 11</t>
  </si>
  <si>
    <t>Tesařová</t>
  </si>
  <si>
    <t>Vlasta</t>
  </si>
  <si>
    <t>ms.vzahrade@volny.cz</t>
  </si>
  <si>
    <t>Mateřská škola "Klíček", Liberec, Žitná 832/19, příspěvková organizace</t>
  </si>
  <si>
    <t>MS_LBC_Zitna_rozpis_2020</t>
  </si>
  <si>
    <t>Hermanová</t>
  </si>
  <si>
    <t>ms54.lbc@volny.cz</t>
  </si>
  <si>
    <t>Základní škola a Mateřská škola Barvířská, Liberec, příspěvková organizace</t>
  </si>
  <si>
    <t>ZSaMS_LBC_Probostska_rozpis_2020</t>
  </si>
  <si>
    <t>Kuželka</t>
  </si>
  <si>
    <t>Miloslav</t>
  </si>
  <si>
    <t>Základní škola a základní umělecká škola Liberec, Jabloňová 564/43, příspěvková organizace</t>
  </si>
  <si>
    <t>ZSaZUS_LBC_Jablonova_rozpis_2020</t>
  </si>
  <si>
    <t>Jabloňová 564/43</t>
  </si>
  <si>
    <t>Havlenová</t>
  </si>
  <si>
    <t>Základní škola, Liberec, Aloisina výšina 642, příspěvková organizace</t>
  </si>
  <si>
    <t>ZS_LBC_Alois_vysina_rozpis_2020</t>
  </si>
  <si>
    <t>Vykoukal</t>
  </si>
  <si>
    <t>info@zs-aloisinavysina.cz</t>
  </si>
  <si>
    <t>Základní škola, Liberec, Broumovská 847/7, příspěvková organizace</t>
  </si>
  <si>
    <t>ZS_LBC_Broumovska_rozpis_2020</t>
  </si>
  <si>
    <t>Broumovská 847/7</t>
  </si>
  <si>
    <t>Mikuš</t>
  </si>
  <si>
    <t>reditel@zsbroumovska.cz</t>
  </si>
  <si>
    <t>Základní škola, Liberec, Česká 354, příspěvková organizace</t>
  </si>
  <si>
    <t>ZS_LBC_Ceska_rozpis_2020</t>
  </si>
  <si>
    <t>Česká 354</t>
  </si>
  <si>
    <t>Vozková</t>
  </si>
  <si>
    <t>22@zs-vesec.cz</t>
  </si>
  <si>
    <t>Základní škola, Liberec, Dobiášova 851/5, příspěvková organizace</t>
  </si>
  <si>
    <t>ZS_LBC_Dobiasova_rozpis_2020</t>
  </si>
  <si>
    <t>Dobiášova 851/5</t>
  </si>
  <si>
    <t>Svatoš</t>
  </si>
  <si>
    <t>Ivo</t>
  </si>
  <si>
    <t>zs39@volny.cz</t>
  </si>
  <si>
    <t>Základní škola s rozšířenou výukou jazyků Liberec, Husova 142/44, příspěvková organizace</t>
  </si>
  <si>
    <t>ZS_sRVJLBC_Husova_rozpis_2020</t>
  </si>
  <si>
    <t>Husova 142/44</t>
  </si>
  <si>
    <t>Lukeš Reindlová</t>
  </si>
  <si>
    <t>Základní škola, Liberec, Ještědská 354/88, příspěvková organizace</t>
  </si>
  <si>
    <t>ZS_LBC_Jestedska_rozpis_2020</t>
  </si>
  <si>
    <t>Ještědská 354/88</t>
  </si>
  <si>
    <t>Liberec 8</t>
  </si>
  <si>
    <t>Houda</t>
  </si>
  <si>
    <t>Lukáš</t>
  </si>
  <si>
    <t>skola@zs-jestedska.cz</t>
  </si>
  <si>
    <t>Základní škola, Liberec, Kaplického 384, příspěvková organizace</t>
  </si>
  <si>
    <t>ZS_LBC_Kaplickeho_rozpis_2020</t>
  </si>
  <si>
    <t>Kaplického 384</t>
  </si>
  <si>
    <t>Zeronik</t>
  </si>
  <si>
    <t>Základní škola a Mateřská škola Ostašov, Liberec, příspěvková organizace</t>
  </si>
  <si>
    <t>ZSaMS_LBC_Krizanska_rozpis_2020</t>
  </si>
  <si>
    <t>Liberec 20</t>
  </si>
  <si>
    <t>Vystrčil</t>
  </si>
  <si>
    <t>482 712 603 (ZŠ Machnín-485 159 017)</t>
  </si>
  <si>
    <t>Základní škola, Liberec, Lesní 575/12, příspěvková organizace</t>
  </si>
  <si>
    <t>ZS_LBC_Lesni_rozpis_2020</t>
  </si>
  <si>
    <t>Dvořák</t>
  </si>
  <si>
    <t>info@zslesni.cz</t>
  </si>
  <si>
    <t>Základní škola, Liberec, Na Výběžku 118, příspěvková organizace</t>
  </si>
  <si>
    <t>ZS_LBC_Na_Vybezku_rozpis_2020</t>
  </si>
  <si>
    <t>Plachá</t>
  </si>
  <si>
    <t>Jarmila</t>
  </si>
  <si>
    <t>skola@zsnavybezku.cz</t>
  </si>
  <si>
    <t>Základní škola Liberec, nám. Míru 212/2, příspěvková organizace</t>
  </si>
  <si>
    <t>ZS_LBC_nam_Miru_rozpis_2020</t>
  </si>
  <si>
    <t>nám. Míru 212/2</t>
  </si>
  <si>
    <t>Kubrová</t>
  </si>
  <si>
    <t>Pavlína</t>
  </si>
  <si>
    <t>778 761 211; mobil-řed.606 802 575</t>
  </si>
  <si>
    <t>skola@zsnamestimiru.cz</t>
  </si>
  <si>
    <t>Základní škola, Liberec, Oblačná 101/15, příspěvková organizace</t>
  </si>
  <si>
    <t>ZS_LBC_Oblacna_rozpis_2020</t>
  </si>
  <si>
    <t>Oblačná 101/15</t>
  </si>
  <si>
    <t>Routová</t>
  </si>
  <si>
    <t>Alena</t>
  </si>
  <si>
    <t>skola@oblacna.cz</t>
  </si>
  <si>
    <t>Základní škola Liberec, Sokolovská 328, příspěvková organizace</t>
  </si>
  <si>
    <t>ZS_LBC_Sokolovska_rozpis_2020</t>
  </si>
  <si>
    <t>Roudná</t>
  </si>
  <si>
    <t>roudna.pavlina@zssokol.cz</t>
  </si>
  <si>
    <t>Základní škola, Liberec, Švermova 403/40, příspěvková organizace</t>
  </si>
  <si>
    <t>ZS_LBC_Svermova_rozpis_2020</t>
  </si>
  <si>
    <t>Švermova 403/40</t>
  </si>
  <si>
    <t>Hegrová</t>
  </si>
  <si>
    <t>zs12@volny.cz</t>
  </si>
  <si>
    <t>Základní škola Liberec, U Soudu 369/8, příspěvková organizace</t>
  </si>
  <si>
    <t>ZS_LBC_U_Soudu_rozpis_2020</t>
  </si>
  <si>
    <t>U Soudu 369/8</t>
  </si>
  <si>
    <t>skola@zsusoudu.cz</t>
  </si>
  <si>
    <t>Základní škola, Liberec, U Školy 222/6, příspěvková organizace</t>
  </si>
  <si>
    <t>ZS_LBC_U_Skoly_rozpis_2020</t>
  </si>
  <si>
    <t>Hanuš</t>
  </si>
  <si>
    <t>zs16@volny.cz</t>
  </si>
  <si>
    <t>Základní škola, Liberec, ul. 5. května 64/49, příspěvková organizace</t>
  </si>
  <si>
    <t>ZS_LBC_ul5kvetna_rozpis_2020</t>
  </si>
  <si>
    <t>Rejnartová</t>
  </si>
  <si>
    <t>info@zs5kveten.cz</t>
  </si>
  <si>
    <t>Základní škola, Liberec, Vrchlického 262/17, příspěvková organizace</t>
  </si>
  <si>
    <t>ZS_LBC_Vrchlickeho_rozpis_2020</t>
  </si>
  <si>
    <t>Skalský</t>
  </si>
  <si>
    <t>sef@vrchlickeho.cz</t>
  </si>
  <si>
    <t>Základní škola, Liberec, Orlí 140/7, příspěvková organizace</t>
  </si>
  <si>
    <t>ZS_LBC_Orli_rozpis_2020</t>
  </si>
  <si>
    <t>Hodíková</t>
  </si>
  <si>
    <t>Barbora</t>
  </si>
  <si>
    <t>zvs03@volny.cz</t>
  </si>
  <si>
    <t>Základní umělecká škola, Liberec, Frýdlantská 1359/19, příspěvková organizace</t>
  </si>
  <si>
    <t>ZUS_LBC_Frydlantska_rozpis_2020</t>
  </si>
  <si>
    <t>Kolafa</t>
  </si>
  <si>
    <t>485 110 192, 482 712 940</t>
  </si>
  <si>
    <t>info@zusliberec.cz</t>
  </si>
  <si>
    <t>MATEŘSKÁ ŠKOLA "SÍDLIŠTĚ", Liberec 30, Skloněná 1414, příspěvková organizace</t>
  </si>
  <si>
    <t>MS_LBC_Sklonena_VratislnN_rozpis_2020</t>
  </si>
  <si>
    <t>463 11</t>
  </si>
  <si>
    <t>Liberec 30</t>
  </si>
  <si>
    <t>Šimková</t>
  </si>
  <si>
    <t>mssidliste@vratislavice.cz</t>
  </si>
  <si>
    <t>Městský obvod Liberec Vratislavice n/N</t>
  </si>
  <si>
    <t>Mateřská škola "Lísteček", Vratislavice nad Nisou, příspěvková organizace</t>
  </si>
  <si>
    <t>MS_LBC_Vychodni_VratislnN_rozpis_2020</t>
  </si>
  <si>
    <t>Keltnerová</t>
  </si>
  <si>
    <t>mslistecek@vratislavice.cz</t>
  </si>
  <si>
    <t>123-262940297</t>
  </si>
  <si>
    <t>ZÁKLADNÍ ŠKOLA LIBEREC - VRATISLAVICE NAD NISOU, příspěvková organizace</t>
  </si>
  <si>
    <t>ZS_LBC_NadSkolou_VratislnN_rozpis_2020</t>
  </si>
  <si>
    <t>Rygál</t>
  </si>
  <si>
    <t>skola@zs.vratislavice.cz</t>
  </si>
  <si>
    <t>Mateřská škola Bílá, okres Liberec, příspěvková organizace</t>
  </si>
  <si>
    <t>MS_Bila_rozpis_2020</t>
  </si>
  <si>
    <t>463 43</t>
  </si>
  <si>
    <t>Český Dub</t>
  </si>
  <si>
    <t>Petrová</t>
  </si>
  <si>
    <t>ms.bila@seznam.cz</t>
  </si>
  <si>
    <t>Obec Bílá</t>
  </si>
  <si>
    <t>Základní škola a Mateřská škola, Bílý Kostel nad Nisou, příspěvková organizace</t>
  </si>
  <si>
    <t>ZSaMS_BilyKostelnN_rozpis_2020</t>
  </si>
  <si>
    <t>463 31</t>
  </si>
  <si>
    <t>Chrastava</t>
  </si>
  <si>
    <t>Kostelencová</t>
  </si>
  <si>
    <t>Irena</t>
  </si>
  <si>
    <t>zs.bilykostel@atlas.cz</t>
  </si>
  <si>
    <t>Obec Bílý Kostel nad Nisou</t>
  </si>
  <si>
    <t>Mateřská škola Český Dub, příspěvková organizace</t>
  </si>
  <si>
    <t>MS_CeskyDub_Kostelni_rozpis_2020</t>
  </si>
  <si>
    <t>Kostelní 4/IV</t>
  </si>
  <si>
    <t>Marcela</t>
  </si>
  <si>
    <t>sladkova@mscdub.cz</t>
  </si>
  <si>
    <t>Město Český Dub</t>
  </si>
  <si>
    <t>Základní škola Český Dub, okres Liberec, příspěvková organizace</t>
  </si>
  <si>
    <t>ZS_CeskyDub_Komenskeho_rozpis_2020</t>
  </si>
  <si>
    <t>Goll</t>
  </si>
  <si>
    <t>skola@zscdub.cz</t>
  </si>
  <si>
    <t>Základní umělecká škola Český Dub, okres Liberec, příspěvková organizace</t>
  </si>
  <si>
    <t>ZUS_CeskyDub_Komenskeho_rozpis_2020</t>
  </si>
  <si>
    <t>Pifl</t>
  </si>
  <si>
    <t>Josef</t>
  </si>
  <si>
    <t xml:space="preserve">482727441;488 880 608 </t>
  </si>
  <si>
    <t>zuscdub@seznam.cz</t>
  </si>
  <si>
    <t>město Český Dub</t>
  </si>
  <si>
    <t xml:space="preserve">Základní škola a Mateřská škola Dlouhý Most, okres Liberec, příspěvková organizace </t>
  </si>
  <si>
    <t>ZSaMS_DlouhyMost_rozpis_2020</t>
  </si>
  <si>
    <t>Dlouhý Most 102</t>
  </si>
  <si>
    <t>Poršová</t>
  </si>
  <si>
    <t>skola@zsdlouhymost.cz</t>
  </si>
  <si>
    <t>Obec Dlouhý Most</t>
  </si>
  <si>
    <t>Základní škola Mateřská škola Hlavice, okres Liberec, příspěvková organizace</t>
  </si>
  <si>
    <t>ZSaMS_Hlavice_rozpis_2020</t>
  </si>
  <si>
    <t>463 48</t>
  </si>
  <si>
    <t>Všelibice</t>
  </si>
  <si>
    <t>Pytlounová</t>
  </si>
  <si>
    <t>Romana</t>
  </si>
  <si>
    <t>zshlavice@volny.cz</t>
  </si>
  <si>
    <t>Obec Hlavice</t>
  </si>
  <si>
    <t>Mateřská škola, Hodkovice nad Mohelkou, Podlesí č. 560, okres Liberec, příspěvková organizace</t>
  </si>
  <si>
    <t>MS_HodkovicenM_Podlesi_rozpis_2020</t>
  </si>
  <si>
    <t>463 42</t>
  </si>
  <si>
    <t>Ryplová</t>
  </si>
  <si>
    <t xml:space="preserve">mshodkovice@seznam.cz </t>
  </si>
  <si>
    <t>Město Hodkovice nad Mohelkou</t>
  </si>
  <si>
    <t>Základní škola T.G.Masaryka, Hodkovice nad Mohelkou, okres Liberec, příspěvková organizace</t>
  </si>
  <si>
    <t>ZS_HodkovicenM_JAKomen_rozpis_2020</t>
  </si>
  <si>
    <t>Dům dětí a mládeže DRAK, Žitavská ul. 260, Hrádek nad Nisou, okres Liberec, příspěvková organizace</t>
  </si>
  <si>
    <t>DDM_HradeknN_Zitavska_rozpis_2020</t>
  </si>
  <si>
    <t>463 34</t>
  </si>
  <si>
    <t>Hrádek nad Nisou</t>
  </si>
  <si>
    <t>Mateřská škola, Hrádek nad Nisou - Donín, Rybářská 36, příspěvková organizace</t>
  </si>
  <si>
    <t>MS_HradeknN-Donin_Rybarska_rozpis_2020</t>
  </si>
  <si>
    <t>Broschinská</t>
  </si>
  <si>
    <t>msdonin@volny.cz</t>
  </si>
  <si>
    <t>Město Hrádek nad Nisou</t>
  </si>
  <si>
    <t>Mateřská škola, Hrádek nad Nisou, Liberecká 607, okres Liberec, příspěvková organizace</t>
  </si>
  <si>
    <t>MS_HradeknN_Liberecka_rozpis_2020</t>
  </si>
  <si>
    <t>Faltusová</t>
  </si>
  <si>
    <t>Naděžda</t>
  </si>
  <si>
    <t>ms_hradek_lib@volny.cz</t>
  </si>
  <si>
    <t>Mateřská škola, Hrádek nad Nisou, Oldřichovská ul. 462, okres Liberec, příspěvková organizace</t>
  </si>
  <si>
    <t>MS_HradeknN_Oldrichovska_rozpis_2020</t>
  </si>
  <si>
    <t>Kaprasová</t>
  </si>
  <si>
    <t>ms_hradek_old@volny.cz</t>
  </si>
  <si>
    <t>Základní škola a Mateřská škola, Hrádek nad Nisou - Loučná, příspěvková organizace</t>
  </si>
  <si>
    <t>ZSaMS_HradeknN_Hartavska_rozpis_2020</t>
  </si>
  <si>
    <t>Látová</t>
  </si>
  <si>
    <t>Božena</t>
  </si>
  <si>
    <t>482723157, mobil řed. 728853209</t>
  </si>
  <si>
    <t>zvs.hradek@tiscali.cz</t>
  </si>
  <si>
    <t>město Hrádek nad Nisou</t>
  </si>
  <si>
    <t>Základní škola, Hrádek nad Nisou - Donín, Donínská 244, příspěvková organizace</t>
  </si>
  <si>
    <t>ZS_HradeknN-Donin_Doninska_rozpis_2020</t>
  </si>
  <si>
    <t>Hampl</t>
  </si>
  <si>
    <t>Ondřej</t>
  </si>
  <si>
    <t>728 412 531,721 325 982</t>
  </si>
  <si>
    <t>Základní škola a Základní umělecká škola T. G. Masaryka, Hrádek nad Nisou, Komenského 478, okres Liberec, příspěvková organizace</t>
  </si>
  <si>
    <t>ZS_HradeknN_Komenskeho_rozpis_2020</t>
  </si>
  <si>
    <t>Základní škola T. G. Masaryka, Hrádek nad Nisou, Komenského 478, okres Liberec, příspěvková organizace</t>
  </si>
  <si>
    <t>Kocourek</t>
  </si>
  <si>
    <t>Karel</t>
  </si>
  <si>
    <t>kocourek@skolahradek.cz</t>
  </si>
  <si>
    <t>Základní škola Lidická, Hrádek nad Nisou, Školní ul. 325, okres Liberec, příspěvková organizace</t>
  </si>
  <si>
    <t>ZS_HradeknN_Skolni_rozpis_2020</t>
  </si>
  <si>
    <t>Poláček</t>
  </si>
  <si>
    <t>482 723 402, řed. 482 751 946</t>
  </si>
  <si>
    <t>Polacek.Jaroslav@volny.cz</t>
  </si>
  <si>
    <t>Základní škola a Mateřská škola Chotyně, příspěvková organizace</t>
  </si>
  <si>
    <t>ZSaMS_Chotyne_rozpis_2020</t>
  </si>
  <si>
    <t>Kruliš</t>
  </si>
  <si>
    <t>Obec Chotyně</t>
  </si>
  <si>
    <t>Mateřská škola, Chrastava, Revoluční 488 - příspěvková organizace</t>
  </si>
  <si>
    <t>MS_Chrastava_Revolucni_rozpis_2020</t>
  </si>
  <si>
    <t>Revoluční 488</t>
  </si>
  <si>
    <t>Hochmanová</t>
  </si>
  <si>
    <t>mschrastava@volny.cz</t>
  </si>
  <si>
    <t>Město Chrastava</t>
  </si>
  <si>
    <t>Školní jídelna Chrastava,Turpišova 343, okres Liberec - příspěvková organizace</t>
  </si>
  <si>
    <t>SJ_Chrastava_Turpisova_rozpis_2020</t>
  </si>
  <si>
    <t>Turpišova 343</t>
  </si>
  <si>
    <t>Šírová</t>
  </si>
  <si>
    <t>Miloslava</t>
  </si>
  <si>
    <t>sjchrastava@volny.cz</t>
  </si>
  <si>
    <t>Základní škola a Mateřská škola, Chrastava, Vítkov 69 - příspěvková organizace</t>
  </si>
  <si>
    <t>ZSaMS_Chrastava_Vitkov_rozpis_2020</t>
  </si>
  <si>
    <t>Sobotková</t>
  </si>
  <si>
    <t>zs-vitkov@volny.cz</t>
  </si>
  <si>
    <t>Základní škola Chrastava, náměstí 1. máje 228, okres Liberec - příspěvková organizace</t>
  </si>
  <si>
    <t>ZS_Chrastava_nam1maje_rozpis_2020</t>
  </si>
  <si>
    <t>Trpišovský</t>
  </si>
  <si>
    <t>Aleš</t>
  </si>
  <si>
    <t>zschrastava@volny.cz</t>
  </si>
  <si>
    <t xml:space="preserve">Mateřská škola Studánka Jablonné v Podještědí, příspěvková organizace </t>
  </si>
  <si>
    <t>MS_JablonnevPodj_Liberecka_rozpis_2020</t>
  </si>
  <si>
    <t>Šimonová</t>
  </si>
  <si>
    <t>Bohumila</t>
  </si>
  <si>
    <t>msstudanka@volny.cz</t>
  </si>
  <si>
    <t>Město Jablonné v Podještědí</t>
  </si>
  <si>
    <t>Základní škola a  Základní umělecká škola Jablonné v Podještědí, příspěvková organizace</t>
  </si>
  <si>
    <t>ZSaZUS_JablonnevPodj_Uskoly_rozpis_2020</t>
  </si>
  <si>
    <t>Kopřiva</t>
  </si>
  <si>
    <t>zsjvp@email.cz</t>
  </si>
  <si>
    <t>Základní škola, Komenského, Jablonné v Podještědí, příspěvková organizace</t>
  </si>
  <si>
    <t>ZSprakt_a_ZSspec_JablonnevPodj_Komenskeho_rozpis_2020</t>
  </si>
  <si>
    <t>Základní škola praktická a Základní škola speciální, Jablonné v Podještědí, příspěvková organizace</t>
  </si>
  <si>
    <t>Komenského 453</t>
  </si>
  <si>
    <t>Mateřská škola Křižany, okres Liberec, příspěvková organizace</t>
  </si>
  <si>
    <t>MS_Krizany_rozpis_2020</t>
  </si>
  <si>
    <t>463 53</t>
  </si>
  <si>
    <t>Křižany</t>
  </si>
  <si>
    <t>Rašínová</t>
  </si>
  <si>
    <t>Vladislava</t>
  </si>
  <si>
    <t>mskrizany@volny.cz</t>
  </si>
  <si>
    <t>Obec Křižany</t>
  </si>
  <si>
    <t>Základní škola Křižany-Žibřidice, okres Liberec, příspěvková organizace</t>
  </si>
  <si>
    <t>ZS_Krizany-Zibridice_rozpis_2020</t>
  </si>
  <si>
    <t>Švehlová</t>
  </si>
  <si>
    <t>zs.zibridice@volny.cz</t>
  </si>
  <si>
    <t>115-7958670207</t>
  </si>
  <si>
    <t>Komerční banka</t>
  </si>
  <si>
    <t>Základní škola a Mateřská škola Mníšek, okres Liberec, příspěvková organizace</t>
  </si>
  <si>
    <t>ZSaMS_Mnisek_Oldrichovska_rozpis_2020</t>
  </si>
  <si>
    <t>Rosenbergová</t>
  </si>
  <si>
    <t>Obec Mníšek</t>
  </si>
  <si>
    <t>Základní škola a Mateřská škola, Nová Ves, okr. Liberec - příspěvková organizace</t>
  </si>
  <si>
    <t>ZSaMS_NovaVes_rozpis_2020</t>
  </si>
  <si>
    <t>Nová Ves u Chrastavy č.p. 180</t>
  </si>
  <si>
    <t>Šárka</t>
  </si>
  <si>
    <t>skolanovaves@centrum.cz</t>
  </si>
  <si>
    <t>Obec Nová Ves</t>
  </si>
  <si>
    <t>Základní škola a Mateřská škola, Osečná, okres Liberec, příspěvková organizace</t>
  </si>
  <si>
    <t>ZSaMS_Osecna_rozpis_2020</t>
  </si>
  <si>
    <t>463 52</t>
  </si>
  <si>
    <t>Osečná</t>
  </si>
  <si>
    <t>Johanovský</t>
  </si>
  <si>
    <t>reditel@zsosecna.cz</t>
  </si>
  <si>
    <t>Obec Osečná</t>
  </si>
  <si>
    <t>Základní škola a Mateřská škola, Rynoltice, okres Liberec, příspěvková organizace</t>
  </si>
  <si>
    <t>ZSaMS_Rynoltice_rozpis_2020</t>
  </si>
  <si>
    <t>Kateřina</t>
  </si>
  <si>
    <t>zs.rynoltice@seznam.cz</t>
  </si>
  <si>
    <t>Obec Rynoltice</t>
  </si>
  <si>
    <t>Základní škola a Mateřská škola, Stráž nad Nisou, příspěvková organizace</t>
  </si>
  <si>
    <t>ZSaMS_StraznN_Majerova_rozpis_2020</t>
  </si>
  <si>
    <t>Majerova 138</t>
  </si>
  <si>
    <t>463 03</t>
  </si>
  <si>
    <t>Stráž nad Nisou</t>
  </si>
  <si>
    <t>Trčálková</t>
  </si>
  <si>
    <t>Jindřiška</t>
  </si>
  <si>
    <t>zs.straznnis@volny.cz</t>
  </si>
  <si>
    <t>Obec Stráž nad Nisou</t>
  </si>
  <si>
    <t>Základní škola a Mateřská škola, Světlá pod Ještědem, příspěvková organizace</t>
  </si>
  <si>
    <t>ZSaMS_SvetlapJ_rozpis_2020</t>
  </si>
  <si>
    <t>Světlá pod Ještědem 15</t>
  </si>
  <si>
    <t>Pluhařová</t>
  </si>
  <si>
    <t>Renata</t>
  </si>
  <si>
    <t>skola.svetlapj@seznam.cz</t>
  </si>
  <si>
    <t>Obec Světlá pod Ještědem</t>
  </si>
  <si>
    <t>Školní jídelna, Frýdlant, okres Liberec, příspěvková organizace</t>
  </si>
  <si>
    <t>SJ_FR_Skolni_rozpis_2020</t>
  </si>
  <si>
    <t>Školní 692</t>
  </si>
  <si>
    <t>Havlín</t>
  </si>
  <si>
    <t>482312235, mobil-733251977</t>
  </si>
  <si>
    <t>78-6260860207</t>
  </si>
  <si>
    <t>Město Frýdlant</t>
  </si>
  <si>
    <t>Základní škola speciální, Frýdlant, okres Liberec, příspěvková organizace</t>
  </si>
  <si>
    <t>ZSspec_FR_Husova_rozpis_2020</t>
  </si>
  <si>
    <t>Husova 784</t>
  </si>
  <si>
    <t>Smolová</t>
  </si>
  <si>
    <t>482312110, mobil-724509069</t>
  </si>
  <si>
    <t>kancelar@zsps-frydlant.cz; reditelka@zsps-frydlant.cz</t>
  </si>
  <si>
    <t>27-3977530287</t>
  </si>
  <si>
    <t>město Frýdlant</t>
  </si>
  <si>
    <t>Základní škola, Základní umělecká škola a Mateřská škola, Frýdlant, okres Liberec, příspěvková organizace</t>
  </si>
  <si>
    <t>ZS_ZUS_MS_FR_Purkynova_rozpis_2020</t>
  </si>
  <si>
    <t>Purkyňova 510</t>
  </si>
  <si>
    <t>Základní škola a Mateřská škola, Bílý Potok, okres Liberec, příspěvková organizace</t>
  </si>
  <si>
    <t>ZSaMS_BilyPotok_rozpis_2020</t>
  </si>
  <si>
    <t>463 62</t>
  </si>
  <si>
    <t>Hejnice</t>
  </si>
  <si>
    <t>Hanko</t>
  </si>
  <si>
    <t>Emil</t>
  </si>
  <si>
    <t>35-986030379</t>
  </si>
  <si>
    <t>Obec Bílý Potok</t>
  </si>
  <si>
    <t>Základní škola a mateřská škola, Bulovka, okres Liberec, příspěvková organizace</t>
  </si>
  <si>
    <t>ZSaMS_Bulovka_rozpis_2020</t>
  </si>
  <si>
    <t>Bulovka</t>
  </si>
  <si>
    <t>Arafa</t>
  </si>
  <si>
    <t>zs.bulovka@seznam.cz</t>
  </si>
  <si>
    <t>27-7157970277</t>
  </si>
  <si>
    <t>Obec Bulovka</t>
  </si>
  <si>
    <t>Základní škola a mateřská škola, Dětřichov, okres Liberec, příspěvková organizace</t>
  </si>
  <si>
    <t>ZSaMS_Detrichov_rozpis_2020</t>
  </si>
  <si>
    <t>Kolačný</t>
  </si>
  <si>
    <t>David</t>
  </si>
  <si>
    <t>podatelna@zsdetrichov.cz</t>
  </si>
  <si>
    <t>27-7158020257</t>
  </si>
  <si>
    <t>Obec Dětřichov</t>
  </si>
  <si>
    <t>Základní škola a Mateřská škola, Dolní Řasnice, příspěvková organizace</t>
  </si>
  <si>
    <t>ZSaMS_DolniRasnice_rozpis_2020</t>
  </si>
  <si>
    <t>zs.rasnice@volny.cz</t>
  </si>
  <si>
    <t>78-6160930247</t>
  </si>
  <si>
    <t>Obec Dolní Řasnice</t>
  </si>
  <si>
    <t>Základní škola a Mateřská škola, Habartice, okres Liberec, příspěvková organizace</t>
  </si>
  <si>
    <t>ZSaMS_Habartice_rozpis_2020</t>
  </si>
  <si>
    <t>463 73</t>
  </si>
  <si>
    <t>Habartice u Frýdlantu</t>
  </si>
  <si>
    <t>Žamberová</t>
  </si>
  <si>
    <t>zamberova@seznam.cz</t>
  </si>
  <si>
    <t>27-7157960247</t>
  </si>
  <si>
    <t>Obec Habartice</t>
  </si>
  <si>
    <t>Základní škola a Mateřská škola, Hejnice, okres Liberec, příspěvková organizace</t>
  </si>
  <si>
    <t>ZSaMS_Hejnice_Lazenska_rozpis_2020</t>
  </si>
  <si>
    <t>Lázeňská 406</t>
  </si>
  <si>
    <t>Kašpar</t>
  </si>
  <si>
    <t>zs.hejnice@tiscali.cz</t>
  </si>
  <si>
    <t>Město Hejnice</t>
  </si>
  <si>
    <t>Základní škola a mateřská škola Jindřichovice pod Smrkem, příspěvková organizace</t>
  </si>
  <si>
    <t>ZSaMS_JindrichovicepSm_rozpis_2020</t>
  </si>
  <si>
    <t>463 65</t>
  </si>
  <si>
    <t>Jindřichovice pod Smrkem</t>
  </si>
  <si>
    <t>Vondráčková</t>
  </si>
  <si>
    <t>Dagmar</t>
  </si>
  <si>
    <t>27-7158010227</t>
  </si>
  <si>
    <t>Obec Jindřichovice pod Smrkem</t>
  </si>
  <si>
    <t>Základní škola a Mateřská škola  Krásný Les, okres Liberec, příspěvková organizace</t>
  </si>
  <si>
    <t>ZSaMS_KrasnyLes_rozpis_2020</t>
  </si>
  <si>
    <t>Eisenhammerová</t>
  </si>
  <si>
    <t>evazskl@seznam.cz</t>
  </si>
  <si>
    <t>78-6160580267</t>
  </si>
  <si>
    <t>Obec Krásný Les</t>
  </si>
  <si>
    <t>Základní škola a mateřská škola Kunratice,  okres Liberec, příspěvková organizace</t>
  </si>
  <si>
    <t>ZSaMS_Kunratice_u_FR_rozpis_2020</t>
  </si>
  <si>
    <t>Balcarová</t>
  </si>
  <si>
    <t>Edita</t>
  </si>
  <si>
    <t>482 313 276; 602 111 665</t>
  </si>
  <si>
    <t>skolakunratice@seznam.cz</t>
  </si>
  <si>
    <t>Obec Kunratice u Frýdlantu v Č.</t>
  </si>
  <si>
    <t>Mateřská škola Lázně Libverda, okres Liberec-příspěvková organizace</t>
  </si>
  <si>
    <t>MS_LazneLibverda_rozpis_2020</t>
  </si>
  <si>
    <t>Melková</t>
  </si>
  <si>
    <t>matskola.ll@centrum.cz</t>
  </si>
  <si>
    <t>Obec Lázně Libverda</t>
  </si>
  <si>
    <t>Základní škola, Lázně Libverda, okres Liberec - příspěvková organizace</t>
  </si>
  <si>
    <t>ZS_LazneLibverda_rozpis_2020</t>
  </si>
  <si>
    <t>Votavová</t>
  </si>
  <si>
    <t>Daniela</t>
  </si>
  <si>
    <t>zvslibverda@volny.cz</t>
  </si>
  <si>
    <t>obec Lázně Libverda</t>
  </si>
  <si>
    <t>Mateřská škola, Nové Město pod Smrkem, okres Liberec, příspěvková organizace</t>
  </si>
  <si>
    <t>MS_NoveMestopS_Manesova_rozpis_2020</t>
  </si>
  <si>
    <t>Nové Město pod Smrkem</t>
  </si>
  <si>
    <t>Suková</t>
  </si>
  <si>
    <t>482325226;736 481 629</t>
  </si>
  <si>
    <t>mssj@volny.cz</t>
  </si>
  <si>
    <t>35-986058339</t>
  </si>
  <si>
    <t>Středisko volného času "ROROŠ, Nové Město pod Smrkem, příspěvková organizace</t>
  </si>
  <si>
    <t>SVC_NoveMestopS_Frydlantska_rozpis_2020</t>
  </si>
  <si>
    <t>Svobodová</t>
  </si>
  <si>
    <t>Yveta</t>
  </si>
  <si>
    <t>ddm_nmps@volny.cz</t>
  </si>
  <si>
    <t>Město Nové Město pod Smrkem</t>
  </si>
  <si>
    <t>Základní škola Nové Město pod Smrkem, příspěvková organizace</t>
  </si>
  <si>
    <t>ZS_NoveMestopS_Tylova_rozpis_2020</t>
  </si>
  <si>
    <t>Smutná</t>
  </si>
  <si>
    <t>zs.nmps@volny.cz</t>
  </si>
  <si>
    <t>Základní umělecká škola, Nové Město pod Smrkem, okres Liberec, příspěvková organizace</t>
  </si>
  <si>
    <t>ZUS_NoveMestopS_Zizkova_rozpis_2020</t>
  </si>
  <si>
    <t>Funtánová</t>
  </si>
  <si>
    <t>zus.nmps@centrum.cz</t>
  </si>
  <si>
    <t>27-7157990227</t>
  </si>
  <si>
    <t>město Nové Město pod Smrkem</t>
  </si>
  <si>
    <t>Základní škola a Mateřská škola, Raspenava, okres Liberec - příspěvková organizace</t>
  </si>
  <si>
    <t>ZSaMS_Raspenava_Fucikova_rozpis_2020</t>
  </si>
  <si>
    <t>463 61</t>
  </si>
  <si>
    <t>Raspenava</t>
  </si>
  <si>
    <t>Chvojka</t>
  </si>
  <si>
    <t>skola@skolaraspenava.net</t>
  </si>
  <si>
    <t>78-6160190277</t>
  </si>
  <si>
    <t>Město Raspenava</t>
  </si>
  <si>
    <t>Základní škola a mateřská škola Višňová, okres Liberec, příspěvková organizace</t>
  </si>
  <si>
    <t>ZSaMS_Visnova_rozpis_2020</t>
  </si>
  <si>
    <t>Paříková</t>
  </si>
  <si>
    <t>Adéla</t>
  </si>
  <si>
    <t>skola@zsvisnova.cz</t>
  </si>
  <si>
    <t>Obec Višňová</t>
  </si>
  <si>
    <t>Dům dětí a mládeže Vikýř, Jablonec nad Nisou, Podhorská 49, příspěvková organizace</t>
  </si>
  <si>
    <t>DDM Vikýř, Jablonec nad Nisou</t>
  </si>
  <si>
    <t>Dům dětí a mládeže Vikýř, Jablonec n. N.</t>
  </si>
  <si>
    <t>Podhorská 49</t>
  </si>
  <si>
    <t>43-1229150247</t>
  </si>
  <si>
    <t>Město Jablonec nad Nisou</t>
  </si>
  <si>
    <t>Mateřská škola Jablonec nad Nisou, 28. října 16, příspěvková organizace</t>
  </si>
  <si>
    <t>MŠ Jablonec n.N.- 28. října</t>
  </si>
  <si>
    <t>Mateřská škola Jablonec n.N.</t>
  </si>
  <si>
    <t>28. října 16/1858</t>
  </si>
  <si>
    <t>28rijna@materska-skola.com</t>
  </si>
  <si>
    <t>107-1558960267</t>
  </si>
  <si>
    <t>Mateřská škola Jablonec nad Nisou - Mšeno, Arbesova 50, příspěvková organizace</t>
  </si>
  <si>
    <t>MŠ Jablonec n.N.- Arbesova</t>
  </si>
  <si>
    <t>Arbesova 50/3779</t>
  </si>
  <si>
    <t>Křivancová</t>
  </si>
  <si>
    <t>Zuzana</t>
  </si>
  <si>
    <t>107-1445230217</t>
  </si>
  <si>
    <t>Mateřská škola Jablonec nad Nisou - Rýnovice, Československé armády 37, příspěvková organizace</t>
  </si>
  <si>
    <t>MŠ Jablonec n.N.- Rýnovice</t>
  </si>
  <si>
    <t>Mateřská škola Jablonec n.N. - Rýnovice</t>
  </si>
  <si>
    <t>466 05</t>
  </si>
  <si>
    <t>ms.rynovice@seznam.cz</t>
  </si>
  <si>
    <t>43-6364800217</t>
  </si>
  <si>
    <t>Mateřská škola Jablonec nad Nisou - Kokonín, Dolní 3969, příspěvková organizace</t>
  </si>
  <si>
    <t>MŠ Jablonec n. N. - Kokonín</t>
  </si>
  <si>
    <t>Mateřská škola Jablonec n.N. - Kokonín</t>
  </si>
  <si>
    <t>468 01</t>
  </si>
  <si>
    <t>Chalupová</t>
  </si>
  <si>
    <t>mskokonin@seznam.cz</t>
  </si>
  <si>
    <t>43-6362950297</t>
  </si>
  <si>
    <t>Mateřská škola Jablonec nad Nisou, Havlíčkova 4, příspěvková organizace</t>
  </si>
  <si>
    <t>MŠ Jablonec n. N. Havlíčkova</t>
  </si>
  <si>
    <t>Havlíčkova 4</t>
  </si>
  <si>
    <t>Stejskalová</t>
  </si>
  <si>
    <t>Jolana</t>
  </si>
  <si>
    <t>podperinkou@mshavlickova.cz</t>
  </si>
  <si>
    <t>43-1210890237</t>
  </si>
  <si>
    <t>Mateřská škola Jablonec nad Nisou, Hřbitovní 10, příspěvková organizace</t>
  </si>
  <si>
    <t>MŠ Jablonec n. N. Hřbitovní</t>
  </si>
  <si>
    <t>Hřbitovní 10/3677</t>
  </si>
  <si>
    <t>Hušková</t>
  </si>
  <si>
    <t>hrbitovni@materska-skola.com</t>
  </si>
  <si>
    <t>107-1448280287</t>
  </si>
  <si>
    <t>Mateřská škola Jablonec nad Nisou, Husova 3, příspěvková organizace</t>
  </si>
  <si>
    <t>MŠ Jablonec n. N. Husova</t>
  </si>
  <si>
    <t>Husova 3/1444</t>
  </si>
  <si>
    <t>Papoušková</t>
  </si>
  <si>
    <t>husova@materska-skola.com</t>
  </si>
  <si>
    <t>107-1470560277</t>
  </si>
  <si>
    <t>Mateřská škola Jablonec nad Nisou - Mšeno, Josefa Hory 31, příspěvková organizace</t>
  </si>
  <si>
    <t>MŠ Jablonec n. N. J. Hory</t>
  </si>
  <si>
    <t>Tuhá</t>
  </si>
  <si>
    <t>ms.msenacek@seznam.cz</t>
  </si>
  <si>
    <t>43-6364340257</t>
  </si>
  <si>
    <t>Mateřská škola Jablonec nad Nisou, Jugoslávská 13, příspěvková organizace</t>
  </si>
  <si>
    <t>MŠ Jablonec n. N. Jugoslávská</t>
  </si>
  <si>
    <t>Jugoslávská 13</t>
  </si>
  <si>
    <t>Kolischová</t>
  </si>
  <si>
    <t>msjugoslavska@seznam.cz</t>
  </si>
  <si>
    <t>43-6365210227</t>
  </si>
  <si>
    <t>Mateřská škola Jablonec nad Nisou, Lovecká 11, příspěvková organizace</t>
  </si>
  <si>
    <t>MŠ Jablonec n. N. Lovecká</t>
  </si>
  <si>
    <t>Lovecká 11/250</t>
  </si>
  <si>
    <t>Sýkorová</t>
  </si>
  <si>
    <t>mslovecka@seznam.cz</t>
  </si>
  <si>
    <t>43-6364810247</t>
  </si>
  <si>
    <t>Mateřská škola Jablonec nad Nisou - Mšeno, Mechová 10, příspěvková organizace</t>
  </si>
  <si>
    <t>MŠ Jablonec n. N. Mechová</t>
  </si>
  <si>
    <t>Mechová 10</t>
  </si>
  <si>
    <t>Šolcová</t>
  </si>
  <si>
    <t>ms.mechova@seznam.cz</t>
  </si>
  <si>
    <t>43-6362960217</t>
  </si>
  <si>
    <t>Mateřská škola Jablonec nad Nisou, Nová Pasířská 10, příspěvková organizace</t>
  </si>
  <si>
    <t>MŠ Jablonec n. N. Nová Pasířská</t>
  </si>
  <si>
    <t>Nová Pasířská 10/3825</t>
  </si>
  <si>
    <t>pasirska@materska-skola.com</t>
  </si>
  <si>
    <t>107-1559600247</t>
  </si>
  <si>
    <t>Mateřská škola Jablonec nad Nisou, Slunečná 9, příspěvková organizace</t>
  </si>
  <si>
    <t>MŠ Jablonec n. N. Slunečná</t>
  </si>
  <si>
    <t>Slunečná 9/336</t>
  </si>
  <si>
    <t>107-1470500207</t>
  </si>
  <si>
    <t>Mateřská škola Jablonec nad Nisou, Střelecká 14, příspěvková organizace</t>
  </si>
  <si>
    <t>MŠ Jablonec n. N. Střelecká</t>
  </si>
  <si>
    <t>Střelecká 14</t>
  </si>
  <si>
    <t>Čáchová</t>
  </si>
  <si>
    <t>ms.strelecka@seznam.cz</t>
  </si>
  <si>
    <t>43-6363630287</t>
  </si>
  <si>
    <t>Mateřská škola Jablonec nad Nisou, Švédská 14, příspěvková organizace</t>
  </si>
  <si>
    <t>MŠ Jablonec n. N. Švédská</t>
  </si>
  <si>
    <t>Švédská 14/3494</t>
  </si>
  <si>
    <t>Lapáčková</t>
  </si>
  <si>
    <t>svedska@materska-skola.com</t>
  </si>
  <si>
    <t>27-630780267</t>
  </si>
  <si>
    <t>Mateřská škola Jablonec nad Nisou - Jablonecké Paseky, Tichá 19, příspěvková organizace</t>
  </si>
  <si>
    <t>MŠ Jablonec n. N. Tichá</t>
  </si>
  <si>
    <t>Tichá 19</t>
  </si>
  <si>
    <t>Macháčková</t>
  </si>
  <si>
    <t>info@mspohoda.cz</t>
  </si>
  <si>
    <t>43-6364020237</t>
  </si>
  <si>
    <t>MŠ Montessori Jablonec n.N.</t>
  </si>
  <si>
    <t>Mateřská škola Montessori Jablonec n.N.</t>
  </si>
  <si>
    <t>Zámecká 10</t>
  </si>
  <si>
    <t>466 06</t>
  </si>
  <si>
    <t>Hillebrandová</t>
  </si>
  <si>
    <t>montessori.jbc@seznam.cz</t>
  </si>
  <si>
    <t>43-3801980217</t>
  </si>
  <si>
    <t>Mateřská škola Jablonec nad Nisou, Palackého 37, příspěvková organizace</t>
  </si>
  <si>
    <t>MŠ Jablonec n. N., Palackého</t>
  </si>
  <si>
    <t>Mateřská škola Jablonec n. N.</t>
  </si>
  <si>
    <t>Palackého 37</t>
  </si>
  <si>
    <t>Brethová</t>
  </si>
  <si>
    <t>spec.ms.jbc@seznam.cz</t>
  </si>
  <si>
    <t>27-630790297</t>
  </si>
  <si>
    <t>Základní škola Jablonec nad Nisou, 5. května 76, příspěvková organizace</t>
  </si>
  <si>
    <t>ZŠ Jablonec n. N.</t>
  </si>
  <si>
    <t>Základní škola Jablonec n.N.</t>
  </si>
  <si>
    <t>Hanyšová</t>
  </si>
  <si>
    <t>reditel@zsjbc5kvetna.cz;zsjbc@seznam.cz</t>
  </si>
  <si>
    <t>78-6221820237</t>
  </si>
  <si>
    <t>Základní škola Jablonec nad Nisou - Mšeno, Arbesova 30, příspěvková organizace</t>
  </si>
  <si>
    <t>Saal</t>
  </si>
  <si>
    <t>info@arbesovka.cz</t>
  </si>
  <si>
    <t>27-630880217</t>
  </si>
  <si>
    <t>Základní škola Jablonec nad Nisou, Liberecká 26, příspěvková organizace</t>
  </si>
  <si>
    <t>Chytka</t>
  </si>
  <si>
    <t>487 370 333, 487 370 331</t>
  </si>
  <si>
    <t>skola@zsliberecka.cz</t>
  </si>
  <si>
    <t>27-630830287</t>
  </si>
  <si>
    <t>Základní škola Jablonec nad Nisou - Mšeno, Mozartova 24, příspěvková organizace</t>
  </si>
  <si>
    <t>ZŠ Jablonec n. N. - Mšeno</t>
  </si>
  <si>
    <t>Základní škola Jablonec n.N.-Mšeno</t>
  </si>
  <si>
    <t>Opočenský</t>
  </si>
  <si>
    <t>27-630850237</t>
  </si>
  <si>
    <t>Základní škola Jablonec nad Nisou, Na Šumavě 43, příspěvková organizace</t>
  </si>
  <si>
    <t>Na Šumavě 43</t>
  </si>
  <si>
    <t>Kolář</t>
  </si>
  <si>
    <t>78-6221770217</t>
  </si>
  <si>
    <t>Základní škola Jablonec nad Nisou, Pasířská 72, příspěvková organizace</t>
  </si>
  <si>
    <t>Šťovíčková</t>
  </si>
  <si>
    <t>reditel@zspasirskajbc.cz</t>
  </si>
  <si>
    <t>27-630840207</t>
  </si>
  <si>
    <t>Základní škola Jablonec nad Nisou, Pivovarská 15, příspěvková organizace</t>
  </si>
  <si>
    <t>Pivovarská 15</t>
  </si>
  <si>
    <t>7zsjbc@7zsjbc.cz</t>
  </si>
  <si>
    <t>27-630860267</t>
  </si>
  <si>
    <t>Základní škola Jablonec nad Nisou - Rýnovice, Pod Vodárnou 10, příspěvková organizace</t>
  </si>
  <si>
    <t>ZŠ Jablonec n. N.-Rýnovice</t>
  </si>
  <si>
    <t>Základní škola Jablonec n.N.-Rýnovice</t>
  </si>
  <si>
    <t>27-630810227</t>
  </si>
  <si>
    <t>Základní škola Jablonec nad Nisou - Kokonín, Rychnovská 216, příspěvková organizace</t>
  </si>
  <si>
    <t>ZŠ Jablonec n. N.-Kokonín</t>
  </si>
  <si>
    <t>Základní škola Jablonec n.N.-Kokonín</t>
  </si>
  <si>
    <t>Šmídová</t>
  </si>
  <si>
    <t>Lea</t>
  </si>
  <si>
    <t>reditel@zskokonin.com</t>
  </si>
  <si>
    <t>27-630870297</t>
  </si>
  <si>
    <t>Základní umělecká škola, Jablonec nad Nisou, Podhorská 47, příspěvková organizace</t>
  </si>
  <si>
    <t>ZUŠ Jablonec nad Nisou</t>
  </si>
  <si>
    <t>Základní umělecká škola Jablonec n. N.</t>
  </si>
  <si>
    <t>Rakušan</t>
  </si>
  <si>
    <t>zusjbc@zusjbc.cz</t>
  </si>
  <si>
    <t>43-1162750247</t>
  </si>
  <si>
    <t>Základní škola a Mateřská škola Janov nad Nisou, příspěvková organizace</t>
  </si>
  <si>
    <t>ZŠ a MŠ Janov n. N.</t>
  </si>
  <si>
    <t>Základní škola a Mateřská škola Janov n. N.</t>
  </si>
  <si>
    <t>468 11</t>
  </si>
  <si>
    <t>Janov nad Nisou</t>
  </si>
  <si>
    <t>Tomešová</t>
  </si>
  <si>
    <t>78-5810430267</t>
  </si>
  <si>
    <t>Obec Janov nad Nisou</t>
  </si>
  <si>
    <t>Základní škola a Mateřská škola Josefův Důl, okres Jablonec nad Nisou, příspěvková organizace</t>
  </si>
  <si>
    <t>ZŠ a MŠ Josefův Důl</t>
  </si>
  <si>
    <t>Základní škola a Mateřská škola Josefův Důl</t>
  </si>
  <si>
    <t>Dolní Maxov 208</t>
  </si>
  <si>
    <t>468 44</t>
  </si>
  <si>
    <t>Josefův Důl</t>
  </si>
  <si>
    <t>skola@zsjosefuvdul.cz</t>
  </si>
  <si>
    <t>78-5809050267</t>
  </si>
  <si>
    <t>Obec Josefův Důl</t>
  </si>
  <si>
    <t>Mateřská škola Lučany nad Nisou, příspěvková organizace</t>
  </si>
  <si>
    <t>MŠ, Lučany n. N.</t>
  </si>
  <si>
    <t>Mateřská škola, Lučany nad Nisou</t>
  </si>
  <si>
    <t>468 71</t>
  </si>
  <si>
    <t>Lučany nad Nisou</t>
  </si>
  <si>
    <t>Strnadová</t>
  </si>
  <si>
    <t>skolkalucany@seznam.cz</t>
  </si>
  <si>
    <t>Město Lučany nad Nisou</t>
  </si>
  <si>
    <t xml:space="preserve">Základní škola, Lučany nad Nisou, okres Jablonec nad Nisou, příspěvková organizace </t>
  </si>
  <si>
    <t>ZŠ, Lučany n. N.</t>
  </si>
  <si>
    <t>Základní škola, Lučany nad Nisou</t>
  </si>
  <si>
    <t>Mateřská škola Maršovice 81, příspěvková organizace</t>
  </si>
  <si>
    <t>MŠ Maršovice</t>
  </si>
  <si>
    <t>Mateřská škola Maršovice</t>
  </si>
  <si>
    <t>Maršovice</t>
  </si>
  <si>
    <t>Štrynclová</t>
  </si>
  <si>
    <t>info@skolka-marsovice.cz</t>
  </si>
  <si>
    <t>78-5808910237</t>
  </si>
  <si>
    <t>Obec Maršovice</t>
  </si>
  <si>
    <t>Základní škola a mateřská škola, Nová Ves nad Nisou, příspěvková organizace</t>
  </si>
  <si>
    <t>ZŠ a MŠ Nová Ves n. N.</t>
  </si>
  <si>
    <t>Základní škola a mateřská škola Nová Ves nad Nisou</t>
  </si>
  <si>
    <t>468 27</t>
  </si>
  <si>
    <t>Nová Ves nad Nisou</t>
  </si>
  <si>
    <t>Fialová</t>
  </si>
  <si>
    <t>skolanovavesnn@seznam.cz</t>
  </si>
  <si>
    <t>Obec Nová Ves nad Nisou</t>
  </si>
  <si>
    <t>MATEŘSKÁ ŠKOLA RÁDLO 3, příspěvková organizace</t>
  </si>
  <si>
    <t>MŠ Rádlo</t>
  </si>
  <si>
    <t>Mateřská škola Rádlo</t>
  </si>
  <si>
    <t>468 03</t>
  </si>
  <si>
    <t>Rádlo</t>
  </si>
  <si>
    <t>Rydval</t>
  </si>
  <si>
    <t>ms.radlo@tiscali.cz</t>
  </si>
  <si>
    <t>27-7250500237</t>
  </si>
  <si>
    <t>Obec Rádlo</t>
  </si>
  <si>
    <t>ZÁKLADNÍ ŠKOLA RÁDLO, okres Jablonec nad Nisou, příspěvková organizace</t>
  </si>
  <si>
    <t>ZŠ Rádlo</t>
  </si>
  <si>
    <t>Základní škola Rádlo</t>
  </si>
  <si>
    <t>reditel@zsradlo.cz</t>
  </si>
  <si>
    <t>27-7250460247</t>
  </si>
  <si>
    <t>Základní škola a Mateřská škola, Rychnov u Jablonce nad Nisou, příspěvková organizace</t>
  </si>
  <si>
    <t>ZŠ a MŠ, Rychnov u Jablonce n. N.</t>
  </si>
  <si>
    <t>Základní škola a Mateřská škola, Rychnov u Jablonce n. N.</t>
  </si>
  <si>
    <t>468 02</t>
  </si>
  <si>
    <t>Rychnov u Jablonce n. N.</t>
  </si>
  <si>
    <t>Zikl</t>
  </si>
  <si>
    <t>Město Rychnov u Jablonce n. N.</t>
  </si>
  <si>
    <t>Mateřská škola Tanvald, U Školky 579, příspěvková organizace</t>
  </si>
  <si>
    <t>MŠ Tanvald</t>
  </si>
  <si>
    <t>Mateřské školy Tanvald</t>
  </si>
  <si>
    <t>U Školky 579</t>
  </si>
  <si>
    <t>Bryscejnová</t>
  </si>
  <si>
    <t>mstanvald-reditelka@seznam.cz</t>
  </si>
  <si>
    <t>Město Tanvald</t>
  </si>
  <si>
    <t>Středisko volného času Tanvald, příspěvková organizace</t>
  </si>
  <si>
    <t>SVČ Tanvald</t>
  </si>
  <si>
    <t>Středisko volného času Tanvald</t>
  </si>
  <si>
    <t>Protifašistických bojovníků 336</t>
  </si>
  <si>
    <t>Beranová</t>
  </si>
  <si>
    <t>ddmtnv@iol.cz</t>
  </si>
  <si>
    <t>19-5949150227</t>
  </si>
  <si>
    <t>Masarykova základní škola Tanvald, příspěvková organizace</t>
  </si>
  <si>
    <t>Masarykova ZŠ a OA</t>
  </si>
  <si>
    <t>Masarykova zákl. škola a Obchod.akademie</t>
  </si>
  <si>
    <t>Školní 416</t>
  </si>
  <si>
    <t>Duňková</t>
  </si>
  <si>
    <t>ZŠ Tanvald</t>
  </si>
  <si>
    <t>Základní škola Tanvald</t>
  </si>
  <si>
    <t>ivana.stehulova@zstanvald-sportovni.cz</t>
  </si>
  <si>
    <t>Základní umělecká škola Tanvald, příspěvková organizace</t>
  </si>
  <si>
    <t>ZUŠ Tanvald</t>
  </si>
  <si>
    <t>Základní umělecká škola Tanvald</t>
  </si>
  <si>
    <t>Školní 351</t>
  </si>
  <si>
    <t>Jedličková Šimůnková</t>
  </si>
  <si>
    <t>zustanvald@volny.cz</t>
  </si>
  <si>
    <t>Základní škola a mateřská škola, Albrechtice v Jizerských horách, příspěvková organizace</t>
  </si>
  <si>
    <t>ZŠ a MŠ</t>
  </si>
  <si>
    <t>Základní škola a Mateřská škola</t>
  </si>
  <si>
    <t>468 43</t>
  </si>
  <si>
    <t>Janušková</t>
  </si>
  <si>
    <t>zsalbrechtice@seznam.cz</t>
  </si>
  <si>
    <t>78-5808770297</t>
  </si>
  <si>
    <t>Obec Albrechtice v Jizerských horách</t>
  </si>
  <si>
    <t>Základní škola a mateřská škola Desná, okres Jablonec nad Nisou, příspěvková organizace</t>
  </si>
  <si>
    <t>ZŠ a MŠ Desná</t>
  </si>
  <si>
    <t>Základní škola a Mateřská škola Desná</t>
  </si>
  <si>
    <t>468 61</t>
  </si>
  <si>
    <t>Desná</t>
  </si>
  <si>
    <t>Hrubá</t>
  </si>
  <si>
    <t>Město Desná</t>
  </si>
  <si>
    <t>Mateřská škola Kamínek, Harrachov, příspěvková organizace</t>
  </si>
  <si>
    <t>MŠ Kamínek, Harrachov</t>
  </si>
  <si>
    <t>Mateřská škola Kamínek, Harrachov</t>
  </si>
  <si>
    <t>512 46</t>
  </si>
  <si>
    <t>Harrachov</t>
  </si>
  <si>
    <t>Kynclová</t>
  </si>
  <si>
    <t>Město Harrachov</t>
  </si>
  <si>
    <t>ZŠ Dr.h.c. J.Masaryka Harrachov</t>
  </si>
  <si>
    <t>ZŠ Dr.h.c. Jana Masaryka Harrachov</t>
  </si>
  <si>
    <t>Nový Svět 77</t>
  </si>
  <si>
    <t>Stříbrná</t>
  </si>
  <si>
    <t>skola@harrachov.cz</t>
  </si>
  <si>
    <t>Poštovní spořitelna</t>
  </si>
  <si>
    <t>Základní škola a Mateřská škola, Kořenov, okres Jablonec nad Nisou, příspěvková organizace</t>
  </si>
  <si>
    <t>ZŠ a MŠ, Kořenov</t>
  </si>
  <si>
    <t>Základní škola a Mateřská škola, Kořenov</t>
  </si>
  <si>
    <t>468 49</t>
  </si>
  <si>
    <t>Kořenov</t>
  </si>
  <si>
    <t>Lipská</t>
  </si>
  <si>
    <t>zskorenov@seznam.cz</t>
  </si>
  <si>
    <t>78-5810190267</t>
  </si>
  <si>
    <t>Obec Kořenov</t>
  </si>
  <si>
    <t>Mateřská škola Plavy, okres Jablonec nad Nisou - příspěvková organizace</t>
  </si>
  <si>
    <t>MŠ Plavy</t>
  </si>
  <si>
    <t>Mateřská škola Plavy</t>
  </si>
  <si>
    <t>468 46</t>
  </si>
  <si>
    <t>Plavy</t>
  </si>
  <si>
    <t>Bryndová</t>
  </si>
  <si>
    <t>27-631750297</t>
  </si>
  <si>
    <t>Obec Plavy</t>
  </si>
  <si>
    <t>ZŠ Plavy</t>
  </si>
  <si>
    <t>Základní škola Plavy</t>
  </si>
  <si>
    <t>Navrátilová</t>
  </si>
  <si>
    <t>Marie</t>
  </si>
  <si>
    <t>Mateřská škola Smržovka, okres Jablonec nad Nisou - příspěvková organizace</t>
  </si>
  <si>
    <t>MŠ Smržovka</t>
  </si>
  <si>
    <t>Mateřská škola Smržovka</t>
  </si>
  <si>
    <t>468 51</t>
  </si>
  <si>
    <t>Smržovka</t>
  </si>
  <si>
    <t>Hulcká</t>
  </si>
  <si>
    <t>Elena</t>
  </si>
  <si>
    <t>mssmrzovka@gmail.com</t>
  </si>
  <si>
    <t>Město Smržovka</t>
  </si>
  <si>
    <t>Základní škola Smržovka, okres Jablonec nad Nisou - příspěvková organizace</t>
  </si>
  <si>
    <t>ZŠ Smržovka</t>
  </si>
  <si>
    <t>Základní škola Smržovka</t>
  </si>
  <si>
    <t>Mateřská škola Velké Hamry I. 621, příspěvková organizace</t>
  </si>
  <si>
    <t>MŠ Velké Hamry</t>
  </si>
  <si>
    <t>Mateřská škola</t>
  </si>
  <si>
    <t>468 45</t>
  </si>
  <si>
    <t>Tůmová</t>
  </si>
  <si>
    <t>Soňa</t>
  </si>
  <si>
    <t>Město Velké Hamry</t>
  </si>
  <si>
    <t>Základní škola a Mateřská škola Velké Hamry, příspěvková organizace</t>
  </si>
  <si>
    <t>ZŠ a MŠ Velké Hamry</t>
  </si>
  <si>
    <t>Juklová</t>
  </si>
  <si>
    <t>Základní škola a mateřská škola Zlatá Olešnice, okres Jablonec nad Nisou, příspěvková organizace</t>
  </si>
  <si>
    <t>ZŠ a MŠ Zlatá Olešnice</t>
  </si>
  <si>
    <t>468 47</t>
  </si>
  <si>
    <t>Zlatá Olešnice</t>
  </si>
  <si>
    <t>Pekařová</t>
  </si>
  <si>
    <t>Obec Zlatá Olešnice</t>
  </si>
  <si>
    <t>Mateřská škola Železný Brod, Na Vápence 766, příspěvková organizace</t>
  </si>
  <si>
    <t>MŠ Železný Brod, Na Vápence</t>
  </si>
  <si>
    <t>Mateřská škola Železný Brod</t>
  </si>
  <si>
    <t>Na Vápence 766</t>
  </si>
  <si>
    <t>Šírková</t>
  </si>
  <si>
    <t>739 572 089, 778 546 460</t>
  </si>
  <si>
    <t>info@msnavapence.cz</t>
  </si>
  <si>
    <t>115-1764090207</t>
  </si>
  <si>
    <t>Město Železný Brod</t>
  </si>
  <si>
    <t>Mateřská škola Železný Brod, Slunečná 327, příspěvková organizace</t>
  </si>
  <si>
    <t>MŠ Železný Brod, Slunečná</t>
  </si>
  <si>
    <t>msslunickozb@volny.cz</t>
  </si>
  <si>
    <t>78-5809300297</t>
  </si>
  <si>
    <t>MŠ Železný Brod, Stavbařů</t>
  </si>
  <si>
    <t>Korecká</t>
  </si>
  <si>
    <t>spec.mszb@volny.cz</t>
  </si>
  <si>
    <t>78-5809390237</t>
  </si>
  <si>
    <t>Středisko volného času Mozaika, Železný Brod, příspěvková organizace</t>
  </si>
  <si>
    <t>SVČ Železný Brod</t>
  </si>
  <si>
    <t>SVČ Mozaika Železný Brod</t>
  </si>
  <si>
    <t>Jiráskovo nábřeží 366</t>
  </si>
  <si>
    <t>Rydvalová</t>
  </si>
  <si>
    <t>ddm.zb@seznam.cz</t>
  </si>
  <si>
    <t>Základní škola Železný Brod, Pelechovská 800, příspěvková organizace</t>
  </si>
  <si>
    <t>ZŠ Železný Brod, Pelechovská</t>
  </si>
  <si>
    <t>Základní škola Železný Brod</t>
  </si>
  <si>
    <t>Pelechovská 800</t>
  </si>
  <si>
    <t>Hlubuček</t>
  </si>
  <si>
    <t>skola@zspelechovska.cz</t>
  </si>
  <si>
    <t>78-5809320247</t>
  </si>
  <si>
    <t>Základní škola Železný Brod, Školní 700, příspěvková organizace</t>
  </si>
  <si>
    <t>ZŠ Železný Brod, Školní</t>
  </si>
  <si>
    <t>ZUŠ Železný Brod</t>
  </si>
  <si>
    <t>Základní umělecká škola Železný Brod</t>
  </si>
  <si>
    <t>Koberovská 589</t>
  </si>
  <si>
    <t>Lédlová</t>
  </si>
  <si>
    <t>zuszb@email.cz</t>
  </si>
  <si>
    <t>Mateřská škola Koberovy, příspěvková organizace</t>
  </si>
  <si>
    <t>MŠ Koberovy</t>
  </si>
  <si>
    <t>Mateřská škola Koberovy</t>
  </si>
  <si>
    <t>mskoberovy@koberovy.cz</t>
  </si>
  <si>
    <t>78-5809710237</t>
  </si>
  <si>
    <t>Obec Koberovy</t>
  </si>
  <si>
    <t>Základní škola Koberovy, okres Jablonec nad Nisou, příspěvková organizace</t>
  </si>
  <si>
    <t>ZŠ Koberovy</t>
  </si>
  <si>
    <t>Základní škola Koberovy</t>
  </si>
  <si>
    <t>Flégr</t>
  </si>
  <si>
    <t>zskoberovy@koberovy.cz</t>
  </si>
  <si>
    <t>78-5809680277</t>
  </si>
  <si>
    <t>Mateřská škola Pěnčín 62, příspěvková organizace</t>
  </si>
  <si>
    <t>MŠ Pěnčín</t>
  </si>
  <si>
    <t>Mateřská škola Pěnčín</t>
  </si>
  <si>
    <t>468 21</t>
  </si>
  <si>
    <t>Bratříkov</t>
  </si>
  <si>
    <t>Pešková</t>
  </si>
  <si>
    <t>skolka.pencin@volny.cz</t>
  </si>
  <si>
    <t>Obec Pěnčín</t>
  </si>
  <si>
    <t>Základní škola Pěnčín 22 - příspěvková organizace</t>
  </si>
  <si>
    <t>ZŠ Pěnčín</t>
  </si>
  <si>
    <t>Základní škola Pěnčín</t>
  </si>
  <si>
    <t>Zicháček</t>
  </si>
  <si>
    <t>Základní škola a mateřská škola Huntířov, okres Jablonec nad Nisou, příspěvková organizace</t>
  </si>
  <si>
    <t>ZŠ a MŠ Huntířov</t>
  </si>
  <si>
    <t>Základní škola a mateřská škola Huntířov</t>
  </si>
  <si>
    <t>Kopecká</t>
  </si>
  <si>
    <t>Miroslava</t>
  </si>
  <si>
    <t>zshuntirov@volny.cz</t>
  </si>
  <si>
    <t>78-5808980227</t>
  </si>
  <si>
    <t>Obec Skuhrov</t>
  </si>
  <si>
    <t>Mateřská škola Zásada, okres Jablonec nad Nisou, příspěvková organizace</t>
  </si>
  <si>
    <t>MŠ Zásada</t>
  </si>
  <si>
    <t>Mateřská škola Zásada</t>
  </si>
  <si>
    <t>468 25</t>
  </si>
  <si>
    <t>Zásada</t>
  </si>
  <si>
    <t>Vávrová</t>
  </si>
  <si>
    <t>mszasada@volny.cz</t>
  </si>
  <si>
    <t>Obec Zásada</t>
  </si>
  <si>
    <t>Masarykova základní škola Zásada, okres Jablonec nad Nisou, příspěvková organizace</t>
  </si>
  <si>
    <t>Masarykova ZŠ Zásada</t>
  </si>
  <si>
    <t>Masarykova základní škola Zásada</t>
  </si>
  <si>
    <t>Horáček</t>
  </si>
  <si>
    <t>skola@mzszasada.cz</t>
  </si>
  <si>
    <t>Dům dětí a mládeže Libertin, Česká Lípa, Škroupovo nám. 138, příspěvková organizace</t>
  </si>
  <si>
    <t>DDM Libertin Česká Lípa</t>
  </si>
  <si>
    <t>Dům dětí a mládeže Libertin Česká Lípa</t>
  </si>
  <si>
    <t>Netolická</t>
  </si>
  <si>
    <t>netolicka@libertin.cz</t>
  </si>
  <si>
    <t>Město Česká Lípa</t>
  </si>
  <si>
    <t>Mateřská škola Sovička, Česká Lípa, Antonína Sovy 1740, příspěvková organizace</t>
  </si>
  <si>
    <t>MŠ Sovička Česká Lípa</t>
  </si>
  <si>
    <t>Mateřská škola Sovička Česká Lípa</t>
  </si>
  <si>
    <t>Šťastná</t>
  </si>
  <si>
    <t>Libuše</t>
  </si>
  <si>
    <t>UniCredit Bank</t>
  </si>
  <si>
    <t>Mateřská škola, Česká Lípa, Arbesova 411, příspěvková organizace</t>
  </si>
  <si>
    <t>MŠ Česká Lípa</t>
  </si>
  <si>
    <t>Mateřská škola Česká Lípa</t>
  </si>
  <si>
    <t>Černá</t>
  </si>
  <si>
    <t>ms.arbesova.cl@seznam.cz</t>
  </si>
  <si>
    <t>Mateřská škola, Česká Lípa, Bratří Čapků 2864, příspěvková organizace</t>
  </si>
  <si>
    <t>470 05</t>
  </si>
  <si>
    <t>Coufalová</t>
  </si>
  <si>
    <t>94-4662710237</t>
  </si>
  <si>
    <t>Mateřská škola Šikulka, Česká Lípa, Moskevská 2434, příspěvková organizace</t>
  </si>
  <si>
    <t>MŠ Šikulka, Česká Lípa</t>
  </si>
  <si>
    <t>Mateřská škola Šikulka, Česká Lípa</t>
  </si>
  <si>
    <t>Malá</t>
  </si>
  <si>
    <t>ms.sikulka@gmail.com</t>
  </si>
  <si>
    <t>Mateřská škola, Česká Lípa, Severní 2214, příspěvková organizace</t>
  </si>
  <si>
    <t>Rybářová</t>
  </si>
  <si>
    <t>Alexandra</t>
  </si>
  <si>
    <t>487754877, 487520975</t>
  </si>
  <si>
    <t>94-4662740217</t>
  </si>
  <si>
    <t>Mateřská škola Pastelka, Česká Lípa, Svárovská 3315, příspěvková organizace</t>
  </si>
  <si>
    <t>MŠ Pastelka Česká Lípa</t>
  </si>
  <si>
    <t>Mateřská škola Pastelka Česká Lípa</t>
  </si>
  <si>
    <t>Červinková</t>
  </si>
  <si>
    <t>ms.pastelka@tiscali.cz</t>
  </si>
  <si>
    <t>Mateřská škola Špičák, Česká Lípa, Zhořelecká 2607, příspěvková organizace</t>
  </si>
  <si>
    <t>MŠ Špičák, Česká Lípa</t>
  </si>
  <si>
    <t>Mateřská škola Špičák, Česká Lípa</t>
  </si>
  <si>
    <t>Timová</t>
  </si>
  <si>
    <t>msspicak@msspicak.cz</t>
  </si>
  <si>
    <t>78-5279390247</t>
  </si>
  <si>
    <t>Samostatná školní jídelna, Česká Lípa, 28. října 2733, příspěvková organizace</t>
  </si>
  <si>
    <t>Samostatná ŠJ Česká Lípa</t>
  </si>
  <si>
    <t>Samostatná školní jídelna Česká Lípa</t>
  </si>
  <si>
    <t>28. října 2733</t>
  </si>
  <si>
    <t>Brejchová</t>
  </si>
  <si>
    <t>sj.spicak@tiscali.cz</t>
  </si>
  <si>
    <t>Základní škola a Mateřská škola, Česká Lípa, Jižní 1903, příspěvková organizace</t>
  </si>
  <si>
    <t>ZŠ a MŠ Česká Lípa</t>
  </si>
  <si>
    <t>Základní škola a Mateřská škola Česká Lípa</t>
  </si>
  <si>
    <t>Policer</t>
  </si>
  <si>
    <t>zsjizni@seznam.cz</t>
  </si>
  <si>
    <t>Základní škola, Česká Lípa, 28. října 2733, příspěvková organizace</t>
  </si>
  <si>
    <t>ZŠ Česká Lípa</t>
  </si>
  <si>
    <t>Základní škola Česká Lípa</t>
  </si>
  <si>
    <t>Šmejda</t>
  </si>
  <si>
    <t>lsmejda@zs-spicak.cz</t>
  </si>
  <si>
    <t>Základní škola Slovanka, Česká Lípa, Antonína Sovy 3056, příspěvková organizace</t>
  </si>
  <si>
    <t>ZŠ Slovanka Česká Lípa</t>
  </si>
  <si>
    <t>Základní škola Slovanka Česká Lípa</t>
  </si>
  <si>
    <t>Špetlík</t>
  </si>
  <si>
    <t>730573056 (923,926)</t>
  </si>
  <si>
    <t>zsslovanka@seznam.cz</t>
  </si>
  <si>
    <t>Základní škola Dr. Miroslava Tyrše, Česká Lípa, Mánesova 1526, příspěvková organizace</t>
  </si>
  <si>
    <t>ZŠ Dr. M. Tyrše Česká Lípa</t>
  </si>
  <si>
    <t>Základní škola Dr. M. Tyrše Česká Lípa</t>
  </si>
  <si>
    <t>Lačný</t>
  </si>
  <si>
    <t>Antonín</t>
  </si>
  <si>
    <t>Základní škola, Česká Lípa, Partyzánská 1053, příspěvková organizace</t>
  </si>
  <si>
    <t>Minařík</t>
  </si>
  <si>
    <t>skola@zspartyzanska.cz</t>
  </si>
  <si>
    <t>Základní škola, Česká Lípa, Pátova 406, příspěvková organizace</t>
  </si>
  <si>
    <t>Jonáš</t>
  </si>
  <si>
    <t>zspatova@volny.cz</t>
  </si>
  <si>
    <t>Základní škola, Česká Lípa, Školní 2520, příspěvková organizace</t>
  </si>
  <si>
    <t>Černý</t>
  </si>
  <si>
    <t>Základní škola, Česká Lípa, Šluknovská 2904, příspěvková organizace</t>
  </si>
  <si>
    <t>Častulík</t>
  </si>
  <si>
    <t>zsladacl@volny.cz</t>
  </si>
  <si>
    <t>Základní škola, Praktická škola a Mateřská škola, Česká Lípa, Moskevská 679, příspěvková organizace</t>
  </si>
  <si>
    <t>ZŠ, PŠ a MŠ Česká Lípa</t>
  </si>
  <si>
    <t>Základní škola, Praktická škola a Mateřská škola Česká Lípa</t>
  </si>
  <si>
    <t>Holá</t>
  </si>
  <si>
    <t>zsms@seznam.cz</t>
  </si>
  <si>
    <t>5500</t>
  </si>
  <si>
    <t>Raiffeisen Bank</t>
  </si>
  <si>
    <t>ZUŠ, Česká Lípa</t>
  </si>
  <si>
    <t>Základní umělecká škola, Česká Lípa</t>
  </si>
  <si>
    <t>skola@zuscl.cz</t>
  </si>
  <si>
    <t>Mateřská škola Blíževedly, příspěvková organizace</t>
  </si>
  <si>
    <t>MŠ Blíževedly</t>
  </si>
  <si>
    <t>Mateřská škola Blíževedly</t>
  </si>
  <si>
    <t>471 04</t>
  </si>
  <si>
    <t>Blíževedly</t>
  </si>
  <si>
    <t>Košlerová</t>
  </si>
  <si>
    <t>ms.blizevedly@seznam.cz</t>
  </si>
  <si>
    <t>Obec Blíževedly</t>
  </si>
  <si>
    <t>Základní škola a Mateřská škola Brniště, okres Česká Lípa - příspěvková organizace</t>
  </si>
  <si>
    <t>ZŠ a MŠ Brniště</t>
  </si>
  <si>
    <t>Základní škola a Mateřská škola Brniště</t>
  </si>
  <si>
    <t>471 29</t>
  </si>
  <si>
    <t>Brniště</t>
  </si>
  <si>
    <t>Tvrdíková</t>
  </si>
  <si>
    <t>zs-ms_brniste@volny.cz</t>
  </si>
  <si>
    <t>27-7626620297</t>
  </si>
  <si>
    <t>Obec Brniště</t>
  </si>
  <si>
    <t>Mateřská škola Doksy Libušina 838 - příspěvková organizace</t>
  </si>
  <si>
    <t>MŠ Doksy</t>
  </si>
  <si>
    <t>Mateřská škola Doksy</t>
  </si>
  <si>
    <t>Libušina 838</t>
  </si>
  <si>
    <t>Doksy</t>
  </si>
  <si>
    <t>Město Doksy</t>
  </si>
  <si>
    <t>Mateřská škola Doksy Pražská 836 - příspěvková organizace</t>
  </si>
  <si>
    <t>Moudrá</t>
  </si>
  <si>
    <t>moudra@msprazskadoksy.cz</t>
  </si>
  <si>
    <t>Základní škola a Mateřská škola Doksy - Staré Splavy, Jezerní 74, okres Česká Lípa - příspěvková organizace</t>
  </si>
  <si>
    <t>ZŠ a MŠ Doksy-Staré Splavy</t>
  </si>
  <si>
    <t>471 63</t>
  </si>
  <si>
    <t>Konečná</t>
  </si>
  <si>
    <t>zsmsstaresplavy@seznam.cz</t>
  </si>
  <si>
    <t>Základní škola Karla Hynka Máchy Doksy, Valdštejnská 253, okres Česká Lípa - příspěvková organizace</t>
  </si>
  <si>
    <t>ZŠ K.H.Máchy Doksy</t>
  </si>
  <si>
    <t>Tuťálek</t>
  </si>
  <si>
    <t>info@zsdoksy.cz</t>
  </si>
  <si>
    <t>Základní umělecká škola Doksy - příspěvková organizace</t>
  </si>
  <si>
    <t>ZUŠ Doksy</t>
  </si>
  <si>
    <t>Základní umělecká škola Doksy</t>
  </si>
  <si>
    <t>reditelka@zusdoksy.cz</t>
  </si>
  <si>
    <t>MŠ Dubá</t>
  </si>
  <si>
    <t>Mateřská škola Dubá</t>
  </si>
  <si>
    <t>471 41</t>
  </si>
  <si>
    <t>Zdena</t>
  </si>
  <si>
    <t>Město Dubá</t>
  </si>
  <si>
    <t>Základní škola Dubá - příspěvková organizace</t>
  </si>
  <si>
    <t>ZŠ Dubá</t>
  </si>
  <si>
    <t>Základní škola Dubá</t>
  </si>
  <si>
    <t>Skalická</t>
  </si>
  <si>
    <t>zsduba@atlas.cz</t>
  </si>
  <si>
    <t>Základní škola a Mateřská škola Dubnice, okres Česká Lípa, příspěvková organizace</t>
  </si>
  <si>
    <t>ZŠ Dubnice</t>
  </si>
  <si>
    <t>Základní škola a Mateřská škola Dubnice</t>
  </si>
  <si>
    <t>471 26</t>
  </si>
  <si>
    <t>Dubnice</t>
  </si>
  <si>
    <t>Hujková</t>
  </si>
  <si>
    <t>jaroslava.hujkova@seznam.cz</t>
  </si>
  <si>
    <t>Obec Dubnice</t>
  </si>
  <si>
    <t>Základní škola a Mateřská škola Holany, okres Česká Lípa, příspěvková organizace</t>
  </si>
  <si>
    <t>ZŠ a MŠ Holany</t>
  </si>
  <si>
    <t>Základní škola a Mateřská škola Holany</t>
  </si>
  <si>
    <t>470 02</t>
  </si>
  <si>
    <t>zsholany@centrum.cz</t>
  </si>
  <si>
    <t>27-7624870217</t>
  </si>
  <si>
    <t>Základní škola a Mateřská škola Horní Libchava, okres Česká Lípa - příspěvková organizace</t>
  </si>
  <si>
    <t>ZŠ a MŠ Horní Libchava</t>
  </si>
  <si>
    <t>471 11</t>
  </si>
  <si>
    <t>Horní Libchava</t>
  </si>
  <si>
    <t>Medřická</t>
  </si>
  <si>
    <t>zsmshornilibchava@seznam.cz</t>
  </si>
  <si>
    <t>Obec Horní Libchava</t>
  </si>
  <si>
    <t>Mateřská škola Horní Police, okres Česká Lípa, příspěvková organizace</t>
  </si>
  <si>
    <t>MŠ Horní Police</t>
  </si>
  <si>
    <t>Mateřská škola Horní Police</t>
  </si>
  <si>
    <t>471 06</t>
  </si>
  <si>
    <t>Horní Police</t>
  </si>
  <si>
    <t>Holovská</t>
  </si>
  <si>
    <t>Stanislava</t>
  </si>
  <si>
    <t>skolka@mshornipolice.cz</t>
  </si>
  <si>
    <t>94-4661710227</t>
  </si>
  <si>
    <t>Obec Horní Police</t>
  </si>
  <si>
    <t>Základní škola Horní Police, okres Česká Lípa, příspěvková organizace</t>
  </si>
  <si>
    <t>ZŠ Horní Police</t>
  </si>
  <si>
    <t>Základní škola Horní Police</t>
  </si>
  <si>
    <t>Ježková</t>
  </si>
  <si>
    <t>Leona</t>
  </si>
  <si>
    <t>reditel@zspolice.clnet.cz</t>
  </si>
  <si>
    <t>27-7635590237</t>
  </si>
  <si>
    <t>Základní škola a mateřská škola Jestřebí, příspěvková organizace</t>
  </si>
  <si>
    <t>ZŠ a MŠ Jestřebí</t>
  </si>
  <si>
    <t>Základní škola a mateřská škola Jestřebí</t>
  </si>
  <si>
    <t>471 61</t>
  </si>
  <si>
    <t>Kotek</t>
  </si>
  <si>
    <t>Michal</t>
  </si>
  <si>
    <t>94-4661870247</t>
  </si>
  <si>
    <t>Obec Jestřebí</t>
  </si>
  <si>
    <t>Mateřská škola Kravaře, Úštěcká 43, příspěvková organizace</t>
  </si>
  <si>
    <t>MŠ Kravaře</t>
  </si>
  <si>
    <t>Mateřská škola Kravaře</t>
  </si>
  <si>
    <t>471 03</t>
  </si>
  <si>
    <t>Kravaře</t>
  </si>
  <si>
    <t>Syblíková</t>
  </si>
  <si>
    <t>ms.kravare@tiscali.cz</t>
  </si>
  <si>
    <t>20036-904011319</t>
  </si>
  <si>
    <t>Obec Kravaře</t>
  </si>
  <si>
    <t>Základní škola Kravaře, okres Česká Lípa, příspěvková organizace</t>
  </si>
  <si>
    <t>ZŠ Kravaře</t>
  </si>
  <si>
    <t>Základní škola Kravaře</t>
  </si>
  <si>
    <t>Šmída</t>
  </si>
  <si>
    <t>info@skolakravare.cz</t>
  </si>
  <si>
    <t>Základní škola a Mateřská škola Mírová 81, Mimoň, příspěvková organizace</t>
  </si>
  <si>
    <t>ZŠ a MŠ, Mimoň</t>
  </si>
  <si>
    <t>Základní škola a Mateřská škola, Mimoň</t>
  </si>
  <si>
    <t>Monika</t>
  </si>
  <si>
    <t>Město Mimoň</t>
  </si>
  <si>
    <t>Základní škola a Mateřská škola Pod Ralskem 572,Mimoň, příspěvková organizace</t>
  </si>
  <si>
    <t>Jirůtka</t>
  </si>
  <si>
    <t>zs_ralsko@volny.cz</t>
  </si>
  <si>
    <t>Základní umělecká škola Václava Snítila, Mimoň, příspěvková organizace</t>
  </si>
  <si>
    <t>ZUŠ V. Snítila Mimoň</t>
  </si>
  <si>
    <t>Základní umělecká škola V. Snítila, Mimoň</t>
  </si>
  <si>
    <t>zus_mimon@volny.cz</t>
  </si>
  <si>
    <t>Mateřská škola Noviny pod Ralskem, okres Česká Lípa, příspěvková organizace</t>
  </si>
  <si>
    <t>MŠ Noviny pod Ralskem</t>
  </si>
  <si>
    <t>Mateřská škola Noviny pod Ralskem</t>
  </si>
  <si>
    <t>Litresitsová</t>
  </si>
  <si>
    <t>ms@novinypodralskem.cz</t>
  </si>
  <si>
    <t>Obec Noviny pod Ralskem</t>
  </si>
  <si>
    <t>Základní škola a Mateřská škola Nový Oldřichov, okres Česká Lípa, příspěvková organizace</t>
  </si>
  <si>
    <t>ZŠ a MŠ Nový Oldřichov</t>
  </si>
  <si>
    <t>471 13</t>
  </si>
  <si>
    <t>Nový Oldřichov</t>
  </si>
  <si>
    <t>Burdová</t>
  </si>
  <si>
    <t>zsmsno@seznam.cz</t>
  </si>
  <si>
    <t>107-8992640217</t>
  </si>
  <si>
    <t>Obec Nový Oldřichov</t>
  </si>
  <si>
    <t>Základní škola a mateřská škola, Okna, okres Česká Lípa, příspěvková organizace</t>
  </si>
  <si>
    <t>ZŠ a MŠ Okna</t>
  </si>
  <si>
    <t>Základní škola a mateřská škola Okna</t>
  </si>
  <si>
    <t>Okna 3</t>
  </si>
  <si>
    <t>471 62</t>
  </si>
  <si>
    <t>Okna</t>
  </si>
  <si>
    <t>Myšková</t>
  </si>
  <si>
    <t>myskovaiveta@seznam.cz</t>
  </si>
  <si>
    <t>Obec Okna</t>
  </si>
  <si>
    <t>Mateřská škola Provodín, okr. Česká Lípa - příspěvková organizace</t>
  </si>
  <si>
    <t>MŠ Provodín</t>
  </si>
  <si>
    <t>Mateřská škola Provodín</t>
  </si>
  <si>
    <t>471 67</t>
  </si>
  <si>
    <t>Provodín</t>
  </si>
  <si>
    <t>Kuklová</t>
  </si>
  <si>
    <t>ms.provodin@tiscali.cz</t>
  </si>
  <si>
    <t>Obec Provodín</t>
  </si>
  <si>
    <t>Město Ralsko</t>
  </si>
  <si>
    <t>Mateřská škola Sosnová-příspěvková organizace</t>
  </si>
  <si>
    <t>MŠ</t>
  </si>
  <si>
    <t>ms-sosnova@seznam.cz</t>
  </si>
  <si>
    <t>94-4658650227</t>
  </si>
  <si>
    <t>Obec Sosnová</t>
  </si>
  <si>
    <t>Základní škola a mateřská škola, Stráž pod Ralskem, příspěvková organizace</t>
  </si>
  <si>
    <t xml:space="preserve">ZŠ a MŠ </t>
  </si>
  <si>
    <t>Základní škola a mateřská škola</t>
  </si>
  <si>
    <t>471 27</t>
  </si>
  <si>
    <t>Stráž pod Ralskem</t>
  </si>
  <si>
    <t>Rychtaříková</t>
  </si>
  <si>
    <t>Bedřiška</t>
  </si>
  <si>
    <t>info@zsstraz.org</t>
  </si>
  <si>
    <t>Město Stráž pod Ralskem</t>
  </si>
  <si>
    <t>Mateřská škola Stružnice, okres Česká Lípa, příspěvková organizace</t>
  </si>
  <si>
    <t>471 08</t>
  </si>
  <si>
    <t>Stružnice</t>
  </si>
  <si>
    <t>Janovská</t>
  </si>
  <si>
    <t>Roxana</t>
  </si>
  <si>
    <t>msstruznice@quick.cz</t>
  </si>
  <si>
    <t>Obec Stružnice</t>
  </si>
  <si>
    <t>Základní škola Stružnice, okres Česká Lípa, příspěvková organizace</t>
  </si>
  <si>
    <t>ZŠ Stružnice</t>
  </si>
  <si>
    <t>Základní škola Stružnice</t>
  </si>
  <si>
    <t>Jezvé</t>
  </si>
  <si>
    <t>Kolstrunková</t>
  </si>
  <si>
    <t>zsstruznice@zsstruznice.cz</t>
  </si>
  <si>
    <t>Základní škola a Mateřská škola Volfartice, okres Česká Lípa, příspěvková organizace</t>
  </si>
  <si>
    <t>ZŠ a MŠ Volfartice</t>
  </si>
  <si>
    <t>Základní škola a mateřská škola Volfartice</t>
  </si>
  <si>
    <t>471 12</t>
  </si>
  <si>
    <t>Volfartice</t>
  </si>
  <si>
    <t>Junková</t>
  </si>
  <si>
    <t>27-7635600247</t>
  </si>
  <si>
    <t>Obec Volfartice</t>
  </si>
  <si>
    <t>Základní škola a Mateřská škola Zahrádky, okres Česká Lípa, příspěvková organizace</t>
  </si>
  <si>
    <t>ZŠ a MŠ Zahrádky</t>
  </si>
  <si>
    <t>Základní škola a Mateřská škola Zahrádky</t>
  </si>
  <si>
    <t>471 01</t>
  </si>
  <si>
    <t>Hoffmannová</t>
  </si>
  <si>
    <t>zsmszahradky@seznam.cz</t>
  </si>
  <si>
    <t>Obec Zahrádky</t>
  </si>
  <si>
    <t>Základní škola a Mateřská škola, Zákupy, příspěvková organizace</t>
  </si>
  <si>
    <t>ZŠ a MŠ, Zákupy</t>
  </si>
  <si>
    <t>Základní škola a Mateřská škola, Zákupy</t>
  </si>
  <si>
    <t>471 23</t>
  </si>
  <si>
    <t>Zákupy</t>
  </si>
  <si>
    <t>Čestmír</t>
  </si>
  <si>
    <t>skola@zszakupy.cz</t>
  </si>
  <si>
    <t>Město Zákupy</t>
  </si>
  <si>
    <t>Základní škola a mateřská škola Žandov, okres Česká Lípa, příspěvková organizace</t>
  </si>
  <si>
    <t>ZŠ a MŠ Žandov</t>
  </si>
  <si>
    <t>Základní škola a mateřská škola Žandov</t>
  </si>
  <si>
    <t>471 07</t>
  </si>
  <si>
    <t>Žandov</t>
  </si>
  <si>
    <t>Nacházelová</t>
  </si>
  <si>
    <t>zs.zandov@tiscali.cz</t>
  </si>
  <si>
    <t>94-4658900257</t>
  </si>
  <si>
    <t>Město Žandov</t>
  </si>
  <si>
    <t>Základní umělecká škola Žandov, okres Česká Lípa, příspěvková organizace</t>
  </si>
  <si>
    <t>ZUŠ Žandov</t>
  </si>
  <si>
    <t>Základní umělecká škola Žandov</t>
  </si>
  <si>
    <t>Dipl. um.</t>
  </si>
  <si>
    <t>Losová</t>
  </si>
  <si>
    <t>27-7626120217</t>
  </si>
  <si>
    <t>Dům dětí a mládeže "Smetanka", Nový Bor, okres Česká Lípa, příspěvková organizace</t>
  </si>
  <si>
    <t>DDM_Smetanka_NB_NAHRADIT</t>
  </si>
  <si>
    <t>Koutná</t>
  </si>
  <si>
    <t>Olga</t>
  </si>
  <si>
    <t>Město Nový Bor</t>
  </si>
  <si>
    <t>Mateřská škola „Klíček", Nový Bor, Svojsíkova 754, okres Česká Lípa, příspěvková organizace</t>
  </si>
  <si>
    <t>MS_Svojsikova_NB_NAHRADIT</t>
  </si>
  <si>
    <t>Posseltová</t>
  </si>
  <si>
    <t>reditelka@msklicek.cz</t>
  </si>
  <si>
    <t>27-5263340237</t>
  </si>
  <si>
    <t>Základní škola U Lesa Nový Bor, Boženy Němcové 539, okres Česká Lípa, příspěvková organizace</t>
  </si>
  <si>
    <t>ZS_B_Nemcove_NB_NAHRADIT</t>
  </si>
  <si>
    <t>Kolčová</t>
  </si>
  <si>
    <t>kancelar@zsulesa.cz</t>
  </si>
  <si>
    <t>Základní škola Nový Bor, Generála Svobody 114, okres Česká Lípa, příspěvková organizace</t>
  </si>
  <si>
    <t>ZS_Gen_Svobody_NB_NAHRADIT</t>
  </si>
  <si>
    <t>Jelínková</t>
  </si>
  <si>
    <t>Jiřina</t>
  </si>
  <si>
    <t>jirinajelinek@seznam.cz</t>
  </si>
  <si>
    <t>27-5263320287</t>
  </si>
  <si>
    <t>Základní škola Nový Bor, náměstí Míru 128, okres Česká Lípa, příspěvková organizace</t>
  </si>
  <si>
    <t>ZS_nam_Miru_NB_NAHRADIT</t>
  </si>
  <si>
    <t>Ujka</t>
  </si>
  <si>
    <t>ujka@zsnamesti.cz</t>
  </si>
  <si>
    <t>GE Capital bank</t>
  </si>
  <si>
    <t>Základní škola praktická, Nový Bor, náměstí Míru 104, okres Česká Lípa, příspěvková organizace</t>
  </si>
  <si>
    <t>ZS_prakticka_nam_Miru_NB_NAHRADIT</t>
  </si>
  <si>
    <t>Suchá</t>
  </si>
  <si>
    <t>pskola@novy-bor.cz</t>
  </si>
  <si>
    <t>27-5263330207</t>
  </si>
  <si>
    <t>Základní umělecká škola Nový Bor, okres Česká Lípa, příspěvková organizace</t>
  </si>
  <si>
    <t>ZUS_NB_NAHRADIT</t>
  </si>
  <si>
    <t>zusnb@clnet.cz</t>
  </si>
  <si>
    <t>27-5264130207</t>
  </si>
  <si>
    <t>Dům dětí a mládeže Cvikováček, příspěvková organizace</t>
  </si>
  <si>
    <t>DDM_Cvikovacek_Cvikov_NAHRADIT</t>
  </si>
  <si>
    <t>Matoušková</t>
  </si>
  <si>
    <t>matouskova@cvikovacek.cz, info@cvikovacek.cz</t>
  </si>
  <si>
    <t>Město Cvikov</t>
  </si>
  <si>
    <t>Mateřská škola Cvikov, Jiráskova 88/I, příspěvková organizace</t>
  </si>
  <si>
    <t>MS_Jiraskova_Cvikov_NAHRADIT</t>
  </si>
  <si>
    <t>Bobeláková</t>
  </si>
  <si>
    <t>bobelakova.ms@volny.cz</t>
  </si>
  <si>
    <t>Základní škola Bohumila Hynka Cvikov, příspěvková organizace</t>
  </si>
  <si>
    <t>ZS_Sad_5_kvetna_B_H_Cvikov_NAHRADIT</t>
  </si>
  <si>
    <t>Čeřovský</t>
  </si>
  <si>
    <t>ivo.cerovsky@zscvikov.cz</t>
  </si>
  <si>
    <t>Základní umělecká škola Cvikov, příspěvková organizace</t>
  </si>
  <si>
    <t>ZUS_Cvikov_NAHRADIT</t>
  </si>
  <si>
    <t>Svatošová</t>
  </si>
  <si>
    <t>zus@cvikov.cz</t>
  </si>
  <si>
    <t>Základní škola a mateřská škola, Kamenický Šenov, nám. Míru 616, příspěvková organizace</t>
  </si>
  <si>
    <t>ZS_MS_nam_Miru_Kam_Senov_NAHRADIT</t>
  </si>
  <si>
    <t>skola@zsks.cz</t>
  </si>
  <si>
    <t>Město Kamenický Šenov</t>
  </si>
  <si>
    <t>Základní škola a mateřská škola, Kamenický Šenov - Prácheň, příspěvková organizace</t>
  </si>
  <si>
    <t>ZS_MS_PRA_Kam_Senov_Prachen_NAHRADIT</t>
  </si>
  <si>
    <t>Jeřábková</t>
  </si>
  <si>
    <t>Tereza</t>
  </si>
  <si>
    <t>skolaprachen@seznam.cz</t>
  </si>
  <si>
    <t>Základní škola a Mateřská škola, Kunratice u Cvikova, příspěvková organizace</t>
  </si>
  <si>
    <t>ZS_MS_Kunratice_u_C_NAHRADIT</t>
  </si>
  <si>
    <t>471 55</t>
  </si>
  <si>
    <t>Kunratice u Cvikova</t>
  </si>
  <si>
    <t>zs.kunratice@tiscali.cz</t>
  </si>
  <si>
    <t>Obec Kunratice u Cvikova</t>
  </si>
  <si>
    <t>Základní škola a Mateřská škola Okrouhlá, okres Česká Lípa, příspěvková organizace</t>
  </si>
  <si>
    <t>ZS_MS_Okrouhla_NAHRADIT</t>
  </si>
  <si>
    <t>Ornstová</t>
  </si>
  <si>
    <t>Ludmila</t>
  </si>
  <si>
    <t>27-5264910297</t>
  </si>
  <si>
    <t>Obec Okrouhlá</t>
  </si>
  <si>
    <t>Základní škola a Mateřská škola Polevsko, okres Česká Lípa, příspěvková organizace</t>
  </si>
  <si>
    <t>ZS_MS_Polevsko_NAHRADIT</t>
  </si>
  <si>
    <t>471 16</t>
  </si>
  <si>
    <t>Polevsko</t>
  </si>
  <si>
    <t>Průchová</t>
  </si>
  <si>
    <t>zsms.polevsko@seznam.cz</t>
  </si>
  <si>
    <t>Obec Polevsko</t>
  </si>
  <si>
    <t>Základní škola a mateřská škola Prysk, okres Česká Lípa, příspěvková organizace</t>
  </si>
  <si>
    <t>ZS_MS_Prysk_NAHRADIT</t>
  </si>
  <si>
    <t>471 15</t>
  </si>
  <si>
    <t>Prysk</t>
  </si>
  <si>
    <t>Vostřelová</t>
  </si>
  <si>
    <t>skola@prysk.cz</t>
  </si>
  <si>
    <t>Obec Prysk</t>
  </si>
  <si>
    <t>Základní škola a Mateřská škola Skalice u České Lípy, okres Česká Lípa, příspěvková organizace</t>
  </si>
  <si>
    <t>ZS_MS_Skalice_u_CL_NAHRADIT</t>
  </si>
  <si>
    <t>471 17</t>
  </si>
  <si>
    <t>Skalice u České Lípy</t>
  </si>
  <si>
    <t>Ing. Mgr.</t>
  </si>
  <si>
    <t>Ladýřová</t>
  </si>
  <si>
    <t>107-8750810287</t>
  </si>
  <si>
    <t>Obec Skalice u České Lípy</t>
  </si>
  <si>
    <t>Základní škola a Mateřská škola Sloup v Čechách, příspěvková organizace</t>
  </si>
  <si>
    <t>ZS_MS_Sloup_v_C_NAHRADIT</t>
  </si>
  <si>
    <t>471 52</t>
  </si>
  <si>
    <t>Sloup v Čechách</t>
  </si>
  <si>
    <t>Suchardová</t>
  </si>
  <si>
    <t>skolaSloup@seznam.cz</t>
  </si>
  <si>
    <t>19-1527824</t>
  </si>
  <si>
    <t>Obec Sloup v Čechách</t>
  </si>
  <si>
    <t>Mateřská škola Svor, okres Česká Lípa, příspěvková organizace</t>
  </si>
  <si>
    <t>MS_Svor_NAHRADIT</t>
  </si>
  <si>
    <t>471 51</t>
  </si>
  <si>
    <t>Svor</t>
  </si>
  <si>
    <t>Andrlová</t>
  </si>
  <si>
    <t>Magdalena</t>
  </si>
  <si>
    <t>ms.svor208@seznam.cz</t>
  </si>
  <si>
    <t>Obec Svor</t>
  </si>
  <si>
    <t>Základní škola Svor, okres Česká Lípa, příspěvková organizace</t>
  </si>
  <si>
    <t>ZS_Svor_NAHRADIT</t>
  </si>
  <si>
    <t>Jahvodková</t>
  </si>
  <si>
    <t>zakladniskola.svor@seznam.cz</t>
  </si>
  <si>
    <t>Mateřská škola Na Olešce Semily, příspěvková organizace</t>
  </si>
  <si>
    <t>MS_Na_Olesce_SM_NAHRADIT</t>
  </si>
  <si>
    <t>Pičmanová</t>
  </si>
  <si>
    <t>msspecoleska@seznam.cz</t>
  </si>
  <si>
    <t>Město Semily</t>
  </si>
  <si>
    <t>Mateřská škola Luční, Semily, Pekárenská 468, příspěvková organizace</t>
  </si>
  <si>
    <t>MS_Lucni_SM_NAHRADIT</t>
  </si>
  <si>
    <t>Skrbková</t>
  </si>
  <si>
    <t>Milena</t>
  </si>
  <si>
    <t>mslucni.semily@seznam.cz</t>
  </si>
  <si>
    <t>Mateřská škola Treperka Semily, příspěvková organizace</t>
  </si>
  <si>
    <t>MS_Treperka_SM_NAHRADIT</t>
  </si>
  <si>
    <t>Komenského náměstí 146</t>
  </si>
  <si>
    <t>mspodvartou@gmail.com</t>
  </si>
  <si>
    <t>Středisko volného času dětí a mládeže Semily, příspěvková organizace</t>
  </si>
  <si>
    <t>SVC_Tyrsova_SM_NAHRADIT</t>
  </si>
  <si>
    <t>Pavlatová</t>
  </si>
  <si>
    <t>ddm@semily.cz</t>
  </si>
  <si>
    <t>10006-28737581</t>
  </si>
  <si>
    <t>Waldorfská základní škola a střední škola Semily, příspěvková organizace</t>
  </si>
  <si>
    <t>ZS_SS_wald_Tyrsova_SM_NAHRADIT</t>
  </si>
  <si>
    <t>Semecký</t>
  </si>
  <si>
    <t>Ivan</t>
  </si>
  <si>
    <t>info@waldorf.semily.cz</t>
  </si>
  <si>
    <t>Základní škola praktická a speciální Semily, příspěvková organizace</t>
  </si>
  <si>
    <t>ZS_prakt_ZS_spec_Jizerska_SM_NAHRADIT</t>
  </si>
  <si>
    <t>svetelska.m@seznam.cz</t>
  </si>
  <si>
    <t>Základní škola Dr. Františka Ladislava Riegra, Semily, příspěvková organizace</t>
  </si>
  <si>
    <t>ZS_Dr_Riegra_Jizerska_SM_NAHRADIT</t>
  </si>
  <si>
    <t>Strnad</t>
  </si>
  <si>
    <t>zsriegra@seznam.cz</t>
  </si>
  <si>
    <t>Základní škola Ivana Olbrachta Semily, příspěvková organizace</t>
  </si>
  <si>
    <t>ZS_Nad_Spejcharem_SM_NAHRADIT</t>
  </si>
  <si>
    <t>Jiránek</t>
  </si>
  <si>
    <t>zsiosemily@iol.cz</t>
  </si>
  <si>
    <t>Základní umělecká škola Semily, příspěvková organizace</t>
  </si>
  <si>
    <t>ZUS_SM_NAHRADIT</t>
  </si>
  <si>
    <t>Kurfiřt</t>
  </si>
  <si>
    <t>zus@zussemily.cz</t>
  </si>
  <si>
    <t>Základní škola a Mateřská škola Benešov u Semil, příspěvková organizace</t>
  </si>
  <si>
    <t>ZS_MS_Benesov_u_Semil_NAHRADIT</t>
  </si>
  <si>
    <t>512 06</t>
  </si>
  <si>
    <t>Benešov u Semil</t>
  </si>
  <si>
    <t>Hnídková</t>
  </si>
  <si>
    <t>zsbenesov@quick.cz</t>
  </si>
  <si>
    <t>Obec Benešov u Semil</t>
  </si>
  <si>
    <t>Základní škola a Mateřská škola Bozkov, příspěvková organizace</t>
  </si>
  <si>
    <t>ZS_MS_Bozkov_NAHRADIT</t>
  </si>
  <si>
    <t>512 13</t>
  </si>
  <si>
    <t>Bozkov</t>
  </si>
  <si>
    <t>Valská</t>
  </si>
  <si>
    <t>Obec Bozkov</t>
  </si>
  <si>
    <t>Krakonošova základní škola a mateřská škola Loukov, příspěvková organizace</t>
  </si>
  <si>
    <t>ZS_MS_Loukov_NAHRADIT</t>
  </si>
  <si>
    <t>Bůnová</t>
  </si>
  <si>
    <t>petra.bunova@zsloukov.cz</t>
  </si>
  <si>
    <t>78-9645550297</t>
  </si>
  <si>
    <t>Obec Háje nad Jizerou</t>
  </si>
  <si>
    <t>Základní škola a Mateřská škola Chuchelna, příspěvková organizace</t>
  </si>
  <si>
    <t>ZS_MS_Chuchelna_NAHRADIT</t>
  </si>
  <si>
    <t>Stínil</t>
  </si>
  <si>
    <t>Radmil</t>
  </si>
  <si>
    <t>zs.chuchelna@worldonline.cz</t>
  </si>
  <si>
    <t>Obec Chuchelna</t>
  </si>
  <si>
    <t>Základní škola a Mateřská škola Jesenný, okres Semily</t>
  </si>
  <si>
    <t>ZS_MS_Jesenny_NAHRADIT</t>
  </si>
  <si>
    <t>512 12</t>
  </si>
  <si>
    <t>Jesenný</t>
  </si>
  <si>
    <t>Kašparová</t>
  </si>
  <si>
    <t>zsams.jesenny@seznam.cz</t>
  </si>
  <si>
    <t>Obec Jesenný</t>
  </si>
  <si>
    <t>Mateřská škola Košťálov, příspěvková organizace</t>
  </si>
  <si>
    <t>MS_Kostalov_NAHRADIT</t>
  </si>
  <si>
    <t>512 02</t>
  </si>
  <si>
    <t xml:space="preserve">Košťálov </t>
  </si>
  <si>
    <t>Krpatová</t>
  </si>
  <si>
    <t>materskaskola@kostalov.cz</t>
  </si>
  <si>
    <t>Obec Košťálov</t>
  </si>
  <si>
    <t>Základní škola Košťálov, příspěvková organizace</t>
  </si>
  <si>
    <t>ZS_Kostalov_NAHRADIT</t>
  </si>
  <si>
    <t>Košťálov</t>
  </si>
  <si>
    <t>Kos</t>
  </si>
  <si>
    <t>skola@kostalov.cz</t>
  </si>
  <si>
    <t>Mateřská škola Libštát, příspěvková organizace</t>
  </si>
  <si>
    <t>MS_Libstat_NAHRADIT</t>
  </si>
  <si>
    <t>512 03</t>
  </si>
  <si>
    <t xml:space="preserve">Libštát </t>
  </si>
  <si>
    <t>Kousalová</t>
  </si>
  <si>
    <t>mslibstat@tiscali.cz</t>
  </si>
  <si>
    <t>městys Libštát</t>
  </si>
  <si>
    <t>Masarykova základní škola Libštát, příspěvková organizace</t>
  </si>
  <si>
    <t>ZS_Libstat_NAHRADIT</t>
  </si>
  <si>
    <t>Libštát</t>
  </si>
  <si>
    <t>Marková</t>
  </si>
  <si>
    <t>zslibstat@cmail.cz</t>
  </si>
  <si>
    <t>78-9647300267</t>
  </si>
  <si>
    <t>Středisko volného času Sluníčko Lomnice nad Popelkou, příspěvková organizece</t>
  </si>
  <si>
    <t>SVC_Komenskeho_Lomnice_n_P_NAHRADIT</t>
  </si>
  <si>
    <t>Komenského 1037</t>
  </si>
  <si>
    <t>Bártová</t>
  </si>
  <si>
    <t>bartova@ddmlomnice.cz</t>
  </si>
  <si>
    <t>78-9630830237</t>
  </si>
  <si>
    <t>Město Lomnice nad Popelkou</t>
  </si>
  <si>
    <t>Mateřská škola Klubíčko Lomnice nad Popelkou, příspěvková organizace</t>
  </si>
  <si>
    <t>MS_LomniceBezrucova_Lomnice_n_P_NAHRADIT</t>
  </si>
  <si>
    <t>Ulrichová</t>
  </si>
  <si>
    <t>msklubicko.lomnicenp@volny.cz</t>
  </si>
  <si>
    <t>Mateřská škola  Lomnice nad Popelkou, příspěvková organizace</t>
  </si>
  <si>
    <t>MS_Josefa_Kabrta_Lomnice_n_P_NAHRADIT</t>
  </si>
  <si>
    <t>Josefa Kábrta 209</t>
  </si>
  <si>
    <t>Zákoutská</t>
  </si>
  <si>
    <t>mslvicek.lomnicenp@volny.cz</t>
  </si>
  <si>
    <t>Základní škola T. G. Masaryka Lomnice nad Popelkou, příspěvková organizece</t>
  </si>
  <si>
    <t>ZS_Skolninam_Lomnice_n_P_NAHRADIT</t>
  </si>
  <si>
    <t>Školní náměstí 1000</t>
  </si>
  <si>
    <t>Ženatá</t>
  </si>
  <si>
    <t>zstgm@zstgmlomnice.cz</t>
  </si>
  <si>
    <t>Základní škola praktická a Základní škola speciální Lomnice nad Popelkou, příspěvková organizace</t>
  </si>
  <si>
    <t>ZS_prakt_ZS_spec_Lomnice_n_P_NAHRADIT</t>
  </si>
  <si>
    <t>Hrychová</t>
  </si>
  <si>
    <t>zsprakticka.lomnice@seznam.cz</t>
  </si>
  <si>
    <t>78-9657520247</t>
  </si>
  <si>
    <t>Základní umělecká škola, Lomnice nad Popelkou, příspěvková organizace</t>
  </si>
  <si>
    <t>ZUS_J_Fucika_Lomnice_n_P_NAHRADIT</t>
  </si>
  <si>
    <t>Vencl</t>
  </si>
  <si>
    <t>zuslomnice@seznam.cz</t>
  </si>
  <si>
    <t>78-9658060297</t>
  </si>
  <si>
    <t>Základní škola a mateřská škola Nová Ves nad Popelkou, příspěvková organizace</t>
  </si>
  <si>
    <t>ZS_MS_Nova_Ves_n_P_NAHRADIT</t>
  </si>
  <si>
    <t>512 71</t>
  </si>
  <si>
    <t>Nová Ves nad Popelkou</t>
  </si>
  <si>
    <t>info@skolanovaves.cz</t>
  </si>
  <si>
    <t>Obec Nová Ves nad Popelkou</t>
  </si>
  <si>
    <t>Základní škola a Mateřská škola Slaná, příspěvková organizace</t>
  </si>
  <si>
    <t>ZS_MS_Slana_NAHRADIT</t>
  </si>
  <si>
    <t>512 01</t>
  </si>
  <si>
    <t>Slaná u Semil</t>
  </si>
  <si>
    <t>Zajícová</t>
  </si>
  <si>
    <t>Jaromíra</t>
  </si>
  <si>
    <t>zsslana@centrum.cz</t>
  </si>
  <si>
    <t>107-5030180287</t>
  </si>
  <si>
    <t>Obec Slaná u Semil</t>
  </si>
  <si>
    <t>Základní škola a Mateřská škola Stružinec, okres Semily, příspěvková organizace</t>
  </si>
  <si>
    <t>ZS_MS_Struzinec_NAHRADIT</t>
  </si>
  <si>
    <t>PadDr.</t>
  </si>
  <si>
    <t>Kozáková</t>
  </si>
  <si>
    <t>zkozak@zsms-struzinec.cz</t>
  </si>
  <si>
    <t>Obec Stružinec</t>
  </si>
  <si>
    <t>Mateřská škola Vysoké nad Jizerou, příspěvková organizace</t>
  </si>
  <si>
    <t>MS_Vysoke_nad_Jiz_NAHRADIT</t>
  </si>
  <si>
    <t>Věnceslava Metelky 323</t>
  </si>
  <si>
    <t xml:space="preserve">Vysoké nad Jizerou </t>
  </si>
  <si>
    <t>Štěpánková</t>
  </si>
  <si>
    <t>ms.vysokenj@netair.cz</t>
  </si>
  <si>
    <t>Město Vysoké nad Jizerou</t>
  </si>
  <si>
    <t>Základní škola Vysoké nad Jizerou,příspěvková organizace</t>
  </si>
  <si>
    <t>ZS_Vysoke_nad_Jiz_NAHRADIT</t>
  </si>
  <si>
    <t>Farská</t>
  </si>
  <si>
    <t>Radka</t>
  </si>
  <si>
    <t>zsvys@seznam.cz</t>
  </si>
  <si>
    <t>Mateřská škola Záhoří, okres Semily, příspěvková organizace</t>
  </si>
  <si>
    <t>MS_Zahori_NAHRADIT</t>
  </si>
  <si>
    <t>Medková</t>
  </si>
  <si>
    <t>Yvetta</t>
  </si>
  <si>
    <t>mspipice@seznam.cz</t>
  </si>
  <si>
    <t>Obec Záhoří</t>
  </si>
  <si>
    <t>Mateřská škola Jilemnice, příspěvková organizace</t>
  </si>
  <si>
    <t>MS_Sporilovska__JI_NAHRADIT</t>
  </si>
  <si>
    <t>Králová</t>
  </si>
  <si>
    <t>msjilemnice.reditelstvi@seznam.cz</t>
  </si>
  <si>
    <t>Město Jilemnice</t>
  </si>
  <si>
    <t>Základní škola Jilemnice, Jana Harracha 97, příspěvková organizace</t>
  </si>
  <si>
    <t>ZS_JHaracha_Jil_NAHRADIT</t>
  </si>
  <si>
    <t>zsharracha@netair.cz</t>
  </si>
  <si>
    <t>Základní škola Jilemnice, Komenského 288, příspěvková organizace</t>
  </si>
  <si>
    <t>ZS_Komenskeho_Jil_NAHRADIT</t>
  </si>
  <si>
    <t>Korbelář</t>
  </si>
  <si>
    <t>centrum@komenskeho288.cz</t>
  </si>
  <si>
    <t>Základní umělecká škola Jilemnice, příspěvková organizace</t>
  </si>
  <si>
    <t>ZUS_Jilemnice_NAHRADIT</t>
  </si>
  <si>
    <t>Krausová</t>
  </si>
  <si>
    <t>zus_jilemnice@centrum.cz</t>
  </si>
  <si>
    <t>Mateřská škola Benecko, příspěvková organizace</t>
  </si>
  <si>
    <t>MS_Benecko_NAHRADIT</t>
  </si>
  <si>
    <t>512 37</t>
  </si>
  <si>
    <t>Benecko</t>
  </si>
  <si>
    <t>sirovam.2@seznam.cz</t>
  </si>
  <si>
    <t>Obec Benecko</t>
  </si>
  <si>
    <t>Základní škola Benecko, příspěvková organizace</t>
  </si>
  <si>
    <t>ZS_Benecko_NAHRADIT</t>
  </si>
  <si>
    <t>reditel@zsbenecko.cz</t>
  </si>
  <si>
    <t>Základní škola a Mateřská škola, Čistá u Horek, příspěvková organizace</t>
  </si>
  <si>
    <t>ZS_MS_Cista_u_Horek_NAHRADIT</t>
  </si>
  <si>
    <t>512 35</t>
  </si>
  <si>
    <t>Čistá u Horek</t>
  </si>
  <si>
    <t>Obec Čistá u Horek</t>
  </si>
  <si>
    <t>Základní škola a Mateřská škola Josefa Šíra, Horní Branná, příspěvková organizace</t>
  </si>
  <si>
    <t>ZS_MS_Horni_Branna_NAHRADIT</t>
  </si>
  <si>
    <t>512 36</t>
  </si>
  <si>
    <t>Horní Branná</t>
  </si>
  <si>
    <t>Hájek</t>
  </si>
  <si>
    <t>Tibor</t>
  </si>
  <si>
    <t>Obec Horní Branná</t>
  </si>
  <si>
    <t>Základní škola,Mateřská škola a Základní umělecká škola Jablonec nad Jizerou, příspěvková organizace</t>
  </si>
  <si>
    <t>ZS_MS_ZUS_Skolni_Jbc_NAHRADIT</t>
  </si>
  <si>
    <t>512 43</t>
  </si>
  <si>
    <t>Jablonec nad Jizerou</t>
  </si>
  <si>
    <t>Kobr</t>
  </si>
  <si>
    <t>reditel@zsjnj.cz</t>
  </si>
  <si>
    <t>182-1263736399</t>
  </si>
  <si>
    <t>Město Jablonec nad Jizerou</t>
  </si>
  <si>
    <t>Mateřská škola Kruh, příspěvková organizace</t>
  </si>
  <si>
    <t>MS_Kruh_NAHRADIT</t>
  </si>
  <si>
    <t>Faistaverová</t>
  </si>
  <si>
    <t>skolka.kruh@seznam.cz</t>
  </si>
  <si>
    <t>78-9656680257</t>
  </si>
  <si>
    <t>Obec Kruh</t>
  </si>
  <si>
    <t>Mateřská škola Levínská Olešnice, příspěvková organizace</t>
  </si>
  <si>
    <t>MS_Levinska_Olesnice_NAHRADIT</t>
  </si>
  <si>
    <t>Dundová</t>
  </si>
  <si>
    <t>Beata</t>
  </si>
  <si>
    <t>481595452, 777 131 542</t>
  </si>
  <si>
    <t>beatadundova@seznam.cz</t>
  </si>
  <si>
    <t>Obec Levínská Olešnice</t>
  </si>
  <si>
    <t>Základní škola a Mateřská škola Martinice v Krkonoších, příspěvková organizace</t>
  </si>
  <si>
    <t>ZS_MS_Martinice_v_Krkon_NAHRADIT</t>
  </si>
  <si>
    <t>512 32</t>
  </si>
  <si>
    <t>Nálevková</t>
  </si>
  <si>
    <t>zsmartinice@seznam.cz</t>
  </si>
  <si>
    <t>Obec Martinice v Krkonoších</t>
  </si>
  <si>
    <t>Základní škola a Mateřská škola Mříčná, příspěvková organizace</t>
  </si>
  <si>
    <t>ZS_MS_Mricna_NAHRADIT</t>
  </si>
  <si>
    <t>512 04</t>
  </si>
  <si>
    <t>Mříčná</t>
  </si>
  <si>
    <t>Kosová</t>
  </si>
  <si>
    <t>zs.mricna@tiscali.cz</t>
  </si>
  <si>
    <t>78-9653990217</t>
  </si>
  <si>
    <t>Obec Mříčná</t>
  </si>
  <si>
    <t>Mateřská škola Paseky nad Jizerou, příspěvková organizace</t>
  </si>
  <si>
    <t>MS_Paseky_nad_Jizerou_NAHRADIT</t>
  </si>
  <si>
    <t>512 47</t>
  </si>
  <si>
    <t>Paseky nad Jizerou</t>
  </si>
  <si>
    <t>Erlebachová</t>
  </si>
  <si>
    <t>Dita</t>
  </si>
  <si>
    <t>skolkapaseky@seznam.cz</t>
  </si>
  <si>
    <t>Obec Paseky nad Jizerou</t>
  </si>
  <si>
    <t>Mateřská škola Poniklá, příspěvková organizace</t>
  </si>
  <si>
    <t>MS_Ponikla_NAHRADIT</t>
  </si>
  <si>
    <t>512 42</t>
  </si>
  <si>
    <t>Poniklá</t>
  </si>
  <si>
    <t>Scholzová</t>
  </si>
  <si>
    <t>skolka.ponikla@seznam.cz</t>
  </si>
  <si>
    <t>Obec Poniklá</t>
  </si>
  <si>
    <t>Základní škola Poniklá, příspěvková organizace</t>
  </si>
  <si>
    <t>ZS_Ponikla_NAHRADIT</t>
  </si>
  <si>
    <t>Vinklář</t>
  </si>
  <si>
    <t>zs@ponikla.cz</t>
  </si>
  <si>
    <t>Dům dětí a mládeže Pod Střechou, Rokynitce nad Jizerou, příspěvková organizace</t>
  </si>
  <si>
    <t>DDM_Horni_Rokytnice_NAHRADIT</t>
  </si>
  <si>
    <t>512 44</t>
  </si>
  <si>
    <t>Rokytnice nad Jizerou</t>
  </si>
  <si>
    <t xml:space="preserve">Mgr.  </t>
  </si>
  <si>
    <t>ddm@ddmrokytnice.cz</t>
  </si>
  <si>
    <t>19-1291160227</t>
  </si>
  <si>
    <t>Město Rokytnice nad Jizerou</t>
  </si>
  <si>
    <t>Mateřská škola Rokytnice nad Jizerou, Dolní Rokytnice 210, příspěvková organizace</t>
  </si>
  <si>
    <t>MS_Dolni_Rokytnice_NAHRADIT</t>
  </si>
  <si>
    <t>Maloňová</t>
  </si>
  <si>
    <t>msrokytnice@tiscali.cz</t>
  </si>
  <si>
    <t>Mateřská škola Rokytnice nad Jizerou, Horní Rokytnice 555, příspěvková organizace</t>
  </si>
  <si>
    <t>MS_Horni_Rokytnice_NAHRADIT</t>
  </si>
  <si>
    <t>512 45</t>
  </si>
  <si>
    <t>Neumannová</t>
  </si>
  <si>
    <t>mshornirokytnice@seznam.cz</t>
  </si>
  <si>
    <t>78-9653700267</t>
  </si>
  <si>
    <t>Základní škola, Rokytnice nad Jizerou, příspěvková organizace</t>
  </si>
  <si>
    <t>ZS_Dolni_Rokytnice_NAHRADIT</t>
  </si>
  <si>
    <t>Zemánková</t>
  </si>
  <si>
    <t>blanka.zemankova@zs-rokytnice.cz</t>
  </si>
  <si>
    <t>Základní škola a Mateřská škola Roztoky u Jilemnice, příspěvková organizace</t>
  </si>
  <si>
    <t>ZS_MS_Roztoky_u_Jil_NAHRADIT</t>
  </si>
  <si>
    <t>512 31</t>
  </si>
  <si>
    <t>Roztoky u Jilemnice</t>
  </si>
  <si>
    <t>Zahálková</t>
  </si>
  <si>
    <t>78-9656330257</t>
  </si>
  <si>
    <t>Obec Roztoky u Jilemnice</t>
  </si>
  <si>
    <t>Základní škola a Mateřská škola Studenec, okres Semily, příspěvková organizace</t>
  </si>
  <si>
    <t>ZS_MS_Studenec_NAHRADIT</t>
  </si>
  <si>
    <t>512 33</t>
  </si>
  <si>
    <t>Studenec</t>
  </si>
  <si>
    <t>Junek</t>
  </si>
  <si>
    <t>info@zsstudenec.cz</t>
  </si>
  <si>
    <t>Obec Studenec</t>
  </si>
  <si>
    <t>Mateřská škola Víchová nad Jizerou, příspěvková organizace</t>
  </si>
  <si>
    <t>MS_Vichova_NAHRADIT</t>
  </si>
  <si>
    <t>512 41</t>
  </si>
  <si>
    <t>Víchová nad Jizerou</t>
  </si>
  <si>
    <t>Zouharová</t>
  </si>
  <si>
    <t>Andrea</t>
  </si>
  <si>
    <t>ms.vichova@tiscali.cz</t>
  </si>
  <si>
    <t>Obec Víchová nad Jizerou</t>
  </si>
  <si>
    <t>Základní škola Víchová nad Jizerou, příspěvková organizace</t>
  </si>
  <si>
    <t>ZS_Vichova_NAHRADIT</t>
  </si>
  <si>
    <t>Sojková</t>
  </si>
  <si>
    <t>Lada</t>
  </si>
  <si>
    <t>zs.vichova@atlas.cz</t>
  </si>
  <si>
    <t>Krkonošská základní škola a mateřská škola Vítkovice, příspěvková organizace</t>
  </si>
  <si>
    <t>ZS_MS_Vitkovice_NAHRADIT</t>
  </si>
  <si>
    <t>512 38</t>
  </si>
  <si>
    <t>Vítkovice v Krkonoších</t>
  </si>
  <si>
    <t>Hartmanová</t>
  </si>
  <si>
    <t>zuzana.hartmanova@seznam.cz</t>
  </si>
  <si>
    <t>78-9657360247</t>
  </si>
  <si>
    <t>Obec Vítkovice v Krkonoších</t>
  </si>
  <si>
    <t>Mateřská škola a Základní škola Sluníčko Turnov,  příspěvková organizace</t>
  </si>
  <si>
    <t>MS_ZS_Turnov_Kosmonautu_NAHRADIT</t>
  </si>
  <si>
    <t>Rakoušová</t>
  </si>
  <si>
    <t>slunicko.turnov@centrum.cz;pomskola@mybox.cz</t>
  </si>
  <si>
    <t>Město Turnov</t>
  </si>
  <si>
    <t>Mateřská škola Turnov, 28.října 757, příspěvková organizace</t>
  </si>
  <si>
    <t>MS_28_rijna_Turnov_NAHRADIT</t>
  </si>
  <si>
    <t>ms.turnov@centrum.cz</t>
  </si>
  <si>
    <t>Mateřská škola Turnov, Alešova 1140, příspěvková organizace</t>
  </si>
  <si>
    <t>MS_Alesova_Turnov_NAHRADIT</t>
  </si>
  <si>
    <t>Dovolilová</t>
  </si>
  <si>
    <t>drevenka2@seznam.cz</t>
  </si>
  <si>
    <t>Mateřská škola Turnov, Bezručova 590, příspěvková organizace</t>
  </si>
  <si>
    <t>MS_TurnovBezrucova_Turnov_NAHRADIT</t>
  </si>
  <si>
    <t>Dontová</t>
  </si>
  <si>
    <t>ms.bezrucova@tiscali.cz</t>
  </si>
  <si>
    <t>Waldorfská mateřská škola Turnov, příspěvková organizace</t>
  </si>
  <si>
    <t>Wald_MS_Hruborohozecka_Turnov_NAHRADIT</t>
  </si>
  <si>
    <t>Lamačová</t>
  </si>
  <si>
    <t>wmsturnov@seznam.cz</t>
  </si>
  <si>
    <t>51-6937930247</t>
  </si>
  <si>
    <t>Mateřská škola Turnov, J.Palacha 1931, příspěvková organizace</t>
  </si>
  <si>
    <t>MS_J_Palacha_Turnov_NAHRADIT</t>
  </si>
  <si>
    <t>Musílková</t>
  </si>
  <si>
    <t>skolka.vysinka@seznam.cz</t>
  </si>
  <si>
    <t>Mateřská škola Turnov - Mašov, příspěvková organizace</t>
  </si>
  <si>
    <t>MS_Turnov_Masov_NAHRADIT</t>
  </si>
  <si>
    <t>Nejedlová</t>
  </si>
  <si>
    <t>msmasov@seznam.cz</t>
  </si>
  <si>
    <t>Mateřská škola Turnov, Zborovská 914, příspěvková organizace</t>
  </si>
  <si>
    <t>MS_Zborovska_Turnov_NAHRADIT</t>
  </si>
  <si>
    <t>Brožová</t>
  </si>
  <si>
    <t>5msturnov@tiscali.cz</t>
  </si>
  <si>
    <t>Středisko volného času Žlutá ponorka Turnov, příspěvková organizece</t>
  </si>
  <si>
    <t>SVC_Husova_Turnov_NAHRADIT</t>
  </si>
  <si>
    <t>Husova 77</t>
  </si>
  <si>
    <t>Zakouřil</t>
  </si>
  <si>
    <t>Základní škola Turnov, 28. října 18, příspěvková organizace</t>
  </si>
  <si>
    <t>ZS_28_rijna_Turnov_NAHRADIT</t>
  </si>
  <si>
    <t>Frič</t>
  </si>
  <si>
    <t>Jaromír</t>
  </si>
  <si>
    <t>skola@2zs-turnov.cz</t>
  </si>
  <si>
    <t>Základní škola Turnov, Skálova 600, příspěvková organizace</t>
  </si>
  <si>
    <t>ZS_Skalova_Turnov_NAHRADIT</t>
  </si>
  <si>
    <t>Skálova 600</t>
  </si>
  <si>
    <t>Loukota</t>
  </si>
  <si>
    <t>michal.loukota@zsskalova.cz</t>
  </si>
  <si>
    <t>Základní škola Turnov - Mašov,  příspěvková organizace</t>
  </si>
  <si>
    <t>ZS_U_Skoly_Turnov_Masov_NAHRADIT</t>
  </si>
  <si>
    <t>Šulcová</t>
  </si>
  <si>
    <t>zsmasov@seznam.cz</t>
  </si>
  <si>
    <t>Základní škola, Turnov, Zborovská 519, příspěvková organizace</t>
  </si>
  <si>
    <t>ZS_ZborovskaZS_Turnov_NAHRADIT</t>
  </si>
  <si>
    <t>zvsturnov@cmail.cz</t>
  </si>
  <si>
    <t>Základní škola Turnov, Žižkova 518, příspěvková organizace</t>
  </si>
  <si>
    <t>ZS_Zizkova_Turnov_NAHRADIT</t>
  </si>
  <si>
    <t>Filip</t>
  </si>
  <si>
    <t>skola@zsturnov.cz</t>
  </si>
  <si>
    <t>Základní umělecká škola Turnov, příspěvková organizace</t>
  </si>
  <si>
    <t>ZUS_nam_C_Raje_Turnov_NAHRADIT</t>
  </si>
  <si>
    <t>Lédl</t>
  </si>
  <si>
    <t>Bohuslav</t>
  </si>
  <si>
    <t>zus@turnov.cz</t>
  </si>
  <si>
    <t>Základní škola a Mateřská škola Hrubá Skála - Doubravice, příspěvková organizace</t>
  </si>
  <si>
    <t>ZS_MS_Doubravice_Hruba_Skala_NAHRADIT</t>
  </si>
  <si>
    <t>Koutský</t>
  </si>
  <si>
    <t>ředitel: 603974262 , škola 739088089</t>
  </si>
  <si>
    <t>koutsky@zshrubaskala.cz</t>
  </si>
  <si>
    <t>Obec Hrubá Skála</t>
  </si>
  <si>
    <t>Mateřská škola Jenišovice - příspěvková organizace</t>
  </si>
  <si>
    <t>MS_Jenisovice_NAHRADIT</t>
  </si>
  <si>
    <t>468 33</t>
  </si>
  <si>
    <t>Jenišovice</t>
  </si>
  <si>
    <t>info@ms-jenisovice.cz</t>
  </si>
  <si>
    <t>Obec Jenišovice</t>
  </si>
  <si>
    <t>Základní škola Jenišovice, okres Jablonec nad Nisou - příspěvková organizace</t>
  </si>
  <si>
    <t>ZS_Jenisovice_NAHRADIT</t>
  </si>
  <si>
    <t>Kučerová</t>
  </si>
  <si>
    <t>skola@zsjenisovice.cz</t>
  </si>
  <si>
    <t>115-2851640267</t>
  </si>
  <si>
    <t>Mateřská škola Sedmihorky - příspěvková organizace</t>
  </si>
  <si>
    <t>MS_Sedmihorky_NAHRADIT</t>
  </si>
  <si>
    <t>Karlovice</t>
  </si>
  <si>
    <t>Eliška</t>
  </si>
  <si>
    <t>materska.skola@karlovice-sedmihorky.cz</t>
  </si>
  <si>
    <t>Obec Karlovice</t>
  </si>
  <si>
    <t xml:space="preserve">Základní škola Kobyly, okres Liberec - příspěvková organizace </t>
  </si>
  <si>
    <t>ZS_Kobyly_NAHRADIT</t>
  </si>
  <si>
    <t>463 45</t>
  </si>
  <si>
    <t>Pěnčín</t>
  </si>
  <si>
    <t>Pichrtová</t>
  </si>
  <si>
    <t>zs.kobyly@seznam.cz</t>
  </si>
  <si>
    <t>78-9898100227</t>
  </si>
  <si>
    <t>Obec Kobyly</t>
  </si>
  <si>
    <t>Základní škola a mateřská škola Malá Skála, okres Jablonec nad Nisou, příspěvková organizace</t>
  </si>
  <si>
    <t>ZS_MS_Mala_Skala_NAHRADIT</t>
  </si>
  <si>
    <t>468 31</t>
  </si>
  <si>
    <t>Malá Skála</t>
  </si>
  <si>
    <t>zsmsjbc@iol.cz</t>
  </si>
  <si>
    <t>Obec Malá Skála</t>
  </si>
  <si>
    <t>Mateřská škola, Mírová pod Kozákovem, příspěvková organizace</t>
  </si>
  <si>
    <t>MS_Chutnovka_Mirova_pod_K_NAHRADIT</t>
  </si>
  <si>
    <t>Mírová pod Kozákovem</t>
  </si>
  <si>
    <t>mschutnovka@seznam.cz</t>
  </si>
  <si>
    <t>Obec Mírová pod Kozákovem</t>
  </si>
  <si>
    <t>Základní škola, Mírová pod Kozákovem, příspěvková organizace</t>
  </si>
  <si>
    <t>ZS_Mirova_pod_K_NAHRADIT</t>
  </si>
  <si>
    <t>Mírová pod Kozákovem - Bělá 31</t>
  </si>
  <si>
    <t>Vondrová</t>
  </si>
  <si>
    <t>vondrova@skola-mirova.cz</t>
  </si>
  <si>
    <t>Mateřská škola Ohrazenice, okres Semily - příspěvková organizace</t>
  </si>
  <si>
    <t>MS_Ohrazenice_NAHRADIT</t>
  </si>
  <si>
    <t>ms.ohrazenice@seznam.cz</t>
  </si>
  <si>
    <t>Obec Ohrazenice</t>
  </si>
  <si>
    <t>Základní škola Ohrazenice, okres Semily - příspěvková organizace</t>
  </si>
  <si>
    <t>ZS_Ohrazenice_NAHRADIT</t>
  </si>
  <si>
    <t>Damašková</t>
  </si>
  <si>
    <t>zs-ohrazenice@cmail.cz</t>
  </si>
  <si>
    <t>Mateřská škola Olešnice, okres Semily, příspěvková organizace</t>
  </si>
  <si>
    <t>MS_Olesnice_NAHRADIT</t>
  </si>
  <si>
    <t>Čechová</t>
  </si>
  <si>
    <t>msolesnice@seznam.cz</t>
  </si>
  <si>
    <t>78-9898910297</t>
  </si>
  <si>
    <t xml:space="preserve">Mateřská škola Paceřice, příspěvková organizace </t>
  </si>
  <si>
    <t>MS_Pacerice_NAHRADIT</t>
  </si>
  <si>
    <t>463 44</t>
  </si>
  <si>
    <t>Bartko</t>
  </si>
  <si>
    <t>info@mspacerice.cz</t>
  </si>
  <si>
    <t>78-9898020227</t>
  </si>
  <si>
    <t>Obec Paceřice</t>
  </si>
  <si>
    <t>Základní škola a Mateřská škola, Pěnčín, okres Liberec, příspěvková organizace</t>
  </si>
  <si>
    <t>ZS_MS_Pencin_NAHRADIT</t>
  </si>
  <si>
    <t>Seiwaldová</t>
  </si>
  <si>
    <t>skola@zs-pencin.cz</t>
  </si>
  <si>
    <t>Mateřská škola Přepeře, okres Semily - příspěvková organizace</t>
  </si>
  <si>
    <t>MS_Prepere_NAHRADIT</t>
  </si>
  <si>
    <t>512 61</t>
  </si>
  <si>
    <t>Přepeře</t>
  </si>
  <si>
    <t>Eichlerová</t>
  </si>
  <si>
    <t>skolka.prepere@seznam.cz</t>
  </si>
  <si>
    <t>Obec Přepeře</t>
  </si>
  <si>
    <t>Základní škola Přepeře, okres Semily - příspěvková organizace</t>
  </si>
  <si>
    <t>ZS_Prepere_NAHRADIT</t>
  </si>
  <si>
    <t>Tomeš</t>
  </si>
  <si>
    <t>Břetislav</t>
  </si>
  <si>
    <t>bretislav.tomes@seznam.cz</t>
  </si>
  <si>
    <t>78-9898840217</t>
  </si>
  <si>
    <t>Mateřská škola Příšovice, okres Liberec - příspěvková organizace</t>
  </si>
  <si>
    <t>MS_Prisovice_NAHRADIT</t>
  </si>
  <si>
    <t>463 46</t>
  </si>
  <si>
    <t>Příšovice</t>
  </si>
  <si>
    <t>Žďárská</t>
  </si>
  <si>
    <t>ms@prisovice.cz</t>
  </si>
  <si>
    <t>Obec Příšovice</t>
  </si>
  <si>
    <t>Základní škola Příšovice, okres Liberec - příspěvková organizace</t>
  </si>
  <si>
    <t>ZS_Prisovice_NAHRADIT</t>
  </si>
  <si>
    <t>Gardoňová</t>
  </si>
  <si>
    <t>reditel@zsprisovice.cz</t>
  </si>
  <si>
    <t>Mateřská škola Rovensko pod Troskami, příspěvková organizace</t>
  </si>
  <si>
    <t>MS_Rovensko_pod_T_NAHRADIT</t>
  </si>
  <si>
    <t>512 63</t>
  </si>
  <si>
    <t>Rovensko pod Troskami</t>
  </si>
  <si>
    <t>Bajerová</t>
  </si>
  <si>
    <t>materskola@quick.cz</t>
  </si>
  <si>
    <t>Město Rovensko pod Troskami</t>
  </si>
  <si>
    <t>Základní škola Rovensko pod Troskami, příspěvková organizace</t>
  </si>
  <si>
    <t>ZS_Rovensko_pod_T_NAHRADIT</t>
  </si>
  <si>
    <t>Bílková</t>
  </si>
  <si>
    <t>Základní škola a Mateřská škola, Svijanský Újezd, okres Liberec, příspěvková organizace</t>
  </si>
  <si>
    <t>ZS_MS_Svijansky_Ujezd_NAHRADIT</t>
  </si>
  <si>
    <t>Svijanský Újezd</t>
  </si>
  <si>
    <t>Koťátková</t>
  </si>
  <si>
    <t>zdenkapiflova@seznam.cz</t>
  </si>
  <si>
    <t>Obec Svijanský Újezd</t>
  </si>
  <si>
    <t>Základní škola Radostín, okres Liberec, příspěvková organizace</t>
  </si>
  <si>
    <t>ZS_Radostin_NAHRADIT</t>
  </si>
  <si>
    <t>Sychrov</t>
  </si>
  <si>
    <t>Vyhlídková</t>
  </si>
  <si>
    <t>zs.radostin@seznam.cz</t>
  </si>
  <si>
    <t>78-6158210267</t>
  </si>
  <si>
    <t>Obec Sychrov</t>
  </si>
  <si>
    <t>Masarykova základní škola a mateřská škola Tatobity, příspěvková organizace</t>
  </si>
  <si>
    <t>ZS_MS_Tatobity_NAHRADIT</t>
  </si>
  <si>
    <t>512 53</t>
  </si>
  <si>
    <t>Tatobity</t>
  </si>
  <si>
    <t>Vaněk</t>
  </si>
  <si>
    <t>zs.tatobity@seznam.cz</t>
  </si>
  <si>
    <t>51-6978610207</t>
  </si>
  <si>
    <t>Obec Tatobity</t>
  </si>
  <si>
    <t>Základní škola a mateřská škola Všeň</t>
  </si>
  <si>
    <t>ZS_MS_Vsen_NAHRADIT</t>
  </si>
  <si>
    <t>512 65</t>
  </si>
  <si>
    <t>Všeň</t>
  </si>
  <si>
    <t>Krejčíková</t>
  </si>
  <si>
    <t>reditel@vsenskaskola.cz</t>
  </si>
  <si>
    <t>51-6930030297</t>
  </si>
  <si>
    <t>Obec Všeň</t>
  </si>
  <si>
    <t>celkem obecní školy a školská zařízení</t>
  </si>
  <si>
    <t>II. mateřská škola Preciosa, o.p.s.</t>
  </si>
  <si>
    <t>Puškinova 80</t>
  </si>
  <si>
    <t>Liberec 24</t>
  </si>
  <si>
    <t>Huková</t>
  </si>
  <si>
    <t>jednatelka</t>
  </si>
  <si>
    <t>reditelka@mspreciosa-liberec.cz</t>
  </si>
  <si>
    <t>27-1859840277</t>
  </si>
  <si>
    <t xml:space="preserve">Komerční banka </t>
  </si>
  <si>
    <t>soukromé zařízení</t>
  </si>
  <si>
    <t>soukr.</t>
  </si>
  <si>
    <t>Doctrina - Podještědské gymnázium, s.r.o.</t>
  </si>
  <si>
    <t>Sokolovská 328</t>
  </si>
  <si>
    <t>Liberec XIII - Nové Pavlovice</t>
  </si>
  <si>
    <t>Paclt</t>
  </si>
  <si>
    <t xml:space="preserve">jednatel </t>
  </si>
  <si>
    <t>Střední škola designu interiéru Kateřinky - Liberec, s.r.o.</t>
  </si>
  <si>
    <t>Horská 167</t>
  </si>
  <si>
    <t>Liberec XVII - Kateřinky</t>
  </si>
  <si>
    <t>Tichý</t>
  </si>
  <si>
    <t>jednatel</t>
  </si>
  <si>
    <t>vaclav.tichy@skolakaterinky.cz</t>
  </si>
  <si>
    <t xml:space="preserve">Česká spořitelna </t>
  </si>
  <si>
    <t>Střední odborná škola obchodní s.r.o.</t>
  </si>
  <si>
    <t>Broumovská 839</t>
  </si>
  <si>
    <t>Liberec VI-Rochlice</t>
  </si>
  <si>
    <t>Havelková</t>
  </si>
  <si>
    <t>havelkova.soso@seznam.cz</t>
  </si>
  <si>
    <t>Střední škola právní - Právní akademie, s.r.o.</t>
  </si>
  <si>
    <t>Dr. Milady  Horákové 447/60</t>
  </si>
  <si>
    <t>Honzejk</t>
  </si>
  <si>
    <t>josef.honzejk@prak.cz</t>
  </si>
  <si>
    <t xml:space="preserve">Československá obchodní banka </t>
  </si>
  <si>
    <t>Střední umělecká škola v Liberci s.r.o.</t>
  </si>
  <si>
    <t>Sladovnická 309</t>
  </si>
  <si>
    <t>Liberec XXX-Vratislavice nad Nisou</t>
  </si>
  <si>
    <t>Švácha</t>
  </si>
  <si>
    <t>sus@suslbc.cz</t>
  </si>
  <si>
    <t>19-8524350227</t>
  </si>
  <si>
    <t xml:space="preserve">Základní škola ALVALÍDA, s.r.o. </t>
  </si>
  <si>
    <t>Hanychovská 743/3</t>
  </si>
  <si>
    <t>Liberec III</t>
  </si>
  <si>
    <t>Zemanová</t>
  </si>
  <si>
    <t>Svatava</t>
  </si>
  <si>
    <t>910 080 446-7</t>
  </si>
  <si>
    <t>alvalida@seznam.cz</t>
  </si>
  <si>
    <t>78-6165290277</t>
  </si>
  <si>
    <t>Střední škola oděvního designu Kateřinky - Liberec, s.r.o.</t>
  </si>
  <si>
    <t>Střední škola Kateřinky - Liberec, s.r.o.</t>
  </si>
  <si>
    <t>19-6261420297</t>
  </si>
  <si>
    <t>ŠKOLNÍ JÍDELNA CHMURČIAKOVÁ, s.r.o.</t>
  </si>
  <si>
    <t>Hubertova 598</t>
  </si>
  <si>
    <t>Liberec XV</t>
  </si>
  <si>
    <t>Chmurčiak</t>
  </si>
  <si>
    <t>Jozef</t>
  </si>
  <si>
    <t>jidelna.liberec@seznam.cz</t>
  </si>
  <si>
    <t>Školní jídelna GASTRON - Zuzana Vaníčková s.r.o.</t>
  </si>
  <si>
    <t>Liberec VIII-Dolní Hanychov</t>
  </si>
  <si>
    <t>Vaníček</t>
  </si>
  <si>
    <t>vit.vanicek@gastron.cz</t>
  </si>
  <si>
    <t>27-1859990267</t>
  </si>
  <si>
    <t>PERSONNEL WELFARE - zařízení školního stravování, s.r.o.</t>
  </si>
  <si>
    <t>Pod Branou 455/8</t>
  </si>
  <si>
    <t>Liberec IV-Perštýn</t>
  </si>
  <si>
    <t>Krenk</t>
  </si>
  <si>
    <t>Krenk.Karel@seznam.cz</t>
  </si>
  <si>
    <t>Svobodná základní škola, o.p.s., Jablonec nad Nisou</t>
  </si>
  <si>
    <t>U Přehrady 3196/4</t>
  </si>
  <si>
    <t>Sacherová</t>
  </si>
  <si>
    <t>vojtiskova.szsjbc@volny.cz</t>
  </si>
  <si>
    <t>Školní jídelna Gymnázium s.r.o.</t>
  </si>
  <si>
    <t>U Balvanu 764/16</t>
  </si>
  <si>
    <t>722 657 866-7</t>
  </si>
  <si>
    <t>sjgym@seznam.cz</t>
  </si>
  <si>
    <t>Střední škola Klíč s.r.o.</t>
  </si>
  <si>
    <t>Pražská 3061</t>
  </si>
  <si>
    <t>matouskova_sspos@seznam.cz</t>
  </si>
  <si>
    <t>Euroškola Česká Lípa střední odborná škola s.r.o.</t>
  </si>
  <si>
    <t>Železničářská 2232</t>
  </si>
  <si>
    <t>kasparova@eso-cl.cz</t>
  </si>
  <si>
    <t>Základní škola a Mateřská škola Klíč s.r.o</t>
  </si>
  <si>
    <t>Klášterní 2490</t>
  </si>
  <si>
    <t>Dolejší</t>
  </si>
  <si>
    <t>dolejsi.lucie@skolaklic.cz</t>
  </si>
  <si>
    <t>Soukromá mateřská škola KVÍTKO, s.r.o.</t>
  </si>
  <si>
    <t>Kvítkov 60</t>
  </si>
  <si>
    <t>Kvítkov</t>
  </si>
  <si>
    <t>Kuchařová</t>
  </si>
  <si>
    <t>alenakucharova@tiscali.cz</t>
  </si>
  <si>
    <t>Mateřská škola - BERUŠKA v.o.s.</t>
  </si>
  <si>
    <t>Na svahu 528</t>
  </si>
  <si>
    <t>Vohnoutková</t>
  </si>
  <si>
    <t>hana-vohnoutkova@seznam.cz;alzbetakotenova@seznam.cz</t>
  </si>
  <si>
    <t>Soukromá mateřská škola Motýlek v.o.s.</t>
  </si>
  <si>
    <t>Dělnická 325</t>
  </si>
  <si>
    <t>Hromádková</t>
  </si>
  <si>
    <t>Radmila</t>
  </si>
  <si>
    <t>hromadkova.r@gmail.com</t>
  </si>
  <si>
    <t>Mateřská škola - Liberecká jazyková školka, o.p.s.</t>
  </si>
  <si>
    <t>Ruprechtická 749/117</t>
  </si>
  <si>
    <t>Šoltys</t>
  </si>
  <si>
    <t>ředitel o. p. s.</t>
  </si>
  <si>
    <t>jiri.soltys@ceet.eu</t>
  </si>
  <si>
    <t>Doctrina - základní škola a mateřská škola, s.r.o.</t>
  </si>
  <si>
    <t>Na Perštýně 404/44</t>
  </si>
  <si>
    <t>paclt@doctrina.cz</t>
  </si>
  <si>
    <t>UNIVERSAL-zařízení školního stravování s.r.o.</t>
  </si>
  <si>
    <t>Na Skřivanech 926</t>
  </si>
  <si>
    <t>Liberec XV - Starý Harcov</t>
  </si>
  <si>
    <t>Kotyza</t>
  </si>
  <si>
    <t>Roman</t>
  </si>
  <si>
    <t xml:space="preserve">jidelnagfxs@errest.cz  </t>
  </si>
  <si>
    <t>Mateřská škola U Bílého králíka, s.r.o.</t>
  </si>
  <si>
    <t>Žizníkov 38</t>
  </si>
  <si>
    <t>Lepšíková</t>
  </si>
  <si>
    <t>lepsikova@msknoflik.cz</t>
  </si>
  <si>
    <t>Mateřská škola U Potůčku, s.r.o.</t>
  </si>
  <si>
    <t>Malodoubská 239</t>
  </si>
  <si>
    <t>Liberec XXIII-Doubí</t>
  </si>
  <si>
    <t>r.rydvalova@email.cz</t>
  </si>
  <si>
    <t>Mateřská škola září s.r.o.</t>
  </si>
  <si>
    <t>Malý Cíp 61</t>
  </si>
  <si>
    <t>Liberec XVI-Nový Harcov</t>
  </si>
  <si>
    <t>Kunstová</t>
  </si>
  <si>
    <t>jana.kunstova@skolazari.cz</t>
  </si>
  <si>
    <t>43-3726230247</t>
  </si>
  <si>
    <t>Mateřská škola DOMINO s.r.o.</t>
  </si>
  <si>
    <t>Proletářská 115</t>
  </si>
  <si>
    <t>Rucká</t>
  </si>
  <si>
    <t>Noemi</t>
  </si>
  <si>
    <t>info@ms-domino.eu</t>
  </si>
  <si>
    <t>Česko-anglická montessori mateřská škola Život hrou, s.r.o.</t>
  </si>
  <si>
    <t>nám. Štefánikovo 780/5</t>
  </si>
  <si>
    <t>Liberec I-Staré Město</t>
  </si>
  <si>
    <t>Minsterová</t>
  </si>
  <si>
    <t>Mateřská škola - U Letiště s.r.o.</t>
  </si>
  <si>
    <t>Obchodní 606</t>
  </si>
  <si>
    <t>Liberec XI-Růžodol I</t>
  </si>
  <si>
    <t>Technická univerzita v Liberci</t>
  </si>
  <si>
    <t>Studentská 1402/2</t>
  </si>
  <si>
    <t>Stach</t>
  </si>
  <si>
    <t>Vladimír</t>
  </si>
  <si>
    <t>kvestor</t>
  </si>
  <si>
    <t>iva.sidova@tul.cz</t>
  </si>
  <si>
    <t>Mateřská škola Myšičky, spol. s r.o.</t>
  </si>
  <si>
    <t>Ruprechtická 440/33</t>
  </si>
  <si>
    <t>veronika.sindelarova@ms-mysicky.cz</t>
  </si>
  <si>
    <t>Lesní mateřská škola Lesmír z.s.</t>
  </si>
  <si>
    <t>Horova 973/6</t>
  </si>
  <si>
    <t>ředielka</t>
  </si>
  <si>
    <t>skolka@lesmir.cz</t>
  </si>
  <si>
    <t>Základní škola Na horu</t>
  </si>
  <si>
    <t>Kostelní 259</t>
  </si>
  <si>
    <t>Mateřská škola - Happy Smile Liberec, s.r.o.</t>
  </si>
  <si>
    <t>Česká 1020</t>
  </si>
  <si>
    <t>Pulkrábková</t>
  </si>
  <si>
    <t>liberec@kindergarten.cz</t>
  </si>
  <si>
    <t>celkem soukromé školy a školská zařízení</t>
  </si>
  <si>
    <t>CELKEM LIBERECKÝ KRAJ</t>
  </si>
  <si>
    <t>Příloha č. 1</t>
  </si>
  <si>
    <t>Rozpis výdajů kapitoly 916 - Účelové provozní (neinvestiční) dotace</t>
  </si>
  <si>
    <t>04 - Odbor školství, mládeže, tělovýchovy a sportu</t>
  </si>
  <si>
    <t>916 - Účelové provozní (neinvestiční) dotace</t>
  </si>
  <si>
    <t>v tis. Kč</t>
  </si>
  <si>
    <t>04</t>
  </si>
  <si>
    <t>uk.</t>
  </si>
  <si>
    <t>§</t>
  </si>
  <si>
    <t>položka</t>
  </si>
  <si>
    <t>ÚZ</t>
  </si>
  <si>
    <t>ÚČELOVÉ PROVOZNÍ (NEINVESTIČNÍ) DOTACE</t>
  </si>
  <si>
    <t>SR 2020</t>
  </si>
  <si>
    <t>UR 2020</t>
  </si>
  <si>
    <t xml:space="preserve">změna </t>
  </si>
  <si>
    <t>x</t>
  </si>
  <si>
    <t>účelové neinvestiční dotace celkem</t>
  </si>
  <si>
    <t>DU</t>
  </si>
  <si>
    <t>000 33353</t>
  </si>
  <si>
    <t>přímé náklady</t>
  </si>
  <si>
    <t>RU</t>
  </si>
  <si>
    <t>přímé náklady - zřizovatel Liberecký kraj</t>
  </si>
  <si>
    <t>RO č. 8/20</t>
  </si>
  <si>
    <t>3.MRK</t>
  </si>
  <si>
    <t>přímé náklady - zřizovatel obce Libereckého kraje</t>
  </si>
  <si>
    <t>přímé náklady - zřizovatel Liberecký kraj - podzimní MZ</t>
  </si>
  <si>
    <t>RO č. 326/20</t>
  </si>
  <si>
    <t>30.MRK</t>
  </si>
  <si>
    <t>přímé náklady - zřizovatel Liberecký kraj - tech.vybavení</t>
  </si>
  <si>
    <t>přímé náklady - zřizovatel obce Libereckého kraje - tech. vybavení</t>
  </si>
  <si>
    <t>přímé náklady - zřizovatel Liberecký kraj - tech. vybavení</t>
  </si>
  <si>
    <t>RO č. 357/20</t>
  </si>
  <si>
    <t xml:space="preserve">33.mRK </t>
  </si>
  <si>
    <t xml:space="preserve">účelové dotace pro soukromé školy </t>
  </si>
  <si>
    <t>dotace soukromým školám na 1. čtvrtletí 2020</t>
  </si>
  <si>
    <t>dotace soukromým školám na 2. čtvrtletí 2020</t>
  </si>
  <si>
    <t>RO č. 138/20</t>
  </si>
  <si>
    <t xml:space="preserve">6. RK </t>
  </si>
  <si>
    <t>dotace soukromým školám na 3. čtvrtletí 2020</t>
  </si>
  <si>
    <t>RO č. 223/20</t>
  </si>
  <si>
    <t>20.MRK</t>
  </si>
  <si>
    <t>účelové dotace</t>
  </si>
  <si>
    <t>odvody za porušení rozpočtové kázně</t>
  </si>
  <si>
    <t>RO č. 52/20</t>
  </si>
  <si>
    <t>RO č. 53/20</t>
  </si>
  <si>
    <t>2.RK</t>
  </si>
  <si>
    <t>RO č. 49/20</t>
  </si>
  <si>
    <t>3. RK</t>
  </si>
  <si>
    <t>OP VVV - krajské šablony</t>
  </si>
  <si>
    <t>RO č. 65/20</t>
  </si>
  <si>
    <t>dotace na OK a KK soutěží a přehlídek v roce 2020</t>
  </si>
  <si>
    <t>RO č. 95/20</t>
  </si>
  <si>
    <t>4. RK</t>
  </si>
  <si>
    <t>RO č. 81/20</t>
  </si>
  <si>
    <t>RO č. 111/20</t>
  </si>
  <si>
    <t>5.mRK</t>
  </si>
  <si>
    <t>finanční vypořádání roku 2019</t>
  </si>
  <si>
    <t>RO č. 105/20</t>
  </si>
  <si>
    <t>RO č. 110/20</t>
  </si>
  <si>
    <t>6.mRK</t>
  </si>
  <si>
    <t>rozvojový program na podporu sportovních gymnázií</t>
  </si>
  <si>
    <t>RO č. 118/20</t>
  </si>
  <si>
    <t>RP Excelence SŠ 2019 - dotace SŠ</t>
  </si>
  <si>
    <t>RO č. 129/20</t>
  </si>
  <si>
    <t>5. RK</t>
  </si>
  <si>
    <t>„Vzdělávací programy paměťových institucí do škol“</t>
  </si>
  <si>
    <t>RO č. 127/20</t>
  </si>
  <si>
    <t>dotační program na podporu romských žáků SŠ leden-červen 2020</t>
  </si>
  <si>
    <t>RO č. 143/20</t>
  </si>
  <si>
    <t>7. RK</t>
  </si>
  <si>
    <t>rozvojový program na podporu vzdělávání cizinců ve školách</t>
  </si>
  <si>
    <t>RO č. 153/20</t>
  </si>
  <si>
    <t>8. RK</t>
  </si>
  <si>
    <t>nevyužité finanční prostředky OP VVV</t>
  </si>
  <si>
    <t>RO č. 179/20</t>
  </si>
  <si>
    <t>9. RK</t>
  </si>
  <si>
    <t>vratka dotace na OK a KK soutěží a přehlídek v roce 2020</t>
  </si>
  <si>
    <t>RO č. 241/20</t>
  </si>
  <si>
    <t>10. RK</t>
  </si>
  <si>
    <t>RO č. 233/20</t>
  </si>
  <si>
    <t>vratka dotace z RP "paměťové instituce" roku 2020</t>
  </si>
  <si>
    <t>RO č. 260/20</t>
  </si>
  <si>
    <t>11. RK</t>
  </si>
  <si>
    <t>vratka dotace z DP na podporu romských žáků SŠ na leden-červen 2020</t>
  </si>
  <si>
    <t>RO č. 322/20</t>
  </si>
  <si>
    <t>27.mRK</t>
  </si>
  <si>
    <t>rozvojový program na výuku plavání</t>
  </si>
  <si>
    <t>RO č. 323/20</t>
  </si>
  <si>
    <t>rozvojový program na diagnostické nástroje</t>
  </si>
  <si>
    <t>RO č. 330/20</t>
  </si>
  <si>
    <t>13. RK</t>
  </si>
  <si>
    <t>odměny do DD</t>
  </si>
  <si>
    <t>RO č. 336/20</t>
  </si>
  <si>
    <t>podpora přímé PP činnosti učitelů do nároku Phmax - Modul A,B</t>
  </si>
  <si>
    <t>podpora přímé PP činnosti učitelů do nároku Phmax - Modul C</t>
  </si>
  <si>
    <t>RO č. 353/20</t>
  </si>
  <si>
    <t>33.mRK</t>
  </si>
  <si>
    <t>pořadí</t>
  </si>
  <si>
    <t>Registrační číslo projektu</t>
  </si>
  <si>
    <t>IČO</t>
  </si>
  <si>
    <t>Název žadatele</t>
  </si>
  <si>
    <t>Sidlo</t>
  </si>
  <si>
    <t>Číslo bankovního účtu příjemce</t>
  </si>
  <si>
    <t>Název zřizovatele 1 (obec)</t>
  </si>
  <si>
    <t>Bankovní účet  zřizovatele 1</t>
  </si>
  <si>
    <t>Název zřizovatele 2 (kraj)</t>
  </si>
  <si>
    <t>BÚ zřizovatel (kraj)</t>
  </si>
  <si>
    <t>Celkové Náklady</t>
  </si>
  <si>
    <t>Podíl ESF (85%)</t>
  </si>
  <si>
    <t>Podíl SR (15%)</t>
  </si>
  <si>
    <t>Výše 1. nebo 2. zálohové platby</t>
  </si>
  <si>
    <t>Podíl ESF2 (85%)</t>
  </si>
  <si>
    <t>Podíl SR2 (15%)</t>
  </si>
  <si>
    <t>Datum ukončení fyzické realizace</t>
  </si>
  <si>
    <t>zřizovatel 1 - ulice</t>
  </si>
  <si>
    <t>zřizovatel 1 - PSČ  město</t>
  </si>
  <si>
    <t>1. nebo 2. platba v Kč</t>
  </si>
  <si>
    <t>připsáno dne na účet OŠMTS 40096-5827461/0710</t>
  </si>
  <si>
    <t>odesláno dne na účet zřizovatele/školy</t>
  </si>
  <si>
    <t>var. Symbol</t>
  </si>
  <si>
    <t>naše značka KULK/číselné pořadí</t>
  </si>
  <si>
    <t>obecné číslo projektu</t>
  </si>
  <si>
    <t>název "Šablony"</t>
  </si>
  <si>
    <t>zjednodušené číslo projektu</t>
  </si>
  <si>
    <t>schválení ZZ dne</t>
  </si>
  <si>
    <t>termín zaslání na MŠMT</t>
  </si>
  <si>
    <t>administrator projektu e-mail</t>
  </si>
  <si>
    <t>rozdělení na EU a SR</t>
  </si>
  <si>
    <t>připsáno na účet kraje</t>
  </si>
  <si>
    <t>odesláno na MŠMT dne</t>
  </si>
  <si>
    <t>var. Sym. Na MŠMT</t>
  </si>
  <si>
    <t>e-mail na školu</t>
  </si>
  <si>
    <t>Skutečně čerpáno celkem
k 31. 12. 2019</t>
  </si>
  <si>
    <t>Skutečně použito celkem
k 31. 12. 2019</t>
  </si>
  <si>
    <t>Předepsaná výše vratky dotace při finančním vypořádání</t>
  </si>
  <si>
    <t>CZ.02.3.68/0.0/0.0/18_063/0015178</t>
  </si>
  <si>
    <t>Základní škola Křižany - Žibřidice, okres Liberec, příspěvková organizace</t>
  </si>
  <si>
    <t>č. p. 271, 463 53 Křižany</t>
  </si>
  <si>
    <t>000115-7958670207/0100</t>
  </si>
  <si>
    <t>000094-0003311461/0710</t>
  </si>
  <si>
    <t>040096-0005827461/0710</t>
  </si>
  <si>
    <t>STATUTÁRNÍ MĚSTO LIBEREC</t>
  </si>
  <si>
    <t>000094-0006221461/0710</t>
  </si>
  <si>
    <t>-</t>
  </si>
  <si>
    <t>CZ.02.3.68/0.0/0.0/18_063/0015716</t>
  </si>
  <si>
    <t>Sokolská 299, 472 01 Doksy</t>
  </si>
  <si>
    <t>000000-0162665320/0600</t>
  </si>
  <si>
    <t>000094-0000816421/0710</t>
  </si>
  <si>
    <t>Základní škola s rozšířenou výukou jazyků, Liberec, Husova 142/44, příspěvková organizace</t>
  </si>
  <si>
    <t>Základní škola Tanvald, Sportovní 576, příspěvková organizace</t>
  </si>
  <si>
    <t>č. p. 40, 512 13 Bozkov</t>
  </si>
  <si>
    <t>000000-0181567208/0300</t>
  </si>
  <si>
    <t>000094-0050313451/0710</t>
  </si>
  <si>
    <t>Křižany 340</t>
  </si>
  <si>
    <t>7923/2020</t>
  </si>
  <si>
    <t>3003/20</t>
  </si>
  <si>
    <t>CZ.02.3.68/0.0/0.0/18_063</t>
  </si>
  <si>
    <t>Šablony II – mimo hlavní město Praha</t>
  </si>
  <si>
    <t>0015178</t>
  </si>
  <si>
    <t>nám. Dr. E. Beneše 1/1</t>
  </si>
  <si>
    <t>460 59 Liberec 1</t>
  </si>
  <si>
    <t xml:space="preserve"> </t>
  </si>
  <si>
    <t>CZ.02.3.68/0.0/0.0/18_065</t>
  </si>
  <si>
    <t>Šablony pro SŠ a VOŠ II - MRR</t>
  </si>
  <si>
    <t>náměstí Republiky 193</t>
  </si>
  <si>
    <t>22011/2020</t>
  </si>
  <si>
    <t>3017/20</t>
  </si>
  <si>
    <t>0015716</t>
  </si>
  <si>
    <t>CZ.02.3.X/0.0/0.0/20_080/</t>
  </si>
  <si>
    <t>Šablony III – mimo hlavní město Praha</t>
  </si>
  <si>
    <t>Bozkov 270</t>
  </si>
  <si>
    <t>512 13 Bozkov</t>
  </si>
  <si>
    <t>Ing. Ivana Baloušková, MBA</t>
  </si>
  <si>
    <t>Ivana.Balouskova@msmt.cz</t>
  </si>
  <si>
    <t>Základní škola T. G. Masaryka Lomnice nad Popelkou, příspěvková organizace</t>
  </si>
  <si>
    <t>Ing. Kateřina Hejdová</t>
  </si>
  <si>
    <t>Statutární město Jablonec nad Nisou</t>
  </si>
  <si>
    <t>000094-0003816451/0710</t>
  </si>
  <si>
    <t>Mírové náměstí 19</t>
  </si>
  <si>
    <t>467 51  Jablonec nad Nisou</t>
  </si>
  <si>
    <t>Lenka.Zachovalova@msmt.cz</t>
  </si>
  <si>
    <t>000094-0006214421/0710</t>
  </si>
  <si>
    <t>náměstí T. G. Masaryka 1/1</t>
  </si>
  <si>
    <t>470 36 Česká Lípa 1</t>
  </si>
  <si>
    <t>Ilona Čakovská</t>
  </si>
  <si>
    <t>Ilona.Cakovska@msmt.cz</t>
  </si>
  <si>
    <t>Mgr. Ingrid Kemzová</t>
  </si>
  <si>
    <t>Ingrid.Kemzova@msmt.cz</t>
  </si>
  <si>
    <t>Základní škola a mateřská škola Kunratice, okres Liberec, příspěvková organizace</t>
  </si>
  <si>
    <t>David Kříž</t>
  </si>
  <si>
    <t>David.Kriz@msmt.cz</t>
  </si>
  <si>
    <t>000094-0055018451/0710</t>
  </si>
  <si>
    <t>náměstí prof. Drahoňovského 1,</t>
  </si>
  <si>
    <t>dd.ceskalipa@gmail.com</t>
  </si>
  <si>
    <t>zsjs@seznam.cz;skola@zshb.cz</t>
  </si>
  <si>
    <t>zstgm@zstgmlomnice.cz;zenataa@zstgmlomnice.cz</t>
  </si>
  <si>
    <t>matysova.p@centrum.cz;ludmila.ornstova@centrum.cz</t>
  </si>
  <si>
    <t>připsáno na účet dne</t>
  </si>
  <si>
    <t>číslo školy dle číselníku KÚLK</t>
  </si>
  <si>
    <t>částka</t>
  </si>
  <si>
    <t>částka celkem</t>
  </si>
  <si>
    <t>vráceno v předchozích měsících</t>
  </si>
  <si>
    <t>dle přehledu dotací (vráceno)</t>
  </si>
  <si>
    <t>má na starosti Eva Hodboďová</t>
  </si>
  <si>
    <t>celkem</t>
  </si>
  <si>
    <t>Pachovský</t>
  </si>
  <si>
    <t>Antonína Sovy 3056, 470 01 Česká Lípa</t>
  </si>
  <si>
    <t>000000-0042724824/0600</t>
  </si>
  <si>
    <t>Základní škola  a mateřská škola Žandov, okres Česká Lípa, příspěvková organizace</t>
  </si>
  <si>
    <t>000094-4658900257/0100</t>
  </si>
  <si>
    <t>000094-0006011421/0710</t>
  </si>
  <si>
    <t>Náměstí 82</t>
  </si>
  <si>
    <t>dotace soukromým školám na 4. čtvrtletí 2020</t>
  </si>
  <si>
    <t>RO č. 369/20</t>
  </si>
  <si>
    <t>1/VI. RK</t>
  </si>
  <si>
    <t>RO č. 398/20</t>
  </si>
  <si>
    <t>RO č. 413/20</t>
  </si>
  <si>
    <t>3./VI RK</t>
  </si>
  <si>
    <t>vratka dotace roku 2020 na diagnostické nástroje ÚZ 33040</t>
  </si>
  <si>
    <t>RO č. 410/20</t>
  </si>
  <si>
    <t>vratka dotace roku 2020 na plavání ÚZ 33070</t>
  </si>
  <si>
    <t>vratka dotace roku 2020 na cizince ÚZ 33075</t>
  </si>
  <si>
    <t>vratka dotace roku 2020 na Phmax</t>
  </si>
  <si>
    <t>2./VI RK</t>
  </si>
  <si>
    <t>Mateřská škola Treperka a waldorfská Semily, příspěvková organizace</t>
  </si>
  <si>
    <t>4691907389</t>
  </si>
  <si>
    <t>info@zs-barvirska.cz;kuzelka@zs-barvirska.cz</t>
  </si>
  <si>
    <t>reditel@dd-semily.cz</t>
  </si>
  <si>
    <t>novakova@spcliberec.cz</t>
  </si>
  <si>
    <t>Mateřská škola Koníček Železný Brod, příspěvková organizace</t>
  </si>
  <si>
    <t>Mateřská škola Všelibice, příspěvková organizace</t>
  </si>
  <si>
    <t>MS_Vselibice</t>
  </si>
  <si>
    <t>Kořínková</t>
  </si>
  <si>
    <t>reditelka@msvse.cz</t>
  </si>
  <si>
    <t>Obec Všelibice</t>
  </si>
  <si>
    <t>Petrušková</t>
  </si>
  <si>
    <t>POSKYTNUTO neinvestice CELKEM</t>
  </si>
  <si>
    <t>ČERPÁNO neinvestice CELKEM</t>
  </si>
  <si>
    <t>odesláno na účet školy, zřizovatele dne:</t>
  </si>
  <si>
    <t>odesláno na účet MŠMT dne:</t>
  </si>
  <si>
    <t>ÚZ 33354 - POSKYTNUTO</t>
  </si>
  <si>
    <t>Mzdové prostředky</t>
  </si>
  <si>
    <t>Odvody</t>
  </si>
  <si>
    <t>FKSP</t>
  </si>
  <si>
    <t>ONIV</t>
  </si>
  <si>
    <t>celkem dotace</t>
  </si>
  <si>
    <t>podíl EU (85 %)</t>
  </si>
  <si>
    <t>podíl SR (15 %)</t>
  </si>
  <si>
    <t>Platy</t>
  </si>
  <si>
    <t>OON</t>
  </si>
  <si>
    <t>„Výzva SG 2021 na podporu přípravy sportovních talentů na školách s oborem vzdělání Gymnázium se sportovní přípravou“</t>
  </si>
  <si>
    <t>číslo projektu</t>
  </si>
  <si>
    <t>MUDr.</t>
  </si>
  <si>
    <t>Krejčová</t>
  </si>
  <si>
    <t>zs.nahoru@gmail.com</t>
  </si>
  <si>
    <t xml:space="preserve"> "Šablony pro MŠ,ZŠ,SŠ,VOŠ" 2021</t>
  </si>
  <si>
    <r>
      <t xml:space="preserve">UZ 33 063 - </t>
    </r>
    <r>
      <rPr>
        <b/>
        <sz val="11"/>
        <rFont val="Arial"/>
        <family val="2"/>
        <charset val="238"/>
      </rPr>
      <t>Přiděleno</t>
    </r>
  </si>
  <si>
    <t>iva-vanatkova@centrum.cz</t>
  </si>
  <si>
    <t>484358638,773 636 931</t>
  </si>
  <si>
    <t>"Podpora nadaných záků základních a středních škol v roce 2021"</t>
  </si>
  <si>
    <t>ÚZ 33066 - POSKYTNUTO</t>
  </si>
  <si>
    <t>ONIV + služby</t>
  </si>
  <si>
    <t>Výzva na podporu vzdělávání cizinců v povinném předškolním vzdělávání v roce 2021</t>
  </si>
  <si>
    <t>ÚZ 33075 - POSKYTNUTO</t>
  </si>
  <si>
    <t>ÚZ 33166 - POSKYTNUTO</t>
  </si>
  <si>
    <t>Výzva: Podpora okresních a krajských kol soutěží a přehlídek v zájmovém vzdělávání distanční formou v roce 2021</t>
  </si>
  <si>
    <t>Stanislav</t>
  </si>
  <si>
    <t>stanislav.dvorak@ddm-drak.cz; stanislav.dvoran@gmail.com</t>
  </si>
  <si>
    <t>info@glassschool.cz;janas@glassschool.cz</t>
  </si>
  <si>
    <t>číslo účtu - právnická osoba</t>
  </si>
  <si>
    <t>kód banky - právnická osoba</t>
  </si>
  <si>
    <t>název banky - právnická osoba</t>
  </si>
  <si>
    <t>účet zřizovatele (ČNB)</t>
  </si>
  <si>
    <t>Obec Pěnčín (Jbc)</t>
  </si>
  <si>
    <t>Obec Olešnice</t>
  </si>
  <si>
    <t>číselník obcí/zřizovatelů (dle KULK)</t>
  </si>
  <si>
    <t>94-6221461/0710</t>
  </si>
  <si>
    <t>94-110461/0710</t>
  </si>
  <si>
    <t>94-217461/0710</t>
  </si>
  <si>
    <t>94-27321461/0710</t>
  </si>
  <si>
    <t>94-1113461/0710</t>
  </si>
  <si>
    <t>94-1818461/0710</t>
  </si>
  <si>
    <t>94-1914461/0710</t>
  </si>
  <si>
    <t>94-2212461/0710</t>
  </si>
  <si>
    <t>94-2319461/0710</t>
  </si>
  <si>
    <t>94-2415461/0710</t>
  </si>
  <si>
    <t>94-2511461/0710</t>
  </si>
  <si>
    <t>94-3311461/0710</t>
  </si>
  <si>
    <t>94-3717461/0710</t>
  </si>
  <si>
    <t>94-3813461/0710</t>
  </si>
  <si>
    <t>94-8612511/0710</t>
  </si>
  <si>
    <t>94-5114461/0710</t>
  </si>
  <si>
    <t>94-5317461/0710</t>
  </si>
  <si>
    <t>94-5413461/0710</t>
  </si>
  <si>
    <t>94-6213461/0710</t>
  </si>
  <si>
    <t>94-2817081/0710</t>
  </si>
  <si>
    <t>94-313461/0710</t>
  </si>
  <si>
    <t>94-2112081/0710</t>
  </si>
  <si>
    <t>94-1017461/0710</t>
  </si>
  <si>
    <t>94-1316461/0710</t>
  </si>
  <si>
    <t>94-1519461/0710</t>
  </si>
  <si>
    <t>94-1615461/0710</t>
  </si>
  <si>
    <t>94-2917461/0710</t>
  </si>
  <si>
    <t>94-3119461/0710</t>
  </si>
  <si>
    <t>94-3418461/0710</t>
  </si>
  <si>
    <t>94-3514461/0710</t>
  </si>
  <si>
    <t>94-4015461/0710</t>
  </si>
  <si>
    <t>94-5018461/0710</t>
  </si>
  <si>
    <t>94-6010461/0710</t>
  </si>
  <si>
    <t>94-3816451/0710</t>
  </si>
  <si>
    <t>94-818451/0710</t>
  </si>
  <si>
    <t>94-1319451/0710</t>
  </si>
  <si>
    <t>94-1810451/0710</t>
  </si>
  <si>
    <t>94-2012451/0710</t>
  </si>
  <si>
    <t>94-2119451/0710</t>
  </si>
  <si>
    <t>94-2610451/0710</t>
  </si>
  <si>
    <t>94-2717451/0710</t>
  </si>
  <si>
    <t>94-3111451/0710</t>
  </si>
  <si>
    <t>94-113451/0710</t>
  </si>
  <si>
    <t>94-519451/0710</t>
  </si>
  <si>
    <t>94-51017451/0710</t>
  </si>
  <si>
    <t>94-1511451/0710</t>
  </si>
  <si>
    <t>94-2311451/0710</t>
  </si>
  <si>
    <t>94-3015451/0710</t>
  </si>
  <si>
    <t>94-3218451/0710</t>
  </si>
  <si>
    <t>94-3517451/0710</t>
  </si>
  <si>
    <t>94-16027451/0710</t>
  </si>
  <si>
    <t>94-1415451/0710</t>
  </si>
  <si>
    <t>94-2215451/0710</t>
  </si>
  <si>
    <t>94-2813451/0710</t>
  </si>
  <si>
    <t>94-213081/0710</t>
  </si>
  <si>
    <t>94-6214421/0710</t>
  </si>
  <si>
    <t>94-314421/0710</t>
  </si>
  <si>
    <t>94-517421/0710</t>
  </si>
  <si>
    <t>94-816421/0710</t>
  </si>
  <si>
    <t>94-912421/0710</t>
  </si>
  <si>
    <t>94-1018421/0710</t>
  </si>
  <si>
    <t>94-1210421/0710</t>
  </si>
  <si>
    <t>94-1317421/0710</t>
  </si>
  <si>
    <t>94-1413421/0710</t>
  </si>
  <si>
    <t>94-1819421/0710</t>
  </si>
  <si>
    <t>94-2117421/0710</t>
  </si>
  <si>
    <t>94-2811421/0710</t>
  </si>
  <si>
    <t>94-2918421/0710</t>
  </si>
  <si>
    <t>94-3216421/0710</t>
  </si>
  <si>
    <t>94-3312421/0710</t>
  </si>
  <si>
    <t>94-3718421/0710</t>
  </si>
  <si>
    <t>94-4016421/0710</t>
  </si>
  <si>
    <t>94-4518421/0710</t>
  </si>
  <si>
    <t>94-4614421/0710</t>
  </si>
  <si>
    <t>94-4710421/0710</t>
  </si>
  <si>
    <t>94-5510421/0710</t>
  </si>
  <si>
    <t>94-5713421/0710</t>
  </si>
  <si>
    <t>94-5916421/0710</t>
  </si>
  <si>
    <t>94-6011421/0710</t>
  </si>
  <si>
    <t>94-58321421/0710</t>
  </si>
  <si>
    <t>94-613421/0710</t>
  </si>
  <si>
    <t>94-1915421/0710</t>
  </si>
  <si>
    <t>94-2416421/0710</t>
  </si>
  <si>
    <t>94-3419421/0710</t>
  </si>
  <si>
    <t>94-3611421/0710</t>
  </si>
  <si>
    <t>94-3814421/0710</t>
  </si>
  <si>
    <t>94-59025421/0710</t>
  </si>
  <si>
    <t>94-4315421/0710</t>
  </si>
  <si>
    <t>94-5019421/0710</t>
  </si>
  <si>
    <t>94-1024581/0710</t>
  </si>
  <si>
    <t>94-419581/0710</t>
  </si>
  <si>
    <t>94-50313451/0710</t>
  </si>
  <si>
    <t>94-312581/0710</t>
  </si>
  <si>
    <t>94-51615451/0710</t>
  </si>
  <si>
    <t>94-51818451/0710</t>
  </si>
  <si>
    <t>94-1419081/0710</t>
  </si>
  <si>
    <t>94-52917451/0710</t>
  </si>
  <si>
    <t>94-53012451/0710</t>
  </si>
  <si>
    <t>94-53610451/0710</t>
  </si>
  <si>
    <t>94-55317451/0710</t>
  </si>
  <si>
    <t>94-55413451/0710</t>
  </si>
  <si>
    <t>94-56811451/0710</t>
  </si>
  <si>
    <t>94-56918451/0710</t>
  </si>
  <si>
    <t>94-52116451/0710</t>
  </si>
  <si>
    <t>94-50110451/0710</t>
  </si>
  <si>
    <t>94-50815451/0710</t>
  </si>
  <si>
    <t>94-51412451/0710</t>
  </si>
  <si>
    <t>94-216581/0710</t>
  </si>
  <si>
    <t>94-52618451/0710</t>
  </si>
  <si>
    <t>94-52810451/0710</t>
  </si>
  <si>
    <t>94-53215451/0710</t>
  </si>
  <si>
    <t>94-53514451/0710</t>
  </si>
  <si>
    <t>94-54015451/0710</t>
  </si>
  <si>
    <t>94-54218451/0710</t>
  </si>
  <si>
    <t>94-54816451/0710</t>
  </si>
  <si>
    <t>94-55114451/0710</t>
  </si>
  <si>
    <t>94-55616451/0710</t>
  </si>
  <si>
    <t>94-1526581/0710</t>
  </si>
  <si>
    <t>94-56512451/0710</t>
  </si>
  <si>
    <t>94-56117451/0710</t>
  </si>
  <si>
    <t>94-51519451/0710</t>
  </si>
  <si>
    <t>94-914451/0710</t>
  </si>
  <si>
    <t>94-52319451/0710</t>
  </si>
  <si>
    <t>94-3012461/0710</t>
  </si>
  <si>
    <t>94-1917451/0710</t>
  </si>
  <si>
    <t>94-53311451/0710</t>
  </si>
  <si>
    <t>94-53717451/0710</t>
  </si>
  <si>
    <t>94-53813451/0710</t>
  </si>
  <si>
    <t>94-4314461/0710</t>
  </si>
  <si>
    <t>94-4410461/0710</t>
  </si>
  <si>
    <t>94-54314451/0710</t>
  </si>
  <si>
    <t>94-416081/0710</t>
  </si>
  <si>
    <t>94-55018451/0710</t>
  </si>
  <si>
    <t>94-715081/0710</t>
  </si>
  <si>
    <t>94-5819461/0710</t>
  </si>
  <si>
    <t>94-55915451/0710</t>
  </si>
  <si>
    <t>94-56619451/0710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</si>
  <si>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MŠMT k 30.6.2021</t>
    </r>
  </si>
  <si>
    <t>zřizovatel IČO</t>
  </si>
  <si>
    <t>00262978</t>
  </si>
  <si>
    <t>00262668</t>
  </si>
  <si>
    <t>00672106</t>
  </si>
  <si>
    <t>00262722</t>
  </si>
  <si>
    <t>46744941</t>
  </si>
  <si>
    <t>00672050</t>
  </si>
  <si>
    <t>00262820</t>
  </si>
  <si>
    <t>00262854</t>
  </si>
  <si>
    <t>00672033</t>
  </si>
  <si>
    <t>00262871</t>
  </si>
  <si>
    <t>00260576</t>
  </si>
  <si>
    <t>00262943</t>
  </si>
  <si>
    <t>00263001</t>
  </si>
  <si>
    <t>00831433</t>
  </si>
  <si>
    <t>00263061</t>
  </si>
  <si>
    <t>00263168</t>
  </si>
  <si>
    <t>00671916</t>
  </si>
  <si>
    <t>00263192</t>
  </si>
  <si>
    <t>00263303</t>
  </si>
  <si>
    <t>00262781</t>
  </si>
  <si>
    <t>00831417</t>
  </si>
  <si>
    <t>00262692</t>
  </si>
  <si>
    <t>00831468</t>
  </si>
  <si>
    <t>00262757</t>
  </si>
  <si>
    <t>00262790</t>
  </si>
  <si>
    <t>00262803</t>
  </si>
  <si>
    <t>00672025</t>
  </si>
  <si>
    <t>00672009</t>
  </si>
  <si>
    <t>46744967</t>
  </si>
  <si>
    <t>00671983</t>
  </si>
  <si>
    <t>00263036</t>
  </si>
  <si>
    <t>00263141</t>
  </si>
  <si>
    <t>00263265</t>
  </si>
  <si>
    <t>00262340</t>
  </si>
  <si>
    <t>00262358</t>
  </si>
  <si>
    <t>00262391</t>
  </si>
  <si>
    <t>00262455</t>
  </si>
  <si>
    <t>00262471</t>
  </si>
  <si>
    <t>00262498</t>
  </si>
  <si>
    <t>00262544</t>
  </si>
  <si>
    <t>00262552</t>
  </si>
  <si>
    <t>00262587</t>
  </si>
  <si>
    <t>00262277</t>
  </si>
  <si>
    <t>00262307</t>
  </si>
  <si>
    <t>00275697</t>
  </si>
  <si>
    <t>00262421</t>
  </si>
  <si>
    <t>00262510</t>
  </si>
  <si>
    <t>00262579</t>
  </si>
  <si>
    <t>00262595</t>
  </si>
  <si>
    <t>00262625</t>
  </si>
  <si>
    <t>00262633</t>
  </si>
  <si>
    <t>00262404</t>
  </si>
  <si>
    <t>00262501</t>
  </si>
  <si>
    <t>00262561</t>
  </si>
  <si>
    <t>00262617</t>
  </si>
  <si>
    <t>00260428</t>
  </si>
  <si>
    <t>00524743</t>
  </si>
  <si>
    <t>00260401</t>
  </si>
  <si>
    <t>00260444</t>
  </si>
  <si>
    <t>00260479</t>
  </si>
  <si>
    <t>00525707</t>
  </si>
  <si>
    <t>00260525</t>
  </si>
  <si>
    <t>00555444</t>
  </si>
  <si>
    <t>00524662</t>
  </si>
  <si>
    <t>00260878</t>
  </si>
  <si>
    <t>00260657</t>
  </si>
  <si>
    <t>00260746</t>
  </si>
  <si>
    <t>00672904</t>
  </si>
  <si>
    <t>00260789</t>
  </si>
  <si>
    <t>00673412</t>
  </si>
  <si>
    <t>00524760</t>
  </si>
  <si>
    <t>00831514</t>
  </si>
  <si>
    <t>00673374</t>
  </si>
  <si>
    <t>00260967</t>
  </si>
  <si>
    <t>00260975</t>
  </si>
  <si>
    <t>00261076</t>
  </si>
  <si>
    <t>00261092</t>
  </si>
  <si>
    <t>00261114</t>
  </si>
  <si>
    <t>00261131</t>
  </si>
  <si>
    <t>00260771</t>
  </si>
  <si>
    <t>00260410</t>
  </si>
  <si>
    <t>00260622</t>
  </si>
  <si>
    <t>00524301</t>
  </si>
  <si>
    <t>00673447</t>
  </si>
  <si>
    <t>00525405</t>
  </si>
  <si>
    <t>00525197</t>
  </si>
  <si>
    <t>00673455</t>
  </si>
  <si>
    <t>00525677</t>
  </si>
  <si>
    <t>00261009</t>
  </si>
  <si>
    <t>00276111</t>
  </si>
  <si>
    <t>00275590</t>
  </si>
  <si>
    <t>00275611</t>
  </si>
  <si>
    <t>00275689</t>
  </si>
  <si>
    <t>00275760</t>
  </si>
  <si>
    <t>00275786</t>
  </si>
  <si>
    <t>00275841</t>
  </si>
  <si>
    <t>00275891</t>
  </si>
  <si>
    <t>00275905</t>
  </si>
  <si>
    <t>00275948</t>
  </si>
  <si>
    <t>00276138</t>
  </si>
  <si>
    <t>00276154</t>
  </si>
  <si>
    <t>00276294</t>
  </si>
  <si>
    <t>00276308</t>
  </si>
  <si>
    <t>00275808</t>
  </si>
  <si>
    <t>00275581</t>
  </si>
  <si>
    <t>00275662</t>
  </si>
  <si>
    <t>00275735</t>
  </si>
  <si>
    <t>00275778</t>
  </si>
  <si>
    <t>00275859</t>
  </si>
  <si>
    <t>00854662</t>
  </si>
  <si>
    <t>00580805</t>
  </si>
  <si>
    <t>00275930</t>
  </si>
  <si>
    <t>00580791</t>
  </si>
  <si>
    <t>00276006</t>
  </si>
  <si>
    <t>00276057</t>
  </si>
  <si>
    <t>00276081</t>
  </si>
  <si>
    <t>00276162</t>
  </si>
  <si>
    <t>00276251</t>
  </si>
  <si>
    <t>00276260</t>
  </si>
  <si>
    <t>00276227</t>
  </si>
  <si>
    <t>00275751</t>
  </si>
  <si>
    <t>00262366</t>
  </si>
  <si>
    <t>00275824</t>
  </si>
  <si>
    <t>00672017</t>
  </si>
  <si>
    <t>00262463</t>
  </si>
  <si>
    <t>00275913</t>
  </si>
  <si>
    <t>00275956</t>
  </si>
  <si>
    <t>00275964</t>
  </si>
  <si>
    <t>00671967</t>
  </si>
  <si>
    <t>00263095</t>
  </si>
  <si>
    <t>00276014</t>
  </si>
  <si>
    <t>00263125</t>
  </si>
  <si>
    <t>00276073</t>
  </si>
  <si>
    <t>00671894</t>
  </si>
  <si>
    <t>00263222</t>
  </si>
  <si>
    <t>00276197</t>
  </si>
  <si>
    <t>00276278</t>
  </si>
  <si>
    <t>Základní škola a mateřská škola Tomáše Ježka Ralsko - Kuřívody - příspěvková organizace</t>
  </si>
  <si>
    <t>ZŠ a MŠ T. Ježka Ralsko-Kuřívody</t>
  </si>
  <si>
    <t>ÚZ 33075 - VRÁCENO</t>
  </si>
  <si>
    <t>Kolínová</t>
  </si>
  <si>
    <t>info@skolkahrou.cz</t>
  </si>
  <si>
    <t>Základní škola Plavy, okres Jablonec n. Nisou - příspěvková organizace</t>
  </si>
  <si>
    <t>info@podhurou.cz</t>
  </si>
  <si>
    <t>Dvořák, Ph.D.</t>
  </si>
  <si>
    <t>Igor Jan</t>
  </si>
  <si>
    <t>ÚZ 33083</t>
  </si>
  <si>
    <t>Testy RT-PCR (květen - červen 2021)</t>
  </si>
  <si>
    <t>Šťastný, Dis.</t>
  </si>
  <si>
    <t>Krajina</t>
  </si>
  <si>
    <t>Blažek</t>
  </si>
  <si>
    <t>Zákon 561/2004 Sb., § 163 odst. 14</t>
  </si>
  <si>
    <t>Mateřská škola Šimonovice, příspěvková organizace</t>
  </si>
  <si>
    <t>Malinová 482</t>
  </si>
  <si>
    <t>Šimonovice</t>
  </si>
  <si>
    <t>skolka.simonovice@volny.cz</t>
  </si>
  <si>
    <t>Obec Šimonovice</t>
  </si>
  <si>
    <t>Zbrojová</t>
  </si>
  <si>
    <t>Klára</t>
  </si>
  <si>
    <t>00671886</t>
  </si>
  <si>
    <t>94-5915461/0710</t>
  </si>
  <si>
    <t>VRÁCENO neinvestice během roku 2021 CELKEM</t>
  </si>
  <si>
    <t>info@ssams.cz</t>
  </si>
  <si>
    <t>Výzva k podpoře rekreačních pobytů dětí a mládeže dětských domovů ČR</t>
  </si>
  <si>
    <t>ÚZ 33082</t>
  </si>
  <si>
    <t>martinaminsterova@seznam.cz</t>
  </si>
  <si>
    <t>info@spstliberec.cz</t>
  </si>
  <si>
    <t>zahalkovak@seznam.cz;skolaroztokyujilemnice@seznam.cz</t>
  </si>
  <si>
    <t>reditel@sosjbc.cz</t>
  </si>
  <si>
    <t>investiční dotace - schodolez</t>
  </si>
  <si>
    <t>UZ 33504</t>
  </si>
  <si>
    <t>kohoutek@gymtan.cz</t>
  </si>
  <si>
    <t>sekretariat@supsavos.cz; martina.picko.baumannova@supsavos.cz</t>
  </si>
  <si>
    <t>Městys Holany</t>
  </si>
  <si>
    <t>skola@zssumava.cz; ivana.kouskova@zssumava.cz</t>
  </si>
  <si>
    <t>ÚZ 33084</t>
  </si>
  <si>
    <t>Výzva Spolu po COVIDu</t>
  </si>
  <si>
    <t>skola@zs-skolni.cz</t>
  </si>
  <si>
    <t>zikl.marek@zsrych.cz</t>
  </si>
  <si>
    <t>klimentova@zssmrzovka.cz, 	zssmrzovka@zssmrzovka.cz</t>
  </si>
  <si>
    <t>gymnazium@doctrina.cz, jansa@doctrina.cz</t>
  </si>
  <si>
    <t>ÚZ 33082 - VRÁCENO</t>
  </si>
  <si>
    <t>zsrovensko@seznam.cz;reditelna@zsrovensko.cz</t>
  </si>
  <si>
    <t>investiční dotace</t>
  </si>
  <si>
    <t>ÚZ 33354 - POUŽITO</t>
  </si>
  <si>
    <t>UZ 33500 - POSKYTNUTO</t>
  </si>
  <si>
    <t>UZ 33500 - POUŽITO</t>
  </si>
  <si>
    <t>UZ 33500 - VRATKA ve finančním vypořádání</t>
  </si>
  <si>
    <t>Skutečně čerpáno celkem
k 31. 12. 2021</t>
  </si>
  <si>
    <t>Skutečně použito celkem
k 31. 12. 2021</t>
  </si>
  <si>
    <t>zsrovensko@seznam.cz</t>
  </si>
  <si>
    <t>slunecna.skolka@seznam.cz</t>
  </si>
  <si>
    <t>ms.lada.reditelka@seznam.cz</t>
  </si>
  <si>
    <t>ms_sever@seznam.cz</t>
  </si>
  <si>
    <t>skola@skolamirova.cz</t>
  </si>
  <si>
    <t>bedriska.rychtarikova@zsstraz.org</t>
  </si>
  <si>
    <t xml:space="preserve">k.č. </t>
  </si>
  <si>
    <t>plný název</t>
  </si>
  <si>
    <t>zkrácený nízev</t>
  </si>
  <si>
    <t>místo</t>
  </si>
  <si>
    <t>PSČ</t>
  </si>
  <si>
    <t>ředitel/ka</t>
  </si>
  <si>
    <t>telefon</t>
  </si>
  <si>
    <t>e-mail</t>
  </si>
  <si>
    <t>web</t>
  </si>
  <si>
    <t>PO III</t>
  </si>
  <si>
    <t>2330_DDM_LBC_Riegrova_</t>
  </si>
  <si>
    <t>Marta Kultová</t>
  </si>
  <si>
    <t>www.ddmliberec.cz</t>
  </si>
  <si>
    <t>2415_MS_LBC_Alois_vysina_</t>
  </si>
  <si>
    <t>Vladimíra Jurigová</t>
  </si>
  <si>
    <t>www.mskoralek.cz</t>
  </si>
  <si>
    <t>2442_MS_LBC_Bezova_</t>
  </si>
  <si>
    <t>Bezová 274/1</t>
  </si>
  <si>
    <t>Eva Tichá</t>
  </si>
  <si>
    <t>www.ms-slunicko.cz</t>
  </si>
  <si>
    <t>2437_MS_LBC_Broumovska_</t>
  </si>
  <si>
    <t>Broumovská 840/7</t>
  </si>
  <si>
    <t>Martina Suchomelová</t>
  </si>
  <si>
    <t>www.ms-motylek.eu</t>
  </si>
  <si>
    <t>2411_MS_LBC_Brezinova_</t>
  </si>
  <si>
    <t>Březinova 389/8</t>
  </si>
  <si>
    <t>Jana Palasová</t>
  </si>
  <si>
    <t>www.skolkapraminek.cz</t>
  </si>
  <si>
    <t>2407_MS_LBC_Burianova_</t>
  </si>
  <si>
    <t>Burianova 972/2</t>
  </si>
  <si>
    <t>www.mskyticka.com</t>
  </si>
  <si>
    <t>2422_MS_LBC_Delnicka_</t>
  </si>
  <si>
    <t>Dělnická 831/7</t>
  </si>
  <si>
    <t>Marie Vrkoslavová</t>
  </si>
  <si>
    <t>www.mskamarad.cz</t>
  </si>
  <si>
    <t>2427_MS_LBC_Detska_</t>
  </si>
  <si>
    <t>Dětská 461</t>
  </si>
  <si>
    <t>Jaroslava Vacíková</t>
  </si>
  <si>
    <t>www.msdetska.cz</t>
  </si>
  <si>
    <t>2327_MS_LBC_Gagarinova_</t>
  </si>
  <si>
    <t>Veronika Chramostová</t>
  </si>
  <si>
    <t>www.skolkaliberec.cz</t>
  </si>
  <si>
    <t>2321_MS_LBC_Horska_</t>
  </si>
  <si>
    <t>Horská 166/27</t>
  </si>
  <si>
    <t>Jaroslava Kalinová</t>
  </si>
  <si>
    <t>www.ctyrlistekliberec.cz</t>
  </si>
  <si>
    <t>2423_MS_LBC_Husova_</t>
  </si>
  <si>
    <t>Husova 184/72</t>
  </si>
  <si>
    <t>Jana Šindelářová</t>
  </si>
  <si>
    <t>www.msjizerka.estranky.cz</t>
  </si>
  <si>
    <t>2428_MS_LBC_Jablonova_</t>
  </si>
  <si>
    <t>Jabloňová 446/29</t>
  </si>
  <si>
    <t>Karolína Poláková</t>
  </si>
  <si>
    <t>www.msjablunka.cz</t>
  </si>
  <si>
    <t>2413_MS_LBC_Jermanicka_</t>
  </si>
  <si>
    <t>Jeřmanická 487/27</t>
  </si>
  <si>
    <t>Zdeňka Nevečeřalová</t>
  </si>
  <si>
    <t>www.msjermanicka.cz</t>
  </si>
  <si>
    <t>2410_MS_LBC_Jugoslavska_</t>
  </si>
  <si>
    <t>Jugoslávská 128/1</t>
  </si>
  <si>
    <t>Lenka Janečková</t>
  </si>
  <si>
    <t>www.materskeskolky.cz</t>
  </si>
  <si>
    <t>2436_MS_LBC_Kaplickeho_</t>
  </si>
  <si>
    <t>Kaplického 386</t>
  </si>
  <si>
    <t>Kamila Renfusová</t>
  </si>
  <si>
    <t>www.msmalinek.cz</t>
  </si>
  <si>
    <t>2424_MS_LBC_Klasterni149_</t>
  </si>
  <si>
    <t>Klášterní 149/16</t>
  </si>
  <si>
    <t>Lucie Opalecká</t>
  </si>
  <si>
    <t>www.msnadprehradou.cz</t>
  </si>
  <si>
    <t>2417_MS_LBC_Klasterni466_</t>
  </si>
  <si>
    <t>www.msklasterni.cz</t>
  </si>
  <si>
    <t>Mateřská škola, Liberec, Matoušova 468/12, příspěvková organizace</t>
  </si>
  <si>
    <t>2416_MS_LBC_Matousova_</t>
  </si>
  <si>
    <t>Michaela Janků</t>
  </si>
  <si>
    <t>www.msmatousova.cz</t>
  </si>
  <si>
    <t>2421_MS_LBC_NaPiskovne_</t>
  </si>
  <si>
    <t>Ladislava Sehnoutková</t>
  </si>
  <si>
    <t>www.ms-beruska.cz</t>
  </si>
  <si>
    <t>2419_MS_LBC_Nezvalova_</t>
  </si>
  <si>
    <t>Iveta Blažková</t>
  </si>
  <si>
    <t>www.delfinek-liberec.cz</t>
  </si>
  <si>
    <t>2430_MS_LBC_Oldrichova_</t>
  </si>
  <si>
    <t>Oldřichova 836/5</t>
  </si>
  <si>
    <t>Jitka Kadlečková</t>
  </si>
  <si>
    <t>www.srdicko.liberec.net</t>
  </si>
  <si>
    <t>2409_MS_LBC_Purkynova_</t>
  </si>
  <si>
    <t>Purkyňova 458/19</t>
  </si>
  <si>
    <t>Markéta Exnerová Požická</t>
  </si>
  <si>
    <t>reditelka@msbertik.cz</t>
  </si>
  <si>
    <t>www.msbertik.cz</t>
  </si>
  <si>
    <t>2429_MS_LBC_Strakonicka_</t>
  </si>
  <si>
    <t>Strakonická 211/12</t>
  </si>
  <si>
    <t>Jana Najmanová</t>
  </si>
  <si>
    <t>www.skolka-pohadka.cz</t>
  </si>
  <si>
    <t>2412_MS_LBC_Stromovka_</t>
  </si>
  <si>
    <t>Stromovka 285/1</t>
  </si>
  <si>
    <t>Jana Kubíčková</t>
  </si>
  <si>
    <t>ms18.lbc@volny.cz</t>
  </si>
  <si>
    <t>www.skolkastromovka.cz</t>
  </si>
  <si>
    <t>2418_MS_LBC_Skolni_vrsek_</t>
  </si>
  <si>
    <t>Školní vršek 503/3</t>
  </si>
  <si>
    <t>Alice Langerová</t>
  </si>
  <si>
    <t>2414_MS_LBC_Truhlarska_</t>
  </si>
  <si>
    <t>Miriam Plačková</t>
  </si>
  <si>
    <t>www.ms-rolnicka.cz</t>
  </si>
  <si>
    <t>2443_MS_LBC_USkolky_</t>
  </si>
  <si>
    <t>U Školky 67</t>
  </si>
  <si>
    <t>Pavla Chundelová</t>
  </si>
  <si>
    <t>www.ms-podjestedem.cz</t>
  </si>
  <si>
    <t>2425_MS_LBC_Vzdusna_</t>
  </si>
  <si>
    <t>Ilona Soukupová</t>
  </si>
  <si>
    <t>www.sedmikraska.infohelp.cz</t>
  </si>
  <si>
    <t>2433_MS_LBC_Zitavska_</t>
  </si>
  <si>
    <t>Žitavská 122/68</t>
  </si>
  <si>
    <t>Vlasta Tesařová</t>
  </si>
  <si>
    <t>www.msvzahrade.cz</t>
  </si>
  <si>
    <t>2435_MS_LBC_Zitna_</t>
  </si>
  <si>
    <t>Žitná 832/19</t>
  </si>
  <si>
    <t>Jana Hermanová</t>
  </si>
  <si>
    <t>www.ms-klicek.cz</t>
  </si>
  <si>
    <t>2474_ZSaMS_LBC_Probostska_</t>
  </si>
  <si>
    <t>Proboštská 38/6</t>
  </si>
  <si>
    <t>Miloslav Kuželka</t>
  </si>
  <si>
    <t>info@zs-barvirska.cz</t>
  </si>
  <si>
    <t>www.zs-barvirska.cz</t>
  </si>
  <si>
    <t>Základní škola a základní umělecká škola, Liberec, Jabloňová 564/43, příspěvková organizace</t>
  </si>
  <si>
    <t>2312_ZSaZUS_LBC_Jablonova_</t>
  </si>
  <si>
    <t>Iva Havlenová</t>
  </si>
  <si>
    <t>havlenova@zsjablonova.cz</t>
  </si>
  <si>
    <t>www.zsjablonova.cz</t>
  </si>
  <si>
    <t>2479_ZS_LBC_Alois_vysina_</t>
  </si>
  <si>
    <t>Aloisina výšina 642</t>
  </si>
  <si>
    <t>Jaroslav Vykoukal</t>
  </si>
  <si>
    <t>www.zs-aloisinavysina.cz</t>
  </si>
  <si>
    <t>2475_ZS_LBC_Broumovska_</t>
  </si>
  <si>
    <t>Martin Mikuš</t>
  </si>
  <si>
    <t>www.zsbroumovska.cz</t>
  </si>
  <si>
    <t>2476_ZS_LBC_Ceska_</t>
  </si>
  <si>
    <t>Štěpánka Vozková</t>
  </si>
  <si>
    <t>22@zs-vesec.cz, vozkova@zs-vesec.cz</t>
  </si>
  <si>
    <t>www.zs-vesec.cz</t>
  </si>
  <si>
    <t>2477_ZS_LBC_Dobiasova_</t>
  </si>
  <si>
    <t>Ivo Svatoš</t>
  </si>
  <si>
    <t>485132956, 485130257</t>
  </si>
  <si>
    <t>www.dobiasova.cz</t>
  </si>
  <si>
    <t>2470_ZS_sRVJLBC_Husova_</t>
  </si>
  <si>
    <t>Blanka Lukeš Reindlová</t>
  </si>
  <si>
    <t>www.zskola.cz</t>
  </si>
  <si>
    <t>2307_ZS_LBC_Jestedska_</t>
  </si>
  <si>
    <t>Lukáš Houda</t>
  </si>
  <si>
    <t>www.zs-jestedska.cz</t>
  </si>
  <si>
    <t>2478_ZS_LBC_Kaplickeho_</t>
  </si>
  <si>
    <t>Pavel Zeronik</t>
  </si>
  <si>
    <t>zeronik@zs-kaplickeho.cz</t>
  </si>
  <si>
    <t>www.zs-kaplickeho.cz</t>
  </si>
  <si>
    <t>2465_ZS_LBC_Krizanska_</t>
  </si>
  <si>
    <t>Křížanská 80</t>
  </si>
  <si>
    <t>Radek Vystrčil</t>
  </si>
  <si>
    <t>604299077, 725448663</t>
  </si>
  <si>
    <t>radek.vystrcil@zsostasov.cz; ales.kozak@zsostasov.cz</t>
  </si>
  <si>
    <t>www.zsostasov.cz</t>
  </si>
  <si>
    <t>2480_ZS_LBC_Lesni_</t>
  </si>
  <si>
    <t>Lesní 575/12</t>
  </si>
  <si>
    <t>Jiří Dvořák</t>
  </si>
  <si>
    <t>733746188, 734354152</t>
  </si>
  <si>
    <t>www.zslesni.cz</t>
  </si>
  <si>
    <t>2482_ZS_LBC_Na_Vybezku_</t>
  </si>
  <si>
    <t>Na Výběžku 118</t>
  </si>
  <si>
    <t>Jarmila Plachá</t>
  </si>
  <si>
    <t>www.zsnavybezku.cz</t>
  </si>
  <si>
    <t>Základní škola, Liberec, nám. Míru 212/2, příspěvková organizace</t>
  </si>
  <si>
    <t>2328_ZS_LBC_nam_Miru_</t>
  </si>
  <si>
    <t>Pavlína Kubrová</t>
  </si>
  <si>
    <t>www.zsnamestimiru.cz</t>
  </si>
  <si>
    <t>2486_ZS_LBC_Oblacna_</t>
  </si>
  <si>
    <t>Alena Routová</t>
  </si>
  <si>
    <t>www.oblacna.cz</t>
  </si>
  <si>
    <t>Základní škola, Liberec, Sokolovská 328, příspěvková organizace</t>
  </si>
  <si>
    <t>2487_ZS_LBC_Sokolovska_</t>
  </si>
  <si>
    <t>Pavlína Roudná</t>
  </si>
  <si>
    <t>roudna.pavlina@zssokol.cz; skola@zssokol.cz</t>
  </si>
  <si>
    <t>www.zssokol.cz</t>
  </si>
  <si>
    <t>2488_ZS_LBC_Svermova_</t>
  </si>
  <si>
    <t>Jarmila Hegrová</t>
  </si>
  <si>
    <t>www.zssvermova.cz</t>
  </si>
  <si>
    <t>Základní škola, Liberec, U Soudu 369/8, příspěvková organizace</t>
  </si>
  <si>
    <t>2472_ZS_LBC_U_Soudu_</t>
  </si>
  <si>
    <t>Jiří Veselý</t>
  </si>
  <si>
    <t>skola@zsusoudu.cz, jiri.vesely@zsusoudu.cz</t>
  </si>
  <si>
    <t>www.zsusoudu.cz</t>
  </si>
  <si>
    <t>2489_ZS_LBC_U_Skoly_</t>
  </si>
  <si>
    <t>U Školy 222/6</t>
  </si>
  <si>
    <t>Radek Hanuš</t>
  </si>
  <si>
    <t>www.zsuskoly.cz</t>
  </si>
  <si>
    <t>2473_ZS_LBC_ul5kvetna_</t>
  </si>
  <si>
    <t>ul. 5. května 64/49</t>
  </si>
  <si>
    <t>Iveta Rejnartová</t>
  </si>
  <si>
    <t>www.zs5kveten.cz</t>
  </si>
  <si>
    <t>2490_ZS_LBC_Vrchlickeho_</t>
  </si>
  <si>
    <t>Vrchlického 262/17</t>
  </si>
  <si>
    <t>Jiří Skalský</t>
  </si>
  <si>
    <t>www.vrchlickeho.cz</t>
  </si>
  <si>
    <t>2310_ZS_LBC_Orli_</t>
  </si>
  <si>
    <t>Orlí 140/7</t>
  </si>
  <si>
    <t>Barbora Hodíková</t>
  </si>
  <si>
    <t>www.zsorli.webnode.cz</t>
  </si>
  <si>
    <t>2313_ZUS_LBC_Frydlantska_</t>
  </si>
  <si>
    <t>Frýdlantská 1359/19</t>
  </si>
  <si>
    <t>Tomáš Kolafa</t>
  </si>
  <si>
    <t>www.zusliberec.cz</t>
  </si>
  <si>
    <t>2431_MS_LBC_Sklonena_VratislnN_</t>
  </si>
  <si>
    <t>Skloněná 1414</t>
  </si>
  <si>
    <t>Hana Šimková</t>
  </si>
  <si>
    <t>www.ms-sidliste.cz</t>
  </si>
  <si>
    <t>2434_MS_LBC_Vychodni_VratislnN_</t>
  </si>
  <si>
    <t>Východní 270</t>
  </si>
  <si>
    <t>Dana Keltnerová</t>
  </si>
  <si>
    <t>www.listecek.cz</t>
  </si>
  <si>
    <t>ZÁKLADNÍ ŠKOLA, LIBEREC - VRATISLAVICE NAD NISOU, příspěvková organizace</t>
  </si>
  <si>
    <t>2484_ZS_LBC_NadSkolou_VratislnN_</t>
  </si>
  <si>
    <t>Nad Školou 278</t>
  </si>
  <si>
    <t>Libor Rygál</t>
  </si>
  <si>
    <t>skola@zs.vratislavice.cz, libor.rygal@zs.vratislavice.cz</t>
  </si>
  <si>
    <t>www.zs.vratislavice.cz</t>
  </si>
  <si>
    <t>2401_MS_Bila_</t>
  </si>
  <si>
    <t>Bílá 76</t>
  </si>
  <si>
    <t>Pavla Petrová</t>
  </si>
  <si>
    <t>482727063, 484 801 999</t>
  </si>
  <si>
    <t>www.ou-bila.cz</t>
  </si>
  <si>
    <t>2449_ZSaMS_BilyKostelnN_</t>
  </si>
  <si>
    <t>Bílý Kostel n. N. 227</t>
  </si>
  <si>
    <t>Irena Kostelencová</t>
  </si>
  <si>
    <t>www.zs-bilykostel.unas.cz</t>
  </si>
  <si>
    <t>2318_MS_CeskyDub_Kostelni_</t>
  </si>
  <si>
    <t>Marcela Sládková</t>
  </si>
  <si>
    <t>www.cdub.cz/materska-škola</t>
  </si>
  <si>
    <t>2452_ZS_CeskyDub_Komenskeho_</t>
  </si>
  <si>
    <t>Komenského 46/I</t>
  </si>
  <si>
    <t>Jan Goll</t>
  </si>
  <si>
    <t>www.zscdub.cz</t>
  </si>
  <si>
    <t>2319_ZUS_CeskyDub_Komenskeho_</t>
  </si>
  <si>
    <t>Josef Pifl</t>
  </si>
  <si>
    <t>www.zuscdub.cz</t>
  </si>
  <si>
    <t>Základní škola a Mateřská škola Dlouhý Most, okres Liberec, příspěvková organizace</t>
  </si>
  <si>
    <t>2444_ZSaMS_DlouhyMost_</t>
  </si>
  <si>
    <t>Iva Poršová</t>
  </si>
  <si>
    <t>www.dlouhy-most.cz/zs-a-ms-dlouhy-most</t>
  </si>
  <si>
    <t>Základní škola a Mateřská škola Hlavice, okres Liberec, příspěvková organizace</t>
  </si>
  <si>
    <t>2457_ZSaMS_Hlavice_</t>
  </si>
  <si>
    <t>Hlavice 3</t>
  </si>
  <si>
    <t>Romana Pytlounová</t>
  </si>
  <si>
    <t>2403_MS_HodkovicenM_Podlesi_</t>
  </si>
  <si>
    <t>Podlesí 560</t>
  </si>
  <si>
    <t>Hodkovice nad Mohelkou</t>
  </si>
  <si>
    <t>Irena Ryplová</t>
  </si>
  <si>
    <t>mshodkovice@seznam.cz</t>
  </si>
  <si>
    <t>www.hodkovicenm.cz</t>
  </si>
  <si>
    <t>2458_ZS_HodkovicenM_JAKomen_</t>
  </si>
  <si>
    <t>J.A.Komenského 467</t>
  </si>
  <si>
    <t>Jan Maryška</t>
  </si>
  <si>
    <t>zshodkovice@zshodkovice.cz</t>
  </si>
  <si>
    <t>www.zshodkovice.cz</t>
  </si>
  <si>
    <t>2316_DDM_HradeknN_Zitavska_</t>
  </si>
  <si>
    <t>Stanislav Dvořan</t>
  </si>
  <si>
    <t>stanislav.dvoran@ddm-drak.cz</t>
  </si>
  <si>
    <t>www.skoly.net</t>
  </si>
  <si>
    <t xml:space="preserve">Město Hrádek nad Nisou </t>
  </si>
  <si>
    <t>2402_MS_HradeknN-Donin_Rybarska_</t>
  </si>
  <si>
    <t>Rybářská 36</t>
  </si>
  <si>
    <t>Martina Broschinská</t>
  </si>
  <si>
    <t>2404_MS_HradeknN_Liberecka_</t>
  </si>
  <si>
    <t>Liberecká 607</t>
  </si>
  <si>
    <t>Naděžda Faltusová</t>
  </si>
  <si>
    <t>482723240, 602965921</t>
  </si>
  <si>
    <t>2439_MS_HradeknN_Oldrichovska_</t>
  </si>
  <si>
    <t>Lucie Kaprasová</t>
  </si>
  <si>
    <t>2302_ZSaMS_HradeknN_Hartavska_</t>
  </si>
  <si>
    <t>Hartavská 220</t>
  </si>
  <si>
    <t>Božena Látová</t>
  </si>
  <si>
    <t>2454_ZS_HradeknN-Donin_Doninska_</t>
  </si>
  <si>
    <t>Donínská 244</t>
  </si>
  <si>
    <t>Ondřej Hampl</t>
  </si>
  <si>
    <t>www.zsdonin.cz</t>
  </si>
  <si>
    <t>2492_ZS_HradeknN_Komenskeho_</t>
  </si>
  <si>
    <t>Komenského 478</t>
  </si>
  <si>
    <t>Karel Kocourek</t>
  </si>
  <si>
    <t>2491_ZS_HradeknN_Skolni_</t>
  </si>
  <si>
    <t>Školní 325</t>
  </si>
  <si>
    <t>Jaroslav Poláček</t>
  </si>
  <si>
    <t>2459_ZSaMS_Chotyne_</t>
  </si>
  <si>
    <t>Chotyně 79</t>
  </si>
  <si>
    <t>Petr Kruliš</t>
  </si>
  <si>
    <t>482723191, 777408200</t>
  </si>
  <si>
    <t>skolachotyne@seznam.cz</t>
  </si>
  <si>
    <t>www.chotyne.cz</t>
  </si>
  <si>
    <t>2405_MS_Chrastava_Revolucni_</t>
  </si>
  <si>
    <t>Helena Hochmanová</t>
  </si>
  <si>
    <t>www.chrastava.cz</t>
  </si>
  <si>
    <t>2317_SJ_Chrastava_Turpisova_</t>
  </si>
  <si>
    <t>Miloslava Šírová</t>
  </si>
  <si>
    <t>www.volny.cz/sjchrastava</t>
  </si>
  <si>
    <t xml:space="preserve">Město Chrastava </t>
  </si>
  <si>
    <t>2461_ZSaMS_Chrastava_Vitkov_</t>
  </si>
  <si>
    <t>Vítkov 69</t>
  </si>
  <si>
    <t>Romana Sobotková</t>
  </si>
  <si>
    <t>www.skolavitkov.cz</t>
  </si>
  <si>
    <t>2460_ZS_Chrastava_nam1maje_</t>
  </si>
  <si>
    <t>nám. 1. máje 228</t>
  </si>
  <si>
    <t>Aleš Trpišovský</t>
  </si>
  <si>
    <t>www.zschrastava.cz</t>
  </si>
  <si>
    <t>Mateřská škola Studánka Jablonné v Podještědí, příspěvková organizace</t>
  </si>
  <si>
    <t>2324_MS_JablonnevPodj_Liberecka_</t>
  </si>
  <si>
    <t>Liberecká 76</t>
  </si>
  <si>
    <t>Bohumila Šimonová</t>
  </si>
  <si>
    <t>www.jablonnevp.cz</t>
  </si>
  <si>
    <t>2325_ZSaZUS_JablonnevPodj_Uskoly_</t>
  </si>
  <si>
    <t>U Školy 98</t>
  </si>
  <si>
    <t>Petr Kopřiva</t>
  </si>
  <si>
    <t>www.zsjvp.webz.cz</t>
  </si>
  <si>
    <t>2329_ZS_JablonnevPodj_Komenskeho_</t>
  </si>
  <si>
    <t>Hana Balažová</t>
  </si>
  <si>
    <t>balazova@zspjablonne.cz</t>
  </si>
  <si>
    <t>www.zspjabl.webnode.cz</t>
  </si>
  <si>
    <t>2406_MS_Krizany_</t>
  </si>
  <si>
    <t>Křižany 342</t>
  </si>
  <si>
    <t>Vladislava Rašínová</t>
  </si>
  <si>
    <t>www.mskrizany.estranky.cz</t>
  </si>
  <si>
    <t>2466_ZS_Krizany-Zibridice_</t>
  </si>
  <si>
    <t>Žibřidice 271</t>
  </si>
  <si>
    <t>Ivana Švehlová</t>
  </si>
  <si>
    <t>www.zskrizany.cz</t>
  </si>
  <si>
    <t>2493_ZSaMS_Mnisek_Oldrichovska_</t>
  </si>
  <si>
    <t>Oldřichovská 198</t>
  </si>
  <si>
    <t>Mníšek</t>
  </si>
  <si>
    <t>Věra Rosenbergová</t>
  </si>
  <si>
    <t>zs-mnisek@iol.cz</t>
  </si>
  <si>
    <t>www.zsmnisek.com</t>
  </si>
  <si>
    <t>2445_ZSaMS_NovaVes_</t>
  </si>
  <si>
    <t>Nová Ves 180</t>
  </si>
  <si>
    <t>Šárka Kočí</t>
  </si>
  <si>
    <t>www.zsmsnovaves.cz</t>
  </si>
  <si>
    <t>2495_ZSaMS_Osecna_</t>
  </si>
  <si>
    <t>čp. 63</t>
  </si>
  <si>
    <t>Tomáš Johanovský</t>
  </si>
  <si>
    <t>www.zsosecna.cz</t>
  </si>
  <si>
    <t>Základní škola a Mateřská škola Rynoltice, okres Liberec, příspěvková organizace</t>
  </si>
  <si>
    <t>2305_ZSaMS_Rynoltice_</t>
  </si>
  <si>
    <t>Rynoltice 200</t>
  </si>
  <si>
    <t>Mgr. et. Bc.</t>
  </si>
  <si>
    <t>Petra Urbanová</t>
  </si>
  <si>
    <t>www.zs-rynoltice.cz</t>
  </si>
  <si>
    <t>2498_ZSaMS_StraznN_Majerova_</t>
  </si>
  <si>
    <t>Jindřiška Trčálková</t>
  </si>
  <si>
    <t>http://www.skola-straz.cz</t>
  </si>
  <si>
    <t>2499_ZSaMS_SvetlapJ_</t>
  </si>
  <si>
    <t>Renata Pluhařová</t>
  </si>
  <si>
    <t>č.p. 100</t>
  </si>
  <si>
    <t>Iva Kořínková</t>
  </si>
  <si>
    <t>reditelka@mavse.cz</t>
  </si>
  <si>
    <t>Klára Zbrojová</t>
  </si>
  <si>
    <t>2323_SJ_FR_Skolni_</t>
  </si>
  <si>
    <t>Ondřej Havlín</t>
  </si>
  <si>
    <t>skolni.jidelna@mesto-frydlant.cz</t>
  </si>
  <si>
    <t>2314_ZSspec_FR_Husova_</t>
  </si>
  <si>
    <t>Jaroslava Smolová</t>
  </si>
  <si>
    <t>kancelar@zsps-frydlant.cz</t>
  </si>
  <si>
    <t>www.zsps-frydlant.cz</t>
  </si>
  <si>
    <t>2448_ZS_ZUS_MS_Frydlant_Purkynova_</t>
  </si>
  <si>
    <t>Petr Kozlovský</t>
  </si>
  <si>
    <t>podatelna@zsazusfrydlant.cz</t>
  </si>
  <si>
    <t>www.zsazusfrydlant.cz</t>
  </si>
  <si>
    <t>2450_ZSaMS_BilyPotok_</t>
  </si>
  <si>
    <t>Bílý Potok 220</t>
  </si>
  <si>
    <t>Emil Hanko</t>
  </si>
  <si>
    <t>reditel@skolabilypotok.cz</t>
  </si>
  <si>
    <t>www.skolabilypotok.cz</t>
  </si>
  <si>
    <t>2451_ZSaMS_Bulovka_</t>
  </si>
  <si>
    <t>čp. 156</t>
  </si>
  <si>
    <t>Dana Arafa</t>
  </si>
  <si>
    <t>www.obec-bulovka.cz</t>
  </si>
  <si>
    <t>2453_ZSaMS_Detrichov_</t>
  </si>
  <si>
    <t>Dětřichov 234</t>
  </si>
  <si>
    <t>David Kolačný</t>
  </si>
  <si>
    <t>http://skola.detrichov.net</t>
  </si>
  <si>
    <t>2320_ZSaMS_DolniRasnice_</t>
  </si>
  <si>
    <t>Dolní Řasnice 270</t>
  </si>
  <si>
    <t>Vladimír Blažek</t>
  </si>
  <si>
    <t>www.rasnicka.cz</t>
  </si>
  <si>
    <t>2455_ZSaMS_Habartice_</t>
  </si>
  <si>
    <t>Habartice 213</t>
  </si>
  <si>
    <t>Alena Žamberová</t>
  </si>
  <si>
    <t>2456_ZSaMS_Hejnice_Lazenska_</t>
  </si>
  <si>
    <t>Jan Kašpar</t>
  </si>
  <si>
    <t>zs-hejnice.webzdarma.cz</t>
  </si>
  <si>
    <t>2462_ZSaMS_JindrichovicepSm_</t>
  </si>
  <si>
    <t>čp. 312</t>
  </si>
  <si>
    <t>Dagmar Vondráčková</t>
  </si>
  <si>
    <t>reditelka.skoly@jindrichovice.cz</t>
  </si>
  <si>
    <t>www.jindrichovice.cz</t>
  </si>
  <si>
    <t>2464_ZSaMS_KrasnyLes_</t>
  </si>
  <si>
    <t>Krásný Les 258</t>
  </si>
  <si>
    <t>Eva Eisenhammerová</t>
  </si>
  <si>
    <t>www.skolakrasnyles.ic.cz</t>
  </si>
  <si>
    <t>2467_ZSaMS_Kunratice_u_FR_</t>
  </si>
  <si>
    <t>Kunratice 124</t>
  </si>
  <si>
    <t>Edita Balcarová</t>
  </si>
  <si>
    <t xml:space="preserve">Obec Kunratice u Frýdlantu </t>
  </si>
  <si>
    <t>2408_MS_LazneLibverda_</t>
  </si>
  <si>
    <t>Lázně Libverda 177</t>
  </si>
  <si>
    <t>Martina Melková</t>
  </si>
  <si>
    <t>matskola.II@centrum.cz</t>
  </si>
  <si>
    <t>www.laznelibverda.cz</t>
  </si>
  <si>
    <t>2304_ZS_LazneLibverda_</t>
  </si>
  <si>
    <t>Lázně Libverda 112</t>
  </si>
  <si>
    <t>Daniela Votavová</t>
  </si>
  <si>
    <t>2438_MS_NoveMestopS_Manesova_</t>
  </si>
  <si>
    <t>Mánesova 952</t>
  </si>
  <si>
    <t>Miloslava Suková</t>
  </si>
  <si>
    <t>www.ms-nmps.cz</t>
  </si>
  <si>
    <t>Středisko volného času "ROROŠ", Nové Město pod Smrkem, příspěvková organizace</t>
  </si>
  <si>
    <t>2315_SVC_NoveMestopS_Frydlantska_</t>
  </si>
  <si>
    <t>Frýdlantská 841</t>
  </si>
  <si>
    <t>Yveta Svobodová</t>
  </si>
  <si>
    <t>www.ddmnmps.net</t>
  </si>
  <si>
    <t>2494_ZS_NoveMestopS_Tylova_</t>
  </si>
  <si>
    <t>Tylova 694</t>
  </si>
  <si>
    <t>Michaela Smutná</t>
  </si>
  <si>
    <t>www.zsnmps.cz</t>
  </si>
  <si>
    <t>2301_ZUS_NoveMestopS_Zizkova_</t>
  </si>
  <si>
    <t>Žižkova 309</t>
  </si>
  <si>
    <t>Martina Funtánová</t>
  </si>
  <si>
    <t>www.zus-nmps.wz.cz</t>
  </si>
  <si>
    <t>2497_ZSaMS_Raspenava_Fucikova_</t>
  </si>
  <si>
    <t>Fučíkova 430</t>
  </si>
  <si>
    <t>Petr Chvojka</t>
  </si>
  <si>
    <t>www.skolaraspenava.cz</t>
  </si>
  <si>
    <t>2446_ZSaMS_Visnova_</t>
  </si>
  <si>
    <t>Višňová 173</t>
  </si>
  <si>
    <t>Adéla Paříková</t>
  </si>
  <si>
    <t>www.zsvisnova.cz</t>
  </si>
  <si>
    <t>3454_DDM_Vikyr_Jbc_</t>
  </si>
  <si>
    <t>Pavel Dostál</t>
  </si>
  <si>
    <t>dostal@vikyr.cz</t>
  </si>
  <si>
    <t>www.ddmvikyr.cz</t>
  </si>
  <si>
    <t>3470_MS_28_rijna_16_Jbc_</t>
  </si>
  <si>
    <t>Hana Nováková</t>
  </si>
  <si>
    <t>http://28rijna.materska-skola.com</t>
  </si>
  <si>
    <t>3469_MS_Arbesova_Jbc_</t>
  </si>
  <si>
    <t>Zuzana Křivancová</t>
  </si>
  <si>
    <t>arbesova.materskaskola@seznam.cz</t>
  </si>
  <si>
    <t>http://ms-arbesova-jablonec-nad-nisou.webnode.cz</t>
  </si>
  <si>
    <t>3462_MS_Cs_armady_37_Jbc_</t>
  </si>
  <si>
    <t>Československé armády 37</t>
  </si>
  <si>
    <t>Jana Horáčková</t>
  </si>
  <si>
    <t>www.msrynovice.cz</t>
  </si>
  <si>
    <t>3464_MS_Dolni_3971_Jbc_</t>
  </si>
  <si>
    <t>Dolní 3969</t>
  </si>
  <si>
    <t>Dana Chalupová</t>
  </si>
  <si>
    <t>www. mskokonin.cz</t>
  </si>
  <si>
    <t>3453_MS_Havlickova_Jbc_</t>
  </si>
  <si>
    <t>Jolana Stejskalová</t>
  </si>
  <si>
    <t>www.mshavlickova.cz</t>
  </si>
  <si>
    <t>3471_MS_Hrbitovni_Jbc_</t>
  </si>
  <si>
    <t>Hana Hušková</t>
  </si>
  <si>
    <t>www.materska-skola.com/hrbitovni</t>
  </si>
  <si>
    <t>3472_MS_Husova_Jbc_</t>
  </si>
  <si>
    <t>Lucie Papoušková</t>
  </si>
  <si>
    <t>http://ms-kapicka.webnode.cz</t>
  </si>
  <si>
    <t>3467_MS_J_Hory_Jbc_</t>
  </si>
  <si>
    <t>Josefa Hory 31</t>
  </si>
  <si>
    <t>Eva Tuhá</t>
  </si>
  <si>
    <t>www.msmsenacek.cz</t>
  </si>
  <si>
    <t>3461_MS_Jugoslavska_Jbc_</t>
  </si>
  <si>
    <t>Renata Kolischová</t>
  </si>
  <si>
    <t>www.msjugoslavska.cz</t>
  </si>
  <si>
    <t>3468_MS_Lovecka_Jbc_</t>
  </si>
  <si>
    <t>Lovecká 11</t>
  </si>
  <si>
    <t>Kateřina Sýkorová</t>
  </si>
  <si>
    <t>www.mspampeliska.eu</t>
  </si>
  <si>
    <t>3465_MS_Mechova_Jbc_</t>
  </si>
  <si>
    <t>Irena Šolcová</t>
  </si>
  <si>
    <t>www.ms-mechova.cz</t>
  </si>
  <si>
    <t>3473_MS_Nova_Pasirska_Jbc_</t>
  </si>
  <si>
    <t>Ivana Novotná</t>
  </si>
  <si>
    <t>www.materska-skola.com/pasirska</t>
  </si>
  <si>
    <t>3474_MS_Slunecna_Jbc_</t>
  </si>
  <si>
    <t>Michala Marešová</t>
  </si>
  <si>
    <t>778 706 055</t>
  </si>
  <si>
    <t>www.materska-skola.com/slunecna</t>
  </si>
  <si>
    <t>3466_MS_Strelecka_Jbc_</t>
  </si>
  <si>
    <t>Eva Čáchová</t>
  </si>
  <si>
    <t>www.strelecka.cz</t>
  </si>
  <si>
    <t>3407_MS_Svedska_Jbc_</t>
  </si>
  <si>
    <t>Zuzana Lapáčková</t>
  </si>
  <si>
    <t>www.materska-skola.com/svedska/</t>
  </si>
  <si>
    <t>3463_MS_Ticha_Jbc_</t>
  </si>
  <si>
    <t>Pavla Macháčková</t>
  </si>
  <si>
    <t>www.mspohoda.cz</t>
  </si>
  <si>
    <t>Mateřská škola Montessori Jablonec nad Nisou, Zámecká 10, příspěvková organizace</t>
  </si>
  <si>
    <t>3460_MS_Montessori_Zamecka_</t>
  </si>
  <si>
    <t>Vlasta Hillebrandová</t>
  </si>
  <si>
    <t>www.montessori-jbc.cz</t>
  </si>
  <si>
    <t>3413_MS_spec_Palackeho_Jbc_</t>
  </si>
  <si>
    <t>Jana Brethová</t>
  </si>
  <si>
    <t>www.ms-hlaska.cz</t>
  </si>
  <si>
    <t>3409_ZS_5_kvetna_Jbc_</t>
  </si>
  <si>
    <t>5. května 76</t>
  </si>
  <si>
    <t>Michaela Hanyšová</t>
  </si>
  <si>
    <t>reditel@zsjbc5kvetna.cz</t>
  </si>
  <si>
    <t>www.zsjbc5kvetna.cz</t>
  </si>
  <si>
    <t>3415_ZS_Arbesova_Jbc_</t>
  </si>
  <si>
    <t>Arbesova 30</t>
  </si>
  <si>
    <t>Tomáš Saal</t>
  </si>
  <si>
    <t>www.arbesovka.cz</t>
  </si>
  <si>
    <t>3412_ZS_Liberecka_Jbc_</t>
  </si>
  <si>
    <t>Liberecká 26</t>
  </si>
  <si>
    <t>Martin Chytka</t>
  </si>
  <si>
    <t>www.zsliberecka.cz</t>
  </si>
  <si>
    <t>3416_ZS_Mozartova_Jbc_</t>
  </si>
  <si>
    <t>Mozartova 24</t>
  </si>
  <si>
    <t>Karel Opočenský</t>
  </si>
  <si>
    <t>skola@zsmozartova.cz</t>
  </si>
  <si>
    <t>www.zsmozartova.cz</t>
  </si>
  <si>
    <t>3414_ZS_Na_Sumave_Jbc_</t>
  </si>
  <si>
    <t>Jan Kolář</t>
  </si>
  <si>
    <t>skola@zssumava.cz</t>
  </si>
  <si>
    <t>www.zssumava.cz</t>
  </si>
  <si>
    <t>3411_ZS_Pasirska_Jbc_</t>
  </si>
  <si>
    <t>Pasířská 72</t>
  </si>
  <si>
    <t>Jitka Šťovíčková</t>
  </si>
  <si>
    <t>www.zspasirskajbc.cz</t>
  </si>
  <si>
    <t>3408_ZS_Pivovarska_Jbc_</t>
  </si>
  <si>
    <t>Miroslav Krajina</t>
  </si>
  <si>
    <t>www.7zsjbc.cz</t>
  </si>
  <si>
    <t>3417_ZS_Pod_Vodarnou_Jbc_</t>
  </si>
  <si>
    <t>Pod Vodárnou 10</t>
  </si>
  <si>
    <t>Jana Mašindová</t>
  </si>
  <si>
    <t>skola@zsrynovice.cz</t>
  </si>
  <si>
    <t>www.zsrynovice.cz</t>
  </si>
  <si>
    <t>3410_ZS_Rychnovska_Jbc_</t>
  </si>
  <si>
    <t>Rychnovská 216</t>
  </si>
  <si>
    <t>Lea Šmídová</t>
  </si>
  <si>
    <t>www.zskokonin.com</t>
  </si>
  <si>
    <t>3455_ZUS_Podhorska_Jbc_</t>
  </si>
  <si>
    <t>Podhorská 47/2500</t>
  </si>
  <si>
    <t>Vít Rakušan</t>
  </si>
  <si>
    <t>www.zusjbc.cz</t>
  </si>
  <si>
    <t>3419_ZS_a_MS_Janov_</t>
  </si>
  <si>
    <t>čp. 374</t>
  </si>
  <si>
    <t>Jana Tomešová</t>
  </si>
  <si>
    <t>reditel@zsjanovjbc.com</t>
  </si>
  <si>
    <t>www.zsjanovjbc.com</t>
  </si>
  <si>
    <t>3422_ZS_a_MS_Josefuv_Dul_</t>
  </si>
  <si>
    <t>Kateřina Titěrová</t>
  </si>
  <si>
    <t>www.josefuvdul.cz</t>
  </si>
  <si>
    <t>3426_MS_Lucany_</t>
  </si>
  <si>
    <t>čp. 570</t>
  </si>
  <si>
    <t>Eva Strnadová</t>
  </si>
  <si>
    <t>http://mslucany.cz</t>
  </si>
  <si>
    <t>3425_ZS_Lucany_</t>
  </si>
  <si>
    <t>čp. 420</t>
  </si>
  <si>
    <t>Martin Würz</t>
  </si>
  <si>
    <t>skola@zslucany.cz</t>
  </si>
  <si>
    <t>www.zslucany.cz</t>
  </si>
  <si>
    <t>3418_MS_Marsovice_</t>
  </si>
  <si>
    <t>čp. 81</t>
  </si>
  <si>
    <t>Dana Štrynclová</t>
  </si>
  <si>
    <t>www.skolka-marsovice.cz</t>
  </si>
  <si>
    <t>3428_ZS_a_MS_Nova_Ves_</t>
  </si>
  <si>
    <t>čp. 264</t>
  </si>
  <si>
    <t>Jana Fialová</t>
  </si>
  <si>
    <t>www.skolanovavesnn.cz</t>
  </si>
  <si>
    <t>3433_MS_Radlo_</t>
  </si>
  <si>
    <t>čp. 3</t>
  </si>
  <si>
    <t>Eva Rydval</t>
  </si>
  <si>
    <t>www.msradlo.cz</t>
  </si>
  <si>
    <t>3432_ZS_Radlo_</t>
  </si>
  <si>
    <t>čp. 121</t>
  </si>
  <si>
    <t>Jan Šafránek</t>
  </si>
  <si>
    <t>www.zsradlo.cz</t>
  </si>
  <si>
    <t>3435_ZS_a_MS_Rychnov_</t>
  </si>
  <si>
    <t>Školní 488</t>
  </si>
  <si>
    <t>Marek Zikl</t>
  </si>
  <si>
    <t>488880942, 604203451</t>
  </si>
  <si>
    <t>http://zs.rychnovjbc.cz</t>
  </si>
  <si>
    <t>3440_MS_U_Skolky_Tanvald_</t>
  </si>
  <si>
    <t>Blanka Bryscejnová</t>
  </si>
  <si>
    <t>483394753, 602562881</t>
  </si>
  <si>
    <t>www.msuskolkytanvald.estranky.cz</t>
  </si>
  <si>
    <t>3458_SVC_Tanvald_</t>
  </si>
  <si>
    <t>Protifaš.boj. 336</t>
  </si>
  <si>
    <t>Helena Beranová</t>
  </si>
  <si>
    <t>info@svctanvald.cz</t>
  </si>
  <si>
    <t>www.svctanvald.cz</t>
  </si>
  <si>
    <t>3439_Masarykova_ZS_Tanvald_</t>
  </si>
  <si>
    <t>Jana Duňková</t>
  </si>
  <si>
    <t>483394345, 770689335</t>
  </si>
  <si>
    <t>reditelka@mzstanvald.cz</t>
  </si>
  <si>
    <t>www.mzsaoatanvald.cz</t>
  </si>
  <si>
    <t>3438_ZS_Sportovni_Tanvald_</t>
  </si>
  <si>
    <t>Sportovní 576</t>
  </si>
  <si>
    <t>Jana Tůmová</t>
  </si>
  <si>
    <t>jana.tumova@zstanvald.cz</t>
  </si>
  <si>
    <t>www.zstanvald-sportovni.cz</t>
  </si>
  <si>
    <t>3459_ZUS_Tanvald_</t>
  </si>
  <si>
    <t>Petra Jedličková Šimůnková</t>
  </si>
  <si>
    <t>www.zustanvald.cz</t>
  </si>
  <si>
    <t>3401_ZS_a_MS_Albrechtice_</t>
  </si>
  <si>
    <t>čp. 226</t>
  </si>
  <si>
    <t>Albrechtice v Jizerských horách</t>
  </si>
  <si>
    <t>Andrea Janušková</t>
  </si>
  <si>
    <t>www.albrechtice-jh.cz</t>
  </si>
  <si>
    <t>3404_ZS_a_MS_Desna_Krkonosska_</t>
  </si>
  <si>
    <t>Krkonošská 613</t>
  </si>
  <si>
    <t>Martina Hrubá</t>
  </si>
  <si>
    <t>zsdesna@telecom.cz, reditelna@zsdesna.cz</t>
  </si>
  <si>
    <t>www.zsdesna.cz</t>
  </si>
  <si>
    <t>5409_MS_Harrachov_</t>
  </si>
  <si>
    <t>Nový Svět 419</t>
  </si>
  <si>
    <t>Kateřina Kynclová</t>
  </si>
  <si>
    <t xml:space="preserve">mskaminek@harrachov.cz </t>
  </si>
  <si>
    <t>www.harrachov.cz/skolka</t>
  </si>
  <si>
    <t>5408_ZS_Harachov_</t>
  </si>
  <si>
    <t>Helena Stříbrná</t>
  </si>
  <si>
    <t>www.skola-harrachov.cz</t>
  </si>
  <si>
    <t>3424_ZS_a_MS_Korenov_</t>
  </si>
  <si>
    <t>čp. 800</t>
  </si>
  <si>
    <t>Lenka Lipská</t>
  </si>
  <si>
    <t>www.zskorenov.cz</t>
  </si>
  <si>
    <t>3430_MS_Plavy_</t>
  </si>
  <si>
    <t>čp. 24</t>
  </si>
  <si>
    <t>Iveta Bryndová</t>
  </si>
  <si>
    <t>ibryndova@msplavy.cz</t>
  </si>
  <si>
    <t>www.msplavy.cz</t>
  </si>
  <si>
    <t>3431_ZS_Plavy_</t>
  </si>
  <si>
    <t>čp. 65</t>
  </si>
  <si>
    <t>Marie Navrátilová</t>
  </si>
  <si>
    <t>483398181, 734255121</t>
  </si>
  <si>
    <t>skola@zsplavy.cz</t>
  </si>
  <si>
    <t>www.zsplavy.cz</t>
  </si>
  <si>
    <t>3437_MS_Smrzovka_</t>
  </si>
  <si>
    <t>Havlíčkova 826</t>
  </si>
  <si>
    <t>Elena Hulcká</t>
  </si>
  <si>
    <t>483382157, 731495355</t>
  </si>
  <si>
    <t>smrzovka.materskaskola.cz</t>
  </si>
  <si>
    <t>3436_ZS_Smrzovka_</t>
  </si>
  <si>
    <t>Komenského 964</t>
  </si>
  <si>
    <t>Renata Klimentová</t>
  </si>
  <si>
    <t>klimentova@zssmrzovka.cz</t>
  </si>
  <si>
    <t>www.zssmrzovka.cz</t>
  </si>
  <si>
    <t>3442_MS_Velke_Hamry_I_</t>
  </si>
  <si>
    <t>Velké Hamry I. 621</t>
  </si>
  <si>
    <t>Velké Hamry</t>
  </si>
  <si>
    <t>Soňa Tůmová</t>
  </si>
  <si>
    <t>reditelka@msvh.cz</t>
  </si>
  <si>
    <t>www.msvh.cz</t>
  </si>
  <si>
    <t>3452_ZS_a_MS_Velke_Hamry_II_</t>
  </si>
  <si>
    <t>čp. 212</t>
  </si>
  <si>
    <t>Velké Hamry II.</t>
  </si>
  <si>
    <t>Zdeňka Juklová</t>
  </si>
  <si>
    <t>skola@zsvelkehamry.cz</t>
  </si>
  <si>
    <t>www.zsvhamry.cz</t>
  </si>
  <si>
    <t xml:space="preserve">Město Velké Hamry </t>
  </si>
  <si>
    <t>3445_ZS_a_MS_Zlata_Olesnice_</t>
  </si>
  <si>
    <t>čp. 34</t>
  </si>
  <si>
    <t>Renata Pekařová</t>
  </si>
  <si>
    <t>731 470 115</t>
  </si>
  <si>
    <t>skolazlataolesnice@seznam.cz</t>
  </si>
  <si>
    <t>www.skola.zlata-olesnice.cz</t>
  </si>
  <si>
    <t>3475_MS_Na_Vapence_ZB_</t>
  </si>
  <si>
    <t>Jitka Jírová</t>
  </si>
  <si>
    <t>www.msnavapence.cz</t>
  </si>
  <si>
    <t>3449_MS_Slunecna_ZB_</t>
  </si>
  <si>
    <t>Slunečná 327</t>
  </si>
  <si>
    <t>Daniela Lufinková</t>
  </si>
  <si>
    <t>www.msslunecna.cz</t>
  </si>
  <si>
    <t>3451_MS_Stavbaru_ZB_</t>
  </si>
  <si>
    <t>Stavbařů 832</t>
  </si>
  <si>
    <t>Helena Korecká</t>
  </si>
  <si>
    <t>http://ms-stavbaru.webnode.cz</t>
  </si>
  <si>
    <t>3456_SVC_Mozaika_ZB_</t>
  </si>
  <si>
    <t>Jitka Šírková</t>
  </si>
  <si>
    <t>www.mozaikazb.cz</t>
  </si>
  <si>
    <t>3447_ZS_Pelechovska_ZB_</t>
  </si>
  <si>
    <t>Milan Hlubuček</t>
  </si>
  <si>
    <t>www.zspelechovska.cz</t>
  </si>
  <si>
    <t>3446_ZS_Skolni_ZB_</t>
  </si>
  <si>
    <t>Školní 700</t>
  </si>
  <si>
    <t>Zdeněk Kučera</t>
  </si>
  <si>
    <t>www.zs-skolni.cz</t>
  </si>
  <si>
    <t>Základní umělecká škola Železný Brod, příspěvková organizace</t>
  </si>
  <si>
    <t>3457_SVC_Mozaika_ZB_</t>
  </si>
  <si>
    <t>Eva Lédlová</t>
  </si>
  <si>
    <t>www.zus-zelbrod.cz</t>
  </si>
  <si>
    <t>3423_MS_Koberovy_</t>
  </si>
  <si>
    <t>čp. 140</t>
  </si>
  <si>
    <t>Lenka Hynková</t>
  </si>
  <si>
    <t>3448_ZS_Koberovy_</t>
  </si>
  <si>
    <t>čp. 1</t>
  </si>
  <si>
    <t>Petr Flégr</t>
  </si>
  <si>
    <t>www.zskoberovy.webnode.cz</t>
  </si>
  <si>
    <t>3402_MS_Pencin_</t>
  </si>
  <si>
    <t>Pěnčín 62</t>
  </si>
  <si>
    <t>Hana Pešková</t>
  </si>
  <si>
    <t>http://skolka.pencin.cz</t>
  </si>
  <si>
    <t>3429_ZS_Pencin_Bratrikov_</t>
  </si>
  <si>
    <t>Pěnčín 22</t>
  </si>
  <si>
    <t>Martin Zicháček</t>
  </si>
  <si>
    <t>skola@zspencin.cz</t>
  </si>
  <si>
    <t>www.zspencin.cz</t>
  </si>
  <si>
    <t>3405_ZS_a_MS_Huntirov_</t>
  </si>
  <si>
    <t>Huntířov 63</t>
  </si>
  <si>
    <t>Miroslava Kopecká</t>
  </si>
  <si>
    <t>www.skola-huntirov.cz</t>
  </si>
  <si>
    <t>3444_MS_Zasada_</t>
  </si>
  <si>
    <t>čp. 326</t>
  </si>
  <si>
    <t>Alena Vávrová</t>
  </si>
  <si>
    <t>www.mszasada.cz</t>
  </si>
  <si>
    <t>městys Zásada</t>
  </si>
  <si>
    <t>3443_ZS_Zasada_</t>
  </si>
  <si>
    <t>Václav Horáček</t>
  </si>
  <si>
    <t>www.mzszasada.cz</t>
  </si>
  <si>
    <t>4476_DDM_Libertin_CL_</t>
  </si>
  <si>
    <t>Škroupovo nám. 138</t>
  </si>
  <si>
    <t>Miroslava Netolická</t>
  </si>
  <si>
    <t>www.libertin.cz</t>
  </si>
  <si>
    <t>4411_MS_A_Sovy_CL_</t>
  </si>
  <si>
    <t>Antonína Sovy 1740</t>
  </si>
  <si>
    <t>kontakt@mssovicka.cz</t>
  </si>
  <si>
    <t>www.sovickacl.cz</t>
  </si>
  <si>
    <t>4409_MS_Arbesova_CL_</t>
  </si>
  <si>
    <t>Arbesova 411</t>
  </si>
  <si>
    <t>www.ms-arbesova.cz</t>
  </si>
  <si>
    <t>4407_MS_Bratri_Capku_CL_</t>
  </si>
  <si>
    <t>Bratří Čapků 2864</t>
  </si>
  <si>
    <t>Zdeňka Coufalová</t>
  </si>
  <si>
    <t>4492_MS_Moskevska_CL_</t>
  </si>
  <si>
    <t>Moskevská 2434</t>
  </si>
  <si>
    <t>Šárka Malá</t>
  </si>
  <si>
    <t>http://ms-sikulka.cz</t>
  </si>
  <si>
    <t>4408_MS_Severni_CL_</t>
  </si>
  <si>
    <t>Severní 2214</t>
  </si>
  <si>
    <t>Alexandra Rybářová</t>
  </si>
  <si>
    <t>481319800*</t>
  </si>
  <si>
    <t>www.msseverni.cz</t>
  </si>
  <si>
    <t>4423_MS_Svarovska_CL_</t>
  </si>
  <si>
    <t>Svárovská 3315</t>
  </si>
  <si>
    <t>Jana Červinková</t>
  </si>
  <si>
    <t>www.mspastelka.cz</t>
  </si>
  <si>
    <t>4404_MS_Zhorelecka_CL_</t>
  </si>
  <si>
    <t>Zhořelecká 2607</t>
  </si>
  <si>
    <t>Jana Timová</t>
  </si>
  <si>
    <t>www.msspicak.cz</t>
  </si>
  <si>
    <t>4480_Samostatna_SJ_CL_</t>
  </si>
  <si>
    <t>Marcela Brejchová</t>
  </si>
  <si>
    <t>www.jidelnaspicak.cz</t>
  </si>
  <si>
    <t>4439_ZS_a_MS_Jizni_CL_</t>
  </si>
  <si>
    <t>Jižní 1903</t>
  </si>
  <si>
    <t>Jan Policer</t>
  </si>
  <si>
    <t>www.zsjizni.clnet.cz</t>
  </si>
  <si>
    <t>4443_ZS_28_rijna_CL_</t>
  </si>
  <si>
    <t>Libor Šmejda</t>
  </si>
  <si>
    <t>www.zs-spicak.cz</t>
  </si>
  <si>
    <t>4438_ZS_A_Sovy_CL_</t>
  </si>
  <si>
    <t>A. Sovy 3056</t>
  </si>
  <si>
    <t>Václav Špetlík</t>
  </si>
  <si>
    <t>www.zsslovanka.cz</t>
  </si>
  <si>
    <t>4455_ZS_Manesova_CL_</t>
  </si>
  <si>
    <t>Mánesova 1526</t>
  </si>
  <si>
    <t>Antonín Lačný</t>
  </si>
  <si>
    <t>skola@zstyrsceskalipa.cz</t>
  </si>
  <si>
    <t>www.zstyrsceskalipa.cz</t>
  </si>
  <si>
    <t>4440_ZS_Partyzanska_CL_</t>
  </si>
  <si>
    <t>Partyzánská 1053</t>
  </si>
  <si>
    <t>Karel Minařík</t>
  </si>
  <si>
    <t>www.zspartyzanska.cz</t>
  </si>
  <si>
    <t>4442_ZS_Patova_CL_</t>
  </si>
  <si>
    <t>Pátova 406</t>
  </si>
  <si>
    <t>Petr Jonáš</t>
  </si>
  <si>
    <t>www.zspatova.skolniweb.cz</t>
  </si>
  <si>
    <t>4436_ZS_Skolni_CL_</t>
  </si>
  <si>
    <t>Školní 2520</t>
  </si>
  <si>
    <t>Pavel Černý</t>
  </si>
  <si>
    <t>cerny@zs-sever.cz</t>
  </si>
  <si>
    <t>www.zs-sever.cz</t>
  </si>
  <si>
    <t>4454_ZS_Sluknovska_CL_</t>
  </si>
  <si>
    <t>Šluknovská 2904</t>
  </si>
  <si>
    <t>Radek Častulík</t>
  </si>
  <si>
    <t>info@zslada.cz</t>
  </si>
  <si>
    <t>www.zslada.ceskalipa.indos.cz</t>
  </si>
  <si>
    <t>4479_ZS_PS_a_MS_Moskevska_CL_</t>
  </si>
  <si>
    <t>Moskevská 679</t>
  </si>
  <si>
    <t>Kateřina Holá</t>
  </si>
  <si>
    <t>www.zspsms.cz</t>
  </si>
  <si>
    <t>Základní umělecká škola, Česká Lípa, Arbesova 2077, příspěvková organizace</t>
  </si>
  <si>
    <t>4473_ZUS_Arbesova_CL_</t>
  </si>
  <si>
    <t>Arbesova 2077</t>
  </si>
  <si>
    <t>Marek Kučera DiS.</t>
  </si>
  <si>
    <t>www.zus-cl.cz</t>
  </si>
  <si>
    <t>4485_MS_Blizevedly_</t>
  </si>
  <si>
    <t>čp. 55</t>
  </si>
  <si>
    <t>Lenka Košlerová</t>
  </si>
  <si>
    <t>4435_ZS_a_MS_Brniste_</t>
  </si>
  <si>
    <t>čp. 101</t>
  </si>
  <si>
    <t>Věra Tvrdíková</t>
  </si>
  <si>
    <t>4412_MS_Doksy_Libusina_</t>
  </si>
  <si>
    <t>Šárka Semecká</t>
  </si>
  <si>
    <t>reditelka@mslibusina.cz</t>
  </si>
  <si>
    <t>www.mslibusina.cz</t>
  </si>
  <si>
    <t>4413_MS_Doksy_Prazska_</t>
  </si>
  <si>
    <t>Pražská 836</t>
  </si>
  <si>
    <t>Ivana Moudrá</t>
  </si>
  <si>
    <t>www.msprazska.doksy.com</t>
  </si>
  <si>
    <t>4429_ZS_a_MS_Doksy_Stare_Splavy_</t>
  </si>
  <si>
    <t>Jezerní 74</t>
  </si>
  <si>
    <t>Staré Splavy</t>
  </si>
  <si>
    <t>Věra Konečná</t>
  </si>
  <si>
    <t>www.zsamsstaresplavy.doksy.com</t>
  </si>
  <si>
    <t>4452_ZS_Doksy_Valdstejnska_</t>
  </si>
  <si>
    <t>Valdštejnská 253</t>
  </si>
  <si>
    <t>Vlastimil Tuťálek</t>
  </si>
  <si>
    <t>www.zsdoksy.cz</t>
  </si>
  <si>
    <t>4468_ZUS_Doksy_</t>
  </si>
  <si>
    <t>Sokolská 299</t>
  </si>
  <si>
    <t>Hana Jungmanová DiS.</t>
  </si>
  <si>
    <t>702054453*</t>
  </si>
  <si>
    <t>www.zusdoksy.cz</t>
  </si>
  <si>
    <t>4414_MS_Duba_</t>
  </si>
  <si>
    <t>Luční 28</t>
  </si>
  <si>
    <t>Zdena Šindelářová</t>
  </si>
  <si>
    <t>reditel@msduba.cz</t>
  </si>
  <si>
    <t>www.materskaskoladuba.estranky.cz</t>
  </si>
  <si>
    <t>4444_ZS_Duba_</t>
  </si>
  <si>
    <t>Dlouhá 113</t>
  </si>
  <si>
    <t>Jindřiška Skalická</t>
  </si>
  <si>
    <t>www.zsduba.cz</t>
  </si>
  <si>
    <t>4445_ZS_a_MS_Dubnice_</t>
  </si>
  <si>
    <t>čp. 240</t>
  </si>
  <si>
    <t>Jaroslava Hujková</t>
  </si>
  <si>
    <t>http://dubnice.sweb.cz</t>
  </si>
  <si>
    <t>4446_ZS_a_MS_Holany_</t>
  </si>
  <si>
    <t>Holany 45</t>
  </si>
  <si>
    <t>Česká Lípa 2</t>
  </si>
  <si>
    <t>www.holany.cz</t>
  </si>
  <si>
    <t>Obec Holany</t>
  </si>
  <si>
    <t>4431_ZS_a_MS_Horni_Libchava_</t>
  </si>
  <si>
    <t>čp. 196</t>
  </si>
  <si>
    <t>Marie Medřická</t>
  </si>
  <si>
    <t>http://skola-skolka.unas.cz</t>
  </si>
  <si>
    <t>4416_MS_Horni_Police_</t>
  </si>
  <si>
    <t>Křižíkova 183</t>
  </si>
  <si>
    <t>Stanislava Holovská</t>
  </si>
  <si>
    <t>www.skolkahornipolice.ic.cz</t>
  </si>
  <si>
    <t>4447_ZS_Horni_Police_</t>
  </si>
  <si>
    <t>9. května 2</t>
  </si>
  <si>
    <t>Leona Ježková</t>
  </si>
  <si>
    <t>www.zshp.cz</t>
  </si>
  <si>
    <t>4449_ZS_a_MS_Jestrebi_</t>
  </si>
  <si>
    <t>čp. 105</t>
  </si>
  <si>
    <t>Jestřebí</t>
  </si>
  <si>
    <t>Michal Kotek</t>
  </si>
  <si>
    <t>skola@zsjestrebi.cz</t>
  </si>
  <si>
    <t>https://www.zsjestrebi.cz/</t>
  </si>
  <si>
    <t>4401_MS_Kravare_</t>
  </si>
  <si>
    <t>Úštěcká 43</t>
  </si>
  <si>
    <t>Jana Syblíková</t>
  </si>
  <si>
    <t>www.kravarecl.cz</t>
  </si>
  <si>
    <t>4453_ZS_Kravare_</t>
  </si>
  <si>
    <t>Školní 115</t>
  </si>
  <si>
    <t>Zdeněk Šmída</t>
  </si>
  <si>
    <t>www.skolakravare.cz</t>
  </si>
  <si>
    <t>4467_ZS_a_MS_Mimon_Mirova_</t>
  </si>
  <si>
    <t>Mírová 81</t>
  </si>
  <si>
    <t>Monika Novotná</t>
  </si>
  <si>
    <t>www.zsamsmirova.cz</t>
  </si>
  <si>
    <t>4460_ZS_a_MS_Mimon_Pod_Ralskem_</t>
  </si>
  <si>
    <t>Pod Ralskem 572</t>
  </si>
  <si>
    <t>Jaroslav Jirůtka</t>
  </si>
  <si>
    <t>www.podralskem.unas.cz</t>
  </si>
  <si>
    <t>4472_ZUS_Mimon_</t>
  </si>
  <si>
    <t>Mírová 119</t>
  </si>
  <si>
    <t>Zdeněk Lorenz</t>
  </si>
  <si>
    <t>www.zusmimon.cz</t>
  </si>
  <si>
    <t>4418_MS_Noviny_pod_Ralskem_</t>
  </si>
  <si>
    <t>čp. 116</t>
  </si>
  <si>
    <t>Eva Litresitsová</t>
  </si>
  <si>
    <t>www.novinypodralskem.cz</t>
  </si>
  <si>
    <t>4432_ZS_a_MS_Novy_Oldrichov_</t>
  </si>
  <si>
    <t>čp. 86</t>
  </si>
  <si>
    <t>Mgr. et Mgr.</t>
  </si>
  <si>
    <t>Pavlína Burdová</t>
  </si>
  <si>
    <t>www.skolanovyoldrichov.estranky.cz</t>
  </si>
  <si>
    <t>4459_ZS_a_MS_Okna_</t>
  </si>
  <si>
    <t>Iveta Myšková</t>
  </si>
  <si>
    <t>www.okna.ecn.cz</t>
  </si>
  <si>
    <t>4424_MS_Provodin_</t>
  </si>
  <si>
    <t>Lenka Kuklová</t>
  </si>
  <si>
    <t>4489_ZS_a_MS_Ralsko_Kurivody_</t>
  </si>
  <si>
    <t>Kuřívody 700</t>
  </si>
  <si>
    <t>Ralsko</t>
  </si>
  <si>
    <t>Mgt., Bc.</t>
  </si>
  <si>
    <t>reditelna@skolakurivody.cz</t>
  </si>
  <si>
    <t>www.zsamskurivody.pcsa.cz</t>
  </si>
  <si>
    <t>4426_MS_Sosnova_</t>
  </si>
  <si>
    <t>Sosnová 49</t>
  </si>
  <si>
    <t>Jana Křížová</t>
  </si>
  <si>
    <t>www.sosnova.org</t>
  </si>
  <si>
    <t>4461_ZS_a_MS_Straz_p_R_Pionyru_</t>
  </si>
  <si>
    <t>Pionýrů 141</t>
  </si>
  <si>
    <t>Bedřiška Rychtaříková</t>
  </si>
  <si>
    <t>www.zsstraz.org</t>
  </si>
  <si>
    <t>4427_MS_Struznice_</t>
  </si>
  <si>
    <t>Stružnice 69</t>
  </si>
  <si>
    <t>http://mesta.obce.cz/struznice</t>
  </si>
  <si>
    <t>4462_ZS_Struznice_</t>
  </si>
  <si>
    <t>Jezvé 137</t>
  </si>
  <si>
    <t>Lenka Kolstrunková</t>
  </si>
  <si>
    <t>4490_ZS_a_MS_Volfartice_</t>
  </si>
  <si>
    <t>Jana Junková</t>
  </si>
  <si>
    <t>skola@zsmsvolfartice.cz</t>
  </si>
  <si>
    <t>www.zsvolfartice.wz.cz</t>
  </si>
  <si>
    <t>4491_ZS_a_MS_Zahradky_</t>
  </si>
  <si>
    <t xml:space="preserve">čp. 19 </t>
  </si>
  <si>
    <t>Zahrádky</t>
  </si>
  <si>
    <t>Jaroslava Hoffmannová</t>
  </si>
  <si>
    <t>www.zahradkycl.cz</t>
  </si>
  <si>
    <t>4465_ZS_a_MS_Zakupy_</t>
  </si>
  <si>
    <t>Školní 347</t>
  </si>
  <si>
    <t>Čestmír Kopřiva</t>
  </si>
  <si>
    <t>www.zszakupy.cz</t>
  </si>
  <si>
    <t>4466_ZS_a_MS_Zandov_</t>
  </si>
  <si>
    <t>Kostelní 200</t>
  </si>
  <si>
    <t>Kamila Nacházelová</t>
  </si>
  <si>
    <t>www.zszandov.cz</t>
  </si>
  <si>
    <t>4470_ZUS_Zandov_</t>
  </si>
  <si>
    <t>Dlouhá 121</t>
  </si>
  <si>
    <t>Alena Losová</t>
  </si>
  <si>
    <t>reditel@zuszandov.cz</t>
  </si>
  <si>
    <t>www.zuszandov.cz</t>
  </si>
  <si>
    <t>4486_DDM_Smetanka_NB_</t>
  </si>
  <si>
    <t>Smetanova 387</t>
  </si>
  <si>
    <t>Olga Koutná</t>
  </si>
  <si>
    <t>koutna@smetankanovybor.cz</t>
  </si>
  <si>
    <t>www.ddm-novybor.cz</t>
  </si>
  <si>
    <t>4419_MS_Svojsikova_NB_</t>
  </si>
  <si>
    <t>Svojsíkova 754</t>
  </si>
  <si>
    <t>Ivana Posseltová</t>
  </si>
  <si>
    <t>www.msklicek.cz</t>
  </si>
  <si>
    <t>4464_ZS_B_Nemcove_NB_</t>
  </si>
  <si>
    <t>Boženy Němcové 539</t>
  </si>
  <si>
    <t>Ivana Kolčová</t>
  </si>
  <si>
    <t>i.kolcova@zsulesa.cz</t>
  </si>
  <si>
    <t>www.zsulesa.cz</t>
  </si>
  <si>
    <t>4457_ZS_Gen_Svobody_NB_</t>
  </si>
  <si>
    <t>Generála Svobody 114</t>
  </si>
  <si>
    <t>Jiřina Jelínková</t>
  </si>
  <si>
    <t>zsarnultovice.jelinkova@gmail.com</t>
  </si>
  <si>
    <t>www.zsarnultovice.cz</t>
  </si>
  <si>
    <t>4456_ZS_nam_Miru_NB_</t>
  </si>
  <si>
    <t>náměstí Míru 128</t>
  </si>
  <si>
    <t>Jakub Ujka</t>
  </si>
  <si>
    <t>www.zsnamesti.cz</t>
  </si>
  <si>
    <t>4478_ZS_prakticka_nam_Miru_NB_</t>
  </si>
  <si>
    <t>náměstí Míru 104</t>
  </si>
  <si>
    <t>Romana Suchá</t>
  </si>
  <si>
    <t>www.zspnb.cz</t>
  </si>
  <si>
    <t>4471_ZUS_NB_</t>
  </si>
  <si>
    <t>Křižíkova 301</t>
  </si>
  <si>
    <t>reditelka@zusnb.cz</t>
  </si>
  <si>
    <t>http://www.zusnb.cz/</t>
  </si>
  <si>
    <t>4474_DDM_Cvikovacek_Cvikov_</t>
  </si>
  <si>
    <t>Československé armády 195/I</t>
  </si>
  <si>
    <t>Šárka Matoušková</t>
  </si>
  <si>
    <t>matouskova@cvikovacek.cz</t>
  </si>
  <si>
    <t>http://www.cvikovacek.cz</t>
  </si>
  <si>
    <t>4402_MS_Jiraskova_Cvikov_</t>
  </si>
  <si>
    <t>Jiráskova 88/I</t>
  </si>
  <si>
    <t>Eva Bobeláková</t>
  </si>
  <si>
    <t>www.msjiraskova.cvikov.cz</t>
  </si>
  <si>
    <t>4481_ZS_Sad_5_kvetna_B_H_Cvikov_</t>
  </si>
  <si>
    <t>Sad 5. května 130/I</t>
  </si>
  <si>
    <t>Ivo Čeřovský</t>
  </si>
  <si>
    <t>http://zs.cvikov.cz</t>
  </si>
  <si>
    <t>4469_ZUS_Cvikov_</t>
  </si>
  <si>
    <t>Nerudova 496/I</t>
  </si>
  <si>
    <t>Olga Svatošová</t>
  </si>
  <si>
    <t>www.zuscvikov.blog.cz</t>
  </si>
  <si>
    <t>4451_ZS_MS_nam_Miru_Kam_Senov_</t>
  </si>
  <si>
    <t>nám. Míru 616</t>
  </si>
  <si>
    <t>Tomáš Vlček</t>
  </si>
  <si>
    <t>www.volny.cz/zs.kamsenov</t>
  </si>
  <si>
    <t>4450_ZS_MS_PRA_Kam_Senov_Prachen_</t>
  </si>
  <si>
    <t>Prácheň 126</t>
  </si>
  <si>
    <t>Tereza Jeřábková</t>
  </si>
  <si>
    <t>www.skolaprachen.estranky.cz</t>
  </si>
  <si>
    <t>4430_ZS_MS_Kunratice_u_C_</t>
  </si>
  <si>
    <t>čp. 255</t>
  </si>
  <si>
    <t>Zdeněk Dvořák</t>
  </si>
  <si>
    <t>http://www.zsamskunratice.estranky.cz</t>
  </si>
  <si>
    <t>4433_ZS_MS_Okrouhla_</t>
  </si>
  <si>
    <t>Okrouhlá 11</t>
  </si>
  <si>
    <t>zsmsokrouhla@seznam.cz</t>
  </si>
  <si>
    <t>www.zsms.okrouhla.info</t>
  </si>
  <si>
    <t>4487_ZS_MS_Polevsko_</t>
  </si>
  <si>
    <t>čp. 167</t>
  </si>
  <si>
    <t>Elena Průchová</t>
  </si>
  <si>
    <t>reditel@skolapolevsko.cz</t>
  </si>
  <si>
    <t>www.skolapolevsko.estranky.cz</t>
  </si>
  <si>
    <t>4488_ZS_MS_Prysk_</t>
  </si>
  <si>
    <t>Dolní Prysk 56</t>
  </si>
  <si>
    <t>Jana Vostřelová</t>
  </si>
  <si>
    <t>www.prysk.cz</t>
  </si>
  <si>
    <t>4434_ZS_MS_Skalice_u_CL_</t>
  </si>
  <si>
    <t>Michaela Ladýřová</t>
  </si>
  <si>
    <t>skola@zsms-skalice.cz</t>
  </si>
  <si>
    <t>www.zsskalice.skolniweb.cz</t>
  </si>
  <si>
    <t>4441_ZS_MS_Sloup_v_C_</t>
  </si>
  <si>
    <t>Nám. T.G. Masaryka 81</t>
  </si>
  <si>
    <t>Michaela Suchardová</t>
  </si>
  <si>
    <t>www.skolasloup.estranky.cz</t>
  </si>
  <si>
    <t>4428_MS_Svor_</t>
  </si>
  <si>
    <t>čp. 208</t>
  </si>
  <si>
    <t>Magdalena Andrlová</t>
  </si>
  <si>
    <t>4463_ZS_Svor_</t>
  </si>
  <si>
    <t>čp. 242</t>
  </si>
  <si>
    <t>Jana Jahvodková</t>
  </si>
  <si>
    <t>www.zssvor.estranky.cz</t>
  </si>
  <si>
    <t>5489_MS_spec_Na_Olesce_SM_</t>
  </si>
  <si>
    <t>Na Olešce 433</t>
  </si>
  <si>
    <t>Lucie Pičmanová</t>
  </si>
  <si>
    <t>http://materska-skola-specialni-semily.webnode.cz</t>
  </si>
  <si>
    <t>Mateřská škola Luční Semily, příspěvková organizace</t>
  </si>
  <si>
    <t>5451_MS_Lucni_SM_</t>
  </si>
  <si>
    <t>Pekárenská 468</t>
  </si>
  <si>
    <t>Milena Skrbková</t>
  </si>
  <si>
    <t>http://ms-lucni.webnode.cz</t>
  </si>
  <si>
    <t>5450_MS_Treperka_SM_</t>
  </si>
  <si>
    <t>Barbora Petrušková</t>
  </si>
  <si>
    <t>www.mspodvartou.cz</t>
  </si>
  <si>
    <t>5447_SVC_Tyrsova_SM_</t>
  </si>
  <si>
    <t>Tyršova 380</t>
  </si>
  <si>
    <t>Jana Pavlatová</t>
  </si>
  <si>
    <t>www.seddma.ic.cz</t>
  </si>
  <si>
    <t>5444_ZS_SS_wald_Tyrsova_SM_</t>
  </si>
  <si>
    <t>Tyršova 485</t>
  </si>
  <si>
    <t>Ivan Semecký</t>
  </si>
  <si>
    <t>www.waldorf.semily.cz</t>
  </si>
  <si>
    <t>5449_ZS_prakt_ZS_spec_Jizerska_SM_</t>
  </si>
  <si>
    <t>Jizerská 564</t>
  </si>
  <si>
    <t>Hana Fialová</t>
  </si>
  <si>
    <t>fialha@seznam.cz</t>
  </si>
  <si>
    <t>Základní škola Dr. Františka Ladislava Riegra Semily, příspěvková organizace</t>
  </si>
  <si>
    <t>5443_ZS_Dr_Riegra_Jizerska_SM_</t>
  </si>
  <si>
    <t>Karel Strnad</t>
  </si>
  <si>
    <t>www.zsriegra.cz</t>
  </si>
  <si>
    <t>5445_ZS_Nad_Spejcharem_SM_</t>
  </si>
  <si>
    <t>Jiří Jiránek</t>
  </si>
  <si>
    <t>www.zsiosemily.euweb.cz</t>
  </si>
  <si>
    <t>5446_ZUS_SM_</t>
  </si>
  <si>
    <t>Komenského náměstí 148</t>
  </si>
  <si>
    <t>Jiří Kurfiřt</t>
  </si>
  <si>
    <t>reditel@zussemily.cz</t>
  </si>
  <si>
    <t>www.zussemily.cz</t>
  </si>
  <si>
    <t>5403_ZS_MS_Benesov_u_Semil_</t>
  </si>
  <si>
    <t>čp. 193</t>
  </si>
  <si>
    <t>Monika Hnídková</t>
  </si>
  <si>
    <t>www.benesovusemil.cz</t>
  </si>
  <si>
    <t>5404_ZS_MS_Bozkov_</t>
  </si>
  <si>
    <t>čp. 40</t>
  </si>
  <si>
    <t>Jana Valská</t>
  </si>
  <si>
    <t>zs.bozkov@tiscali.cz</t>
  </si>
  <si>
    <t>www.obecbozkov.cz</t>
  </si>
  <si>
    <t>5407_ZS_MS_Loukov_</t>
  </si>
  <si>
    <t>Háje n. Jiz. - Loukov 45</t>
  </si>
  <si>
    <t>Petra Bůnová</t>
  </si>
  <si>
    <t>www.zsloukov.cz</t>
  </si>
  <si>
    <t>5411_ZS_MS_Chuchelna_</t>
  </si>
  <si>
    <t>Chuchelna 50</t>
  </si>
  <si>
    <t>Radmil Stínil</t>
  </si>
  <si>
    <t>Základní škola a Mateřská škola Jesenný, příspěvková organizace</t>
  </si>
  <si>
    <t>5412_ZS_MS_Jesenny_</t>
  </si>
  <si>
    <t>čp. 221</t>
  </si>
  <si>
    <t>Jana Kašparová</t>
  </si>
  <si>
    <t>http://mozaika-jesenny.webnode.cz</t>
  </si>
  <si>
    <t>5418_MS_Kostalov_</t>
  </si>
  <si>
    <t>čp. 201</t>
  </si>
  <si>
    <t>Jana Krpatová</t>
  </si>
  <si>
    <t>www.ms.kostalov.cz</t>
  </si>
  <si>
    <t>5417_ZS_Kostalov_</t>
  </si>
  <si>
    <t>čp. 128</t>
  </si>
  <si>
    <t>Miroslav Kos</t>
  </si>
  <si>
    <t>www.zs.kostalov.cz</t>
  </si>
  <si>
    <t>5420_MS_Libstat_</t>
  </si>
  <si>
    <t>ČP. 212</t>
  </si>
  <si>
    <t>Dana Kousalová</t>
  </si>
  <si>
    <t>5419_ZS_Libstat_</t>
  </si>
  <si>
    <t>čp. 17</t>
  </si>
  <si>
    <t>Jana Marková</t>
  </si>
  <si>
    <t>www.mzslibstat.cz</t>
  </si>
  <si>
    <t>Středisko volného času Sluníčko Lomnice nad Popelkou, příspěvková organizace</t>
  </si>
  <si>
    <t>5425_SVC_Komenskeho_Lomnice_n_P_</t>
  </si>
  <si>
    <t>Věra Bártová</t>
  </si>
  <si>
    <t>www.ddmlomnice.cz</t>
  </si>
  <si>
    <t>5426_MS_LomniceBezrucova_Lomnice_n_P_</t>
  </si>
  <si>
    <t>Bezručova 1534</t>
  </si>
  <si>
    <t>Diana Ulrichová</t>
  </si>
  <si>
    <t>msklubicko@msklubicko.cz</t>
  </si>
  <si>
    <t>www.msklubicko.cz</t>
  </si>
  <si>
    <t>Mateřská škola Lomnice nad Popelkou, příspěvková organizace</t>
  </si>
  <si>
    <t>5423_MS_Josefa_Kabrta_Lomnice_n_P_</t>
  </si>
  <si>
    <t>Ludmila Zákoutská</t>
  </si>
  <si>
    <t>5422_ZS_Skolninam_Lomnice_n_P_</t>
  </si>
  <si>
    <t>Alena Ženatá</t>
  </si>
  <si>
    <t>www.zstgm.lomnice-net.cz</t>
  </si>
  <si>
    <t>Základní škola a základní škola speciální Lomnice nad Popelkou, příspěvková organizace</t>
  </si>
  <si>
    <t>5424_ZS_prakt_ZS_spec_Lomnice_n_P_</t>
  </si>
  <si>
    <t>Jana Hrychová</t>
  </si>
  <si>
    <t>www.zsprakticka-lomnice.ic.cz</t>
  </si>
  <si>
    <t>Základní umělecká škola Lomnice nad Popelkou, příspěvková organizace</t>
  </si>
  <si>
    <t>5427_ZUS_J_Fucika_Lomnice_n_P_</t>
  </si>
  <si>
    <t>Josefa Jana Fučíka 61</t>
  </si>
  <si>
    <t>Martin Vencl</t>
  </si>
  <si>
    <t>http://zuslomnice.cz</t>
  </si>
  <si>
    <t>5432_ZS_MS_Nova_Ves_n_P_</t>
  </si>
  <si>
    <t>čp. 250</t>
  </si>
  <si>
    <t>Kateřina Emeriaud Jandová</t>
  </si>
  <si>
    <t>www.skolanovaves.cz</t>
  </si>
  <si>
    <t>5452_ZS_MS_Slana_</t>
  </si>
  <si>
    <t>čp. 68</t>
  </si>
  <si>
    <t>Jaromíra Zajícová</t>
  </si>
  <si>
    <t>5428_ZS_MS_Struzinec_</t>
  </si>
  <si>
    <t>Stružinec 102</t>
  </si>
  <si>
    <t>Zdeňka Kozáková</t>
  </si>
  <si>
    <t>5472_MS_Vysoke_nad_Jiz_</t>
  </si>
  <si>
    <t>Šárka Štěpánková</t>
  </si>
  <si>
    <t>reditel@msvysokenj.cz</t>
  </si>
  <si>
    <t>5471_ZS_Vysoke_nad_Jiz_</t>
  </si>
  <si>
    <t>nám. Dr. K. Kramáře 124</t>
  </si>
  <si>
    <t>Radka Farská</t>
  </si>
  <si>
    <t>www.zs.vysokenj.netair.cz</t>
  </si>
  <si>
    <t>5473_MS_Zahori_</t>
  </si>
  <si>
    <t>Záhoří - Pipice 33</t>
  </si>
  <si>
    <t>Yvetta Medková</t>
  </si>
  <si>
    <t>5415_MS_JI_</t>
  </si>
  <si>
    <t>Roztocká 994</t>
  </si>
  <si>
    <t>Monika Králová</t>
  </si>
  <si>
    <t>5416_ZS_JHaracha_Jil_</t>
  </si>
  <si>
    <t>Jana Harracha 97</t>
  </si>
  <si>
    <t>Otakar Kudrnáč</t>
  </si>
  <si>
    <t>www.zsjilemnice.ipnet.cz</t>
  </si>
  <si>
    <t>5413_ZS_Komenskeho_Jil_</t>
  </si>
  <si>
    <t>Komenského 288</t>
  </si>
  <si>
    <t>Václav Korbelář</t>
  </si>
  <si>
    <t>www.komenskeho288.cz</t>
  </si>
  <si>
    <t>5475_ZUS_Jilemnice_</t>
  </si>
  <si>
    <t>Valdštejnská 216</t>
  </si>
  <si>
    <t>Lenka Krausová</t>
  </si>
  <si>
    <t>http://www.zus-jilemnice.cz/</t>
  </si>
  <si>
    <t>5401_MS_Benecko_</t>
  </si>
  <si>
    <t>čp. 104</t>
  </si>
  <si>
    <t>Marcela Šírová</t>
  </si>
  <si>
    <t>5402_ZS_Benecko_</t>
  </si>
  <si>
    <t>čp. 150</t>
  </si>
  <si>
    <t>Alena Šírová</t>
  </si>
  <si>
    <t>5405_ZS_MS_Cista_u_Horek_</t>
  </si>
  <si>
    <t>čp. 236</t>
  </si>
  <si>
    <t>481596177, 606 170 078</t>
  </si>
  <si>
    <t>http://podhurou.cz</t>
  </si>
  <si>
    <t>5410_ZS_MS_Horni_Branna_</t>
  </si>
  <si>
    <t>čp. 257</t>
  </si>
  <si>
    <t>Tibor Hájek</t>
  </si>
  <si>
    <t>skola@zshb.cz</t>
  </si>
  <si>
    <t>www.zsjosefasira.wz.cz</t>
  </si>
  <si>
    <t>5476_ZS_MS_ZUS_Skolni_Jbc_</t>
  </si>
  <si>
    <t>čp. 370</t>
  </si>
  <si>
    <t>Miroslav Kobr</t>
  </si>
  <si>
    <t>www.skoly.jablonec-krkonose.cz</t>
  </si>
  <si>
    <t>5414_MS_Kruh_</t>
  </si>
  <si>
    <t>Kruh 165</t>
  </si>
  <si>
    <t>Ivana Faistaverová</t>
  </si>
  <si>
    <t>www.obeckruh.cz</t>
  </si>
  <si>
    <t>5483_MS_Levinska_Olesnice_</t>
  </si>
  <si>
    <t>Levínská Olešnice 151</t>
  </si>
  <si>
    <t>Beata Dundová</t>
  </si>
  <si>
    <t>5430_ZS_MS_Martinice_v_Krkon_</t>
  </si>
  <si>
    <t>Martinice v Krkonoších</t>
  </si>
  <si>
    <t>Iva Nálevková</t>
  </si>
  <si>
    <t>www.martinicevkrk.cz</t>
  </si>
  <si>
    <t>5431_ZS_MS_Mricna_</t>
  </si>
  <si>
    <t>čp. 191</t>
  </si>
  <si>
    <t>Jiřina Kosová</t>
  </si>
  <si>
    <t>www.mricna.cz</t>
  </si>
  <si>
    <t>5487_MS_Paseky_nad_Jizerou_</t>
  </si>
  <si>
    <t>Dita Erlebachová</t>
  </si>
  <si>
    <t>5436_MS_Ponikla_</t>
  </si>
  <si>
    <t>čp. 303</t>
  </si>
  <si>
    <t>Lenka Scholzová</t>
  </si>
  <si>
    <t>http://ms.ponikla.cz</t>
  </si>
  <si>
    <t>5435_ZS_Ponikla_</t>
  </si>
  <si>
    <t>čp. 148</t>
  </si>
  <si>
    <t>Zdeněk Vinklář</t>
  </si>
  <si>
    <t>http://zs.ponikla.cz</t>
  </si>
  <si>
    <t>5474_DDM_Horni_Rokytnice_</t>
  </si>
  <si>
    <t>Horní Rokytnice 467</t>
  </si>
  <si>
    <t>Markéta Šmídová</t>
  </si>
  <si>
    <t>www.rokytnice.com/ddm</t>
  </si>
  <si>
    <t>5477_MS_Dolni_Rokytnice_</t>
  </si>
  <si>
    <t>Dolní Rokytnice 210</t>
  </si>
  <si>
    <t>Eva Maloňová</t>
  </si>
  <si>
    <t>msdolnirokytnice@seznam.cz</t>
  </si>
  <si>
    <t>http://msrokytnice.skolniweb.cz</t>
  </si>
  <si>
    <t>5478_MS_Horni_Rokytnice_</t>
  </si>
  <si>
    <t>Horní Rokytnice 555</t>
  </si>
  <si>
    <t>Helena Neumannová</t>
  </si>
  <si>
    <t>www.rokytnice.com/mshorni</t>
  </si>
  <si>
    <t>5479_ZS_Dolni_Rokytnice_</t>
  </si>
  <si>
    <t>Dolní Rokytnice 172</t>
  </si>
  <si>
    <t>Blanka Zemánková</t>
  </si>
  <si>
    <t>www.zs-rokytnice.cz</t>
  </si>
  <si>
    <t>5442_ZS_MS_Roztoky_u_Jil_</t>
  </si>
  <si>
    <t>čp. 190</t>
  </si>
  <si>
    <t>Kateřina Zahálková</t>
  </si>
  <si>
    <t>zahalkovak@seznam.cz</t>
  </si>
  <si>
    <t>www.skolaroztoky.cz</t>
  </si>
  <si>
    <t>5453_ZS_MS_Studenec_</t>
  </si>
  <si>
    <t>čp. 367</t>
  </si>
  <si>
    <t>Petr Junek</t>
  </si>
  <si>
    <t>www.zsstudenec.cz</t>
  </si>
  <si>
    <t>5429_MS_Vichova_</t>
  </si>
  <si>
    <t>čp.  197</t>
  </si>
  <si>
    <t>Andrea Zouharová</t>
  </si>
  <si>
    <t>5468_ZS_Vichova_</t>
  </si>
  <si>
    <t>Lada Sojková</t>
  </si>
  <si>
    <t>www.zsvichova.cz</t>
  </si>
  <si>
    <t>5488_ZS_MS_Vitkovice_</t>
  </si>
  <si>
    <t>čp. 28</t>
  </si>
  <si>
    <t>Zuzana Hartmanová</t>
  </si>
  <si>
    <t>Mateřská škola a Základní škola Sluníčko Turnov, příspěvková organizace</t>
  </si>
  <si>
    <t>5490_MS_ZS_Turnov_Kosmonautu_</t>
  </si>
  <si>
    <t>Kosmonautů 1641</t>
  </si>
  <si>
    <t>Dagmar Rakoušová</t>
  </si>
  <si>
    <t>slunicko.turnov@centrum.cz</t>
  </si>
  <si>
    <t>www.slunickoturnov.cz</t>
  </si>
  <si>
    <t>5460_MS_28_rijna_Turnov_</t>
  </si>
  <si>
    <t>Lenka Dékány</t>
  </si>
  <si>
    <t>http://skolky.turnov.cz</t>
  </si>
  <si>
    <t>5462_MS_Alesova_Turnov_</t>
  </si>
  <si>
    <t>Alešova 1140</t>
  </si>
  <si>
    <t>Naděžda Dovolilová</t>
  </si>
  <si>
    <t>5464_MS_TurnovBezrucova_Turnov_</t>
  </si>
  <si>
    <t>Bezručova 590</t>
  </si>
  <si>
    <t>Jana Dontová</t>
  </si>
  <si>
    <t>5467_Wald_MS_Hruborohozecka_Turnov_</t>
  </si>
  <si>
    <t>Hruborohozecká 405</t>
  </si>
  <si>
    <t>Hana Lamačová</t>
  </si>
  <si>
    <t>www.waldorfturnov.cz</t>
  </si>
  <si>
    <t>Mateřská škola Turnov, Jana Palacha 1931, příspěvková organizace</t>
  </si>
  <si>
    <t>5463_MS_J_Palacha_Turnov_</t>
  </si>
  <si>
    <t>Jana Palacha 1931</t>
  </si>
  <si>
    <t>Dana Musílková</t>
  </si>
  <si>
    <t>5461_MS_Turnov_Masov_</t>
  </si>
  <si>
    <t>U Školy 85</t>
  </si>
  <si>
    <t>Věra Nejedlová</t>
  </si>
  <si>
    <t>5466_MS_Zborovska_Turnov_</t>
  </si>
  <si>
    <t>Zborovská 914</t>
  </si>
  <si>
    <t>Jana Brožová</t>
  </si>
  <si>
    <t>Středisko volného času Žlutá ponorka Turnov, příspěvková organizace</t>
  </si>
  <si>
    <t>5702_SVC_Husova_Turnov_</t>
  </si>
  <si>
    <t>Tomáš Zakouřil</t>
  </si>
  <si>
    <t>info@ponorkaturnov.cz</t>
  </si>
  <si>
    <t>www.ponorkaturnov.cz</t>
  </si>
  <si>
    <t>5458_ZS_28_rijna_Turnov_</t>
  </si>
  <si>
    <t>28. října 18</t>
  </si>
  <si>
    <t>Jaromír Frič</t>
  </si>
  <si>
    <t>www.2zs-turnov.cz</t>
  </si>
  <si>
    <t>5456_ZS_Skalova_Turnov_</t>
  </si>
  <si>
    <t>Michal Loukota</t>
  </si>
  <si>
    <t>www.zsskalova.cz</t>
  </si>
  <si>
    <t>Základní škola Turnov - Mašov, příspěvková organizace</t>
  </si>
  <si>
    <t>5481_ZS_U_Skoly_Turnov_Masov_</t>
  </si>
  <si>
    <t>U Školy 56</t>
  </si>
  <si>
    <t>Renata Šulcová</t>
  </si>
  <si>
    <t>zsturnovmasov@seznam.cz</t>
  </si>
  <si>
    <t>www.zsmasov.sph.cz</t>
  </si>
  <si>
    <t>Základní škola Turnov, Zborovská 519, příspěvková organizace</t>
  </si>
  <si>
    <t>5492_ZS_ZborovskaZS_Turnov_</t>
  </si>
  <si>
    <t>zvsturnov@cmail.cz; info@zvsturnov.cz</t>
  </si>
  <si>
    <t>www.zvsturnov.cz</t>
  </si>
  <si>
    <t>5457_ZS_Zizkova_Turnov_</t>
  </si>
  <si>
    <t>Žižkova 518</t>
  </si>
  <si>
    <t>Ivo Filip</t>
  </si>
  <si>
    <t>www.zsturnov.cz</t>
  </si>
  <si>
    <t>5459_ZUS_nam_C_Raje_Turnov_</t>
  </si>
  <si>
    <t>náměstí Českého ráje 5</t>
  </si>
  <si>
    <t>Bohuslav Lédl</t>
  </si>
  <si>
    <t>www.turnov.cz/org/zus.htm</t>
  </si>
  <si>
    <t>5482_ZS_MS_Doubravice_Hruba_Skala_</t>
  </si>
  <si>
    <t>Hrubá Skála - Doubravice 61</t>
  </si>
  <si>
    <t>Jiří Koutský</t>
  </si>
  <si>
    <t>3421_MS_Jenisovice_</t>
  </si>
  <si>
    <t>čp. 67</t>
  </si>
  <si>
    <t>Monika Šmejcová</t>
  </si>
  <si>
    <t>www.ms-jenisovice.cz</t>
  </si>
  <si>
    <t>3420_ZS_Jenisovice_</t>
  </si>
  <si>
    <t>čp. 180</t>
  </si>
  <si>
    <t>Milena Kučerová</t>
  </si>
  <si>
    <t>www.vzdelavani.wz.cz</t>
  </si>
  <si>
    <t>06181457</t>
  </si>
  <si>
    <t>5493_MS_Semihorky_Karlovice_</t>
  </si>
  <si>
    <t>č.p. 32</t>
  </si>
  <si>
    <t>Eliška Jandová</t>
  </si>
  <si>
    <t>www.karlovice-sedmihorky.cz/category/skolka/</t>
  </si>
  <si>
    <t>2463_ZS_Kobyly_</t>
  </si>
  <si>
    <t>Kobyly 31</t>
  </si>
  <si>
    <t>Martina Pichrtová</t>
  </si>
  <si>
    <t>www.zskobyly.cz</t>
  </si>
  <si>
    <t>3427_ZS_MS_Mala_Skala_</t>
  </si>
  <si>
    <t>Vranové I, čp. 60</t>
  </si>
  <si>
    <t>Lukáš Kočvara</t>
  </si>
  <si>
    <t>www.zsmalaskala.ic.cz</t>
  </si>
  <si>
    <t>5484_MS_Chutnovka_Mirova_pod_K_</t>
  </si>
  <si>
    <t>Chutnovka 56</t>
  </si>
  <si>
    <t>Alena Najmanová</t>
  </si>
  <si>
    <t>www.mirova.cz/materska-skola/</t>
  </si>
  <si>
    <t>5485_ZS_Mirova_pod_K_</t>
  </si>
  <si>
    <t>Edita Vondrová</t>
  </si>
  <si>
    <t>www.mirova.cz/skola</t>
  </si>
  <si>
    <t>5434_MS_Ohrazenice_</t>
  </si>
  <si>
    <t>Ohrazenice 92</t>
  </si>
  <si>
    <t>5433_ZS_Ohrazenice_</t>
  </si>
  <si>
    <t>Ohrazenice 88</t>
  </si>
  <si>
    <t>Helena Damašková</t>
  </si>
  <si>
    <t>www.zs-ohrazenice.cz</t>
  </si>
  <si>
    <t>5486_MS_Olesnice_</t>
  </si>
  <si>
    <t>Olešnice 52</t>
  </si>
  <si>
    <t>Alena Čechová</t>
  </si>
  <si>
    <t xml:space="preserve">Obec Olešnice </t>
  </si>
  <si>
    <t>2440_MS_Pacerice_</t>
  </si>
  <si>
    <t>Paceřice 100</t>
  </si>
  <si>
    <t>Paceřice</t>
  </si>
  <si>
    <t>Petra Bartko</t>
  </si>
  <si>
    <t>www.pacerice.cz</t>
  </si>
  <si>
    <t>2303_ZS_MS_Pencin_</t>
  </si>
  <si>
    <t>Jana Seiwaldová</t>
  </si>
  <si>
    <t>www.zs-pencin.cz</t>
  </si>
  <si>
    <t>5437_MS_Prepere_</t>
  </si>
  <si>
    <t>čp. 229</t>
  </si>
  <si>
    <t>Ivana Eichlerová</t>
  </si>
  <si>
    <t>5438_ZS_Prepere_</t>
  </si>
  <si>
    <t>čp. 47</t>
  </si>
  <si>
    <t>Břetislav Tomeš</t>
  </si>
  <si>
    <t>www.zsprepere.cz</t>
  </si>
  <si>
    <t>2441_MS_Prisovice_</t>
  </si>
  <si>
    <t>čp. 162</t>
  </si>
  <si>
    <t>Dana Žďárská</t>
  </si>
  <si>
    <t>www.msprisovice.cz</t>
  </si>
  <si>
    <t>2496_ZS_Prisovice_</t>
  </si>
  <si>
    <t>čp. 178</t>
  </si>
  <si>
    <t>Andrea Gardoňová</t>
  </si>
  <si>
    <t>www.skola.prisovice.cz</t>
  </si>
  <si>
    <t>5440_MS_Rovensko_pod_T_</t>
  </si>
  <si>
    <t>Revoluční 440</t>
  </si>
  <si>
    <t>Markéta Bajerová</t>
  </si>
  <si>
    <t>materskaskola@rovensko.cz</t>
  </si>
  <si>
    <t>http://www.rovensko.cz/mesto/materska-skola</t>
  </si>
  <si>
    <t>5441_ZS_Rovensko_pod_T_</t>
  </si>
  <si>
    <t>Revoluční 413</t>
  </si>
  <si>
    <t>Zuzana Bílková</t>
  </si>
  <si>
    <t>www.zsrovensko.cz</t>
  </si>
  <si>
    <t>2306_ZS_MS_Svijansky_Ujezd_</t>
  </si>
  <si>
    <t>Svijanský Újezd 78</t>
  </si>
  <si>
    <t>Iva Koťátková</t>
  </si>
  <si>
    <t>zs.svijanskyujezd@seznam.cz</t>
  </si>
  <si>
    <t>www.svijanskyujezd.cz/skola.htm</t>
  </si>
  <si>
    <t>2447_ZS_Radostin_</t>
  </si>
  <si>
    <t>Radostín 19</t>
  </si>
  <si>
    <t>Lenka Vyhlídková</t>
  </si>
  <si>
    <t>www.obecsychrov.cz</t>
  </si>
  <si>
    <t>5455_ZS_MS_Tatobity_</t>
  </si>
  <si>
    <t>čp. 74</t>
  </si>
  <si>
    <t>Pavel Vaněk</t>
  </si>
  <si>
    <t>www.skola.tatobity.cz</t>
  </si>
  <si>
    <t>Základní škola a Mateřská škola Všeň, příspěvková organizace</t>
  </si>
  <si>
    <t>5470_ZS_MS_Vsen_</t>
  </si>
  <si>
    <t>čp. 9</t>
  </si>
  <si>
    <t>777 257 706</t>
  </si>
  <si>
    <t>http://www.zsvsen.estranky.cz</t>
  </si>
  <si>
    <t>dle "rejstříku"</t>
  </si>
  <si>
    <t>porovnání</t>
  </si>
  <si>
    <t>POMOCNÝ SL. Jméno ředitele</t>
  </si>
  <si>
    <t>název</t>
  </si>
  <si>
    <t>Mateřská škola "Pohádka", Liberec, Strakonická 211/12, příspěvková organizace</t>
  </si>
  <si>
    <t>Mateřská škola Dubá - příspěvková organizace</t>
  </si>
  <si>
    <t>Základní škola a Mateřská škola Volfartice, okres Česká Lípa, příspěvkOvá organizace</t>
  </si>
  <si>
    <t>Středisko volného času Sluníčko Lomnice nad Popelkou, příspěvková organizAce</t>
  </si>
  <si>
    <t>Středisko volného času Žlutá ponorka Turnov, příspěvková organizAce</t>
  </si>
  <si>
    <t>Hodkovice nad MohelKOU</t>
  </si>
  <si>
    <t>Koberovy</t>
  </si>
  <si>
    <t>Noviny pod Ralskem</t>
  </si>
  <si>
    <t>Dana Charyparová, MBA</t>
  </si>
  <si>
    <t>Chramostová</t>
  </si>
  <si>
    <t>Kalinová</t>
  </si>
  <si>
    <t>Poláková</t>
  </si>
  <si>
    <t>Karolína</t>
  </si>
  <si>
    <t>Renfusová</t>
  </si>
  <si>
    <t>Kamila Podrápská, Ph.D.</t>
  </si>
  <si>
    <t>Podrápská, Ph.D.</t>
  </si>
  <si>
    <t>Exnerová Požická</t>
  </si>
  <si>
    <t>Štěpánka</t>
  </si>
  <si>
    <t>Sládková</t>
  </si>
  <si>
    <t>Maryška</t>
  </si>
  <si>
    <t>Dvořan</t>
  </si>
  <si>
    <t>Balažová</t>
  </si>
  <si>
    <t>Dostál</t>
  </si>
  <si>
    <t>Horáčková</t>
  </si>
  <si>
    <t>Novotná</t>
  </si>
  <si>
    <t>Marešová</t>
  </si>
  <si>
    <t>Michala</t>
  </si>
  <si>
    <t>Mašindová</t>
  </si>
  <si>
    <t>Titěrová</t>
  </si>
  <si>
    <t>Würz</t>
  </si>
  <si>
    <t>Šafránek</t>
  </si>
  <si>
    <t>Marek</t>
  </si>
  <si>
    <t>Klimentová</t>
  </si>
  <si>
    <t>Jírová</t>
  </si>
  <si>
    <t>Lufinková</t>
  </si>
  <si>
    <t>Kučera</t>
  </si>
  <si>
    <t>Hynková</t>
  </si>
  <si>
    <t>Libuše Šťastná</t>
  </si>
  <si>
    <t>Pavlína Černá</t>
  </si>
  <si>
    <t>Kučera DiS.</t>
  </si>
  <si>
    <t>Semecká</t>
  </si>
  <si>
    <t>Jungmanová DiS.</t>
  </si>
  <si>
    <t>Jiří Pachovský</t>
  </si>
  <si>
    <t>Lorenz</t>
  </si>
  <si>
    <t>DiS.</t>
  </si>
  <si>
    <t>Kalvová</t>
  </si>
  <si>
    <t xml:space="preserve">Šárka </t>
  </si>
  <si>
    <t>Křížová</t>
  </si>
  <si>
    <t>Roxana Janovská</t>
  </si>
  <si>
    <t>Vlček</t>
  </si>
  <si>
    <t>Diana</t>
  </si>
  <si>
    <t>Emeriaud Jandová</t>
  </si>
  <si>
    <t>Kudrnáč</t>
  </si>
  <si>
    <t>Otakar</t>
  </si>
  <si>
    <t>Igor Jan Dvořák, Ph.D.</t>
  </si>
  <si>
    <t>Dékány</t>
  </si>
  <si>
    <t>Vítězslav Šťastný, DiS.</t>
  </si>
  <si>
    <t>Vítězslav</t>
  </si>
  <si>
    <t>Šmejcová</t>
  </si>
  <si>
    <t>Jandová</t>
  </si>
  <si>
    <t>Kočvara</t>
  </si>
  <si>
    <t>Eva Krejčíková</t>
  </si>
  <si>
    <t>Trnková Krchňáková, DiS.</t>
  </si>
  <si>
    <t>Markéta Trnková Krchňáková, DiS.</t>
  </si>
  <si>
    <t>Ludmila Ornstová</t>
  </si>
  <si>
    <t>info@husovaliberec.cz; lukes.reindlova@husovaliberec.cz</t>
  </si>
  <si>
    <t>skola@zsdonin.cz; ondrej.hampl@zsdonin.cz</t>
  </si>
  <si>
    <t>podatelna@zsazusfrydlant.cz; petr.kozlovsky@zsazusfrydlant.cz</t>
  </si>
  <si>
    <t>info@vikyr.cz; dostal@vikyr.cz</t>
  </si>
  <si>
    <t>info@msvh.cz; reditelka@msvh.cz</t>
  </si>
  <si>
    <t>reditelna@skolakurivody.cz; kalvova@skolakurivody.cz</t>
  </si>
  <si>
    <t>sekretariat@zsjablonova.cz; havlenova@zsjablonova.cz</t>
  </si>
  <si>
    <t>info@zsostasov.cz; radek.vystrcil@zsostasov.cz</t>
  </si>
  <si>
    <t>info@zs-sever.cz; cerny@zs-sever.cz</t>
  </si>
  <si>
    <t>Pěnčín 17</t>
  </si>
  <si>
    <t>Přepeře 229</t>
  </si>
  <si>
    <t>Přepeře 47</t>
  </si>
  <si>
    <t>Příšovice 162</t>
  </si>
  <si>
    <t>Příšovice 178</t>
  </si>
  <si>
    <t>Tatobity 74</t>
  </si>
  <si>
    <t>Všeň 9</t>
  </si>
  <si>
    <t>Klášterní 466/4</t>
  </si>
  <si>
    <t>Žitavská 260</t>
  </si>
  <si>
    <t>Oldřichovská 462</t>
  </si>
  <si>
    <t>Křižany-Žibřidice 271</t>
  </si>
  <si>
    <t>Školní 63</t>
  </si>
  <si>
    <t>Jindřichovice p. S. č. p. 312</t>
  </si>
  <si>
    <t>Lučany n. Nisou 570</t>
  </si>
  <si>
    <t>Maršovice 81</t>
  </si>
  <si>
    <t>Rádlo 3</t>
  </si>
  <si>
    <t>Albrechtice v Jiz.h.226</t>
  </si>
  <si>
    <t>Harrachov 419</t>
  </si>
  <si>
    <t>Kořenov 800</t>
  </si>
  <si>
    <t>Plavy 24</t>
  </si>
  <si>
    <t>Plavy 65</t>
  </si>
  <si>
    <t>Velké Hamry I/621</t>
  </si>
  <si>
    <t>Velké Hamry 212</t>
  </si>
  <si>
    <t>Zlatá Olešnice 34</t>
  </si>
  <si>
    <t>Koberovy 140</t>
  </si>
  <si>
    <t>Koberovy 1</t>
  </si>
  <si>
    <t>Huntířov nad Jizerou 63</t>
  </si>
  <si>
    <t>Blíževedly 55</t>
  </si>
  <si>
    <t>Brniště 101</t>
  </si>
  <si>
    <t>Dubnice 240</t>
  </si>
  <si>
    <t>Horní Libchava 196</t>
  </si>
  <si>
    <t>Jestřebí 105</t>
  </si>
  <si>
    <t>Noviny p. Ralskem 116</t>
  </si>
  <si>
    <t>Nový Oldřichov 86</t>
  </si>
  <si>
    <t>Provodín 1</t>
  </si>
  <si>
    <t>Ralsko - Kuřívody 700</t>
  </si>
  <si>
    <t>Volfartice 81</t>
  </si>
  <si>
    <t>Zahrádky 19</t>
  </si>
  <si>
    <t>B. Němcové 539</t>
  </si>
  <si>
    <t>Kunratice u Cvikova 255</t>
  </si>
  <si>
    <t>Polevsko 167</t>
  </si>
  <si>
    <t>Svor 208</t>
  </si>
  <si>
    <t>Svor 242</t>
  </si>
  <si>
    <t>Benecko č.p.104</t>
  </si>
  <si>
    <t>Benecko č.p.150</t>
  </si>
  <si>
    <t>28. října 757</t>
  </si>
  <si>
    <t>28.října 18</t>
  </si>
  <si>
    <t>Jenišovice  67</t>
  </si>
  <si>
    <t>Jenišovice 180</t>
  </si>
  <si>
    <t>Všelibice 100</t>
  </si>
  <si>
    <t>Bulovka 156</t>
  </si>
  <si>
    <t>Bozkov 40</t>
  </si>
  <si>
    <t>Jesenný 221</t>
  </si>
  <si>
    <t>Náměstí 201</t>
  </si>
  <si>
    <t>Košťálov 128</t>
  </si>
  <si>
    <t>Libštát 212</t>
  </si>
  <si>
    <t>Libštát 17</t>
  </si>
  <si>
    <t>Nová Ves n. P. 250</t>
  </si>
  <si>
    <t>Slaná u Semil 68</t>
  </si>
  <si>
    <t>Mříčná 191</t>
  </si>
  <si>
    <t>Paseky n. Jiz. 264</t>
  </si>
  <si>
    <t>Poniklá 303</t>
  </si>
  <si>
    <t>Poniklá 148</t>
  </si>
  <si>
    <t>Roztoky u Jilemnice 190</t>
  </si>
  <si>
    <t>Lučany n. N. 420</t>
  </si>
  <si>
    <t>Nová Ves n. Nisou 264</t>
  </si>
  <si>
    <t>Rádlo 121</t>
  </si>
  <si>
    <t>Pěnčín 62 p. Bratříkov</t>
  </si>
  <si>
    <t>Pěnčín 22 p.Bratříkov</t>
  </si>
  <si>
    <t>Zásada 326</t>
  </si>
  <si>
    <t>Zásada 264</t>
  </si>
  <si>
    <t>Skalice u České Lípy 264</t>
  </si>
  <si>
    <t>Háje nad Jizerou-Loukov 45</t>
  </si>
  <si>
    <t>Čistá u Horek 236</t>
  </si>
  <si>
    <t>Kruh u Jilemnice 165</t>
  </si>
  <si>
    <t>Martinice 68</t>
  </si>
  <si>
    <t>Studenec 367</t>
  </si>
  <si>
    <t>Víchová n. Jiz.  197</t>
  </si>
  <si>
    <t>Víchová n. Jiz. 140</t>
  </si>
  <si>
    <t>Vítkovice v Krk. 28</t>
  </si>
  <si>
    <t>Karlovice 32</t>
  </si>
  <si>
    <t>Janov n. Nisou 374</t>
  </si>
  <si>
    <t>Benešov u Semil 193</t>
  </si>
  <si>
    <t>Horní Branná 257</t>
  </si>
  <si>
    <t>skola@zsmozartova.cz; ekonom@zsmozartova.cz</t>
  </si>
  <si>
    <t>skola.lucany@seznam.cz;skola@zslucany.cz</t>
  </si>
  <si>
    <t>zdenka.juklova@zsvelkehamry.cz;skola@zsvelkehamry.cz</t>
  </si>
  <si>
    <t>zichacek@zspencin.cz;skola@zspencin.cz</t>
  </si>
  <si>
    <t>ms.sovicka@tiscali.cz;kontakt@mssovicka.cz</t>
  </si>
  <si>
    <t>mskaminek@harrachov.cz</t>
  </si>
  <si>
    <t>lacny.antonin@zstyrsceskalipa.cz;skola@zstyrsceskalipa.cz</t>
  </si>
  <si>
    <t>mslibusina@seznam.cz;reditelka@mslibusina.cz</t>
  </si>
  <si>
    <t>ms_duba@seznam.cz;reditel@msduba.cz</t>
  </si>
  <si>
    <t>reditel@zsjestrebi.cz; skola@zsjestrebi.cz</t>
  </si>
  <si>
    <t>Veberová</t>
  </si>
  <si>
    <t>Eliška Veberová</t>
  </si>
  <si>
    <t>evazskl@seznam.cz;eva.eisenhammerova@seznam.cz</t>
  </si>
  <si>
    <t>zs.nmps@volny.cz;michaela.smutna@zsnmps.cz</t>
  </si>
  <si>
    <t>Základní škola Dr. h. c. Jana Masaryka, Harrachov, příspěvková organizace</t>
  </si>
  <si>
    <t>Základní škola, Mateřská škola a Základní umělecká škola Jablonec nad Jizerou, příspěvková organizace</t>
  </si>
  <si>
    <t>č.p. 370</t>
  </si>
  <si>
    <t>Dům dětí a mládeže Pod Střechou, Rokytnice nad Jizerou, příspěvková organizace</t>
  </si>
  <si>
    <t>ddm@ddm-novybor.cz;vase@smetankanovybor.cz</t>
  </si>
  <si>
    <t>reditel@zskokonin.cz</t>
  </si>
  <si>
    <t>Školní statek Frýdlant, příspěvková organizace</t>
  </si>
  <si>
    <t>Helena Paszeková</t>
  </si>
  <si>
    <t>Ivana Netušilová</t>
  </si>
  <si>
    <t>Jiří Kozlovský</t>
  </si>
  <si>
    <t>Jan Kohoutek</t>
  </si>
  <si>
    <t>Václav Ulvr</t>
  </si>
  <si>
    <t>Pavel Čumpelík</t>
  </si>
  <si>
    <t>Jindřich Vojta</t>
  </si>
  <si>
    <t>Miroslav Vávra</t>
  </si>
  <si>
    <t>Tomáš Hofrichter, Ph.D.</t>
  </si>
  <si>
    <t>Jaroslav Šťastný</t>
  </si>
  <si>
    <t>Rostislav Lád</t>
  </si>
  <si>
    <t>Jiří Kabelka</t>
  </si>
  <si>
    <t>Jaroslav Počer</t>
  </si>
  <si>
    <t>Petr Veselý</t>
  </si>
  <si>
    <t>Radek Cikl</t>
  </si>
  <si>
    <t>Jaroslav Semerád</t>
  </si>
  <si>
    <t>Jana Kočí</t>
  </si>
  <si>
    <t>Jiří Janás</t>
  </si>
  <si>
    <t>Martina Picko Baumannová</t>
  </si>
  <si>
    <t>Jan Hásek</t>
  </si>
  <si>
    <t>Jana Rulcová</t>
  </si>
  <si>
    <t>Jana Urbanová, MBA</t>
  </si>
  <si>
    <t>Lenka Nováková</t>
  </si>
  <si>
    <t>Zdeněk Krabs, Ph.D.</t>
  </si>
  <si>
    <t>Jan Samšiňák</t>
  </si>
  <si>
    <t>Petr Holubička</t>
  </si>
  <si>
    <t>Markéta Zelinková</t>
  </si>
  <si>
    <t>Hana Kubátová Ortová</t>
  </si>
  <si>
    <t>Petr Froněk</t>
  </si>
  <si>
    <t>Martin Kubáč</t>
  </si>
  <si>
    <t>Zdeněk Šlaich</t>
  </si>
  <si>
    <t>Václav Šimůnek</t>
  </si>
  <si>
    <t>Milan Adamec</t>
  </si>
  <si>
    <t>Eva Antošová</t>
  </si>
  <si>
    <t>Jakub Karásek</t>
  </si>
  <si>
    <t>Vít Šťastný</t>
  </si>
  <si>
    <t>Fronika Burešová</t>
  </si>
  <si>
    <t>Blanka Dvořáková</t>
  </si>
  <si>
    <t>Petra Ouředníková</t>
  </si>
  <si>
    <t>Rita Rozkovcová</t>
  </si>
  <si>
    <t>Jan Kulhánek</t>
  </si>
  <si>
    <t>Maruše Žofková</t>
  </si>
  <si>
    <t>Iva Vaňátková</t>
  </si>
  <si>
    <t>Ilona Hellerová</t>
  </si>
  <si>
    <t>Vlastimil Faltýnek</t>
  </si>
  <si>
    <t>Regina Stiblíková</t>
  </si>
  <si>
    <t>Zdeňka Slavíková</t>
  </si>
  <si>
    <t>Jan Řičář</t>
  </si>
  <si>
    <t>Věra Dunajčíková</t>
  </si>
  <si>
    <t>Mojmír Hojač</t>
  </si>
  <si>
    <t>Pavla Šimánková</t>
  </si>
  <si>
    <t>Ivana Ullmannová</t>
  </si>
  <si>
    <t>Jana Hlavová</t>
  </si>
  <si>
    <t>Věra Provazníková</t>
  </si>
  <si>
    <t>Ivana Nováková</t>
  </si>
  <si>
    <t>Martinek, LL.M.</t>
  </si>
  <si>
    <t>Pavel Kopřiva, Ph.D.</t>
  </si>
  <si>
    <t>Urbanová, MBA</t>
  </si>
  <si>
    <t>Miroslav Kudrna</t>
  </si>
  <si>
    <t>Hásek</t>
  </si>
  <si>
    <t>Mgr. A.</t>
  </si>
  <si>
    <t>Daniel Martinek, LL.M.</t>
  </si>
  <si>
    <t>SEZNAM ORGANIZACÍ v působnosti Libereckého kraje</t>
  </si>
  <si>
    <t xml:space="preserve">podatelna@zszandov.cz; kamila.nachazelova@zszandov.cz </t>
  </si>
  <si>
    <t>ÚZ 33086</t>
  </si>
  <si>
    <r>
      <t>Realizace investice 3.2.3 Národního plánu obnovy (</t>
    </r>
    <r>
      <rPr>
        <b/>
        <sz val="16"/>
        <rFont val="Arial"/>
        <family val="2"/>
        <charset val="238"/>
      </rPr>
      <t>Doučování</t>
    </r>
    <r>
      <rPr>
        <b/>
        <sz val="9"/>
        <rFont val="Arial"/>
        <family val="2"/>
        <charset val="238"/>
      </rPr>
      <t>): Stanovení dalších finančních prostředků pro základní školy, střední školy a konzervatoře na rok 2022</t>
    </r>
  </si>
  <si>
    <t>Národní plán obnovy - fond EU - Next Generation EU</t>
  </si>
  <si>
    <t>skola@zsmsjizni.cz</t>
  </si>
  <si>
    <t>jana.junkova@centrum.cz;skola@zsmsvolfartice.cz</t>
  </si>
  <si>
    <t>zřizovatel - číslo obce</t>
  </si>
  <si>
    <t>zřizovatel - IČO</t>
  </si>
  <si>
    <t>žadatel - číselník dle KÚLK</t>
  </si>
  <si>
    <t>záznam o provedení předběžné kontroly č.</t>
  </si>
  <si>
    <t>administrátor projektu</t>
  </si>
  <si>
    <t>navrácené FP</t>
  </si>
  <si>
    <t>eu</t>
  </si>
  <si>
    <t>sr</t>
  </si>
  <si>
    <t>porovnání (navrácené FP-(eu+sr))</t>
  </si>
  <si>
    <t>Skutečně čerpáno celkem
k 31. 12. 2020</t>
  </si>
  <si>
    <t>Skutečně použito celkem
k 31. 12. 2020</t>
  </si>
  <si>
    <t>Skutečně čerpáno celkem
k 31. 12. 2022</t>
  </si>
  <si>
    <t>Skutečně použito celkem
k 31. 12. 2022</t>
  </si>
  <si>
    <t>CZ.02.3.X/0.0/0.0/20_080/0022150</t>
  </si>
  <si>
    <t>Pod Vodárnou 88, 466 05 Jablonec nad Nisou</t>
  </si>
  <si>
    <t>000027-0630810227/0100</t>
  </si>
  <si>
    <t>7968/2022</t>
  </si>
  <si>
    <t>3004/22</t>
  </si>
  <si>
    <t>0022150</t>
  </si>
  <si>
    <t>CZ.02.3.68/0.0/0.0/18_063/0009457</t>
  </si>
  <si>
    <t>330635404</t>
  </si>
  <si>
    <t>87941/2018</t>
  </si>
  <si>
    <t>3113/18</t>
  </si>
  <si>
    <t>0009457</t>
  </si>
  <si>
    <t>EU 40 468,50 Kč, SR 7 141,50 Kč</t>
  </si>
  <si>
    <t>3008/22</t>
  </si>
  <si>
    <t>CZ.02.3.68/0.0/0.0/18_063/0010782</t>
  </si>
  <si>
    <t>Podhorská 2500, 466 01 Jablonec nad Nisou</t>
  </si>
  <si>
    <t>000000-2300232048/2010</t>
  </si>
  <si>
    <t>11783/2019</t>
  </si>
  <si>
    <t>3012/19</t>
  </si>
  <si>
    <t>0010782</t>
  </si>
  <si>
    <t>EU 29 921,72 Kč, SR 5 280,28 Kč</t>
  </si>
  <si>
    <t>3012/22</t>
  </si>
  <si>
    <t>CZ.02.3.68/0.0/0.0/18_063/0011107</t>
  </si>
  <si>
    <t>23774/2019</t>
  </si>
  <si>
    <t>3027/19</t>
  </si>
  <si>
    <t>0011107</t>
  </si>
  <si>
    <t>EU 3 643,12 Kč, SR 642,88 Kč</t>
  </si>
  <si>
    <t>CZ.02.3.68/0.0/0.0/18_063/0011499</t>
  </si>
  <si>
    <t>Mateřská škola "Pastelka", Liberec, Švermova 100, příspěvková organizace</t>
  </si>
  <si>
    <t>Švermova 100, 460 10 Liberec</t>
  </si>
  <si>
    <t>000000-0005522182/0800</t>
  </si>
  <si>
    <t>42038/2019</t>
  </si>
  <si>
    <t>3049/19</t>
  </si>
  <si>
    <t>0011499</t>
  </si>
  <si>
    <t>EU 5 972,95 Kč, SR 1 054,05 Kč</t>
  </si>
  <si>
    <t>ms.ostasovska@volny.cz</t>
  </si>
  <si>
    <t>3019/22</t>
  </si>
  <si>
    <t>CZ.02.3.68/0.0/0.0/18_063/0012012</t>
  </si>
  <si>
    <t>Aloisina výšina 642, 460 15 Liberec</t>
  </si>
  <si>
    <t>000000-0005479102/0800</t>
  </si>
  <si>
    <t>330632479</t>
  </si>
  <si>
    <t>65503/2019</t>
  </si>
  <si>
    <t>3068/19</t>
  </si>
  <si>
    <t>0012012</t>
  </si>
  <si>
    <t>katerina.hejdova@msmt.cz</t>
  </si>
  <si>
    <t>EU 27 381,92 Kč, SR 4 832,08 Kč</t>
  </si>
  <si>
    <t>info@zs-aloisinavysina.cz;jvykoukal@zs-aloisinavysina.cz</t>
  </si>
  <si>
    <t>CZ.02.3.X/0.0/0.0/18_063/0013625</t>
  </si>
  <si>
    <t>Josefa Hory 4097, 466 04 Jablonec nad Nisou</t>
  </si>
  <si>
    <t>000043-6364340257/0100</t>
  </si>
  <si>
    <t>330633467</t>
  </si>
  <si>
    <t>74614/2019</t>
  </si>
  <si>
    <t>3078/19</t>
  </si>
  <si>
    <t>CZ.02.3.X/0.0/0.0/18_063/</t>
  </si>
  <si>
    <t>Šablony II - MRR v prioritní ose 3 OP</t>
  </si>
  <si>
    <t>0013625</t>
  </si>
  <si>
    <t>EU 2 269,51 Kč, SR 400,50 Kč</t>
  </si>
  <si>
    <t>CZ.02.3.X/0.0/0.0/18_063/0014567</t>
  </si>
  <si>
    <t>Rychnovská 216, 468 01 Jablonec nad Nisou</t>
  </si>
  <si>
    <t>000027-0063087297/0100</t>
  </si>
  <si>
    <t>330633410</t>
  </si>
  <si>
    <t>79768/2019</t>
  </si>
  <si>
    <t>3087/19</t>
  </si>
  <si>
    <t>0014567</t>
  </si>
  <si>
    <t>Ing. Dana Macková</t>
  </si>
  <si>
    <t>Dana.Mackova@msmt.cz</t>
  </si>
  <si>
    <t>EU 53 313,73 Kč, SR 9 408,27 Kč</t>
  </si>
  <si>
    <t>CZ.02.3.68/0.0/0.0/18_063/0014285</t>
  </si>
  <si>
    <t>Revoluční 413, 512 63 Rovensko pod Troskami</t>
  </si>
  <si>
    <t>000000-1262264369/0800</t>
  </si>
  <si>
    <t>512 63  Rovensko pod Troskami</t>
  </si>
  <si>
    <t>85757/2019</t>
  </si>
  <si>
    <t>3097/19</t>
  </si>
  <si>
    <t>0014285</t>
  </si>
  <si>
    <t>Mgr. Pavel Zálom</t>
  </si>
  <si>
    <t>Pavel.Zalom@msmt.cz</t>
  </si>
  <si>
    <t>EU 19 961,42 Kč, SR 3 522,58 Kč</t>
  </si>
  <si>
    <t>zsrovensko@seznam.cz; reditelna@zsrovensko.cz</t>
  </si>
  <si>
    <t>CZ.02.3.68/0.0/0.0/18_065/0015087</t>
  </si>
  <si>
    <t>Šamánkova 500, 460 01 Liberec</t>
  </si>
  <si>
    <t>000078-6063240287/0100</t>
  </si>
  <si>
    <t>86923/2019</t>
  </si>
  <si>
    <t>3100/19</t>
  </si>
  <si>
    <t>0015087</t>
  </si>
  <si>
    <t>Ing. Ilona Vlasáková</t>
  </si>
  <si>
    <t>Ilona.Vlasakova@msmt.cz</t>
  </si>
  <si>
    <t>EU 67 728,02 Kč, SR 11 951,98 Kč</t>
  </si>
  <si>
    <t>3016/22</t>
  </si>
  <si>
    <t>CZ.02.3.68/0.0/0.0/18_063/0015352</t>
  </si>
  <si>
    <t>Husova 357, 460 01 Liberec</t>
  </si>
  <si>
    <t>000078-6140400257/0100</t>
  </si>
  <si>
    <t>91947/2019</t>
  </si>
  <si>
    <t>3111/19</t>
  </si>
  <si>
    <t>0015352</t>
  </si>
  <si>
    <t>Ing. Lenka Zachovalová</t>
  </si>
  <si>
    <t>EU 106 753,22 Kč, SR 18 838,78 Kč</t>
  </si>
  <si>
    <t>CZ.02.3.68/0.0/0.0/18_063/0015709</t>
  </si>
  <si>
    <t>č. p. 264, 468 25 Zásada</t>
  </si>
  <si>
    <t>000000-0962108389/0800</t>
  </si>
  <si>
    <t>Městys ZÁSADA</t>
  </si>
  <si>
    <t>000094-0000213081/0710</t>
  </si>
  <si>
    <t>Zásada 188</t>
  </si>
  <si>
    <t>468 25  Zásada</t>
  </si>
  <si>
    <t>89188/2019</t>
  </si>
  <si>
    <t>3104/19</t>
  </si>
  <si>
    <t>0015709</t>
  </si>
  <si>
    <t>Ing. Bc. Dita Koubová</t>
  </si>
  <si>
    <t>Dita.Koubova@msmt.cz</t>
  </si>
  <si>
    <t>EU 45 474,15 Kč, SR 8 024,85 Kč</t>
  </si>
  <si>
    <t>CZ.02.3.68/0.0/0.0/18_063/0015298</t>
  </si>
  <si>
    <t>Kostelní 200, 471 07 Žandov</t>
  </si>
  <si>
    <t>471 07  Žandov</t>
  </si>
  <si>
    <t>90303/2019</t>
  </si>
  <si>
    <t>3108/19</t>
  </si>
  <si>
    <t>0015298</t>
  </si>
  <si>
    <t>Lucie Kazimourová</t>
  </si>
  <si>
    <t>Lucie.Kazimourova@msmt.cz</t>
  </si>
  <si>
    <t>EU 59 106,49 Kč, SR 10 430,51 Kč</t>
  </si>
  <si>
    <t>463 53  Křižany</t>
  </si>
  <si>
    <t>EU 1 472,22 Kč, SR 259,78 Kč</t>
  </si>
  <si>
    <t>472 01  Doksy</t>
  </si>
  <si>
    <t>Mgr. Marcela Sulženko</t>
  </si>
  <si>
    <t>Marcela.Sulzenko@msmt.cz</t>
  </si>
  <si>
    <t>EU 24 595,60 Kč, SR 4 340,40 Kč</t>
  </si>
  <si>
    <t>CZ.02.3.X/0.0/0.0/18_063/0014212</t>
  </si>
  <si>
    <t>Mateřská škola "Delfínek" , Liberec, Nezvalova 661/20, příspěvková organizace</t>
  </si>
  <si>
    <t>Nezvalova 661, 460 15 Liberec</t>
  </si>
  <si>
    <t>000000-0005486142/0800</t>
  </si>
  <si>
    <t>330632419</t>
  </si>
  <si>
    <t>64746/2019</t>
  </si>
  <si>
    <t>3067/19</t>
  </si>
  <si>
    <t>0014212</t>
  </si>
  <si>
    <t>EU 1040,41 Kč, SR 183,59 Kč</t>
  </si>
  <si>
    <t>CZ.02.3.68/0.0/0.0/18_063/0012247</t>
  </si>
  <si>
    <t>Smetanova č. p. 387, 473 01 Nový Bor</t>
  </si>
  <si>
    <t>000000-2600725928/2010</t>
  </si>
  <si>
    <t>000094-0058321421/0710</t>
  </si>
  <si>
    <t>nám. Míru 1</t>
  </si>
  <si>
    <t>473 01 Nový Bor</t>
  </si>
  <si>
    <t>330634486</t>
  </si>
  <si>
    <t>0012247</t>
  </si>
  <si>
    <t>Ing. Michaela Štollová, DiS.</t>
  </si>
  <si>
    <t>Michaela.Stollova@msmt.cz</t>
  </si>
  <si>
    <t>EU 706,37 Kč, SR 124,63 Kč</t>
  </si>
  <si>
    <t>CZ.02.3.68/0.0/0.0/18_063/0013999</t>
  </si>
  <si>
    <t>č. p. 257, 512 36 Horní Branná</t>
  </si>
  <si>
    <t>000000-0260723774/0600</t>
  </si>
  <si>
    <t>000094-0051412451/0710</t>
  </si>
  <si>
    <t>Horní Branná 262</t>
  </si>
  <si>
    <t>512 36  Horní Branná</t>
  </si>
  <si>
    <t>0013999</t>
  </si>
  <si>
    <t>Ing. Martina Vrkoslavová</t>
  </si>
  <si>
    <t>Martina.Vrkoslavova@msmt.cz</t>
  </si>
  <si>
    <t>EU 82 023,32 Kč, SR 14 474,68 Kč</t>
  </si>
  <si>
    <t>CZ.02.3.68/0.0/0.0/18_063/0015430</t>
  </si>
  <si>
    <t>Jižní 1903, 470 01 Česká Lípa</t>
  </si>
  <si>
    <t>000000-0041123824/0600</t>
  </si>
  <si>
    <t>470 36  Česká Lípa 1</t>
  </si>
  <si>
    <t>0015430</t>
  </si>
  <si>
    <t>EU 39 967,87 Kč, SR 7 053,13 Kč</t>
  </si>
  <si>
    <t>zsjizni@seznam.cz;skola@zsmsjizni.cz</t>
  </si>
  <si>
    <t>CZ.02.3.68/0.0/0.0/18_063/0015274</t>
  </si>
  <si>
    <t>č. p. 81, 471 12 Volfartice</t>
  </si>
  <si>
    <t>000027-7635600247/0100</t>
  </si>
  <si>
    <t>000094-0005510421/0710</t>
  </si>
  <si>
    <t>Volfartice č.p. 59</t>
  </si>
  <si>
    <t>471 12  Volfartice</t>
  </si>
  <si>
    <t>11794/2020</t>
  </si>
  <si>
    <t>3009/20</t>
  </si>
  <si>
    <t>0015274</t>
  </si>
  <si>
    <t>Ing. Jana Heczková</t>
  </si>
  <si>
    <t>Jana.Heczkova@msmt.cz</t>
  </si>
  <si>
    <t>EU 72 941,92 Kč, SR 12 872,08 Kč</t>
  </si>
  <si>
    <t>PŘEHLED DOTACÍ z MŠMT na rok 2022</t>
  </si>
  <si>
    <t>Realizace investice 3.2.3 Národního plánu obnovy (Doučování): Stanovení dalších finančních prostředků pro základní školy, střední školy a konzervatoře na rok 2022</t>
  </si>
  <si>
    <t>ÚZ 33086 - POSKYTNUTO</t>
  </si>
  <si>
    <t>ÚZ 33086 - POUŽITO</t>
  </si>
  <si>
    <t>VRÁCENO neinvestice během roku 2022 CELKEM</t>
  </si>
  <si>
    <t>ÚZ 33086 - VRÁCENO v průběhu roku 2022</t>
  </si>
  <si>
    <t>ÚZ 33166 - VRÁCENO v průběhu roku 2022</t>
  </si>
  <si>
    <t>ÚZ 33354 - VRÁCENO v průběhu roku 2022</t>
  </si>
  <si>
    <t>poskytnuto v roce 2021, vyúčtování roku 2022</t>
  </si>
  <si>
    <t>Zákon 561/2004 Sb., § 161 odst. 7</t>
  </si>
  <si>
    <t>Národní plán obnovy - mateřské školy - učební pomůcky pro rozvoj informatického myšlení a digitální kompetence</t>
  </si>
  <si>
    <t>ÚZ 33087 - POSKYTNUTO</t>
  </si>
  <si>
    <t>ÚZ 33087 - VRÁCENO v průběhu roku 2022</t>
  </si>
  <si>
    <t>ÚZ 33087 - POUŽITO</t>
  </si>
  <si>
    <t>Realizace investice 3.2.3 Národního plánu obnovy (Doučování)</t>
  </si>
  <si>
    <t>Národní plán obnovy - prevence digitální propasti</t>
  </si>
  <si>
    <t>ÚZ 33088 - POSKYTNUTO</t>
  </si>
  <si>
    <t>ÚZ 33088 - VRÁCENO v průběhu roku 2022</t>
  </si>
  <si>
    <t>ÚZ 33088 - POUŽITO</t>
  </si>
  <si>
    <t>„Výzva SG 2022 na podporu přípravy sportovních talentů ve školách s oborem vzdělání Gymnázium se sportovní přípravou“</t>
  </si>
  <si>
    <t>Zákon 218/2000 Sb., § 14 odst. 4</t>
  </si>
  <si>
    <t>Národní plán obnovy - základní školy a gymnázia - učební pomůcky pro rozvoj informatického myšlení a digitální kompetence</t>
  </si>
  <si>
    <t>pavel.cumpelik@gymfry.cz</t>
  </si>
  <si>
    <t>ÚZ 33089 - POSKYTNUTO</t>
  </si>
  <si>
    <t>ÚZ 33089 - VRÁCENO v průběhu roku 2022</t>
  </si>
  <si>
    <t>ÚZ 33090 - POSKYTNUTO</t>
  </si>
  <si>
    <t>ÚZ 33090 - VRÁCENO v průběhu roku 2022</t>
  </si>
  <si>
    <t>ÚZ 33090 - POUŽITO</t>
  </si>
  <si>
    <t>Výzva Jazykové kurzy pro děti cizince migrující z Ukrajiny 2022</t>
  </si>
  <si>
    <t>Výzva Adaptační skupiny pro děti cizince migrující z Ukrajiny 2022</t>
  </si>
  <si>
    <t>celkem ostatní organizace</t>
  </si>
  <si>
    <t>Středisko ekologické výchovy Libereckého kraje, příspěvková organizace</t>
  </si>
  <si>
    <t>CZ.02.3.68/0.0/0.0/18_063/0010352</t>
  </si>
  <si>
    <t>Frýdlantská 1359, 460 01 Liberec</t>
  </si>
  <si>
    <t>000000-0005471792/0800</t>
  </si>
  <si>
    <t>330632313</t>
  </si>
  <si>
    <t>96081/2018</t>
  </si>
  <si>
    <t>3132/18</t>
  </si>
  <si>
    <t>0010352</t>
  </si>
  <si>
    <t>Katerina.Hejdova@msmt.cz</t>
  </si>
  <si>
    <t>EU 9 223,37 Kč, SR 1 627,63 Kč</t>
  </si>
  <si>
    <t>info@zusliberec.cz;kolafa@zusliberec.cz</t>
  </si>
  <si>
    <t>3037/22</t>
  </si>
  <si>
    <t>CZ.02.3.68/0.0/0.0/18_063/0011997</t>
  </si>
  <si>
    <t>Pátova 406, 470 01 Česká Lípa</t>
  </si>
  <si>
    <t>000000-0041326824/0600</t>
  </si>
  <si>
    <t>330634442</t>
  </si>
  <si>
    <t>45800/2019</t>
  </si>
  <si>
    <t>3051/19</t>
  </si>
  <si>
    <t>0011997</t>
  </si>
  <si>
    <t>Ing. Petr Švarc</t>
  </si>
  <si>
    <t>petr.Svarc@msmt.cz</t>
  </si>
  <si>
    <t>EU 2.958,01 Kč, SR 521,99 Kč</t>
  </si>
  <si>
    <t>3027/22</t>
  </si>
  <si>
    <t>CZ.02.3.68/0.0/0.0/18_063/0012130</t>
  </si>
  <si>
    <t>Školní 351, 468 41 Tanvald</t>
  </si>
  <si>
    <t>000000-1386660267/0100</t>
  </si>
  <si>
    <t>000094-0003111451/0710</t>
  </si>
  <si>
    <t>Palackého 359</t>
  </si>
  <si>
    <t>468 41 Tanvald</t>
  </si>
  <si>
    <t>330633549</t>
  </si>
  <si>
    <t>48466/2019</t>
  </si>
  <si>
    <t>3052/19</t>
  </si>
  <si>
    <t>0012130</t>
  </si>
  <si>
    <t>Ing. Václav Götz</t>
  </si>
  <si>
    <t>Vaclav.Gotz@msmt.cz</t>
  </si>
  <si>
    <t>EU 91 957,27 Kč, SR 16 227,73 Kč</t>
  </si>
  <si>
    <t>3036/22</t>
  </si>
  <si>
    <t>CZ.02.3.68/0.0/0.0/18_063/0012440</t>
  </si>
  <si>
    <t>č. p. 234, 464 01 Dětřichov</t>
  </si>
  <si>
    <t>000027-7158020257/0100</t>
  </si>
  <si>
    <t>000094-0001017461/0710</t>
  </si>
  <si>
    <t>Dětřichov 2</t>
  </si>
  <si>
    <t xml:space="preserve">464 01 Frýdlant </t>
  </si>
  <si>
    <t>330632453</t>
  </si>
  <si>
    <t>55814/2019</t>
  </si>
  <si>
    <t>3059/19</t>
  </si>
  <si>
    <t>0012440</t>
  </si>
  <si>
    <t>EU 4 725,17 Kč, SR 833,83 Kč</t>
  </si>
  <si>
    <t>zsdetrichov@volny.cz</t>
  </si>
  <si>
    <t>CZ.02.3.68/0.0/0.0/18_063/0012561</t>
  </si>
  <si>
    <t>Dolní Rokytnice 172, 512 44 Rokytnice nad Jizerou</t>
  </si>
  <si>
    <t>000000-0244132130/0300</t>
  </si>
  <si>
    <t>000094-0054816451/0710</t>
  </si>
  <si>
    <t>Horní Rokytnice 197</t>
  </si>
  <si>
    <t>512 44 Rokytnice nad Jizerou</t>
  </si>
  <si>
    <t>330635479</t>
  </si>
  <si>
    <t>59797/2019</t>
  </si>
  <si>
    <t>3062/19</t>
  </si>
  <si>
    <t>0012561</t>
  </si>
  <si>
    <t>Ing. Ludmila Šmerdová</t>
  </si>
  <si>
    <t>Ludmila.Smerdova@msmt.cz</t>
  </si>
  <si>
    <t>EU 42 472,82 Kč, SR 7 495,18 Kč</t>
  </si>
  <si>
    <t>3038/22</t>
  </si>
  <si>
    <t>CZ.02.3.68/0.0/0.0/18_063/0013096</t>
  </si>
  <si>
    <t>Základní škola a Mateřská škola Krásný Les, okres Liberec, příspěvková organizace</t>
  </si>
  <si>
    <t>č. p. 258, 464 01 Krásný Les</t>
  </si>
  <si>
    <t>000078-6160580267/0100</t>
  </si>
  <si>
    <t>000094-0003119461/0710</t>
  </si>
  <si>
    <t>Krásný Les čp. 122</t>
  </si>
  <si>
    <t>464 01  Frýdlant</t>
  </si>
  <si>
    <t>62989/2019</t>
  </si>
  <si>
    <t>3063/19</t>
  </si>
  <si>
    <t>0013096</t>
  </si>
  <si>
    <t>Mgr. Alžběta Novotná</t>
  </si>
  <si>
    <t>Alzbeta.Novotna@msmt.cz</t>
  </si>
  <si>
    <t>EU 112 908,08 Kč, SR 19 924,92 Kč</t>
  </si>
  <si>
    <t>3050/22</t>
  </si>
  <si>
    <t>3024/22</t>
  </si>
  <si>
    <t>CZ.02.3.68/0.0/0.0/18_063/0013808</t>
  </si>
  <si>
    <t>Křižíkova 301, 473 01 Nový Bor</t>
  </si>
  <si>
    <t>000027-5264130207/0100</t>
  </si>
  <si>
    <t>330634471</t>
  </si>
  <si>
    <t>0013808</t>
  </si>
  <si>
    <t>Ing. Renáta Nožičková</t>
  </si>
  <si>
    <t>Renata.Nozickova@msmt.cz</t>
  </si>
  <si>
    <t>EU 567,81 Kč, SR 100,19 Kč</t>
  </si>
  <si>
    <t>zusnb@clnet.cz;trnkova@zusnb.cz</t>
  </si>
  <si>
    <t>3043/22</t>
  </si>
  <si>
    <t>CZ.02.3.X/0.0/0.0/18_063/0013780</t>
  </si>
  <si>
    <t>Mateřská škola Noviny pod Ralskem, okres Česká Lípa,příspěvková organizace</t>
  </si>
  <si>
    <t>č. p. 116, 471 24 Noviny pod Ralskem</t>
  </si>
  <si>
    <t>000000-0162836337/0600</t>
  </si>
  <si>
    <t>000094-0002918421/0710</t>
  </si>
  <si>
    <t>Noviny pod Ralskem 116</t>
  </si>
  <si>
    <t>471 24 Mimoň</t>
  </si>
  <si>
    <t>330634418</t>
  </si>
  <si>
    <t>0013780</t>
  </si>
  <si>
    <t>Mgr. Lucie Richterová</t>
  </si>
  <si>
    <t>Lucie.Richterova@msmt.cz</t>
  </si>
  <si>
    <t>EU 357,01 Kč, SR 62,99 Kč</t>
  </si>
  <si>
    <t>3032/22</t>
  </si>
  <si>
    <t>CZ.02.3.X/0.0/0.0/18_063/0013407</t>
  </si>
  <si>
    <t>Mateřská škola Turnov, 28. října 757, příspěvková organizace</t>
  </si>
  <si>
    <t>28. října 757, 511 01 Turnov</t>
  </si>
  <si>
    <t>000000-1263750369/0800</t>
  </si>
  <si>
    <t>MĚSTO TURNOV</t>
  </si>
  <si>
    <t>000094-0056117451/0710</t>
  </si>
  <si>
    <t>Antonína Dvořáka 335</t>
  </si>
  <si>
    <t xml:space="preserve">511 01  Turnov </t>
  </si>
  <si>
    <t>69023/2019</t>
  </si>
  <si>
    <t>3074/19</t>
  </si>
  <si>
    <t>0013407</t>
  </si>
  <si>
    <t>EU 3 152,68 Kč, SR 556,32 Kč</t>
  </si>
  <si>
    <t>CZ.02.3.68/0.0/0.0/18_063/0013331</t>
  </si>
  <si>
    <t>Boženy Němcové 539, 473 01 Nový Bor</t>
  </si>
  <si>
    <t>000000-0024236421/0100</t>
  </si>
  <si>
    <t>330634464</t>
  </si>
  <si>
    <t>73082/2019</t>
  </si>
  <si>
    <t>3076/19</t>
  </si>
  <si>
    <t>0013331</t>
  </si>
  <si>
    <t>Ing. Alena Škálová</t>
  </si>
  <si>
    <t>Alena.Skalova@msmt.cz</t>
  </si>
  <si>
    <t>EU 529 675,82 Kč, SR 93 472,18 Kč</t>
  </si>
  <si>
    <t>CZ.02.3.X/0.0/0.0/18_063/0013678</t>
  </si>
  <si>
    <t>Broumovská 840, 460 06 Liberec</t>
  </si>
  <si>
    <t>000000-0005451812/0800</t>
  </si>
  <si>
    <t>330632437</t>
  </si>
  <si>
    <t>0013678</t>
  </si>
  <si>
    <t>Mgr. Martina Čapková, DiS.</t>
  </si>
  <si>
    <t>Martina.Capkova@msmt.cz</t>
  </si>
  <si>
    <t>EU 11 010,93 Kč, SR 1 943,07 Kč</t>
  </si>
  <si>
    <t>ms.motylek@volny.cz;reditelka@ms-motylek.eu</t>
  </si>
  <si>
    <t>CZ.02.3.X/0.0/0.0/18_063/0014508</t>
  </si>
  <si>
    <t>Mateřská škola Jablonec nad Nisou, Lovecká 11,  příspěvková organizace</t>
  </si>
  <si>
    <t>Lovecká 249, 466 01 Jablonec nad Nisou</t>
  </si>
  <si>
    <t>000043-6364810247/0100</t>
  </si>
  <si>
    <t>330633468</t>
  </si>
  <si>
    <t>0014508</t>
  </si>
  <si>
    <t>Mgr. Ivana Horáková</t>
  </si>
  <si>
    <t>Ivana.Horakova@msmt.cz</t>
  </si>
  <si>
    <t>EU 2 079,00 Kč, SR     311,83 Kč</t>
  </si>
  <si>
    <t>CZ.02.3.X/0.0/0.0/18_063/0015476</t>
  </si>
  <si>
    <t>Bezová 274, 460 01 Liberec</t>
  </si>
  <si>
    <t>000000-0005452452/0800</t>
  </si>
  <si>
    <t>330632442</t>
  </si>
  <si>
    <t>0015476</t>
  </si>
  <si>
    <t>Bc. Martin Poprštein</t>
  </si>
  <si>
    <t>Martin.Poprstein@msmt.cz</t>
  </si>
  <si>
    <t>EU 1 054,01 Kč, SR 185,99 Kč</t>
  </si>
  <si>
    <t>CZ.02.3.X/0.0/0.0/18_063/0014423</t>
  </si>
  <si>
    <t>Základní škola a Mateřská škola Prysk, okr. Česká Lípa,příspěvková organizace</t>
  </si>
  <si>
    <t>Dolní Prysk 56, 471 15 Prysk</t>
  </si>
  <si>
    <t>000000-0181433154/0300</t>
  </si>
  <si>
    <t>000094-0003814421/0710</t>
  </si>
  <si>
    <t>Dolní Prysk 17</t>
  </si>
  <si>
    <t>471 15 Prysk</t>
  </si>
  <si>
    <t>330634488</t>
  </si>
  <si>
    <t>0014423</t>
  </si>
  <si>
    <t>EU 2 373,24 Kč, 
SR 418,76 Kč</t>
  </si>
  <si>
    <t>CZ.02.3.68/0.0/0.0/18_063/0013026</t>
  </si>
  <si>
    <t>č. p. 102, 512 51 Stružinec</t>
  </si>
  <si>
    <t>000000-1263707379/0800</t>
  </si>
  <si>
    <t>000094-0055413451/0710</t>
  </si>
  <si>
    <t>Stružinec, č.p. 191</t>
  </si>
  <si>
    <t> 512 51 Lomnice nad Popelkou</t>
  </si>
  <si>
    <t>330635428</t>
  </si>
  <si>
    <t>77124/2019</t>
  </si>
  <si>
    <t>3080/19</t>
  </si>
  <si>
    <t>0013026</t>
  </si>
  <si>
    <t>Naďa Pavlová</t>
  </si>
  <si>
    <t>Nada.Pavlova@msmt.cz</t>
  </si>
  <si>
    <t>EU 2 958,02 Kč, SR 521,98 Kč</t>
  </si>
  <si>
    <t>CZ.02.3.68/0.0/0.0/18_063/0013684</t>
  </si>
  <si>
    <t>Lázeňská 406, 463 62 Hejnice</t>
  </si>
  <si>
    <t>000000-0986023339/0800</t>
  </si>
  <si>
    <t>000094-0001615461/0710</t>
  </si>
  <si>
    <t>Nádražní 521</t>
  </si>
  <si>
    <t>463 62 Hejnice</t>
  </si>
  <si>
    <t>330632456</t>
  </si>
  <si>
    <t>0013684</t>
  </si>
  <si>
    <t>Mgr. Eva Ondroušková</t>
  </si>
  <si>
    <t>Eva.Ondrouskova@msmt.cz</t>
  </si>
  <si>
    <t>EU 397 864,63 Kč, SR 70 211,37 Kč</t>
  </si>
  <si>
    <t>3045/22</t>
  </si>
  <si>
    <t>CZ.02.3.68/0.0/0.0/18_063/0014607</t>
  </si>
  <si>
    <t>č. p. 148, 512 42 Poniklá</t>
  </si>
  <si>
    <t>000000-0180988086/0300</t>
  </si>
  <si>
    <t>000094-0054218451/0710</t>
  </si>
  <si>
    <t>Poniklá 65</t>
  </si>
  <si>
    <t>512 42 Poniklá</t>
  </si>
  <si>
    <t>330635435</t>
  </si>
  <si>
    <t>0014607</t>
  </si>
  <si>
    <t>EU 59 670,87 Kč, SR 10 530,13 Kč</t>
  </si>
  <si>
    <t>CZ.02.3.X/0.0/0.0/18_063/0014131</t>
  </si>
  <si>
    <t>Základní škola a Mateřská škola Skalice u České Lípy, okres Česká Lípa,příspěvková organizace</t>
  </si>
  <si>
    <t>č. p. 264, 471 17 Skalice u České Lípy</t>
  </si>
  <si>
    <t>000107-8750810287/0100</t>
  </si>
  <si>
    <t>000094-0059025421/0710</t>
  </si>
  <si>
    <t>Skalice u České Lípy č.p. 377</t>
  </si>
  <si>
    <t>471 17 Skalice u České Lípy</t>
  </si>
  <si>
    <t>330634434</t>
  </si>
  <si>
    <t>0014131</t>
  </si>
  <si>
    <t>Ing. Martin Staněk</t>
  </si>
  <si>
    <t>Martin.Stanek@msmt.cz</t>
  </si>
  <si>
    <t>EU 2 958,04 Kč, SR 521,96 Kč</t>
  </si>
  <si>
    <t>CZ.02.3.68/0.0/0.0/18_063/0014496</t>
  </si>
  <si>
    <t>č. p. 374, 468 11 Janov nad Nisou</t>
  </si>
  <si>
    <t>000078-5810430267/0100</t>
  </si>
  <si>
    <t>000094-0000818451/0710</t>
  </si>
  <si>
    <t>Janov nad Nisou č. p. 520</t>
  </si>
  <si>
    <t>468 11  Janov nad Nisou</t>
  </si>
  <si>
    <t>330633419</t>
  </si>
  <si>
    <t>81916/2019</t>
  </si>
  <si>
    <t>3089/19</t>
  </si>
  <si>
    <t>0014496</t>
  </si>
  <si>
    <t>EU 995,38 Kč, SR175,62  Kč</t>
  </si>
  <si>
    <t>zsjanovjbc@volny.cz;skola@zsjanovjbc.com</t>
  </si>
  <si>
    <t>CZ.02.3.68/0.0/0.0/18_063/0014912</t>
  </si>
  <si>
    <t>Základní škola Jenišovice, okres Jablonec nad Nisou-příspěvková organizace</t>
  </si>
  <si>
    <t>č. p. 180, 468 33 Jenišovice</t>
  </si>
  <si>
    <t>000115-2851640267/0100</t>
  </si>
  <si>
    <t>000094-0000914451/0710</t>
  </si>
  <si>
    <t>Jenišovice 67</t>
  </si>
  <si>
    <t>468 33  Jenišovice</t>
  </si>
  <si>
    <t>0014912</t>
  </si>
  <si>
    <t>EU 32 472,55 Kč, SR 5 730,45 Kč</t>
  </si>
  <si>
    <t>skola@zsjenisovice.cz;ou@jenisovice.cz</t>
  </si>
  <si>
    <t>CZ.02.3.68/0.0/0.0/18_063/0015908</t>
  </si>
  <si>
    <t>Základní škola, Liberec, Křížanská 80, příspěvková organizace</t>
  </si>
  <si>
    <t>Křižanská 80, 460 10 Liberec</t>
  </si>
  <si>
    <t>000000-0005471282/0800</t>
  </si>
  <si>
    <t>460 59  Liberec 1</t>
  </si>
  <si>
    <t>0015908</t>
  </si>
  <si>
    <t>EU 19 593,37 Kč, SR 3 457,63 Kč</t>
  </si>
  <si>
    <t>info@zsostasov.cz;radek.vystrcil@zsostasov.cz</t>
  </si>
  <si>
    <t>3046/22</t>
  </si>
  <si>
    <t>CZ.02.3.68/0.0/0.0/18_065/0013758</t>
  </si>
  <si>
    <t>U Balvanu 764, 466 01 Jablonec nad Nisou</t>
  </si>
  <si>
    <t>000000-1295190247/0100</t>
  </si>
  <si>
    <t>0013758</t>
  </si>
  <si>
    <t>EU 2 720,02 Kč, SR 479,98 Kč</t>
  </si>
  <si>
    <t>CZ.02.3.68/0.0/0.0/18_063/0015616</t>
  </si>
  <si>
    <t>č. p. 212, 468 45 Velké Hamry</t>
  </si>
  <si>
    <t>000000-0963878369/0800</t>
  </si>
  <si>
    <t>000094-0003218451/0710</t>
  </si>
  <si>
    <t>Velké Hamry 362</t>
  </si>
  <si>
    <t>468 45  Velké Hamry</t>
  </si>
  <si>
    <t>86825/2019</t>
  </si>
  <si>
    <t>3098/19</t>
  </si>
  <si>
    <t>0015616</t>
  </si>
  <si>
    <t>EU 60 511,50 Kč, SR 10 678,50 Kč</t>
  </si>
  <si>
    <t>zsvhamry@volny.cz;skola@zsvelkehamry.cz</t>
  </si>
  <si>
    <t>CZ.02.3.68/0.0/0.0/18_063/0014163</t>
  </si>
  <si>
    <t>Základní škola a Mateřská škola Nová Ves,okr.Liberec-příspěvková organizace</t>
  </si>
  <si>
    <t>č. p. 180, 463 31 Nová Ves</t>
  </si>
  <si>
    <t>000000-0986052359/0800</t>
  </si>
  <si>
    <t>000094-0003813461/0710</t>
  </si>
  <si>
    <t>Nová Ves 213</t>
  </si>
  <si>
    <t>463 31  Chrastava</t>
  </si>
  <si>
    <t>0014163</t>
  </si>
  <si>
    <t>Petr.Svarc@msmt.cz</t>
  </si>
  <si>
    <t>EU 2.939,32 Kč, SR 518,68 Kč</t>
  </si>
  <si>
    <t>3030/22</t>
  </si>
  <si>
    <t>CZ.02.3.68/0.0/0.0/18_063/0016169</t>
  </si>
  <si>
    <t>Horská 166, 460 14 Liberec</t>
  </si>
  <si>
    <t>000000-0005459152/0800</t>
  </si>
  <si>
    <t>0016169</t>
  </si>
  <si>
    <t>EU 1 040,40 Kč, SR 183,60 Kč</t>
  </si>
  <si>
    <t>CZ.02.3.X/0.0/0.0/18_063/0015623</t>
  </si>
  <si>
    <t>nám. Míru 212, 460 14 Liberec</t>
  </si>
  <si>
    <t>000000-0006053162/0800</t>
  </si>
  <si>
    <t>0015623</t>
  </si>
  <si>
    <t>Mgr. Lucie Krzáková</t>
  </si>
  <si>
    <t>Lucie.Krzakova@msmt.cz</t>
  </si>
  <si>
    <t>EU 25 614,78 Kč, SR 4 520,22 Kč</t>
  </si>
  <si>
    <t>kubrova.pavlina@zsnamestimiru.cz</t>
  </si>
  <si>
    <t>CZ.02.3.68/0.0/0.0/18_063/0014232</t>
  </si>
  <si>
    <t>Dlouhá 113, 471 41 Dubá</t>
  </si>
  <si>
    <t>000000-0129595711/0300</t>
  </si>
  <si>
    <t>000094-0000912421/0710</t>
  </si>
  <si>
    <t>Masarykovo náměstí č.p. 138</t>
  </si>
  <si>
    <t>471 41  Dubá</t>
  </si>
  <si>
    <t>91800/2019</t>
  </si>
  <si>
    <t>3109/19</t>
  </si>
  <si>
    <t>0014232</t>
  </si>
  <si>
    <t>Ing. Michal Kazda</t>
  </si>
  <si>
    <t>Michal.Kazda@msmt.cz</t>
  </si>
  <si>
    <t>EU 72 207,52 Kč, SR 12 742,48 Kč</t>
  </si>
  <si>
    <t>zsduba@atlas.cz;skalicka@zsduba.cz</t>
  </si>
  <si>
    <t>CZ.02.3.68/0.0/0.0/18_063/0015655</t>
  </si>
  <si>
    <t>č. p. 56, 511 01 Mírová pod Kozákovem</t>
  </si>
  <si>
    <t>000000-1263785369/0800</t>
  </si>
  <si>
    <t>000094-0053311451/0710</t>
  </si>
  <si>
    <t>Chutnovka 36</t>
  </si>
  <si>
    <t>511 01  Turnov</t>
  </si>
  <si>
    <t>0015655</t>
  </si>
  <si>
    <t>EU 5.505,45 Kč, SR 971,55 Kč</t>
  </si>
  <si>
    <t>CZ.02.3.X/0.0/0.0/18_063/0012854</t>
  </si>
  <si>
    <t>č. p. 86, 471 13 Nový Oldřichov</t>
  </si>
  <si>
    <t>000107-8992640217/0100</t>
  </si>
  <si>
    <t>000094-0003216421/0710</t>
  </si>
  <si>
    <t>Nový Oldřichov 51</t>
  </si>
  <si>
    <t>471 13  Nový Oldřichov</t>
  </si>
  <si>
    <t>0012854</t>
  </si>
  <si>
    <t>EU 1 397,42 Kč, SR 246,58 Kč</t>
  </si>
  <si>
    <t>CZ.02.3.X/0.0/0.0/18_063/0015134</t>
  </si>
  <si>
    <t>Zámecká 223, 466 06 Jablonec nad Nisou</t>
  </si>
  <si>
    <t>000043-3801980217/0100</t>
  </si>
  <si>
    <t>0015134</t>
  </si>
  <si>
    <t>EU 3 074,47 Kč, SR 542,53 Kč</t>
  </si>
  <si>
    <t>CZ.02.3.X/0.0/0.0/18_063/0015233</t>
  </si>
  <si>
    <t>0015233</t>
  </si>
  <si>
    <t>EU 28 348,39 Kč, SR 5 002,61 Kč</t>
  </si>
  <si>
    <t>CZ.02.3.68/0.0/0.0/18_065/0016191</t>
  </si>
  <si>
    <t>Horní náměstí 800, 466 01 Jablonec nad Nisou</t>
  </si>
  <si>
    <t>000078-5800750267/0100</t>
  </si>
  <si>
    <t>15840/2020</t>
  </si>
  <si>
    <t>3012/20</t>
  </si>
  <si>
    <t>0016191</t>
  </si>
  <si>
    <t>EU 13 356,07 Kč, 
SR 2 356,93 Kč</t>
  </si>
  <si>
    <t>sekretariat@supsavos.cz</t>
  </si>
  <si>
    <t>CZ.02.3.X/0.0/0.0/18_065/0016249</t>
  </si>
  <si>
    <t>Letná 263, 471 24 Mimoň</t>
  </si>
  <si>
    <t>000000-1003807824/0600</t>
  </si>
  <si>
    <t>CZ.02.3.X/0.0/0.0/18_065/</t>
  </si>
  <si>
    <t>Šablony pro SŠ a VOŠ II - MRR v prioritní ose 3 OP</t>
  </si>
  <si>
    <t>0016249</t>
  </si>
  <si>
    <t>EU 468 369,59 Kč, SR 82 653,41 Kč</t>
  </si>
  <si>
    <t>CZ.02.3.68/0.0/0.0/18_065/0016686</t>
  </si>
  <si>
    <t>Kostelní 9, 460 01 Liberec</t>
  </si>
  <si>
    <t>000000-0030731461/0100</t>
  </si>
  <si>
    <t>23848/2020</t>
  </si>
  <si>
    <t>3020/20</t>
  </si>
  <si>
    <t>0016686</t>
  </si>
  <si>
    <t>EU 141 073,67 Kč, SR 24 895,33 Kč</t>
  </si>
  <si>
    <t>CZ.02.3.68/0.0/0.0/18_065/0016705</t>
  </si>
  <si>
    <t>Dr. Randy 4096, 466 01 Jablonec nad Nisou</t>
  </si>
  <si>
    <t>000107-5465880207/0100</t>
  </si>
  <si>
    <t>28971/2020</t>
  </si>
  <si>
    <t>3028/20</t>
  </si>
  <si>
    <t>0016705</t>
  </si>
  <si>
    <t>EU 99 962,57 Kč, SR 17 640,43 Kč</t>
  </si>
  <si>
    <t>CZ.02.3.68/0.0/0.0/18_065/0016648</t>
  </si>
  <si>
    <t>nám. Sokolovské 264, 460 01 Liberec</t>
  </si>
  <si>
    <t>000000-0259717721/0300</t>
  </si>
  <si>
    <t>0016648</t>
  </si>
  <si>
    <t>EU 75 874,41 Kč, SR 13 389,59 Kč</t>
  </si>
  <si>
    <t>reditel@stavlib.cz;sekretariat@stavlib.cz</t>
  </si>
  <si>
    <t>CZ.02.3.X/0.0/0.0/18_065/0016610</t>
  </si>
  <si>
    <t>Dvorská 447, 460 05 Liberec</t>
  </si>
  <si>
    <t>000000-0029239461/0100</t>
  </si>
  <si>
    <t>0016610</t>
  </si>
  <si>
    <t>EU 121 312,02 Kč, SR 21 407,98 Kč</t>
  </si>
  <si>
    <t>CZ.02.3.X/0.0/0.0/20_080/0017341</t>
  </si>
  <si>
    <t>Základní škola a Mateřská škola, Hrádek nad Nisou - Loučná, příspěvková organizace.</t>
  </si>
  <si>
    <t>Hartavská 220, 463 34 Hrádek nad Nisou</t>
  </si>
  <si>
    <t>000000-0986082339/0800</t>
  </si>
  <si>
    <t>000094-0002212461/0710</t>
  </si>
  <si>
    <t xml:space="preserve">Horní náměstí 73
</t>
  </si>
  <si>
    <t>463 34  Hrádek nad Nisou</t>
  </si>
  <si>
    <t>58787/2020</t>
  </si>
  <si>
    <t>3053/20</t>
  </si>
  <si>
    <t>0017341</t>
  </si>
  <si>
    <t>EU 29 233,21 Kč, SR 5 158,79 Kč</t>
  </si>
  <si>
    <t>zvs.hradek@worldonline.cz;zvs.hradek@tiscali.cz</t>
  </si>
  <si>
    <t>Zákon 250/2000 Sb.</t>
  </si>
  <si>
    <t>CZ.02.3.68/0.0/0.0/18_063/0011499, CZ.02.3.68/0.0/0.0/18_063/0015908</t>
  </si>
  <si>
    <t>09.03.2022; 22.06.2022</t>
  </si>
  <si>
    <t>Nelze určit zda se jedná o OON, ONIV,…?</t>
  </si>
  <si>
    <t>Způsobilé výdaje nejsou kalkulovány na základě skutečně vzniklých výkajů a nejsou dokládány jednotlivými účetními doklady. Způsobilé výdaje jsou stanoveny v souladu s § 14 odst. 6 písm. b) rozpočtových pravidel formou jednotlkových nákladů. Uvedeno ve Výzvě čl 6, Způsob použití dotace</t>
  </si>
  <si>
    <t>k 1.8.2022</t>
  </si>
  <si>
    <t>zákon č. 218/2000 Sb.</t>
  </si>
  <si>
    <t>Výzva na podporu ústředních a mezinárodních kol soutěží a přehlídek v zájmovém vzdělávání v roce 2022</t>
  </si>
  <si>
    <t>VRÁCENÉ PROSTŘEDKY</t>
  </si>
  <si>
    <t>zdůvodnění nevyužití</t>
  </si>
  <si>
    <t>ÚZ 33086 - doučování</t>
  </si>
  <si>
    <t>vráceno na účet KÚLK dne</t>
  </si>
  <si>
    <t>č. účtu KÚLK</t>
  </si>
  <si>
    <t>200095-5827461/0710</t>
  </si>
  <si>
    <t>40096-5827461/0710</t>
  </si>
  <si>
    <t>Dle vnitřního platového předpisu má škola určenou částku na doučování ve výši 220 Kč/h. Částka z dotace se nepodařila rozdělit na celé hodiny.</t>
  </si>
  <si>
    <t>Doučování je placeno ze "šablon".</t>
  </si>
  <si>
    <t>vráceno na účet MŠMT dne</t>
  </si>
  <si>
    <t>sloučení škol ZŠ a MŠ Stružnice</t>
  </si>
  <si>
    <t>ÚZ 33088 - prevence digitální propasti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</si>
  <si>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30.9.2022</t>
    </r>
  </si>
  <si>
    <t>připsáno na účet KÚLK dne:</t>
  </si>
  <si>
    <t>OP VVV - "Šablony" - ÚZ 33063</t>
  </si>
  <si>
    <t>Finanční vypořádání r. 2019</t>
  </si>
  <si>
    <t>Finanční vypořádání r. 2020</t>
  </si>
  <si>
    <t>Finanční vypořádání r. 2021</t>
  </si>
  <si>
    <t>Finanční vypořádání r. 2022</t>
  </si>
  <si>
    <t>vyúčtování roku 2022 - údaje z MŠMT k 31.7.2022</t>
  </si>
  <si>
    <t>kontrola vratky</t>
  </si>
  <si>
    <t>CZ.02.3.68/0.0/0.0/18_063/0013797</t>
  </si>
  <si>
    <t>č. p. 255, 471 55 Kunratice u Cvikova</t>
  </si>
  <si>
    <t>000000-0903955369/0800</t>
  </si>
  <si>
    <t>000094-0002416421/0710</t>
  </si>
  <si>
    <t>Kunratice u Cvikova č. 145</t>
  </si>
  <si>
    <t>471 55 Kunratice u Cvikova</t>
  </si>
  <si>
    <t>330634430</t>
  </si>
  <si>
    <t>0013797</t>
  </si>
  <si>
    <t>5 847,18 Kč, SR 1.031,82 Kč</t>
  </si>
  <si>
    <t>3056/22</t>
  </si>
  <si>
    <t>CZ.02.3.68/0.0/0.0/18_063/0013277</t>
  </si>
  <si>
    <t>5. května 272, 466 01 Jablonec nad Nisou</t>
  </si>
  <si>
    <t>000078-6221820237/0100</t>
  </si>
  <si>
    <t>330633409</t>
  </si>
  <si>
    <t>0013277</t>
  </si>
  <si>
    <t>EU 5 880,32 Kč, SR 1 037,68 Kč</t>
  </si>
  <si>
    <t>3060/22</t>
  </si>
  <si>
    <t>CZ.02.3.68/0.0/0.0/18_063/0015290</t>
  </si>
  <si>
    <t>Nová Pasířská 3825, 466 01 Jablonec nad Nisou</t>
  </si>
  <si>
    <t>000107-1559600247/0100</t>
  </si>
  <si>
    <t>330633473</t>
  </si>
  <si>
    <t>0015290</t>
  </si>
  <si>
    <t>EU 29 580,00 Kč, SR 5 220,00 Kč</t>
  </si>
  <si>
    <t>3053/22</t>
  </si>
  <si>
    <t>CZ.02.3.68/0.0/0.0/18_063/0012449</t>
  </si>
  <si>
    <t>Na Výběžku 118, 460 15 Liberec</t>
  </si>
  <si>
    <t>000000-0005449392/0800</t>
  </si>
  <si>
    <t>330632482</t>
  </si>
  <si>
    <t>0012449</t>
  </si>
  <si>
    <t>Ing. Aleš Suk</t>
  </si>
  <si>
    <t>Ales.Suk@msmt.cz</t>
  </si>
  <si>
    <t>EU 2 958,02 Kč, SR 4 521,98 Kč</t>
  </si>
  <si>
    <t>CZ.02.3.68/0.0/0.0/18_063/0012998</t>
  </si>
  <si>
    <t>č. p. 22, 468 21 Pěnčín</t>
  </si>
  <si>
    <t>000000-1300080297/0100</t>
  </si>
  <si>
    <t>000094-0002215451/0710</t>
  </si>
  <si>
    <t>Pěnčín 57</t>
  </si>
  <si>
    <t>468 21 p. Bratříkov</t>
  </si>
  <si>
    <t>330633429</t>
  </si>
  <si>
    <t>0012998</t>
  </si>
  <si>
    <t>EU 75 715,47 Kč, SR 13 361,53 Kč</t>
  </si>
  <si>
    <t>zspenc@seznam.cz;skola@zspencin.cz</t>
  </si>
  <si>
    <t>3066/22</t>
  </si>
  <si>
    <t>CZ.02.3.X/0.0/0.0/18_063/0014950</t>
  </si>
  <si>
    <t>Základní škola a Mateřská škola Pod Ralskem 572, Mimoň, příspěvková organizace</t>
  </si>
  <si>
    <t>Sídliště pod Ralskem 572, 471 24 Mimoň</t>
  </si>
  <si>
    <t>000000-0050628824/0600</t>
  </si>
  <si>
    <t>000094-0002811421/0710</t>
  </si>
  <si>
    <t>Mírová 120</t>
  </si>
  <si>
    <t>471 24 Mimoň, Mimoň III</t>
  </si>
  <si>
    <t>330634460</t>
  </si>
  <si>
    <t>0014950</t>
  </si>
  <si>
    <t>Mgr. Bc. Eliška Čásenská</t>
  </si>
  <si>
    <t>Eliska.Casenska@msmt.cz</t>
  </si>
  <si>
    <t>EU 15 158,94 Kč, SR 2 675,06 Kč</t>
  </si>
  <si>
    <t>CZ.02.3.68/0.0/0.0/18_063/0015849</t>
  </si>
  <si>
    <t>Moskevská 679, 470 01 Česká Lípa</t>
  </si>
  <si>
    <t>000000-0888086010/5500</t>
  </si>
  <si>
    <t>82593/2019</t>
  </si>
  <si>
    <t>3092/19</t>
  </si>
  <si>
    <t>0015849</t>
  </si>
  <si>
    <t>Bc. Kateřina Vyskočilová, DiS.</t>
  </si>
  <si>
    <t>Katerina.Vyskocilova@msmt.cz</t>
  </si>
  <si>
    <t>EU 3 947,42 Kč, SR 696,58 Kč</t>
  </si>
  <si>
    <t>3063/22</t>
  </si>
  <si>
    <t>CZ.02.3.68/0.0/0.0/18_065/0012995</t>
  </si>
  <si>
    <t>Mládeže 884, 464 01 Frýdlant</t>
  </si>
  <si>
    <t>000000-3294530309/0800</t>
  </si>
  <si>
    <t>330631406</t>
  </si>
  <si>
    <t>82651/2019</t>
  </si>
  <si>
    <t>3093/19</t>
  </si>
  <si>
    <t>0012995</t>
  </si>
  <si>
    <t>EU 159 645,32 Kč, SR 28 172,68 Kč</t>
  </si>
  <si>
    <t>CZ.02.3.68/0.0/0.0/18_063/0014662</t>
  </si>
  <si>
    <t>č. p. 264, 468 27 Nová Ves nad Nisou</t>
  </si>
  <si>
    <t>000000-0181859948/0300</t>
  </si>
  <si>
    <t>000094-0002119451/0710</t>
  </si>
  <si>
    <t>Nová Ves nad Nisou 281</t>
  </si>
  <si>
    <t>468 27  Nová Ves nad Nisou</t>
  </si>
  <si>
    <t>0014662</t>
  </si>
  <si>
    <t>EU 19 747,22 Kč, SR 3 484,78 Kč</t>
  </si>
  <si>
    <t>sulcova.novaves@seznam.cz</t>
  </si>
  <si>
    <t>CZ.02.3.68/0.0/0.0/18_065/0013623</t>
  </si>
  <si>
    <t>Smetanova 4265, 466 01 Jablonec nad Nisou</t>
  </si>
  <si>
    <t>000000-0011031451/0100</t>
  </si>
  <si>
    <t>0013623</t>
  </si>
  <si>
    <t>EU 1 210,42 Kč, SR 213,58 Kč</t>
  </si>
  <si>
    <t>skola@sosjbc.cz</t>
  </si>
  <si>
    <t>CZ.02.3.68/0.0/0.0/18_065/0014253</t>
  </si>
  <si>
    <t>Tyršova 82, 460 05 Liberec</t>
  </si>
  <si>
    <t>000043-6049460267/0100</t>
  </si>
  <si>
    <t>0014253</t>
  </si>
  <si>
    <t>Ing. Aleš Holeček</t>
  </si>
  <si>
    <t>Ales.Holecek@msmt.cz</t>
  </si>
  <si>
    <t>EU 13,62 Kč, SR 2,38 Kč</t>
  </si>
  <si>
    <t>koci.jana@spstliberec.cz</t>
  </si>
  <si>
    <t>CZ.02.3.68/0.0/0.0/18_063/0015544</t>
  </si>
  <si>
    <t>Antonína Sovy 1740, 470 01 Česká Lípa</t>
  </si>
  <si>
    <t>000000-2106470480/2700</t>
  </si>
  <si>
    <t>0015544</t>
  </si>
  <si>
    <t>EU 64 595,75 Kč, SR 11 399,25 Kč</t>
  </si>
  <si>
    <t>CZ.02.3.X/0.0/0.0/18_063/0014243</t>
  </si>
  <si>
    <t>Majerova 138, 463 03 Stráž nad Nisou</t>
  </si>
  <si>
    <t>000000-0986011389/0800</t>
  </si>
  <si>
    <t>000094-0005317461/0710</t>
  </si>
  <si>
    <t>Schwarzova 262</t>
  </si>
  <si>
    <t>463 03  Stráž nad Nisou</t>
  </si>
  <si>
    <t>0014243</t>
  </si>
  <si>
    <t>EU 3 761,29 Kč, SR   663,71 Kč</t>
  </si>
  <si>
    <t>zsreditelka@skola-straz.cz</t>
  </si>
  <si>
    <t>CZ.02.3.X/0.0/0.0/18_063/0015328</t>
  </si>
  <si>
    <t>Arbesova 4015, 466 04 Jablonec nad Nisou</t>
  </si>
  <si>
    <t>000027-0630880217/0100</t>
  </si>
  <si>
    <t>0015328</t>
  </si>
  <si>
    <t>EU 147 665,43 Kč, SR 26 058,57 Kč</t>
  </si>
  <si>
    <t>CZ.02.3.68/0.0/0.0/18_063/0016033</t>
  </si>
  <si>
    <t>č. p. 121, 468 03 Rádlo</t>
  </si>
  <si>
    <t>000027-7250460247/0100</t>
  </si>
  <si>
    <t>000094-0002610451/0710</t>
  </si>
  <si>
    <t>Rádlo 252</t>
  </si>
  <si>
    <t>468 03  Rádlo</t>
  </si>
  <si>
    <t>0016033</t>
  </si>
  <si>
    <t>Ing. Filip Grusz</t>
  </si>
  <si>
    <t>Filip.Grusz@msmt.cz</t>
  </si>
  <si>
    <t>3059/22</t>
  </si>
  <si>
    <t>CZ.02.3.68/0.0/0.0/18_065/0015854</t>
  </si>
  <si>
    <t>Belgická 4852, 466 05 Jablonec nad Nisou</t>
  </si>
  <si>
    <t>000000-0010434451/0100</t>
  </si>
  <si>
    <t>0015854</t>
  </si>
  <si>
    <t>EU 33,17 Kč, SR 5,83 Kč</t>
  </si>
  <si>
    <t>CZ.02.3.68/0.0/0.0/18_065/0015040</t>
  </si>
  <si>
    <t>Žitavská 2969, 470 06 Česká Lípa</t>
  </si>
  <si>
    <t>000000-2621750217/0100</t>
  </si>
  <si>
    <t>0015040</t>
  </si>
  <si>
    <t>EU 67 957,51 Kč, SR 11 992,49 Kč</t>
  </si>
  <si>
    <t>gym-cl@gym-cl.cz;gymcl@gymcl.cz</t>
  </si>
  <si>
    <t>CZ.02.3.X/0.0/0.0/20_080/0019338</t>
  </si>
  <si>
    <t>Proboštská 38, 460 07 Liberec</t>
  </si>
  <si>
    <t>000000-0005449552/0800</t>
  </si>
  <si>
    <t>19310/2021</t>
  </si>
  <si>
    <t>3026/21</t>
  </si>
  <si>
    <t>0019338</t>
  </si>
  <si>
    <t>EU 29 269,77 Kč, SR 5 165,23 Kč</t>
  </si>
  <si>
    <t>OP JAK - "Šablony" - ÚZ 33092</t>
  </si>
  <si>
    <t>Finanční vypořádání r. 202x</t>
  </si>
  <si>
    <t>Sídlo</t>
  </si>
  <si>
    <t>Výše 1 zálohové platby</t>
  </si>
  <si>
    <t>Ukončení fyz. realizace</t>
  </si>
  <si>
    <t>Skutečně čerpáno celkem
k 31. 12. 202x</t>
  </si>
  <si>
    <t>Skutečně použito celkem
k 31. 12. 202x</t>
  </si>
  <si>
    <t>CZ.02.02.03/00/22_002/0000006</t>
  </si>
  <si>
    <t>č. p.  19,  46344 Sychrov</t>
  </si>
  <si>
    <t>000078-6158210267/0100</t>
  </si>
  <si>
    <t>000094-0005819461/0710</t>
  </si>
  <si>
    <t>3065/22</t>
  </si>
  <si>
    <t>ÚZ 33090 -  adaptační skupiny pro děti z Ukrajiny</t>
  </si>
  <si>
    <t>kurzy byly zrušeny z důvodu návratu některých dětí během července zpět na Ukrajinu</t>
  </si>
  <si>
    <t>Doučování se na škole realizuje dle potřeby a financuje se z jiných zdrojů.</t>
  </si>
  <si>
    <t>"Šablony" OP JAK</t>
  </si>
  <si>
    <r>
      <t xml:space="preserve">UZ 33 092 - </t>
    </r>
    <r>
      <rPr>
        <b/>
        <sz val="11"/>
        <rFont val="Arial"/>
        <family val="2"/>
        <charset val="238"/>
      </rPr>
      <t>Přiděleno</t>
    </r>
  </si>
  <si>
    <t>CZ.02.3.68/0.0/0.0/18_063/0015908, CZ.02.3.68/0.0/0.0/18_063/0011499</t>
  </si>
  <si>
    <t>17.06.2022, 01.03.2022</t>
  </si>
  <si>
    <t>Sychrov č.p. 1</t>
  </si>
  <si>
    <t>463 44  Sychrov</t>
  </si>
  <si>
    <t>CZ.02.02.03/00/22_002</t>
  </si>
  <si>
    <t>Šablony pro MŠ a ZŠ I</t>
  </si>
  <si>
    <t>0000006</t>
  </si>
  <si>
    <t>UZ 33504 - POSKYTNUTO</t>
  </si>
  <si>
    <t>UZ 33504 - POUŽITO</t>
  </si>
  <si>
    <t>UZ 33504 - VRATKA ve finančním vypořádání</t>
  </si>
  <si>
    <t xml:space="preserve"> "Šablony" OP VVV</t>
  </si>
  <si>
    <t>CZ.02.3.X/0.0/0.0/18_063/0013865</t>
  </si>
  <si>
    <t>Na doučování používají prostředky z jiných zdrojů.</t>
  </si>
  <si>
    <r>
      <t xml:space="preserve">Výzva Jazykové kurzy pro děti cizince migrující z Ukrajiny 2022 a </t>
    </r>
    <r>
      <rPr>
        <b/>
        <sz val="12"/>
        <color rgb="FF00B0F0"/>
        <rFont val="Arial"/>
        <family val="2"/>
        <charset val="238"/>
      </rPr>
      <t>Výzva Prázdninové jazykové kurzy pro děti cizince migrující z Ukrajiny 2022</t>
    </r>
  </si>
  <si>
    <t>Nedočerpání finančních prostředků z organizačních a provozních důvodů. Časové zaneprázdnění pedagogických pracovníků a nezájem dalších žáků.</t>
  </si>
  <si>
    <t>Nízký zájem žáků gymnázia.</t>
  </si>
  <si>
    <t>Žákyně přestala docházet na doučování.</t>
  </si>
  <si>
    <t>CZ.02.3.68/0.0/0.0/18_063/0011992</t>
  </si>
  <si>
    <t>CZ.02.3.X/0.0/0.0/18_065/0013506</t>
  </si>
  <si>
    <t>CZ.02.3.68/0.0/0.0/18_065/0015681</t>
  </si>
  <si>
    <t>Riegrova 1278, 460 01 Liberec</t>
  </si>
  <si>
    <t>000000-2901055622/2010</t>
  </si>
  <si>
    <t>330632330</t>
  </si>
  <si>
    <t>0011992</t>
  </si>
  <si>
    <t>EU 520,21 Kč, SR 91,79 Kč</t>
  </si>
  <si>
    <t>Truhlářská 360, 460 01 Liberec</t>
  </si>
  <si>
    <t>000000-0028834461/0100</t>
  </si>
  <si>
    <t>330631433</t>
  </si>
  <si>
    <t>0013506</t>
  </si>
  <si>
    <t>Ing. Veronika Pavlicová</t>
  </si>
  <si>
    <t>Veronika.Pavlicova@msmt.cz</t>
  </si>
  <si>
    <t>EU 234 257,47 Kč, SR 41 339,53 Kč</t>
  </si>
  <si>
    <t>č. p. 54, 463 48 Hlavice</t>
  </si>
  <si>
    <t>000000-0162661418/0600</t>
  </si>
  <si>
    <t>000094-0001818461/0710</t>
  </si>
  <si>
    <t>Hlavice 54</t>
  </si>
  <si>
    <t>463 48  Hlavice</t>
  </si>
  <si>
    <t>0013865</t>
  </si>
  <si>
    <t>EU 5 916,03 Kč, SR 1 043,97 Kč</t>
  </si>
  <si>
    <t>28. října 1390, 511 01 Turnov</t>
  </si>
  <si>
    <t>000000-0152573625/0600</t>
  </si>
  <si>
    <t>0015681</t>
  </si>
  <si>
    <t>EU 1 606,52 Kč, SR 283,48 Kč</t>
  </si>
  <si>
    <t>Nevyšlo to na více notebooků.</t>
  </si>
  <si>
    <r>
      <t xml:space="preserve">Výzva Jazykové kurzy pro děti cizince migrující z Ukrajiny 2022 a </t>
    </r>
    <r>
      <rPr>
        <b/>
        <sz val="10"/>
        <color rgb="FF00B0F0"/>
        <rFont val="Arial"/>
        <family val="2"/>
        <charset val="238"/>
      </rPr>
      <t>Výzva Prázdninové jazykové kurzy pro děti cizince migrující z Ukrajiny 2022</t>
    </r>
  </si>
  <si>
    <t xml:space="preserve">ÚZ 33086 </t>
  </si>
  <si>
    <t>POSKYTNUTO</t>
  </si>
  <si>
    <t>VRÁCENO v průběhu roku 2022</t>
  </si>
  <si>
    <t>ÚZ 33087</t>
  </si>
  <si>
    <t>ÚZ 33088</t>
  </si>
  <si>
    <t>ÚZ 33089</t>
  </si>
  <si>
    <t>ÚZ 33090</t>
  </si>
  <si>
    <t>ÚZ 33166</t>
  </si>
  <si>
    <t>ÚZ 33354</t>
  </si>
  <si>
    <t>Základní škola a Mateřská škola Stružnice, okres Česká Lípa, příspěvková organizace</t>
  </si>
  <si>
    <t>podíl EU</t>
  </si>
  <si>
    <t>podíl SR</t>
  </si>
  <si>
    <t>PŘEHLED DOTACÍ z MŠMT na rok 2023</t>
  </si>
  <si>
    <t>Plný název</t>
  </si>
  <si>
    <t>ÚZ 33352 - POSKYTNUTO</t>
  </si>
  <si>
    <t>ÚZ 33352 - POUŽITO</t>
  </si>
  <si>
    <t>Limit počtu zaměstnanců</t>
  </si>
  <si>
    <r>
      <rPr>
        <sz val="12"/>
        <rFont val="Arial"/>
        <family val="2"/>
        <charset val="238"/>
      </rPr>
      <t xml:space="preserve">Stanovení dalších finančních prostředků pro mateřské, základní a střední školy a konzervatoře zřizované krajem, obcí nebo dobrovolným svazkem obcí na rok 2023 na financování </t>
    </r>
    <r>
      <rPr>
        <b/>
        <sz val="12"/>
        <rFont val="Arial"/>
        <family val="2"/>
        <charset val="238"/>
      </rPr>
      <t>ukrajinských asistentů pedagoga</t>
    </r>
    <r>
      <rPr>
        <sz val="12"/>
        <rFont val="Arial"/>
        <family val="2"/>
        <charset val="238"/>
      </rPr>
      <t xml:space="preserve"> (období leden - srpen)</t>
    </r>
  </si>
  <si>
    <t>Výzva Adaptační skupiny pro děti cizince migrující z Ukrajiny leden-červen 2023</t>
  </si>
  <si>
    <t>Realizace investice 3.2.3 Národního plánu obnovy (Doučování) leden-srpen 2023 (ÚZ 170533086)</t>
  </si>
  <si>
    <t>VÍCELETÉ PROJEKTY</t>
  </si>
  <si>
    <t>Zákon č. 250/2000 Sb., o rozpočtových pravidlech územních rozpočtů</t>
  </si>
  <si>
    <t>Národní plán obnovy - prevence digitální propasti (ÚZ 170533088)</t>
  </si>
  <si>
    <t>ÚZ 33090 - VRÁCENO v průběhu roku 2023</t>
  </si>
  <si>
    <t>Výzva na podporu škol s nadprůměrným zastoupením sociálně znevýhodněných žáků</t>
  </si>
  <si>
    <t>limit počtu zaměstnanců</t>
  </si>
  <si>
    <t>Národní plán obnovy - základní školy, střední školy a konzervatoře - učební pomůcky pro rozvoj informatického myšlení a digitální kompetence (ÚZ 170533087)</t>
  </si>
  <si>
    <t>CZ.02.3.68/0.0/0.0/18_063/0014122</t>
  </si>
  <si>
    <t>CZ.02.3.68/0.0/0.0/18_063/0014271</t>
  </si>
  <si>
    <t>CZ.02.3.68/0.0/0.0/18_063/0014881</t>
  </si>
  <si>
    <t>CZ.02.3.68/0.0/0.0/18_063/0014258</t>
  </si>
  <si>
    <t>CZ.02.3.X/0.0/0.0/20_080/0017248</t>
  </si>
  <si>
    <t>CZ.02.3.X/0.0/0.0/20_080/0018012</t>
  </si>
  <si>
    <t>CZ.02.3.X/0.0/0.0/20_080/0018206</t>
  </si>
  <si>
    <t>CZ.02.3.X/0.0/0.0/20_080/0018340</t>
  </si>
  <si>
    <t>CZ.02.3.X/0.0/0.0/20_080/0018562</t>
  </si>
  <si>
    <t>CZ.02.3.X/0.0/0.0/20_080/0018789</t>
  </si>
  <si>
    <t>CZ.02.3.X/0.0/0.0/20_080/0019031</t>
  </si>
  <si>
    <t>CZ.02.3.X/0.0/0.0/20_080/0019384</t>
  </si>
  <si>
    <t>CZ.02.3.X/0.0/0.0/20_080/0019508</t>
  </si>
  <si>
    <t>CZ.02.3.X/0.0/0.0/20_080/0019559</t>
  </si>
  <si>
    <t>CZ.02.3.X/0.0/0.0/20_080/0019754</t>
  </si>
  <si>
    <t>CZ.02.3.X/0.0/0.0/20_080/0020758</t>
  </si>
  <si>
    <t>CZ.02.3.X/0.0/0.0/20_080/0021051</t>
  </si>
  <si>
    <t>CZ.02.02.03/00/22_002/0001079</t>
  </si>
  <si>
    <t>CZ.02.02.03/00/22_002/0002779</t>
  </si>
  <si>
    <t>CZ.02.02.03/00/22_002/0002861</t>
  </si>
  <si>
    <t>CZ.02.02.03/00/22_002/0002958</t>
  </si>
  <si>
    <t>CZ.02.02.XX/00/22_002/0001797</t>
  </si>
  <si>
    <t>CZ.02.02.XX/00/22_002/0001961</t>
  </si>
  <si>
    <t>CZ.02.02.XX/00/22_002/0002328</t>
  </si>
  <si>
    <t>CZ.02.02.XX/00/22_002/0002655</t>
  </si>
  <si>
    <t>CZ.02.02.XX/00/22_002/0002680</t>
  </si>
  <si>
    <t>CZ.02.02.XX/00/22_002/0002774</t>
  </si>
  <si>
    <t>CZ.02.02.XX/00/22_002/0002818</t>
  </si>
  <si>
    <t>CZ.02.02.XX/00/22_002/0002837</t>
  </si>
  <si>
    <t>CZ.02.02.XX/00/22_002/0002860</t>
  </si>
  <si>
    <t>CZ.02.02.XX/00/22_002/0002909</t>
  </si>
  <si>
    <t>CZ.02.02.XX/00/22_002/0002971</t>
  </si>
  <si>
    <t>CZ.02.02.XX/00/22_002/0002983</t>
  </si>
  <si>
    <t>CZ.02.02.XX/00/22_002/0003041</t>
  </si>
  <si>
    <t>CZ.02.02.XX/00/22_002/0003113</t>
  </si>
  <si>
    <t>CZ.02.02.03/00/22_002/0002899</t>
  </si>
  <si>
    <t>CZ.02.02.03/00/22_002/0003032</t>
  </si>
  <si>
    <t>CZ.02.02.03/00/22_002/0004173</t>
  </si>
  <si>
    <t>CZ.02.02.XX/00/22_002/0002769</t>
  </si>
  <si>
    <t>CZ.02.02.XX/00/22_002/0003288</t>
  </si>
  <si>
    <t>CZ.02.02.XX/00/22_002/0003363</t>
  </si>
  <si>
    <t>CZ.02.02.XX/00/22_002/0004206</t>
  </si>
  <si>
    <t>CZ.02.02.02/00/22_002/0003478</t>
  </si>
  <si>
    <t>CZ.02.02.XX/00/22_002/0003984</t>
  </si>
  <si>
    <t>CZ.02.02.XX/00/22_002/0003689</t>
  </si>
  <si>
    <t>CZ.02.02.XX/00/22_002/0003997</t>
  </si>
  <si>
    <t>CZ.02.02.XX/00/22_002/0004017</t>
  </si>
  <si>
    <t>CZ.02.02.XX/00/22_002/0004132</t>
  </si>
  <si>
    <t>CZ.02.02.XX/00/22_002/0004178</t>
  </si>
  <si>
    <t>CZ.02.02.XX/00/22_002/0004312</t>
  </si>
  <si>
    <t>CZ.02.02.XX/00/22_002/0004401</t>
  </si>
  <si>
    <t>CZ.02.02.03/00/22_002/0003928</t>
  </si>
  <si>
    <t>CZ.02.02.XX/00/22_002/0003660</t>
  </si>
  <si>
    <t>CZ.02.02.XX/00/22_002/0004016</t>
  </si>
  <si>
    <t>CZ.02.02.XX/00/22_002/0004050</t>
  </si>
  <si>
    <t>CZ.02.02.XX/00/22_002/0004205</t>
  </si>
  <si>
    <t>CZ.02.02.XX/00/22_002/0004731</t>
  </si>
  <si>
    <t>CZ.02.02.XX/00/22_002/0004741</t>
  </si>
  <si>
    <t>CZ.02.02.XX/00/22_002/0004015</t>
  </si>
  <si>
    <t>CZ.02.02.XX/00/22_002/0004194</t>
  </si>
  <si>
    <t>CZ.02.02.03/00/22_002/0004908</t>
  </si>
  <si>
    <t>CZ.02.02.03/00/22_002/0004967</t>
  </si>
  <si>
    <t>CZ.02.02.XX/00/22_002/0001786</t>
  </si>
  <si>
    <t>CZ.02.02.XX/00/22_002/0002386</t>
  </si>
  <si>
    <t>CZ.02.02.XX/00/22_002/0004723</t>
  </si>
  <si>
    <t>CZ.02.02.XX/00/22_002/0004901</t>
  </si>
  <si>
    <t>CZ.02.02.XX/00/22_002/0004936</t>
  </si>
  <si>
    <t>CZ.02.02.XX/00/22_002/0004977</t>
  </si>
  <si>
    <t>CZ.02.02.XX/00/22_002/0005022</t>
  </si>
  <si>
    <t>CZ.02.02.XX/00/22_002/0004542</t>
  </si>
  <si>
    <t>CZ.02.02.XX/00/22_002/0004893</t>
  </si>
  <si>
    <t>CZ.02.02.XX/00/22_002/0004897</t>
  </si>
  <si>
    <t>CZ.02.02.XX/00/22_002/0004978</t>
  </si>
  <si>
    <t>CZ.02.02.XX/00/22_002/0005013</t>
  </si>
  <si>
    <t>CZ.02.02.XX/00/22_002/0005053</t>
  </si>
  <si>
    <t>CZ.02.02.XX/00/22_002/0005136</t>
  </si>
  <si>
    <t>CZ.02.02.XX/00/22_002/0005268</t>
  </si>
  <si>
    <t>CZ.02.02.XX/00/22_003/0004837</t>
  </si>
  <si>
    <t>CZ.02.02.03/00/22_002/0005206</t>
  </si>
  <si>
    <t>CZ.02.02.XX/00/22_002/0004971</t>
  </si>
  <si>
    <t>CZ.02.02.XX/00/22_002/0005357</t>
  </si>
  <si>
    <t>CZ.02.02.XX/00/22_002/0005410</t>
  </si>
  <si>
    <t>CZ.02.02.XX/00/22_002/0005457</t>
  </si>
  <si>
    <t>CZ.02.02.XX/00/22_002/0005496</t>
  </si>
  <si>
    <t>CZ.02.02.XX/00/22_002/0005541</t>
  </si>
  <si>
    <t>CZ.02.02.XX/00/22_002/0005841</t>
  </si>
  <si>
    <t>CZ.02.02.03/00/22_002/0005918</t>
  </si>
  <si>
    <t>CZ.02.02.XX/00/22_002/0005041</t>
  </si>
  <si>
    <t>CZ.02.02.XX/00/22_002/0005190</t>
  </si>
  <si>
    <t>CZ.02.02.XX/00/22_002/0005240</t>
  </si>
  <si>
    <t>CZ.02.02.02/00/22_002/0005365</t>
  </si>
  <si>
    <t>CZ.02.02.XX/00/22_002/0003610</t>
  </si>
  <si>
    <t>CZ.02.02.XX/00/22_002/0004895</t>
  </si>
  <si>
    <t>CZ.02.02.XX/00/22_002/0005178</t>
  </si>
  <si>
    <t>CZ.02.02.XX/00/22_002/0005185</t>
  </si>
  <si>
    <t>CZ.02.02.XX/00/22_002/0005313</t>
  </si>
  <si>
    <t>CZ.02.02.XX/00/22_002/0005383</t>
  </si>
  <si>
    <t>CZ.02.02.XX/00/22_002/0005656</t>
  </si>
  <si>
    <t>CZ.02.02.XX/00/22_002/0005696</t>
  </si>
  <si>
    <t>CZ.02.02.XX/00/22_002/0005834</t>
  </si>
  <si>
    <t>CZ.02.02.XX/00/22_002/0005843</t>
  </si>
  <si>
    <t>CZ.02.02.XX/00/22_002/0006003</t>
  </si>
  <si>
    <t>CZ.02.02.XX/00/22_002/0006061</t>
  </si>
  <si>
    <t>CZ.02.02.XX/00/22_002/0006069</t>
  </si>
  <si>
    <t>CZ.02.02.XX/00/22_002/0006196</t>
  </si>
  <si>
    <t>CZ.02.02.XX/00/22_002/0006201</t>
  </si>
  <si>
    <t>CZ.02.02.XX/00/22_002/0005698</t>
  </si>
  <si>
    <t>CZ.02.02.XX/00/22_002/0006008</t>
  </si>
  <si>
    <t>CZ.02.02.XX/00/22_002/0006049</t>
  </si>
  <si>
    <t>CZ.02.02.XX/00/22_002/0006075</t>
  </si>
  <si>
    <t>CZ.02.02.XX/00/22_002/0006086</t>
  </si>
  <si>
    <t>CZ.02.02.XX/00/22_002/0006177</t>
  </si>
  <si>
    <t>CZ.02.02.XX/00/22_002/0006389</t>
  </si>
  <si>
    <t>CZ.02.02.XX/00/22_002/0006452</t>
  </si>
  <si>
    <t>CZ.02.02.XX/00/22_002/0006501</t>
  </si>
  <si>
    <t>CZ.02.02.XX/00/22_002/0006503</t>
  </si>
  <si>
    <t>CZ.02.02.XX/00/22_002/0006673</t>
  </si>
  <si>
    <t>CZ.02.02.XX/00/22_002/0006683</t>
  </si>
  <si>
    <t>CZ.02.3.X/0.0/0.0/20_080/0019536</t>
  </si>
  <si>
    <t>„Výzva SG 2023 na podporu přípravy sportovních talentů ve školách s oborem vzdělání Gymnázium se sportovní přípravou“</t>
  </si>
  <si>
    <t>CZ.02.3.X/0.0/0.0/20_080/0019537</t>
  </si>
  <si>
    <t>Základní škola a Mateřská škola Benecko, příspěvková organizace</t>
  </si>
  <si>
    <t>CZ.02.3.X/0.0/0.0/20_080/0019128</t>
  </si>
  <si>
    <t>CZ.02.3.X/0.0/0.0/20_080/0018958</t>
  </si>
  <si>
    <t>CZ.02.3.X/0.0/0.0/20_080/0019795</t>
  </si>
  <si>
    <t>CZ.02.3.X/0.0/0.0/20_080/0019721</t>
  </si>
  <si>
    <t>CZ.02.3.X/0.0/0.0/20_080/0020702</t>
  </si>
  <si>
    <t>CZ.02.3.X/0.0/0.0/20_080/0021023</t>
  </si>
  <si>
    <t>CZ.02.3.X/0.0/0.0/20_080/0021212</t>
  </si>
  <si>
    <t>CZ.02.3.X/0.0/0.0/20_080/0021388</t>
  </si>
  <si>
    <t>CZ.02.3.X/0.0/0.0/20_080/0021804</t>
  </si>
  <si>
    <t>CZ.02.3.X/0.0/0.0/20_080/0022167</t>
  </si>
  <si>
    <t>CZ.02.3.X/0.0/0.0/20_080/0021938</t>
  </si>
  <si>
    <t>CZ.02.02.03/00/22_002/0006808</t>
  </si>
  <si>
    <t>CZ.02.02.03/00/22_002/0007062</t>
  </si>
  <si>
    <t>CZ.02.02.XX/00/22_002/0006089</t>
  </si>
  <si>
    <t>CZ.02.02.XX/00/22_002/0006182</t>
  </si>
  <si>
    <t>CZ.02.02.XX/00/22_002/0006411</t>
  </si>
  <si>
    <t>CZ.02.02.XX/00/22_002/0006662</t>
  </si>
  <si>
    <t>CZ.02.02.XX/00/22_002/0006774</t>
  </si>
  <si>
    <t>CZ.02.02.XX/00/22_002/0006810</t>
  </si>
  <si>
    <t>CZ.02.02.XX/00/22_002/0006822</t>
  </si>
  <si>
    <t>CZ.02.02.02/00/22_002/0005111</t>
  </si>
  <si>
    <t>CZ.02.02.03/00/22_002/0005686</t>
  </si>
  <si>
    <t>CZ.02.02.03/00/22_002/0005795</t>
  </si>
  <si>
    <t>CZ.02.02.03/00/22_002/0006313</t>
  </si>
  <si>
    <t>CZ.02.02.XX/00/22_002/0002350</t>
  </si>
  <si>
    <t>CZ.02.02.XX/00/22_002/0002654</t>
  </si>
  <si>
    <t>CZ.02.02.XX/00/22_002/0003372</t>
  </si>
  <si>
    <t>CZ.02.02.XX/00/22_002/0003470</t>
  </si>
  <si>
    <t>CZ.02.02.XX/00/22_002/0004422</t>
  </si>
  <si>
    <t>CZ.02.02.XX/00/22_002/0004453</t>
  </si>
  <si>
    <t>CZ.02.02.XX/00/22_002/0004722</t>
  </si>
  <si>
    <t>CZ.02.02.XX/00/22_002/0004959</t>
  </si>
  <si>
    <t>CZ.02.02.XX/00/22_003/0003895</t>
  </si>
  <si>
    <t>CZ.02.02.03/00/22_002/0006806</t>
  </si>
  <si>
    <t>CZ.02.02.XX/00/22_002/0005073</t>
  </si>
  <si>
    <t>CZ.02.02.XX/00/22_002/0005075</t>
  </si>
  <si>
    <t>CZ.02.02.XX/00/22_002/0005122</t>
  </si>
  <si>
    <t>CZ.02.02.XX/00/22_002/0005143</t>
  </si>
  <si>
    <t>CZ.02.02.XX/00/22_002/0005311</t>
  </si>
  <si>
    <t>CZ.02.02.XX/00/22_002/0005320</t>
  </si>
  <si>
    <t>CZ.02.02.XX/00/22_002/0005399</t>
  </si>
  <si>
    <t>CZ.02.02.XX/00/22_002/0005460</t>
  </si>
  <si>
    <t>CZ.02.02.XX/00/22_002/0005497</t>
  </si>
  <si>
    <t>CZ.02.02.XX/00/22_002/0005525</t>
  </si>
  <si>
    <t>CZ.02.02.XX/00/22_002/0005542</t>
  </si>
  <si>
    <t>CZ.02.02.XX/00/22_002/0005556</t>
  </si>
  <si>
    <t>CZ.02.02.XX/00/22_002/0005558</t>
  </si>
  <si>
    <t>CZ.02.02.XX/00/22_002/0005655</t>
  </si>
  <si>
    <t>CZ.02.02.XX/00/22_002/0005712</t>
  </si>
  <si>
    <t>CZ.02.02.XX/00/22_002/0005716</t>
  </si>
  <si>
    <t>CZ.02.02.XX/00/22_002/0005718</t>
  </si>
  <si>
    <t>CZ.02.02.XX/00/22_002/0005787</t>
  </si>
  <si>
    <t>CZ.02.02.XX/00/22_002/0006066</t>
  </si>
  <si>
    <t>CZ.02.02.XX/00/22_002/0006099</t>
  </si>
  <si>
    <t>CZ.02.02.XX/00/22_002/0006107</t>
  </si>
  <si>
    <t>CZ.02.02.XX/00/22_002/0006132</t>
  </si>
  <si>
    <t>CZ.02.02.XX/00/22_002/0006193</t>
  </si>
  <si>
    <t>CZ.02.02.XX/00/22_002/0006279</t>
  </si>
  <si>
    <t>CZ.02.02.XX/00/22_002/0005809</t>
  </si>
  <si>
    <t>CZ.02.02.XX/00/22_002/0006317</t>
  </si>
  <si>
    <t>CZ.02.02.XX/00/22_002/0006420</t>
  </si>
  <si>
    <t>CZ.02.02.XX/00/22_002/0006487</t>
  </si>
  <si>
    <t>CZ.02.02.XX/00/22_002/0006488</t>
  </si>
  <si>
    <t>CZ.02.02.XX/00/22_002/0006510</t>
  </si>
  <si>
    <t>CZ.02.02.XX/00/22_002/0006564</t>
  </si>
  <si>
    <t>CZ.02.02.XX/00/22_002/0006731</t>
  </si>
  <si>
    <t>CZ.02.02.XX/00/22_002/0006756</t>
  </si>
  <si>
    <t>CZ.02.02.XX/00/22_002/0006780</t>
  </si>
  <si>
    <t>CZ.02.02.XX/00/22_002/0006854</t>
  </si>
  <si>
    <t>CZ.02.02.XX/00/22_002/0006883</t>
  </si>
  <si>
    <t>CZ.02.02.XX/00/22_002/0006910</t>
  </si>
  <si>
    <t>CZ.02.02.XX/00/22_002/0006923</t>
  </si>
  <si>
    <t>CZ.02.02.XX/00/22_002/0007060</t>
  </si>
  <si>
    <t>CZ.02.02.XX/00/22_002/0007088</t>
  </si>
  <si>
    <t>CZ.02.02.XX/00/22_002/0007137</t>
  </si>
  <si>
    <t>CZ.02.02.XX/00/22_002/0007277</t>
  </si>
  <si>
    <t>CZ.02.02.XX/00/22_002/0007352</t>
  </si>
  <si>
    <t>CZ.02.02.XX/00/22_002/0007579</t>
  </si>
  <si>
    <t>CZ.02.02.XX/00/22_002/0007656</t>
  </si>
  <si>
    <t>CZ.02.02.XX/00/22_002/0006289</t>
  </si>
  <si>
    <t>CZ.02.02.XX/00/22_002/0006858</t>
  </si>
  <si>
    <t>CZ.02.02.XX/00/22_002/0006896</t>
  </si>
  <si>
    <t>CZ.02.02.XX/00/22_002/0006920</t>
  </si>
  <si>
    <t>CZ.02.02.XX/00/22_002/0007087</t>
  </si>
  <si>
    <t>CZ.02.02.XX/00/22_002/0007196</t>
  </si>
  <si>
    <t>CZ.02.02.XX/00/22_002/0007295</t>
  </si>
  <si>
    <t>CZ.02.02.XX/00/22_002/0007317</t>
  </si>
  <si>
    <t>CZ.02.02.XX/00/22_002/0007380</t>
  </si>
  <si>
    <t>CZ.02.02.XX/00/22_002/0005572</t>
  </si>
  <si>
    <t>CZ.02.02.XX/00/22_002/0006594</t>
  </si>
  <si>
    <t>CZ.02.02.XX/00/22_002/0006866</t>
  </si>
  <si>
    <t>CZ.02.02.XX/00/22_002/0007428</t>
  </si>
  <si>
    <t>CZ.02.02.XX/00/22_002/0007465</t>
  </si>
  <si>
    <t>CZ.02.02.XX/00/22_002/0007476</t>
  </si>
  <si>
    <t>CZ.02.02.XX/00/22_002/0007689</t>
  </si>
  <si>
    <t>CZ.02.02.XX/00/22_002/0007699</t>
  </si>
  <si>
    <t>CZ.02.02.XX/00/22_002/0007739</t>
  </si>
  <si>
    <t>CZ.02.02.XX/00/22_002/0007767</t>
  </si>
  <si>
    <t>CZ.02.02.XX/00/22_002/0007825</t>
  </si>
  <si>
    <t>CZ.02.02.XX/00/22_002/0007826</t>
  </si>
  <si>
    <t>CZ.02.02.XX/00/22_002/0007865</t>
  </si>
  <si>
    <t>CZ.02.02.XX/00/22_002/0007917</t>
  </si>
  <si>
    <t>CZ.02.02.XX/00/22_002/0007995</t>
  </si>
  <si>
    <t>CZ.02.02.XX/00/22_002/0007775</t>
  </si>
  <si>
    <t>CZ.02.02.XX/00/22_002/0007812</t>
  </si>
  <si>
    <t>CZ.02.02.XX/00/22_002/0007905</t>
  </si>
  <si>
    <t>CZ.02.02.03/00/22_002/0007571</t>
  </si>
  <si>
    <t>CZ.02.02.XX/00/22_002/0007556</t>
  </si>
  <si>
    <t>CZ.02.02.XX/00/22_002/0007574</t>
  </si>
  <si>
    <t>CZ.02.02.XX/00/22_002/0007746</t>
  </si>
  <si>
    <t>CZ.02.02.03/00/22_002/0007550</t>
  </si>
  <si>
    <t>CZ.02.02.XX/00/22_002/0006985</t>
  </si>
  <si>
    <t>CZ.02.02.XX/00/22_002/0007262</t>
  </si>
  <si>
    <t>CZ.02.02.XX/00/22_002/0007501</t>
  </si>
  <si>
    <t>CZ.02.02.XX/00/22_002/0007769</t>
  </si>
  <si>
    <t>CZ.02.02.XX/00/22_002/0007919</t>
  </si>
  <si>
    <t>CZ.02.02.XX/00/22_002/0006583</t>
  </si>
  <si>
    <t>CZ.02.02.XX/00/22_002/0007348</t>
  </si>
  <si>
    <t>CZ.02.02.XX/00/22_002/0007675</t>
  </si>
  <si>
    <t>CZ.02.02.XX/00/22_002/0006719</t>
  </si>
  <si>
    <t>CZ.02.02.03/00/22_002/0007972</t>
  </si>
  <si>
    <t>CZ.02.02.XX/00/22_002/0007557</t>
  </si>
  <si>
    <t>CZ.02.02.XX/00/22_002/0007626</t>
  </si>
  <si>
    <t>CZ.02.02.XX/00/22_002/0007628</t>
  </si>
  <si>
    <t>CZ.02.02.XX/00/22_002/0007928</t>
  </si>
  <si>
    <t>CZ.02.02.XX/00/22_002/0007427</t>
  </si>
  <si>
    <t>CZ.02.02.XX/00/22_002/0007624</t>
  </si>
  <si>
    <t>dne 2.10.2023</t>
  </si>
  <si>
    <t>Andrea Maryšková</t>
  </si>
  <si>
    <t>ÚZ 33086 - VRÁCENO v průběhu roku 2023 k 30.9.2023</t>
  </si>
  <si>
    <t>ÚZ 33087 - VRÁCENO v průběhu roku 2023 k 30.9.2023</t>
  </si>
  <si>
    <t>ÚZ 33088 - VRÁCENO v průběhu roku 2023 k 30.9.2023</t>
  </si>
  <si>
    <t>ÚZ 33352 - VRÁCENO v průběhu roku 2023 k 30.9.2023</t>
  </si>
  <si>
    <r>
      <t xml:space="preserve">ÚZ 33093- </t>
    </r>
    <r>
      <rPr>
        <b/>
        <sz val="12"/>
        <rFont val="Arial"/>
        <family val="2"/>
        <charset val="238"/>
      </rPr>
      <t>Poskytnuto</t>
    </r>
    <r>
      <rPr>
        <sz val="11"/>
        <rFont val="Arial"/>
        <family val="2"/>
        <charset val="238"/>
      </rPr>
      <t xml:space="preserve"> od 1.1.2023 do 30.9.2023</t>
    </r>
  </si>
  <si>
    <r>
      <t xml:space="preserve">UZ 33063 - </t>
    </r>
    <r>
      <rPr>
        <b/>
        <sz val="12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od 1.1.2023 do 30.9.2023</t>
    </r>
  </si>
  <si>
    <r>
      <t xml:space="preserve">UZ 33 092 - </t>
    </r>
    <r>
      <rPr>
        <b/>
        <sz val="12"/>
        <rFont val="Arial"/>
        <family val="2"/>
        <charset val="238"/>
      </rPr>
      <t>Přiděleno</t>
    </r>
    <r>
      <rPr>
        <sz val="11"/>
        <rFont val="Arial"/>
        <family val="2"/>
        <charset val="238"/>
      </rPr>
      <t xml:space="preserve"> od 1.1.2023 do 30. 9.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</si>
</sst>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&quot;000 &quot;###"/>
    <numFmt numFmtId="166" formatCode="#,##0.0000"/>
    <numFmt numFmtId="167" formatCode="&quot;33063&quot;General"/>
    <numFmt numFmtId="168" formatCode="&quot;33092&quot;General"/>
  </numFmts>
  <fonts count="72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family val="2"/>
      <charset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u/>
      <sz val="9"/>
      <name val="Arial"/>
      <family val="2"/>
      <charset val="238"/>
    </font>
    <font>
      <b/>
      <u/>
      <sz val="9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u/>
      <sz val="9"/>
      <color theme="10"/>
      <name val="Arial"/>
      <family val="2"/>
      <charset val="238"/>
    </font>
    <font>
      <u/>
      <sz val="11"/>
      <color theme="10"/>
      <name val="Arial"/>
      <family val="2"/>
      <charset val="238"/>
    </font>
    <font>
      <sz val="10"/>
      <color rgb="FF231F20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7" tint="0.39997558519241921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11"/>
      <color theme="1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b/>
      <sz val="16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9"/>
      <color rgb="FF00B0F0"/>
      <name val="Arial"/>
      <family val="2"/>
      <charset val="238"/>
    </font>
    <font>
      <b/>
      <sz val="12"/>
      <color rgb="FF00B0F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color theme="8" tint="-0.249977111117893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6"/>
      <name val="Arial"/>
      <family val="2"/>
      <charset val="238"/>
    </font>
    <font>
      <sz val="26"/>
      <name val="Calibri"/>
      <family val="2"/>
      <charset val="238"/>
      <scheme val="minor"/>
    </font>
    <font>
      <b/>
      <sz val="36"/>
      <name val="Arial"/>
      <family val="2"/>
      <charset val="238"/>
    </font>
    <font>
      <b/>
      <sz val="22"/>
      <name val="Arial"/>
      <family val="2"/>
      <charset val="238"/>
    </font>
    <font>
      <sz val="9"/>
      <color theme="9" tint="-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177E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59" fillId="0" borderId="0"/>
    <xf numFmtId="0" fontId="59" fillId="0" borderId="0"/>
    <xf numFmtId="0" fontId="71" fillId="0" borderId="0"/>
  </cellStyleXfs>
  <cellXfs count="1002">
    <xf numFmtId="0" fontId="0" fillId="0" borderId="0" xfId="0"/>
    <xf numFmtId="0" fontId="9" fillId="0" borderId="0" xfId="3" applyFont="1"/>
    <xf numFmtId="0" fontId="9" fillId="0" borderId="0" xfId="4" applyAlignment="1">
      <alignment horizontal="center"/>
    </xf>
    <xf numFmtId="1" fontId="9" fillId="0" borderId="0" xfId="4" applyNumberFormat="1"/>
    <xf numFmtId="0" fontId="9" fillId="0" borderId="0" xfId="4"/>
    <xf numFmtId="4" fontId="9" fillId="0" borderId="0" xfId="4" applyNumberFormat="1"/>
    <xf numFmtId="164" fontId="9" fillId="0" borderId="0" xfId="4" applyNumberFormat="1"/>
    <xf numFmtId="164" fontId="9" fillId="0" borderId="0" xfId="3" applyNumberFormat="1" applyFont="1" applyAlignment="1">
      <alignment horizontal="right"/>
    </xf>
    <xf numFmtId="0" fontId="9" fillId="0" borderId="0" xfId="5" applyAlignment="1">
      <alignment horizontal="right"/>
    </xf>
    <xf numFmtId="14" fontId="9" fillId="0" borderId="0" xfId="5" applyNumberFormat="1"/>
    <xf numFmtId="0" fontId="10" fillId="0" borderId="0" xfId="4" applyFont="1"/>
    <xf numFmtId="4" fontId="9" fillId="0" borderId="0" xfId="3" applyNumberFormat="1" applyFont="1"/>
    <xf numFmtId="164" fontId="9" fillId="0" borderId="0" xfId="3" applyNumberFormat="1" applyFont="1"/>
    <xf numFmtId="164" fontId="9" fillId="0" borderId="0" xfId="6" applyNumberFormat="1"/>
    <xf numFmtId="0" fontId="10" fillId="0" borderId="0" xfId="4" applyFont="1" applyAlignment="1">
      <alignment horizontal="center"/>
    </xf>
    <xf numFmtId="1" fontId="10" fillId="0" borderId="0" xfId="4" applyNumberFormat="1" applyFont="1" applyAlignment="1">
      <alignment horizontal="center"/>
    </xf>
    <xf numFmtId="4" fontId="10" fillId="0" borderId="0" xfId="4" applyNumberFormat="1" applyFont="1" applyAlignment="1">
      <alignment horizontal="center"/>
    </xf>
    <xf numFmtId="164" fontId="10" fillId="0" borderId="0" xfId="4" applyNumberFormat="1" applyFont="1" applyAlignment="1">
      <alignment horizontal="center"/>
    </xf>
    <xf numFmtId="4" fontId="10" fillId="0" borderId="0" xfId="4" applyNumberFormat="1" applyFont="1"/>
    <xf numFmtId="164" fontId="10" fillId="0" borderId="0" xfId="4" applyNumberFormat="1" applyFont="1"/>
    <xf numFmtId="164" fontId="10" fillId="0" borderId="0" xfId="4" applyNumberFormat="1" applyFont="1" applyAlignment="1">
      <alignment horizontal="right"/>
    </xf>
    <xf numFmtId="164" fontId="9" fillId="0" borderId="0" xfId="4" applyNumberFormat="1" applyAlignment="1">
      <alignment horizontal="right"/>
    </xf>
    <xf numFmtId="49" fontId="10" fillId="0" borderId="6" xfId="4" applyNumberFormat="1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1" fontId="10" fillId="0" borderId="6" xfId="4" applyNumberFormat="1" applyFont="1" applyBorder="1" applyAlignment="1">
      <alignment horizontal="center" vertical="center" wrapText="1"/>
    </xf>
    <xf numFmtId="0" fontId="10" fillId="0" borderId="14" xfId="4" applyFont="1" applyBorder="1" applyAlignment="1">
      <alignment horizontal="center" vertical="center" wrapText="1"/>
    </xf>
    <xf numFmtId="4" fontId="10" fillId="0" borderId="6" xfId="4" applyNumberFormat="1" applyFont="1" applyBorder="1" applyAlignment="1">
      <alignment horizontal="center" vertical="center" wrapText="1"/>
    </xf>
    <xf numFmtId="164" fontId="10" fillId="0" borderId="6" xfId="4" applyNumberFormat="1" applyFont="1" applyBorder="1" applyAlignment="1">
      <alignment horizontal="center" vertical="center" wrapText="1"/>
    </xf>
    <xf numFmtId="0" fontId="9" fillId="0" borderId="15" xfId="3" applyFont="1" applyBorder="1"/>
    <xf numFmtId="0" fontId="10" fillId="0" borderId="1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1" fontId="10" fillId="0" borderId="10" xfId="4" applyNumberFormat="1" applyFont="1" applyBorder="1" applyAlignment="1">
      <alignment horizontal="center"/>
    </xf>
    <xf numFmtId="0" fontId="10" fillId="0" borderId="11" xfId="4" applyFont="1" applyBorder="1" applyAlignment="1">
      <alignment horizontal="left"/>
    </xf>
    <xf numFmtId="164" fontId="10" fillId="0" borderId="10" xfId="4" applyNumberFormat="1" applyFont="1" applyBorder="1"/>
    <xf numFmtId="164" fontId="10" fillId="0" borderId="15" xfId="4" applyNumberFormat="1" applyFont="1" applyBorder="1"/>
    <xf numFmtId="0" fontId="9" fillId="0" borderId="12" xfId="3" applyFont="1" applyBorder="1"/>
    <xf numFmtId="0" fontId="10" fillId="0" borderId="8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/>
    </xf>
    <xf numFmtId="0" fontId="10" fillId="0" borderId="12" xfId="4" applyFont="1" applyBorder="1" applyAlignment="1">
      <alignment horizontal="center"/>
    </xf>
    <xf numFmtId="1" fontId="10" fillId="0" borderId="8" xfId="4" applyNumberFormat="1" applyFont="1" applyBorder="1" applyAlignment="1">
      <alignment horizontal="center"/>
    </xf>
    <xf numFmtId="0" fontId="10" fillId="0" borderId="7" xfId="4" applyFont="1" applyBorder="1" applyAlignment="1">
      <alignment horizontal="left"/>
    </xf>
    <xf numFmtId="164" fontId="10" fillId="0" borderId="8" xfId="4" applyNumberFormat="1" applyFont="1" applyBorder="1"/>
    <xf numFmtId="164" fontId="10" fillId="0" borderId="12" xfId="4" applyNumberFormat="1" applyFont="1" applyBorder="1"/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165" fontId="9" fillId="0" borderId="8" xfId="4" applyNumberFormat="1" applyBorder="1" applyAlignment="1">
      <alignment horizontal="center"/>
    </xf>
    <xf numFmtId="0" fontId="9" fillId="0" borderId="7" xfId="4" applyBorder="1" applyAlignment="1">
      <alignment horizontal="left"/>
    </xf>
    <xf numFmtId="164" fontId="9" fillId="0" borderId="8" xfId="4" applyNumberFormat="1" applyBorder="1"/>
    <xf numFmtId="164" fontId="7" fillId="0" borderId="0" xfId="3" applyNumberFormat="1" applyFont="1"/>
    <xf numFmtId="0" fontId="9" fillId="0" borderId="0" xfId="3" applyFont="1" applyAlignment="1">
      <alignment horizontal="right"/>
    </xf>
    <xf numFmtId="14" fontId="9" fillId="0" borderId="0" xfId="3" applyNumberFormat="1" applyFont="1"/>
    <xf numFmtId="0" fontId="9" fillId="0" borderId="7" xfId="3" applyFont="1" applyBorder="1"/>
    <xf numFmtId="164" fontId="9" fillId="0" borderId="12" xfId="4" applyNumberFormat="1" applyBorder="1"/>
    <xf numFmtId="0" fontId="7" fillId="0" borderId="8" xfId="3" applyFont="1" applyBorder="1" applyAlignment="1">
      <alignment horizontal="center"/>
    </xf>
    <xf numFmtId="164" fontId="9" fillId="0" borderId="0" xfId="4" applyNumberFormat="1" applyAlignment="1">
      <alignment horizontal="left"/>
    </xf>
    <xf numFmtId="14" fontId="9" fillId="0" borderId="0" xfId="7" applyNumberFormat="1" applyAlignment="1">
      <alignment horizontal="right"/>
    </xf>
    <xf numFmtId="0" fontId="10" fillId="0" borderId="12" xfId="3" applyFont="1" applyBorder="1"/>
    <xf numFmtId="0" fontId="10" fillId="0" borderId="8" xfId="3" applyFont="1" applyBorder="1" applyAlignment="1">
      <alignment horizontal="center" vertical="center"/>
    </xf>
    <xf numFmtId="0" fontId="10" fillId="0" borderId="8" xfId="3" applyFont="1" applyBorder="1"/>
    <xf numFmtId="0" fontId="10" fillId="0" borderId="7" xfId="3" applyFont="1" applyBorder="1"/>
    <xf numFmtId="0" fontId="10" fillId="0" borderId="8" xfId="3" applyFont="1" applyBorder="1" applyAlignment="1">
      <alignment horizontal="center"/>
    </xf>
    <xf numFmtId="164" fontId="10" fillId="0" borderId="0" xfId="4" applyNumberFormat="1" applyFont="1" applyAlignment="1">
      <alignment horizontal="left"/>
    </xf>
    <xf numFmtId="14" fontId="10" fillId="0" borderId="0" xfId="5" applyNumberFormat="1" applyFont="1" applyAlignment="1">
      <alignment horizontal="right"/>
    </xf>
    <xf numFmtId="0" fontId="10" fillId="0" borderId="0" xfId="3" applyFont="1"/>
    <xf numFmtId="14" fontId="9" fillId="0" borderId="0" xfId="5" applyNumberFormat="1" applyAlignment="1">
      <alignment horizontal="right"/>
    </xf>
    <xf numFmtId="0" fontId="10" fillId="0" borderId="7" xfId="3" applyFont="1" applyBorder="1" applyAlignment="1">
      <alignment horizontal="center"/>
    </xf>
    <xf numFmtId="164" fontId="10" fillId="0" borderId="8" xfId="3" applyNumberFormat="1" applyFont="1" applyBorder="1"/>
    <xf numFmtId="0" fontId="10" fillId="0" borderId="0" xfId="5" applyFont="1" applyAlignment="1">
      <alignment horizontal="right"/>
    </xf>
    <xf numFmtId="14" fontId="10" fillId="0" borderId="0" xfId="5" applyNumberFormat="1" applyFont="1"/>
    <xf numFmtId="0" fontId="9" fillId="0" borderId="2" xfId="3" applyFont="1" applyBorder="1"/>
    <xf numFmtId="164" fontId="9" fillId="0" borderId="8" xfId="3" applyNumberFormat="1" applyFont="1" applyBorder="1"/>
    <xf numFmtId="166" fontId="9" fillId="0" borderId="2" xfId="3" applyNumberFormat="1" applyFont="1" applyBorder="1"/>
    <xf numFmtId="164" fontId="9" fillId="0" borderId="2" xfId="3" applyNumberFormat="1" applyFont="1" applyBorder="1"/>
    <xf numFmtId="164" fontId="9" fillId="0" borderId="8" xfId="4" applyNumberFormat="1" applyBorder="1" applyAlignment="1">
      <alignment horizontal="right"/>
    </xf>
    <xf numFmtId="0" fontId="9" fillId="0" borderId="8" xfId="4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0" fontId="0" fillId="2" borderId="2" xfId="0" applyFill="1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4" fontId="0" fillId="0" borderId="3" xfId="0" applyNumberFormat="1" applyBorder="1"/>
    <xf numFmtId="0" fontId="0" fillId="0" borderId="4" xfId="0" applyBorder="1"/>
    <xf numFmtId="4" fontId="0" fillId="0" borderId="5" xfId="0" applyNumberFormat="1" applyBorder="1"/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8" xfId="0" applyBorder="1"/>
    <xf numFmtId="4" fontId="0" fillId="0" borderId="19" xfId="0" applyNumberFormat="1" applyBorder="1"/>
    <xf numFmtId="0" fontId="12" fillId="0" borderId="16" xfId="0" applyFont="1" applyBorder="1"/>
    <xf numFmtId="4" fontId="12" fillId="0" borderId="17" xfId="0" applyNumberFormat="1" applyFont="1" applyBorder="1"/>
    <xf numFmtId="4" fontId="13" fillId="0" borderId="0" xfId="0" applyNumberFormat="1" applyFont="1"/>
    <xf numFmtId="4" fontId="0" fillId="2" borderId="2" xfId="0" applyNumberForma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8" xfId="0" applyFont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2" xfId="0" applyFont="1" applyBorder="1"/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9" fillId="0" borderId="20" xfId="3" applyFont="1" applyBorder="1"/>
    <xf numFmtId="0" fontId="9" fillId="0" borderId="9" xfId="3" applyFont="1" applyBorder="1" applyAlignment="1">
      <alignment horizontal="center" vertical="center"/>
    </xf>
    <xf numFmtId="0" fontId="9" fillId="0" borderId="9" xfId="3" applyFont="1" applyBorder="1"/>
    <xf numFmtId="0" fontId="9" fillId="0" borderId="21" xfId="3" applyFont="1" applyBorder="1"/>
    <xf numFmtId="165" fontId="9" fillId="0" borderId="9" xfId="4" applyNumberFormat="1" applyBorder="1" applyAlignment="1">
      <alignment horizontal="center"/>
    </xf>
    <xf numFmtId="164" fontId="9" fillId="0" borderId="9" xfId="4" applyNumberFormat="1" applyBorder="1"/>
    <xf numFmtId="0" fontId="9" fillId="0" borderId="0" xfId="0" applyFont="1"/>
    <xf numFmtId="0" fontId="7" fillId="0" borderId="0" xfId="3" applyFont="1" applyAlignment="1">
      <alignment horizontal="right"/>
    </xf>
    <xf numFmtId="14" fontId="14" fillId="0" borderId="2" xfId="0" applyNumberFormat="1" applyFont="1" applyBorder="1"/>
    <xf numFmtId="0" fontId="14" fillId="0" borderId="2" xfId="0" applyFont="1" applyBorder="1"/>
    <xf numFmtId="4" fontId="14" fillId="0" borderId="2" xfId="0" applyNumberFormat="1" applyFont="1" applyBorder="1"/>
    <xf numFmtId="0" fontId="2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18" fillId="8" borderId="25" xfId="0" applyFont="1" applyFill="1" applyBorder="1" applyAlignment="1">
      <alignment horizontal="left"/>
    </xf>
    <xf numFmtId="49" fontId="18" fillId="8" borderId="25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49" fontId="18" fillId="8" borderId="0" xfId="0" applyNumberFormat="1" applyFont="1" applyFill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18" fillId="8" borderId="30" xfId="0" applyFont="1" applyFill="1" applyBorder="1" applyAlignment="1">
      <alignment horizontal="left" vertical="center" wrapText="1"/>
    </xf>
    <xf numFmtId="0" fontId="18" fillId="8" borderId="32" xfId="0" applyFont="1" applyFill="1" applyBorder="1" applyAlignment="1">
      <alignment horizontal="left" vertical="center" wrapText="1"/>
    </xf>
    <xf numFmtId="49" fontId="18" fillId="8" borderId="30" xfId="0" applyNumberFormat="1" applyFont="1" applyFill="1" applyBorder="1" applyAlignment="1">
      <alignment horizontal="left" vertical="center" wrapText="1"/>
    </xf>
    <xf numFmtId="0" fontId="18" fillId="8" borderId="33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24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4" fontId="19" fillId="0" borderId="0" xfId="0" applyNumberFormat="1" applyFont="1"/>
    <xf numFmtId="4" fontId="20" fillId="0" borderId="0" xfId="0" applyNumberFormat="1" applyFont="1"/>
    <xf numFmtId="4" fontId="24" fillId="7" borderId="32" xfId="0" applyNumberFormat="1" applyFont="1" applyFill="1" applyBorder="1" applyAlignment="1">
      <alignment horizontal="center"/>
    </xf>
    <xf numFmtId="4" fontId="24" fillId="7" borderId="30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right"/>
    </xf>
    <xf numFmtId="4" fontId="24" fillId="4" borderId="2" xfId="0" applyNumberFormat="1" applyFont="1" applyFill="1" applyBorder="1" applyAlignment="1">
      <alignment horizontal="right"/>
    </xf>
    <xf numFmtId="4" fontId="11" fillId="4" borderId="3" xfId="0" applyNumberFormat="1" applyFont="1" applyFill="1" applyBorder="1" applyAlignment="1">
      <alignment horizontal="right"/>
    </xf>
    <xf numFmtId="4" fontId="19" fillId="0" borderId="2" xfId="0" applyNumberFormat="1" applyFont="1" applyBorder="1"/>
    <xf numFmtId="4" fontId="20" fillId="0" borderId="3" xfId="0" applyNumberFormat="1" applyFont="1" applyBorder="1"/>
    <xf numFmtId="0" fontId="24" fillId="4" borderId="2" xfId="0" applyFont="1" applyFill="1" applyBorder="1" applyAlignment="1">
      <alignment horizontal="left"/>
    </xf>
    <xf numFmtId="0" fontId="19" fillId="0" borderId="0" xfId="0" applyFont="1"/>
    <xf numFmtId="4" fontId="19" fillId="0" borderId="4" xfId="0" applyNumberFormat="1" applyFont="1" applyBorder="1"/>
    <xf numFmtId="4" fontId="19" fillId="0" borderId="40" xfId="0" applyNumberFormat="1" applyFont="1" applyBorder="1"/>
    <xf numFmtId="4" fontId="20" fillId="0" borderId="40" xfId="0" applyNumberFormat="1" applyFont="1" applyBorder="1"/>
    <xf numFmtId="14" fontId="19" fillId="0" borderId="5" xfId="0" applyNumberFormat="1" applyFont="1" applyBorder="1"/>
    <xf numFmtId="4" fontId="20" fillId="0" borderId="4" xfId="0" applyNumberFormat="1" applyFont="1" applyBorder="1"/>
    <xf numFmtId="4" fontId="20" fillId="0" borderId="2" xfId="0" applyNumberFormat="1" applyFont="1" applyBorder="1"/>
    <xf numFmtId="3" fontId="11" fillId="6" borderId="2" xfId="0" applyNumberFormat="1" applyFont="1" applyFill="1" applyBorder="1" applyAlignment="1">
      <alignment horizontal="left"/>
    </xf>
    <xf numFmtId="0" fontId="26" fillId="6" borderId="2" xfId="1" applyFont="1" applyFill="1" applyBorder="1" applyAlignment="1" applyProtection="1">
      <alignment horizontal="left" vertical="center"/>
    </xf>
    <xf numFmtId="0" fontId="11" fillId="6" borderId="28" xfId="0" applyFont="1" applyFill="1" applyBorder="1" applyAlignment="1">
      <alignment horizontal="left"/>
    </xf>
    <xf numFmtId="0" fontId="24" fillId="4" borderId="2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 vertical="center"/>
    </xf>
    <xf numFmtId="3" fontId="24" fillId="0" borderId="2" xfId="0" applyNumberFormat="1" applyFont="1" applyBorder="1" applyAlignment="1">
      <alignment horizontal="left" vertical="center"/>
    </xf>
    <xf numFmtId="2" fontId="24" fillId="0" borderId="28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4" fillId="0" borderId="2" xfId="0" applyNumberFormat="1" applyFont="1" applyBorder="1" applyAlignment="1">
      <alignment horizontal="right"/>
    </xf>
    <xf numFmtId="4" fontId="19" fillId="0" borderId="27" xfId="0" applyNumberFormat="1" applyFont="1" applyBorder="1"/>
    <xf numFmtId="4" fontId="11" fillId="6" borderId="28" xfId="0" applyNumberFormat="1" applyFont="1" applyFill="1" applyBorder="1" applyAlignment="1">
      <alignment horizontal="left"/>
    </xf>
    <xf numFmtId="4" fontId="20" fillId="0" borderId="1" xfId="0" applyNumberFormat="1" applyFont="1" applyBorder="1"/>
    <xf numFmtId="4" fontId="24" fillId="10" borderId="29" xfId="0" applyNumberFormat="1" applyFont="1" applyFill="1" applyBorder="1" applyAlignment="1">
      <alignment horizontal="center"/>
    </xf>
    <xf numFmtId="4" fontId="24" fillId="10" borderId="30" xfId="0" applyNumberFormat="1" applyFont="1" applyFill="1" applyBorder="1" applyAlignment="1">
      <alignment horizontal="center"/>
    </xf>
    <xf numFmtId="4" fontId="11" fillId="12" borderId="29" xfId="0" applyNumberFormat="1" applyFont="1" applyFill="1" applyBorder="1" applyAlignment="1">
      <alignment horizontal="center" vertical="center" wrapText="1"/>
    </xf>
    <xf numFmtId="4" fontId="11" fillId="12" borderId="30" xfId="0" applyNumberFormat="1" applyFont="1" applyFill="1" applyBorder="1" applyAlignment="1">
      <alignment horizontal="center" vertical="center" wrapText="1"/>
    </xf>
    <xf numFmtId="4" fontId="11" fillId="13" borderId="29" xfId="0" applyNumberFormat="1" applyFont="1" applyFill="1" applyBorder="1" applyAlignment="1">
      <alignment horizontal="center" vertical="center" wrapText="1"/>
    </xf>
    <xf numFmtId="4" fontId="11" fillId="13" borderId="30" xfId="0" applyNumberFormat="1" applyFont="1" applyFill="1" applyBorder="1" applyAlignment="1">
      <alignment horizontal="center" vertical="center" wrapText="1"/>
    </xf>
    <xf numFmtId="4" fontId="24" fillId="9" borderId="18" xfId="0" applyNumberFormat="1" applyFont="1" applyFill="1" applyBorder="1" applyAlignment="1">
      <alignment horizontal="center"/>
    </xf>
    <xf numFmtId="4" fontId="24" fillId="9" borderId="35" xfId="0" applyNumberFormat="1" applyFont="1" applyFill="1" applyBorder="1" applyAlignment="1">
      <alignment horizontal="center"/>
    </xf>
    <xf numFmtId="4" fontId="19" fillId="0" borderId="22" xfId="0" applyNumberFormat="1" applyFont="1" applyBorder="1"/>
    <xf numFmtId="4" fontId="19" fillId="0" borderId="23" xfId="0" applyNumberFormat="1" applyFont="1" applyBorder="1"/>
    <xf numFmtId="4" fontId="19" fillId="0" borderId="24" xfId="0" applyNumberFormat="1" applyFont="1" applyBorder="1"/>
    <xf numFmtId="4" fontId="19" fillId="0" borderId="1" xfId="0" applyNumberFormat="1" applyFont="1" applyBorder="1"/>
    <xf numFmtId="4" fontId="19" fillId="0" borderId="3" xfId="0" applyNumberFormat="1" applyFont="1" applyBorder="1"/>
    <xf numFmtId="4" fontId="11" fillId="0" borderId="2" xfId="0" applyNumberFormat="1" applyFont="1" applyBorder="1"/>
    <xf numFmtId="0" fontId="18" fillId="8" borderId="52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/>
    </xf>
    <xf numFmtId="4" fontId="11" fillId="6" borderId="7" xfId="0" applyNumberFormat="1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3" fontId="11" fillId="6" borderId="28" xfId="0" applyNumberFormat="1" applyFont="1" applyFill="1" applyBorder="1" applyAlignment="1">
      <alignment horizontal="left"/>
    </xf>
    <xf numFmtId="4" fontId="20" fillId="0" borderId="22" xfId="0" applyNumberFormat="1" applyFont="1" applyBorder="1"/>
    <xf numFmtId="4" fontId="20" fillId="0" borderId="23" xfId="0" applyNumberFormat="1" applyFont="1" applyBorder="1"/>
    <xf numFmtId="4" fontId="20" fillId="0" borderId="24" xfId="0" applyNumberFormat="1" applyFont="1" applyBorder="1"/>
    <xf numFmtId="4" fontId="11" fillId="14" borderId="30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/>
    </xf>
    <xf numFmtId="4" fontId="20" fillId="8" borderId="1" xfId="0" applyNumberFormat="1" applyFont="1" applyFill="1" applyBorder="1"/>
    <xf numFmtId="4" fontId="20" fillId="8" borderId="2" xfId="0" applyNumberFormat="1" applyFont="1" applyFill="1" applyBorder="1"/>
    <xf numFmtId="4" fontId="20" fillId="8" borderId="3" xfId="0" applyNumberFormat="1" applyFont="1" applyFill="1" applyBorder="1"/>
    <xf numFmtId="4" fontId="20" fillId="8" borderId="29" xfId="0" applyNumberFormat="1" applyFont="1" applyFill="1" applyBorder="1"/>
    <xf numFmtId="4" fontId="20" fillId="8" borderId="30" xfId="0" applyNumberFormat="1" applyFont="1" applyFill="1" applyBorder="1"/>
    <xf numFmtId="4" fontId="20" fillId="8" borderId="31" xfId="0" applyNumberFormat="1" applyFont="1" applyFill="1" applyBorder="1"/>
    <xf numFmtId="4" fontId="20" fillId="8" borderId="27" xfId="0" applyNumberFormat="1" applyFont="1" applyFill="1" applyBorder="1"/>
    <xf numFmtId="4" fontId="20" fillId="8" borderId="45" xfId="0" applyNumberFormat="1" applyFont="1" applyFill="1" applyBorder="1"/>
    <xf numFmtId="0" fontId="20" fillId="8" borderId="0" xfId="0" applyFont="1" applyFill="1"/>
    <xf numFmtId="14" fontId="20" fillId="8" borderId="3" xfId="0" applyNumberFormat="1" applyFont="1" applyFill="1" applyBorder="1"/>
    <xf numFmtId="4" fontId="20" fillId="8" borderId="0" xfId="0" applyNumberFormat="1" applyFont="1" applyFill="1"/>
    <xf numFmtId="0" fontId="28" fillId="0" borderId="2" xfId="1" applyFont="1" applyFill="1" applyBorder="1" applyAlignment="1">
      <alignment horizontal="left"/>
    </xf>
    <xf numFmtId="4" fontId="20" fillId="8" borderId="32" xfId="0" applyNumberFormat="1" applyFont="1" applyFill="1" applyBorder="1"/>
    <xf numFmtId="4" fontId="20" fillId="8" borderId="47" xfId="0" applyNumberFormat="1" applyFont="1" applyFill="1" applyBorder="1"/>
    <xf numFmtId="14" fontId="20" fillId="8" borderId="31" xfId="0" applyNumberFormat="1" applyFont="1" applyFill="1" applyBorder="1"/>
    <xf numFmtId="4" fontId="11" fillId="14" borderId="32" xfId="0" applyNumberFormat="1" applyFont="1" applyFill="1" applyBorder="1" applyAlignment="1">
      <alignment horizontal="center" vertical="center" wrapText="1"/>
    </xf>
    <xf numFmtId="4" fontId="20" fillId="0" borderId="55" xfId="0" applyNumberFormat="1" applyFont="1" applyBorder="1"/>
    <xf numFmtId="4" fontId="20" fillId="0" borderId="28" xfId="0" applyNumberFormat="1" applyFont="1" applyBorder="1"/>
    <xf numFmtId="4" fontId="20" fillId="8" borderId="28" xfId="0" applyNumberFormat="1" applyFont="1" applyFill="1" applyBorder="1"/>
    <xf numFmtId="4" fontId="20" fillId="8" borderId="33" xfId="0" applyNumberFormat="1" applyFont="1" applyFill="1" applyBorder="1"/>
    <xf numFmtId="4" fontId="20" fillId="0" borderId="27" xfId="0" applyNumberFormat="1" applyFont="1" applyBorder="1"/>
    <xf numFmtId="4" fontId="11" fillId="15" borderId="29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20" fillId="8" borderId="12" xfId="0" applyNumberFormat="1" applyFont="1" applyFill="1" applyBorder="1"/>
    <xf numFmtId="4" fontId="20" fillId="8" borderId="56" xfId="0" applyNumberFormat="1" applyFont="1" applyFill="1" applyBorder="1"/>
    <xf numFmtId="4" fontId="11" fillId="3" borderId="5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17" borderId="5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 wrapText="1"/>
    </xf>
    <xf numFmtId="4" fontId="32" fillId="16" borderId="10" xfId="0" applyNumberFormat="1" applyFont="1" applyFill="1" applyBorder="1" applyAlignment="1">
      <alignment horizontal="center" vertical="center" wrapText="1"/>
    </xf>
    <xf numFmtId="4" fontId="32" fillId="16" borderId="8" xfId="0" applyNumberFormat="1" applyFont="1" applyFill="1" applyBorder="1" applyAlignment="1">
      <alignment horizontal="center" vertical="center" wrapText="1"/>
    </xf>
    <xf numFmtId="4" fontId="19" fillId="0" borderId="9" xfId="0" applyNumberFormat="1" applyFont="1" applyBorder="1"/>
    <xf numFmtId="4" fontId="19" fillId="0" borderId="8" xfId="0" applyNumberFormat="1" applyFont="1" applyBorder="1"/>
    <xf numFmtId="4" fontId="20" fillId="8" borderId="8" xfId="0" applyNumberFormat="1" applyFont="1" applyFill="1" applyBorder="1"/>
    <xf numFmtId="4" fontId="20" fillId="8" borderId="58" xfId="0" applyNumberFormat="1" applyFont="1" applyFill="1" applyBorder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6" borderId="27" xfId="0" applyFont="1" applyFill="1" applyBorder="1" applyAlignment="1">
      <alignment horizontal="left"/>
    </xf>
    <xf numFmtId="0" fontId="24" fillId="0" borderId="27" xfId="0" applyFont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11" fillId="8" borderId="29" xfId="0" applyFont="1" applyFill="1" applyBorder="1" applyAlignment="1">
      <alignment horizontal="left"/>
    </xf>
    <xf numFmtId="0" fontId="11" fillId="6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1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 vertical="center" wrapText="1"/>
    </xf>
    <xf numFmtId="4" fontId="38" fillId="16" borderId="8" xfId="0" applyNumberFormat="1" applyFont="1" applyFill="1" applyBorder="1" applyAlignment="1">
      <alignment horizontal="center" vertical="center" wrapText="1"/>
    </xf>
    <xf numFmtId="4" fontId="39" fillId="16" borderId="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1" fillId="14" borderId="57" xfId="0" applyNumberFormat="1" applyFont="1" applyFill="1" applyBorder="1" applyAlignment="1">
      <alignment horizontal="center" vertical="center" wrapText="1"/>
    </xf>
    <xf numFmtId="4" fontId="11" fillId="13" borderId="18" xfId="0" applyNumberFormat="1" applyFont="1" applyFill="1" applyBorder="1" applyAlignment="1">
      <alignment horizontal="center" vertical="center" wrapText="1"/>
    </xf>
    <xf numFmtId="4" fontId="24" fillId="7" borderId="57" xfId="0" applyNumberFormat="1" applyFont="1" applyFill="1" applyBorder="1" applyAlignment="1">
      <alignment horizontal="center"/>
    </xf>
    <xf numFmtId="4" fontId="24" fillId="7" borderId="35" xfId="0" applyNumberFormat="1" applyFont="1" applyFill="1" applyBorder="1" applyAlignment="1">
      <alignment horizontal="center"/>
    </xf>
    <xf numFmtId="4" fontId="11" fillId="8" borderId="1" xfId="0" applyNumberFormat="1" applyFont="1" applyFill="1" applyBorder="1"/>
    <xf numFmtId="4" fontId="11" fillId="8" borderId="2" xfId="0" applyNumberFormat="1" applyFont="1" applyFill="1" applyBorder="1"/>
    <xf numFmtId="4" fontId="11" fillId="8" borderId="3" xfId="0" applyNumberFormat="1" applyFont="1" applyFill="1" applyBorder="1"/>
    <xf numFmtId="4" fontId="11" fillId="8" borderId="29" xfId="0" applyNumberFormat="1" applyFont="1" applyFill="1" applyBorder="1"/>
    <xf numFmtId="4" fontId="11" fillId="8" borderId="30" xfId="0" applyNumberFormat="1" applyFont="1" applyFill="1" applyBorder="1"/>
    <xf numFmtId="4" fontId="11" fillId="8" borderId="31" xfId="0" applyNumberFormat="1" applyFont="1" applyFill="1" applyBorder="1"/>
    <xf numFmtId="4" fontId="40" fillId="0" borderId="0" xfId="0" applyNumberFormat="1" applyFont="1"/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3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2" xfId="0" applyFont="1" applyBorder="1" applyAlignment="1">
      <alignment horizontal="left" vertical="top"/>
    </xf>
    <xf numFmtId="0" fontId="30" fillId="0" borderId="0" xfId="0" applyFont="1"/>
    <xf numFmtId="0" fontId="1" fillId="0" borderId="2" xfId="1" applyFill="1" applyBorder="1" applyAlignment="1">
      <alignment horizontal="left"/>
    </xf>
    <xf numFmtId="0" fontId="24" fillId="0" borderId="2" xfId="1" applyFont="1" applyFill="1" applyBorder="1" applyAlignment="1">
      <alignment horizontal="left"/>
    </xf>
    <xf numFmtId="3" fontId="24" fillId="0" borderId="2" xfId="0" applyNumberFormat="1" applyFont="1" applyBorder="1" applyAlignment="1">
      <alignment horizontal="left"/>
    </xf>
    <xf numFmtId="0" fontId="28" fillId="0" borderId="2" xfId="1" applyFont="1" applyFill="1" applyBorder="1" applyAlignment="1" applyProtection="1">
      <alignment horizontal="left" vertical="center"/>
    </xf>
    <xf numFmtId="2" fontId="24" fillId="0" borderId="7" xfId="0" applyNumberFormat="1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49" fontId="24" fillId="0" borderId="2" xfId="0" applyNumberFormat="1" applyFont="1" applyBorder="1" applyAlignment="1">
      <alignment horizontal="left" vertical="center"/>
    </xf>
    <xf numFmtId="0" fontId="29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vertical="center"/>
    </xf>
    <xf numFmtId="0" fontId="24" fillId="0" borderId="27" xfId="0" applyFont="1" applyBorder="1" applyAlignment="1">
      <alignment horizontal="left" vertical="center"/>
    </xf>
    <xf numFmtId="3" fontId="24" fillId="0" borderId="2" xfId="2" applyNumberFormat="1" applyFont="1" applyBorder="1" applyAlignment="1">
      <alignment horizontal="left" vertical="center"/>
    </xf>
    <xf numFmtId="0" fontId="25" fillId="0" borderId="2" xfId="1" applyFont="1" applyFill="1" applyBorder="1" applyAlignment="1" applyProtection="1">
      <alignment horizontal="left"/>
    </xf>
    <xf numFmtId="3" fontId="24" fillId="0" borderId="2" xfId="0" applyNumberFormat="1" applyFont="1" applyBorder="1" applyAlignment="1" applyProtection="1">
      <alignment horizontal="left"/>
      <protection locked="0"/>
    </xf>
    <xf numFmtId="0" fontId="10" fillId="18" borderId="2" xfId="0" applyFont="1" applyFill="1" applyBorder="1" applyAlignment="1" applyProtection="1">
      <alignment horizontal="left"/>
      <protection locked="0"/>
    </xf>
    <xf numFmtId="0" fontId="9" fillId="18" borderId="0" xfId="0" applyFont="1" applyFill="1" applyAlignment="1">
      <alignment horizontal="left"/>
    </xf>
    <xf numFmtId="0" fontId="42" fillId="0" borderId="0" xfId="0" applyFont="1"/>
    <xf numFmtId="0" fontId="19" fillId="11" borderId="0" xfId="0" applyFont="1" applyFill="1"/>
    <xf numFmtId="0" fontId="19" fillId="19" borderId="0" xfId="0" applyFont="1" applyFill="1"/>
    <xf numFmtId="0" fontId="24" fillId="19" borderId="2" xfId="0" applyFont="1" applyFill="1" applyBorder="1" applyAlignment="1">
      <alignment horizontal="left"/>
    </xf>
    <xf numFmtId="0" fontId="18" fillId="14" borderId="30" xfId="0" applyFont="1" applyFill="1" applyBorder="1" applyAlignment="1">
      <alignment horizontal="left" vertical="center" wrapText="1"/>
    </xf>
    <xf numFmtId="0" fontId="1" fillId="0" borderId="0" xfId="1"/>
    <xf numFmtId="0" fontId="43" fillId="0" borderId="2" xfId="0" applyFont="1" applyBorder="1" applyAlignment="1">
      <alignment horizontal="left"/>
    </xf>
    <xf numFmtId="4" fontId="24" fillId="0" borderId="4" xfId="0" applyNumberFormat="1" applyFont="1" applyBorder="1" applyAlignment="1">
      <alignment horizontal="right"/>
    </xf>
    <xf numFmtId="4" fontId="24" fillId="0" borderId="40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20" fillId="0" borderId="5" xfId="0" applyNumberFormat="1" applyFont="1" applyBorder="1"/>
    <xf numFmtId="4" fontId="20" fillId="0" borderId="26" xfId="0" applyNumberFormat="1" applyFont="1" applyBorder="1"/>
    <xf numFmtId="4" fontId="20" fillId="0" borderId="48" xfId="0" applyNumberFormat="1" applyFont="1" applyBorder="1"/>
    <xf numFmtId="4" fontId="19" fillId="0" borderId="48" xfId="0" applyNumberFormat="1" applyFont="1" applyBorder="1"/>
    <xf numFmtId="4" fontId="11" fillId="0" borderId="3" xfId="0" applyNumberFormat="1" applyFont="1" applyBorder="1" applyAlignment="1">
      <alignment horizontal="right"/>
    </xf>
    <xf numFmtId="0" fontId="1" fillId="0" borderId="0" xfId="1" applyFill="1"/>
    <xf numFmtId="0" fontId="24" fillId="0" borderId="3" xfId="2" applyFont="1" applyBorder="1" applyAlignment="1">
      <alignment horizontal="left"/>
    </xf>
    <xf numFmtId="49" fontId="24" fillId="0" borderId="3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" fillId="20" borderId="2" xfId="0" applyFont="1" applyFill="1" applyBorder="1" applyAlignment="1">
      <alignment horizontal="left" vertical="center" wrapText="1"/>
    </xf>
    <xf numFmtId="1" fontId="2" fillId="20" borderId="2" xfId="0" applyNumberFormat="1" applyFont="1" applyFill="1" applyBorder="1" applyAlignment="1">
      <alignment horizontal="left" vertical="center" wrapText="1"/>
    </xf>
    <xf numFmtId="0" fontId="2" fillId="21" borderId="2" xfId="0" applyFont="1" applyFill="1" applyBorder="1" applyAlignment="1">
      <alignment horizontal="left" vertical="center" wrapText="1"/>
    </xf>
    <xf numFmtId="2" fontId="2" fillId="20" borderId="2" xfId="0" applyNumberFormat="1" applyFont="1" applyFill="1" applyBorder="1" applyAlignment="1">
      <alignment horizontal="left" vertical="center" wrapText="1"/>
    </xf>
    <xf numFmtId="2" fontId="2" fillId="21" borderId="2" xfId="0" applyNumberFormat="1" applyFont="1" applyFill="1" applyBorder="1" applyAlignment="1">
      <alignment horizontal="left" vertical="center" wrapText="1"/>
    </xf>
    <xf numFmtId="4" fontId="2" fillId="22" borderId="2" xfId="0" applyNumberFormat="1" applyFont="1" applyFill="1" applyBorder="1" applyAlignment="1">
      <alignment horizontal="left" vertical="center" wrapText="1"/>
    </xf>
    <xf numFmtId="14" fontId="2" fillId="20" borderId="2" xfId="0" applyNumberFormat="1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4" fontId="2" fillId="23" borderId="2" xfId="0" applyNumberFormat="1" applyFont="1" applyFill="1" applyBorder="1" applyAlignment="1">
      <alignment horizontal="center" vertical="center" wrapText="1"/>
    </xf>
    <xf numFmtId="1" fontId="2" fillId="23" borderId="2" xfId="0" applyNumberFormat="1" applyFont="1" applyFill="1" applyBorder="1" applyAlignment="1">
      <alignment horizontal="center" vertical="center" wrapText="1"/>
    </xf>
    <xf numFmtId="0" fontId="45" fillId="24" borderId="2" xfId="0" applyFont="1" applyFill="1" applyBorder="1" applyAlignment="1">
      <alignment horizontal="center" vertical="center" wrapText="1"/>
    </xf>
    <xf numFmtId="14" fontId="45" fillId="24" borderId="2" xfId="0" applyNumberFormat="1" applyFont="1" applyFill="1" applyBorder="1" applyAlignment="1">
      <alignment horizontal="center" vertical="center" wrapText="1"/>
    </xf>
    <xf numFmtId="0" fontId="46" fillId="24" borderId="2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4" fontId="45" fillId="10" borderId="2" xfId="0" applyNumberFormat="1" applyFont="1" applyFill="1" applyBorder="1" applyAlignment="1">
      <alignment horizontal="center" vertical="center" wrapText="1"/>
    </xf>
    <xf numFmtId="4" fontId="45" fillId="26" borderId="2" xfId="0" applyNumberFormat="1" applyFont="1" applyFill="1" applyBorder="1" applyAlignment="1">
      <alignment horizontal="center" vertical="center" wrapText="1"/>
    </xf>
    <xf numFmtId="4" fontId="45" fillId="5" borderId="2" xfId="0" applyNumberFormat="1" applyFont="1" applyFill="1" applyBorder="1" applyAlignment="1">
      <alignment horizontal="center" vertical="center" wrapText="1"/>
    </xf>
    <xf numFmtId="4" fontId="45" fillId="27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4" fontId="48" fillId="0" borderId="2" xfId="0" applyNumberFormat="1" applyFont="1" applyBorder="1" applyAlignment="1">
      <alignment horizontal="right" vertical="center"/>
    </xf>
    <xf numFmtId="167" fontId="45" fillId="0" borderId="2" xfId="0" applyNumberFormat="1" applyFont="1" applyBorder="1" applyAlignment="1">
      <alignment horizontal="left"/>
    </xf>
    <xf numFmtId="4" fontId="2" fillId="0" borderId="2" xfId="0" applyNumberFormat="1" applyFont="1" applyBorder="1" applyAlignment="1">
      <alignment horizontal="right"/>
    </xf>
    <xf numFmtId="4" fontId="2" fillId="0" borderId="40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right"/>
    </xf>
    <xf numFmtId="0" fontId="2" fillId="0" borderId="0" xfId="0" applyFont="1"/>
    <xf numFmtId="4" fontId="2" fillId="10" borderId="2" xfId="0" applyNumberFormat="1" applyFont="1" applyFill="1" applyBorder="1" applyAlignment="1">
      <alignment horizontal="right" vertical="center"/>
    </xf>
    <xf numFmtId="4" fontId="2" fillId="26" borderId="2" xfId="0" applyNumberFormat="1" applyFont="1" applyFill="1" applyBorder="1" applyAlignment="1">
      <alignment horizontal="right" vertical="center"/>
    </xf>
    <xf numFmtId="4" fontId="2" fillId="5" borderId="2" xfId="0" applyNumberFormat="1" applyFont="1" applyFill="1" applyBorder="1" applyAlignment="1">
      <alignment horizontal="right" vertical="center"/>
    </xf>
    <xf numFmtId="4" fontId="45" fillId="27" borderId="2" xfId="0" applyNumberFormat="1" applyFont="1" applyFill="1" applyBorder="1" applyAlignment="1">
      <alignment horizontal="right"/>
    </xf>
    <xf numFmtId="4" fontId="2" fillId="27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2" xfId="0" applyFont="1" applyBorder="1" applyAlignment="1">
      <alignment horizontal="left"/>
    </xf>
    <xf numFmtId="0" fontId="1" fillId="0" borderId="2" xfId="1" applyBorder="1" applyAlignment="1">
      <alignment horizontal="left"/>
    </xf>
    <xf numFmtId="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left"/>
    </xf>
    <xf numFmtId="0" fontId="1" fillId="0" borderId="2" xfId="1" applyFill="1" applyBorder="1" applyAlignment="1">
      <alignment horizontal="left" vertical="center"/>
    </xf>
    <xf numFmtId="0" fontId="45" fillId="0" borderId="0" xfId="0" applyFont="1"/>
    <xf numFmtId="0" fontId="48" fillId="0" borderId="2" xfId="0" applyFont="1" applyBorder="1" applyAlignment="1">
      <alignment horizontal="left" vertical="center"/>
    </xf>
    <xf numFmtId="14" fontId="48" fillId="0" borderId="2" xfId="0" applyNumberFormat="1" applyFont="1" applyBorder="1" applyAlignment="1">
      <alignment horizontal="left" vertical="center"/>
    </xf>
    <xf numFmtId="14" fontId="45" fillId="0" borderId="2" xfId="0" applyNumberFormat="1" applyFont="1" applyBorder="1" applyAlignment="1">
      <alignment horizontal="left" vertical="center"/>
    </xf>
    <xf numFmtId="4" fontId="45" fillId="0" borderId="2" xfId="0" applyNumberFormat="1" applyFont="1" applyBorder="1" applyAlignment="1">
      <alignment horizontal="right" vertical="center"/>
    </xf>
    <xf numFmtId="0" fontId="48" fillId="28" borderId="2" xfId="0" applyFont="1" applyFill="1" applyBorder="1" applyAlignment="1">
      <alignment horizontal="left" vertical="center"/>
    </xf>
    <xf numFmtId="49" fontId="48" fillId="0" borderId="2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4" fontId="45" fillId="0" borderId="2" xfId="0" applyNumberFormat="1" applyFont="1" applyBorder="1" applyAlignment="1">
      <alignment vertical="center"/>
    </xf>
    <xf numFmtId="4" fontId="45" fillId="10" borderId="2" xfId="0" applyNumberFormat="1" applyFont="1" applyFill="1" applyBorder="1" applyAlignment="1">
      <alignment horizontal="right"/>
    </xf>
    <xf numFmtId="4" fontId="48" fillId="0" borderId="2" xfId="0" applyNumberFormat="1" applyFont="1" applyBorder="1" applyAlignment="1">
      <alignment vertical="center"/>
    </xf>
    <xf numFmtId="0" fontId="48" fillId="0" borderId="0" xfId="0" applyFont="1" applyAlignment="1">
      <alignment horizontal="left" vertical="center"/>
    </xf>
    <xf numFmtId="49" fontId="24" fillId="0" borderId="2" xfId="0" applyNumberFormat="1" applyFont="1" applyBorder="1" applyAlignment="1">
      <alignment horizontal="left"/>
    </xf>
    <xf numFmtId="0" fontId="48" fillId="2" borderId="2" xfId="0" applyFont="1" applyFill="1" applyBorder="1" applyAlignment="1">
      <alignment horizontal="left" vertical="center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0" borderId="0" xfId="0" applyNumberFormat="1" applyFont="1"/>
    <xf numFmtId="4" fontId="11" fillId="0" borderId="22" xfId="0" applyNumberFormat="1" applyFont="1" applyBorder="1"/>
    <xf numFmtId="4" fontId="11" fillId="0" borderId="23" xfId="0" applyNumberFormat="1" applyFont="1" applyBorder="1"/>
    <xf numFmtId="4" fontId="11" fillId="0" borderId="24" xfId="0" applyNumberFormat="1" applyFont="1" applyBorder="1"/>
    <xf numFmtId="4" fontId="11" fillId="0" borderId="1" xfId="0" applyNumberFormat="1" applyFont="1" applyBorder="1"/>
    <xf numFmtId="4" fontId="11" fillId="0" borderId="3" xfId="0" applyNumberFormat="1" applyFont="1" applyBorder="1"/>
    <xf numFmtId="4" fontId="11" fillId="17" borderId="29" xfId="0" applyNumberFormat="1" applyFont="1" applyFill="1" applyBorder="1" applyAlignment="1">
      <alignment horizontal="center" vertical="center" wrapText="1"/>
    </xf>
    <xf numFmtId="4" fontId="11" fillId="17" borderId="30" xfId="0" applyNumberFormat="1" applyFont="1" applyFill="1" applyBorder="1" applyAlignment="1">
      <alignment horizontal="center" vertical="center" wrapText="1"/>
    </xf>
    <xf numFmtId="4" fontId="11" fillId="11" borderId="5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29" borderId="29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left"/>
    </xf>
    <xf numFmtId="0" fontId="11" fillId="8" borderId="18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11" fillId="8" borderId="3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left"/>
    </xf>
    <xf numFmtId="4" fontId="20" fillId="8" borderId="18" xfId="0" applyNumberFormat="1" applyFont="1" applyFill="1" applyBorder="1"/>
    <xf numFmtId="4" fontId="20" fillId="8" borderId="35" xfId="0" applyNumberFormat="1" applyFont="1" applyFill="1" applyBorder="1"/>
    <xf numFmtId="4" fontId="20" fillId="8" borderId="19" xfId="0" applyNumberFormat="1" applyFont="1" applyFill="1" applyBorder="1"/>
    <xf numFmtId="4" fontId="20" fillId="8" borderId="59" xfId="0" applyNumberFormat="1" applyFont="1" applyFill="1" applyBorder="1"/>
    <xf numFmtId="14" fontId="20" fillId="8" borderId="19" xfId="0" applyNumberFormat="1" applyFont="1" applyFill="1" applyBorder="1"/>
    <xf numFmtId="0" fontId="24" fillId="0" borderId="18" xfId="0" applyFont="1" applyBorder="1" applyAlignment="1">
      <alignment horizontal="left"/>
    </xf>
    <xf numFmtId="0" fontId="24" fillId="0" borderId="35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4" fontId="19" fillId="0" borderId="18" xfId="0" applyNumberFormat="1" applyFont="1" applyBorder="1"/>
    <xf numFmtId="4" fontId="19" fillId="0" borderId="57" xfId="0" applyNumberFormat="1" applyFont="1" applyBorder="1"/>
    <xf numFmtId="4" fontId="19" fillId="0" borderId="43" xfId="0" applyNumberFormat="1" applyFont="1" applyBorder="1"/>
    <xf numFmtId="4" fontId="19" fillId="0" borderId="35" xfId="0" applyNumberFormat="1" applyFont="1" applyBorder="1"/>
    <xf numFmtId="4" fontId="19" fillId="0" borderId="19" xfId="0" applyNumberFormat="1" applyFont="1" applyBorder="1"/>
    <xf numFmtId="4" fontId="24" fillId="0" borderId="18" xfId="0" applyNumberFormat="1" applyFont="1" applyBorder="1"/>
    <xf numFmtId="4" fontId="24" fillId="0" borderId="35" xfId="0" applyNumberFormat="1" applyFont="1" applyBorder="1"/>
    <xf numFmtId="4" fontId="24" fillId="0" borderId="19" xfId="0" applyNumberFormat="1" applyFont="1" applyBorder="1"/>
    <xf numFmtId="4" fontId="19" fillId="0" borderId="53" xfId="0" applyNumberFormat="1" applyFont="1" applyBorder="1"/>
    <xf numFmtId="4" fontId="19" fillId="0" borderId="59" xfId="0" applyNumberFormat="1" applyFont="1" applyBorder="1"/>
    <xf numFmtId="14" fontId="19" fillId="0" borderId="19" xfId="0" applyNumberFormat="1" applyFont="1" applyBorder="1"/>
    <xf numFmtId="4" fontId="19" fillId="11" borderId="35" xfId="0" applyNumberFormat="1" applyFont="1" applyFill="1" applyBorder="1"/>
    <xf numFmtId="49" fontId="45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left"/>
    </xf>
    <xf numFmtId="14" fontId="45" fillId="24" borderId="2" xfId="0" applyNumberFormat="1" applyFont="1" applyFill="1" applyBorder="1" applyAlignment="1">
      <alignment horizontal="left"/>
    </xf>
    <xf numFmtId="4" fontId="45" fillId="0" borderId="2" xfId="0" applyNumberFormat="1" applyFont="1" applyBorder="1" applyAlignment="1">
      <alignment horizontal="right" wrapText="1"/>
    </xf>
    <xf numFmtId="4" fontId="2" fillId="0" borderId="40" xfId="0" applyNumberFormat="1" applyFont="1" applyBorder="1" applyAlignment="1">
      <alignment horizontal="right" vertical="center" wrapText="1"/>
    </xf>
    <xf numFmtId="167" fontId="45" fillId="0" borderId="28" xfId="0" applyNumberFormat="1" applyFont="1" applyBorder="1" applyAlignment="1">
      <alignment horizontal="left"/>
    </xf>
    <xf numFmtId="0" fontId="45" fillId="0" borderId="35" xfId="0" applyFont="1" applyBorder="1" applyAlignment="1">
      <alignment horizontal="left"/>
    </xf>
    <xf numFmtId="4" fontId="45" fillId="0" borderId="35" xfId="0" applyNumberFormat="1" applyFont="1" applyBorder="1" applyAlignment="1">
      <alignment vertical="center"/>
    </xf>
    <xf numFmtId="14" fontId="45" fillId="0" borderId="35" xfId="0" applyNumberFormat="1" applyFont="1" applyBorder="1" applyAlignment="1">
      <alignment horizontal="left"/>
    </xf>
    <xf numFmtId="4" fontId="48" fillId="0" borderId="35" xfId="0" applyNumberFormat="1" applyFont="1" applyBorder="1" applyAlignment="1">
      <alignment horizontal="right" vertical="center"/>
    </xf>
    <xf numFmtId="0" fontId="45" fillId="0" borderId="35" xfId="0" applyFont="1" applyBorder="1" applyAlignment="1">
      <alignment horizontal="left" vertical="center"/>
    </xf>
    <xf numFmtId="167" fontId="45" fillId="0" borderId="35" xfId="0" applyNumberFormat="1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4" fontId="11" fillId="3" borderId="29" xfId="0" applyNumberFormat="1" applyFont="1" applyFill="1" applyBorder="1" applyAlignment="1">
      <alignment horizontal="center" vertical="center" wrapText="1"/>
    </xf>
    <xf numFmtId="4" fontId="11" fillId="3" borderId="30" xfId="0" applyNumberFormat="1" applyFont="1" applyFill="1" applyBorder="1" applyAlignment="1">
      <alignment horizontal="center" vertical="center" wrapText="1"/>
    </xf>
    <xf numFmtId="4" fontId="11" fillId="11" borderId="29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3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vertical="center" wrapText="1"/>
    </xf>
    <xf numFmtId="4" fontId="19" fillId="0" borderId="2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20" fillId="0" borderId="2" xfId="0" applyNumberFormat="1" applyFont="1" applyBorder="1" applyAlignment="1">
      <alignment vertical="center" wrapText="1"/>
    </xf>
    <xf numFmtId="4" fontId="20" fillId="0" borderId="27" xfId="0" applyNumberFormat="1" applyFont="1" applyBorder="1" applyAlignment="1">
      <alignment vertical="center" wrapText="1"/>
    </xf>
    <xf numFmtId="4" fontId="19" fillId="0" borderId="3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4" fontId="19" fillId="0" borderId="4" xfId="0" applyNumberFormat="1" applyFont="1" applyBorder="1" applyAlignment="1">
      <alignment vertical="center" wrapText="1"/>
    </xf>
    <xf numFmtId="4" fontId="19" fillId="0" borderId="40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" fontId="19" fillId="0" borderId="42" xfId="0" applyNumberFormat="1" applyFont="1" applyBorder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4" fontId="20" fillId="12" borderId="0" xfId="0" applyNumberFormat="1" applyFont="1" applyFill="1"/>
    <xf numFmtId="4" fontId="19" fillId="12" borderId="35" xfId="0" applyNumberFormat="1" applyFont="1" applyFill="1" applyBorder="1"/>
    <xf numFmtId="4" fontId="20" fillId="12" borderId="2" xfId="0" applyNumberFormat="1" applyFont="1" applyFill="1" applyBorder="1"/>
    <xf numFmtId="0" fontId="0" fillId="0" borderId="2" xfId="0" applyBorder="1" applyAlignment="1">
      <alignment horizontal="center" vertical="center" wrapText="1"/>
    </xf>
    <xf numFmtId="4" fontId="51" fillId="0" borderId="0" xfId="0" applyNumberFormat="1" applyFont="1"/>
    <xf numFmtId="4" fontId="52" fillId="0" borderId="1" xfId="0" applyNumberFormat="1" applyFont="1" applyBorder="1"/>
    <xf numFmtId="4" fontId="52" fillId="0" borderId="2" xfId="0" applyNumberFormat="1" applyFont="1" applyBorder="1"/>
    <xf numFmtId="4" fontId="52" fillId="0" borderId="3" xfId="0" applyNumberFormat="1" applyFont="1" applyBorder="1"/>
    <xf numFmtId="4" fontId="52" fillId="12" borderId="2" xfId="0" applyNumberFormat="1" applyFont="1" applyFill="1" applyBorder="1"/>
    <xf numFmtId="0" fontId="40" fillId="0" borderId="1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0" fillId="0" borderId="2" xfId="0" applyFont="1" applyBorder="1" applyAlignment="1" applyProtection="1">
      <alignment horizontal="left"/>
      <protection locked="0"/>
    </xf>
    <xf numFmtId="0" fontId="40" fillId="0" borderId="3" xfId="0" applyFont="1" applyBorder="1" applyAlignment="1">
      <alignment horizontal="left"/>
    </xf>
    <xf numFmtId="4" fontId="41" fillId="0" borderId="1" xfId="0" applyNumberFormat="1" applyFont="1" applyBorder="1"/>
    <xf numFmtId="4" fontId="41" fillId="0" borderId="2" xfId="0" applyNumberFormat="1" applyFont="1" applyBorder="1"/>
    <xf numFmtId="4" fontId="41" fillId="0" borderId="3" xfId="0" applyNumberFormat="1" applyFont="1" applyBorder="1"/>
    <xf numFmtId="4" fontId="40" fillId="0" borderId="1" xfId="0" applyNumberFormat="1" applyFont="1" applyBorder="1"/>
    <xf numFmtId="4" fontId="40" fillId="0" borderId="2" xfId="0" applyNumberFormat="1" applyFont="1" applyBorder="1"/>
    <xf numFmtId="4" fontId="41" fillId="0" borderId="27" xfId="0" applyNumberFormat="1" applyFont="1" applyBorder="1"/>
    <xf numFmtId="4" fontId="40" fillId="0" borderId="3" xfId="0" applyNumberFormat="1" applyFont="1" applyBorder="1"/>
    <xf numFmtId="0" fontId="40" fillId="0" borderId="0" xfId="0" applyFont="1"/>
    <xf numFmtId="4" fontId="40" fillId="0" borderId="8" xfId="0" applyNumberFormat="1" applyFont="1" applyBorder="1"/>
    <xf numFmtId="4" fontId="40" fillId="0" borderId="4" xfId="0" applyNumberFormat="1" applyFont="1" applyBorder="1"/>
    <xf numFmtId="4" fontId="40" fillId="0" borderId="40" xfId="0" applyNumberFormat="1" applyFont="1" applyBorder="1"/>
    <xf numFmtId="14" fontId="40" fillId="0" borderId="5" xfId="0" applyNumberFormat="1" applyFont="1" applyBorder="1"/>
    <xf numFmtId="4" fontId="41" fillId="0" borderId="4" xfId="0" applyNumberFormat="1" applyFont="1" applyBorder="1"/>
    <xf numFmtId="0" fontId="54" fillId="0" borderId="0" xfId="0" applyFont="1"/>
    <xf numFmtId="0" fontId="0" fillId="0" borderId="2" xfId="0" applyBorder="1" applyAlignment="1">
      <alignment shrinkToFit="1"/>
    </xf>
    <xf numFmtId="14" fontId="50" fillId="0" borderId="2" xfId="0" applyNumberFormat="1" applyFont="1" applyBorder="1" applyAlignment="1">
      <alignment shrinkToFit="1"/>
    </xf>
    <xf numFmtId="0" fontId="54" fillId="0" borderId="2" xfId="0" applyFont="1" applyBorder="1"/>
    <xf numFmtId="0" fontId="54" fillId="0" borderId="2" xfId="0" applyFont="1" applyBorder="1" applyAlignment="1">
      <alignment shrinkToFit="1"/>
    </xf>
    <xf numFmtId="14" fontId="54" fillId="0" borderId="2" xfId="0" applyNumberFormat="1" applyFont="1" applyBorder="1"/>
    <xf numFmtId="0" fontId="4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4" fontId="46" fillId="10" borderId="0" xfId="0" applyNumberFormat="1" applyFont="1" applyFill="1" applyAlignment="1">
      <alignment horizontal="left"/>
    </xf>
    <xf numFmtId="4" fontId="46" fillId="10" borderId="0" xfId="0" applyNumberFormat="1" applyFont="1" applyFill="1" applyAlignment="1">
      <alignment horizontal="right"/>
    </xf>
    <xf numFmtId="4" fontId="46" fillId="26" borderId="0" xfId="0" applyNumberFormat="1" applyFont="1" applyFill="1" applyAlignment="1">
      <alignment horizontal="left"/>
    </xf>
    <xf numFmtId="4" fontId="46" fillId="26" borderId="0" xfId="0" applyNumberFormat="1" applyFont="1" applyFill="1" applyAlignment="1">
      <alignment horizontal="right"/>
    </xf>
    <xf numFmtId="4" fontId="46" fillId="5" borderId="0" xfId="0" applyNumberFormat="1" applyFont="1" applyFill="1" applyAlignment="1">
      <alignment horizontal="left"/>
    </xf>
    <xf numFmtId="4" fontId="46" fillId="5" borderId="0" xfId="0" applyNumberFormat="1" applyFont="1" applyFill="1" applyAlignment="1">
      <alignment horizontal="right"/>
    </xf>
    <xf numFmtId="4" fontId="46" fillId="27" borderId="21" xfId="0" applyNumberFormat="1" applyFont="1" applyFill="1" applyBorder="1" applyAlignment="1">
      <alignment horizontal="left"/>
    </xf>
    <xf numFmtId="4" fontId="46" fillId="27" borderId="21" xfId="0" applyNumberFormat="1" applyFont="1" applyFill="1" applyBorder="1" applyAlignment="1">
      <alignment horizontal="right"/>
    </xf>
    <xf numFmtId="0" fontId="45" fillId="0" borderId="0" xfId="0" applyFont="1" applyAlignment="1">
      <alignment textRotation="90"/>
    </xf>
    <xf numFmtId="0" fontId="2" fillId="30" borderId="2" xfId="0" applyFont="1" applyFill="1" applyBorder="1" applyAlignment="1">
      <alignment horizontal="left" vertical="center"/>
    </xf>
    <xf numFmtId="4" fontId="45" fillId="0" borderId="0" xfId="0" applyNumberFormat="1" applyFont="1"/>
    <xf numFmtId="0" fontId="2" fillId="11" borderId="2" xfId="0" applyFont="1" applyFill="1" applyBorder="1" applyAlignment="1">
      <alignment horizontal="left" vertical="center"/>
    </xf>
    <xf numFmtId="0" fontId="45" fillId="11" borderId="2" xfId="0" applyFont="1" applyFill="1" applyBorder="1" applyAlignment="1">
      <alignment horizontal="left" vertical="center"/>
    </xf>
    <xf numFmtId="0" fontId="2" fillId="11" borderId="40" xfId="0" applyFont="1" applyFill="1" applyBorder="1" applyAlignment="1">
      <alignment horizontal="left" vertical="center"/>
    </xf>
    <xf numFmtId="4" fontId="48" fillId="11" borderId="2" xfId="0" applyNumberFormat="1" applyFont="1" applyFill="1" applyBorder="1" applyAlignment="1">
      <alignment horizontal="right" vertical="center"/>
    </xf>
    <xf numFmtId="14" fontId="2" fillId="11" borderId="2" xfId="0" applyNumberFormat="1" applyFont="1" applyFill="1" applyBorder="1" applyAlignment="1">
      <alignment horizontal="left"/>
    </xf>
    <xf numFmtId="168" fontId="45" fillId="11" borderId="2" xfId="0" applyNumberFormat="1" applyFont="1" applyFill="1" applyBorder="1" applyAlignment="1">
      <alignment horizontal="left"/>
    </xf>
    <xf numFmtId="0" fontId="2" fillId="11" borderId="2" xfId="0" applyFont="1" applyFill="1" applyBorder="1" applyAlignment="1">
      <alignment horizontal="left"/>
    </xf>
    <xf numFmtId="4" fontId="0" fillId="0" borderId="1" xfId="0" applyNumberForma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4" fontId="0" fillId="0" borderId="1" xfId="0" applyNumberFormat="1" applyBorder="1"/>
    <xf numFmtId="0" fontId="0" fillId="0" borderId="3" xfId="0" applyBorder="1"/>
    <xf numFmtId="4" fontId="54" fillId="0" borderId="1" xfId="0" applyNumberFormat="1" applyFont="1" applyBorder="1"/>
    <xf numFmtId="0" fontId="54" fillId="0" borderId="3" xfId="0" applyFont="1" applyBorder="1"/>
    <xf numFmtId="0" fontId="49" fillId="0" borderId="28" xfId="0" applyFont="1" applyBorder="1" applyAlignment="1">
      <alignment horizontal="center" vertical="center" wrapText="1"/>
    </xf>
    <xf numFmtId="0" fontId="0" fillId="0" borderId="28" xfId="0" applyBorder="1"/>
    <xf numFmtId="0" fontId="54" fillId="0" borderId="28" xfId="0" applyFont="1" applyBorder="1"/>
    <xf numFmtId="0" fontId="0" fillId="11" borderId="3" xfId="0" applyFill="1" applyBorder="1"/>
    <xf numFmtId="0" fontId="54" fillId="0" borderId="1" xfId="0" applyFont="1" applyBorder="1"/>
    <xf numFmtId="4" fontId="3" fillId="0" borderId="0" xfId="0" applyNumberFormat="1" applyFont="1" applyAlignment="1">
      <alignment horizontal="left"/>
    </xf>
    <xf numFmtId="4" fontId="12" fillId="0" borderId="0" xfId="0" applyNumberFormat="1" applyFont="1"/>
    <xf numFmtId="4" fontId="12" fillId="0" borderId="13" xfId="0" applyNumberFormat="1" applyFont="1" applyBorder="1"/>
    <xf numFmtId="4" fontId="12" fillId="0" borderId="14" xfId="0" applyNumberFormat="1" applyFont="1" applyBorder="1"/>
    <xf numFmtId="4" fontId="12" fillId="0" borderId="61" xfId="0" applyNumberFormat="1" applyFont="1" applyBorder="1"/>
    <xf numFmtId="4" fontId="55" fillId="0" borderId="0" xfId="0" applyNumberFormat="1" applyFont="1"/>
    <xf numFmtId="4" fontId="41" fillId="0" borderId="0" xfId="0" applyNumberFormat="1" applyFont="1"/>
    <xf numFmtId="14" fontId="19" fillId="0" borderId="2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0" fontId="40" fillId="0" borderId="2" xfId="0" applyFont="1" applyBorder="1"/>
    <xf numFmtId="0" fontId="40" fillId="0" borderId="3" xfId="0" applyFont="1" applyBorder="1"/>
    <xf numFmtId="14" fontId="19" fillId="0" borderId="3" xfId="0" applyNumberFormat="1" applyFont="1" applyBorder="1"/>
    <xf numFmtId="0" fontId="12" fillId="8" borderId="0" xfId="0" applyFont="1" applyFill="1"/>
    <xf numFmtId="0" fontId="20" fillId="8" borderId="2" xfId="0" applyFont="1" applyFill="1" applyBorder="1"/>
    <xf numFmtId="0" fontId="20" fillId="8" borderId="3" xfId="0" applyFont="1" applyFill="1" applyBorder="1"/>
    <xf numFmtId="4" fontId="12" fillId="8" borderId="1" xfId="0" applyNumberFormat="1" applyFont="1" applyFill="1" applyBorder="1"/>
    <xf numFmtId="0" fontId="12" fillId="8" borderId="2" xfId="0" applyFont="1" applyFill="1" applyBorder="1"/>
    <xf numFmtId="0" fontId="12" fillId="8" borderId="2" xfId="0" applyFont="1" applyFill="1" applyBorder="1" applyAlignment="1">
      <alignment shrinkToFit="1"/>
    </xf>
    <xf numFmtId="0" fontId="12" fillId="8" borderId="28" xfId="0" applyFont="1" applyFill="1" applyBorder="1"/>
    <xf numFmtId="0" fontId="12" fillId="8" borderId="1" xfId="0" applyFont="1" applyFill="1" applyBorder="1"/>
    <xf numFmtId="0" fontId="12" fillId="8" borderId="3" xfId="0" applyFont="1" applyFill="1" applyBorder="1"/>
    <xf numFmtId="0" fontId="20" fillId="8" borderId="30" xfId="0" applyFont="1" applyFill="1" applyBorder="1"/>
    <xf numFmtId="0" fontId="20" fillId="8" borderId="31" xfId="0" applyFont="1" applyFill="1" applyBorder="1"/>
    <xf numFmtId="4" fontId="12" fillId="8" borderId="18" xfId="0" applyNumberFormat="1" applyFont="1" applyFill="1" applyBorder="1"/>
    <xf numFmtId="0" fontId="12" fillId="8" borderId="35" xfId="0" applyFont="1" applyFill="1" applyBorder="1"/>
    <xf numFmtId="0" fontId="12" fillId="8" borderId="35" xfId="0" applyFont="1" applyFill="1" applyBorder="1" applyAlignment="1">
      <alignment shrinkToFit="1"/>
    </xf>
    <xf numFmtId="0" fontId="12" fillId="8" borderId="53" xfId="0" applyFont="1" applyFill="1" applyBorder="1"/>
    <xf numFmtId="0" fontId="12" fillId="8" borderId="18" xfId="0" applyFont="1" applyFill="1" applyBorder="1"/>
    <xf numFmtId="0" fontId="12" fillId="8" borderId="19" xfId="0" applyFont="1" applyFill="1" applyBorder="1"/>
    <xf numFmtId="4" fontId="20" fillId="8" borderId="57" xfId="0" applyNumberFormat="1" applyFont="1" applyFill="1" applyBorder="1"/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18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3" fillId="8" borderId="18" xfId="0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/>
    </xf>
    <xf numFmtId="0" fontId="45" fillId="11" borderId="2" xfId="0" applyFont="1" applyFill="1" applyBorder="1" applyAlignment="1">
      <alignment horizontal="left"/>
    </xf>
    <xf numFmtId="0" fontId="1" fillId="0" borderId="2" xfId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20" fillId="0" borderId="18" xfId="0" applyNumberFormat="1" applyFont="1" applyBorder="1"/>
    <xf numFmtId="4" fontId="20" fillId="0" borderId="29" xfId="0" applyNumberFormat="1" applyFont="1" applyBorder="1"/>
    <xf numFmtId="4" fontId="21" fillId="17" borderId="62" xfId="0" applyNumberFormat="1" applyFont="1" applyFill="1" applyBorder="1" applyAlignment="1">
      <alignment horizontal="center" vertical="center" wrapText="1"/>
    </xf>
    <xf numFmtId="4" fontId="21" fillId="15" borderId="66" xfId="0" applyNumberFormat="1" applyFont="1" applyFill="1" applyBorder="1" applyAlignment="1">
      <alignment horizontal="center" vertical="center" wrapText="1"/>
    </xf>
    <xf numFmtId="4" fontId="21" fillId="15" borderId="67" xfId="0" applyNumberFormat="1" applyFont="1" applyFill="1" applyBorder="1" applyAlignment="1">
      <alignment horizontal="center" vertical="center" wrapText="1"/>
    </xf>
    <xf numFmtId="4" fontId="21" fillId="29" borderId="68" xfId="0" applyNumberFormat="1" applyFont="1" applyFill="1" applyBorder="1" applyAlignment="1">
      <alignment horizontal="center" vertical="center" wrapText="1"/>
    </xf>
    <xf numFmtId="4" fontId="21" fillId="29" borderId="62" xfId="0" applyNumberFormat="1" applyFont="1" applyFill="1" applyBorder="1" applyAlignment="1">
      <alignment horizontal="center" vertical="center" wrapText="1"/>
    </xf>
    <xf numFmtId="4" fontId="21" fillId="14" borderId="62" xfId="0" applyNumberFormat="1" applyFont="1" applyFill="1" applyBorder="1" applyAlignment="1">
      <alignment horizontal="center" vertical="center" wrapText="1"/>
    </xf>
    <xf numFmtId="4" fontId="21" fillId="14" borderId="64" xfId="0" applyNumberFormat="1" applyFont="1" applyFill="1" applyBorder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4" fontId="21" fillId="11" borderId="62" xfId="0" applyNumberFormat="1" applyFont="1" applyFill="1" applyBorder="1" applyAlignment="1">
      <alignment horizontal="center" vertical="center" wrapText="1"/>
    </xf>
    <xf numFmtId="4" fontId="21" fillId="11" borderId="64" xfId="0" applyNumberFormat="1" applyFont="1" applyFill="1" applyBorder="1" applyAlignment="1">
      <alignment horizontal="center" vertical="center" wrapText="1"/>
    </xf>
    <xf numFmtId="4" fontId="21" fillId="13" borderId="68" xfId="0" applyNumberFormat="1" applyFont="1" applyFill="1" applyBorder="1" applyAlignment="1">
      <alignment horizontal="center" vertical="center" wrapText="1"/>
    </xf>
    <xf numFmtId="4" fontId="21" fillId="13" borderId="62" xfId="0" applyNumberFormat="1" applyFont="1" applyFill="1" applyBorder="1" applyAlignment="1">
      <alignment horizontal="center" vertical="center" wrapText="1"/>
    </xf>
    <xf numFmtId="4" fontId="21" fillId="7" borderId="66" xfId="0" applyNumberFormat="1" applyFont="1" applyFill="1" applyBorder="1" applyAlignment="1">
      <alignment horizontal="center" vertical="center" wrapText="1"/>
    </xf>
    <xf numFmtId="4" fontId="21" fillId="7" borderId="64" xfId="0" applyNumberFormat="1" applyFont="1" applyFill="1" applyBorder="1" applyAlignment="1">
      <alignment horizontal="center" vertical="center" wrapText="1"/>
    </xf>
    <xf numFmtId="4" fontId="11" fillId="17" borderId="6" xfId="0" applyNumberFormat="1" applyFont="1" applyFill="1" applyBorder="1" applyAlignment="1">
      <alignment horizontal="center" vertical="center" wrapText="1"/>
    </xf>
    <xf numFmtId="4" fontId="11" fillId="17" borderId="69" xfId="0" applyNumberFormat="1" applyFont="1" applyFill="1" applyBorder="1" applyAlignment="1">
      <alignment horizontal="center" vertical="center" wrapText="1"/>
    </xf>
    <xf numFmtId="4" fontId="11" fillId="15" borderId="6" xfId="0" applyNumberFormat="1" applyFont="1" applyFill="1" applyBorder="1" applyAlignment="1">
      <alignment horizontal="center" vertical="center" wrapText="1"/>
    </xf>
    <xf numFmtId="4" fontId="11" fillId="15" borderId="17" xfId="0" applyNumberFormat="1" applyFont="1" applyFill="1" applyBorder="1" applyAlignment="1">
      <alignment horizontal="center" vertical="center" wrapText="1"/>
    </xf>
    <xf numFmtId="4" fontId="11" fillId="29" borderId="61" xfId="0" applyNumberFormat="1" applyFont="1" applyFill="1" applyBorder="1" applyAlignment="1">
      <alignment horizontal="center" vertical="center" wrapText="1"/>
    </xf>
    <xf numFmtId="4" fontId="11" fillId="29" borderId="69" xfId="0" applyNumberFormat="1" applyFont="1" applyFill="1" applyBorder="1" applyAlignment="1">
      <alignment horizontal="center" vertical="center" wrapText="1"/>
    </xf>
    <xf numFmtId="4" fontId="11" fillId="14" borderId="6" xfId="0" applyNumberFormat="1" applyFont="1" applyFill="1" applyBorder="1" applyAlignment="1">
      <alignment horizontal="center" vertical="center" wrapText="1"/>
    </xf>
    <xf numFmtId="4" fontId="11" fillId="14" borderId="17" xfId="0" applyNumberFormat="1" applyFont="1" applyFill="1" applyBorder="1" applyAlignment="1">
      <alignment horizontal="center" vertical="center" wrapText="1"/>
    </xf>
    <xf numFmtId="4" fontId="11" fillId="3" borderId="61" xfId="0" applyNumberFormat="1" applyFont="1" applyFill="1" applyBorder="1" applyAlignment="1">
      <alignment horizontal="center" vertical="center" wrapText="1"/>
    </xf>
    <xf numFmtId="4" fontId="11" fillId="3" borderId="69" xfId="0" applyNumberFormat="1" applyFont="1" applyFill="1" applyBorder="1" applyAlignment="1">
      <alignment horizontal="center" vertical="center" wrapText="1"/>
    </xf>
    <xf numFmtId="4" fontId="11" fillId="11" borderId="6" xfId="0" applyNumberFormat="1" applyFont="1" applyFill="1" applyBorder="1" applyAlignment="1">
      <alignment horizontal="center" vertical="center" wrapText="1"/>
    </xf>
    <xf numFmtId="4" fontId="11" fillId="11" borderId="17" xfId="0" applyNumberFormat="1" applyFont="1" applyFill="1" applyBorder="1" applyAlignment="1">
      <alignment horizontal="center" vertical="center" wrapText="1"/>
    </xf>
    <xf numFmtId="4" fontId="11" fillId="13" borderId="61" xfId="0" applyNumberFormat="1" applyFont="1" applyFill="1" applyBorder="1" applyAlignment="1">
      <alignment horizontal="center" vertical="center" wrapText="1"/>
    </xf>
    <xf numFmtId="4" fontId="11" fillId="13" borderId="69" xfId="0" applyNumberFormat="1" applyFont="1" applyFill="1" applyBorder="1" applyAlignment="1">
      <alignment horizontal="center" vertical="center" wrapText="1"/>
    </xf>
    <xf numFmtId="4" fontId="11" fillId="7" borderId="6" xfId="0" applyNumberFormat="1" applyFont="1" applyFill="1" applyBorder="1" applyAlignment="1">
      <alignment horizontal="center" vertical="center" wrapText="1"/>
    </xf>
    <xf numFmtId="4" fontId="11" fillId="7" borderId="17" xfId="0" applyNumberFormat="1" applyFont="1" applyFill="1" applyBorder="1" applyAlignment="1">
      <alignment horizontal="center" vertical="center" wrapText="1"/>
    </xf>
    <xf numFmtId="14" fontId="40" fillId="0" borderId="3" xfId="0" applyNumberFormat="1" applyFont="1" applyBorder="1"/>
    <xf numFmtId="4" fontId="0" fillId="0" borderId="18" xfId="0" applyNumberForma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4" fontId="0" fillId="0" borderId="22" xfId="0" applyNumberFormat="1" applyBorder="1"/>
    <xf numFmtId="14" fontId="0" fillId="0" borderId="23" xfId="0" applyNumberFormat="1" applyBorder="1"/>
    <xf numFmtId="0" fontId="0" fillId="0" borderId="23" xfId="0" applyBorder="1" applyAlignment="1">
      <alignment shrinkToFit="1"/>
    </xf>
    <xf numFmtId="0" fontId="0" fillId="0" borderId="23" xfId="0" applyBorder="1"/>
    <xf numFmtId="0" fontId="0" fillId="0" borderId="24" xfId="0" applyBorder="1"/>
    <xf numFmtId="4" fontId="20" fillId="8" borderId="42" xfId="0" applyNumberFormat="1" applyFont="1" applyFill="1" applyBorder="1"/>
    <xf numFmtId="4" fontId="20" fillId="8" borderId="7" xfId="0" applyNumberFormat="1" applyFont="1" applyFill="1" applyBorder="1"/>
    <xf numFmtId="4" fontId="20" fillId="8" borderId="43" xfId="0" applyNumberFormat="1" applyFont="1" applyFill="1" applyBorder="1"/>
    <xf numFmtId="4" fontId="20" fillId="8" borderId="52" xfId="0" applyNumberFormat="1" applyFont="1" applyFill="1" applyBorder="1"/>
    <xf numFmtId="4" fontId="19" fillId="0" borderId="44" xfId="0" applyNumberFormat="1" applyFont="1" applyBorder="1"/>
    <xf numFmtId="0" fontId="61" fillId="0" borderId="0" xfId="0" applyFont="1"/>
    <xf numFmtId="0" fontId="63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/>
    </xf>
    <xf numFmtId="4" fontId="24" fillId="0" borderId="1" xfId="0" applyNumberFormat="1" applyFont="1" applyBorder="1"/>
    <xf numFmtId="4" fontId="24" fillId="0" borderId="2" xfId="0" applyNumberFormat="1" applyFont="1" applyBorder="1"/>
    <xf numFmtId="4" fontId="24" fillId="0" borderId="3" xfId="0" applyNumberFormat="1" applyFont="1" applyBorder="1"/>
    <xf numFmtId="4" fontId="24" fillId="0" borderId="1" xfId="0" applyNumberFormat="1" applyFont="1" applyBorder="1" applyAlignment="1">
      <alignment vertical="center"/>
    </xf>
    <xf numFmtId="4" fontId="24" fillId="0" borderId="2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vertical="center"/>
    </xf>
    <xf numFmtId="4" fontId="11" fillId="32" borderId="29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4" fontId="11" fillId="0" borderId="3" xfId="0" applyNumberFormat="1" applyFont="1" applyBorder="1" applyAlignment="1">
      <alignment vertical="center"/>
    </xf>
    <xf numFmtId="4" fontId="11" fillId="0" borderId="27" xfId="0" applyNumberFormat="1" applyFont="1" applyBorder="1"/>
    <xf numFmtId="4" fontId="11" fillId="0" borderId="27" xfId="0" applyNumberFormat="1" applyFont="1" applyBorder="1" applyAlignment="1">
      <alignment vertical="center"/>
    </xf>
    <xf numFmtId="4" fontId="24" fillId="0" borderId="27" xfId="0" applyNumberFormat="1" applyFont="1" applyBorder="1"/>
    <xf numFmtId="4" fontId="11" fillId="0" borderId="4" xfId="0" applyNumberFormat="1" applyFont="1" applyBorder="1"/>
    <xf numFmtId="0" fontId="24" fillId="0" borderId="1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166" fontId="11" fillId="0" borderId="0" xfId="0" applyNumberFormat="1" applyFont="1"/>
    <xf numFmtId="166" fontId="11" fillId="0" borderId="7" xfId="0" applyNumberFormat="1" applyFont="1" applyBorder="1"/>
    <xf numFmtId="166" fontId="0" fillId="0" borderId="0" xfId="0" applyNumberFormat="1"/>
    <xf numFmtId="0" fontId="14" fillId="0" borderId="0" xfId="0" applyFont="1"/>
    <xf numFmtId="14" fontId="14" fillId="0" borderId="0" xfId="0" applyNumberFormat="1" applyFont="1"/>
    <xf numFmtId="4" fontId="24" fillId="0" borderId="40" xfId="0" applyNumberFormat="1" applyFont="1" applyBorder="1"/>
    <xf numFmtId="14" fontId="24" fillId="0" borderId="5" xfId="0" applyNumberFormat="1" applyFont="1" applyBorder="1"/>
    <xf numFmtId="0" fontId="24" fillId="0" borderId="2" xfId="0" applyFont="1" applyBorder="1"/>
    <xf numFmtId="14" fontId="24" fillId="0" borderId="3" xfId="0" applyNumberFormat="1" applyFont="1" applyBorder="1"/>
    <xf numFmtId="4" fontId="11" fillId="0" borderId="4" xfId="0" applyNumberFormat="1" applyFont="1" applyBorder="1" applyAlignment="1">
      <alignment vertical="center"/>
    </xf>
    <xf numFmtId="4" fontId="24" fillId="0" borderId="40" xfId="0" applyNumberFormat="1" applyFont="1" applyBorder="1" applyAlignment="1">
      <alignment vertical="center" wrapText="1"/>
    </xf>
    <xf numFmtId="14" fontId="24" fillId="0" borderId="5" xfId="0" applyNumberFormat="1" applyFont="1" applyBorder="1" applyAlignment="1">
      <alignment vertical="center" wrapText="1"/>
    </xf>
    <xf numFmtId="0" fontId="14" fillId="0" borderId="0" xfId="0" applyFont="1" applyAlignment="1">
      <alignment vertical="center"/>
    </xf>
    <xf numFmtId="4" fontId="65" fillId="0" borderId="0" xfId="0" applyNumberFormat="1" applyFont="1"/>
    <xf numFmtId="14" fontId="65" fillId="0" borderId="0" xfId="0" applyNumberFormat="1" applyFont="1"/>
    <xf numFmtId="4" fontId="14" fillId="0" borderId="0" xfId="0" applyNumberFormat="1" applyFont="1"/>
    <xf numFmtId="0" fontId="67" fillId="0" borderId="0" xfId="0" applyFont="1"/>
    <xf numFmtId="4" fontId="11" fillId="12" borderId="0" xfId="0" applyNumberFormat="1" applyFont="1" applyFill="1"/>
    <xf numFmtId="4" fontId="11" fillId="5" borderId="2" xfId="0" applyNumberFormat="1" applyFont="1" applyFill="1" applyBorder="1"/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left"/>
    </xf>
    <xf numFmtId="0" fontId="69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 wrapText="1"/>
    </xf>
    <xf numFmtId="4" fontId="21" fillId="0" borderId="0" xfId="0" applyNumberFormat="1" applyFont="1"/>
    <xf numFmtId="4" fontId="15" fillId="0" borderId="0" xfId="0" applyNumberFormat="1" applyFont="1"/>
    <xf numFmtId="4" fontId="24" fillId="0" borderId="0" xfId="0" applyNumberFormat="1" applyFont="1"/>
    <xf numFmtId="4" fontId="24" fillId="0" borderId="27" xfId="0" applyNumberFormat="1" applyFont="1" applyBorder="1" applyAlignment="1">
      <alignment vertical="center"/>
    </xf>
    <xf numFmtId="166" fontId="41" fillId="0" borderId="7" xfId="0" applyNumberFormat="1" applyFont="1" applyBorder="1"/>
    <xf numFmtId="4" fontId="40" fillId="0" borderId="27" xfId="0" applyNumberFormat="1" applyFont="1" applyBorder="1"/>
    <xf numFmtId="0" fontId="70" fillId="0" borderId="3" xfId="0" applyFont="1" applyBorder="1" applyAlignment="1">
      <alignment horizontal="left"/>
    </xf>
    <xf numFmtId="4" fontId="11" fillId="7" borderId="1" xfId="0" applyNumberFormat="1" applyFont="1" applyFill="1" applyBorder="1"/>
    <xf numFmtId="4" fontId="11" fillId="7" borderId="2" xfId="0" applyNumberFormat="1" applyFont="1" applyFill="1" applyBorder="1"/>
    <xf numFmtId="0" fontId="65" fillId="0" borderId="0" xfId="0" applyFont="1"/>
    <xf numFmtId="4" fontId="11" fillId="0" borderId="18" xfId="0" applyNumberFormat="1" applyFont="1" applyBorder="1"/>
    <xf numFmtId="4" fontId="11" fillId="0" borderId="35" xfId="0" applyNumberFormat="1" applyFont="1" applyBorder="1"/>
    <xf numFmtId="4" fontId="11" fillId="0" borderId="19" xfId="0" applyNumberFormat="1" applyFont="1" applyBorder="1"/>
    <xf numFmtId="4" fontId="11" fillId="0" borderId="57" xfId="0" applyNumberFormat="1" applyFont="1" applyBorder="1"/>
    <xf numFmtId="166" fontId="11" fillId="0" borderId="43" xfId="0" applyNumberFormat="1" applyFont="1" applyBorder="1"/>
    <xf numFmtId="4" fontId="24" fillId="0" borderId="57" xfId="0" applyNumberFormat="1" applyFont="1" applyBorder="1"/>
    <xf numFmtId="0" fontId="11" fillId="8" borderId="16" xfId="0" applyFont="1" applyFill="1" applyBorder="1" applyAlignment="1">
      <alignment horizontal="left"/>
    </xf>
    <xf numFmtId="0" fontId="11" fillId="8" borderId="70" xfId="0" applyFont="1" applyFill="1" applyBorder="1" applyAlignment="1">
      <alignment horizontal="left"/>
    </xf>
    <xf numFmtId="0" fontId="11" fillId="8" borderId="17" xfId="0" applyFont="1" applyFill="1" applyBorder="1" applyAlignment="1">
      <alignment horizontal="left"/>
    </xf>
    <xf numFmtId="4" fontId="11" fillId="8" borderId="16" xfId="0" applyNumberFormat="1" applyFont="1" applyFill="1" applyBorder="1"/>
    <xf numFmtId="4" fontId="11" fillId="8" borderId="70" xfId="0" applyNumberFormat="1" applyFont="1" applyFill="1" applyBorder="1"/>
    <xf numFmtId="4" fontId="11" fillId="8" borderId="17" xfId="0" applyNumberFormat="1" applyFont="1" applyFill="1" applyBorder="1"/>
    <xf numFmtId="4" fontId="11" fillId="8" borderId="71" xfId="0" applyNumberFormat="1" applyFont="1" applyFill="1" applyBorder="1"/>
    <xf numFmtId="166" fontId="11" fillId="8" borderId="17" xfId="0" applyNumberFormat="1" applyFont="1" applyFill="1" applyBorder="1"/>
    <xf numFmtId="4" fontId="11" fillId="0" borderId="66" xfId="0" applyNumberFormat="1" applyFont="1" applyBorder="1"/>
    <xf numFmtId="4" fontId="24" fillId="0" borderId="49" xfId="0" applyNumberFormat="1" applyFont="1" applyBorder="1"/>
    <xf numFmtId="14" fontId="24" fillId="0" borderId="50" xfId="0" applyNumberFormat="1" applyFont="1" applyBorder="1"/>
    <xf numFmtId="0" fontId="24" fillId="0" borderId="35" xfId="0" applyFont="1" applyBorder="1"/>
    <xf numFmtId="14" fontId="24" fillId="0" borderId="19" xfId="0" applyNumberFormat="1" applyFont="1" applyBorder="1"/>
    <xf numFmtId="4" fontId="2" fillId="0" borderId="2" xfId="0" applyNumberFormat="1" applyFont="1" applyBorder="1" applyAlignment="1">
      <alignment horizontal="center" vertical="center" wrapText="1"/>
    </xf>
    <xf numFmtId="4" fontId="2" fillId="0" borderId="35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50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4" fontId="2" fillId="0" borderId="36" xfId="0" applyNumberFormat="1" applyFont="1" applyBorder="1" applyAlignment="1">
      <alignment horizontal="center" vertical="center" wrapText="1"/>
    </xf>
    <xf numFmtId="14" fontId="2" fillId="0" borderId="3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24" fillId="9" borderId="35" xfId="0" applyNumberFormat="1" applyFont="1" applyFill="1" applyBorder="1" applyAlignment="1">
      <alignment horizontal="center" vertical="center"/>
    </xf>
    <xf numFmtId="4" fontId="24" fillId="9" borderId="49" xfId="0" applyNumberFormat="1" applyFont="1" applyFill="1" applyBorder="1" applyAlignment="1">
      <alignment horizontal="center" vertical="center"/>
    </xf>
    <xf numFmtId="4" fontId="24" fillId="9" borderId="19" xfId="0" applyNumberFormat="1" applyFont="1" applyFill="1" applyBorder="1" applyAlignment="1">
      <alignment horizontal="center" vertical="center" wrapText="1"/>
    </xf>
    <xf numFmtId="4" fontId="24" fillId="9" borderId="50" xfId="0" applyNumberFormat="1" applyFont="1" applyFill="1" applyBorder="1" applyAlignment="1">
      <alignment horizontal="center" vertical="center" wrapText="1"/>
    </xf>
    <xf numFmtId="4" fontId="24" fillId="9" borderId="12" xfId="0" applyNumberFormat="1" applyFont="1" applyFill="1" applyBorder="1" applyAlignment="1">
      <alignment horizontal="center"/>
    </xf>
    <xf numFmtId="4" fontId="24" fillId="9" borderId="27" xfId="0" applyNumberFormat="1" applyFont="1" applyFill="1" applyBorder="1" applyAlignment="1">
      <alignment horizontal="center"/>
    </xf>
    <xf numFmtId="4" fontId="11" fillId="7" borderId="3" xfId="0" applyNumberFormat="1" applyFont="1" applyFill="1" applyBorder="1" applyAlignment="1">
      <alignment horizontal="center" vertical="center" wrapText="1"/>
    </xf>
    <xf numFmtId="4" fontId="11" fillId="7" borderId="19" xfId="0" applyNumberFormat="1" applyFont="1" applyFill="1" applyBorder="1" applyAlignment="1">
      <alignment horizontal="center" vertical="center" wrapText="1"/>
    </xf>
    <xf numFmtId="4" fontId="24" fillId="7" borderId="27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vertical="center"/>
    </xf>
    <xf numFmtId="4" fontId="24" fillId="7" borderId="35" xfId="0" applyNumberFormat="1" applyFont="1" applyFill="1" applyBorder="1" applyAlignment="1">
      <alignment horizontal="center" vertical="center"/>
    </xf>
    <xf numFmtId="4" fontId="11" fillId="32" borderId="2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11" fillId="32" borderId="1" xfId="0" applyNumberFormat="1" applyFont="1" applyFill="1" applyBorder="1" applyAlignment="1">
      <alignment horizontal="center" vertical="center" wrapText="1"/>
    </xf>
    <xf numFmtId="166" fontId="11" fillId="33" borderId="35" xfId="0" applyNumberFormat="1" applyFont="1" applyFill="1" applyBorder="1" applyAlignment="1">
      <alignment horizontal="center" vertical="center" wrapText="1"/>
    </xf>
    <xf numFmtId="166" fontId="11" fillId="33" borderId="36" xfId="0" applyNumberFormat="1" applyFont="1" applyFill="1" applyBorder="1" applyAlignment="1">
      <alignment horizontal="center" vertical="center" wrapText="1"/>
    </xf>
    <xf numFmtId="4" fontId="11" fillId="11" borderId="19" xfId="0" applyNumberFormat="1" applyFont="1" applyFill="1" applyBorder="1" applyAlignment="1">
      <alignment horizontal="center" vertical="center" wrapText="1"/>
    </xf>
    <xf numFmtId="4" fontId="11" fillId="11" borderId="50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11" borderId="49" xfId="0" applyNumberFormat="1" applyFont="1" applyFill="1" applyBorder="1" applyAlignment="1">
      <alignment horizontal="center" vertical="center" wrapText="1"/>
    </xf>
    <xf numFmtId="4" fontId="11" fillId="11" borderId="7" xfId="0" applyNumberFormat="1" applyFont="1" applyFill="1" applyBorder="1" applyAlignment="1">
      <alignment horizontal="center" vertical="center" wrapText="1"/>
    </xf>
    <xf numFmtId="4" fontId="11" fillId="11" borderId="27" xfId="0" applyNumberFormat="1" applyFont="1" applyFill="1" applyBorder="1" applyAlignment="1">
      <alignment horizontal="center" vertical="center" wrapText="1"/>
    </xf>
    <xf numFmtId="4" fontId="11" fillId="14" borderId="19" xfId="0" applyNumberFormat="1" applyFont="1" applyFill="1" applyBorder="1" applyAlignment="1">
      <alignment horizontal="center" vertical="center" wrapText="1"/>
    </xf>
    <xf numFmtId="4" fontId="11" fillId="14" borderId="50" xfId="0" applyNumberFormat="1" applyFont="1" applyFill="1" applyBorder="1" applyAlignment="1">
      <alignment horizontal="center" vertical="center" wrapText="1"/>
    </xf>
    <xf numFmtId="4" fontId="11" fillId="14" borderId="7" xfId="0" applyNumberFormat="1" applyFont="1" applyFill="1" applyBorder="1" applyAlignment="1">
      <alignment horizontal="center" vertical="center" wrapText="1"/>
    </xf>
    <xf numFmtId="4" fontId="11" fillId="14" borderId="27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14" borderId="49" xfId="0" applyNumberFormat="1" applyFont="1" applyFill="1" applyBorder="1" applyAlignment="1">
      <alignment horizontal="center" vertical="center" wrapText="1"/>
    </xf>
    <xf numFmtId="4" fontId="21" fillId="0" borderId="27" xfId="0" applyNumberFormat="1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4" fontId="21" fillId="0" borderId="7" xfId="0" applyNumberFormat="1" applyFont="1" applyBorder="1" applyAlignment="1">
      <alignment horizontal="center" vertical="center" wrapText="1"/>
    </xf>
    <xf numFmtId="4" fontId="21" fillId="0" borderId="45" xfId="0" applyNumberFormat="1" applyFont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11" fillId="29" borderId="1" xfId="0" applyNumberFormat="1" applyFont="1" applyFill="1" applyBorder="1" applyAlignment="1">
      <alignment horizontal="center" vertical="center" wrapText="1"/>
    </xf>
    <xf numFmtId="4" fontId="11" fillId="29" borderId="2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4" fontId="11" fillId="29" borderId="12" xfId="0" applyNumberFormat="1" applyFont="1" applyFill="1" applyBorder="1" applyAlignment="1">
      <alignment horizontal="center" vertical="center" wrapText="1"/>
    </xf>
    <xf numFmtId="4" fontId="11" fillId="29" borderId="27" xfId="0" applyNumberFormat="1" applyFont="1" applyFill="1" applyBorder="1" applyAlignment="1">
      <alignment horizontal="center" vertical="center" wrapText="1"/>
    </xf>
    <xf numFmtId="4" fontId="11" fillId="29" borderId="35" xfId="0" applyNumberFormat="1" applyFont="1" applyFill="1" applyBorder="1" applyAlignment="1">
      <alignment horizontal="center" vertical="center" wrapText="1"/>
    </xf>
    <xf numFmtId="4" fontId="11" fillId="29" borderId="36" xfId="0" applyNumberFormat="1" applyFont="1" applyFill="1" applyBorder="1" applyAlignment="1">
      <alignment horizontal="center" vertical="center" wrapText="1"/>
    </xf>
    <xf numFmtId="4" fontId="11" fillId="29" borderId="19" xfId="0" applyNumberFormat="1" applyFont="1" applyFill="1" applyBorder="1" applyAlignment="1">
      <alignment horizontal="center" vertical="center" wrapText="1"/>
    </xf>
    <xf numFmtId="4" fontId="11" fillId="29" borderId="34" xfId="0" applyNumberFormat="1" applyFont="1" applyFill="1" applyBorder="1" applyAlignment="1">
      <alignment horizontal="center" vertical="center" wrapText="1"/>
    </xf>
    <xf numFmtId="4" fontId="11" fillId="29" borderId="3" xfId="0" applyNumberFormat="1" applyFont="1" applyFill="1" applyBorder="1" applyAlignment="1">
      <alignment horizontal="center" vertical="center" wrapText="1"/>
    </xf>
    <xf numFmtId="4" fontId="11" fillId="29" borderId="31" xfId="0" applyNumberFormat="1" applyFont="1" applyFill="1" applyBorder="1" applyAlignment="1">
      <alignment horizontal="center" vertical="center" wrapText="1"/>
    </xf>
    <xf numFmtId="4" fontId="21" fillId="0" borderId="12" xfId="0" applyNumberFormat="1" applyFont="1" applyBorder="1" applyAlignment="1">
      <alignment horizontal="center" vertical="center" wrapText="1"/>
    </xf>
    <xf numFmtId="4" fontId="11" fillId="17" borderId="12" xfId="0" applyNumberFormat="1" applyFont="1" applyFill="1" applyBorder="1" applyAlignment="1">
      <alignment horizontal="center" vertical="center" wrapText="1"/>
    </xf>
    <xf numFmtId="4" fontId="11" fillId="17" borderId="2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4" fontId="11" fillId="17" borderId="36" xfId="0" applyNumberFormat="1" applyFont="1" applyFill="1" applyBorder="1" applyAlignment="1">
      <alignment horizontal="center" vertical="center" wrapText="1"/>
    </xf>
    <xf numFmtId="4" fontId="11" fillId="17" borderId="19" xfId="0" applyNumberFormat="1" applyFont="1" applyFill="1" applyBorder="1" applyAlignment="1">
      <alignment horizontal="center" vertical="center" wrapText="1"/>
    </xf>
    <xf numFmtId="4" fontId="11" fillId="17" borderId="34" xfId="0" applyNumberFormat="1" applyFont="1" applyFill="1" applyBorder="1" applyAlignment="1">
      <alignment horizontal="center" vertical="center" wrapText="1"/>
    </xf>
    <xf numFmtId="4" fontId="11" fillId="17" borderId="53" xfId="0" applyNumberFormat="1" applyFont="1" applyFill="1" applyBorder="1" applyAlignment="1">
      <alignment horizontal="center" vertical="center" wrapText="1"/>
    </xf>
    <xf numFmtId="4" fontId="11" fillId="17" borderId="54" xfId="0" applyNumberFormat="1" applyFont="1" applyFill="1" applyBorder="1" applyAlignment="1">
      <alignment horizontal="center" vertical="center" wrapText="1"/>
    </xf>
    <xf numFmtId="4" fontId="68" fillId="8" borderId="0" xfId="0" applyNumberFormat="1" applyFont="1" applyFill="1" applyAlignment="1">
      <alignment horizontal="center" vertical="center"/>
    </xf>
    <xf numFmtId="0" fontId="18" fillId="8" borderId="2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" fontId="37" fillId="17" borderId="15" xfId="0" applyNumberFormat="1" applyFont="1" applyFill="1" applyBorder="1" applyAlignment="1">
      <alignment horizontal="center" vertical="center" wrapText="1"/>
    </xf>
    <xf numFmtId="4" fontId="37" fillId="17" borderId="11" xfId="0" applyNumberFormat="1" applyFont="1" applyFill="1" applyBorder="1" applyAlignment="1">
      <alignment horizontal="center" vertical="center" wrapText="1"/>
    </xf>
    <xf numFmtId="0" fontId="66" fillId="29" borderId="15" xfId="0" applyFont="1" applyFill="1" applyBorder="1" applyAlignment="1">
      <alignment horizontal="center" vertical="center"/>
    </xf>
    <xf numFmtId="0" fontId="66" fillId="29" borderId="11" xfId="0" applyFont="1" applyFill="1" applyBorder="1" applyAlignment="1">
      <alignment horizontal="center" vertical="center"/>
    </xf>
    <xf numFmtId="0" fontId="66" fillId="29" borderId="41" xfId="0" applyFont="1" applyFill="1" applyBorder="1" applyAlignment="1">
      <alignment horizontal="center" vertical="center"/>
    </xf>
    <xf numFmtId="0" fontId="24" fillId="9" borderId="37" xfId="0" applyFont="1" applyFill="1" applyBorder="1" applyAlignment="1">
      <alignment horizontal="center" vertical="center" wrapText="1"/>
    </xf>
    <xf numFmtId="0" fontId="24" fillId="9" borderId="25" xfId="0" applyFont="1" applyFill="1" applyBorder="1" applyAlignment="1">
      <alignment horizontal="center" vertical="center" wrapText="1"/>
    </xf>
    <xf numFmtId="0" fontId="24" fillId="9" borderId="38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11" fillId="9" borderId="39" xfId="0" applyFont="1" applyFill="1" applyBorder="1" applyAlignment="1">
      <alignment horizontal="center" vertical="center" wrapText="1"/>
    </xf>
    <xf numFmtId="0" fontId="44" fillId="3" borderId="22" xfId="0" applyFont="1" applyFill="1" applyBorder="1" applyAlignment="1">
      <alignment horizontal="center" vertical="center" wrapText="1"/>
    </xf>
    <xf numFmtId="0" fontId="44" fillId="3" borderId="23" xfId="0" applyFont="1" applyFill="1" applyBorder="1" applyAlignment="1">
      <alignment horizontal="center" vertical="center" wrapText="1"/>
    </xf>
    <xf numFmtId="0" fontId="44" fillId="3" borderId="24" xfId="0" applyFont="1" applyFill="1" applyBorder="1" applyAlignment="1">
      <alignment horizontal="center" vertical="center" wrapText="1"/>
    </xf>
    <xf numFmtId="4" fontId="66" fillId="31" borderId="15" xfId="0" applyNumberFormat="1" applyFont="1" applyFill="1" applyBorder="1" applyAlignment="1">
      <alignment horizontal="center" vertical="center" wrapText="1"/>
    </xf>
    <xf numFmtId="4" fontId="66" fillId="31" borderId="11" xfId="0" applyNumberFormat="1" applyFont="1" applyFill="1" applyBorder="1" applyAlignment="1">
      <alignment horizontal="center" vertical="center" wrapText="1"/>
    </xf>
    <xf numFmtId="4" fontId="66" fillId="31" borderId="41" xfId="0" applyNumberFormat="1" applyFont="1" applyFill="1" applyBorder="1" applyAlignment="1">
      <alignment horizontal="center" vertical="center" wrapText="1"/>
    </xf>
    <xf numFmtId="4" fontId="37" fillId="32" borderId="22" xfId="0" applyNumberFormat="1" applyFont="1" applyFill="1" applyBorder="1" applyAlignment="1">
      <alignment horizontal="center" vertical="center" wrapText="1"/>
    </xf>
    <xf numFmtId="4" fontId="37" fillId="32" borderId="23" xfId="0" applyNumberFormat="1" applyFont="1" applyFill="1" applyBorder="1" applyAlignment="1">
      <alignment horizontal="center" vertical="center" wrapText="1"/>
    </xf>
    <xf numFmtId="4" fontId="37" fillId="7" borderId="11" xfId="0" applyNumberFormat="1" applyFont="1" applyFill="1" applyBorder="1" applyAlignment="1">
      <alignment horizontal="center" vertical="center" wrapText="1"/>
    </xf>
    <xf numFmtId="4" fontId="37" fillId="29" borderId="15" xfId="0" applyNumberFormat="1" applyFont="1" applyFill="1" applyBorder="1" applyAlignment="1">
      <alignment horizontal="center" vertical="center" wrapText="1"/>
    </xf>
    <xf numFmtId="4" fontId="37" fillId="29" borderId="11" xfId="0" applyNumberFormat="1" applyFont="1" applyFill="1" applyBorder="1" applyAlignment="1">
      <alignment horizontal="center" vertical="center" wrapText="1"/>
    </xf>
    <xf numFmtId="4" fontId="37" fillId="14" borderId="11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7" xfId="0" applyNumberFormat="1" applyFont="1" applyBorder="1" applyAlignment="1">
      <alignment horizontal="center" vertical="center" wrapText="1"/>
    </xf>
    <xf numFmtId="4" fontId="15" fillId="0" borderId="45" xfId="0" applyNumberFormat="1" applyFont="1" applyBorder="1" applyAlignment="1">
      <alignment horizontal="center" vertical="center" wrapText="1"/>
    </xf>
    <xf numFmtId="4" fontId="15" fillId="0" borderId="42" xfId="0" applyNumberFormat="1" applyFont="1" applyBorder="1" applyAlignment="1">
      <alignment horizontal="center" vertical="center"/>
    </xf>
    <xf numFmtId="4" fontId="15" fillId="0" borderId="43" xfId="0" applyNumberFormat="1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4" fontId="41" fillId="15" borderId="22" xfId="0" applyNumberFormat="1" applyFont="1" applyFill="1" applyBorder="1" applyAlignment="1">
      <alignment horizontal="center" vertical="center" wrapText="1"/>
    </xf>
    <xf numFmtId="4" fontId="41" fillId="15" borderId="23" xfId="0" applyNumberFormat="1" applyFont="1" applyFill="1" applyBorder="1" applyAlignment="1">
      <alignment horizontal="center" vertical="center" wrapText="1"/>
    </xf>
    <xf numFmtId="4" fontId="41" fillId="15" borderId="24" xfId="0" applyNumberFormat="1" applyFont="1" applyFill="1" applyBorder="1" applyAlignment="1">
      <alignment horizontal="center" vertical="center" wrapText="1"/>
    </xf>
    <xf numFmtId="4" fontId="41" fillId="15" borderId="1" xfId="0" applyNumberFormat="1" applyFont="1" applyFill="1" applyBorder="1" applyAlignment="1">
      <alignment horizontal="center" wrapText="1"/>
    </xf>
    <xf numFmtId="4" fontId="41" fillId="15" borderId="2" xfId="0" applyNumberFormat="1" applyFont="1" applyFill="1" applyBorder="1" applyAlignment="1">
      <alignment horizontal="center" wrapText="1"/>
    </xf>
    <xf numFmtId="4" fontId="41" fillId="15" borderId="3" xfId="0" applyNumberFormat="1" applyFont="1" applyFill="1" applyBorder="1" applyAlignment="1">
      <alignment horizontal="center" wrapText="1"/>
    </xf>
    <xf numFmtId="4" fontId="11" fillId="15" borderId="1" xfId="0" applyNumberFormat="1" applyFont="1" applyFill="1" applyBorder="1" applyAlignment="1">
      <alignment horizontal="center" vertical="center" wrapText="1"/>
    </xf>
    <xf numFmtId="4" fontId="11" fillId="15" borderId="2" xfId="0" applyNumberFormat="1" applyFont="1" applyFill="1" applyBorder="1" applyAlignment="1">
      <alignment horizontal="center" vertical="center" wrapText="1"/>
    </xf>
    <xf numFmtId="4" fontId="11" fillId="15" borderId="3" xfId="0" applyNumberFormat="1" applyFont="1" applyFill="1" applyBorder="1" applyAlignment="1">
      <alignment horizontal="center" vertical="center" wrapText="1"/>
    </xf>
    <xf numFmtId="4" fontId="11" fillId="15" borderId="31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41" fillId="14" borderId="11" xfId="0" applyNumberFormat="1" applyFont="1" applyFill="1" applyBorder="1" applyAlignment="1">
      <alignment horizontal="center" vertical="center" wrapText="1"/>
    </xf>
    <xf numFmtId="4" fontId="41" fillId="14" borderId="41" xfId="0" applyNumberFormat="1" applyFont="1" applyFill="1" applyBorder="1" applyAlignment="1">
      <alignment horizontal="center" vertical="center" wrapText="1"/>
    </xf>
    <xf numFmtId="4" fontId="41" fillId="14" borderId="7" xfId="0" applyNumberFormat="1" applyFont="1" applyFill="1" applyBorder="1" applyAlignment="1">
      <alignment horizontal="center" wrapText="1"/>
    </xf>
    <xf numFmtId="4" fontId="41" fillId="14" borderId="45" xfId="0" applyNumberFormat="1" applyFont="1" applyFill="1" applyBorder="1" applyAlignment="1">
      <alignment horizontal="center" wrapText="1"/>
    </xf>
    <xf numFmtId="4" fontId="11" fillId="14" borderId="36" xfId="0" applyNumberFormat="1" applyFont="1" applyFill="1" applyBorder="1" applyAlignment="1">
      <alignment horizontal="center" vertical="center" wrapText="1"/>
    </xf>
    <xf numFmtId="4" fontId="11" fillId="14" borderId="34" xfId="0" applyNumberFormat="1" applyFont="1" applyFill="1" applyBorder="1" applyAlignment="1">
      <alignment horizontal="center" vertical="center" wrapText="1"/>
    </xf>
    <xf numFmtId="4" fontId="11" fillId="15" borderId="12" xfId="0" applyNumberFormat="1" applyFont="1" applyFill="1" applyBorder="1" applyAlignment="1">
      <alignment horizontal="center" vertical="center" wrapText="1"/>
    </xf>
    <xf numFmtId="4" fontId="11" fillId="15" borderId="27" xfId="0" applyNumberFormat="1" applyFont="1" applyFill="1" applyBorder="1" applyAlignment="1">
      <alignment horizontal="center" vertical="center" wrapText="1"/>
    </xf>
    <xf numFmtId="4" fontId="11" fillId="15" borderId="19" xfId="0" applyNumberFormat="1" applyFont="1" applyFill="1" applyBorder="1" applyAlignment="1">
      <alignment horizontal="center" vertical="center" wrapText="1"/>
    </xf>
    <xf numFmtId="4" fontId="11" fillId="15" borderId="34" xfId="0" applyNumberFormat="1" applyFont="1" applyFill="1" applyBorder="1" applyAlignment="1">
      <alignment horizontal="center" vertical="center" wrapText="1"/>
    </xf>
    <xf numFmtId="4" fontId="11" fillId="15" borderId="35" xfId="0" applyNumberFormat="1" applyFont="1" applyFill="1" applyBorder="1" applyAlignment="1">
      <alignment horizontal="center" vertical="center" wrapText="1"/>
    </xf>
    <xf numFmtId="4" fontId="11" fillId="15" borderId="36" xfId="0" applyNumberFormat="1" applyFont="1" applyFill="1" applyBorder="1" applyAlignment="1">
      <alignment horizontal="center" vertical="center" wrapText="1"/>
    </xf>
    <xf numFmtId="4" fontId="11" fillId="17" borderId="11" xfId="0" applyNumberFormat="1" applyFont="1" applyFill="1" applyBorder="1" applyAlignment="1">
      <alignment horizontal="center" vertical="center" wrapText="1"/>
    </xf>
    <xf numFmtId="4" fontId="11" fillId="17" borderId="41" xfId="0" applyNumberFormat="1" applyFont="1" applyFill="1" applyBorder="1" applyAlignment="1">
      <alignment horizontal="center" vertical="center" wrapText="1"/>
    </xf>
    <xf numFmtId="4" fontId="11" fillId="17" borderId="7" xfId="0" applyNumberFormat="1" applyFont="1" applyFill="1" applyBorder="1" applyAlignment="1">
      <alignment horizontal="center" wrapText="1"/>
    </xf>
    <xf numFmtId="4" fontId="11" fillId="17" borderId="45" xfId="0" applyNumberFormat="1" applyFont="1" applyFill="1" applyBorder="1" applyAlignment="1">
      <alignment horizontal="center" wrapText="1"/>
    </xf>
    <xf numFmtId="4" fontId="11" fillId="17" borderId="7" xfId="0" applyNumberFormat="1" applyFont="1" applyFill="1" applyBorder="1" applyAlignment="1">
      <alignment horizontal="center" vertical="center" wrapText="1"/>
    </xf>
    <xf numFmtId="4" fontId="11" fillId="17" borderId="49" xfId="0" applyNumberFormat="1" applyFont="1" applyFill="1" applyBorder="1" applyAlignment="1">
      <alignment horizontal="center" vertical="center" wrapText="1"/>
    </xf>
    <xf numFmtId="4" fontId="11" fillId="17" borderId="50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1" fillId="3" borderId="41" xfId="0" applyNumberFormat="1" applyFont="1" applyFill="1" applyBorder="1" applyAlignment="1">
      <alignment horizontal="center" vertical="center" wrapText="1"/>
    </xf>
    <xf numFmtId="4" fontId="41" fillId="3" borderId="7" xfId="0" applyNumberFormat="1" applyFont="1" applyFill="1" applyBorder="1" applyAlignment="1">
      <alignment horizontal="center" wrapText="1"/>
    </xf>
    <xf numFmtId="4" fontId="41" fillId="3" borderId="45" xfId="0" applyNumberFormat="1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4" fontId="11" fillId="3" borderId="2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3" borderId="49" xfId="0" applyNumberFormat="1" applyFont="1" applyFill="1" applyBorder="1" applyAlignment="1">
      <alignment horizontal="center" vertical="center" wrapText="1"/>
    </xf>
    <xf numFmtId="4" fontId="11" fillId="3" borderId="19" xfId="0" applyNumberFormat="1" applyFont="1" applyFill="1" applyBorder="1" applyAlignment="1">
      <alignment horizontal="center" vertical="center" wrapText="1"/>
    </xf>
    <xf numFmtId="4" fontId="11" fillId="3" borderId="50" xfId="0" applyNumberFormat="1" applyFont="1" applyFill="1" applyBorder="1" applyAlignment="1">
      <alignment horizontal="center" vertical="center" wrapText="1"/>
    </xf>
    <xf numFmtId="4" fontId="41" fillId="13" borderId="1" xfId="0" applyNumberFormat="1" applyFont="1" applyFill="1" applyBorder="1" applyAlignment="1">
      <alignment horizontal="center" wrapText="1"/>
    </xf>
    <xf numFmtId="4" fontId="41" fillId="13" borderId="2" xfId="0" applyNumberFormat="1" applyFont="1" applyFill="1" applyBorder="1" applyAlignment="1">
      <alignment horizontal="center" wrapText="1"/>
    </xf>
    <xf numFmtId="4" fontId="41" fillId="13" borderId="3" xfId="0" applyNumberFormat="1" applyFont="1" applyFill="1" applyBorder="1" applyAlignment="1">
      <alignment horizontal="center" wrapText="1"/>
    </xf>
    <xf numFmtId="4" fontId="41" fillId="13" borderId="22" xfId="0" applyNumberFormat="1" applyFont="1" applyFill="1" applyBorder="1" applyAlignment="1">
      <alignment horizontal="center" vertical="center" wrapText="1"/>
    </xf>
    <xf numFmtId="4" fontId="41" fillId="13" borderId="23" xfId="0" applyNumberFormat="1" applyFont="1" applyFill="1" applyBorder="1" applyAlignment="1">
      <alignment horizontal="center" vertical="center" wrapText="1"/>
    </xf>
    <xf numFmtId="4" fontId="41" fillId="13" borderId="24" xfId="0" applyNumberFormat="1" applyFont="1" applyFill="1" applyBorder="1" applyAlignment="1">
      <alignment horizontal="center" vertical="center" wrapText="1"/>
    </xf>
    <xf numFmtId="4" fontId="11" fillId="13" borderId="12" xfId="0" applyNumberFormat="1" applyFont="1" applyFill="1" applyBorder="1" applyAlignment="1">
      <alignment horizontal="center" vertical="center" wrapText="1"/>
    </xf>
    <xf numFmtId="4" fontId="11" fillId="13" borderId="27" xfId="0" applyNumberFormat="1" applyFont="1" applyFill="1" applyBorder="1" applyAlignment="1">
      <alignment horizontal="center" vertical="center" wrapText="1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3" borderId="36" xfId="0" applyNumberFormat="1" applyFont="1" applyFill="1" applyBorder="1" applyAlignment="1">
      <alignment horizontal="center" vertical="center" wrapText="1"/>
    </xf>
    <xf numFmtId="4" fontId="11" fillId="13" borderId="19" xfId="0" applyNumberFormat="1" applyFont="1" applyFill="1" applyBorder="1" applyAlignment="1">
      <alignment horizontal="center" vertical="center" wrapText="1"/>
    </xf>
    <xf numFmtId="4" fontId="11" fillId="13" borderId="34" xfId="0" applyNumberFormat="1" applyFont="1" applyFill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 wrapText="1"/>
    </xf>
    <xf numFmtId="0" fontId="19" fillId="9" borderId="25" xfId="0" applyFont="1" applyFill="1" applyBorder="1" applyAlignment="1">
      <alignment horizontal="center" vertical="center" wrapText="1"/>
    </xf>
    <xf numFmtId="0" fontId="19" fillId="9" borderId="38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0" fontId="19" fillId="9" borderId="39" xfId="0" applyFont="1" applyFill="1" applyBorder="1" applyAlignment="1">
      <alignment horizontal="center" vertical="center" wrapText="1"/>
    </xf>
    <xf numFmtId="4" fontId="40" fillId="7" borderId="26" xfId="0" applyNumberFormat="1" applyFont="1" applyFill="1" applyBorder="1" applyAlignment="1">
      <alignment horizontal="center" vertical="center" wrapText="1"/>
    </xf>
    <xf numFmtId="4" fontId="40" fillId="7" borderId="23" xfId="0" applyNumberFormat="1" applyFont="1" applyFill="1" applyBorder="1" applyAlignment="1">
      <alignment horizontal="center" vertical="center" wrapText="1"/>
    </xf>
    <xf numFmtId="4" fontId="41" fillId="7" borderId="24" xfId="0" applyNumberFormat="1" applyFont="1" applyFill="1" applyBorder="1" applyAlignment="1">
      <alignment horizontal="center" vertical="center" wrapText="1"/>
    </xf>
    <xf numFmtId="4" fontId="40" fillId="7" borderId="27" xfId="0" applyNumberFormat="1" applyFont="1" applyFill="1" applyBorder="1" applyAlignment="1">
      <alignment horizontal="center" wrapText="1"/>
    </xf>
    <xf numFmtId="4" fontId="40" fillId="7" borderId="2" xfId="0" applyNumberFormat="1" applyFont="1" applyFill="1" applyBorder="1" applyAlignment="1">
      <alignment horizontal="center" wrapText="1"/>
    </xf>
    <xf numFmtId="4" fontId="41" fillId="7" borderId="3" xfId="0" applyNumberFormat="1" applyFont="1" applyFill="1" applyBorder="1" applyAlignment="1">
      <alignment horizontal="center" wrapText="1"/>
    </xf>
    <xf numFmtId="4" fontId="24" fillId="7" borderId="30" xfId="0" applyNumberFormat="1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29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0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/>
    </xf>
    <xf numFmtId="4" fontId="15" fillId="18" borderId="43" xfId="0" applyNumberFormat="1" applyFont="1" applyFill="1" applyBorder="1" applyAlignment="1">
      <alignment horizontal="center"/>
    </xf>
    <xf numFmtId="14" fontId="15" fillId="18" borderId="44" xfId="0" applyNumberFormat="1" applyFont="1" applyFill="1" applyBorder="1" applyAlignment="1">
      <alignment horizontal="center"/>
    </xf>
    <xf numFmtId="4" fontId="3" fillId="8" borderId="18" xfId="0" applyNumberFormat="1" applyFont="1" applyFill="1" applyBorder="1" applyAlignment="1">
      <alignment horizontal="center" vertical="center" wrapText="1"/>
    </xf>
    <xf numFmtId="4" fontId="3" fillId="8" borderId="46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2" fillId="8" borderId="36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0" xfId="0" applyNumberFormat="1" applyFont="1" applyFill="1" applyBorder="1" applyAlignment="1">
      <alignment horizontal="center" vertical="center" wrapText="1"/>
    </xf>
    <xf numFmtId="4" fontId="15" fillId="18" borderId="12" xfId="0" applyNumberFormat="1" applyFont="1" applyFill="1" applyBorder="1" applyAlignment="1">
      <alignment horizontal="center" vertical="center" wrapText="1"/>
    </xf>
    <xf numFmtId="4" fontId="15" fillId="18" borderId="7" xfId="0" applyNumberFormat="1" applyFont="1" applyFill="1" applyBorder="1" applyAlignment="1">
      <alignment horizontal="center" vertical="center" wrapText="1"/>
    </xf>
    <xf numFmtId="4" fontId="15" fillId="18" borderId="45" xfId="0" applyNumberFormat="1" applyFont="1" applyFill="1" applyBorder="1" applyAlignment="1">
      <alignment horizontal="center" vertical="center" wrapText="1"/>
    </xf>
    <xf numFmtId="4" fontId="11" fillId="7" borderId="31" xfId="0" applyNumberFormat="1" applyFont="1" applyFill="1" applyBorder="1" applyAlignment="1">
      <alignment horizontal="center" vertical="center" wrapText="1"/>
    </xf>
    <xf numFmtId="4" fontId="16" fillId="8" borderId="15" xfId="0" applyNumberFormat="1" applyFont="1" applyFill="1" applyBorder="1" applyAlignment="1">
      <alignment horizontal="center" vertical="center" wrapText="1"/>
    </xf>
    <xf numFmtId="4" fontId="16" fillId="8" borderId="11" xfId="0" applyNumberFormat="1" applyFont="1" applyFill="1" applyBorder="1" applyAlignment="1">
      <alignment horizontal="center" vertical="center" wrapText="1"/>
    </xf>
    <xf numFmtId="14" fontId="16" fillId="8" borderId="11" xfId="0" applyNumberFormat="1" applyFont="1" applyFill="1" applyBorder="1" applyAlignment="1">
      <alignment horizontal="center" vertical="center" wrapText="1"/>
    </xf>
    <xf numFmtId="4" fontId="16" fillId="8" borderId="41" xfId="0" applyNumberFormat="1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4" fontId="40" fillId="10" borderId="22" xfId="0" applyNumberFormat="1" applyFont="1" applyFill="1" applyBorder="1" applyAlignment="1">
      <alignment horizontal="center" vertical="center" wrapText="1"/>
    </xf>
    <xf numFmtId="4" fontId="40" fillId="10" borderId="23" xfId="0" applyNumberFormat="1" applyFont="1" applyFill="1" applyBorder="1" applyAlignment="1">
      <alignment horizontal="center" vertical="center" wrapText="1"/>
    </xf>
    <xf numFmtId="4" fontId="41" fillId="10" borderId="24" xfId="0" applyNumberFormat="1" applyFont="1" applyFill="1" applyBorder="1" applyAlignment="1">
      <alignment horizontal="center" vertical="center" wrapText="1"/>
    </xf>
    <xf numFmtId="4" fontId="40" fillId="10" borderId="1" xfId="0" applyNumberFormat="1" applyFont="1" applyFill="1" applyBorder="1" applyAlignment="1">
      <alignment horizontal="center" wrapText="1"/>
    </xf>
    <xf numFmtId="4" fontId="40" fillId="10" borderId="2" xfId="0" applyNumberFormat="1" applyFont="1" applyFill="1" applyBorder="1" applyAlignment="1">
      <alignment horizontal="center" wrapText="1"/>
    </xf>
    <xf numFmtId="4" fontId="41" fillId="10" borderId="3" xfId="0" applyNumberFormat="1" applyFont="1" applyFill="1" applyBorder="1" applyAlignment="1">
      <alignment horizontal="center" wrapText="1"/>
    </xf>
    <xf numFmtId="4" fontId="24" fillId="10" borderId="1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 wrapText="1"/>
    </xf>
    <xf numFmtId="4" fontId="11" fillId="10" borderId="3" xfId="0" applyNumberFormat="1" applyFont="1" applyFill="1" applyBorder="1" applyAlignment="1">
      <alignment horizontal="center" vertical="center" wrapText="1"/>
    </xf>
    <xf numFmtId="4" fontId="11" fillId="10" borderId="31" xfId="0" applyNumberFormat="1" applyFont="1" applyFill="1" applyBorder="1" applyAlignment="1">
      <alignment horizontal="center" vertical="center" wrapText="1"/>
    </xf>
    <xf numFmtId="4" fontId="41" fillId="12" borderId="15" xfId="0" applyNumberFormat="1" applyFont="1" applyFill="1" applyBorder="1" applyAlignment="1">
      <alignment horizontal="center" vertical="center" wrapText="1"/>
    </xf>
    <xf numFmtId="4" fontId="41" fillId="12" borderId="11" xfId="0" applyNumberFormat="1" applyFont="1" applyFill="1" applyBorder="1" applyAlignment="1">
      <alignment horizontal="center" vertical="center" wrapText="1"/>
    </xf>
    <xf numFmtId="4" fontId="41" fillId="12" borderId="41" xfId="0" applyNumberFormat="1" applyFont="1" applyFill="1" applyBorder="1" applyAlignment="1">
      <alignment horizontal="center" vertical="center" wrapText="1"/>
    </xf>
    <xf numFmtId="4" fontId="41" fillId="12" borderId="12" xfId="0" applyNumberFormat="1" applyFont="1" applyFill="1" applyBorder="1" applyAlignment="1">
      <alignment horizontal="center" wrapText="1"/>
    </xf>
    <xf numFmtId="4" fontId="41" fillId="12" borderId="7" xfId="0" applyNumberFormat="1" applyFont="1" applyFill="1" applyBorder="1" applyAlignment="1">
      <alignment horizontal="center" wrapText="1"/>
    </xf>
    <xf numFmtId="4" fontId="41" fillId="12" borderId="45" xfId="0" applyNumberFormat="1" applyFont="1" applyFill="1" applyBorder="1" applyAlignment="1">
      <alignment horizontal="center" wrapText="1"/>
    </xf>
    <xf numFmtId="4" fontId="11" fillId="12" borderId="12" xfId="0" applyNumberFormat="1" applyFont="1" applyFill="1" applyBorder="1" applyAlignment="1">
      <alignment horizontal="center" vertical="center" wrapText="1"/>
    </xf>
    <xf numFmtId="4" fontId="11" fillId="12" borderId="27" xfId="0" applyNumberFormat="1" applyFont="1" applyFill="1" applyBorder="1" applyAlignment="1">
      <alignment horizontal="center" vertical="center" wrapText="1"/>
    </xf>
    <xf numFmtId="4" fontId="11" fillId="12" borderId="19" xfId="0" applyNumberFormat="1" applyFont="1" applyFill="1" applyBorder="1" applyAlignment="1">
      <alignment horizontal="center" vertical="center" wrapText="1"/>
    </xf>
    <xf numFmtId="4" fontId="11" fillId="12" borderId="34" xfId="0" applyNumberFormat="1" applyFont="1" applyFill="1" applyBorder="1" applyAlignment="1">
      <alignment horizontal="center" vertical="center" wrapText="1"/>
    </xf>
    <xf numFmtId="4" fontId="11" fillId="12" borderId="35" xfId="0" applyNumberFormat="1" applyFont="1" applyFill="1" applyBorder="1" applyAlignment="1">
      <alignment horizontal="center" vertical="center" wrapText="1"/>
    </xf>
    <xf numFmtId="4" fontId="11" fillId="12" borderId="36" xfId="0" applyNumberFormat="1" applyFont="1" applyFill="1" applyBorder="1" applyAlignment="1">
      <alignment horizontal="center" vertical="center" wrapText="1"/>
    </xf>
    <xf numFmtId="4" fontId="11" fillId="12" borderId="53" xfId="0" applyNumberFormat="1" applyFont="1" applyFill="1" applyBorder="1" applyAlignment="1">
      <alignment horizontal="center" vertical="center" wrapText="1"/>
    </xf>
    <xf numFmtId="4" fontId="11" fillId="12" borderId="54" xfId="0" applyNumberFormat="1" applyFont="1" applyFill="1" applyBorder="1" applyAlignment="1">
      <alignment horizontal="center" vertical="center" wrapText="1"/>
    </xf>
    <xf numFmtId="4" fontId="21" fillId="17" borderId="12" xfId="0" applyNumberFormat="1" applyFont="1" applyFill="1" applyBorder="1" applyAlignment="1">
      <alignment horizontal="center" vertical="center" wrapText="1"/>
    </xf>
    <xf numFmtId="4" fontId="21" fillId="17" borderId="7" xfId="0" applyNumberFormat="1" applyFont="1" applyFill="1" applyBorder="1" applyAlignment="1">
      <alignment horizontal="center" vertical="center" wrapText="1"/>
    </xf>
    <xf numFmtId="4" fontId="21" fillId="17" borderId="45" xfId="0" applyNumberFormat="1" applyFont="1" applyFill="1" applyBorder="1" applyAlignment="1">
      <alignment horizontal="center" vertical="center" wrapText="1"/>
    </xf>
    <xf numFmtId="4" fontId="37" fillId="17" borderId="41" xfId="0" applyNumberFormat="1" applyFont="1" applyFill="1" applyBorder="1" applyAlignment="1">
      <alignment horizontal="center" vertical="center" wrapText="1"/>
    </xf>
    <xf numFmtId="4" fontId="11" fillId="11" borderId="12" xfId="0" applyNumberFormat="1" applyFont="1" applyFill="1" applyBorder="1" applyAlignment="1">
      <alignment horizontal="center" vertical="center" wrapText="1"/>
    </xf>
    <xf numFmtId="4" fontId="11" fillId="11" borderId="36" xfId="0" applyNumberFormat="1" applyFont="1" applyFill="1" applyBorder="1" applyAlignment="1">
      <alignment horizontal="center" vertical="center" wrapText="1"/>
    </xf>
    <xf numFmtId="4" fontId="11" fillId="11" borderId="34" xfId="0" applyNumberFormat="1" applyFont="1" applyFill="1" applyBorder="1" applyAlignment="1">
      <alignment horizontal="center" vertical="center" wrapText="1"/>
    </xf>
    <xf numFmtId="4" fontId="11" fillId="3" borderId="36" xfId="0" applyNumberFormat="1" applyFont="1" applyFill="1" applyBorder="1" applyAlignment="1">
      <alignment horizontal="center" vertical="center" wrapText="1"/>
    </xf>
    <xf numFmtId="4" fontId="11" fillId="3" borderId="53" xfId="0" applyNumberFormat="1" applyFont="1" applyFill="1" applyBorder="1" applyAlignment="1">
      <alignment horizontal="center" vertical="center" wrapText="1"/>
    </xf>
    <xf numFmtId="4" fontId="11" fillId="3" borderId="54" xfId="0" applyNumberFormat="1" applyFont="1" applyFill="1" applyBorder="1" applyAlignment="1">
      <alignment horizontal="center" vertical="center" wrapText="1"/>
    </xf>
    <xf numFmtId="4" fontId="11" fillId="3" borderId="12" xfId="0" applyNumberFormat="1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4" fontId="37" fillId="14" borderId="41" xfId="0" applyNumberFormat="1" applyFont="1" applyFill="1" applyBorder="1" applyAlignment="1">
      <alignment horizontal="center" vertical="center" wrapText="1"/>
    </xf>
    <xf numFmtId="4" fontId="37" fillId="3" borderId="15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 wrapText="1"/>
    </xf>
    <xf numFmtId="4" fontId="37" fillId="11" borderId="15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 wrapText="1"/>
    </xf>
    <xf numFmtId="4" fontId="37" fillId="11" borderId="41" xfId="0" applyNumberFormat="1" applyFont="1" applyFill="1" applyBorder="1" applyAlignment="1">
      <alignment horizontal="center" vertical="center" wrapText="1"/>
    </xf>
    <xf numFmtId="4" fontId="21" fillId="14" borderId="7" xfId="0" applyNumberFormat="1" applyFont="1" applyFill="1" applyBorder="1" applyAlignment="1">
      <alignment horizontal="center" vertical="center" wrapText="1"/>
    </xf>
    <xf numFmtId="4" fontId="21" fillId="14" borderId="45" xfId="0" applyNumberFormat="1" applyFont="1" applyFill="1" applyBorder="1" applyAlignment="1">
      <alignment horizontal="center" vertical="center" wrapText="1"/>
    </xf>
    <xf numFmtId="4" fontId="21" fillId="7" borderId="27" xfId="0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7" xfId="0" applyNumberFormat="1" applyFont="1" applyFill="1" applyBorder="1" applyAlignment="1">
      <alignment horizontal="center" vertical="center" wrapText="1"/>
    </xf>
    <xf numFmtId="4" fontId="21" fillId="11" borderId="12" xfId="0" applyNumberFormat="1" applyFont="1" applyFill="1" applyBorder="1" applyAlignment="1">
      <alignment horizontal="center" vertical="center" wrapText="1"/>
    </xf>
    <xf numFmtId="4" fontId="21" fillId="11" borderId="7" xfId="0" applyNumberFormat="1" applyFont="1" applyFill="1" applyBorder="1" applyAlignment="1">
      <alignment horizontal="center" vertical="center" wrapText="1"/>
    </xf>
    <xf numFmtId="4" fontId="21" fillId="11" borderId="45" xfId="0" applyNumberFormat="1" applyFont="1" applyFill="1" applyBorder="1" applyAlignment="1">
      <alignment horizontal="center" vertical="center" wrapText="1"/>
    </xf>
    <xf numFmtId="4" fontId="37" fillId="15" borderId="15" xfId="0" applyNumberFormat="1" applyFont="1" applyFill="1" applyBorder="1" applyAlignment="1">
      <alignment horizontal="center" vertical="center" wrapText="1"/>
    </xf>
    <xf numFmtId="4" fontId="37" fillId="15" borderId="11" xfId="0" applyNumberFormat="1" applyFont="1" applyFill="1" applyBorder="1" applyAlignment="1">
      <alignment horizontal="center" vertical="center" wrapText="1"/>
    </xf>
    <xf numFmtId="4" fontId="37" fillId="29" borderId="41" xfId="0" applyNumberFormat="1" applyFont="1" applyFill="1" applyBorder="1" applyAlignment="1">
      <alignment horizontal="center" vertical="center" wrapText="1"/>
    </xf>
    <xf numFmtId="4" fontId="21" fillId="15" borderId="1" xfId="0" applyNumberFormat="1" applyFont="1" applyFill="1" applyBorder="1" applyAlignment="1">
      <alignment horizontal="center" vertical="center" wrapText="1"/>
    </xf>
    <xf numFmtId="4" fontId="21" fillId="15" borderId="2" xfId="0" applyNumberFormat="1" applyFont="1" applyFill="1" applyBorder="1" applyAlignment="1">
      <alignment horizontal="center" vertical="center" wrapText="1"/>
    </xf>
    <xf numFmtId="4" fontId="21" fillId="15" borderId="3" xfId="0" applyNumberFormat="1" applyFont="1" applyFill="1" applyBorder="1" applyAlignment="1">
      <alignment horizontal="center" vertical="center" wrapText="1"/>
    </xf>
    <xf numFmtId="4" fontId="21" fillId="29" borderId="1" xfId="0" applyNumberFormat="1" applyFont="1" applyFill="1" applyBorder="1" applyAlignment="1">
      <alignment horizontal="center" vertical="center" wrapText="1"/>
    </xf>
    <xf numFmtId="4" fontId="21" fillId="29" borderId="2" xfId="0" applyNumberFormat="1" applyFont="1" applyFill="1" applyBorder="1" applyAlignment="1">
      <alignment horizontal="center" vertical="center" wrapText="1"/>
    </xf>
    <xf numFmtId="4" fontId="21" fillId="29" borderId="3" xfId="0" applyNumberFormat="1" applyFont="1" applyFill="1" applyBorder="1" applyAlignment="1">
      <alignment horizontal="center" vertical="center" wrapText="1"/>
    </xf>
    <xf numFmtId="4" fontId="37" fillId="15" borderId="41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/>
    </xf>
    <xf numFmtId="4" fontId="35" fillId="16" borderId="15" xfId="0" applyNumberFormat="1" applyFont="1" applyFill="1" applyBorder="1" applyAlignment="1">
      <alignment horizontal="center" vertical="center" wrapText="1"/>
    </xf>
    <xf numFmtId="4" fontId="35" fillId="16" borderId="11" xfId="0" applyNumberFormat="1" applyFont="1" applyFill="1" applyBorder="1" applyAlignment="1">
      <alignment horizontal="center" vertical="center" wrapText="1"/>
    </xf>
    <xf numFmtId="4" fontId="35" fillId="16" borderId="41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/>
    </xf>
    <xf numFmtId="4" fontId="37" fillId="13" borderId="15" xfId="0" applyNumberFormat="1" applyFont="1" applyFill="1" applyBorder="1" applyAlignment="1">
      <alignment horizontal="center" vertical="center" wrapText="1"/>
    </xf>
    <xf numFmtId="4" fontId="37" fillId="13" borderId="11" xfId="0" applyNumberFormat="1" applyFont="1" applyFill="1" applyBorder="1" applyAlignment="1">
      <alignment horizontal="center" vertical="center" wrapText="1"/>
    </xf>
    <xf numFmtId="4" fontId="21" fillId="3" borderId="45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 vertical="center"/>
    </xf>
    <xf numFmtId="4" fontId="15" fillId="18" borderId="43" xfId="0" applyNumberFormat="1" applyFont="1" applyFill="1" applyBorder="1" applyAlignment="1">
      <alignment horizontal="center" vertical="center"/>
    </xf>
    <xf numFmtId="14" fontId="15" fillId="18" borderId="44" xfId="0" applyNumberFormat="1" applyFont="1" applyFill="1" applyBorder="1" applyAlignment="1">
      <alignment horizontal="center" vertical="center"/>
    </xf>
    <xf numFmtId="4" fontId="0" fillId="0" borderId="35" xfId="0" applyNumberFormat="1" applyBorder="1" applyAlignment="1">
      <alignment horizontal="center" vertical="center"/>
    </xf>
    <xf numFmtId="4" fontId="21" fillId="13" borderId="1" xfId="0" applyNumberFormat="1" applyFont="1" applyFill="1" applyBorder="1" applyAlignment="1">
      <alignment horizontal="center" vertical="center" wrapText="1"/>
    </xf>
    <xf numFmtId="4" fontId="21" fillId="13" borderId="2" xfId="0" applyNumberFormat="1" applyFont="1" applyFill="1" applyBorder="1" applyAlignment="1">
      <alignment horizontal="center" vertical="center" wrapText="1"/>
    </xf>
    <xf numFmtId="4" fontId="21" fillId="13" borderId="3" xfId="0" applyNumberFormat="1" applyFont="1" applyFill="1" applyBorder="1" applyAlignment="1">
      <alignment horizontal="center" vertical="center" wrapText="1"/>
    </xf>
    <xf numFmtId="4" fontId="11" fillId="13" borderId="50" xfId="0" applyNumberFormat="1" applyFont="1" applyFill="1" applyBorder="1" applyAlignment="1">
      <alignment horizontal="center" vertical="center" wrapText="1"/>
    </xf>
    <xf numFmtId="4" fontId="11" fillId="13" borderId="49" xfId="0" applyNumberFormat="1" applyFont="1" applyFill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2" fillId="0" borderId="60" xfId="0" applyNumberFormat="1" applyFont="1" applyBorder="1" applyAlignment="1">
      <alignment horizontal="center" vertical="center" wrapText="1"/>
    </xf>
    <xf numFmtId="0" fontId="0" fillId="19" borderId="22" xfId="0" applyFill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4" fontId="2" fillId="8" borderId="18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4" fontId="2" fillId="8" borderId="49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10" fillId="13" borderId="14" xfId="0" applyNumberFormat="1" applyFont="1" applyFill="1" applyBorder="1" applyAlignment="1">
      <alignment horizontal="center" vertical="center" wrapText="1"/>
    </xf>
    <xf numFmtId="4" fontId="10" fillId="7" borderId="13" xfId="0" applyNumberFormat="1" applyFont="1" applyFill="1" applyBorder="1" applyAlignment="1">
      <alignment horizontal="center" vertical="center" wrapText="1"/>
    </xf>
    <xf numFmtId="4" fontId="10" fillId="7" borderId="61" xfId="0" applyNumberFormat="1" applyFont="1" applyFill="1" applyBorder="1" applyAlignment="1">
      <alignment horizontal="center" vertical="center" wrapText="1"/>
    </xf>
    <xf numFmtId="0" fontId="19" fillId="9" borderId="62" xfId="0" applyFont="1" applyFill="1" applyBorder="1" applyAlignment="1">
      <alignment horizontal="center" vertical="center" wrapText="1"/>
    </xf>
    <xf numFmtId="0" fontId="19" fillId="9" borderId="63" xfId="0" applyFont="1" applyFill="1" applyBorder="1" applyAlignment="1">
      <alignment horizontal="center" vertical="center" wrapText="1"/>
    </xf>
    <xf numFmtId="0" fontId="19" fillId="9" borderId="64" xfId="0" applyFont="1" applyFill="1" applyBorder="1" applyAlignment="1">
      <alignment horizontal="center" vertical="center" wrapText="1"/>
    </xf>
    <xf numFmtId="0" fontId="19" fillId="9" borderId="65" xfId="0" applyFont="1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4" fontId="10" fillId="14" borderId="13" xfId="0" applyNumberFormat="1" applyFont="1" applyFill="1" applyBorder="1" applyAlignment="1">
      <alignment horizontal="center" vertical="center" wrapText="1"/>
    </xf>
    <xf numFmtId="4" fontId="10" fillId="14" borderId="61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 wrapText="1"/>
    </xf>
    <xf numFmtId="4" fontId="10" fillId="11" borderId="13" xfId="0" applyNumberFormat="1" applyFont="1" applyFill="1" applyBorder="1" applyAlignment="1">
      <alignment horizontal="center" vertical="center" wrapText="1"/>
    </xf>
    <xf numFmtId="4" fontId="10" fillId="11" borderId="61" xfId="0" applyNumberFormat="1" applyFont="1" applyFill="1" applyBorder="1" applyAlignment="1">
      <alignment horizontal="center" vertical="center" wrapText="1"/>
    </xf>
    <xf numFmtId="4" fontId="10" fillId="17" borderId="13" xfId="0" applyNumberFormat="1" applyFont="1" applyFill="1" applyBorder="1" applyAlignment="1">
      <alignment horizontal="center" vertical="center" wrapText="1"/>
    </xf>
    <xf numFmtId="4" fontId="10" fillId="17" borderId="14" xfId="0" applyNumberFormat="1" applyFont="1" applyFill="1" applyBorder="1" applyAlignment="1">
      <alignment horizontal="center" vertical="center" wrapText="1"/>
    </xf>
    <xf numFmtId="4" fontId="10" fillId="15" borderId="13" xfId="0" applyNumberFormat="1" applyFont="1" applyFill="1" applyBorder="1" applyAlignment="1">
      <alignment horizontal="center" vertical="center" wrapText="1"/>
    </xf>
    <xf numFmtId="4" fontId="10" fillId="15" borderId="61" xfId="0" applyNumberFormat="1" applyFont="1" applyFill="1" applyBorder="1" applyAlignment="1">
      <alignment horizontal="center" vertical="center" wrapText="1"/>
    </xf>
    <xf numFmtId="4" fontId="10" fillId="29" borderId="14" xfId="0" applyNumberFormat="1" applyFont="1" applyFill="1" applyBorder="1" applyAlignment="1">
      <alignment horizontal="center" vertical="center" wrapText="1"/>
    </xf>
  </cellXfs>
  <cellStyles count="13">
    <cellStyle name="Header" xfId="9" xr:uid="{06C7FC16-35AC-45D8-A23C-D429A2503748}"/>
    <cellStyle name="Hypertextový odkaz" xfId="1" builtinId="8"/>
    <cellStyle name="Normální" xfId="0" builtinId="0"/>
    <cellStyle name="Normální 2" xfId="8" xr:uid="{00000000-0005-0000-0000-000002000000}"/>
    <cellStyle name="Normální 2 2" xfId="3" xr:uid="{00000000-0005-0000-0000-000003000000}"/>
    <cellStyle name="Normální 2 3" xfId="11" xr:uid="{7411F02E-054B-457F-B6FE-EAAB55256506}"/>
    <cellStyle name="Normální 3" xfId="6" xr:uid="{00000000-0005-0000-0000-000004000000}"/>
    <cellStyle name="Normální 4" xfId="10" xr:uid="{3151C0E5-54C2-4127-9B29-2F14CEE8B1E4}"/>
    <cellStyle name="Normální 5" xfId="5" xr:uid="{00000000-0005-0000-0000-000005000000}"/>
    <cellStyle name="Normální 5 2" xfId="7" xr:uid="{00000000-0005-0000-0000-000006000000}"/>
    <cellStyle name="Normální 9" xfId="12" xr:uid="{773383F8-CDC8-4E1C-9193-29FA416F60DB}"/>
    <cellStyle name="normální_Rozpis výdajů 03 bez PO" xfId="4" xr:uid="{00000000-0005-0000-0000-000007000000}"/>
    <cellStyle name="normální_soukromé školy - kontakty" xfId="2" xr:uid="{00000000-0005-0000-0000-000008000000}"/>
  </cellStyles>
  <dxfs count="2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  <color rgb="FF99FF99"/>
      <color rgb="FFFFFFCC"/>
      <color rgb="FFCCFF99"/>
      <color rgb="FFD177E3"/>
      <color rgb="FFB62CD2"/>
      <color rgb="FFFFCCCC"/>
      <color rgb="FFFF5050"/>
      <color rgb="FF93BBD7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a.Capkova@msmt.cz" TargetMode="External"/><Relationship Id="rId21" Type="http://schemas.openxmlformats.org/officeDocument/2006/relationships/hyperlink" Target="mailto:Lucie.Richterova@msmt.cz" TargetMode="External"/><Relationship Id="rId42" Type="http://schemas.openxmlformats.org/officeDocument/2006/relationships/hyperlink" Target="mailto:Eliska.Casenska@msmt.cz" TargetMode="External"/><Relationship Id="rId47" Type="http://schemas.openxmlformats.org/officeDocument/2006/relationships/hyperlink" Target="mailto:Ludmila.Smerdova@msmt.cz" TargetMode="External"/><Relationship Id="rId63" Type="http://schemas.openxmlformats.org/officeDocument/2006/relationships/hyperlink" Target="mailto:koci.jana@spstliberec.cz" TargetMode="External"/><Relationship Id="rId68" Type="http://schemas.openxmlformats.org/officeDocument/2006/relationships/hyperlink" Target="mailto:Martina.Vrkoslavova@msmt.cz" TargetMode="External"/><Relationship Id="rId84" Type="http://schemas.openxmlformats.org/officeDocument/2006/relationships/hyperlink" Target="mailto:Marcela.Sulzenko@msmt.cz" TargetMode="External"/><Relationship Id="rId89" Type="http://schemas.openxmlformats.org/officeDocument/2006/relationships/hyperlink" Target="mailto:Alena.Skalova@msmt.cz" TargetMode="External"/><Relationship Id="rId16" Type="http://schemas.openxmlformats.org/officeDocument/2006/relationships/hyperlink" Target="mailto:ddm@ddm-novybor.cz;vase@smetankanovybor.cz" TargetMode="External"/><Relationship Id="rId107" Type="http://schemas.openxmlformats.org/officeDocument/2006/relationships/vmlDrawing" Target="../drawings/vmlDrawing5.vml"/><Relationship Id="rId11" Type="http://schemas.openxmlformats.org/officeDocument/2006/relationships/hyperlink" Target="mailto:marta.kultova@ddmliberec.cz" TargetMode="External"/><Relationship Id="rId32" Type="http://schemas.openxmlformats.org/officeDocument/2006/relationships/hyperlink" Target="mailto:Ales.Suk@msmt.cz" TargetMode="External"/><Relationship Id="rId37" Type="http://schemas.openxmlformats.org/officeDocument/2006/relationships/hyperlink" Target="mailto:Alzbeta.Novotna@msmt.cz" TargetMode="External"/><Relationship Id="rId53" Type="http://schemas.openxmlformats.org/officeDocument/2006/relationships/hyperlink" Target="mailto:info@zsostasov.cz;radek.vystrcil@zsostasov.cz" TargetMode="External"/><Relationship Id="rId58" Type="http://schemas.openxmlformats.org/officeDocument/2006/relationships/hyperlink" Target="mailto:zsvhamry@volny.cz;skola@zsvelkehamry.cz" TargetMode="External"/><Relationship Id="rId74" Type="http://schemas.openxmlformats.org/officeDocument/2006/relationships/hyperlink" Target="mailto:Ales.Holecek@msmt.cz" TargetMode="External"/><Relationship Id="rId79" Type="http://schemas.openxmlformats.org/officeDocument/2006/relationships/hyperlink" Target="mailto:kamila.nachazelova@zszandov.cz" TargetMode="External"/><Relationship Id="rId102" Type="http://schemas.openxmlformats.org/officeDocument/2006/relationships/hyperlink" Target="mailto:reditel@stavlib.cz;sekretariat@stavlib.cz" TargetMode="External"/><Relationship Id="rId5" Type="http://schemas.openxmlformats.org/officeDocument/2006/relationships/hyperlink" Target="mailto:Ilona.Cakovska@msmt.cz" TargetMode="External"/><Relationship Id="rId90" Type="http://schemas.openxmlformats.org/officeDocument/2006/relationships/hyperlink" Target="mailto:Jana.Heczkova@msmt.cz" TargetMode="External"/><Relationship Id="rId95" Type="http://schemas.openxmlformats.org/officeDocument/2006/relationships/hyperlink" Target="mailto:Ivana.Horakova@msmt.cz" TargetMode="External"/><Relationship Id="rId22" Type="http://schemas.openxmlformats.org/officeDocument/2006/relationships/hyperlink" Target="mailto:Ivana.Balouskova@msmt.cz" TargetMode="External"/><Relationship Id="rId27" Type="http://schemas.openxmlformats.org/officeDocument/2006/relationships/hyperlink" Target="mailto:ms.motylek@volny.cz;reditelka@ms-motylek.eu" TargetMode="External"/><Relationship Id="rId43" Type="http://schemas.openxmlformats.org/officeDocument/2006/relationships/hyperlink" Target="mailto:Ilona.Cakovska@msmt.cz" TargetMode="External"/><Relationship Id="rId48" Type="http://schemas.openxmlformats.org/officeDocument/2006/relationships/hyperlink" Target="mailto:Pavel.Zalom@msmt.cz" TargetMode="External"/><Relationship Id="rId64" Type="http://schemas.openxmlformats.org/officeDocument/2006/relationships/hyperlink" Target="mailto:Petr.Svarc@msmt.cz" TargetMode="External"/><Relationship Id="rId69" Type="http://schemas.openxmlformats.org/officeDocument/2006/relationships/hyperlink" Target="mailto:zsjizni@seznam.cz;skola@zsmsjizni.cz" TargetMode="External"/><Relationship Id="rId80" Type="http://schemas.openxmlformats.org/officeDocument/2006/relationships/hyperlink" Target="mailto:Michal.Kazda@msmt.cz" TargetMode="External"/><Relationship Id="rId85" Type="http://schemas.openxmlformats.org/officeDocument/2006/relationships/hyperlink" Target="mailto:Katerina.Hejdova@msmt.cz" TargetMode="External"/><Relationship Id="rId12" Type="http://schemas.openxmlformats.org/officeDocument/2006/relationships/hyperlink" Target="mailto:Ludmila.Smerdova@msmt.cz" TargetMode="External"/><Relationship Id="rId17" Type="http://schemas.openxmlformats.org/officeDocument/2006/relationships/hyperlink" Target="mailto:Ilona.Vlasakova@msmt.cz" TargetMode="External"/><Relationship Id="rId33" Type="http://schemas.openxmlformats.org/officeDocument/2006/relationships/hyperlink" Target="mailto:Lucie.Kazimourova@msmt.cz" TargetMode="External"/><Relationship Id="rId38" Type="http://schemas.openxmlformats.org/officeDocument/2006/relationships/hyperlink" Target="mailto:Martin.Stanek@msmt.cz" TargetMode="External"/><Relationship Id="rId59" Type="http://schemas.openxmlformats.org/officeDocument/2006/relationships/hyperlink" Target="mailto:katerina.hejdova@msmt.cz" TargetMode="External"/><Relationship Id="rId103" Type="http://schemas.openxmlformats.org/officeDocument/2006/relationships/hyperlink" Target="mailto:Eva.Ondrouskova@msmt.cz" TargetMode="External"/><Relationship Id="rId108" Type="http://schemas.openxmlformats.org/officeDocument/2006/relationships/comments" Target="../comments5.xml"/><Relationship Id="rId20" Type="http://schemas.openxmlformats.org/officeDocument/2006/relationships/hyperlink" Target="mailto:Renata.Nozickova@msmt.cz" TargetMode="External"/><Relationship Id="rId41" Type="http://schemas.openxmlformats.org/officeDocument/2006/relationships/hyperlink" Target="mailto:reditel@zskokonin.cz" TargetMode="External"/><Relationship Id="rId54" Type="http://schemas.openxmlformats.org/officeDocument/2006/relationships/hyperlink" Target="mailto:Ludmila.Smerdova@msmt.cz" TargetMode="External"/><Relationship Id="rId62" Type="http://schemas.openxmlformats.org/officeDocument/2006/relationships/hyperlink" Target="mailto:Ales.Holecek@msmt.cz" TargetMode="External"/><Relationship Id="rId70" Type="http://schemas.openxmlformats.org/officeDocument/2006/relationships/hyperlink" Target="mailto:Dita.Koubova@msmt.cz" TargetMode="External"/><Relationship Id="rId75" Type="http://schemas.openxmlformats.org/officeDocument/2006/relationships/hyperlink" Target="mailto:zsreditelka@skola-straz.cz" TargetMode="External"/><Relationship Id="rId83" Type="http://schemas.openxmlformats.org/officeDocument/2006/relationships/hyperlink" Target="mailto:Filip.Grusz@msmt.cz" TargetMode="External"/><Relationship Id="rId88" Type="http://schemas.openxmlformats.org/officeDocument/2006/relationships/hyperlink" Target="mailto:David.Kriz@msmt.cz" TargetMode="External"/><Relationship Id="rId91" Type="http://schemas.openxmlformats.org/officeDocument/2006/relationships/hyperlink" Target="mailto:jana.junkova@centrum.cz;skola@zsmsvolfartice.cz" TargetMode="External"/><Relationship Id="rId96" Type="http://schemas.openxmlformats.org/officeDocument/2006/relationships/hyperlink" Target="mailto:gym-cl@gym-cl.cz;gymcl@gymcl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Michaela.Stollova@msmt.cz" TargetMode="External"/><Relationship Id="rId23" Type="http://schemas.openxmlformats.org/officeDocument/2006/relationships/hyperlink" Target="mailto:Alena.Skalova@msmt.cz" TargetMode="External"/><Relationship Id="rId28" Type="http://schemas.openxmlformats.org/officeDocument/2006/relationships/hyperlink" Target="mailto:Lucie.Richterova@msmt.cz" TargetMode="External"/><Relationship Id="rId36" Type="http://schemas.openxmlformats.org/officeDocument/2006/relationships/hyperlink" Target="mailto:Eva.Ondrouskova@msmt.cz" TargetMode="External"/><Relationship Id="rId49" Type="http://schemas.openxmlformats.org/officeDocument/2006/relationships/hyperlink" Target="mailto:Veronika.Pavlicova@msmt.cz" TargetMode="External"/><Relationship Id="rId57" Type="http://schemas.openxmlformats.org/officeDocument/2006/relationships/hyperlink" Target="mailto:Lenka.Zachovalova@msmt.cz" TargetMode="External"/><Relationship Id="rId106" Type="http://schemas.openxmlformats.org/officeDocument/2006/relationships/printerSettings" Target="../printerSettings/printerSettings5.bin"/><Relationship Id="rId10" Type="http://schemas.openxmlformats.org/officeDocument/2006/relationships/hyperlink" Target="mailto:Lucie.Krzakova@msmt.cz" TargetMode="External"/><Relationship Id="rId31" Type="http://schemas.openxmlformats.org/officeDocument/2006/relationships/hyperlink" Target="mailto:Martin.Poprstein@msmt.cz" TargetMode="External"/><Relationship Id="rId44" Type="http://schemas.openxmlformats.org/officeDocument/2006/relationships/hyperlink" Target="mailto:zsjanovjbc@volny.cz;skola@zsjanovjbc.com" TargetMode="External"/><Relationship Id="rId52" Type="http://schemas.openxmlformats.org/officeDocument/2006/relationships/hyperlink" Target="mailto:Renata.Nozickova@msmt.cz" TargetMode="External"/><Relationship Id="rId60" Type="http://schemas.openxmlformats.org/officeDocument/2006/relationships/hyperlink" Target="mailto:Katerina.Vyskocilova@msmt.cz" TargetMode="External"/><Relationship Id="rId65" Type="http://schemas.openxmlformats.org/officeDocument/2006/relationships/hyperlink" Target="mailto:skolanovaves@centrum.cz" TargetMode="External"/><Relationship Id="rId73" Type="http://schemas.openxmlformats.org/officeDocument/2006/relationships/hyperlink" Target="mailto:Alena.Skalova@msmt.cz" TargetMode="External"/><Relationship Id="rId78" Type="http://schemas.openxmlformats.org/officeDocument/2006/relationships/hyperlink" Target="mailto:Lucie.Kazimourova@msmt.cz" TargetMode="External"/><Relationship Id="rId81" Type="http://schemas.openxmlformats.org/officeDocument/2006/relationships/hyperlink" Target="mailto:zsduba@atlas.cz;skalicka@zsduba.cz" TargetMode="External"/><Relationship Id="rId86" Type="http://schemas.openxmlformats.org/officeDocument/2006/relationships/hyperlink" Target="mailto:Ilona.Vlasakova@msmt.cz" TargetMode="External"/><Relationship Id="rId94" Type="http://schemas.openxmlformats.org/officeDocument/2006/relationships/hyperlink" Target="mailto:Jana.Heczkova@msmt.cz" TargetMode="External"/><Relationship Id="rId99" Type="http://schemas.openxmlformats.org/officeDocument/2006/relationships/hyperlink" Target="mailto:Ivana.Horakova@msmt.cz" TargetMode="External"/><Relationship Id="rId101" Type="http://schemas.openxmlformats.org/officeDocument/2006/relationships/hyperlink" Target="mailto:Ludmila.Smerdova@msmt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Alzbeta.Novotna@msmt.cz" TargetMode="External"/><Relationship Id="rId18" Type="http://schemas.openxmlformats.org/officeDocument/2006/relationships/hyperlink" Target="mailto:Renata.Nozickova@msmt.cz" TargetMode="External"/><Relationship Id="rId39" Type="http://schemas.openxmlformats.org/officeDocument/2006/relationships/hyperlink" Target="mailto:skola@zsms-skalice.cz" TargetMode="External"/><Relationship Id="rId34" Type="http://schemas.openxmlformats.org/officeDocument/2006/relationships/hyperlink" Target="mailto:zspenc@seznam.cz;skola@zspencin.cz" TargetMode="External"/><Relationship Id="rId50" Type="http://schemas.openxmlformats.org/officeDocument/2006/relationships/hyperlink" Target="mailto:Ingrid.Kemzova@msmt.cz" TargetMode="External"/><Relationship Id="rId55" Type="http://schemas.openxmlformats.org/officeDocument/2006/relationships/hyperlink" Target="mailto:Ilona.Vlasakova@msmt.cz" TargetMode="External"/><Relationship Id="rId76" Type="http://schemas.openxmlformats.org/officeDocument/2006/relationships/hyperlink" Target="mailto:Nada.Pavlova@msmt.cz" TargetMode="External"/><Relationship Id="rId97" Type="http://schemas.openxmlformats.org/officeDocument/2006/relationships/hyperlink" Target="mailto:Marcela.Sulzenko@msmt.cz" TargetMode="External"/><Relationship Id="rId104" Type="http://schemas.openxmlformats.org/officeDocument/2006/relationships/hyperlink" Target="mailto:Lucie.Richterova@msmt.cz" TargetMode="Externa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tin.Stanek@msmt.cz" TargetMode="External"/><Relationship Id="rId92" Type="http://schemas.openxmlformats.org/officeDocument/2006/relationships/hyperlink" Target="mailto:Alzbeta.Novotna@msmt.cz" TargetMode="External"/><Relationship Id="rId2" Type="http://schemas.openxmlformats.org/officeDocument/2006/relationships/hyperlink" Target="mailto:zs.bozkov@tiscali.cz" TargetMode="External"/><Relationship Id="rId29" Type="http://schemas.openxmlformats.org/officeDocument/2006/relationships/hyperlink" Target="mailto:Martin.Poprstein@msmt.cz" TargetMode="External"/><Relationship Id="rId24" Type="http://schemas.openxmlformats.org/officeDocument/2006/relationships/hyperlink" Target="mailto:Pavel.Zalom@msmt.cz" TargetMode="External"/><Relationship Id="rId40" Type="http://schemas.openxmlformats.org/officeDocument/2006/relationships/hyperlink" Target="mailto:Dana.Mackova@msmt.cz" TargetMode="External"/><Relationship Id="rId45" Type="http://schemas.openxmlformats.org/officeDocument/2006/relationships/hyperlink" Target="mailto:Katerina.Vyskocilova@msmt.cz" TargetMode="External"/><Relationship Id="rId66" Type="http://schemas.openxmlformats.org/officeDocument/2006/relationships/hyperlink" Target="mailto:Martina.Vrkoslavova@msmt.cz" TargetMode="External"/><Relationship Id="rId87" Type="http://schemas.openxmlformats.org/officeDocument/2006/relationships/hyperlink" Target="mailto:Dana.Mackova@msmt.cz" TargetMode="External"/><Relationship Id="rId61" Type="http://schemas.openxmlformats.org/officeDocument/2006/relationships/hyperlink" Target="mailto:skola@sosjbc.cz" TargetMode="External"/><Relationship Id="rId82" Type="http://schemas.openxmlformats.org/officeDocument/2006/relationships/hyperlink" Target="mailto:Petr.Svarc@msmt.cz" TargetMode="External"/><Relationship Id="rId19" Type="http://schemas.openxmlformats.org/officeDocument/2006/relationships/hyperlink" Target="mailto:zusnb@clnet.cz;trnkova@zusnb.cz" TargetMode="External"/><Relationship Id="rId14" Type="http://schemas.openxmlformats.org/officeDocument/2006/relationships/hyperlink" Target="mailto:katerina.hejdova@msmt.cz" TargetMode="External"/><Relationship Id="rId30" Type="http://schemas.openxmlformats.org/officeDocument/2006/relationships/hyperlink" Target="mailto:Ivana.Balouskova@msmt.cz" TargetMode="External"/><Relationship Id="rId35" Type="http://schemas.openxmlformats.org/officeDocument/2006/relationships/hyperlink" Target="mailto:Nada.Pavlova@msmt.cz" TargetMode="External"/><Relationship Id="rId56" Type="http://schemas.openxmlformats.org/officeDocument/2006/relationships/hyperlink" Target="mailto:Ilona.Vlasakova@msmt.cz" TargetMode="External"/><Relationship Id="rId77" Type="http://schemas.openxmlformats.org/officeDocument/2006/relationships/hyperlink" Target="mailto:Lucie.Krzakova@msmt.cz" TargetMode="External"/><Relationship Id="rId100" Type="http://schemas.openxmlformats.org/officeDocument/2006/relationships/hyperlink" Target="mailto:Marcela.Sulzenko@msmt.cz" TargetMode="External"/><Relationship Id="rId105" Type="http://schemas.openxmlformats.org/officeDocument/2006/relationships/hyperlink" Target="mailto:info@zs-barvirska.cz;kuzelka@zs-barvirska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skola@zsjenisovice.cz;ou@jenisovice.cz" TargetMode="External"/><Relationship Id="rId72" Type="http://schemas.openxmlformats.org/officeDocument/2006/relationships/hyperlink" Target="mailto:ms.sovicka@tiscali.cz;kontakt@mssovicka.cz" TargetMode="External"/><Relationship Id="rId93" Type="http://schemas.openxmlformats.org/officeDocument/2006/relationships/hyperlink" Target="mailto:Alzbeta.Novotna@msmt.cz" TargetMode="External"/><Relationship Id="rId98" Type="http://schemas.openxmlformats.org/officeDocument/2006/relationships/hyperlink" Target="mailto:Martin.Poprstein@msmt.cz" TargetMode="External"/><Relationship Id="rId3" Type="http://schemas.openxmlformats.org/officeDocument/2006/relationships/hyperlink" Target="mailto:Katerina.Hejdova@msmt.cz" TargetMode="External"/><Relationship Id="rId25" Type="http://schemas.openxmlformats.org/officeDocument/2006/relationships/hyperlink" Target="mailto:Ivana.Horakova@msmt.cz" TargetMode="External"/><Relationship Id="rId46" Type="http://schemas.openxmlformats.org/officeDocument/2006/relationships/hyperlink" Target="mailto:pavel.cumpelik@gymfry.cz" TargetMode="External"/><Relationship Id="rId67" Type="http://schemas.openxmlformats.org/officeDocument/2006/relationships/hyperlink" Target="mailto:zsjs@seznam.cz;skola@zshb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Krenk.Karel@seznam.cz" TargetMode="External"/><Relationship Id="rId21" Type="http://schemas.openxmlformats.org/officeDocument/2006/relationships/hyperlink" Target="mailto:gymnazium@doctrina.cz" TargetMode="External"/><Relationship Id="rId42" Type="http://schemas.openxmlformats.org/officeDocument/2006/relationships/hyperlink" Target="mailto:reditel@sosjbc.cz" TargetMode="External"/><Relationship Id="rId47" Type="http://schemas.openxmlformats.org/officeDocument/2006/relationships/hyperlink" Target="mailto:slunecna.skolka@seznam.cz" TargetMode="External"/><Relationship Id="rId63" Type="http://schemas.openxmlformats.org/officeDocument/2006/relationships/hyperlink" Target="mailto:info@vikyr.cz" TargetMode="External"/><Relationship Id="rId68" Type="http://schemas.openxmlformats.org/officeDocument/2006/relationships/hyperlink" Target="mailto:reditelna@skolakurivody.cz" TargetMode="External"/><Relationship Id="rId84" Type="http://schemas.openxmlformats.org/officeDocument/2006/relationships/hyperlink" Target="mailto:skola@zsvelkehamry.cz" TargetMode="External"/><Relationship Id="rId89" Type="http://schemas.openxmlformats.org/officeDocument/2006/relationships/hyperlink" Target="mailto:ms.sovicka@tiscali.cz;kontakt@mssovicka.cz" TargetMode="External"/><Relationship Id="rId16" Type="http://schemas.openxmlformats.org/officeDocument/2006/relationships/hyperlink" Target="mailto:hromadkova.r@gmail.com" TargetMode="External"/><Relationship Id="rId107" Type="http://schemas.openxmlformats.org/officeDocument/2006/relationships/vmlDrawing" Target="../drawings/vmlDrawing2.vml"/><Relationship Id="rId11" Type="http://schemas.openxmlformats.org/officeDocument/2006/relationships/hyperlink" Target="mailto:r.rydvalova@email.cz" TargetMode="External"/><Relationship Id="rId32" Type="http://schemas.openxmlformats.org/officeDocument/2006/relationships/hyperlink" Target="mailto:dd.ceskalipa@gmail.com" TargetMode="External"/><Relationship Id="rId37" Type="http://schemas.openxmlformats.org/officeDocument/2006/relationships/hyperlink" Target="mailto:info@glassschool.cz;janas@glassschool.cz" TargetMode="External"/><Relationship Id="rId53" Type="http://schemas.openxmlformats.org/officeDocument/2006/relationships/hyperlink" Target="mailto:sekretariat@zsjablonova.cz;havlenova@zsjablonova.cz" TargetMode="External"/><Relationship Id="rId58" Type="http://schemas.openxmlformats.org/officeDocument/2006/relationships/hyperlink" Target="mailto:zvs.hradek@tiscali.cz" TargetMode="External"/><Relationship Id="rId74" Type="http://schemas.openxmlformats.org/officeDocument/2006/relationships/hyperlink" Target="mailto:zs-mnisek@iol.cz" TargetMode="External"/><Relationship Id="rId79" Type="http://schemas.openxmlformats.org/officeDocument/2006/relationships/hyperlink" Target="mailto:reditel@zsjanovjbc.com" TargetMode="External"/><Relationship Id="rId102" Type="http://schemas.openxmlformats.org/officeDocument/2006/relationships/hyperlink" Target="mailto:reditel@zskokonin.cz" TargetMode="External"/><Relationship Id="rId5" Type="http://schemas.openxmlformats.org/officeDocument/2006/relationships/hyperlink" Target="mailto:ddkrompach@seznam.cz" TargetMode="External"/><Relationship Id="rId90" Type="http://schemas.openxmlformats.org/officeDocument/2006/relationships/hyperlink" Target="mailto:mskaminek@harrachov.cz" TargetMode="External"/><Relationship Id="rId95" Type="http://schemas.openxmlformats.org/officeDocument/2006/relationships/hyperlink" Target="mailto:reditelka@mslibusina.cz" TargetMode="External"/><Relationship Id="rId22" Type="http://schemas.openxmlformats.org/officeDocument/2006/relationships/hyperlink" Target="mailto:alvalida@seznam.cz" TargetMode="External"/><Relationship Id="rId27" Type="http://schemas.openxmlformats.org/officeDocument/2006/relationships/hyperlink" Target="mailto:vojta@giosm.cz;reditel@giosm.cz" TargetMode="External"/><Relationship Id="rId43" Type="http://schemas.openxmlformats.org/officeDocument/2006/relationships/hyperlink" Target="mailto:kohoutek@gymtan.cz" TargetMode="External"/><Relationship Id="rId48" Type="http://schemas.openxmlformats.org/officeDocument/2006/relationships/hyperlink" Target="mailto:ms.lada.reditelka@seznam.cz" TargetMode="External"/><Relationship Id="rId64" Type="http://schemas.openxmlformats.org/officeDocument/2006/relationships/hyperlink" Target="mailto:arbesova.materskaskola@seznam.cz" TargetMode="External"/><Relationship Id="rId69" Type="http://schemas.openxmlformats.org/officeDocument/2006/relationships/hyperlink" Target="mailto:reditel@zuszandov.cz" TargetMode="External"/><Relationship Id="rId80" Type="http://schemas.openxmlformats.org/officeDocument/2006/relationships/hyperlink" Target="mailto:reditel@zsjanovjbc.com" TargetMode="External"/><Relationship Id="rId85" Type="http://schemas.openxmlformats.org/officeDocument/2006/relationships/hyperlink" Target="mailto:zdenka.juklova@zsvelkehamry.cz;skola@zsvelkehamry.cz" TargetMode="External"/><Relationship Id="rId12" Type="http://schemas.openxmlformats.org/officeDocument/2006/relationships/hyperlink" Target="mailto:jana.kunstova@skolazari.cz" TargetMode="External"/><Relationship Id="rId17" Type="http://schemas.openxmlformats.org/officeDocument/2006/relationships/hyperlink" Target="mailto:havelkova.soso@seznam.cz" TargetMode="External"/><Relationship Id="rId33" Type="http://schemas.openxmlformats.org/officeDocument/2006/relationships/hyperlink" Target="mailto:reditel@dd-semily.cz" TargetMode="External"/><Relationship Id="rId38" Type="http://schemas.openxmlformats.org/officeDocument/2006/relationships/hyperlink" Target="mailto:info@podhurou.cz" TargetMode="External"/><Relationship Id="rId59" Type="http://schemas.openxmlformats.org/officeDocument/2006/relationships/hyperlink" Target="mailto:skola@zsdonin.cz" TargetMode="External"/><Relationship Id="rId103" Type="http://schemas.openxmlformats.org/officeDocument/2006/relationships/hyperlink" Target="mailto:skola@zsmsjizni.cz" TargetMode="External"/><Relationship Id="rId108" Type="http://schemas.openxmlformats.org/officeDocument/2006/relationships/comments" Target="../comments2.xml"/><Relationship Id="rId20" Type="http://schemas.openxmlformats.org/officeDocument/2006/relationships/hyperlink" Target="mailto:reditelka@mspreciosa-liberec.cz" TargetMode="External"/><Relationship Id="rId41" Type="http://schemas.openxmlformats.org/officeDocument/2006/relationships/hyperlink" Target="mailto:zahalkovak@seznam.cz;skolaroztokyujilemnice@seznam.cz" TargetMode="External"/><Relationship Id="rId54" Type="http://schemas.openxmlformats.org/officeDocument/2006/relationships/hyperlink" Target="mailto:havlenova@zsjablonova.cz" TargetMode="External"/><Relationship Id="rId62" Type="http://schemas.openxmlformats.org/officeDocument/2006/relationships/hyperlink" Target="mailto:reditel@skolabilypotok.cz" TargetMode="External"/><Relationship Id="rId70" Type="http://schemas.openxmlformats.org/officeDocument/2006/relationships/hyperlink" Target="mailto:zs.bozkov@tiscali.cz" TargetMode="External"/><Relationship Id="rId75" Type="http://schemas.openxmlformats.org/officeDocument/2006/relationships/hyperlink" Target="mailto:zs-mnisek@iol.cz" TargetMode="External"/><Relationship Id="rId83" Type="http://schemas.openxmlformats.org/officeDocument/2006/relationships/hyperlink" Target="mailto:ivana.stehulova@zstanvald-sportovni.cz" TargetMode="External"/><Relationship Id="rId88" Type="http://schemas.openxmlformats.org/officeDocument/2006/relationships/hyperlink" Target="mailto:kontakt@mssovicka.cz" TargetMode="External"/><Relationship Id="rId91" Type="http://schemas.openxmlformats.org/officeDocument/2006/relationships/hyperlink" Target="mailto:ibryndova@msplavy.cz" TargetMode="External"/><Relationship Id="rId96" Type="http://schemas.openxmlformats.org/officeDocument/2006/relationships/hyperlink" Target="mailto:mslibusina@seznam.cz;reditelka@mslibusina.cz" TargetMode="External"/><Relationship Id="rId1" Type="http://schemas.openxmlformats.org/officeDocument/2006/relationships/hyperlink" Target="mailto:miroslav.kudrna@sshlfrydlant.cz" TargetMode="External"/><Relationship Id="rId6" Type="http://schemas.openxmlformats.org/officeDocument/2006/relationships/hyperlink" Target="mailto:info@ssplbc.cz;karasek@ssplbc.cz" TargetMode="External"/><Relationship Id="rId15" Type="http://schemas.openxmlformats.org/officeDocument/2006/relationships/hyperlink" Target="mailto:jidelnagfxs@errest.cz" TargetMode="External"/><Relationship Id="rId23" Type="http://schemas.openxmlformats.org/officeDocument/2006/relationships/hyperlink" Target="mailto:alenakucharova@tiscali.cz" TargetMode="External"/><Relationship Id="rId28" Type="http://schemas.openxmlformats.org/officeDocument/2006/relationships/hyperlink" Target="mailto:reditel@skolakaterinky.cz" TargetMode="External"/><Relationship Id="rId36" Type="http://schemas.openxmlformats.org/officeDocument/2006/relationships/hyperlink" Target="mailto:iva-vanatkova@centrum.cz" TargetMode="External"/><Relationship Id="rId49" Type="http://schemas.openxmlformats.org/officeDocument/2006/relationships/hyperlink" Target="mailto:ms_sever@seznam.cz" TargetMode="External"/><Relationship Id="rId57" Type="http://schemas.openxmlformats.org/officeDocument/2006/relationships/hyperlink" Target="mailto:zvs.hradek@tiscali.cz" TargetMode="External"/><Relationship Id="rId106" Type="http://schemas.openxmlformats.org/officeDocument/2006/relationships/printerSettings" Target="../printerSettings/printerSettings2.bin"/><Relationship Id="rId10" Type="http://schemas.openxmlformats.org/officeDocument/2006/relationships/hyperlink" Target="mailto:novakova@spcliberec.cz" TargetMode="External"/><Relationship Id="rId31" Type="http://schemas.openxmlformats.org/officeDocument/2006/relationships/hyperlink" Target="mailto:sekretariat@spstjbc.cz" TargetMode="External"/><Relationship Id="rId44" Type="http://schemas.openxmlformats.org/officeDocument/2006/relationships/hyperlink" Target="mailto:skola@zs-skolni.cz" TargetMode="External"/><Relationship Id="rId52" Type="http://schemas.openxmlformats.org/officeDocument/2006/relationships/hyperlink" Target="mailto:bedriska.rychtarikova@zsstraz.org" TargetMode="External"/><Relationship Id="rId60" Type="http://schemas.openxmlformats.org/officeDocument/2006/relationships/hyperlink" Target="mailto:skolachotyne@seznam.cz" TargetMode="External"/><Relationship Id="rId65" Type="http://schemas.openxmlformats.org/officeDocument/2006/relationships/hyperlink" Target="mailto:reditelka@mzstanvald.cz" TargetMode="External"/><Relationship Id="rId73" Type="http://schemas.openxmlformats.org/officeDocument/2006/relationships/hyperlink" Target="mailto:reditelka@msbertik.cz" TargetMode="External"/><Relationship Id="rId78" Type="http://schemas.openxmlformats.org/officeDocument/2006/relationships/hyperlink" Target="mailto:skola@zsmozartova.cz" TargetMode="External"/><Relationship Id="rId81" Type="http://schemas.openxmlformats.org/officeDocument/2006/relationships/hyperlink" Target="mailto:skola@zslucany.cz" TargetMode="External"/><Relationship Id="rId86" Type="http://schemas.openxmlformats.org/officeDocument/2006/relationships/hyperlink" Target="mailto:skola@zspencin.cz" TargetMode="External"/><Relationship Id="rId94" Type="http://schemas.openxmlformats.org/officeDocument/2006/relationships/hyperlink" Target="mailto:lacny.antonin@zstyrsceskalipa.cz;skola@zstyrsceskalipa.cz" TargetMode="External"/><Relationship Id="rId99" Type="http://schemas.openxmlformats.org/officeDocument/2006/relationships/hyperlink" Target="mailto:evazskl@seznam.cz;eva.eisenhammerova@seznam.cz" TargetMode="External"/><Relationship Id="rId101" Type="http://schemas.openxmlformats.org/officeDocument/2006/relationships/hyperlink" Target="mailto:ddm@ddm-novybor.cz;vase@smetankanovybor.cz" TargetMode="External"/><Relationship Id="rId4" Type="http://schemas.openxmlformats.org/officeDocument/2006/relationships/hyperlink" Target="mailto:vedeni@ohsturnov.cz" TargetMode="External"/><Relationship Id="rId9" Type="http://schemas.openxmlformats.org/officeDocument/2006/relationships/hyperlink" Target="mailto:reditel@gymjil.cz" TargetMode="External"/><Relationship Id="rId13" Type="http://schemas.openxmlformats.org/officeDocument/2006/relationships/hyperlink" Target="mailto:info@skolkahrou.cz" TargetMode="External"/><Relationship Id="rId18" Type="http://schemas.openxmlformats.org/officeDocument/2006/relationships/hyperlink" Target="mailto:info@ms-domino.eu" TargetMode="External"/><Relationship Id="rId39" Type="http://schemas.openxmlformats.org/officeDocument/2006/relationships/hyperlink" Target="mailto:info@ssams.cz" TargetMode="External"/><Relationship Id="rId34" Type="http://schemas.openxmlformats.org/officeDocument/2006/relationships/hyperlink" Target="mailto:reditelka@msvse.cz" TargetMode="External"/><Relationship Id="rId50" Type="http://schemas.openxmlformats.org/officeDocument/2006/relationships/hyperlink" Target="mailto:skola@skolamirova.cz" TargetMode="External"/><Relationship Id="rId55" Type="http://schemas.openxmlformats.org/officeDocument/2006/relationships/hyperlink" Target="mailto:zeronik@zs-kaplickeho.cz" TargetMode="External"/><Relationship Id="rId76" Type="http://schemas.openxmlformats.org/officeDocument/2006/relationships/hyperlink" Target="mailto:matskola.II@centrum.cz" TargetMode="External"/><Relationship Id="rId97" Type="http://schemas.openxmlformats.org/officeDocument/2006/relationships/hyperlink" Target="mailto:reditel@msduba.cz" TargetMode="External"/><Relationship Id="rId104" Type="http://schemas.openxmlformats.org/officeDocument/2006/relationships/hyperlink" Target="mailto:jana.junkova@centrum.cz;skola@zsmsvolfartice.cz" TargetMode="External"/><Relationship Id="rId7" Type="http://schemas.openxmlformats.org/officeDocument/2006/relationships/hyperlink" Target="mailto:sekretariat@specialniskola-jbc.cz;jana.strnadkova@seznam.cz" TargetMode="External"/><Relationship Id="rId71" Type="http://schemas.openxmlformats.org/officeDocument/2006/relationships/hyperlink" Target="mailto:info@ponorkaturnov.cz" TargetMode="External"/><Relationship Id="rId92" Type="http://schemas.openxmlformats.org/officeDocument/2006/relationships/hyperlink" Target="mailto:ibryndova@msplavy.cz" TargetMode="External"/><Relationship Id="rId2" Type="http://schemas.openxmlformats.org/officeDocument/2006/relationships/hyperlink" Target="mailto:info@sosliberec.cz" TargetMode="External"/><Relationship Id="rId29" Type="http://schemas.openxmlformats.org/officeDocument/2006/relationships/hyperlink" Target="mailto:reditel@skolakaterinky.cz" TargetMode="External"/><Relationship Id="rId24" Type="http://schemas.openxmlformats.org/officeDocument/2006/relationships/hyperlink" Target="mailto:hana-vohnoutkova@seznam.cz;alzbetakotenova@seznam.cz" TargetMode="External"/><Relationship Id="rId40" Type="http://schemas.openxmlformats.org/officeDocument/2006/relationships/hyperlink" Target="mailto:supss@supss-ks.cz" TargetMode="External"/><Relationship Id="rId45" Type="http://schemas.openxmlformats.org/officeDocument/2006/relationships/hyperlink" Target="mailto:zikl.marek@zsrych.cz" TargetMode="External"/><Relationship Id="rId66" Type="http://schemas.openxmlformats.org/officeDocument/2006/relationships/hyperlink" Target="mailto:skola@zsplavy.cz" TargetMode="External"/><Relationship Id="rId87" Type="http://schemas.openxmlformats.org/officeDocument/2006/relationships/hyperlink" Target="mailto:zichacek@zspencin.cz;skola@zspencin.cz" TargetMode="External"/><Relationship Id="rId61" Type="http://schemas.openxmlformats.org/officeDocument/2006/relationships/hyperlink" Target="mailto:skolni.jidelna@mesto-frydlant.cz" TargetMode="External"/><Relationship Id="rId82" Type="http://schemas.openxmlformats.org/officeDocument/2006/relationships/hyperlink" Target="mailto:skola.lucany@seznam.cz;skola@zslucany.cz" TargetMode="External"/><Relationship Id="rId19" Type="http://schemas.openxmlformats.org/officeDocument/2006/relationships/hyperlink" Target="mailto:skolka@lesmir.cz" TargetMode="External"/><Relationship Id="rId14" Type="http://schemas.openxmlformats.org/officeDocument/2006/relationships/hyperlink" Target="mailto:jidelna.liberec@seznam.cz" TargetMode="External"/><Relationship Id="rId30" Type="http://schemas.openxmlformats.org/officeDocument/2006/relationships/hyperlink" Target="mailto:vojtiskova.szsjbc@volny.cz" TargetMode="External"/><Relationship Id="rId35" Type="http://schemas.openxmlformats.org/officeDocument/2006/relationships/hyperlink" Target="mailto:stanislav.dvorak@ddm-drak.cz" TargetMode="External"/><Relationship Id="rId56" Type="http://schemas.openxmlformats.org/officeDocument/2006/relationships/hyperlink" Target="mailto:zshodkovice@zshodkovice.cz" TargetMode="External"/><Relationship Id="rId77" Type="http://schemas.openxmlformats.org/officeDocument/2006/relationships/hyperlink" Target="mailto:matskola.ll@centrum.cz" TargetMode="External"/><Relationship Id="rId100" Type="http://schemas.openxmlformats.org/officeDocument/2006/relationships/hyperlink" Target="mailto:zs.nmps@volny.cz;michaela.smutna@zsnmps.cz" TargetMode="External"/><Relationship Id="rId105" Type="http://schemas.openxmlformats.org/officeDocument/2006/relationships/hyperlink" Target="mailto:skola@zsms-skalice.cz" TargetMode="External"/><Relationship Id="rId8" Type="http://schemas.openxmlformats.org/officeDocument/2006/relationships/hyperlink" Target="mailto:gymrandy13@sportgym.cz;gymrandy13@randovka.cz" TargetMode="External"/><Relationship Id="rId51" Type="http://schemas.openxmlformats.org/officeDocument/2006/relationships/hyperlink" Target="mailto:kalvova@skolakurivody.cz" TargetMode="External"/><Relationship Id="rId72" Type="http://schemas.openxmlformats.org/officeDocument/2006/relationships/hyperlink" Target="mailto:cerny@zs-sever.cz" TargetMode="External"/><Relationship Id="rId93" Type="http://schemas.openxmlformats.org/officeDocument/2006/relationships/hyperlink" Target="mailto:skola@zstyrsceskalipa.cz" TargetMode="External"/><Relationship Id="rId98" Type="http://schemas.openxmlformats.org/officeDocument/2006/relationships/hyperlink" Target="mailto:ms_duba@seznam.cz;reditel@msduba.cz" TargetMode="External"/><Relationship Id="rId3" Type="http://schemas.openxmlformats.org/officeDocument/2006/relationships/hyperlink" Target="mailto:ddjablonnevp@seznam.cz" TargetMode="External"/><Relationship Id="rId25" Type="http://schemas.openxmlformats.org/officeDocument/2006/relationships/hyperlink" Target="mailto:zs.nahoru@gmail.com" TargetMode="External"/><Relationship Id="rId46" Type="http://schemas.openxmlformats.org/officeDocument/2006/relationships/hyperlink" Target="mailto:zsrovensko@seznam.cz;reditelna@zsrovensko.cz" TargetMode="External"/><Relationship Id="rId67" Type="http://schemas.openxmlformats.org/officeDocument/2006/relationships/hyperlink" Target="mailto:skolazlataolesnice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ddm@ddm-novybor.cz;vase@smetankanovybor.cz" TargetMode="External"/><Relationship Id="rId13" Type="http://schemas.openxmlformats.org/officeDocument/2006/relationships/hyperlink" Target="mailto:Pavel.Zalom@msmt.cz" TargetMode="External"/><Relationship Id="rId18" Type="http://schemas.openxmlformats.org/officeDocument/2006/relationships/hyperlink" Target="mailto:Martina.Vrkoslavova@msmt.cz" TargetMode="External"/><Relationship Id="rId26" Type="http://schemas.openxmlformats.org/officeDocument/2006/relationships/hyperlink" Target="mailto:Marcela.Sulzenko@msmt.cz" TargetMode="External"/><Relationship Id="rId3" Type="http://schemas.openxmlformats.org/officeDocument/2006/relationships/hyperlink" Target="mailto:Ilona.Cakovska@msmt.cz" TargetMode="External"/><Relationship Id="rId21" Type="http://schemas.openxmlformats.org/officeDocument/2006/relationships/hyperlink" Target="mailto:Lucie.Kazimourova@msmt.cz" TargetMode="External"/><Relationship Id="rId7" Type="http://schemas.openxmlformats.org/officeDocument/2006/relationships/hyperlink" Target="mailto:Michaela.Stollova@msmt.cz" TargetMode="External"/><Relationship Id="rId12" Type="http://schemas.openxmlformats.org/officeDocument/2006/relationships/hyperlink" Target="mailto:reditel@zskokonin.cz" TargetMode="External"/><Relationship Id="rId17" Type="http://schemas.openxmlformats.org/officeDocument/2006/relationships/hyperlink" Target="mailto:zsjs@seznam.cz;skola@zshb.cz" TargetMode="External"/><Relationship Id="rId25" Type="http://schemas.openxmlformats.org/officeDocument/2006/relationships/hyperlink" Target="mailto:jana.junkova@centrum.cz;skola@zsmsvolfartice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Martina.Vrkoslavova@msmt.cz" TargetMode="External"/><Relationship Id="rId20" Type="http://schemas.openxmlformats.org/officeDocument/2006/relationships/hyperlink" Target="mailto:Dita.Koubova@msmt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katerina.hejdova@msmt.cz" TargetMode="External"/><Relationship Id="rId11" Type="http://schemas.openxmlformats.org/officeDocument/2006/relationships/hyperlink" Target="mailto:Dana.Mackova@msmt.cz" TargetMode="External"/><Relationship Id="rId24" Type="http://schemas.openxmlformats.org/officeDocument/2006/relationships/hyperlink" Target="mailto:Jana.Heczkova@msmt.cz" TargetMode="External"/><Relationship Id="rId5" Type="http://schemas.openxmlformats.org/officeDocument/2006/relationships/hyperlink" Target="mailto:Ingrid.Kemzova@msmt.cz" TargetMode="External"/><Relationship Id="rId15" Type="http://schemas.openxmlformats.org/officeDocument/2006/relationships/hyperlink" Target="mailto:Lenka.Zachovalova@msmt.cz" TargetMode="External"/><Relationship Id="rId23" Type="http://schemas.openxmlformats.org/officeDocument/2006/relationships/hyperlink" Target="mailto:David.Kriz@msmt.cz" TargetMode="External"/><Relationship Id="rId28" Type="http://schemas.openxmlformats.org/officeDocument/2006/relationships/comments" Target="../comments3.xml"/><Relationship Id="rId10" Type="http://schemas.openxmlformats.org/officeDocument/2006/relationships/hyperlink" Target="mailto:Ivana.Balouskova@msmt.cz" TargetMode="External"/><Relationship Id="rId19" Type="http://schemas.openxmlformats.org/officeDocument/2006/relationships/hyperlink" Target="mailto:zsjizni@seznam.cz;skola@zsmsjizni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lona.Vlasakova@msmt.cz" TargetMode="External"/><Relationship Id="rId14" Type="http://schemas.openxmlformats.org/officeDocument/2006/relationships/hyperlink" Target="mailto:Ilona.Vlasakova@msmt.cz" TargetMode="External"/><Relationship Id="rId22" Type="http://schemas.openxmlformats.org/officeDocument/2006/relationships/hyperlink" Target="mailto:kamila.nachazelova@zszandov.cz" TargetMode="External"/><Relationship Id="rId27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.Poprstein@msmt.cz" TargetMode="External"/><Relationship Id="rId21" Type="http://schemas.openxmlformats.org/officeDocument/2006/relationships/hyperlink" Target="mailto:Ivana.Horakova@msmt.cz" TargetMode="External"/><Relationship Id="rId42" Type="http://schemas.openxmlformats.org/officeDocument/2006/relationships/hyperlink" Target="mailto:Ilona.Vlasakova@msmt.cz" TargetMode="External"/><Relationship Id="rId47" Type="http://schemas.openxmlformats.org/officeDocument/2006/relationships/hyperlink" Target="mailto:skolanovaves@centrum.cz" TargetMode="External"/><Relationship Id="rId63" Type="http://schemas.openxmlformats.org/officeDocument/2006/relationships/hyperlink" Target="mailto:David.Kriz@msmt.cz" TargetMode="External"/><Relationship Id="rId68" Type="http://schemas.openxmlformats.org/officeDocument/2006/relationships/hyperlink" Target="mailto:Marcela.Sulzenko@msmt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Renata.Nozickova@msmt.cz" TargetMode="External"/><Relationship Id="rId29" Type="http://schemas.openxmlformats.org/officeDocument/2006/relationships/hyperlink" Target="mailto:Alzbeta.Novotna@msmt.cz" TargetMode="External"/><Relationship Id="rId11" Type="http://schemas.openxmlformats.org/officeDocument/2006/relationships/hyperlink" Target="mailto:Alzbeta.Novotna@msmt.cz" TargetMode="External"/><Relationship Id="rId24" Type="http://schemas.openxmlformats.org/officeDocument/2006/relationships/hyperlink" Target="mailto:Martin.Poprstein@msmt.cz" TargetMode="External"/><Relationship Id="rId32" Type="http://schemas.openxmlformats.org/officeDocument/2006/relationships/hyperlink" Target="mailto:Dana.Mackova@msm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fo@zsostasov.cz;radek.vystrcil@zsostasov.cz" TargetMode="External"/><Relationship Id="rId45" Type="http://schemas.openxmlformats.org/officeDocument/2006/relationships/hyperlink" Target="mailto:katerina.hejdova@msmt.cz" TargetMode="External"/><Relationship Id="rId53" Type="http://schemas.openxmlformats.org/officeDocument/2006/relationships/hyperlink" Target="mailto:Alena.Skalova@msmt.cz" TargetMode="External"/><Relationship Id="rId58" Type="http://schemas.openxmlformats.org/officeDocument/2006/relationships/hyperlink" Target="mailto:zsduba@atlas.cz;skalicka@zsduba.cz" TargetMode="External"/><Relationship Id="rId66" Type="http://schemas.openxmlformats.org/officeDocument/2006/relationships/hyperlink" Target="mailto:Alena.Skalova@msmt.cz" TargetMode="External"/><Relationship Id="rId74" Type="http://schemas.openxmlformats.org/officeDocument/2006/relationships/hyperlink" Target="mailto:Eva.Ondrouskova@msmt.cz" TargetMode="External"/><Relationship Id="rId5" Type="http://schemas.openxmlformats.org/officeDocument/2006/relationships/hyperlink" Target="mailto:Ilona.Cakovska@msmt.cz" TargetMode="External"/><Relationship Id="rId61" Type="http://schemas.openxmlformats.org/officeDocument/2006/relationships/hyperlink" Target="mailto:Ilona.Vlasakova@msmt.cz" TargetMode="External"/><Relationship Id="rId19" Type="http://schemas.openxmlformats.org/officeDocument/2006/relationships/hyperlink" Target="mailto:Ivana.Balouskova@msmt.cz" TargetMode="External"/><Relationship Id="rId14" Type="http://schemas.openxmlformats.org/officeDocument/2006/relationships/hyperlink" Target="mailto:ddm@ddm-novybor.cz;vase@smetankanovybor.cz" TargetMode="External"/><Relationship Id="rId22" Type="http://schemas.openxmlformats.org/officeDocument/2006/relationships/hyperlink" Target="mailto:Martina.Capkova@msmt.cz" TargetMode="External"/><Relationship Id="rId27" Type="http://schemas.openxmlformats.org/officeDocument/2006/relationships/hyperlink" Target="mailto:Nada.Pavlova@msmt.cz" TargetMode="External"/><Relationship Id="rId30" Type="http://schemas.openxmlformats.org/officeDocument/2006/relationships/hyperlink" Target="mailto:Martin.Stanek@msmt.cz" TargetMode="External"/><Relationship Id="rId35" Type="http://schemas.openxmlformats.org/officeDocument/2006/relationships/hyperlink" Target="mailto:zsjanovjbc@volny.cz;skola@zsjanovjbc.com" TargetMode="External"/><Relationship Id="rId43" Type="http://schemas.openxmlformats.org/officeDocument/2006/relationships/hyperlink" Target="mailto:Lenka.Zachovalova@msmt.cz" TargetMode="External"/><Relationship Id="rId48" Type="http://schemas.openxmlformats.org/officeDocument/2006/relationships/hyperlink" Target="mailto:Martina.Vrkoslavova@msmt.cz" TargetMode="External"/><Relationship Id="rId56" Type="http://schemas.openxmlformats.org/officeDocument/2006/relationships/hyperlink" Target="mailto:kamila.nachazelova@zszandov.cz" TargetMode="External"/><Relationship Id="rId64" Type="http://schemas.openxmlformats.org/officeDocument/2006/relationships/hyperlink" Target="mailto:Jana.Heczkova@msmt.cz" TargetMode="External"/><Relationship Id="rId69" Type="http://schemas.openxmlformats.org/officeDocument/2006/relationships/hyperlink" Target="mailto:Martin.Poprstein@msmt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zsjizni@seznam.cz;skola@zsmsjizni.cz" TargetMode="External"/><Relationship Id="rId72" Type="http://schemas.openxmlformats.org/officeDocument/2006/relationships/hyperlink" Target="mailto:Ludmila.Smerdova@msmt.cz" TargetMode="External"/><Relationship Id="rId3" Type="http://schemas.openxmlformats.org/officeDocument/2006/relationships/hyperlink" Target="mailto:Katerina.Hejdova@msmt.cz" TargetMode="External"/><Relationship Id="rId12" Type="http://schemas.openxmlformats.org/officeDocument/2006/relationships/hyperlink" Target="mailto:katerina.hejdova@msmt.cz" TargetMode="External"/><Relationship Id="rId17" Type="http://schemas.openxmlformats.org/officeDocument/2006/relationships/hyperlink" Target="mailto:zusnb@clnet.cz;trnkova@zusnb.cz" TargetMode="External"/><Relationship Id="rId25" Type="http://schemas.openxmlformats.org/officeDocument/2006/relationships/hyperlink" Target="mailto:Ivana.Balouskova@msmt.cz" TargetMode="External"/><Relationship Id="rId33" Type="http://schemas.openxmlformats.org/officeDocument/2006/relationships/hyperlink" Target="mailto:reditel@zskokonin.cz" TargetMode="External"/><Relationship Id="rId38" Type="http://schemas.openxmlformats.org/officeDocument/2006/relationships/hyperlink" Target="mailto:skola@zsjenisovice.cz;ou@jenisovice.cz" TargetMode="External"/><Relationship Id="rId46" Type="http://schemas.openxmlformats.org/officeDocument/2006/relationships/hyperlink" Target="mailto:Petr.Svarc@msmt.cz" TargetMode="External"/><Relationship Id="rId59" Type="http://schemas.openxmlformats.org/officeDocument/2006/relationships/hyperlink" Target="mailto:Petr.Svarc@msmt.cz" TargetMode="External"/><Relationship Id="rId67" Type="http://schemas.openxmlformats.org/officeDocument/2006/relationships/hyperlink" Target="mailto:Jana.Heczkova@msmt.cz" TargetMode="External"/><Relationship Id="rId20" Type="http://schemas.openxmlformats.org/officeDocument/2006/relationships/hyperlink" Target="mailto:Alena.Skalova@msmt.cz" TargetMode="External"/><Relationship Id="rId41" Type="http://schemas.openxmlformats.org/officeDocument/2006/relationships/hyperlink" Target="mailto:Ludmila.Smerdova@msmt.cz" TargetMode="External"/><Relationship Id="rId54" Type="http://schemas.openxmlformats.org/officeDocument/2006/relationships/hyperlink" Target="mailto:Lucie.Krzakova@msmt.cz" TargetMode="External"/><Relationship Id="rId62" Type="http://schemas.openxmlformats.org/officeDocument/2006/relationships/hyperlink" Target="mailto:Dana.Mackova@msmt.cz" TargetMode="External"/><Relationship Id="rId70" Type="http://schemas.openxmlformats.org/officeDocument/2006/relationships/hyperlink" Target="mailto:Ivana.Horakova@msmt.cz" TargetMode="External"/><Relationship Id="rId75" Type="http://schemas.openxmlformats.org/officeDocument/2006/relationships/vmlDrawing" Target="../drawings/vmlDrawing4.vm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Ilona.Vlasakova@msmt.cz" TargetMode="External"/><Relationship Id="rId23" Type="http://schemas.openxmlformats.org/officeDocument/2006/relationships/hyperlink" Target="mailto:ms.motylek@volny.cz;reditelka@ms-motylek.eu" TargetMode="External"/><Relationship Id="rId28" Type="http://schemas.openxmlformats.org/officeDocument/2006/relationships/hyperlink" Target="mailto:Eva.Ondrouskova@msmt.cz" TargetMode="External"/><Relationship Id="rId36" Type="http://schemas.openxmlformats.org/officeDocument/2006/relationships/hyperlink" Target="mailto:Pavel.Zalom@msmt.cz" TargetMode="External"/><Relationship Id="rId49" Type="http://schemas.openxmlformats.org/officeDocument/2006/relationships/hyperlink" Target="mailto:zsjs@seznam.cz;skola@zshb.cz" TargetMode="External"/><Relationship Id="rId57" Type="http://schemas.openxmlformats.org/officeDocument/2006/relationships/hyperlink" Target="mailto:Michal.Kazda@msmt.cz" TargetMode="External"/><Relationship Id="rId10" Type="http://schemas.openxmlformats.org/officeDocument/2006/relationships/hyperlink" Target="mailto:Ludmila.Smerdova@msmt.cz" TargetMode="External"/><Relationship Id="rId31" Type="http://schemas.openxmlformats.org/officeDocument/2006/relationships/hyperlink" Target="mailto:skola@zsms-skalice.cz" TargetMode="External"/><Relationship Id="rId44" Type="http://schemas.openxmlformats.org/officeDocument/2006/relationships/hyperlink" Target="mailto:zsvhamry@volny.cz;skola@zsvelkehamry.cz" TargetMode="External"/><Relationship Id="rId52" Type="http://schemas.openxmlformats.org/officeDocument/2006/relationships/hyperlink" Target="mailto:Dita.Koubova@msmt.cz" TargetMode="External"/><Relationship Id="rId60" Type="http://schemas.openxmlformats.org/officeDocument/2006/relationships/hyperlink" Target="mailto:Marcela.Sulzenko@msmt.cz" TargetMode="External"/><Relationship Id="rId65" Type="http://schemas.openxmlformats.org/officeDocument/2006/relationships/hyperlink" Target="mailto:jana.junkova@centrum.cz;skola@zsmsvolfartice.cz" TargetMode="External"/><Relationship Id="rId73" Type="http://schemas.openxmlformats.org/officeDocument/2006/relationships/hyperlink" Target="mailto:reditel@stavlib.cz;sekretariat@stavlib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Michaela.Stollova@msmt.cz" TargetMode="External"/><Relationship Id="rId18" Type="http://schemas.openxmlformats.org/officeDocument/2006/relationships/hyperlink" Target="mailto:Lucie.Richterova@msmt.cz" TargetMode="External"/><Relationship Id="rId39" Type="http://schemas.openxmlformats.org/officeDocument/2006/relationships/hyperlink" Target="mailto:Renata.Nozickova@msmt.cz" TargetMode="External"/><Relationship Id="rId34" Type="http://schemas.openxmlformats.org/officeDocument/2006/relationships/hyperlink" Target="mailto:Ilona.Cakovska@msmt.cz" TargetMode="External"/><Relationship Id="rId50" Type="http://schemas.openxmlformats.org/officeDocument/2006/relationships/hyperlink" Target="mailto:Martina.Vrkoslavova@msmt.cz" TargetMode="External"/><Relationship Id="rId55" Type="http://schemas.openxmlformats.org/officeDocument/2006/relationships/hyperlink" Target="mailto:Lucie.Kazimourova@msmt.cz" TargetMode="External"/><Relationship Id="rId76" Type="http://schemas.openxmlformats.org/officeDocument/2006/relationships/comments" Target="../comments4.xm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cela.Sulzenko@msmt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4DF7F-97FE-41A6-8402-C02748FC746D}">
  <dimension ref="A1:OR369"/>
  <sheetViews>
    <sheetView tabSelected="1" zoomScale="80" zoomScaleNormal="80" workbookViewId="0">
      <pane xSplit="4" ySplit="5" topLeftCell="DO249" activePane="bottomRight" state="frozen"/>
      <selection pane="topRight" activeCell="I1" sqref="I1"/>
      <selection pane="bottomLeft" activeCell="A7" sqref="A7"/>
      <selection pane="bottomRight" activeCell="EC101" sqref="EC101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65" style="223" customWidth="1"/>
    <col min="5" max="5" width="11.28515625" style="362" customWidth="1"/>
    <col min="6" max="6" width="13.5703125" style="362" bestFit="1" customWidth="1"/>
    <col min="7" max="9" width="9.7109375" style="362" customWidth="1"/>
    <col min="10" max="10" width="14.28515625" style="362" customWidth="1"/>
    <col min="11" max="11" width="9.7109375" style="362" customWidth="1"/>
    <col min="12" max="12" width="12.42578125" style="362" customWidth="1"/>
    <col min="13" max="15" width="9.7109375" style="362" customWidth="1"/>
    <col min="16" max="16" width="14.28515625" style="362" customWidth="1"/>
    <col min="17" max="17" width="9.7109375" style="362" customWidth="1"/>
    <col min="18" max="18" width="13.5703125" style="362" bestFit="1" customWidth="1"/>
    <col min="19" max="21" width="9.7109375" style="362" customWidth="1"/>
    <col min="22" max="22" width="13.42578125" style="362" customWidth="1"/>
    <col min="23" max="26" width="10.7109375" style="362" customWidth="1"/>
    <col min="27" max="27" width="13.5703125" style="362" bestFit="1" customWidth="1"/>
    <col min="28" max="28" width="14.28515625" style="362" customWidth="1"/>
    <col min="29" max="38" width="10.7109375" style="362" customWidth="1"/>
    <col min="39" max="40" width="13.5703125" style="362" bestFit="1" customWidth="1"/>
    <col min="41" max="44" width="9.7109375" style="362" customWidth="1"/>
    <col min="45" max="45" width="13.5703125" style="362" bestFit="1" customWidth="1"/>
    <col min="46" max="46" width="14.28515625" style="362" customWidth="1"/>
    <col min="47" max="51" width="9.7109375" style="362" customWidth="1"/>
    <col min="52" max="52" width="13.5703125" style="362" customWidth="1"/>
    <col min="53" max="56" width="9.7109375" style="362" customWidth="1"/>
    <col min="57" max="57" width="13.5703125" style="362" bestFit="1" customWidth="1"/>
    <col min="58" max="62" width="9.7109375" style="362" customWidth="1"/>
    <col min="63" max="63" width="11.42578125" style="362" customWidth="1"/>
    <col min="64" max="64" width="14.28515625" style="362" customWidth="1"/>
    <col min="65" max="69" width="9.7109375" style="362" customWidth="1"/>
    <col min="70" max="70" width="10.85546875" style="362" customWidth="1"/>
    <col min="71" max="76" width="9.7109375" style="362" customWidth="1"/>
    <col min="77" max="77" width="13.7109375" style="362" customWidth="1"/>
    <col min="78" max="78" width="9.7109375" style="362" customWidth="1"/>
    <col min="79" max="79" width="12.42578125" style="362" bestFit="1" customWidth="1"/>
    <col min="80" max="80" width="10.85546875" style="362" bestFit="1" customWidth="1"/>
    <col min="81" max="81" width="9.7109375" style="362" customWidth="1"/>
    <col min="82" max="82" width="13.5703125" style="362" bestFit="1" customWidth="1"/>
    <col min="83" max="83" width="7.85546875" style="617" customWidth="1"/>
    <col min="84" max="84" width="11.28515625" style="362" bestFit="1" customWidth="1"/>
    <col min="85" max="85" width="9.7109375" style="362" customWidth="1"/>
    <col min="86" max="86" width="10.85546875" style="362" bestFit="1" customWidth="1"/>
    <col min="87" max="88" width="9.7109375" style="362" customWidth="1"/>
    <col min="89" max="89" width="10.85546875" style="362" bestFit="1" customWidth="1"/>
    <col min="90" max="90" width="13.5703125" style="362" bestFit="1" customWidth="1"/>
    <col min="91" max="91" width="9.7109375" style="362" customWidth="1"/>
    <col min="92" max="92" width="12.42578125" style="362" bestFit="1" customWidth="1"/>
    <col min="93" max="93" width="10.85546875" style="362" bestFit="1" customWidth="1"/>
    <col min="94" max="94" width="9.7109375" style="362" customWidth="1"/>
    <col min="95" max="95" width="13.5703125" style="362" bestFit="1" customWidth="1"/>
    <col min="96" max="100" width="9.7109375" style="643" customWidth="1"/>
    <col min="101" max="101" width="14.28515625" style="362" customWidth="1"/>
    <col min="102" max="113" width="9.7109375" style="362" customWidth="1"/>
    <col min="114" max="114" width="11.42578125" style="459" customWidth="1"/>
    <col min="115" max="115" width="13.5703125" style="459" customWidth="1"/>
    <col min="116" max="116" width="12.42578125" style="459" bestFit="1" customWidth="1"/>
    <col min="117" max="117" width="10.85546875" style="459" bestFit="1" customWidth="1"/>
    <col min="118" max="118" width="13.5703125" style="459" customWidth="1"/>
    <col min="119" max="119" width="14.85546875" style="459" customWidth="1"/>
    <col min="120" max="120" width="11.28515625" style="459" bestFit="1" customWidth="1"/>
    <col min="121" max="121" width="12.42578125" style="459" customWidth="1"/>
    <col min="122" max="122" width="10.85546875" style="459" bestFit="1" customWidth="1"/>
    <col min="123" max="123" width="8.7109375" style="459" bestFit="1" customWidth="1"/>
    <col min="124" max="124" width="10.85546875" style="459" customWidth="1"/>
    <col min="125" max="125" width="13.42578125" style="459" customWidth="1"/>
    <col min="126" max="127" width="13.5703125" style="459" bestFit="1" customWidth="1"/>
    <col min="128" max="128" width="12.42578125" style="459" bestFit="1" customWidth="1"/>
    <col min="129" max="129" width="10.85546875" style="459" bestFit="1" customWidth="1"/>
    <col min="130" max="131" width="13.5703125" style="459" bestFit="1" customWidth="1"/>
    <col min="132" max="132" width="3.28515625" style="596" customWidth="1"/>
    <col min="133" max="135" width="12.42578125" style="362" customWidth="1"/>
    <col min="136" max="136" width="10.85546875" style="362" customWidth="1"/>
    <col min="137" max="137" width="12.42578125" style="362" customWidth="1"/>
    <col min="138" max="138" width="13.5703125" style="362" customWidth="1"/>
    <col min="139" max="139" width="8.7109375" style="642" customWidth="1"/>
    <col min="140" max="140" width="1.85546875" style="596" customWidth="1"/>
    <col min="141" max="141" width="19.42578125" style="620" customWidth="1"/>
    <col min="142" max="142" width="28.140625" style="620" customWidth="1"/>
    <col min="143" max="143" width="11.85546875" style="620" customWidth="1"/>
    <col min="144" max="144" width="1.85546875" style="620" customWidth="1"/>
    <col min="145" max="145" width="19.42578125" style="620" customWidth="1"/>
    <col min="146" max="146" width="13.5703125" style="620" customWidth="1"/>
    <col min="147" max="147" width="16.28515625" style="620" customWidth="1"/>
    <col min="148" max="148" width="29.28515625" style="620" customWidth="1"/>
    <col min="149" max="149" width="12.7109375" style="621" customWidth="1"/>
    <col min="150" max="16384" width="9.140625" style="620"/>
  </cols>
  <sheetData>
    <row r="1" spans="1:149" ht="51" customHeight="1" thickBot="1">
      <c r="A1" s="639" t="s">
        <v>5622</v>
      </c>
      <c r="B1" s="111"/>
      <c r="C1" s="111"/>
      <c r="D1" s="111"/>
      <c r="E1" s="362" t="s">
        <v>4989</v>
      </c>
      <c r="W1" s="362" t="s">
        <v>4989</v>
      </c>
      <c r="AO1" s="362" t="s">
        <v>4989</v>
      </c>
      <c r="BG1" s="638" t="s">
        <v>5631</v>
      </c>
      <c r="BY1" s="362" t="s">
        <v>4989</v>
      </c>
      <c r="CR1" s="362" t="s">
        <v>5000</v>
      </c>
      <c r="EC1" s="741" t="s">
        <v>5630</v>
      </c>
      <c r="ED1" s="741"/>
      <c r="EE1" s="741"/>
      <c r="EF1" s="741"/>
      <c r="EG1" s="741"/>
      <c r="EH1" s="741"/>
      <c r="EI1" s="741"/>
      <c r="EJ1" s="741"/>
      <c r="EK1" s="741"/>
      <c r="EL1" s="741"/>
      <c r="EM1" s="741"/>
      <c r="EN1" s="741"/>
      <c r="EO1" s="741"/>
      <c r="EP1" s="741"/>
      <c r="EQ1" s="741"/>
      <c r="ER1" s="741"/>
      <c r="ES1" s="741"/>
    </row>
    <row r="2" spans="1:149" ht="58.5" customHeight="1">
      <c r="A2" s="742" t="s">
        <v>0</v>
      </c>
      <c r="B2" s="745" t="s">
        <v>1</v>
      </c>
      <c r="C2" s="745" t="s">
        <v>2</v>
      </c>
      <c r="D2" s="748" t="s">
        <v>5623</v>
      </c>
      <c r="E2" s="751" t="s">
        <v>5629</v>
      </c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71" t="s">
        <v>5636</v>
      </c>
      <c r="X2" s="772"/>
      <c r="Y2" s="772"/>
      <c r="Z2" s="772"/>
      <c r="AA2" s="772"/>
      <c r="AB2" s="772"/>
      <c r="AC2" s="772"/>
      <c r="AD2" s="772"/>
      <c r="AE2" s="772"/>
      <c r="AF2" s="772"/>
      <c r="AG2" s="772"/>
      <c r="AH2" s="772"/>
      <c r="AI2" s="772"/>
      <c r="AJ2" s="772"/>
      <c r="AK2" s="772"/>
      <c r="AL2" s="772"/>
      <c r="AM2" s="772"/>
      <c r="AN2" s="772"/>
      <c r="AO2" s="773" t="s">
        <v>5632</v>
      </c>
      <c r="AP2" s="773"/>
      <c r="AQ2" s="773"/>
      <c r="AR2" s="773"/>
      <c r="AS2" s="773"/>
      <c r="AT2" s="773"/>
      <c r="AU2" s="773"/>
      <c r="AV2" s="773"/>
      <c r="AW2" s="773"/>
      <c r="AX2" s="773"/>
      <c r="AY2" s="773"/>
      <c r="AZ2" s="773"/>
      <c r="BA2" s="773"/>
      <c r="BB2" s="773"/>
      <c r="BC2" s="773"/>
      <c r="BD2" s="773"/>
      <c r="BE2" s="773"/>
      <c r="BF2" s="773"/>
      <c r="BG2" s="774" t="s">
        <v>5628</v>
      </c>
      <c r="BH2" s="774"/>
      <c r="BI2" s="774"/>
      <c r="BJ2" s="774"/>
      <c r="BK2" s="774"/>
      <c r="BL2" s="774"/>
      <c r="BM2" s="774"/>
      <c r="BN2" s="774"/>
      <c r="BO2" s="774"/>
      <c r="BP2" s="774"/>
      <c r="BQ2" s="774"/>
      <c r="BR2" s="774"/>
      <c r="BS2" s="774"/>
      <c r="BT2" s="774"/>
      <c r="BU2" s="774"/>
      <c r="BV2" s="774"/>
      <c r="BW2" s="774"/>
      <c r="BX2" s="774"/>
      <c r="BY2" s="768" t="s">
        <v>5627</v>
      </c>
      <c r="BZ2" s="769"/>
      <c r="CA2" s="769"/>
      <c r="CB2" s="769"/>
      <c r="CC2" s="769"/>
      <c r="CD2" s="769"/>
      <c r="CE2" s="769"/>
      <c r="CF2" s="769"/>
      <c r="CG2" s="769"/>
      <c r="CH2" s="769"/>
      <c r="CI2" s="769"/>
      <c r="CJ2" s="769"/>
      <c r="CK2" s="769"/>
      <c r="CL2" s="769"/>
      <c r="CM2" s="769"/>
      <c r="CN2" s="769"/>
      <c r="CO2" s="769"/>
      <c r="CP2" s="769"/>
      <c r="CQ2" s="769"/>
      <c r="CR2" s="770" t="s">
        <v>5756</v>
      </c>
      <c r="CS2" s="770"/>
      <c r="CT2" s="770"/>
      <c r="CU2" s="770"/>
      <c r="CV2" s="770"/>
      <c r="CW2" s="770"/>
      <c r="CX2" s="770"/>
      <c r="CY2" s="770"/>
      <c r="CZ2" s="770"/>
      <c r="DA2" s="770"/>
      <c r="DB2" s="770"/>
      <c r="DC2" s="770"/>
      <c r="DD2" s="770"/>
      <c r="DE2" s="770"/>
      <c r="DF2" s="770"/>
      <c r="DG2" s="770"/>
      <c r="DH2" s="770"/>
      <c r="DI2" s="770"/>
      <c r="DJ2" s="756" t="s">
        <v>2780</v>
      </c>
      <c r="DK2" s="757"/>
      <c r="DL2" s="757"/>
      <c r="DM2" s="757"/>
      <c r="DN2" s="757"/>
      <c r="DO2" s="758"/>
      <c r="DP2" s="756" t="s">
        <v>4984</v>
      </c>
      <c r="DQ2" s="757"/>
      <c r="DR2" s="757"/>
      <c r="DS2" s="757"/>
      <c r="DT2" s="757"/>
      <c r="DU2" s="758"/>
      <c r="DV2" s="756" t="s">
        <v>2781</v>
      </c>
      <c r="DW2" s="757"/>
      <c r="DX2" s="757"/>
      <c r="DY2" s="757"/>
      <c r="DZ2" s="757"/>
      <c r="EA2" s="758"/>
      <c r="EB2" s="597"/>
      <c r="EC2" s="762" t="s">
        <v>5634</v>
      </c>
      <c r="ED2" s="763"/>
      <c r="EE2" s="763"/>
      <c r="EF2" s="763"/>
      <c r="EG2" s="763"/>
      <c r="EH2" s="763"/>
      <c r="EI2" s="764"/>
      <c r="EJ2" s="597"/>
      <c r="EK2" s="765" t="s">
        <v>5575</v>
      </c>
      <c r="EL2" s="766"/>
      <c r="EM2" s="767"/>
      <c r="EN2" s="633"/>
      <c r="EO2" s="753" t="s">
        <v>5563</v>
      </c>
      <c r="EP2" s="754"/>
      <c r="EQ2" s="754"/>
      <c r="ER2" s="754"/>
      <c r="ES2" s="755"/>
    </row>
    <row r="3" spans="1:149" ht="35.25" customHeight="1">
      <c r="A3" s="743"/>
      <c r="B3" s="746"/>
      <c r="C3" s="746"/>
      <c r="D3" s="749"/>
      <c r="E3" s="732" t="s">
        <v>4982</v>
      </c>
      <c r="F3" s="718"/>
      <c r="G3" s="718"/>
      <c r="H3" s="718"/>
      <c r="I3" s="718"/>
      <c r="J3" s="719"/>
      <c r="K3" s="732" t="s">
        <v>5888</v>
      </c>
      <c r="L3" s="718"/>
      <c r="M3" s="718"/>
      <c r="N3" s="718"/>
      <c r="O3" s="718"/>
      <c r="P3" s="718"/>
      <c r="Q3" s="732" t="s">
        <v>4983</v>
      </c>
      <c r="R3" s="718"/>
      <c r="S3" s="718"/>
      <c r="T3" s="718"/>
      <c r="U3" s="718"/>
      <c r="V3" s="718"/>
      <c r="W3" s="720" t="s">
        <v>4991</v>
      </c>
      <c r="X3" s="716"/>
      <c r="Y3" s="716"/>
      <c r="Z3" s="716"/>
      <c r="AA3" s="716"/>
      <c r="AB3" s="717"/>
      <c r="AC3" s="720" t="s">
        <v>5889</v>
      </c>
      <c r="AD3" s="716"/>
      <c r="AE3" s="716"/>
      <c r="AF3" s="716"/>
      <c r="AG3" s="716"/>
      <c r="AH3" s="717"/>
      <c r="AI3" s="720" t="s">
        <v>4993</v>
      </c>
      <c r="AJ3" s="716"/>
      <c r="AK3" s="716"/>
      <c r="AL3" s="716"/>
      <c r="AM3" s="716"/>
      <c r="AN3" s="717"/>
      <c r="AO3" s="718" t="s">
        <v>4996</v>
      </c>
      <c r="AP3" s="718"/>
      <c r="AQ3" s="718"/>
      <c r="AR3" s="718"/>
      <c r="AS3" s="718"/>
      <c r="AT3" s="719"/>
      <c r="AU3" s="718" t="s">
        <v>5890</v>
      </c>
      <c r="AV3" s="718"/>
      <c r="AW3" s="718"/>
      <c r="AX3" s="718"/>
      <c r="AY3" s="718"/>
      <c r="AZ3" s="719"/>
      <c r="BA3" s="718" t="s">
        <v>4998</v>
      </c>
      <c r="BB3" s="718"/>
      <c r="BC3" s="718"/>
      <c r="BD3" s="718"/>
      <c r="BE3" s="718"/>
      <c r="BF3" s="719"/>
      <c r="BG3" s="718" t="s">
        <v>5005</v>
      </c>
      <c r="BH3" s="718"/>
      <c r="BI3" s="718"/>
      <c r="BJ3" s="718"/>
      <c r="BK3" s="718"/>
      <c r="BL3" s="719"/>
      <c r="BM3" s="718" t="s">
        <v>5633</v>
      </c>
      <c r="BN3" s="718"/>
      <c r="BO3" s="718"/>
      <c r="BP3" s="718"/>
      <c r="BQ3" s="718"/>
      <c r="BR3" s="719"/>
      <c r="BS3" s="718" t="s">
        <v>5007</v>
      </c>
      <c r="BT3" s="718"/>
      <c r="BU3" s="718"/>
      <c r="BV3" s="718"/>
      <c r="BW3" s="718"/>
      <c r="BX3" s="719"/>
      <c r="BY3" s="732" t="s">
        <v>5624</v>
      </c>
      <c r="BZ3" s="718"/>
      <c r="CA3" s="718"/>
      <c r="CB3" s="718"/>
      <c r="CC3" s="718"/>
      <c r="CD3" s="718"/>
      <c r="CE3" s="715"/>
      <c r="CF3" s="716" t="s">
        <v>5891</v>
      </c>
      <c r="CG3" s="716"/>
      <c r="CH3" s="716"/>
      <c r="CI3" s="716"/>
      <c r="CJ3" s="716"/>
      <c r="CK3" s="716"/>
      <c r="CL3" s="716" t="s">
        <v>5625</v>
      </c>
      <c r="CM3" s="716"/>
      <c r="CN3" s="716"/>
      <c r="CO3" s="716"/>
      <c r="CP3" s="716"/>
      <c r="CQ3" s="716"/>
      <c r="CR3" s="715" t="s">
        <v>2784</v>
      </c>
      <c r="CS3" s="716"/>
      <c r="CT3" s="716"/>
      <c r="CU3" s="716"/>
      <c r="CV3" s="716"/>
      <c r="CW3" s="717"/>
      <c r="CX3" s="715" t="s">
        <v>4987</v>
      </c>
      <c r="CY3" s="716"/>
      <c r="CZ3" s="716"/>
      <c r="DA3" s="716"/>
      <c r="DB3" s="716"/>
      <c r="DC3" s="717"/>
      <c r="DD3" s="715" t="s">
        <v>3143</v>
      </c>
      <c r="DE3" s="716"/>
      <c r="DF3" s="716"/>
      <c r="DG3" s="716"/>
      <c r="DH3" s="716"/>
      <c r="DI3" s="717"/>
      <c r="DJ3" s="759"/>
      <c r="DK3" s="760"/>
      <c r="DL3" s="760"/>
      <c r="DM3" s="760"/>
      <c r="DN3" s="760"/>
      <c r="DO3" s="761"/>
      <c r="DP3" s="759"/>
      <c r="DQ3" s="760"/>
      <c r="DR3" s="760"/>
      <c r="DS3" s="760"/>
      <c r="DT3" s="760"/>
      <c r="DU3" s="761"/>
      <c r="DV3" s="759"/>
      <c r="DW3" s="760"/>
      <c r="DX3" s="760"/>
      <c r="DY3" s="760"/>
      <c r="DZ3" s="760"/>
      <c r="EA3" s="761"/>
      <c r="EB3" s="640"/>
      <c r="EC3" s="775" t="s">
        <v>5892</v>
      </c>
      <c r="ED3" s="776"/>
      <c r="EE3" s="776"/>
      <c r="EF3" s="776"/>
      <c r="EG3" s="776"/>
      <c r="EH3" s="776"/>
      <c r="EI3" s="777"/>
      <c r="EJ3" s="640"/>
      <c r="EK3" s="778" t="s">
        <v>5893</v>
      </c>
      <c r="EL3" s="779"/>
      <c r="EM3" s="780"/>
      <c r="EO3" s="781" t="s">
        <v>5894</v>
      </c>
      <c r="EP3" s="782"/>
      <c r="EQ3" s="782"/>
      <c r="ER3" s="782"/>
      <c r="ES3" s="783"/>
    </row>
    <row r="4" spans="1:149" ht="27" customHeight="1">
      <c r="A4" s="743"/>
      <c r="B4" s="746"/>
      <c r="C4" s="746"/>
      <c r="D4" s="749"/>
      <c r="E4" s="733" t="s">
        <v>2785</v>
      </c>
      <c r="F4" s="734"/>
      <c r="G4" s="735" t="s">
        <v>2786</v>
      </c>
      <c r="H4" s="735" t="s">
        <v>2787</v>
      </c>
      <c r="I4" s="735" t="s">
        <v>2788</v>
      </c>
      <c r="J4" s="737" t="s">
        <v>2789</v>
      </c>
      <c r="K4" s="733" t="s">
        <v>2785</v>
      </c>
      <c r="L4" s="734"/>
      <c r="M4" s="735" t="s">
        <v>2786</v>
      </c>
      <c r="N4" s="735" t="s">
        <v>2787</v>
      </c>
      <c r="O4" s="735" t="s">
        <v>2788</v>
      </c>
      <c r="P4" s="739" t="s">
        <v>2789</v>
      </c>
      <c r="Q4" s="733" t="s">
        <v>2785</v>
      </c>
      <c r="R4" s="734"/>
      <c r="S4" s="735" t="s">
        <v>2786</v>
      </c>
      <c r="T4" s="735" t="s">
        <v>2787</v>
      </c>
      <c r="U4" s="735" t="s">
        <v>2788</v>
      </c>
      <c r="V4" s="739" t="s">
        <v>2789</v>
      </c>
      <c r="W4" s="721" t="s">
        <v>2785</v>
      </c>
      <c r="X4" s="722"/>
      <c r="Y4" s="722" t="s">
        <v>2786</v>
      </c>
      <c r="Z4" s="722" t="s">
        <v>2787</v>
      </c>
      <c r="AA4" s="722" t="s">
        <v>2788</v>
      </c>
      <c r="AB4" s="730" t="s">
        <v>2789</v>
      </c>
      <c r="AC4" s="724" t="s">
        <v>2785</v>
      </c>
      <c r="AD4" s="725"/>
      <c r="AE4" s="726" t="s">
        <v>2786</v>
      </c>
      <c r="AF4" s="726" t="s">
        <v>2787</v>
      </c>
      <c r="AG4" s="726" t="s">
        <v>2788</v>
      </c>
      <c r="AH4" s="728" t="s">
        <v>2789</v>
      </c>
      <c r="AI4" s="724" t="s">
        <v>2785</v>
      </c>
      <c r="AJ4" s="725"/>
      <c r="AK4" s="726" t="s">
        <v>2786</v>
      </c>
      <c r="AL4" s="726" t="s">
        <v>2787</v>
      </c>
      <c r="AM4" s="726" t="s">
        <v>2788</v>
      </c>
      <c r="AN4" s="728" t="s">
        <v>2789</v>
      </c>
      <c r="AO4" s="711" t="s">
        <v>2785</v>
      </c>
      <c r="AP4" s="712"/>
      <c r="AQ4" s="713" t="s">
        <v>2786</v>
      </c>
      <c r="AR4" s="713" t="s">
        <v>2787</v>
      </c>
      <c r="AS4" s="713" t="s">
        <v>2788</v>
      </c>
      <c r="AT4" s="709" t="s">
        <v>2789</v>
      </c>
      <c r="AU4" s="711" t="s">
        <v>2785</v>
      </c>
      <c r="AV4" s="712"/>
      <c r="AW4" s="713" t="s">
        <v>2786</v>
      </c>
      <c r="AX4" s="713" t="s">
        <v>2787</v>
      </c>
      <c r="AY4" s="713" t="s">
        <v>2788</v>
      </c>
      <c r="AZ4" s="709" t="s">
        <v>2789</v>
      </c>
      <c r="BA4" s="711" t="s">
        <v>2785</v>
      </c>
      <c r="BB4" s="712"/>
      <c r="BC4" s="713" t="s">
        <v>2786</v>
      </c>
      <c r="BD4" s="713" t="s">
        <v>2787</v>
      </c>
      <c r="BE4" s="713" t="s">
        <v>2788</v>
      </c>
      <c r="BF4" s="709" t="s">
        <v>2789</v>
      </c>
      <c r="BG4" s="707" t="s">
        <v>2785</v>
      </c>
      <c r="BH4" s="708"/>
      <c r="BI4" s="705" t="s">
        <v>2786</v>
      </c>
      <c r="BJ4" s="705" t="s">
        <v>2787</v>
      </c>
      <c r="BK4" s="705" t="s">
        <v>2788</v>
      </c>
      <c r="BL4" s="703" t="s">
        <v>2789</v>
      </c>
      <c r="BM4" s="707" t="s">
        <v>2785</v>
      </c>
      <c r="BN4" s="708"/>
      <c r="BO4" s="705" t="s">
        <v>2786</v>
      </c>
      <c r="BP4" s="705" t="s">
        <v>2787</v>
      </c>
      <c r="BQ4" s="705" t="s">
        <v>2788</v>
      </c>
      <c r="BR4" s="703" t="s">
        <v>2789</v>
      </c>
      <c r="BS4" s="707" t="s">
        <v>2785</v>
      </c>
      <c r="BT4" s="708"/>
      <c r="BU4" s="705" t="s">
        <v>2786</v>
      </c>
      <c r="BV4" s="705" t="s">
        <v>2787</v>
      </c>
      <c r="BW4" s="705" t="s">
        <v>2788</v>
      </c>
      <c r="BX4" s="703" t="s">
        <v>2789</v>
      </c>
      <c r="BY4" s="700" t="s">
        <v>2785</v>
      </c>
      <c r="BZ4" s="698"/>
      <c r="CA4" s="698" t="s">
        <v>2786</v>
      </c>
      <c r="CB4" s="698" t="s">
        <v>2787</v>
      </c>
      <c r="CC4" s="698" t="s">
        <v>2788</v>
      </c>
      <c r="CD4" s="698" t="s">
        <v>2789</v>
      </c>
      <c r="CE4" s="701" t="s">
        <v>5626</v>
      </c>
      <c r="CF4" s="698" t="s">
        <v>2785</v>
      </c>
      <c r="CG4" s="698"/>
      <c r="CH4" s="698" t="s">
        <v>2786</v>
      </c>
      <c r="CI4" s="698" t="s">
        <v>2787</v>
      </c>
      <c r="CJ4" s="698" t="s">
        <v>2788</v>
      </c>
      <c r="CK4" s="698" t="s">
        <v>2789</v>
      </c>
      <c r="CL4" s="698" t="s">
        <v>2785</v>
      </c>
      <c r="CM4" s="698"/>
      <c r="CN4" s="698" t="s">
        <v>2786</v>
      </c>
      <c r="CO4" s="698" t="s">
        <v>2787</v>
      </c>
      <c r="CP4" s="698" t="s">
        <v>2788</v>
      </c>
      <c r="CQ4" s="698" t="s">
        <v>2789</v>
      </c>
      <c r="CR4" s="694" t="s">
        <v>2785</v>
      </c>
      <c r="CS4" s="695"/>
      <c r="CT4" s="696" t="s">
        <v>2786</v>
      </c>
      <c r="CU4" s="696" t="s">
        <v>2787</v>
      </c>
      <c r="CV4" s="696" t="s">
        <v>2788</v>
      </c>
      <c r="CW4" s="692" t="s">
        <v>2789</v>
      </c>
      <c r="CX4" s="694" t="s">
        <v>2785</v>
      </c>
      <c r="CY4" s="695"/>
      <c r="CZ4" s="696" t="s">
        <v>2786</v>
      </c>
      <c r="DA4" s="696" t="s">
        <v>2787</v>
      </c>
      <c r="DB4" s="696" t="s">
        <v>2788</v>
      </c>
      <c r="DC4" s="692" t="s">
        <v>2789</v>
      </c>
      <c r="DD4" s="694" t="s">
        <v>2785</v>
      </c>
      <c r="DE4" s="695"/>
      <c r="DF4" s="696" t="s">
        <v>2786</v>
      </c>
      <c r="DG4" s="696" t="s">
        <v>2787</v>
      </c>
      <c r="DH4" s="696" t="s">
        <v>2788</v>
      </c>
      <c r="DI4" s="692" t="s">
        <v>2789</v>
      </c>
      <c r="DJ4" s="690" t="s">
        <v>2785</v>
      </c>
      <c r="DK4" s="691"/>
      <c r="DL4" s="686" t="s">
        <v>2786</v>
      </c>
      <c r="DM4" s="686" t="s">
        <v>2787</v>
      </c>
      <c r="DN4" s="686" t="s">
        <v>2788</v>
      </c>
      <c r="DO4" s="688" t="s">
        <v>2789</v>
      </c>
      <c r="DP4" s="690" t="s">
        <v>2785</v>
      </c>
      <c r="DQ4" s="691"/>
      <c r="DR4" s="686" t="s">
        <v>2786</v>
      </c>
      <c r="DS4" s="686" t="s">
        <v>2787</v>
      </c>
      <c r="DT4" s="686" t="s">
        <v>2788</v>
      </c>
      <c r="DU4" s="688" t="s">
        <v>2789</v>
      </c>
      <c r="DV4" s="690" t="s">
        <v>2785</v>
      </c>
      <c r="DW4" s="691"/>
      <c r="DX4" s="686" t="s">
        <v>2786</v>
      </c>
      <c r="DY4" s="686" t="s">
        <v>2787</v>
      </c>
      <c r="DZ4" s="686" t="s">
        <v>2788</v>
      </c>
      <c r="EA4" s="688" t="s">
        <v>2789</v>
      </c>
      <c r="EB4" s="598"/>
      <c r="EC4" s="685" t="s">
        <v>2785</v>
      </c>
      <c r="ED4" s="677"/>
      <c r="EE4" s="677" t="s">
        <v>2786</v>
      </c>
      <c r="EF4" s="677" t="s">
        <v>2787</v>
      </c>
      <c r="EG4" s="677" t="s">
        <v>2788</v>
      </c>
      <c r="EH4" s="677" t="s">
        <v>2789</v>
      </c>
      <c r="EI4" s="678" t="s">
        <v>5635</v>
      </c>
      <c r="EJ4" s="598"/>
      <c r="EK4" s="679" t="s">
        <v>2743</v>
      </c>
      <c r="EL4" s="671" t="s">
        <v>2795</v>
      </c>
      <c r="EM4" s="675" t="s">
        <v>5397</v>
      </c>
      <c r="EO4" s="683" t="s">
        <v>5620</v>
      </c>
      <c r="EP4" s="670" t="s">
        <v>5621</v>
      </c>
      <c r="EQ4" s="672" t="s">
        <v>2789</v>
      </c>
      <c r="ER4" s="671" t="s">
        <v>2795</v>
      </c>
      <c r="ES4" s="675" t="s">
        <v>2782</v>
      </c>
    </row>
    <row r="5" spans="1:149" ht="15.75" thickBot="1">
      <c r="A5" s="744"/>
      <c r="B5" s="747"/>
      <c r="C5" s="747"/>
      <c r="D5" s="750"/>
      <c r="E5" s="368" t="s">
        <v>2792</v>
      </c>
      <c r="F5" s="369" t="s">
        <v>2793</v>
      </c>
      <c r="G5" s="736"/>
      <c r="H5" s="736"/>
      <c r="I5" s="736"/>
      <c r="J5" s="738"/>
      <c r="K5" s="368" t="s">
        <v>2792</v>
      </c>
      <c r="L5" s="369" t="s">
        <v>2793</v>
      </c>
      <c r="M5" s="736"/>
      <c r="N5" s="736"/>
      <c r="O5" s="736"/>
      <c r="P5" s="740"/>
      <c r="Q5" s="368" t="s">
        <v>2792</v>
      </c>
      <c r="R5" s="369" t="s">
        <v>2793</v>
      </c>
      <c r="S5" s="736"/>
      <c r="T5" s="736"/>
      <c r="U5" s="736"/>
      <c r="V5" s="740"/>
      <c r="W5" s="372" t="s">
        <v>2792</v>
      </c>
      <c r="X5" s="373" t="s">
        <v>2793</v>
      </c>
      <c r="Y5" s="723"/>
      <c r="Z5" s="723"/>
      <c r="AA5" s="723"/>
      <c r="AB5" s="731"/>
      <c r="AC5" s="372" t="s">
        <v>2792</v>
      </c>
      <c r="AD5" s="373" t="s">
        <v>2793</v>
      </c>
      <c r="AE5" s="727"/>
      <c r="AF5" s="727"/>
      <c r="AG5" s="727"/>
      <c r="AH5" s="729"/>
      <c r="AI5" s="372" t="s">
        <v>2792</v>
      </c>
      <c r="AJ5" s="373" t="s">
        <v>2793</v>
      </c>
      <c r="AK5" s="727"/>
      <c r="AL5" s="727"/>
      <c r="AM5" s="727"/>
      <c r="AN5" s="729"/>
      <c r="AO5" s="245" t="s">
        <v>2792</v>
      </c>
      <c r="AP5" s="361" t="s">
        <v>2793</v>
      </c>
      <c r="AQ5" s="714"/>
      <c r="AR5" s="714"/>
      <c r="AS5" s="714"/>
      <c r="AT5" s="710"/>
      <c r="AU5" s="245" t="s">
        <v>2792</v>
      </c>
      <c r="AV5" s="361" t="s">
        <v>2793</v>
      </c>
      <c r="AW5" s="714"/>
      <c r="AX5" s="714"/>
      <c r="AY5" s="714"/>
      <c r="AZ5" s="710"/>
      <c r="BA5" s="245" t="s">
        <v>2792</v>
      </c>
      <c r="BB5" s="361" t="s">
        <v>2793</v>
      </c>
      <c r="BC5" s="714"/>
      <c r="BD5" s="714"/>
      <c r="BE5" s="714"/>
      <c r="BF5" s="710"/>
      <c r="BG5" s="370" t="s">
        <v>2792</v>
      </c>
      <c r="BH5" s="371" t="s">
        <v>2793</v>
      </c>
      <c r="BI5" s="706"/>
      <c r="BJ5" s="706"/>
      <c r="BK5" s="706"/>
      <c r="BL5" s="704"/>
      <c r="BM5" s="370" t="s">
        <v>2792</v>
      </c>
      <c r="BN5" s="371" t="s">
        <v>2793</v>
      </c>
      <c r="BO5" s="706"/>
      <c r="BP5" s="706"/>
      <c r="BQ5" s="706"/>
      <c r="BR5" s="704"/>
      <c r="BS5" s="370" t="s">
        <v>2792</v>
      </c>
      <c r="BT5" s="371" t="s">
        <v>2793</v>
      </c>
      <c r="BU5" s="706"/>
      <c r="BV5" s="706"/>
      <c r="BW5" s="706"/>
      <c r="BX5" s="704"/>
      <c r="BY5" s="606" t="s">
        <v>2792</v>
      </c>
      <c r="BZ5" s="607" t="s">
        <v>2793</v>
      </c>
      <c r="CA5" s="699"/>
      <c r="CB5" s="699"/>
      <c r="CC5" s="699"/>
      <c r="CD5" s="699"/>
      <c r="CE5" s="702"/>
      <c r="CF5" s="607" t="s">
        <v>2792</v>
      </c>
      <c r="CG5" s="607" t="s">
        <v>2793</v>
      </c>
      <c r="CH5" s="699"/>
      <c r="CI5" s="699"/>
      <c r="CJ5" s="699"/>
      <c r="CK5" s="699"/>
      <c r="CL5" s="607" t="s">
        <v>2792</v>
      </c>
      <c r="CM5" s="607" t="s">
        <v>2793</v>
      </c>
      <c r="CN5" s="699"/>
      <c r="CO5" s="699"/>
      <c r="CP5" s="699"/>
      <c r="CQ5" s="699"/>
      <c r="CR5" s="247" t="s">
        <v>2792</v>
      </c>
      <c r="CS5" s="248" t="s">
        <v>2793</v>
      </c>
      <c r="CT5" s="697"/>
      <c r="CU5" s="697"/>
      <c r="CV5" s="697"/>
      <c r="CW5" s="693"/>
      <c r="CX5" s="247" t="s">
        <v>2792</v>
      </c>
      <c r="CY5" s="248" t="s">
        <v>2793</v>
      </c>
      <c r="CZ5" s="697"/>
      <c r="DA5" s="697"/>
      <c r="DB5" s="697"/>
      <c r="DC5" s="693"/>
      <c r="DD5" s="247" t="s">
        <v>2792</v>
      </c>
      <c r="DE5" s="248" t="s">
        <v>2793</v>
      </c>
      <c r="DF5" s="697"/>
      <c r="DG5" s="697"/>
      <c r="DH5" s="697"/>
      <c r="DI5" s="693"/>
      <c r="DJ5" s="167" t="s">
        <v>2792</v>
      </c>
      <c r="DK5" s="168" t="s">
        <v>2793</v>
      </c>
      <c r="DL5" s="687"/>
      <c r="DM5" s="687"/>
      <c r="DN5" s="687"/>
      <c r="DO5" s="689"/>
      <c r="DP5" s="167" t="s">
        <v>2792</v>
      </c>
      <c r="DQ5" s="168" t="s">
        <v>2793</v>
      </c>
      <c r="DR5" s="687"/>
      <c r="DS5" s="687"/>
      <c r="DT5" s="687"/>
      <c r="DU5" s="689"/>
      <c r="DV5" s="167" t="s">
        <v>2792</v>
      </c>
      <c r="DW5" s="168" t="s">
        <v>2793</v>
      </c>
      <c r="DX5" s="687"/>
      <c r="DY5" s="687"/>
      <c r="DZ5" s="687"/>
      <c r="EA5" s="689"/>
      <c r="EB5" s="598"/>
      <c r="EC5" s="636" t="s">
        <v>2792</v>
      </c>
      <c r="ED5" s="637" t="s">
        <v>2793</v>
      </c>
      <c r="EE5" s="677"/>
      <c r="EF5" s="677"/>
      <c r="EG5" s="677"/>
      <c r="EH5" s="677"/>
      <c r="EI5" s="678"/>
      <c r="EJ5" s="598"/>
      <c r="EK5" s="680"/>
      <c r="EL5" s="681"/>
      <c r="EM5" s="682"/>
      <c r="EO5" s="684"/>
      <c r="EP5" s="671"/>
      <c r="EQ5" s="673"/>
      <c r="ER5" s="674"/>
      <c r="ES5" s="676"/>
    </row>
    <row r="6" spans="1:149">
      <c r="A6" s="231">
        <v>59</v>
      </c>
      <c r="B6" s="151">
        <v>2330</v>
      </c>
      <c r="C6" s="151">
        <v>71294511</v>
      </c>
      <c r="D6" s="232" t="s">
        <v>441</v>
      </c>
      <c r="E6" s="366"/>
      <c r="F6" s="174"/>
      <c r="G6" s="174"/>
      <c r="H6" s="174"/>
      <c r="I6" s="174"/>
      <c r="J6" s="367">
        <f t="shared" ref="J6:J11" si="0">SUM(E6:I6)</f>
        <v>0</v>
      </c>
      <c r="K6" s="366"/>
      <c r="L6" s="174"/>
      <c r="M6" s="174"/>
      <c r="N6" s="174"/>
      <c r="O6" s="174"/>
      <c r="P6" s="367">
        <f t="shared" ref="P6:P69" si="1">SUM(K6:O6)</f>
        <v>0</v>
      </c>
      <c r="Q6" s="366"/>
      <c r="R6" s="174">
        <f t="shared" ref="R6:R69" si="2">F6-L6</f>
        <v>0</v>
      </c>
      <c r="S6" s="174"/>
      <c r="T6" s="174"/>
      <c r="U6" s="174"/>
      <c r="V6" s="367">
        <f t="shared" ref="V6:V69" si="3">SUM(Q6:U6)</f>
        <v>0</v>
      </c>
      <c r="W6" s="366"/>
      <c r="X6" s="174"/>
      <c r="Y6" s="174"/>
      <c r="Z6" s="174"/>
      <c r="AA6" s="174"/>
      <c r="AB6" s="367">
        <f t="shared" ref="AB6:AB69" si="4">SUM(W6:AA6)</f>
        <v>0</v>
      </c>
      <c r="AC6" s="366"/>
      <c r="AD6" s="174"/>
      <c r="AE6" s="174"/>
      <c r="AF6" s="174"/>
      <c r="AG6" s="174"/>
      <c r="AH6" s="367">
        <f t="shared" ref="AH6:AH69" si="5">SUM(AC6:AG6)</f>
        <v>0</v>
      </c>
      <c r="AI6" s="366"/>
      <c r="AJ6" s="174"/>
      <c r="AK6" s="174"/>
      <c r="AL6" s="174"/>
      <c r="AM6" s="174">
        <f t="shared" ref="AM6:AM69" si="6">AA6-AG6</f>
        <v>0</v>
      </c>
      <c r="AN6" s="367">
        <f t="shared" ref="AN6:AN69" si="7">SUM(AI6:AM6)</f>
        <v>0</v>
      </c>
      <c r="AO6" s="611"/>
      <c r="AP6" s="174"/>
      <c r="AQ6" s="174"/>
      <c r="AR6" s="174"/>
      <c r="AS6" s="174"/>
      <c r="AT6" s="367">
        <f t="shared" ref="AT6:AT69" si="8">SUM(AO6:AS6)</f>
        <v>0</v>
      </c>
      <c r="AU6" s="366"/>
      <c r="AV6" s="174"/>
      <c r="AW6" s="174"/>
      <c r="AX6" s="174"/>
      <c r="AY6" s="174"/>
      <c r="AZ6" s="367">
        <f t="shared" ref="AZ6:AZ69" si="9">SUM(AU6:AY6)</f>
        <v>0</v>
      </c>
      <c r="BA6" s="366"/>
      <c r="BB6" s="174"/>
      <c r="BC6" s="174"/>
      <c r="BD6" s="174"/>
      <c r="BE6" s="174">
        <f t="shared" ref="BE6:BE69" si="10">AS6-AY6</f>
        <v>0</v>
      </c>
      <c r="BF6" s="367">
        <f t="shared" ref="BF6:BF69" si="11">SUM(BA6:BE6)</f>
        <v>0</v>
      </c>
      <c r="BG6" s="611"/>
      <c r="BH6" s="174"/>
      <c r="BI6" s="174"/>
      <c r="BJ6" s="174"/>
      <c r="BK6" s="174"/>
      <c r="BL6" s="367">
        <f t="shared" ref="BL6:BL11" si="12">SUM(BG6:BK6)</f>
        <v>0</v>
      </c>
      <c r="BM6" s="366"/>
      <c r="BN6" s="174"/>
      <c r="BO6" s="174"/>
      <c r="BP6" s="174"/>
      <c r="BQ6" s="174"/>
      <c r="BR6" s="367">
        <f t="shared" ref="BR6:BR69" si="13">SUM(BM6:BQ6)</f>
        <v>0</v>
      </c>
      <c r="BS6" s="366"/>
      <c r="BT6" s="174"/>
      <c r="BU6" s="174"/>
      <c r="BV6" s="174"/>
      <c r="BW6" s="174"/>
      <c r="BX6" s="367">
        <f t="shared" ref="BX6:BX69" si="14">SUM(BS6:BW6)</f>
        <v>0</v>
      </c>
      <c r="BY6" s="366"/>
      <c r="BZ6" s="174"/>
      <c r="CA6" s="174"/>
      <c r="CB6" s="174"/>
      <c r="CC6" s="174"/>
      <c r="CD6" s="367">
        <f t="shared" ref="CD6:CD69" si="15">SUM(BY6:CC6)</f>
        <v>0</v>
      </c>
      <c r="CE6" s="618"/>
      <c r="CF6" s="366"/>
      <c r="CG6" s="174"/>
      <c r="CH6" s="174"/>
      <c r="CI6" s="174"/>
      <c r="CJ6" s="174"/>
      <c r="CK6" s="367">
        <f t="shared" ref="CK6:CK11" si="16">SUM(CF6:CJ6)</f>
        <v>0</v>
      </c>
      <c r="CL6" s="611">
        <f t="shared" ref="CL6:CL69" si="17">BY6-CF6</f>
        <v>0</v>
      </c>
      <c r="CM6" s="174">
        <f t="shared" ref="CM6:CM69" si="18">BZ6-CG6</f>
        <v>0</v>
      </c>
      <c r="CN6" s="174">
        <f t="shared" ref="CN6:CN69" si="19">CA6-CH6</f>
        <v>0</v>
      </c>
      <c r="CO6" s="174">
        <f t="shared" ref="CO6:CO69" si="20">CB6-CI6</f>
        <v>0</v>
      </c>
      <c r="CP6" s="174">
        <f t="shared" ref="CP6:CP69" si="21">CC6-CJ6</f>
        <v>0</v>
      </c>
      <c r="CQ6" s="367">
        <f t="shared" ref="CQ6:CQ11" si="22">SUM(CL6:CP6)</f>
        <v>0</v>
      </c>
      <c r="CR6" s="613"/>
      <c r="CS6" s="601"/>
      <c r="CT6" s="601"/>
      <c r="CU6" s="601"/>
      <c r="CV6" s="601"/>
      <c r="CW6" s="367">
        <f t="shared" ref="CW6:CW11" si="23">SUM(CR6:CV6)</f>
        <v>0</v>
      </c>
      <c r="CX6" s="366"/>
      <c r="CY6" s="174"/>
      <c r="CZ6" s="174"/>
      <c r="DA6" s="174"/>
      <c r="DB6" s="174"/>
      <c r="DC6" s="367">
        <f t="shared" ref="DC6:DC69" si="24">SUM(CX6:DB6)</f>
        <v>0</v>
      </c>
      <c r="DD6" s="366"/>
      <c r="DE6" s="174"/>
      <c r="DF6" s="174"/>
      <c r="DG6" s="174"/>
      <c r="DH6" s="174"/>
      <c r="DI6" s="367">
        <f t="shared" ref="DI6:DI69" si="25">SUM(DD6:DH6)</f>
        <v>0</v>
      </c>
      <c r="DJ6" s="600">
        <f t="shared" ref="DJ6:DJ69" si="26">E6+W6+AO6+BG6+BY6+CR6</f>
        <v>0</v>
      </c>
      <c r="DK6" s="601">
        <f t="shared" ref="DK6:DK69" si="27">F6+X6+AP6+BH6+BZ6+CS6</f>
        <v>0</v>
      </c>
      <c r="DL6" s="601">
        <f t="shared" ref="DL6:DL69" si="28">G6+Y6+AQ6+BI6+CA6+CT6</f>
        <v>0</v>
      </c>
      <c r="DM6" s="601">
        <f t="shared" ref="DM6:DM69" si="29">H6+Z6+AR6+BJ6+CB6+CU6</f>
        <v>0</v>
      </c>
      <c r="DN6" s="601">
        <f t="shared" ref="DN6:DN69" si="30">I6+AA6+AS6+BK6+CC6+CV6</f>
        <v>0</v>
      </c>
      <c r="DO6" s="602">
        <f t="shared" ref="DO6:DO69" si="31">SUM(DJ6:DN6)</f>
        <v>0</v>
      </c>
      <c r="DP6" s="600">
        <f t="shared" ref="DP6:DP69" si="32">K6+AC6+AU6+BM6+CF6+CX6</f>
        <v>0</v>
      </c>
      <c r="DQ6" s="601">
        <f t="shared" ref="DQ6:DQ69" si="33">L6+AD6+AV6+BN6+CG6+CY6</f>
        <v>0</v>
      </c>
      <c r="DR6" s="601">
        <f t="shared" ref="DR6:DR69" si="34">M6+AE6+AW6+BO6+CH6+CZ6</f>
        <v>0</v>
      </c>
      <c r="DS6" s="601">
        <f t="shared" ref="DS6:DS69" si="35">N6+AF6+AX6+BP6+CI6+DA6</f>
        <v>0</v>
      </c>
      <c r="DT6" s="601">
        <f t="shared" ref="DT6:DT69" si="36">O6+AG6+AY6+BQ6+CJ6+DB6</f>
        <v>0</v>
      </c>
      <c r="DU6" s="602">
        <f t="shared" ref="DU6:DU69" si="37">SUM(DP6:DT6)</f>
        <v>0</v>
      </c>
      <c r="DV6" s="600">
        <f t="shared" ref="DV6:DV69" si="38">Q6+AI6+BA6+DD6+BS6+CL6</f>
        <v>0</v>
      </c>
      <c r="DW6" s="601">
        <f t="shared" ref="DW6:DW69" si="39">R6+AJ6+BB6+DE6+BT6+CM6</f>
        <v>0</v>
      </c>
      <c r="DX6" s="601">
        <f t="shared" ref="DX6:DX69" si="40">S6+AK6+BC6+DF6+BU6+CN6</f>
        <v>0</v>
      </c>
      <c r="DY6" s="601">
        <f t="shared" ref="DY6:DY69" si="41">T6+AL6+BD6+DG6+BV6+CO6</f>
        <v>0</v>
      </c>
      <c r="DZ6" s="601">
        <f t="shared" ref="DZ6:DZ69" si="42">U6+AM6+BE6+DH6+BW6+CP6</f>
        <v>0</v>
      </c>
      <c r="EA6" s="602">
        <f t="shared" ref="EA6:EA69" si="43">SUM(DV6:DZ6)</f>
        <v>0</v>
      </c>
      <c r="EB6" s="459"/>
      <c r="EC6" s="366"/>
      <c r="ED6" s="174"/>
      <c r="EE6" s="174"/>
      <c r="EF6" s="174"/>
      <c r="EG6" s="174"/>
      <c r="EH6" s="174">
        <f t="shared" ref="EH6:EH69" si="44">SUM(EC6:EG6)</f>
        <v>0</v>
      </c>
      <c r="EI6" s="602"/>
      <c r="EJ6" s="459"/>
      <c r="EK6" s="614"/>
      <c r="EL6" s="622"/>
      <c r="EM6" s="623"/>
      <c r="EO6" s="600">
        <v>2612788.39</v>
      </c>
      <c r="EP6" s="601">
        <v>792161.61</v>
      </c>
      <c r="EQ6" s="601">
        <f t="shared" ref="EQ6:EQ69" si="45">SUM(EO6:EP6)</f>
        <v>3404950</v>
      </c>
      <c r="ER6" s="624" t="s">
        <v>5794</v>
      </c>
      <c r="ES6" s="625">
        <v>45132</v>
      </c>
    </row>
    <row r="7" spans="1:149">
      <c r="A7" s="231">
        <v>60</v>
      </c>
      <c r="B7" s="151">
        <v>2415</v>
      </c>
      <c r="C7" s="151">
        <v>72742186</v>
      </c>
      <c r="D7" s="232" t="s">
        <v>449</v>
      </c>
      <c r="E7" s="366"/>
      <c r="F7" s="174"/>
      <c r="G7" s="174"/>
      <c r="H7" s="174"/>
      <c r="I7" s="174"/>
      <c r="J7" s="367">
        <f t="shared" si="0"/>
        <v>0</v>
      </c>
      <c r="K7" s="366"/>
      <c r="L7" s="174"/>
      <c r="M7" s="174"/>
      <c r="N7" s="174"/>
      <c r="O7" s="174"/>
      <c r="P7" s="367">
        <f t="shared" si="1"/>
        <v>0</v>
      </c>
      <c r="Q7" s="366"/>
      <c r="R7" s="174">
        <f t="shared" si="2"/>
        <v>0</v>
      </c>
      <c r="S7" s="174"/>
      <c r="T7" s="174"/>
      <c r="U7" s="174"/>
      <c r="V7" s="367">
        <f t="shared" si="3"/>
        <v>0</v>
      </c>
      <c r="W7" s="366"/>
      <c r="X7" s="174"/>
      <c r="Y7" s="174"/>
      <c r="Z7" s="174"/>
      <c r="AA7" s="174"/>
      <c r="AB7" s="367">
        <f t="shared" si="4"/>
        <v>0</v>
      </c>
      <c r="AC7" s="366"/>
      <c r="AD7" s="174"/>
      <c r="AE7" s="174"/>
      <c r="AF7" s="174"/>
      <c r="AG7" s="174"/>
      <c r="AH7" s="367">
        <f t="shared" si="5"/>
        <v>0</v>
      </c>
      <c r="AI7" s="366"/>
      <c r="AJ7" s="174"/>
      <c r="AK7" s="174"/>
      <c r="AL7" s="174"/>
      <c r="AM7" s="174">
        <f t="shared" si="6"/>
        <v>0</v>
      </c>
      <c r="AN7" s="367">
        <f t="shared" si="7"/>
        <v>0</v>
      </c>
      <c r="AO7" s="611"/>
      <c r="AP7" s="174"/>
      <c r="AQ7" s="174"/>
      <c r="AR7" s="174"/>
      <c r="AS7" s="174"/>
      <c r="AT7" s="367">
        <f t="shared" si="8"/>
        <v>0</v>
      </c>
      <c r="AU7" s="366"/>
      <c r="AV7" s="174"/>
      <c r="AW7" s="174"/>
      <c r="AX7" s="174"/>
      <c r="AY7" s="174"/>
      <c r="AZ7" s="367">
        <f t="shared" si="9"/>
        <v>0</v>
      </c>
      <c r="BA7" s="366"/>
      <c r="BB7" s="174"/>
      <c r="BC7" s="174"/>
      <c r="BD7" s="174"/>
      <c r="BE7" s="174">
        <f t="shared" si="10"/>
        <v>0</v>
      </c>
      <c r="BF7" s="367">
        <f t="shared" si="11"/>
        <v>0</v>
      </c>
      <c r="BG7" s="611"/>
      <c r="BH7" s="174"/>
      <c r="BI7" s="174"/>
      <c r="BJ7" s="174"/>
      <c r="BK7" s="174"/>
      <c r="BL7" s="367">
        <f t="shared" si="12"/>
        <v>0</v>
      </c>
      <c r="BM7" s="366"/>
      <c r="BN7" s="174"/>
      <c r="BO7" s="174"/>
      <c r="BP7" s="174"/>
      <c r="BQ7" s="174"/>
      <c r="BR7" s="367">
        <f t="shared" si="13"/>
        <v>0</v>
      </c>
      <c r="BS7" s="366"/>
      <c r="BT7" s="174"/>
      <c r="BU7" s="174"/>
      <c r="BV7" s="174"/>
      <c r="BW7" s="174"/>
      <c r="BX7" s="367">
        <f t="shared" si="14"/>
        <v>0</v>
      </c>
      <c r="BY7" s="366"/>
      <c r="BZ7" s="174"/>
      <c r="CA7" s="174"/>
      <c r="CB7" s="174"/>
      <c r="CC7" s="174"/>
      <c r="CD7" s="367">
        <f t="shared" si="15"/>
        <v>0</v>
      </c>
      <c r="CE7" s="618"/>
      <c r="CF7" s="366"/>
      <c r="CG7" s="174"/>
      <c r="CH7" s="174"/>
      <c r="CI7" s="174"/>
      <c r="CJ7" s="174"/>
      <c r="CK7" s="367">
        <f t="shared" si="16"/>
        <v>0</v>
      </c>
      <c r="CL7" s="611">
        <f t="shared" si="17"/>
        <v>0</v>
      </c>
      <c r="CM7" s="174">
        <f t="shared" si="18"/>
        <v>0</v>
      </c>
      <c r="CN7" s="174">
        <f t="shared" si="19"/>
        <v>0</v>
      </c>
      <c r="CO7" s="174">
        <f t="shared" si="20"/>
        <v>0</v>
      </c>
      <c r="CP7" s="174">
        <f t="shared" si="21"/>
        <v>0</v>
      </c>
      <c r="CQ7" s="367">
        <f t="shared" si="22"/>
        <v>0</v>
      </c>
      <c r="CR7" s="613"/>
      <c r="CS7" s="601"/>
      <c r="CT7" s="601"/>
      <c r="CU7" s="601"/>
      <c r="CV7" s="601"/>
      <c r="CW7" s="367">
        <f t="shared" si="23"/>
        <v>0</v>
      </c>
      <c r="CX7" s="366"/>
      <c r="CY7" s="174"/>
      <c r="CZ7" s="174"/>
      <c r="DA7" s="174"/>
      <c r="DB7" s="174"/>
      <c r="DC7" s="367">
        <f t="shared" si="24"/>
        <v>0</v>
      </c>
      <c r="DD7" s="366"/>
      <c r="DE7" s="174"/>
      <c r="DF7" s="174"/>
      <c r="DG7" s="174"/>
      <c r="DH7" s="174"/>
      <c r="DI7" s="367">
        <f t="shared" si="25"/>
        <v>0</v>
      </c>
      <c r="DJ7" s="600">
        <f t="shared" si="26"/>
        <v>0</v>
      </c>
      <c r="DK7" s="601">
        <f t="shared" si="27"/>
        <v>0</v>
      </c>
      <c r="DL7" s="601">
        <f t="shared" si="28"/>
        <v>0</v>
      </c>
      <c r="DM7" s="601">
        <f t="shared" si="29"/>
        <v>0</v>
      </c>
      <c r="DN7" s="601">
        <f t="shared" si="30"/>
        <v>0</v>
      </c>
      <c r="DO7" s="602">
        <f t="shared" si="31"/>
        <v>0</v>
      </c>
      <c r="DP7" s="600">
        <f t="shared" si="32"/>
        <v>0</v>
      </c>
      <c r="DQ7" s="601">
        <f t="shared" si="33"/>
        <v>0</v>
      </c>
      <c r="DR7" s="601">
        <f t="shared" si="34"/>
        <v>0</v>
      </c>
      <c r="DS7" s="601">
        <f t="shared" si="35"/>
        <v>0</v>
      </c>
      <c r="DT7" s="601">
        <f t="shared" si="36"/>
        <v>0</v>
      </c>
      <c r="DU7" s="602">
        <f t="shared" si="37"/>
        <v>0</v>
      </c>
      <c r="DV7" s="600">
        <f t="shared" si="38"/>
        <v>0</v>
      </c>
      <c r="DW7" s="601">
        <f t="shared" si="39"/>
        <v>0</v>
      </c>
      <c r="DX7" s="601">
        <f t="shared" si="40"/>
        <v>0</v>
      </c>
      <c r="DY7" s="601">
        <f t="shared" si="41"/>
        <v>0</v>
      </c>
      <c r="DZ7" s="601">
        <f t="shared" si="42"/>
        <v>0</v>
      </c>
      <c r="EA7" s="602">
        <f t="shared" si="43"/>
        <v>0</v>
      </c>
      <c r="EB7" s="459"/>
      <c r="EC7" s="366"/>
      <c r="ED7" s="174"/>
      <c r="EE7" s="174"/>
      <c r="EF7" s="174"/>
      <c r="EG7" s="174"/>
      <c r="EH7" s="174">
        <f t="shared" si="44"/>
        <v>0</v>
      </c>
      <c r="EI7" s="602"/>
      <c r="EJ7" s="459"/>
      <c r="EK7" s="614"/>
      <c r="EL7" s="622"/>
      <c r="EM7" s="623"/>
      <c r="EO7" s="600">
        <v>423222.68</v>
      </c>
      <c r="EP7" s="601">
        <v>128315.32</v>
      </c>
      <c r="EQ7" s="601">
        <f t="shared" si="45"/>
        <v>551538</v>
      </c>
      <c r="ER7" s="624" t="s">
        <v>5682</v>
      </c>
      <c r="ES7" s="625">
        <v>45013</v>
      </c>
    </row>
    <row r="8" spans="1:149">
      <c r="A8" s="231">
        <v>61</v>
      </c>
      <c r="B8" s="151">
        <v>2442</v>
      </c>
      <c r="C8" s="151">
        <v>72742101</v>
      </c>
      <c r="D8" s="232" t="s">
        <v>457</v>
      </c>
      <c r="E8" s="366"/>
      <c r="F8" s="174"/>
      <c r="G8" s="174"/>
      <c r="H8" s="174"/>
      <c r="I8" s="174"/>
      <c r="J8" s="367">
        <f t="shared" si="0"/>
        <v>0</v>
      </c>
      <c r="K8" s="366"/>
      <c r="L8" s="174"/>
      <c r="M8" s="174"/>
      <c r="N8" s="174"/>
      <c r="O8" s="174"/>
      <c r="P8" s="367">
        <f t="shared" si="1"/>
        <v>0</v>
      </c>
      <c r="Q8" s="366"/>
      <c r="R8" s="174">
        <f t="shared" si="2"/>
        <v>0</v>
      </c>
      <c r="S8" s="174"/>
      <c r="T8" s="174"/>
      <c r="U8" s="174"/>
      <c r="V8" s="367">
        <f t="shared" si="3"/>
        <v>0</v>
      </c>
      <c r="W8" s="366"/>
      <c r="X8" s="174"/>
      <c r="Y8" s="174"/>
      <c r="Z8" s="174"/>
      <c r="AA8" s="174"/>
      <c r="AB8" s="367">
        <f t="shared" si="4"/>
        <v>0</v>
      </c>
      <c r="AC8" s="366"/>
      <c r="AD8" s="174"/>
      <c r="AE8" s="174"/>
      <c r="AF8" s="174"/>
      <c r="AG8" s="174"/>
      <c r="AH8" s="367">
        <f t="shared" si="5"/>
        <v>0</v>
      </c>
      <c r="AI8" s="366"/>
      <c r="AJ8" s="174"/>
      <c r="AK8" s="174"/>
      <c r="AL8" s="174"/>
      <c r="AM8" s="174">
        <f t="shared" si="6"/>
        <v>0</v>
      </c>
      <c r="AN8" s="367">
        <f t="shared" si="7"/>
        <v>0</v>
      </c>
      <c r="AO8" s="611"/>
      <c r="AP8" s="174"/>
      <c r="AQ8" s="174"/>
      <c r="AR8" s="174"/>
      <c r="AS8" s="174"/>
      <c r="AT8" s="367">
        <f t="shared" si="8"/>
        <v>0</v>
      </c>
      <c r="AU8" s="366"/>
      <c r="AV8" s="174"/>
      <c r="AW8" s="174"/>
      <c r="AX8" s="174"/>
      <c r="AY8" s="174"/>
      <c r="AZ8" s="367">
        <f t="shared" si="9"/>
        <v>0</v>
      </c>
      <c r="BA8" s="366"/>
      <c r="BB8" s="174"/>
      <c r="BC8" s="174"/>
      <c r="BD8" s="174"/>
      <c r="BE8" s="174">
        <f t="shared" si="10"/>
        <v>0</v>
      </c>
      <c r="BF8" s="367">
        <f t="shared" si="11"/>
        <v>0</v>
      </c>
      <c r="BG8" s="611"/>
      <c r="BH8" s="174"/>
      <c r="BI8" s="174"/>
      <c r="BJ8" s="174"/>
      <c r="BK8" s="174"/>
      <c r="BL8" s="367">
        <f t="shared" si="12"/>
        <v>0</v>
      </c>
      <c r="BM8" s="366"/>
      <c r="BN8" s="174"/>
      <c r="BO8" s="174"/>
      <c r="BP8" s="174"/>
      <c r="BQ8" s="174"/>
      <c r="BR8" s="367">
        <f t="shared" si="13"/>
        <v>0</v>
      </c>
      <c r="BS8" s="366"/>
      <c r="BT8" s="174"/>
      <c r="BU8" s="174"/>
      <c r="BV8" s="174"/>
      <c r="BW8" s="174"/>
      <c r="BX8" s="367">
        <f t="shared" si="14"/>
        <v>0</v>
      </c>
      <c r="BY8" s="366"/>
      <c r="BZ8" s="174"/>
      <c r="CA8" s="174"/>
      <c r="CB8" s="174"/>
      <c r="CC8" s="174"/>
      <c r="CD8" s="367">
        <f t="shared" si="15"/>
        <v>0</v>
      </c>
      <c r="CE8" s="618"/>
      <c r="CF8" s="366"/>
      <c r="CG8" s="174"/>
      <c r="CH8" s="174"/>
      <c r="CI8" s="174"/>
      <c r="CJ8" s="174"/>
      <c r="CK8" s="367">
        <f t="shared" si="16"/>
        <v>0</v>
      </c>
      <c r="CL8" s="611">
        <f t="shared" si="17"/>
        <v>0</v>
      </c>
      <c r="CM8" s="174">
        <f t="shared" si="18"/>
        <v>0</v>
      </c>
      <c r="CN8" s="174">
        <f t="shared" si="19"/>
        <v>0</v>
      </c>
      <c r="CO8" s="174">
        <f t="shared" si="20"/>
        <v>0</v>
      </c>
      <c r="CP8" s="174">
        <f t="shared" si="21"/>
        <v>0</v>
      </c>
      <c r="CQ8" s="367">
        <f t="shared" si="22"/>
        <v>0</v>
      </c>
      <c r="CR8" s="613"/>
      <c r="CS8" s="601"/>
      <c r="CT8" s="601"/>
      <c r="CU8" s="601"/>
      <c r="CV8" s="601"/>
      <c r="CW8" s="367">
        <f t="shared" si="23"/>
        <v>0</v>
      </c>
      <c r="CX8" s="366"/>
      <c r="CY8" s="174"/>
      <c r="CZ8" s="174"/>
      <c r="DA8" s="174"/>
      <c r="DB8" s="174"/>
      <c r="DC8" s="367">
        <f t="shared" si="24"/>
        <v>0</v>
      </c>
      <c r="DD8" s="366"/>
      <c r="DE8" s="174"/>
      <c r="DF8" s="174"/>
      <c r="DG8" s="174"/>
      <c r="DH8" s="174"/>
      <c r="DI8" s="367">
        <f t="shared" si="25"/>
        <v>0</v>
      </c>
      <c r="DJ8" s="600">
        <f t="shared" si="26"/>
        <v>0</v>
      </c>
      <c r="DK8" s="601">
        <f t="shared" si="27"/>
        <v>0</v>
      </c>
      <c r="DL8" s="601">
        <f t="shared" si="28"/>
        <v>0</v>
      </c>
      <c r="DM8" s="601">
        <f t="shared" si="29"/>
        <v>0</v>
      </c>
      <c r="DN8" s="601">
        <f t="shared" si="30"/>
        <v>0</v>
      </c>
      <c r="DO8" s="602">
        <f t="shared" si="31"/>
        <v>0</v>
      </c>
      <c r="DP8" s="600">
        <f t="shared" si="32"/>
        <v>0</v>
      </c>
      <c r="DQ8" s="601">
        <f t="shared" si="33"/>
        <v>0</v>
      </c>
      <c r="DR8" s="601">
        <f t="shared" si="34"/>
        <v>0</v>
      </c>
      <c r="DS8" s="601">
        <f t="shared" si="35"/>
        <v>0</v>
      </c>
      <c r="DT8" s="601">
        <f t="shared" si="36"/>
        <v>0</v>
      </c>
      <c r="DU8" s="602">
        <f t="shared" si="37"/>
        <v>0</v>
      </c>
      <c r="DV8" s="600">
        <f t="shared" si="38"/>
        <v>0</v>
      </c>
      <c r="DW8" s="601">
        <f t="shared" si="39"/>
        <v>0</v>
      </c>
      <c r="DX8" s="601">
        <f t="shared" si="40"/>
        <v>0</v>
      </c>
      <c r="DY8" s="601">
        <f t="shared" si="41"/>
        <v>0</v>
      </c>
      <c r="DZ8" s="601">
        <f t="shared" si="42"/>
        <v>0</v>
      </c>
      <c r="EA8" s="602">
        <f t="shared" si="43"/>
        <v>0</v>
      </c>
      <c r="EB8" s="459"/>
      <c r="EC8" s="366"/>
      <c r="ED8" s="174"/>
      <c r="EE8" s="174"/>
      <c r="EF8" s="174"/>
      <c r="EG8" s="174"/>
      <c r="EH8" s="174">
        <f t="shared" si="44"/>
        <v>0</v>
      </c>
      <c r="EI8" s="602"/>
      <c r="EJ8" s="459"/>
      <c r="EK8" s="614"/>
      <c r="EL8" s="622"/>
      <c r="EM8" s="623"/>
      <c r="EO8" s="600">
        <v>480122.45</v>
      </c>
      <c r="EP8" s="601">
        <v>145566.54999999999</v>
      </c>
      <c r="EQ8" s="601">
        <f t="shared" si="45"/>
        <v>625689</v>
      </c>
      <c r="ER8" s="624" t="s">
        <v>5678</v>
      </c>
      <c r="ES8" s="625">
        <v>45000</v>
      </c>
    </row>
    <row r="9" spans="1:149">
      <c r="A9" s="231">
        <v>62</v>
      </c>
      <c r="B9" s="151">
        <v>2437</v>
      </c>
      <c r="C9" s="151">
        <v>72743221</v>
      </c>
      <c r="D9" s="232" t="s">
        <v>463</v>
      </c>
      <c r="E9" s="366"/>
      <c r="F9" s="174"/>
      <c r="G9" s="174"/>
      <c r="H9" s="174"/>
      <c r="I9" s="174"/>
      <c r="J9" s="367">
        <f t="shared" si="0"/>
        <v>0</v>
      </c>
      <c r="K9" s="366"/>
      <c r="L9" s="174"/>
      <c r="M9" s="174"/>
      <c r="N9" s="174"/>
      <c r="O9" s="174"/>
      <c r="P9" s="367">
        <f t="shared" si="1"/>
        <v>0</v>
      </c>
      <c r="Q9" s="366"/>
      <c r="R9" s="174">
        <f t="shared" si="2"/>
        <v>0</v>
      </c>
      <c r="S9" s="174"/>
      <c r="T9" s="174"/>
      <c r="U9" s="174"/>
      <c r="V9" s="367">
        <f t="shared" si="3"/>
        <v>0</v>
      </c>
      <c r="W9" s="366"/>
      <c r="X9" s="174"/>
      <c r="Y9" s="174"/>
      <c r="Z9" s="174"/>
      <c r="AA9" s="174"/>
      <c r="AB9" s="367">
        <f t="shared" si="4"/>
        <v>0</v>
      </c>
      <c r="AC9" s="366"/>
      <c r="AD9" s="174"/>
      <c r="AE9" s="174"/>
      <c r="AF9" s="174"/>
      <c r="AG9" s="174"/>
      <c r="AH9" s="367">
        <f t="shared" si="5"/>
        <v>0</v>
      </c>
      <c r="AI9" s="366"/>
      <c r="AJ9" s="174"/>
      <c r="AK9" s="174"/>
      <c r="AL9" s="174"/>
      <c r="AM9" s="174">
        <f t="shared" si="6"/>
        <v>0</v>
      </c>
      <c r="AN9" s="367">
        <f t="shared" si="7"/>
        <v>0</v>
      </c>
      <c r="AO9" s="611"/>
      <c r="AP9" s="174"/>
      <c r="AQ9" s="174"/>
      <c r="AR9" s="174"/>
      <c r="AS9" s="174"/>
      <c r="AT9" s="367">
        <f t="shared" si="8"/>
        <v>0</v>
      </c>
      <c r="AU9" s="366"/>
      <c r="AV9" s="174"/>
      <c r="AW9" s="174"/>
      <c r="AX9" s="174"/>
      <c r="AY9" s="174"/>
      <c r="AZ9" s="367">
        <f t="shared" si="9"/>
        <v>0</v>
      </c>
      <c r="BA9" s="366"/>
      <c r="BB9" s="174"/>
      <c r="BC9" s="174"/>
      <c r="BD9" s="174"/>
      <c r="BE9" s="174">
        <f t="shared" si="10"/>
        <v>0</v>
      </c>
      <c r="BF9" s="367">
        <f t="shared" si="11"/>
        <v>0</v>
      </c>
      <c r="BG9" s="611"/>
      <c r="BH9" s="174"/>
      <c r="BI9" s="174"/>
      <c r="BJ9" s="174"/>
      <c r="BK9" s="174"/>
      <c r="BL9" s="367">
        <f t="shared" si="12"/>
        <v>0</v>
      </c>
      <c r="BM9" s="366"/>
      <c r="BN9" s="174"/>
      <c r="BO9" s="174"/>
      <c r="BP9" s="174"/>
      <c r="BQ9" s="174"/>
      <c r="BR9" s="367">
        <f t="shared" si="13"/>
        <v>0</v>
      </c>
      <c r="BS9" s="366"/>
      <c r="BT9" s="174"/>
      <c r="BU9" s="174"/>
      <c r="BV9" s="174"/>
      <c r="BW9" s="174"/>
      <c r="BX9" s="367">
        <f t="shared" si="14"/>
        <v>0</v>
      </c>
      <c r="BY9" s="366"/>
      <c r="BZ9" s="174"/>
      <c r="CA9" s="174"/>
      <c r="CB9" s="174"/>
      <c r="CC9" s="174"/>
      <c r="CD9" s="367">
        <f t="shared" si="15"/>
        <v>0</v>
      </c>
      <c r="CE9" s="618"/>
      <c r="CF9" s="366"/>
      <c r="CG9" s="174"/>
      <c r="CH9" s="174"/>
      <c r="CI9" s="174"/>
      <c r="CJ9" s="174"/>
      <c r="CK9" s="367">
        <f t="shared" si="16"/>
        <v>0</v>
      </c>
      <c r="CL9" s="611">
        <f t="shared" si="17"/>
        <v>0</v>
      </c>
      <c r="CM9" s="174">
        <f t="shared" si="18"/>
        <v>0</v>
      </c>
      <c r="CN9" s="174">
        <f t="shared" si="19"/>
        <v>0</v>
      </c>
      <c r="CO9" s="174">
        <f t="shared" si="20"/>
        <v>0</v>
      </c>
      <c r="CP9" s="174">
        <f t="shared" si="21"/>
        <v>0</v>
      </c>
      <c r="CQ9" s="367">
        <f t="shared" si="22"/>
        <v>0</v>
      </c>
      <c r="CR9" s="613"/>
      <c r="CS9" s="601"/>
      <c r="CT9" s="601"/>
      <c r="CU9" s="601"/>
      <c r="CV9" s="601"/>
      <c r="CW9" s="367">
        <f t="shared" si="23"/>
        <v>0</v>
      </c>
      <c r="CX9" s="366"/>
      <c r="CY9" s="174"/>
      <c r="CZ9" s="174"/>
      <c r="DA9" s="174"/>
      <c r="DB9" s="174"/>
      <c r="DC9" s="367">
        <f t="shared" si="24"/>
        <v>0</v>
      </c>
      <c r="DD9" s="366"/>
      <c r="DE9" s="174"/>
      <c r="DF9" s="174"/>
      <c r="DG9" s="174"/>
      <c r="DH9" s="174"/>
      <c r="DI9" s="367">
        <f t="shared" si="25"/>
        <v>0</v>
      </c>
      <c r="DJ9" s="600">
        <f t="shared" si="26"/>
        <v>0</v>
      </c>
      <c r="DK9" s="601">
        <f t="shared" si="27"/>
        <v>0</v>
      </c>
      <c r="DL9" s="601">
        <f t="shared" si="28"/>
        <v>0</v>
      </c>
      <c r="DM9" s="601">
        <f t="shared" si="29"/>
        <v>0</v>
      </c>
      <c r="DN9" s="601">
        <f t="shared" si="30"/>
        <v>0</v>
      </c>
      <c r="DO9" s="602">
        <f t="shared" si="31"/>
        <v>0</v>
      </c>
      <c r="DP9" s="600">
        <f t="shared" si="32"/>
        <v>0</v>
      </c>
      <c r="DQ9" s="601">
        <f t="shared" si="33"/>
        <v>0</v>
      </c>
      <c r="DR9" s="601">
        <f t="shared" si="34"/>
        <v>0</v>
      </c>
      <c r="DS9" s="601">
        <f t="shared" si="35"/>
        <v>0</v>
      </c>
      <c r="DT9" s="601">
        <f t="shared" si="36"/>
        <v>0</v>
      </c>
      <c r="DU9" s="602">
        <f t="shared" si="37"/>
        <v>0</v>
      </c>
      <c r="DV9" s="600">
        <f t="shared" si="38"/>
        <v>0</v>
      </c>
      <c r="DW9" s="601">
        <f t="shared" si="39"/>
        <v>0</v>
      </c>
      <c r="DX9" s="601">
        <f t="shared" si="40"/>
        <v>0</v>
      </c>
      <c r="DY9" s="601">
        <f t="shared" si="41"/>
        <v>0</v>
      </c>
      <c r="DZ9" s="601">
        <f t="shared" si="42"/>
        <v>0</v>
      </c>
      <c r="EA9" s="602">
        <f t="shared" si="43"/>
        <v>0</v>
      </c>
      <c r="EB9" s="459"/>
      <c r="EC9" s="366"/>
      <c r="ED9" s="174"/>
      <c r="EE9" s="174"/>
      <c r="EF9" s="174"/>
      <c r="EG9" s="174"/>
      <c r="EH9" s="174">
        <f t="shared" si="44"/>
        <v>0</v>
      </c>
      <c r="EI9" s="602"/>
      <c r="EJ9" s="459"/>
      <c r="EK9" s="614"/>
      <c r="EL9" s="622"/>
      <c r="EM9" s="623"/>
      <c r="EO9" s="600">
        <v>606811.17000000004</v>
      </c>
      <c r="EP9" s="601">
        <v>183976.83</v>
      </c>
      <c r="EQ9" s="601">
        <f t="shared" si="45"/>
        <v>790788</v>
      </c>
      <c r="ER9" s="624" t="s">
        <v>5705</v>
      </c>
      <c r="ES9" s="625">
        <v>45061</v>
      </c>
    </row>
    <row r="10" spans="1:149">
      <c r="A10" s="231">
        <v>63</v>
      </c>
      <c r="B10" s="151">
        <v>2411</v>
      </c>
      <c r="C10" s="151">
        <v>72742666</v>
      </c>
      <c r="D10" s="232" t="s">
        <v>469</v>
      </c>
      <c r="E10" s="366"/>
      <c r="F10" s="174"/>
      <c r="G10" s="174"/>
      <c r="H10" s="174"/>
      <c r="I10" s="174"/>
      <c r="J10" s="367">
        <f t="shared" si="0"/>
        <v>0</v>
      </c>
      <c r="K10" s="366"/>
      <c r="L10" s="174"/>
      <c r="M10" s="174"/>
      <c r="N10" s="174"/>
      <c r="O10" s="174"/>
      <c r="P10" s="367">
        <f t="shared" si="1"/>
        <v>0</v>
      </c>
      <c r="Q10" s="366"/>
      <c r="R10" s="174">
        <f t="shared" si="2"/>
        <v>0</v>
      </c>
      <c r="S10" s="174"/>
      <c r="T10" s="174"/>
      <c r="U10" s="174"/>
      <c r="V10" s="367">
        <f t="shared" si="3"/>
        <v>0</v>
      </c>
      <c r="W10" s="366"/>
      <c r="X10" s="174"/>
      <c r="Y10" s="174"/>
      <c r="Z10" s="174"/>
      <c r="AA10" s="174"/>
      <c r="AB10" s="367">
        <f t="shared" si="4"/>
        <v>0</v>
      </c>
      <c r="AC10" s="366"/>
      <c r="AD10" s="174"/>
      <c r="AE10" s="174"/>
      <c r="AF10" s="174"/>
      <c r="AG10" s="174"/>
      <c r="AH10" s="367">
        <f t="shared" si="5"/>
        <v>0</v>
      </c>
      <c r="AI10" s="366"/>
      <c r="AJ10" s="174"/>
      <c r="AK10" s="174"/>
      <c r="AL10" s="174"/>
      <c r="AM10" s="174">
        <f t="shared" si="6"/>
        <v>0</v>
      </c>
      <c r="AN10" s="367">
        <f t="shared" si="7"/>
        <v>0</v>
      </c>
      <c r="AO10" s="611"/>
      <c r="AP10" s="174"/>
      <c r="AQ10" s="174"/>
      <c r="AR10" s="174"/>
      <c r="AS10" s="174"/>
      <c r="AT10" s="367">
        <f t="shared" si="8"/>
        <v>0</v>
      </c>
      <c r="AU10" s="366"/>
      <c r="AV10" s="174"/>
      <c r="AW10" s="174"/>
      <c r="AX10" s="174"/>
      <c r="AY10" s="174"/>
      <c r="AZ10" s="367">
        <f t="shared" si="9"/>
        <v>0</v>
      </c>
      <c r="BA10" s="366"/>
      <c r="BB10" s="174"/>
      <c r="BC10" s="174"/>
      <c r="BD10" s="174"/>
      <c r="BE10" s="174">
        <f t="shared" si="10"/>
        <v>0</v>
      </c>
      <c r="BF10" s="367">
        <f t="shared" si="11"/>
        <v>0</v>
      </c>
      <c r="BG10" s="611"/>
      <c r="BH10" s="174"/>
      <c r="BI10" s="174"/>
      <c r="BJ10" s="174"/>
      <c r="BK10" s="174"/>
      <c r="BL10" s="367">
        <f t="shared" si="12"/>
        <v>0</v>
      </c>
      <c r="BM10" s="366"/>
      <c r="BN10" s="174"/>
      <c r="BO10" s="174"/>
      <c r="BP10" s="174"/>
      <c r="BQ10" s="174"/>
      <c r="BR10" s="367">
        <f t="shared" si="13"/>
        <v>0</v>
      </c>
      <c r="BS10" s="366"/>
      <c r="BT10" s="174"/>
      <c r="BU10" s="174"/>
      <c r="BV10" s="174"/>
      <c r="BW10" s="174"/>
      <c r="BX10" s="367">
        <f t="shared" si="14"/>
        <v>0</v>
      </c>
      <c r="BY10" s="366"/>
      <c r="BZ10" s="174"/>
      <c r="CA10" s="174"/>
      <c r="CB10" s="174"/>
      <c r="CC10" s="174"/>
      <c r="CD10" s="367">
        <f t="shared" si="15"/>
        <v>0</v>
      </c>
      <c r="CE10" s="618"/>
      <c r="CF10" s="366"/>
      <c r="CG10" s="174"/>
      <c r="CH10" s="174"/>
      <c r="CI10" s="174"/>
      <c r="CJ10" s="174"/>
      <c r="CK10" s="367">
        <f t="shared" si="16"/>
        <v>0</v>
      </c>
      <c r="CL10" s="611">
        <f t="shared" si="17"/>
        <v>0</v>
      </c>
      <c r="CM10" s="174">
        <f t="shared" si="18"/>
        <v>0</v>
      </c>
      <c r="CN10" s="174">
        <f t="shared" si="19"/>
        <v>0</v>
      </c>
      <c r="CO10" s="174">
        <f t="shared" si="20"/>
        <v>0</v>
      </c>
      <c r="CP10" s="174">
        <f t="shared" si="21"/>
        <v>0</v>
      </c>
      <c r="CQ10" s="367">
        <f t="shared" si="22"/>
        <v>0</v>
      </c>
      <c r="CR10" s="613"/>
      <c r="CS10" s="601"/>
      <c r="CT10" s="601"/>
      <c r="CU10" s="601"/>
      <c r="CV10" s="601"/>
      <c r="CW10" s="367">
        <f t="shared" si="23"/>
        <v>0</v>
      </c>
      <c r="CX10" s="366"/>
      <c r="CY10" s="174"/>
      <c r="CZ10" s="174"/>
      <c r="DA10" s="174"/>
      <c r="DB10" s="174"/>
      <c r="DC10" s="367">
        <f t="shared" si="24"/>
        <v>0</v>
      </c>
      <c r="DD10" s="366"/>
      <c r="DE10" s="174"/>
      <c r="DF10" s="174"/>
      <c r="DG10" s="174"/>
      <c r="DH10" s="174"/>
      <c r="DI10" s="367">
        <f t="shared" si="25"/>
        <v>0</v>
      </c>
      <c r="DJ10" s="600">
        <f t="shared" si="26"/>
        <v>0</v>
      </c>
      <c r="DK10" s="601">
        <f t="shared" si="27"/>
        <v>0</v>
      </c>
      <c r="DL10" s="601">
        <f t="shared" si="28"/>
        <v>0</v>
      </c>
      <c r="DM10" s="601">
        <f t="shared" si="29"/>
        <v>0</v>
      </c>
      <c r="DN10" s="601">
        <f t="shared" si="30"/>
        <v>0</v>
      </c>
      <c r="DO10" s="602">
        <f t="shared" si="31"/>
        <v>0</v>
      </c>
      <c r="DP10" s="600">
        <f t="shared" si="32"/>
        <v>0</v>
      </c>
      <c r="DQ10" s="601">
        <f t="shared" si="33"/>
        <v>0</v>
      </c>
      <c r="DR10" s="601">
        <f t="shared" si="34"/>
        <v>0</v>
      </c>
      <c r="DS10" s="601">
        <f t="shared" si="35"/>
        <v>0</v>
      </c>
      <c r="DT10" s="601">
        <f t="shared" si="36"/>
        <v>0</v>
      </c>
      <c r="DU10" s="602">
        <f t="shared" si="37"/>
        <v>0</v>
      </c>
      <c r="DV10" s="600">
        <f t="shared" si="38"/>
        <v>0</v>
      </c>
      <c r="DW10" s="601">
        <f t="shared" si="39"/>
        <v>0</v>
      </c>
      <c r="DX10" s="601">
        <f t="shared" si="40"/>
        <v>0</v>
      </c>
      <c r="DY10" s="601">
        <f t="shared" si="41"/>
        <v>0</v>
      </c>
      <c r="DZ10" s="601">
        <f t="shared" si="42"/>
        <v>0</v>
      </c>
      <c r="EA10" s="602">
        <f t="shared" si="43"/>
        <v>0</v>
      </c>
      <c r="EB10" s="459"/>
      <c r="EC10" s="366"/>
      <c r="ED10" s="174"/>
      <c r="EE10" s="174"/>
      <c r="EF10" s="174"/>
      <c r="EG10" s="174"/>
      <c r="EH10" s="174">
        <f t="shared" si="44"/>
        <v>0</v>
      </c>
      <c r="EI10" s="602"/>
      <c r="EJ10" s="459"/>
      <c r="EK10" s="614"/>
      <c r="EL10" s="622"/>
      <c r="EM10" s="623"/>
      <c r="EO10" s="600">
        <v>438310.32</v>
      </c>
      <c r="EP10" s="601">
        <v>132889.68</v>
      </c>
      <c r="EQ10" s="601">
        <f t="shared" si="45"/>
        <v>571200</v>
      </c>
      <c r="ER10" s="624" t="s">
        <v>5773</v>
      </c>
      <c r="ES10" s="625">
        <v>45110</v>
      </c>
    </row>
    <row r="11" spans="1:149">
      <c r="A11" s="231">
        <v>64</v>
      </c>
      <c r="B11" s="151">
        <v>2407</v>
      </c>
      <c r="C11" s="151">
        <v>72741465</v>
      </c>
      <c r="D11" s="232" t="s">
        <v>474</v>
      </c>
      <c r="E11" s="366"/>
      <c r="F11" s="174"/>
      <c r="G11" s="174"/>
      <c r="H11" s="174"/>
      <c r="I11" s="174"/>
      <c r="J11" s="367">
        <f t="shared" si="0"/>
        <v>0</v>
      </c>
      <c r="K11" s="366"/>
      <c r="L11" s="174"/>
      <c r="M11" s="174"/>
      <c r="N11" s="174"/>
      <c r="O11" s="174"/>
      <c r="P11" s="367">
        <f t="shared" si="1"/>
        <v>0</v>
      </c>
      <c r="Q11" s="366"/>
      <c r="R11" s="174">
        <f t="shared" si="2"/>
        <v>0</v>
      </c>
      <c r="S11" s="174"/>
      <c r="T11" s="174"/>
      <c r="U11" s="174"/>
      <c r="V11" s="367">
        <f t="shared" si="3"/>
        <v>0</v>
      </c>
      <c r="W11" s="366"/>
      <c r="X11" s="174"/>
      <c r="Y11" s="174"/>
      <c r="Z11" s="174"/>
      <c r="AA11" s="174"/>
      <c r="AB11" s="367">
        <f t="shared" si="4"/>
        <v>0</v>
      </c>
      <c r="AC11" s="366"/>
      <c r="AD11" s="174"/>
      <c r="AE11" s="174"/>
      <c r="AF11" s="174"/>
      <c r="AG11" s="174"/>
      <c r="AH11" s="367">
        <f t="shared" si="5"/>
        <v>0</v>
      </c>
      <c r="AI11" s="366"/>
      <c r="AJ11" s="174"/>
      <c r="AK11" s="174"/>
      <c r="AL11" s="174"/>
      <c r="AM11" s="174">
        <f t="shared" si="6"/>
        <v>0</v>
      </c>
      <c r="AN11" s="367">
        <f t="shared" si="7"/>
        <v>0</v>
      </c>
      <c r="AO11" s="611"/>
      <c r="AP11" s="174"/>
      <c r="AQ11" s="174"/>
      <c r="AR11" s="174"/>
      <c r="AS11" s="174"/>
      <c r="AT11" s="367">
        <f t="shared" si="8"/>
        <v>0</v>
      </c>
      <c r="AU11" s="366"/>
      <c r="AV11" s="174"/>
      <c r="AW11" s="174"/>
      <c r="AX11" s="174"/>
      <c r="AY11" s="174"/>
      <c r="AZ11" s="367">
        <f t="shared" si="9"/>
        <v>0</v>
      </c>
      <c r="BA11" s="366"/>
      <c r="BB11" s="174"/>
      <c r="BC11" s="174"/>
      <c r="BD11" s="174"/>
      <c r="BE11" s="174">
        <f t="shared" si="10"/>
        <v>0</v>
      </c>
      <c r="BF11" s="367">
        <f t="shared" si="11"/>
        <v>0</v>
      </c>
      <c r="BG11" s="611"/>
      <c r="BH11" s="174"/>
      <c r="BI11" s="174"/>
      <c r="BJ11" s="174"/>
      <c r="BK11" s="174"/>
      <c r="BL11" s="367">
        <f t="shared" si="12"/>
        <v>0</v>
      </c>
      <c r="BM11" s="366"/>
      <c r="BN11" s="174"/>
      <c r="BO11" s="174"/>
      <c r="BP11" s="174"/>
      <c r="BQ11" s="174"/>
      <c r="BR11" s="367">
        <f t="shared" si="13"/>
        <v>0</v>
      </c>
      <c r="BS11" s="366"/>
      <c r="BT11" s="174"/>
      <c r="BU11" s="174"/>
      <c r="BV11" s="174"/>
      <c r="BW11" s="174"/>
      <c r="BX11" s="367">
        <f t="shared" si="14"/>
        <v>0</v>
      </c>
      <c r="BY11" s="366"/>
      <c r="BZ11" s="174"/>
      <c r="CA11" s="174"/>
      <c r="CB11" s="174"/>
      <c r="CC11" s="174"/>
      <c r="CD11" s="367">
        <f t="shared" si="15"/>
        <v>0</v>
      </c>
      <c r="CE11" s="618"/>
      <c r="CF11" s="366"/>
      <c r="CG11" s="174"/>
      <c r="CH11" s="174"/>
      <c r="CI11" s="174"/>
      <c r="CJ11" s="174"/>
      <c r="CK11" s="367">
        <f t="shared" si="16"/>
        <v>0</v>
      </c>
      <c r="CL11" s="611">
        <f t="shared" si="17"/>
        <v>0</v>
      </c>
      <c r="CM11" s="174">
        <f t="shared" si="18"/>
        <v>0</v>
      </c>
      <c r="CN11" s="174">
        <f t="shared" si="19"/>
        <v>0</v>
      </c>
      <c r="CO11" s="174">
        <f t="shared" si="20"/>
        <v>0</v>
      </c>
      <c r="CP11" s="174">
        <f t="shared" si="21"/>
        <v>0</v>
      </c>
      <c r="CQ11" s="367">
        <f t="shared" si="22"/>
        <v>0</v>
      </c>
      <c r="CR11" s="613"/>
      <c r="CS11" s="601"/>
      <c r="CT11" s="601"/>
      <c r="CU11" s="601"/>
      <c r="CV11" s="601"/>
      <c r="CW11" s="367">
        <f t="shared" si="23"/>
        <v>0</v>
      </c>
      <c r="CX11" s="366"/>
      <c r="CY11" s="174"/>
      <c r="CZ11" s="174"/>
      <c r="DA11" s="174"/>
      <c r="DB11" s="174"/>
      <c r="DC11" s="367">
        <f t="shared" si="24"/>
        <v>0</v>
      </c>
      <c r="DD11" s="366"/>
      <c r="DE11" s="174"/>
      <c r="DF11" s="174"/>
      <c r="DG11" s="174"/>
      <c r="DH11" s="174"/>
      <c r="DI11" s="367">
        <f t="shared" si="25"/>
        <v>0</v>
      </c>
      <c r="DJ11" s="600">
        <f t="shared" si="26"/>
        <v>0</v>
      </c>
      <c r="DK11" s="601">
        <f t="shared" si="27"/>
        <v>0</v>
      </c>
      <c r="DL11" s="601">
        <f t="shared" si="28"/>
        <v>0</v>
      </c>
      <c r="DM11" s="601">
        <f t="shared" si="29"/>
        <v>0</v>
      </c>
      <c r="DN11" s="601">
        <f t="shared" si="30"/>
        <v>0</v>
      </c>
      <c r="DO11" s="602">
        <f t="shared" si="31"/>
        <v>0</v>
      </c>
      <c r="DP11" s="600">
        <f t="shared" si="32"/>
        <v>0</v>
      </c>
      <c r="DQ11" s="601">
        <f t="shared" si="33"/>
        <v>0</v>
      </c>
      <c r="DR11" s="601">
        <f t="shared" si="34"/>
        <v>0</v>
      </c>
      <c r="DS11" s="601">
        <f t="shared" si="35"/>
        <v>0</v>
      </c>
      <c r="DT11" s="601">
        <f t="shared" si="36"/>
        <v>0</v>
      </c>
      <c r="DU11" s="602">
        <f t="shared" si="37"/>
        <v>0</v>
      </c>
      <c r="DV11" s="600">
        <f t="shared" si="38"/>
        <v>0</v>
      </c>
      <c r="DW11" s="601">
        <f t="shared" si="39"/>
        <v>0</v>
      </c>
      <c r="DX11" s="601">
        <f t="shared" si="40"/>
        <v>0</v>
      </c>
      <c r="DY11" s="601">
        <f t="shared" si="41"/>
        <v>0</v>
      </c>
      <c r="DZ11" s="601">
        <f t="shared" si="42"/>
        <v>0</v>
      </c>
      <c r="EA11" s="602">
        <f t="shared" si="43"/>
        <v>0</v>
      </c>
      <c r="EB11" s="459"/>
      <c r="EC11" s="366"/>
      <c r="ED11" s="174"/>
      <c r="EE11" s="174"/>
      <c r="EF11" s="174"/>
      <c r="EG11" s="174"/>
      <c r="EH11" s="174">
        <f t="shared" si="44"/>
        <v>0</v>
      </c>
      <c r="EI11" s="602"/>
      <c r="EJ11" s="459"/>
      <c r="EK11" s="614">
        <v>1334</v>
      </c>
      <c r="EL11" s="622" t="s">
        <v>5767</v>
      </c>
      <c r="EM11" s="623">
        <v>45149</v>
      </c>
      <c r="EO11" s="600">
        <v>681288.63</v>
      </c>
      <c r="EP11" s="601">
        <v>206557.37</v>
      </c>
      <c r="EQ11" s="601">
        <f t="shared" si="45"/>
        <v>887846</v>
      </c>
      <c r="ER11" s="624" t="s">
        <v>5747</v>
      </c>
      <c r="ES11" s="625">
        <v>45104</v>
      </c>
    </row>
    <row r="12" spans="1:149">
      <c r="A12" s="231">
        <v>65</v>
      </c>
      <c r="B12" s="151">
        <v>2422</v>
      </c>
      <c r="C12" s="151">
        <v>72742585</v>
      </c>
      <c r="D12" s="232" t="s">
        <v>480</v>
      </c>
      <c r="E12" s="366"/>
      <c r="F12" s="174"/>
      <c r="G12" s="174"/>
      <c r="H12" s="174"/>
      <c r="I12" s="174"/>
      <c r="J12" s="367">
        <f t="shared" ref="J12:J75" si="46">SUM(E12:I12)</f>
        <v>0</v>
      </c>
      <c r="K12" s="366"/>
      <c r="L12" s="174"/>
      <c r="M12" s="174"/>
      <c r="N12" s="174"/>
      <c r="O12" s="174"/>
      <c r="P12" s="367">
        <f t="shared" si="1"/>
        <v>0</v>
      </c>
      <c r="Q12" s="366"/>
      <c r="R12" s="174">
        <f t="shared" si="2"/>
        <v>0</v>
      </c>
      <c r="S12" s="174"/>
      <c r="T12" s="174"/>
      <c r="U12" s="174"/>
      <c r="V12" s="367">
        <f t="shared" si="3"/>
        <v>0</v>
      </c>
      <c r="W12" s="366"/>
      <c r="X12" s="174"/>
      <c r="Y12" s="174"/>
      <c r="Z12" s="174"/>
      <c r="AA12" s="174"/>
      <c r="AB12" s="367">
        <f t="shared" si="4"/>
        <v>0</v>
      </c>
      <c r="AC12" s="366"/>
      <c r="AD12" s="174"/>
      <c r="AE12" s="174"/>
      <c r="AF12" s="174"/>
      <c r="AG12" s="174"/>
      <c r="AH12" s="367">
        <f t="shared" si="5"/>
        <v>0</v>
      </c>
      <c r="AI12" s="366"/>
      <c r="AJ12" s="174"/>
      <c r="AK12" s="174"/>
      <c r="AL12" s="174"/>
      <c r="AM12" s="174">
        <f t="shared" si="6"/>
        <v>0</v>
      </c>
      <c r="AN12" s="367">
        <f t="shared" si="7"/>
        <v>0</v>
      </c>
      <c r="AO12" s="611"/>
      <c r="AP12" s="174"/>
      <c r="AQ12" s="174"/>
      <c r="AR12" s="174"/>
      <c r="AS12" s="174"/>
      <c r="AT12" s="367">
        <f t="shared" si="8"/>
        <v>0</v>
      </c>
      <c r="AU12" s="366"/>
      <c r="AV12" s="174"/>
      <c r="AW12" s="174"/>
      <c r="AX12" s="174"/>
      <c r="AY12" s="174"/>
      <c r="AZ12" s="367">
        <f t="shared" si="9"/>
        <v>0</v>
      </c>
      <c r="BA12" s="366"/>
      <c r="BB12" s="174"/>
      <c r="BC12" s="174"/>
      <c r="BD12" s="174"/>
      <c r="BE12" s="174">
        <f t="shared" si="10"/>
        <v>0</v>
      </c>
      <c r="BF12" s="367">
        <f t="shared" si="11"/>
        <v>0</v>
      </c>
      <c r="BG12" s="611"/>
      <c r="BH12" s="174"/>
      <c r="BI12" s="174"/>
      <c r="BJ12" s="174"/>
      <c r="BK12" s="174"/>
      <c r="BL12" s="367">
        <f t="shared" ref="BL12:BL75" si="47">SUM(BG12:BK12)</f>
        <v>0</v>
      </c>
      <c r="BM12" s="366"/>
      <c r="BN12" s="174"/>
      <c r="BO12" s="174"/>
      <c r="BP12" s="174"/>
      <c r="BQ12" s="174"/>
      <c r="BR12" s="367">
        <f t="shared" si="13"/>
        <v>0</v>
      </c>
      <c r="BS12" s="366"/>
      <c r="BT12" s="174"/>
      <c r="BU12" s="174"/>
      <c r="BV12" s="174"/>
      <c r="BW12" s="174"/>
      <c r="BX12" s="367">
        <f t="shared" si="14"/>
        <v>0</v>
      </c>
      <c r="BY12" s="366"/>
      <c r="BZ12" s="174"/>
      <c r="CA12" s="174"/>
      <c r="CB12" s="174"/>
      <c r="CC12" s="174"/>
      <c r="CD12" s="367">
        <f t="shared" si="15"/>
        <v>0</v>
      </c>
      <c r="CE12" s="618"/>
      <c r="CF12" s="366"/>
      <c r="CG12" s="174"/>
      <c r="CH12" s="174"/>
      <c r="CI12" s="174"/>
      <c r="CJ12" s="174"/>
      <c r="CK12" s="367">
        <f t="shared" ref="CK12:CK75" si="48">SUM(CF12:CJ12)</f>
        <v>0</v>
      </c>
      <c r="CL12" s="611">
        <f t="shared" si="17"/>
        <v>0</v>
      </c>
      <c r="CM12" s="174">
        <f t="shared" si="18"/>
        <v>0</v>
      </c>
      <c r="CN12" s="174">
        <f t="shared" si="19"/>
        <v>0</v>
      </c>
      <c r="CO12" s="174">
        <f t="shared" si="20"/>
        <v>0</v>
      </c>
      <c r="CP12" s="174">
        <f t="shared" si="21"/>
        <v>0</v>
      </c>
      <c r="CQ12" s="367">
        <f t="shared" ref="CQ12:CQ75" si="49">SUM(CL12:CP12)</f>
        <v>0</v>
      </c>
      <c r="CR12" s="613"/>
      <c r="CS12" s="601"/>
      <c r="CT12" s="601"/>
      <c r="CU12" s="601"/>
      <c r="CV12" s="601"/>
      <c r="CW12" s="367">
        <f t="shared" ref="CW12:CW75" si="50">SUM(CR12:CV12)</f>
        <v>0</v>
      </c>
      <c r="CX12" s="366"/>
      <c r="CY12" s="174"/>
      <c r="CZ12" s="174"/>
      <c r="DA12" s="174"/>
      <c r="DB12" s="174"/>
      <c r="DC12" s="367">
        <f t="shared" si="24"/>
        <v>0</v>
      </c>
      <c r="DD12" s="366"/>
      <c r="DE12" s="174"/>
      <c r="DF12" s="174"/>
      <c r="DG12" s="174"/>
      <c r="DH12" s="174"/>
      <c r="DI12" s="367">
        <f t="shared" si="25"/>
        <v>0</v>
      </c>
      <c r="DJ12" s="600">
        <f t="shared" si="26"/>
        <v>0</v>
      </c>
      <c r="DK12" s="601">
        <f t="shared" si="27"/>
        <v>0</v>
      </c>
      <c r="DL12" s="601">
        <f t="shared" si="28"/>
        <v>0</v>
      </c>
      <c r="DM12" s="601">
        <f t="shared" si="29"/>
        <v>0</v>
      </c>
      <c r="DN12" s="601">
        <f t="shared" si="30"/>
        <v>0</v>
      </c>
      <c r="DO12" s="602">
        <f t="shared" si="31"/>
        <v>0</v>
      </c>
      <c r="DP12" s="600">
        <f t="shared" si="32"/>
        <v>0</v>
      </c>
      <c r="DQ12" s="601">
        <f t="shared" si="33"/>
        <v>0</v>
      </c>
      <c r="DR12" s="601">
        <f t="shared" si="34"/>
        <v>0</v>
      </c>
      <c r="DS12" s="601">
        <f t="shared" si="35"/>
        <v>0</v>
      </c>
      <c r="DT12" s="601">
        <f t="shared" si="36"/>
        <v>0</v>
      </c>
      <c r="DU12" s="602">
        <f t="shared" si="37"/>
        <v>0</v>
      </c>
      <c r="DV12" s="600">
        <f t="shared" si="38"/>
        <v>0</v>
      </c>
      <c r="DW12" s="601">
        <f t="shared" si="39"/>
        <v>0</v>
      </c>
      <c r="DX12" s="601">
        <f t="shared" si="40"/>
        <v>0</v>
      </c>
      <c r="DY12" s="601">
        <f t="shared" si="41"/>
        <v>0</v>
      </c>
      <c r="DZ12" s="601">
        <f t="shared" si="42"/>
        <v>0</v>
      </c>
      <c r="EA12" s="602">
        <f t="shared" si="43"/>
        <v>0</v>
      </c>
      <c r="EB12" s="459"/>
      <c r="EC12" s="366"/>
      <c r="ED12" s="174"/>
      <c r="EE12" s="174"/>
      <c r="EF12" s="174"/>
      <c r="EG12" s="174"/>
      <c r="EH12" s="174">
        <f t="shared" si="44"/>
        <v>0</v>
      </c>
      <c r="EI12" s="602"/>
      <c r="EJ12" s="459"/>
      <c r="EK12" s="614"/>
      <c r="EL12" s="622"/>
      <c r="EM12" s="623"/>
      <c r="EO12" s="600">
        <v>487268.78</v>
      </c>
      <c r="EP12" s="601">
        <v>147733.22</v>
      </c>
      <c r="EQ12" s="601">
        <f t="shared" si="45"/>
        <v>635002</v>
      </c>
      <c r="ER12" s="624" t="s">
        <v>5798</v>
      </c>
      <c r="ES12" s="625">
        <v>45132</v>
      </c>
    </row>
    <row r="13" spans="1:149">
      <c r="A13" s="231">
        <v>66</v>
      </c>
      <c r="B13" s="151">
        <v>2427</v>
      </c>
      <c r="C13" s="151">
        <v>72741627</v>
      </c>
      <c r="D13" s="232" t="s">
        <v>485</v>
      </c>
      <c r="E13" s="366"/>
      <c r="F13" s="174"/>
      <c r="G13" s="174"/>
      <c r="H13" s="174"/>
      <c r="I13" s="174"/>
      <c r="J13" s="367">
        <f t="shared" si="46"/>
        <v>0</v>
      </c>
      <c r="K13" s="366"/>
      <c r="L13" s="174"/>
      <c r="M13" s="174"/>
      <c r="N13" s="174"/>
      <c r="O13" s="174"/>
      <c r="P13" s="367">
        <f t="shared" si="1"/>
        <v>0</v>
      </c>
      <c r="Q13" s="366"/>
      <c r="R13" s="174">
        <f t="shared" si="2"/>
        <v>0</v>
      </c>
      <c r="S13" s="174"/>
      <c r="T13" s="174"/>
      <c r="U13" s="174"/>
      <c r="V13" s="367">
        <f t="shared" si="3"/>
        <v>0</v>
      </c>
      <c r="W13" s="366"/>
      <c r="X13" s="174"/>
      <c r="Y13" s="174"/>
      <c r="Z13" s="174"/>
      <c r="AA13" s="174"/>
      <c r="AB13" s="367">
        <f t="shared" si="4"/>
        <v>0</v>
      </c>
      <c r="AC13" s="366"/>
      <c r="AD13" s="174"/>
      <c r="AE13" s="174"/>
      <c r="AF13" s="174"/>
      <c r="AG13" s="174"/>
      <c r="AH13" s="367">
        <f t="shared" si="5"/>
        <v>0</v>
      </c>
      <c r="AI13" s="366"/>
      <c r="AJ13" s="174"/>
      <c r="AK13" s="174"/>
      <c r="AL13" s="174"/>
      <c r="AM13" s="174">
        <f t="shared" si="6"/>
        <v>0</v>
      </c>
      <c r="AN13" s="367">
        <f t="shared" si="7"/>
        <v>0</v>
      </c>
      <c r="AO13" s="611"/>
      <c r="AP13" s="174"/>
      <c r="AQ13" s="174"/>
      <c r="AR13" s="174"/>
      <c r="AS13" s="174"/>
      <c r="AT13" s="367">
        <f t="shared" si="8"/>
        <v>0</v>
      </c>
      <c r="AU13" s="366"/>
      <c r="AV13" s="174"/>
      <c r="AW13" s="174"/>
      <c r="AX13" s="174"/>
      <c r="AY13" s="174"/>
      <c r="AZ13" s="367">
        <f t="shared" si="9"/>
        <v>0</v>
      </c>
      <c r="BA13" s="366"/>
      <c r="BB13" s="174"/>
      <c r="BC13" s="174"/>
      <c r="BD13" s="174"/>
      <c r="BE13" s="174">
        <f t="shared" si="10"/>
        <v>0</v>
      </c>
      <c r="BF13" s="367">
        <f t="shared" si="11"/>
        <v>0</v>
      </c>
      <c r="BG13" s="611"/>
      <c r="BH13" s="174"/>
      <c r="BI13" s="174"/>
      <c r="BJ13" s="174"/>
      <c r="BK13" s="174"/>
      <c r="BL13" s="367">
        <f t="shared" si="47"/>
        <v>0</v>
      </c>
      <c r="BM13" s="366"/>
      <c r="BN13" s="174"/>
      <c r="BO13" s="174"/>
      <c r="BP13" s="174"/>
      <c r="BQ13" s="174"/>
      <c r="BR13" s="367">
        <f t="shared" si="13"/>
        <v>0</v>
      </c>
      <c r="BS13" s="366"/>
      <c r="BT13" s="174"/>
      <c r="BU13" s="174"/>
      <c r="BV13" s="174"/>
      <c r="BW13" s="174"/>
      <c r="BX13" s="367">
        <f t="shared" si="14"/>
        <v>0</v>
      </c>
      <c r="BY13" s="366"/>
      <c r="BZ13" s="174"/>
      <c r="CA13" s="174"/>
      <c r="CB13" s="174"/>
      <c r="CC13" s="174"/>
      <c r="CD13" s="367">
        <f t="shared" si="15"/>
        <v>0</v>
      </c>
      <c r="CE13" s="618"/>
      <c r="CF13" s="366"/>
      <c r="CG13" s="174"/>
      <c r="CH13" s="174"/>
      <c r="CI13" s="174"/>
      <c r="CJ13" s="174"/>
      <c r="CK13" s="367">
        <f t="shared" si="48"/>
        <v>0</v>
      </c>
      <c r="CL13" s="611">
        <f t="shared" si="17"/>
        <v>0</v>
      </c>
      <c r="CM13" s="174">
        <f t="shared" si="18"/>
        <v>0</v>
      </c>
      <c r="CN13" s="174">
        <f t="shared" si="19"/>
        <v>0</v>
      </c>
      <c r="CO13" s="174">
        <f t="shared" si="20"/>
        <v>0</v>
      </c>
      <c r="CP13" s="174">
        <f t="shared" si="21"/>
        <v>0</v>
      </c>
      <c r="CQ13" s="367">
        <f t="shared" si="49"/>
        <v>0</v>
      </c>
      <c r="CR13" s="613"/>
      <c r="CS13" s="601"/>
      <c r="CT13" s="601"/>
      <c r="CU13" s="601"/>
      <c r="CV13" s="601"/>
      <c r="CW13" s="367">
        <f t="shared" si="50"/>
        <v>0</v>
      </c>
      <c r="CX13" s="366"/>
      <c r="CY13" s="174"/>
      <c r="CZ13" s="174"/>
      <c r="DA13" s="174"/>
      <c r="DB13" s="174"/>
      <c r="DC13" s="367">
        <f t="shared" si="24"/>
        <v>0</v>
      </c>
      <c r="DD13" s="366"/>
      <c r="DE13" s="174"/>
      <c r="DF13" s="174"/>
      <c r="DG13" s="174"/>
      <c r="DH13" s="174"/>
      <c r="DI13" s="367">
        <f t="shared" si="25"/>
        <v>0</v>
      </c>
      <c r="DJ13" s="600">
        <f t="shared" si="26"/>
        <v>0</v>
      </c>
      <c r="DK13" s="601">
        <f t="shared" si="27"/>
        <v>0</v>
      </c>
      <c r="DL13" s="601">
        <f t="shared" si="28"/>
        <v>0</v>
      </c>
      <c r="DM13" s="601">
        <f t="shared" si="29"/>
        <v>0</v>
      </c>
      <c r="DN13" s="601">
        <f t="shared" si="30"/>
        <v>0</v>
      </c>
      <c r="DO13" s="602">
        <f t="shared" si="31"/>
        <v>0</v>
      </c>
      <c r="DP13" s="600">
        <f t="shared" si="32"/>
        <v>0</v>
      </c>
      <c r="DQ13" s="601">
        <f t="shared" si="33"/>
        <v>0</v>
      </c>
      <c r="DR13" s="601">
        <f t="shared" si="34"/>
        <v>0</v>
      </c>
      <c r="DS13" s="601">
        <f t="shared" si="35"/>
        <v>0</v>
      </c>
      <c r="DT13" s="601">
        <f t="shared" si="36"/>
        <v>0</v>
      </c>
      <c r="DU13" s="602">
        <f t="shared" si="37"/>
        <v>0</v>
      </c>
      <c r="DV13" s="600">
        <f t="shared" si="38"/>
        <v>0</v>
      </c>
      <c r="DW13" s="601">
        <f t="shared" si="39"/>
        <v>0</v>
      </c>
      <c r="DX13" s="601">
        <f t="shared" si="40"/>
        <v>0</v>
      </c>
      <c r="DY13" s="601">
        <f t="shared" si="41"/>
        <v>0</v>
      </c>
      <c r="DZ13" s="601">
        <f t="shared" si="42"/>
        <v>0</v>
      </c>
      <c r="EA13" s="602">
        <f t="shared" si="43"/>
        <v>0</v>
      </c>
      <c r="EB13" s="459"/>
      <c r="EC13" s="366"/>
      <c r="ED13" s="174"/>
      <c r="EE13" s="174"/>
      <c r="EF13" s="174"/>
      <c r="EG13" s="174"/>
      <c r="EH13" s="174">
        <f t="shared" si="44"/>
        <v>0</v>
      </c>
      <c r="EI13" s="602"/>
      <c r="EJ13" s="459"/>
      <c r="EK13" s="614"/>
      <c r="EL13" s="622"/>
      <c r="EM13" s="623"/>
      <c r="EO13" s="600">
        <v>379799.88</v>
      </c>
      <c r="EP13" s="601">
        <v>115150.12</v>
      </c>
      <c r="EQ13" s="601">
        <f t="shared" si="45"/>
        <v>494950</v>
      </c>
      <c r="ER13" s="624" t="s">
        <v>5837</v>
      </c>
      <c r="ES13" s="625">
        <v>45140</v>
      </c>
    </row>
    <row r="14" spans="1:149">
      <c r="A14" s="231">
        <v>67</v>
      </c>
      <c r="B14" s="151">
        <v>2327</v>
      </c>
      <c r="C14" s="151">
        <v>72076950</v>
      </c>
      <c r="D14" s="232" t="s">
        <v>492</v>
      </c>
      <c r="E14" s="366"/>
      <c r="F14" s="174"/>
      <c r="G14" s="174"/>
      <c r="H14" s="174"/>
      <c r="I14" s="174"/>
      <c r="J14" s="367">
        <f t="shared" si="46"/>
        <v>0</v>
      </c>
      <c r="K14" s="366"/>
      <c r="L14" s="174"/>
      <c r="M14" s="174"/>
      <c r="N14" s="174"/>
      <c r="O14" s="174"/>
      <c r="P14" s="367">
        <f t="shared" si="1"/>
        <v>0</v>
      </c>
      <c r="Q14" s="366"/>
      <c r="R14" s="174">
        <f t="shared" si="2"/>
        <v>0</v>
      </c>
      <c r="S14" s="174"/>
      <c r="T14" s="174"/>
      <c r="U14" s="174"/>
      <c r="V14" s="367">
        <f t="shared" si="3"/>
        <v>0</v>
      </c>
      <c r="W14" s="366"/>
      <c r="X14" s="174"/>
      <c r="Y14" s="174"/>
      <c r="Z14" s="174"/>
      <c r="AA14" s="174"/>
      <c r="AB14" s="367">
        <f t="shared" si="4"/>
        <v>0</v>
      </c>
      <c r="AC14" s="366"/>
      <c r="AD14" s="174"/>
      <c r="AE14" s="174"/>
      <c r="AF14" s="174"/>
      <c r="AG14" s="174"/>
      <c r="AH14" s="367">
        <f t="shared" si="5"/>
        <v>0</v>
      </c>
      <c r="AI14" s="366"/>
      <c r="AJ14" s="174"/>
      <c r="AK14" s="174"/>
      <c r="AL14" s="174"/>
      <c r="AM14" s="174">
        <f t="shared" si="6"/>
        <v>0</v>
      </c>
      <c r="AN14" s="367">
        <f t="shared" si="7"/>
        <v>0</v>
      </c>
      <c r="AO14" s="611"/>
      <c r="AP14" s="174"/>
      <c r="AQ14" s="174"/>
      <c r="AR14" s="174"/>
      <c r="AS14" s="174"/>
      <c r="AT14" s="367">
        <f t="shared" si="8"/>
        <v>0</v>
      </c>
      <c r="AU14" s="366"/>
      <c r="AV14" s="174"/>
      <c r="AW14" s="174"/>
      <c r="AX14" s="174"/>
      <c r="AY14" s="174"/>
      <c r="AZ14" s="367">
        <f t="shared" si="9"/>
        <v>0</v>
      </c>
      <c r="BA14" s="366"/>
      <c r="BB14" s="174"/>
      <c r="BC14" s="174"/>
      <c r="BD14" s="174"/>
      <c r="BE14" s="174">
        <f t="shared" si="10"/>
        <v>0</v>
      </c>
      <c r="BF14" s="367">
        <f t="shared" si="11"/>
        <v>0</v>
      </c>
      <c r="BG14" s="611"/>
      <c r="BH14" s="174"/>
      <c r="BI14" s="174"/>
      <c r="BJ14" s="174"/>
      <c r="BK14" s="174"/>
      <c r="BL14" s="367">
        <f t="shared" si="47"/>
        <v>0</v>
      </c>
      <c r="BM14" s="366"/>
      <c r="BN14" s="174"/>
      <c r="BO14" s="174"/>
      <c r="BP14" s="174"/>
      <c r="BQ14" s="174"/>
      <c r="BR14" s="367">
        <f t="shared" si="13"/>
        <v>0</v>
      </c>
      <c r="BS14" s="366"/>
      <c r="BT14" s="174"/>
      <c r="BU14" s="174"/>
      <c r="BV14" s="174"/>
      <c r="BW14" s="174"/>
      <c r="BX14" s="367">
        <f t="shared" si="14"/>
        <v>0</v>
      </c>
      <c r="BY14" s="366"/>
      <c r="BZ14" s="174"/>
      <c r="CA14" s="174"/>
      <c r="CB14" s="174"/>
      <c r="CC14" s="174"/>
      <c r="CD14" s="367">
        <f t="shared" si="15"/>
        <v>0</v>
      </c>
      <c r="CE14" s="618"/>
      <c r="CF14" s="366"/>
      <c r="CG14" s="174"/>
      <c r="CH14" s="174"/>
      <c r="CI14" s="174"/>
      <c r="CJ14" s="174"/>
      <c r="CK14" s="367">
        <f t="shared" si="48"/>
        <v>0</v>
      </c>
      <c r="CL14" s="611">
        <f t="shared" si="17"/>
        <v>0</v>
      </c>
      <c r="CM14" s="174">
        <f t="shared" si="18"/>
        <v>0</v>
      </c>
      <c r="CN14" s="174">
        <f t="shared" si="19"/>
        <v>0</v>
      </c>
      <c r="CO14" s="174">
        <f t="shared" si="20"/>
        <v>0</v>
      </c>
      <c r="CP14" s="174">
        <f t="shared" si="21"/>
        <v>0</v>
      </c>
      <c r="CQ14" s="367">
        <f t="shared" si="49"/>
        <v>0</v>
      </c>
      <c r="CR14" s="613"/>
      <c r="CS14" s="601"/>
      <c r="CT14" s="601"/>
      <c r="CU14" s="601"/>
      <c r="CV14" s="601"/>
      <c r="CW14" s="367">
        <f t="shared" si="50"/>
        <v>0</v>
      </c>
      <c r="CX14" s="366"/>
      <c r="CY14" s="174"/>
      <c r="CZ14" s="174"/>
      <c r="DA14" s="174"/>
      <c r="DB14" s="174"/>
      <c r="DC14" s="367">
        <f t="shared" si="24"/>
        <v>0</v>
      </c>
      <c r="DD14" s="366"/>
      <c r="DE14" s="174"/>
      <c r="DF14" s="174"/>
      <c r="DG14" s="174"/>
      <c r="DH14" s="174"/>
      <c r="DI14" s="367">
        <f t="shared" si="25"/>
        <v>0</v>
      </c>
      <c r="DJ14" s="600">
        <f t="shared" si="26"/>
        <v>0</v>
      </c>
      <c r="DK14" s="601">
        <f t="shared" si="27"/>
        <v>0</v>
      </c>
      <c r="DL14" s="601">
        <f t="shared" si="28"/>
        <v>0</v>
      </c>
      <c r="DM14" s="601">
        <f t="shared" si="29"/>
        <v>0</v>
      </c>
      <c r="DN14" s="601">
        <f t="shared" si="30"/>
        <v>0</v>
      </c>
      <c r="DO14" s="602">
        <f t="shared" si="31"/>
        <v>0</v>
      </c>
      <c r="DP14" s="600">
        <f t="shared" si="32"/>
        <v>0</v>
      </c>
      <c r="DQ14" s="601">
        <f t="shared" si="33"/>
        <v>0</v>
      </c>
      <c r="DR14" s="601">
        <f t="shared" si="34"/>
        <v>0</v>
      </c>
      <c r="DS14" s="601">
        <f t="shared" si="35"/>
        <v>0</v>
      </c>
      <c r="DT14" s="601">
        <f t="shared" si="36"/>
        <v>0</v>
      </c>
      <c r="DU14" s="602">
        <f t="shared" si="37"/>
        <v>0</v>
      </c>
      <c r="DV14" s="600">
        <f t="shared" si="38"/>
        <v>0</v>
      </c>
      <c r="DW14" s="601">
        <f t="shared" si="39"/>
        <v>0</v>
      </c>
      <c r="DX14" s="601">
        <f t="shared" si="40"/>
        <v>0</v>
      </c>
      <c r="DY14" s="601">
        <f t="shared" si="41"/>
        <v>0</v>
      </c>
      <c r="DZ14" s="601">
        <f t="shared" si="42"/>
        <v>0</v>
      </c>
      <c r="EA14" s="602">
        <f t="shared" si="43"/>
        <v>0</v>
      </c>
      <c r="EB14" s="459"/>
      <c r="EC14" s="366"/>
      <c r="ED14" s="174"/>
      <c r="EE14" s="174"/>
      <c r="EF14" s="174"/>
      <c r="EG14" s="174"/>
      <c r="EH14" s="174">
        <f t="shared" si="44"/>
        <v>0</v>
      </c>
      <c r="EI14" s="602"/>
      <c r="EJ14" s="459"/>
      <c r="EK14" s="614"/>
      <c r="EL14" s="622"/>
      <c r="EM14" s="623"/>
      <c r="EO14" s="600"/>
      <c r="EP14" s="601"/>
      <c r="EQ14" s="601"/>
      <c r="ER14" s="624"/>
      <c r="ES14" s="625"/>
    </row>
    <row r="15" spans="1:149">
      <c r="A15" s="231">
        <v>68</v>
      </c>
      <c r="B15" s="151">
        <v>2321</v>
      </c>
      <c r="C15" s="151">
        <v>72742976</v>
      </c>
      <c r="D15" s="232" t="s">
        <v>499</v>
      </c>
      <c r="E15" s="366"/>
      <c r="F15" s="174"/>
      <c r="G15" s="174"/>
      <c r="H15" s="174"/>
      <c r="I15" s="174"/>
      <c r="J15" s="367">
        <f t="shared" si="46"/>
        <v>0</v>
      </c>
      <c r="K15" s="366"/>
      <c r="L15" s="174"/>
      <c r="M15" s="174"/>
      <c r="N15" s="174"/>
      <c r="O15" s="174"/>
      <c r="P15" s="367">
        <f t="shared" si="1"/>
        <v>0</v>
      </c>
      <c r="Q15" s="366"/>
      <c r="R15" s="174">
        <f t="shared" si="2"/>
        <v>0</v>
      </c>
      <c r="S15" s="174"/>
      <c r="T15" s="174"/>
      <c r="U15" s="174"/>
      <c r="V15" s="367">
        <f t="shared" si="3"/>
        <v>0</v>
      </c>
      <c r="W15" s="366"/>
      <c r="X15" s="174"/>
      <c r="Y15" s="174"/>
      <c r="Z15" s="174"/>
      <c r="AA15" s="174"/>
      <c r="AB15" s="367">
        <f t="shared" si="4"/>
        <v>0</v>
      </c>
      <c r="AC15" s="366"/>
      <c r="AD15" s="174"/>
      <c r="AE15" s="174"/>
      <c r="AF15" s="174"/>
      <c r="AG15" s="174"/>
      <c r="AH15" s="367">
        <f t="shared" si="5"/>
        <v>0</v>
      </c>
      <c r="AI15" s="366"/>
      <c r="AJ15" s="174"/>
      <c r="AK15" s="174"/>
      <c r="AL15" s="174"/>
      <c r="AM15" s="174">
        <f t="shared" si="6"/>
        <v>0</v>
      </c>
      <c r="AN15" s="367">
        <f t="shared" si="7"/>
        <v>0</v>
      </c>
      <c r="AO15" s="611"/>
      <c r="AP15" s="174"/>
      <c r="AQ15" s="174"/>
      <c r="AR15" s="174"/>
      <c r="AS15" s="174"/>
      <c r="AT15" s="367">
        <f t="shared" si="8"/>
        <v>0</v>
      </c>
      <c r="AU15" s="366"/>
      <c r="AV15" s="174"/>
      <c r="AW15" s="174"/>
      <c r="AX15" s="174"/>
      <c r="AY15" s="174"/>
      <c r="AZ15" s="367">
        <f t="shared" si="9"/>
        <v>0</v>
      </c>
      <c r="BA15" s="366"/>
      <c r="BB15" s="174"/>
      <c r="BC15" s="174"/>
      <c r="BD15" s="174"/>
      <c r="BE15" s="174">
        <f t="shared" si="10"/>
        <v>0</v>
      </c>
      <c r="BF15" s="367">
        <f t="shared" si="11"/>
        <v>0</v>
      </c>
      <c r="BG15" s="611"/>
      <c r="BH15" s="174"/>
      <c r="BI15" s="174"/>
      <c r="BJ15" s="174"/>
      <c r="BK15" s="174"/>
      <c r="BL15" s="367">
        <f t="shared" si="47"/>
        <v>0</v>
      </c>
      <c r="BM15" s="366"/>
      <c r="BN15" s="174"/>
      <c r="BO15" s="174"/>
      <c r="BP15" s="174"/>
      <c r="BQ15" s="174"/>
      <c r="BR15" s="367">
        <f t="shared" si="13"/>
        <v>0</v>
      </c>
      <c r="BS15" s="366"/>
      <c r="BT15" s="174"/>
      <c r="BU15" s="174"/>
      <c r="BV15" s="174"/>
      <c r="BW15" s="174"/>
      <c r="BX15" s="367">
        <f t="shared" si="14"/>
        <v>0</v>
      </c>
      <c r="BY15" s="366"/>
      <c r="BZ15" s="174"/>
      <c r="CA15" s="174"/>
      <c r="CB15" s="174"/>
      <c r="CC15" s="174"/>
      <c r="CD15" s="367">
        <f t="shared" si="15"/>
        <v>0</v>
      </c>
      <c r="CE15" s="618"/>
      <c r="CF15" s="366"/>
      <c r="CG15" s="174"/>
      <c r="CH15" s="174"/>
      <c r="CI15" s="174"/>
      <c r="CJ15" s="174"/>
      <c r="CK15" s="367">
        <f t="shared" si="48"/>
        <v>0</v>
      </c>
      <c r="CL15" s="611">
        <f t="shared" si="17"/>
        <v>0</v>
      </c>
      <c r="CM15" s="174">
        <f t="shared" si="18"/>
        <v>0</v>
      </c>
      <c r="CN15" s="174">
        <f t="shared" si="19"/>
        <v>0</v>
      </c>
      <c r="CO15" s="174">
        <f t="shared" si="20"/>
        <v>0</v>
      </c>
      <c r="CP15" s="174">
        <f t="shared" si="21"/>
        <v>0</v>
      </c>
      <c r="CQ15" s="367">
        <f t="shared" si="49"/>
        <v>0</v>
      </c>
      <c r="CR15" s="613"/>
      <c r="CS15" s="601"/>
      <c r="CT15" s="601"/>
      <c r="CU15" s="601"/>
      <c r="CV15" s="601"/>
      <c r="CW15" s="367">
        <f t="shared" si="50"/>
        <v>0</v>
      </c>
      <c r="CX15" s="366"/>
      <c r="CY15" s="174"/>
      <c r="CZ15" s="174"/>
      <c r="DA15" s="174"/>
      <c r="DB15" s="174"/>
      <c r="DC15" s="367">
        <f t="shared" si="24"/>
        <v>0</v>
      </c>
      <c r="DD15" s="366"/>
      <c r="DE15" s="174"/>
      <c r="DF15" s="174"/>
      <c r="DG15" s="174"/>
      <c r="DH15" s="174"/>
      <c r="DI15" s="367">
        <f t="shared" si="25"/>
        <v>0</v>
      </c>
      <c r="DJ15" s="600">
        <f t="shared" si="26"/>
        <v>0</v>
      </c>
      <c r="DK15" s="601">
        <f t="shared" si="27"/>
        <v>0</v>
      </c>
      <c r="DL15" s="601">
        <f t="shared" si="28"/>
        <v>0</v>
      </c>
      <c r="DM15" s="601">
        <f t="shared" si="29"/>
        <v>0</v>
      </c>
      <c r="DN15" s="601">
        <f t="shared" si="30"/>
        <v>0</v>
      </c>
      <c r="DO15" s="602">
        <f t="shared" si="31"/>
        <v>0</v>
      </c>
      <c r="DP15" s="600">
        <f t="shared" si="32"/>
        <v>0</v>
      </c>
      <c r="DQ15" s="601">
        <f t="shared" si="33"/>
        <v>0</v>
      </c>
      <c r="DR15" s="601">
        <f t="shared" si="34"/>
        <v>0</v>
      </c>
      <c r="DS15" s="601">
        <f t="shared" si="35"/>
        <v>0</v>
      </c>
      <c r="DT15" s="601">
        <f t="shared" si="36"/>
        <v>0</v>
      </c>
      <c r="DU15" s="602">
        <f t="shared" si="37"/>
        <v>0</v>
      </c>
      <c r="DV15" s="600">
        <f t="shared" si="38"/>
        <v>0</v>
      </c>
      <c r="DW15" s="601">
        <f t="shared" si="39"/>
        <v>0</v>
      </c>
      <c r="DX15" s="601">
        <f t="shared" si="40"/>
        <v>0</v>
      </c>
      <c r="DY15" s="601">
        <f t="shared" si="41"/>
        <v>0</v>
      </c>
      <c r="DZ15" s="601">
        <f t="shared" si="42"/>
        <v>0</v>
      </c>
      <c r="EA15" s="602">
        <f t="shared" si="43"/>
        <v>0</v>
      </c>
      <c r="EB15" s="459"/>
      <c r="EC15" s="366"/>
      <c r="ED15" s="174"/>
      <c r="EE15" s="174"/>
      <c r="EF15" s="174"/>
      <c r="EG15" s="174"/>
      <c r="EH15" s="174">
        <f t="shared" si="44"/>
        <v>0</v>
      </c>
      <c r="EI15" s="602"/>
      <c r="EJ15" s="459"/>
      <c r="EK15" s="614"/>
      <c r="EL15" s="622"/>
      <c r="EM15" s="623"/>
      <c r="EO15" s="600">
        <v>508351.72</v>
      </c>
      <c r="EP15" s="601">
        <v>154125.28</v>
      </c>
      <c r="EQ15" s="601">
        <f t="shared" si="45"/>
        <v>662477</v>
      </c>
      <c r="ER15" s="624" t="s">
        <v>5677</v>
      </c>
      <c r="ES15" s="625">
        <v>45000</v>
      </c>
    </row>
    <row r="16" spans="1:149">
      <c r="A16" s="231">
        <v>69</v>
      </c>
      <c r="B16" s="151">
        <v>2423</v>
      </c>
      <c r="C16" s="151">
        <v>72742828</v>
      </c>
      <c r="D16" s="232" t="s">
        <v>503</v>
      </c>
      <c r="E16" s="366"/>
      <c r="F16" s="174"/>
      <c r="G16" s="174"/>
      <c r="H16" s="174"/>
      <c r="I16" s="174"/>
      <c r="J16" s="367">
        <f t="shared" si="46"/>
        <v>0</v>
      </c>
      <c r="K16" s="366"/>
      <c r="L16" s="174"/>
      <c r="M16" s="174"/>
      <c r="N16" s="174"/>
      <c r="O16" s="174"/>
      <c r="P16" s="367">
        <f t="shared" si="1"/>
        <v>0</v>
      </c>
      <c r="Q16" s="366"/>
      <c r="R16" s="174">
        <f t="shared" si="2"/>
        <v>0</v>
      </c>
      <c r="S16" s="174"/>
      <c r="T16" s="174"/>
      <c r="U16" s="174"/>
      <c r="V16" s="367">
        <f t="shared" si="3"/>
        <v>0</v>
      </c>
      <c r="W16" s="366"/>
      <c r="X16" s="174"/>
      <c r="Y16" s="174"/>
      <c r="Z16" s="174"/>
      <c r="AA16" s="174"/>
      <c r="AB16" s="367">
        <f t="shared" si="4"/>
        <v>0</v>
      </c>
      <c r="AC16" s="366"/>
      <c r="AD16" s="174"/>
      <c r="AE16" s="174"/>
      <c r="AF16" s="174"/>
      <c r="AG16" s="174"/>
      <c r="AH16" s="367">
        <f t="shared" si="5"/>
        <v>0</v>
      </c>
      <c r="AI16" s="366"/>
      <c r="AJ16" s="174"/>
      <c r="AK16" s="174"/>
      <c r="AL16" s="174"/>
      <c r="AM16" s="174">
        <f t="shared" si="6"/>
        <v>0</v>
      </c>
      <c r="AN16" s="367">
        <f t="shared" si="7"/>
        <v>0</v>
      </c>
      <c r="AO16" s="611"/>
      <c r="AP16" s="174"/>
      <c r="AQ16" s="174"/>
      <c r="AR16" s="174"/>
      <c r="AS16" s="174"/>
      <c r="AT16" s="367">
        <f t="shared" si="8"/>
        <v>0</v>
      </c>
      <c r="AU16" s="366"/>
      <c r="AV16" s="174"/>
      <c r="AW16" s="174"/>
      <c r="AX16" s="174"/>
      <c r="AY16" s="174"/>
      <c r="AZ16" s="367">
        <f t="shared" si="9"/>
        <v>0</v>
      </c>
      <c r="BA16" s="366"/>
      <c r="BB16" s="174"/>
      <c r="BC16" s="174"/>
      <c r="BD16" s="174"/>
      <c r="BE16" s="174">
        <f t="shared" si="10"/>
        <v>0</v>
      </c>
      <c r="BF16" s="367">
        <f t="shared" si="11"/>
        <v>0</v>
      </c>
      <c r="BG16" s="611"/>
      <c r="BH16" s="174"/>
      <c r="BI16" s="174"/>
      <c r="BJ16" s="174"/>
      <c r="BK16" s="174"/>
      <c r="BL16" s="367">
        <f t="shared" si="47"/>
        <v>0</v>
      </c>
      <c r="BM16" s="366"/>
      <c r="BN16" s="174"/>
      <c r="BO16" s="174"/>
      <c r="BP16" s="174"/>
      <c r="BQ16" s="174"/>
      <c r="BR16" s="367">
        <f t="shared" si="13"/>
        <v>0</v>
      </c>
      <c r="BS16" s="366"/>
      <c r="BT16" s="174"/>
      <c r="BU16" s="174"/>
      <c r="BV16" s="174"/>
      <c r="BW16" s="174"/>
      <c r="BX16" s="367">
        <f t="shared" si="14"/>
        <v>0</v>
      </c>
      <c r="BY16" s="366"/>
      <c r="BZ16" s="174"/>
      <c r="CA16" s="174"/>
      <c r="CB16" s="174"/>
      <c r="CC16" s="174"/>
      <c r="CD16" s="367">
        <f t="shared" si="15"/>
        <v>0</v>
      </c>
      <c r="CE16" s="618"/>
      <c r="CF16" s="366"/>
      <c r="CG16" s="174"/>
      <c r="CH16" s="174"/>
      <c r="CI16" s="174"/>
      <c r="CJ16" s="174"/>
      <c r="CK16" s="367">
        <f t="shared" si="48"/>
        <v>0</v>
      </c>
      <c r="CL16" s="611">
        <f t="shared" si="17"/>
        <v>0</v>
      </c>
      <c r="CM16" s="174">
        <f t="shared" si="18"/>
        <v>0</v>
      </c>
      <c r="CN16" s="174">
        <f t="shared" si="19"/>
        <v>0</v>
      </c>
      <c r="CO16" s="174">
        <f t="shared" si="20"/>
        <v>0</v>
      </c>
      <c r="CP16" s="174">
        <f t="shared" si="21"/>
        <v>0</v>
      </c>
      <c r="CQ16" s="367">
        <f t="shared" si="49"/>
        <v>0</v>
      </c>
      <c r="CR16" s="613"/>
      <c r="CS16" s="601"/>
      <c r="CT16" s="601"/>
      <c r="CU16" s="601"/>
      <c r="CV16" s="601"/>
      <c r="CW16" s="367">
        <f t="shared" si="50"/>
        <v>0</v>
      </c>
      <c r="CX16" s="366"/>
      <c r="CY16" s="174"/>
      <c r="CZ16" s="174"/>
      <c r="DA16" s="174"/>
      <c r="DB16" s="174"/>
      <c r="DC16" s="367">
        <f t="shared" si="24"/>
        <v>0</v>
      </c>
      <c r="DD16" s="366"/>
      <c r="DE16" s="174"/>
      <c r="DF16" s="174"/>
      <c r="DG16" s="174"/>
      <c r="DH16" s="174"/>
      <c r="DI16" s="367">
        <f t="shared" si="25"/>
        <v>0</v>
      </c>
      <c r="DJ16" s="600">
        <f t="shared" si="26"/>
        <v>0</v>
      </c>
      <c r="DK16" s="601">
        <f t="shared" si="27"/>
        <v>0</v>
      </c>
      <c r="DL16" s="601">
        <f t="shared" si="28"/>
        <v>0</v>
      </c>
      <c r="DM16" s="601">
        <f t="shared" si="29"/>
        <v>0</v>
      </c>
      <c r="DN16" s="601">
        <f t="shared" si="30"/>
        <v>0</v>
      </c>
      <c r="DO16" s="602">
        <f t="shared" si="31"/>
        <v>0</v>
      </c>
      <c r="DP16" s="600">
        <f t="shared" si="32"/>
        <v>0</v>
      </c>
      <c r="DQ16" s="601">
        <f t="shared" si="33"/>
        <v>0</v>
      </c>
      <c r="DR16" s="601">
        <f t="shared" si="34"/>
        <v>0</v>
      </c>
      <c r="DS16" s="601">
        <f t="shared" si="35"/>
        <v>0</v>
      </c>
      <c r="DT16" s="601">
        <f t="shared" si="36"/>
        <v>0</v>
      </c>
      <c r="DU16" s="602">
        <f t="shared" si="37"/>
        <v>0</v>
      </c>
      <c r="DV16" s="600">
        <f t="shared" si="38"/>
        <v>0</v>
      </c>
      <c r="DW16" s="601">
        <f t="shared" si="39"/>
        <v>0</v>
      </c>
      <c r="DX16" s="601">
        <f t="shared" si="40"/>
        <v>0</v>
      </c>
      <c r="DY16" s="601">
        <f t="shared" si="41"/>
        <v>0</v>
      </c>
      <c r="DZ16" s="601">
        <f t="shared" si="42"/>
        <v>0</v>
      </c>
      <c r="EA16" s="602">
        <f t="shared" si="43"/>
        <v>0</v>
      </c>
      <c r="EB16" s="459"/>
      <c r="EC16" s="366"/>
      <c r="ED16" s="174"/>
      <c r="EE16" s="174"/>
      <c r="EF16" s="174"/>
      <c r="EG16" s="174"/>
      <c r="EH16" s="174">
        <f t="shared" si="44"/>
        <v>0</v>
      </c>
      <c r="EI16" s="602"/>
      <c r="EJ16" s="459"/>
      <c r="EK16" s="614"/>
      <c r="EL16" s="622"/>
      <c r="EM16" s="623"/>
      <c r="EO16" s="600">
        <v>339034.42</v>
      </c>
      <c r="EP16" s="601">
        <v>102790.58</v>
      </c>
      <c r="EQ16" s="601">
        <f t="shared" si="45"/>
        <v>441825</v>
      </c>
      <c r="ER16" s="624" t="s">
        <v>5697</v>
      </c>
      <c r="ES16" s="625">
        <v>45061</v>
      </c>
    </row>
    <row r="17" spans="1:149">
      <c r="A17" s="231">
        <v>70</v>
      </c>
      <c r="B17" s="151">
        <v>2428</v>
      </c>
      <c r="C17" s="151">
        <v>72743140</v>
      </c>
      <c r="D17" s="232" t="s">
        <v>507</v>
      </c>
      <c r="E17" s="366"/>
      <c r="F17" s="174"/>
      <c r="G17" s="174"/>
      <c r="H17" s="174"/>
      <c r="I17" s="174"/>
      <c r="J17" s="367">
        <f t="shared" si="46"/>
        <v>0</v>
      </c>
      <c r="K17" s="366"/>
      <c r="L17" s="174"/>
      <c r="M17" s="174"/>
      <c r="N17" s="174"/>
      <c r="O17" s="174"/>
      <c r="P17" s="367">
        <f t="shared" si="1"/>
        <v>0</v>
      </c>
      <c r="Q17" s="366"/>
      <c r="R17" s="174">
        <f t="shared" si="2"/>
        <v>0</v>
      </c>
      <c r="S17" s="174"/>
      <c r="T17" s="174"/>
      <c r="U17" s="174"/>
      <c r="V17" s="367">
        <f t="shared" si="3"/>
        <v>0</v>
      </c>
      <c r="W17" s="366"/>
      <c r="X17" s="174"/>
      <c r="Y17" s="174"/>
      <c r="Z17" s="174"/>
      <c r="AA17" s="174"/>
      <c r="AB17" s="367">
        <f t="shared" si="4"/>
        <v>0</v>
      </c>
      <c r="AC17" s="366"/>
      <c r="AD17" s="174"/>
      <c r="AE17" s="174"/>
      <c r="AF17" s="174"/>
      <c r="AG17" s="174"/>
      <c r="AH17" s="367">
        <f t="shared" si="5"/>
        <v>0</v>
      </c>
      <c r="AI17" s="366"/>
      <c r="AJ17" s="174"/>
      <c r="AK17" s="174"/>
      <c r="AL17" s="174"/>
      <c r="AM17" s="174">
        <f t="shared" si="6"/>
        <v>0</v>
      </c>
      <c r="AN17" s="367">
        <f t="shared" si="7"/>
        <v>0</v>
      </c>
      <c r="AO17" s="611"/>
      <c r="AP17" s="174"/>
      <c r="AQ17" s="174"/>
      <c r="AR17" s="174"/>
      <c r="AS17" s="174"/>
      <c r="AT17" s="367">
        <f t="shared" si="8"/>
        <v>0</v>
      </c>
      <c r="AU17" s="366"/>
      <c r="AV17" s="174"/>
      <c r="AW17" s="174"/>
      <c r="AX17" s="174"/>
      <c r="AY17" s="174"/>
      <c r="AZ17" s="367">
        <f t="shared" si="9"/>
        <v>0</v>
      </c>
      <c r="BA17" s="366"/>
      <c r="BB17" s="174"/>
      <c r="BC17" s="174"/>
      <c r="BD17" s="174"/>
      <c r="BE17" s="174">
        <f t="shared" si="10"/>
        <v>0</v>
      </c>
      <c r="BF17" s="367">
        <f t="shared" si="11"/>
        <v>0</v>
      </c>
      <c r="BG17" s="611"/>
      <c r="BH17" s="174"/>
      <c r="BI17" s="174"/>
      <c r="BJ17" s="174"/>
      <c r="BK17" s="174"/>
      <c r="BL17" s="367">
        <f t="shared" si="47"/>
        <v>0</v>
      </c>
      <c r="BM17" s="366"/>
      <c r="BN17" s="174"/>
      <c r="BO17" s="174"/>
      <c r="BP17" s="174"/>
      <c r="BQ17" s="174"/>
      <c r="BR17" s="367">
        <f t="shared" si="13"/>
        <v>0</v>
      </c>
      <c r="BS17" s="366"/>
      <c r="BT17" s="174"/>
      <c r="BU17" s="174"/>
      <c r="BV17" s="174"/>
      <c r="BW17" s="174"/>
      <c r="BX17" s="367">
        <f t="shared" si="14"/>
        <v>0</v>
      </c>
      <c r="BY17" s="366"/>
      <c r="BZ17" s="174"/>
      <c r="CA17" s="174"/>
      <c r="CB17" s="174"/>
      <c r="CC17" s="174"/>
      <c r="CD17" s="367">
        <f t="shared" si="15"/>
        <v>0</v>
      </c>
      <c r="CE17" s="618"/>
      <c r="CF17" s="366"/>
      <c r="CG17" s="174"/>
      <c r="CH17" s="174"/>
      <c r="CI17" s="174"/>
      <c r="CJ17" s="174"/>
      <c r="CK17" s="367">
        <f t="shared" si="48"/>
        <v>0</v>
      </c>
      <c r="CL17" s="611">
        <f t="shared" si="17"/>
        <v>0</v>
      </c>
      <c r="CM17" s="174">
        <f t="shared" si="18"/>
        <v>0</v>
      </c>
      <c r="CN17" s="174">
        <f t="shared" si="19"/>
        <v>0</v>
      </c>
      <c r="CO17" s="174">
        <f t="shared" si="20"/>
        <v>0</v>
      </c>
      <c r="CP17" s="174">
        <f t="shared" si="21"/>
        <v>0</v>
      </c>
      <c r="CQ17" s="367">
        <f t="shared" si="49"/>
        <v>0</v>
      </c>
      <c r="CR17" s="613"/>
      <c r="CS17" s="601"/>
      <c r="CT17" s="601"/>
      <c r="CU17" s="601"/>
      <c r="CV17" s="601"/>
      <c r="CW17" s="367">
        <f t="shared" si="50"/>
        <v>0</v>
      </c>
      <c r="CX17" s="366"/>
      <c r="CY17" s="174"/>
      <c r="CZ17" s="174"/>
      <c r="DA17" s="174"/>
      <c r="DB17" s="174"/>
      <c r="DC17" s="367">
        <f t="shared" si="24"/>
        <v>0</v>
      </c>
      <c r="DD17" s="366"/>
      <c r="DE17" s="174"/>
      <c r="DF17" s="174"/>
      <c r="DG17" s="174"/>
      <c r="DH17" s="174"/>
      <c r="DI17" s="367">
        <f t="shared" si="25"/>
        <v>0</v>
      </c>
      <c r="DJ17" s="600">
        <f t="shared" si="26"/>
        <v>0</v>
      </c>
      <c r="DK17" s="601">
        <f t="shared" si="27"/>
        <v>0</v>
      </c>
      <c r="DL17" s="601">
        <f t="shared" si="28"/>
        <v>0</v>
      </c>
      <c r="DM17" s="601">
        <f t="shared" si="29"/>
        <v>0</v>
      </c>
      <c r="DN17" s="601">
        <f t="shared" si="30"/>
        <v>0</v>
      </c>
      <c r="DO17" s="602">
        <f t="shared" si="31"/>
        <v>0</v>
      </c>
      <c r="DP17" s="600">
        <f t="shared" si="32"/>
        <v>0</v>
      </c>
      <c r="DQ17" s="601">
        <f t="shared" si="33"/>
        <v>0</v>
      </c>
      <c r="DR17" s="601">
        <f t="shared" si="34"/>
        <v>0</v>
      </c>
      <c r="DS17" s="601">
        <f t="shared" si="35"/>
        <v>0</v>
      </c>
      <c r="DT17" s="601">
        <f t="shared" si="36"/>
        <v>0</v>
      </c>
      <c r="DU17" s="602">
        <f t="shared" si="37"/>
        <v>0</v>
      </c>
      <c r="DV17" s="600">
        <f t="shared" si="38"/>
        <v>0</v>
      </c>
      <c r="DW17" s="601">
        <f t="shared" si="39"/>
        <v>0</v>
      </c>
      <c r="DX17" s="601">
        <f t="shared" si="40"/>
        <v>0</v>
      </c>
      <c r="DY17" s="601">
        <f t="shared" si="41"/>
        <v>0</v>
      </c>
      <c r="DZ17" s="601">
        <f t="shared" si="42"/>
        <v>0</v>
      </c>
      <c r="EA17" s="602">
        <f t="shared" si="43"/>
        <v>0</v>
      </c>
      <c r="EB17" s="459"/>
      <c r="EC17" s="366"/>
      <c r="ED17" s="174"/>
      <c r="EE17" s="174"/>
      <c r="EF17" s="174"/>
      <c r="EG17" s="174"/>
      <c r="EH17" s="174">
        <f t="shared" si="44"/>
        <v>0</v>
      </c>
      <c r="EI17" s="602"/>
      <c r="EJ17" s="459"/>
      <c r="EK17" s="614"/>
      <c r="EL17" s="622"/>
      <c r="EM17" s="623"/>
      <c r="EO17" s="600"/>
      <c r="EP17" s="601"/>
      <c r="EQ17" s="601"/>
      <c r="ER17" s="624"/>
      <c r="ES17" s="625"/>
    </row>
    <row r="18" spans="1:149">
      <c r="A18" s="231">
        <v>71</v>
      </c>
      <c r="B18" s="151">
        <v>2413</v>
      </c>
      <c r="C18" s="151">
        <v>72742909</v>
      </c>
      <c r="D18" s="232" t="s">
        <v>511</v>
      </c>
      <c r="E18" s="366"/>
      <c r="F18" s="174"/>
      <c r="G18" s="174"/>
      <c r="H18" s="174"/>
      <c r="I18" s="174"/>
      <c r="J18" s="367">
        <f t="shared" si="46"/>
        <v>0</v>
      </c>
      <c r="K18" s="366"/>
      <c r="L18" s="174"/>
      <c r="M18" s="174"/>
      <c r="N18" s="174"/>
      <c r="O18" s="174"/>
      <c r="P18" s="367">
        <f t="shared" si="1"/>
        <v>0</v>
      </c>
      <c r="Q18" s="366"/>
      <c r="R18" s="174">
        <f t="shared" si="2"/>
        <v>0</v>
      </c>
      <c r="S18" s="174"/>
      <c r="T18" s="174"/>
      <c r="U18" s="174"/>
      <c r="V18" s="367">
        <f t="shared" si="3"/>
        <v>0</v>
      </c>
      <c r="W18" s="366"/>
      <c r="X18" s="174"/>
      <c r="Y18" s="174"/>
      <c r="Z18" s="174"/>
      <c r="AA18" s="174"/>
      <c r="AB18" s="367">
        <f t="shared" si="4"/>
        <v>0</v>
      </c>
      <c r="AC18" s="366"/>
      <c r="AD18" s="174"/>
      <c r="AE18" s="174"/>
      <c r="AF18" s="174"/>
      <c r="AG18" s="174"/>
      <c r="AH18" s="367">
        <f t="shared" si="5"/>
        <v>0</v>
      </c>
      <c r="AI18" s="366"/>
      <c r="AJ18" s="174"/>
      <c r="AK18" s="174"/>
      <c r="AL18" s="174"/>
      <c r="AM18" s="174">
        <f t="shared" si="6"/>
        <v>0</v>
      </c>
      <c r="AN18" s="367">
        <f t="shared" si="7"/>
        <v>0</v>
      </c>
      <c r="AO18" s="611"/>
      <c r="AP18" s="174"/>
      <c r="AQ18" s="174"/>
      <c r="AR18" s="174"/>
      <c r="AS18" s="174"/>
      <c r="AT18" s="367">
        <f t="shared" si="8"/>
        <v>0</v>
      </c>
      <c r="AU18" s="366"/>
      <c r="AV18" s="174"/>
      <c r="AW18" s="174"/>
      <c r="AX18" s="174"/>
      <c r="AY18" s="174"/>
      <c r="AZ18" s="367">
        <f t="shared" si="9"/>
        <v>0</v>
      </c>
      <c r="BA18" s="366"/>
      <c r="BB18" s="174"/>
      <c r="BC18" s="174"/>
      <c r="BD18" s="174"/>
      <c r="BE18" s="174">
        <f t="shared" si="10"/>
        <v>0</v>
      </c>
      <c r="BF18" s="367">
        <f t="shared" si="11"/>
        <v>0</v>
      </c>
      <c r="BG18" s="611"/>
      <c r="BH18" s="174"/>
      <c r="BI18" s="174"/>
      <c r="BJ18" s="174"/>
      <c r="BK18" s="174"/>
      <c r="BL18" s="367">
        <f t="shared" si="47"/>
        <v>0</v>
      </c>
      <c r="BM18" s="366"/>
      <c r="BN18" s="174"/>
      <c r="BO18" s="174"/>
      <c r="BP18" s="174"/>
      <c r="BQ18" s="174"/>
      <c r="BR18" s="367">
        <f t="shared" si="13"/>
        <v>0</v>
      </c>
      <c r="BS18" s="366"/>
      <c r="BT18" s="174"/>
      <c r="BU18" s="174"/>
      <c r="BV18" s="174"/>
      <c r="BW18" s="174"/>
      <c r="BX18" s="367">
        <f t="shared" si="14"/>
        <v>0</v>
      </c>
      <c r="BY18" s="366"/>
      <c r="BZ18" s="174"/>
      <c r="CA18" s="174"/>
      <c r="CB18" s="174"/>
      <c r="CC18" s="174"/>
      <c r="CD18" s="367">
        <f t="shared" si="15"/>
        <v>0</v>
      </c>
      <c r="CE18" s="618"/>
      <c r="CF18" s="366"/>
      <c r="CG18" s="174"/>
      <c r="CH18" s="174"/>
      <c r="CI18" s="174"/>
      <c r="CJ18" s="174"/>
      <c r="CK18" s="367">
        <f t="shared" si="48"/>
        <v>0</v>
      </c>
      <c r="CL18" s="611">
        <f t="shared" si="17"/>
        <v>0</v>
      </c>
      <c r="CM18" s="174">
        <f t="shared" si="18"/>
        <v>0</v>
      </c>
      <c r="CN18" s="174">
        <f t="shared" si="19"/>
        <v>0</v>
      </c>
      <c r="CO18" s="174">
        <f t="shared" si="20"/>
        <v>0</v>
      </c>
      <c r="CP18" s="174">
        <f t="shared" si="21"/>
        <v>0</v>
      </c>
      <c r="CQ18" s="367">
        <f t="shared" si="49"/>
        <v>0</v>
      </c>
      <c r="CR18" s="613"/>
      <c r="CS18" s="601"/>
      <c r="CT18" s="601"/>
      <c r="CU18" s="601"/>
      <c r="CV18" s="601"/>
      <c r="CW18" s="367">
        <f t="shared" si="50"/>
        <v>0</v>
      </c>
      <c r="CX18" s="366"/>
      <c r="CY18" s="174"/>
      <c r="CZ18" s="174"/>
      <c r="DA18" s="174"/>
      <c r="DB18" s="174"/>
      <c r="DC18" s="367">
        <f t="shared" si="24"/>
        <v>0</v>
      </c>
      <c r="DD18" s="366"/>
      <c r="DE18" s="174"/>
      <c r="DF18" s="174"/>
      <c r="DG18" s="174"/>
      <c r="DH18" s="174"/>
      <c r="DI18" s="367">
        <f t="shared" si="25"/>
        <v>0</v>
      </c>
      <c r="DJ18" s="600">
        <f t="shared" si="26"/>
        <v>0</v>
      </c>
      <c r="DK18" s="601">
        <f t="shared" si="27"/>
        <v>0</v>
      </c>
      <c r="DL18" s="601">
        <f t="shared" si="28"/>
        <v>0</v>
      </c>
      <c r="DM18" s="601">
        <f t="shared" si="29"/>
        <v>0</v>
      </c>
      <c r="DN18" s="601">
        <f t="shared" si="30"/>
        <v>0</v>
      </c>
      <c r="DO18" s="602">
        <f t="shared" si="31"/>
        <v>0</v>
      </c>
      <c r="DP18" s="600">
        <f t="shared" si="32"/>
        <v>0</v>
      </c>
      <c r="DQ18" s="601">
        <f t="shared" si="33"/>
        <v>0</v>
      </c>
      <c r="DR18" s="601">
        <f t="shared" si="34"/>
        <v>0</v>
      </c>
      <c r="DS18" s="601">
        <f t="shared" si="35"/>
        <v>0</v>
      </c>
      <c r="DT18" s="601">
        <f t="shared" si="36"/>
        <v>0</v>
      </c>
      <c r="DU18" s="602">
        <f t="shared" si="37"/>
        <v>0</v>
      </c>
      <c r="DV18" s="600">
        <f t="shared" si="38"/>
        <v>0</v>
      </c>
      <c r="DW18" s="601">
        <f t="shared" si="39"/>
        <v>0</v>
      </c>
      <c r="DX18" s="601">
        <f t="shared" si="40"/>
        <v>0</v>
      </c>
      <c r="DY18" s="601">
        <f t="shared" si="41"/>
        <v>0</v>
      </c>
      <c r="DZ18" s="601">
        <f t="shared" si="42"/>
        <v>0</v>
      </c>
      <c r="EA18" s="602">
        <f t="shared" si="43"/>
        <v>0</v>
      </c>
      <c r="EB18" s="459"/>
      <c r="EC18" s="366"/>
      <c r="ED18" s="174"/>
      <c r="EE18" s="174"/>
      <c r="EF18" s="174"/>
      <c r="EG18" s="174"/>
      <c r="EH18" s="174">
        <f t="shared" si="44"/>
        <v>0</v>
      </c>
      <c r="EI18" s="602"/>
      <c r="EJ18" s="459"/>
      <c r="EK18" s="614"/>
      <c r="EL18" s="622"/>
      <c r="EM18" s="623"/>
      <c r="EO18" s="600"/>
      <c r="EP18" s="601"/>
      <c r="EQ18" s="601"/>
      <c r="ER18" s="624"/>
      <c r="ES18" s="625"/>
    </row>
    <row r="19" spans="1:149">
      <c r="A19" s="231">
        <v>72</v>
      </c>
      <c r="B19" s="151">
        <v>2410</v>
      </c>
      <c r="C19" s="151">
        <v>72742348</v>
      </c>
      <c r="D19" s="232" t="s">
        <v>515</v>
      </c>
      <c r="E19" s="366"/>
      <c r="F19" s="174"/>
      <c r="G19" s="174"/>
      <c r="H19" s="174"/>
      <c r="I19" s="174"/>
      <c r="J19" s="367">
        <f t="shared" si="46"/>
        <v>0</v>
      </c>
      <c r="K19" s="366"/>
      <c r="L19" s="174"/>
      <c r="M19" s="174"/>
      <c r="N19" s="174"/>
      <c r="O19" s="174"/>
      <c r="P19" s="367">
        <f t="shared" si="1"/>
        <v>0</v>
      </c>
      <c r="Q19" s="366"/>
      <c r="R19" s="174">
        <f t="shared" si="2"/>
        <v>0</v>
      </c>
      <c r="S19" s="174"/>
      <c r="T19" s="174"/>
      <c r="U19" s="174"/>
      <c r="V19" s="367">
        <f t="shared" si="3"/>
        <v>0</v>
      </c>
      <c r="W19" s="366"/>
      <c r="X19" s="174"/>
      <c r="Y19" s="174"/>
      <c r="Z19" s="174"/>
      <c r="AA19" s="174"/>
      <c r="AB19" s="367">
        <f t="shared" si="4"/>
        <v>0</v>
      </c>
      <c r="AC19" s="366"/>
      <c r="AD19" s="174"/>
      <c r="AE19" s="174"/>
      <c r="AF19" s="174"/>
      <c r="AG19" s="174"/>
      <c r="AH19" s="367">
        <f t="shared" si="5"/>
        <v>0</v>
      </c>
      <c r="AI19" s="366"/>
      <c r="AJ19" s="174"/>
      <c r="AK19" s="174"/>
      <c r="AL19" s="174"/>
      <c r="AM19" s="174">
        <f t="shared" si="6"/>
        <v>0</v>
      </c>
      <c r="AN19" s="367">
        <f t="shared" si="7"/>
        <v>0</v>
      </c>
      <c r="AO19" s="611"/>
      <c r="AP19" s="174"/>
      <c r="AQ19" s="174"/>
      <c r="AR19" s="174"/>
      <c r="AS19" s="174"/>
      <c r="AT19" s="367">
        <f t="shared" si="8"/>
        <v>0</v>
      </c>
      <c r="AU19" s="366"/>
      <c r="AV19" s="174"/>
      <c r="AW19" s="174"/>
      <c r="AX19" s="174"/>
      <c r="AY19" s="174"/>
      <c r="AZ19" s="367">
        <f t="shared" si="9"/>
        <v>0</v>
      </c>
      <c r="BA19" s="366"/>
      <c r="BB19" s="174"/>
      <c r="BC19" s="174"/>
      <c r="BD19" s="174"/>
      <c r="BE19" s="174">
        <f t="shared" si="10"/>
        <v>0</v>
      </c>
      <c r="BF19" s="367">
        <f t="shared" si="11"/>
        <v>0</v>
      </c>
      <c r="BG19" s="611"/>
      <c r="BH19" s="174"/>
      <c r="BI19" s="174"/>
      <c r="BJ19" s="174"/>
      <c r="BK19" s="174"/>
      <c r="BL19" s="367">
        <f t="shared" si="47"/>
        <v>0</v>
      </c>
      <c r="BM19" s="366"/>
      <c r="BN19" s="174"/>
      <c r="BO19" s="174"/>
      <c r="BP19" s="174"/>
      <c r="BQ19" s="174"/>
      <c r="BR19" s="367">
        <f t="shared" si="13"/>
        <v>0</v>
      </c>
      <c r="BS19" s="366"/>
      <c r="BT19" s="174"/>
      <c r="BU19" s="174"/>
      <c r="BV19" s="174"/>
      <c r="BW19" s="174"/>
      <c r="BX19" s="367">
        <f t="shared" si="14"/>
        <v>0</v>
      </c>
      <c r="BY19" s="366"/>
      <c r="BZ19" s="174"/>
      <c r="CA19" s="174"/>
      <c r="CB19" s="174"/>
      <c r="CC19" s="174"/>
      <c r="CD19" s="367">
        <f t="shared" si="15"/>
        <v>0</v>
      </c>
      <c r="CE19" s="618"/>
      <c r="CF19" s="366"/>
      <c r="CG19" s="174"/>
      <c r="CH19" s="174"/>
      <c r="CI19" s="174"/>
      <c r="CJ19" s="174"/>
      <c r="CK19" s="367">
        <f t="shared" si="48"/>
        <v>0</v>
      </c>
      <c r="CL19" s="611">
        <f t="shared" si="17"/>
        <v>0</v>
      </c>
      <c r="CM19" s="174">
        <f t="shared" si="18"/>
        <v>0</v>
      </c>
      <c r="CN19" s="174">
        <f t="shared" si="19"/>
        <v>0</v>
      </c>
      <c r="CO19" s="174">
        <f t="shared" si="20"/>
        <v>0</v>
      </c>
      <c r="CP19" s="174">
        <f t="shared" si="21"/>
        <v>0</v>
      </c>
      <c r="CQ19" s="367">
        <f t="shared" si="49"/>
        <v>0</v>
      </c>
      <c r="CR19" s="613"/>
      <c r="CS19" s="601"/>
      <c r="CT19" s="601"/>
      <c r="CU19" s="601"/>
      <c r="CV19" s="601"/>
      <c r="CW19" s="367">
        <f t="shared" si="50"/>
        <v>0</v>
      </c>
      <c r="CX19" s="366"/>
      <c r="CY19" s="174"/>
      <c r="CZ19" s="174"/>
      <c r="DA19" s="174"/>
      <c r="DB19" s="174"/>
      <c r="DC19" s="367">
        <f t="shared" si="24"/>
        <v>0</v>
      </c>
      <c r="DD19" s="366"/>
      <c r="DE19" s="174"/>
      <c r="DF19" s="174"/>
      <c r="DG19" s="174"/>
      <c r="DH19" s="174"/>
      <c r="DI19" s="367">
        <f t="shared" si="25"/>
        <v>0</v>
      </c>
      <c r="DJ19" s="600">
        <f t="shared" si="26"/>
        <v>0</v>
      </c>
      <c r="DK19" s="601">
        <f t="shared" si="27"/>
        <v>0</v>
      </c>
      <c r="DL19" s="601">
        <f t="shared" si="28"/>
        <v>0</v>
      </c>
      <c r="DM19" s="601">
        <f t="shared" si="29"/>
        <v>0</v>
      </c>
      <c r="DN19" s="601">
        <f t="shared" si="30"/>
        <v>0</v>
      </c>
      <c r="DO19" s="602">
        <f t="shared" si="31"/>
        <v>0</v>
      </c>
      <c r="DP19" s="600">
        <f t="shared" si="32"/>
        <v>0</v>
      </c>
      <c r="DQ19" s="601">
        <f t="shared" si="33"/>
        <v>0</v>
      </c>
      <c r="DR19" s="601">
        <f t="shared" si="34"/>
        <v>0</v>
      </c>
      <c r="DS19" s="601">
        <f t="shared" si="35"/>
        <v>0</v>
      </c>
      <c r="DT19" s="601">
        <f t="shared" si="36"/>
        <v>0</v>
      </c>
      <c r="DU19" s="602">
        <f t="shared" si="37"/>
        <v>0</v>
      </c>
      <c r="DV19" s="600">
        <f t="shared" si="38"/>
        <v>0</v>
      </c>
      <c r="DW19" s="601">
        <f t="shared" si="39"/>
        <v>0</v>
      </c>
      <c r="DX19" s="601">
        <f t="shared" si="40"/>
        <v>0</v>
      </c>
      <c r="DY19" s="601">
        <f t="shared" si="41"/>
        <v>0</v>
      </c>
      <c r="DZ19" s="601">
        <f t="shared" si="42"/>
        <v>0</v>
      </c>
      <c r="EA19" s="602">
        <f t="shared" si="43"/>
        <v>0</v>
      </c>
      <c r="EB19" s="459"/>
      <c r="EC19" s="366"/>
      <c r="ED19" s="174"/>
      <c r="EE19" s="174"/>
      <c r="EF19" s="174"/>
      <c r="EG19" s="174"/>
      <c r="EH19" s="174">
        <f t="shared" si="44"/>
        <v>0</v>
      </c>
      <c r="EI19" s="602"/>
      <c r="EJ19" s="459"/>
      <c r="EK19" s="614"/>
      <c r="EL19" s="622"/>
      <c r="EM19" s="623"/>
      <c r="EO19" s="600">
        <v>422541.28</v>
      </c>
      <c r="EP19" s="601">
        <v>128108.72</v>
      </c>
      <c r="EQ19" s="601">
        <f t="shared" si="45"/>
        <v>550650</v>
      </c>
      <c r="ER19" s="624" t="s">
        <v>5856</v>
      </c>
      <c r="ES19" s="625">
        <v>45149</v>
      </c>
    </row>
    <row r="20" spans="1:149">
      <c r="A20" s="231">
        <v>73</v>
      </c>
      <c r="B20" s="151">
        <v>2436</v>
      </c>
      <c r="C20" s="151">
        <v>72741546</v>
      </c>
      <c r="D20" s="232" t="s">
        <v>520</v>
      </c>
      <c r="E20" s="366"/>
      <c r="F20" s="174"/>
      <c r="G20" s="174"/>
      <c r="H20" s="174"/>
      <c r="I20" s="174"/>
      <c r="J20" s="367">
        <f t="shared" si="46"/>
        <v>0</v>
      </c>
      <c r="K20" s="366"/>
      <c r="L20" s="174"/>
      <c r="M20" s="174"/>
      <c r="N20" s="174"/>
      <c r="O20" s="174"/>
      <c r="P20" s="367">
        <f t="shared" si="1"/>
        <v>0</v>
      </c>
      <c r="Q20" s="366"/>
      <c r="R20" s="174">
        <f t="shared" si="2"/>
        <v>0</v>
      </c>
      <c r="S20" s="174"/>
      <c r="T20" s="174"/>
      <c r="U20" s="174"/>
      <c r="V20" s="367">
        <f t="shared" si="3"/>
        <v>0</v>
      </c>
      <c r="W20" s="366"/>
      <c r="X20" s="174"/>
      <c r="Y20" s="174"/>
      <c r="Z20" s="174"/>
      <c r="AA20" s="174"/>
      <c r="AB20" s="367">
        <f t="shared" si="4"/>
        <v>0</v>
      </c>
      <c r="AC20" s="366"/>
      <c r="AD20" s="174"/>
      <c r="AE20" s="174"/>
      <c r="AF20" s="174"/>
      <c r="AG20" s="174"/>
      <c r="AH20" s="367">
        <f t="shared" si="5"/>
        <v>0</v>
      </c>
      <c r="AI20" s="366"/>
      <c r="AJ20" s="174"/>
      <c r="AK20" s="174"/>
      <c r="AL20" s="174"/>
      <c r="AM20" s="174">
        <f t="shared" si="6"/>
        <v>0</v>
      </c>
      <c r="AN20" s="367">
        <f t="shared" si="7"/>
        <v>0</v>
      </c>
      <c r="AO20" s="611"/>
      <c r="AP20" s="174"/>
      <c r="AQ20" s="174"/>
      <c r="AR20" s="174"/>
      <c r="AS20" s="174"/>
      <c r="AT20" s="367">
        <f t="shared" si="8"/>
        <v>0</v>
      </c>
      <c r="AU20" s="366"/>
      <c r="AV20" s="174"/>
      <c r="AW20" s="174"/>
      <c r="AX20" s="174"/>
      <c r="AY20" s="174"/>
      <c r="AZ20" s="367">
        <f t="shared" si="9"/>
        <v>0</v>
      </c>
      <c r="BA20" s="366"/>
      <c r="BB20" s="174"/>
      <c r="BC20" s="174"/>
      <c r="BD20" s="174"/>
      <c r="BE20" s="174">
        <f t="shared" si="10"/>
        <v>0</v>
      </c>
      <c r="BF20" s="367">
        <f t="shared" si="11"/>
        <v>0</v>
      </c>
      <c r="BG20" s="611"/>
      <c r="BH20" s="174"/>
      <c r="BI20" s="174"/>
      <c r="BJ20" s="174"/>
      <c r="BK20" s="174"/>
      <c r="BL20" s="367">
        <f t="shared" si="47"/>
        <v>0</v>
      </c>
      <c r="BM20" s="366"/>
      <c r="BN20" s="174"/>
      <c r="BO20" s="174"/>
      <c r="BP20" s="174"/>
      <c r="BQ20" s="174"/>
      <c r="BR20" s="367">
        <f t="shared" si="13"/>
        <v>0</v>
      </c>
      <c r="BS20" s="366"/>
      <c r="BT20" s="174"/>
      <c r="BU20" s="174"/>
      <c r="BV20" s="174"/>
      <c r="BW20" s="174"/>
      <c r="BX20" s="367">
        <f t="shared" si="14"/>
        <v>0</v>
      </c>
      <c r="BY20" s="366"/>
      <c r="BZ20" s="174"/>
      <c r="CA20" s="174"/>
      <c r="CB20" s="174"/>
      <c r="CC20" s="174"/>
      <c r="CD20" s="367">
        <f t="shared" si="15"/>
        <v>0</v>
      </c>
      <c r="CE20" s="618"/>
      <c r="CF20" s="366"/>
      <c r="CG20" s="174"/>
      <c r="CH20" s="174"/>
      <c r="CI20" s="174"/>
      <c r="CJ20" s="174"/>
      <c r="CK20" s="367">
        <f t="shared" si="48"/>
        <v>0</v>
      </c>
      <c r="CL20" s="611">
        <f t="shared" si="17"/>
        <v>0</v>
      </c>
      <c r="CM20" s="174">
        <f t="shared" si="18"/>
        <v>0</v>
      </c>
      <c r="CN20" s="174">
        <f t="shared" si="19"/>
        <v>0</v>
      </c>
      <c r="CO20" s="174">
        <f t="shared" si="20"/>
        <v>0</v>
      </c>
      <c r="CP20" s="174">
        <f t="shared" si="21"/>
        <v>0</v>
      </c>
      <c r="CQ20" s="367">
        <f t="shared" si="49"/>
        <v>0</v>
      </c>
      <c r="CR20" s="613"/>
      <c r="CS20" s="601"/>
      <c r="CT20" s="601"/>
      <c r="CU20" s="601"/>
      <c r="CV20" s="601"/>
      <c r="CW20" s="367">
        <f t="shared" si="50"/>
        <v>0</v>
      </c>
      <c r="CX20" s="366"/>
      <c r="CY20" s="174"/>
      <c r="CZ20" s="174"/>
      <c r="DA20" s="174"/>
      <c r="DB20" s="174"/>
      <c r="DC20" s="367">
        <f t="shared" si="24"/>
        <v>0</v>
      </c>
      <c r="DD20" s="366"/>
      <c r="DE20" s="174"/>
      <c r="DF20" s="174"/>
      <c r="DG20" s="174"/>
      <c r="DH20" s="174"/>
      <c r="DI20" s="367">
        <f t="shared" si="25"/>
        <v>0</v>
      </c>
      <c r="DJ20" s="600">
        <f t="shared" si="26"/>
        <v>0</v>
      </c>
      <c r="DK20" s="601">
        <f t="shared" si="27"/>
        <v>0</v>
      </c>
      <c r="DL20" s="601">
        <f t="shared" si="28"/>
        <v>0</v>
      </c>
      <c r="DM20" s="601">
        <f t="shared" si="29"/>
        <v>0</v>
      </c>
      <c r="DN20" s="601">
        <f t="shared" si="30"/>
        <v>0</v>
      </c>
      <c r="DO20" s="602">
        <f t="shared" si="31"/>
        <v>0</v>
      </c>
      <c r="DP20" s="600">
        <f t="shared" si="32"/>
        <v>0</v>
      </c>
      <c r="DQ20" s="601">
        <f t="shared" si="33"/>
        <v>0</v>
      </c>
      <c r="DR20" s="601">
        <f t="shared" si="34"/>
        <v>0</v>
      </c>
      <c r="DS20" s="601">
        <f t="shared" si="35"/>
        <v>0</v>
      </c>
      <c r="DT20" s="601">
        <f t="shared" si="36"/>
        <v>0</v>
      </c>
      <c r="DU20" s="602">
        <f t="shared" si="37"/>
        <v>0</v>
      </c>
      <c r="DV20" s="600">
        <f t="shared" si="38"/>
        <v>0</v>
      </c>
      <c r="DW20" s="601">
        <f t="shared" si="39"/>
        <v>0</v>
      </c>
      <c r="DX20" s="601">
        <f t="shared" si="40"/>
        <v>0</v>
      </c>
      <c r="DY20" s="601">
        <f t="shared" si="41"/>
        <v>0</v>
      </c>
      <c r="DZ20" s="601">
        <f t="shared" si="42"/>
        <v>0</v>
      </c>
      <c r="EA20" s="602">
        <f t="shared" si="43"/>
        <v>0</v>
      </c>
      <c r="EB20" s="459"/>
      <c r="EC20" s="366"/>
      <c r="ED20" s="174"/>
      <c r="EE20" s="174"/>
      <c r="EF20" s="174"/>
      <c r="EG20" s="174"/>
      <c r="EH20" s="174">
        <f t="shared" si="44"/>
        <v>0</v>
      </c>
      <c r="EI20" s="602"/>
      <c r="EJ20" s="459"/>
      <c r="EK20" s="614"/>
      <c r="EL20" s="622"/>
      <c r="EM20" s="623"/>
      <c r="EO20" s="600"/>
      <c r="EP20" s="601"/>
      <c r="EQ20" s="601"/>
      <c r="ER20" s="624"/>
      <c r="ES20" s="625"/>
    </row>
    <row r="21" spans="1:149">
      <c r="A21" s="231">
        <v>74</v>
      </c>
      <c r="B21" s="151">
        <v>2424</v>
      </c>
      <c r="C21" s="151">
        <v>72741945</v>
      </c>
      <c r="D21" s="232" t="s">
        <v>526</v>
      </c>
      <c r="E21" s="366"/>
      <c r="F21" s="174"/>
      <c r="G21" s="174"/>
      <c r="H21" s="174"/>
      <c r="I21" s="174"/>
      <c r="J21" s="367">
        <f t="shared" si="46"/>
        <v>0</v>
      </c>
      <c r="K21" s="366"/>
      <c r="L21" s="174"/>
      <c r="M21" s="174"/>
      <c r="N21" s="174"/>
      <c r="O21" s="174"/>
      <c r="P21" s="367">
        <f t="shared" si="1"/>
        <v>0</v>
      </c>
      <c r="Q21" s="366"/>
      <c r="R21" s="174">
        <f t="shared" si="2"/>
        <v>0</v>
      </c>
      <c r="S21" s="174"/>
      <c r="T21" s="174"/>
      <c r="U21" s="174"/>
      <c r="V21" s="367">
        <f t="shared" si="3"/>
        <v>0</v>
      </c>
      <c r="W21" s="366"/>
      <c r="X21" s="174"/>
      <c r="Y21" s="174"/>
      <c r="Z21" s="174"/>
      <c r="AA21" s="174"/>
      <c r="AB21" s="367">
        <f t="shared" si="4"/>
        <v>0</v>
      </c>
      <c r="AC21" s="366"/>
      <c r="AD21" s="174"/>
      <c r="AE21" s="174"/>
      <c r="AF21" s="174"/>
      <c r="AG21" s="174"/>
      <c r="AH21" s="367">
        <f t="shared" si="5"/>
        <v>0</v>
      </c>
      <c r="AI21" s="366"/>
      <c r="AJ21" s="174"/>
      <c r="AK21" s="174"/>
      <c r="AL21" s="174"/>
      <c r="AM21" s="174">
        <f t="shared" si="6"/>
        <v>0</v>
      </c>
      <c r="AN21" s="367">
        <f t="shared" si="7"/>
        <v>0</v>
      </c>
      <c r="AO21" s="611"/>
      <c r="AP21" s="174"/>
      <c r="AQ21" s="174"/>
      <c r="AR21" s="174"/>
      <c r="AS21" s="174"/>
      <c r="AT21" s="367">
        <f t="shared" si="8"/>
        <v>0</v>
      </c>
      <c r="AU21" s="366"/>
      <c r="AV21" s="174"/>
      <c r="AW21" s="174"/>
      <c r="AX21" s="174"/>
      <c r="AY21" s="174"/>
      <c r="AZ21" s="367">
        <f t="shared" si="9"/>
        <v>0</v>
      </c>
      <c r="BA21" s="366"/>
      <c r="BB21" s="174"/>
      <c r="BC21" s="174"/>
      <c r="BD21" s="174"/>
      <c r="BE21" s="174">
        <f t="shared" si="10"/>
        <v>0</v>
      </c>
      <c r="BF21" s="367">
        <f t="shared" si="11"/>
        <v>0</v>
      </c>
      <c r="BG21" s="611"/>
      <c r="BH21" s="174"/>
      <c r="BI21" s="174"/>
      <c r="BJ21" s="174"/>
      <c r="BK21" s="174"/>
      <c r="BL21" s="367">
        <f t="shared" si="47"/>
        <v>0</v>
      </c>
      <c r="BM21" s="366"/>
      <c r="BN21" s="174"/>
      <c r="BO21" s="174"/>
      <c r="BP21" s="174"/>
      <c r="BQ21" s="174"/>
      <c r="BR21" s="367">
        <f t="shared" si="13"/>
        <v>0</v>
      </c>
      <c r="BS21" s="366"/>
      <c r="BT21" s="174"/>
      <c r="BU21" s="174"/>
      <c r="BV21" s="174"/>
      <c r="BW21" s="174"/>
      <c r="BX21" s="367">
        <f t="shared" si="14"/>
        <v>0</v>
      </c>
      <c r="BY21" s="366"/>
      <c r="BZ21" s="174"/>
      <c r="CA21" s="174"/>
      <c r="CB21" s="174"/>
      <c r="CC21" s="174"/>
      <c r="CD21" s="367">
        <f t="shared" si="15"/>
        <v>0</v>
      </c>
      <c r="CE21" s="618"/>
      <c r="CF21" s="366"/>
      <c r="CG21" s="174"/>
      <c r="CH21" s="174"/>
      <c r="CI21" s="174"/>
      <c r="CJ21" s="174"/>
      <c r="CK21" s="367">
        <f t="shared" si="48"/>
        <v>0</v>
      </c>
      <c r="CL21" s="611">
        <f t="shared" si="17"/>
        <v>0</v>
      </c>
      <c r="CM21" s="174">
        <f t="shared" si="18"/>
        <v>0</v>
      </c>
      <c r="CN21" s="174">
        <f t="shared" si="19"/>
        <v>0</v>
      </c>
      <c r="CO21" s="174">
        <f t="shared" si="20"/>
        <v>0</v>
      </c>
      <c r="CP21" s="174">
        <f t="shared" si="21"/>
        <v>0</v>
      </c>
      <c r="CQ21" s="367">
        <f t="shared" si="49"/>
        <v>0</v>
      </c>
      <c r="CR21" s="613"/>
      <c r="CS21" s="601"/>
      <c r="CT21" s="601"/>
      <c r="CU21" s="601"/>
      <c r="CV21" s="601"/>
      <c r="CW21" s="367">
        <f t="shared" si="50"/>
        <v>0</v>
      </c>
      <c r="CX21" s="366"/>
      <c r="CY21" s="174"/>
      <c r="CZ21" s="174"/>
      <c r="DA21" s="174"/>
      <c r="DB21" s="174"/>
      <c r="DC21" s="367">
        <f t="shared" si="24"/>
        <v>0</v>
      </c>
      <c r="DD21" s="366"/>
      <c r="DE21" s="174"/>
      <c r="DF21" s="174"/>
      <c r="DG21" s="174"/>
      <c r="DH21" s="174"/>
      <c r="DI21" s="367">
        <f t="shared" si="25"/>
        <v>0</v>
      </c>
      <c r="DJ21" s="600">
        <f t="shared" si="26"/>
        <v>0</v>
      </c>
      <c r="DK21" s="601">
        <f t="shared" si="27"/>
        <v>0</v>
      </c>
      <c r="DL21" s="601">
        <f t="shared" si="28"/>
        <v>0</v>
      </c>
      <c r="DM21" s="601">
        <f t="shared" si="29"/>
        <v>0</v>
      </c>
      <c r="DN21" s="601">
        <f t="shared" si="30"/>
        <v>0</v>
      </c>
      <c r="DO21" s="602">
        <f t="shared" si="31"/>
        <v>0</v>
      </c>
      <c r="DP21" s="600">
        <f t="shared" si="32"/>
        <v>0</v>
      </c>
      <c r="DQ21" s="601">
        <f t="shared" si="33"/>
        <v>0</v>
      </c>
      <c r="DR21" s="601">
        <f t="shared" si="34"/>
        <v>0</v>
      </c>
      <c r="DS21" s="601">
        <f t="shared" si="35"/>
        <v>0</v>
      </c>
      <c r="DT21" s="601">
        <f t="shared" si="36"/>
        <v>0</v>
      </c>
      <c r="DU21" s="602">
        <f t="shared" si="37"/>
        <v>0</v>
      </c>
      <c r="DV21" s="600">
        <f t="shared" si="38"/>
        <v>0</v>
      </c>
      <c r="DW21" s="601">
        <f t="shared" si="39"/>
        <v>0</v>
      </c>
      <c r="DX21" s="601">
        <f t="shared" si="40"/>
        <v>0</v>
      </c>
      <c r="DY21" s="601">
        <f t="shared" si="41"/>
        <v>0</v>
      </c>
      <c r="DZ21" s="601">
        <f t="shared" si="42"/>
        <v>0</v>
      </c>
      <c r="EA21" s="602">
        <f t="shared" si="43"/>
        <v>0</v>
      </c>
      <c r="EB21" s="459"/>
      <c r="EC21" s="366"/>
      <c r="ED21" s="174"/>
      <c r="EE21" s="174"/>
      <c r="EF21" s="174"/>
      <c r="EG21" s="174"/>
      <c r="EH21" s="174">
        <f t="shared" si="44"/>
        <v>0</v>
      </c>
      <c r="EI21" s="602"/>
      <c r="EJ21" s="459"/>
      <c r="EK21" s="614"/>
      <c r="EL21" s="622"/>
      <c r="EM21" s="623"/>
      <c r="EO21" s="600">
        <v>333471.12</v>
      </c>
      <c r="EP21" s="601">
        <v>101103.88</v>
      </c>
      <c r="EQ21" s="601">
        <f t="shared" si="45"/>
        <v>434575</v>
      </c>
      <c r="ER21" s="624" t="s">
        <v>5857</v>
      </c>
      <c r="ES21" s="625">
        <v>45149</v>
      </c>
    </row>
    <row r="22" spans="1:149">
      <c r="A22" s="231">
        <v>75</v>
      </c>
      <c r="B22" s="151">
        <v>2417</v>
      </c>
      <c r="C22" s="151">
        <v>72742810</v>
      </c>
      <c r="D22" s="232" t="s">
        <v>531</v>
      </c>
      <c r="E22" s="366"/>
      <c r="F22" s="174"/>
      <c r="G22" s="174"/>
      <c r="H22" s="174"/>
      <c r="I22" s="174"/>
      <c r="J22" s="367">
        <f t="shared" si="46"/>
        <v>0</v>
      </c>
      <c r="K22" s="366"/>
      <c r="L22" s="174"/>
      <c r="M22" s="174"/>
      <c r="N22" s="174"/>
      <c r="O22" s="174"/>
      <c r="P22" s="367">
        <f t="shared" si="1"/>
        <v>0</v>
      </c>
      <c r="Q22" s="366"/>
      <c r="R22" s="174">
        <f t="shared" si="2"/>
        <v>0</v>
      </c>
      <c r="S22" s="174"/>
      <c r="T22" s="174"/>
      <c r="U22" s="174"/>
      <c r="V22" s="367">
        <f t="shared" si="3"/>
        <v>0</v>
      </c>
      <c r="W22" s="366"/>
      <c r="X22" s="174"/>
      <c r="Y22" s="174"/>
      <c r="Z22" s="174"/>
      <c r="AA22" s="174"/>
      <c r="AB22" s="367">
        <f t="shared" si="4"/>
        <v>0</v>
      </c>
      <c r="AC22" s="366"/>
      <c r="AD22" s="174"/>
      <c r="AE22" s="174"/>
      <c r="AF22" s="174"/>
      <c r="AG22" s="174"/>
      <c r="AH22" s="367">
        <f t="shared" si="5"/>
        <v>0</v>
      </c>
      <c r="AI22" s="366"/>
      <c r="AJ22" s="174"/>
      <c r="AK22" s="174"/>
      <c r="AL22" s="174"/>
      <c r="AM22" s="174">
        <f t="shared" si="6"/>
        <v>0</v>
      </c>
      <c r="AN22" s="367">
        <f t="shared" si="7"/>
        <v>0</v>
      </c>
      <c r="AO22" s="611"/>
      <c r="AP22" s="174"/>
      <c r="AQ22" s="174"/>
      <c r="AR22" s="174"/>
      <c r="AS22" s="174"/>
      <c r="AT22" s="367">
        <f t="shared" si="8"/>
        <v>0</v>
      </c>
      <c r="AU22" s="366"/>
      <c r="AV22" s="174"/>
      <c r="AW22" s="174"/>
      <c r="AX22" s="174"/>
      <c r="AY22" s="174"/>
      <c r="AZ22" s="367">
        <f t="shared" si="9"/>
        <v>0</v>
      </c>
      <c r="BA22" s="366"/>
      <c r="BB22" s="174"/>
      <c r="BC22" s="174"/>
      <c r="BD22" s="174"/>
      <c r="BE22" s="174">
        <f t="shared" si="10"/>
        <v>0</v>
      </c>
      <c r="BF22" s="367">
        <f t="shared" si="11"/>
        <v>0</v>
      </c>
      <c r="BG22" s="611"/>
      <c r="BH22" s="174"/>
      <c r="BI22" s="174"/>
      <c r="BJ22" s="174"/>
      <c r="BK22" s="174"/>
      <c r="BL22" s="367">
        <f t="shared" si="47"/>
        <v>0</v>
      </c>
      <c r="BM22" s="366"/>
      <c r="BN22" s="174"/>
      <c r="BO22" s="174"/>
      <c r="BP22" s="174"/>
      <c r="BQ22" s="174"/>
      <c r="BR22" s="367">
        <f t="shared" si="13"/>
        <v>0</v>
      </c>
      <c r="BS22" s="366"/>
      <c r="BT22" s="174"/>
      <c r="BU22" s="174"/>
      <c r="BV22" s="174"/>
      <c r="BW22" s="174"/>
      <c r="BX22" s="367">
        <f t="shared" si="14"/>
        <v>0</v>
      </c>
      <c r="BY22" s="366"/>
      <c r="BZ22" s="174"/>
      <c r="CA22" s="174"/>
      <c r="CB22" s="174"/>
      <c r="CC22" s="174"/>
      <c r="CD22" s="367">
        <f t="shared" si="15"/>
        <v>0</v>
      </c>
      <c r="CE22" s="618"/>
      <c r="CF22" s="366"/>
      <c r="CG22" s="174"/>
      <c r="CH22" s="174"/>
      <c r="CI22" s="174"/>
      <c r="CJ22" s="174"/>
      <c r="CK22" s="367">
        <f t="shared" si="48"/>
        <v>0</v>
      </c>
      <c r="CL22" s="611">
        <f t="shared" si="17"/>
        <v>0</v>
      </c>
      <c r="CM22" s="174">
        <f t="shared" si="18"/>
        <v>0</v>
      </c>
      <c r="CN22" s="174">
        <f t="shared" si="19"/>
        <v>0</v>
      </c>
      <c r="CO22" s="174">
        <f t="shared" si="20"/>
        <v>0</v>
      </c>
      <c r="CP22" s="174">
        <f t="shared" si="21"/>
        <v>0</v>
      </c>
      <c r="CQ22" s="367">
        <f t="shared" si="49"/>
        <v>0</v>
      </c>
      <c r="CR22" s="613"/>
      <c r="CS22" s="601"/>
      <c r="CT22" s="601"/>
      <c r="CU22" s="601"/>
      <c r="CV22" s="601"/>
      <c r="CW22" s="367">
        <f t="shared" si="50"/>
        <v>0</v>
      </c>
      <c r="CX22" s="366"/>
      <c r="CY22" s="174"/>
      <c r="CZ22" s="174"/>
      <c r="DA22" s="174"/>
      <c r="DB22" s="174"/>
      <c r="DC22" s="367">
        <f t="shared" si="24"/>
        <v>0</v>
      </c>
      <c r="DD22" s="366"/>
      <c r="DE22" s="174"/>
      <c r="DF22" s="174"/>
      <c r="DG22" s="174"/>
      <c r="DH22" s="174"/>
      <c r="DI22" s="367">
        <f t="shared" si="25"/>
        <v>0</v>
      </c>
      <c r="DJ22" s="600">
        <f t="shared" si="26"/>
        <v>0</v>
      </c>
      <c r="DK22" s="601">
        <f t="shared" si="27"/>
        <v>0</v>
      </c>
      <c r="DL22" s="601">
        <f t="shared" si="28"/>
        <v>0</v>
      </c>
      <c r="DM22" s="601">
        <f t="shared" si="29"/>
        <v>0</v>
      </c>
      <c r="DN22" s="601">
        <f t="shared" si="30"/>
        <v>0</v>
      </c>
      <c r="DO22" s="602">
        <f t="shared" si="31"/>
        <v>0</v>
      </c>
      <c r="DP22" s="600">
        <f t="shared" si="32"/>
        <v>0</v>
      </c>
      <c r="DQ22" s="601">
        <f t="shared" si="33"/>
        <v>0</v>
      </c>
      <c r="DR22" s="601">
        <f t="shared" si="34"/>
        <v>0</v>
      </c>
      <c r="DS22" s="601">
        <f t="shared" si="35"/>
        <v>0</v>
      </c>
      <c r="DT22" s="601">
        <f t="shared" si="36"/>
        <v>0</v>
      </c>
      <c r="DU22" s="602">
        <f t="shared" si="37"/>
        <v>0</v>
      </c>
      <c r="DV22" s="600">
        <f t="shared" si="38"/>
        <v>0</v>
      </c>
      <c r="DW22" s="601">
        <f t="shared" si="39"/>
        <v>0</v>
      </c>
      <c r="DX22" s="601">
        <f t="shared" si="40"/>
        <v>0</v>
      </c>
      <c r="DY22" s="601">
        <f t="shared" si="41"/>
        <v>0</v>
      </c>
      <c r="DZ22" s="601">
        <f t="shared" si="42"/>
        <v>0</v>
      </c>
      <c r="EA22" s="602">
        <f t="shared" si="43"/>
        <v>0</v>
      </c>
      <c r="EB22" s="459"/>
      <c r="EC22" s="366"/>
      <c r="ED22" s="174"/>
      <c r="EE22" s="174"/>
      <c r="EF22" s="174"/>
      <c r="EG22" s="174"/>
      <c r="EH22" s="174">
        <f t="shared" si="44"/>
        <v>0</v>
      </c>
      <c r="EI22" s="602"/>
      <c r="EJ22" s="459"/>
      <c r="EK22" s="614">
        <v>4627</v>
      </c>
      <c r="EL22" s="622" t="s">
        <v>5768</v>
      </c>
      <c r="EM22" s="623">
        <v>45190</v>
      </c>
      <c r="EO22" s="600">
        <v>634521.71</v>
      </c>
      <c r="EP22" s="601">
        <v>192378.29</v>
      </c>
      <c r="EQ22" s="601">
        <f t="shared" si="45"/>
        <v>826900</v>
      </c>
      <c r="ER22" s="624" t="s">
        <v>5744</v>
      </c>
      <c r="ES22" s="625">
        <v>45104</v>
      </c>
    </row>
    <row r="23" spans="1:149">
      <c r="A23" s="231">
        <v>76</v>
      </c>
      <c r="B23" s="151">
        <v>2416</v>
      </c>
      <c r="C23" s="151">
        <v>72742895</v>
      </c>
      <c r="D23" s="232" t="s">
        <v>3227</v>
      </c>
      <c r="E23" s="366"/>
      <c r="F23" s="174"/>
      <c r="G23" s="174"/>
      <c r="H23" s="174"/>
      <c r="I23" s="174"/>
      <c r="J23" s="367">
        <f t="shared" si="46"/>
        <v>0</v>
      </c>
      <c r="K23" s="366"/>
      <c r="L23" s="174"/>
      <c r="M23" s="174"/>
      <c r="N23" s="174"/>
      <c r="O23" s="174"/>
      <c r="P23" s="367">
        <f t="shared" si="1"/>
        <v>0</v>
      </c>
      <c r="Q23" s="366"/>
      <c r="R23" s="174">
        <f t="shared" si="2"/>
        <v>0</v>
      </c>
      <c r="S23" s="174"/>
      <c r="T23" s="174"/>
      <c r="U23" s="174"/>
      <c r="V23" s="367">
        <f t="shared" si="3"/>
        <v>0</v>
      </c>
      <c r="W23" s="366"/>
      <c r="X23" s="174"/>
      <c r="Y23" s="174"/>
      <c r="Z23" s="174"/>
      <c r="AA23" s="174"/>
      <c r="AB23" s="367">
        <f t="shared" si="4"/>
        <v>0</v>
      </c>
      <c r="AC23" s="366"/>
      <c r="AD23" s="174"/>
      <c r="AE23" s="174"/>
      <c r="AF23" s="174"/>
      <c r="AG23" s="174"/>
      <c r="AH23" s="367">
        <f t="shared" si="5"/>
        <v>0</v>
      </c>
      <c r="AI23" s="366"/>
      <c r="AJ23" s="174"/>
      <c r="AK23" s="174"/>
      <c r="AL23" s="174"/>
      <c r="AM23" s="174">
        <f t="shared" si="6"/>
        <v>0</v>
      </c>
      <c r="AN23" s="367">
        <f t="shared" si="7"/>
        <v>0</v>
      </c>
      <c r="AO23" s="611"/>
      <c r="AP23" s="174"/>
      <c r="AQ23" s="174"/>
      <c r="AR23" s="174"/>
      <c r="AS23" s="174"/>
      <c r="AT23" s="367">
        <f t="shared" si="8"/>
        <v>0</v>
      </c>
      <c r="AU23" s="366"/>
      <c r="AV23" s="174"/>
      <c r="AW23" s="174"/>
      <c r="AX23" s="174"/>
      <c r="AY23" s="174"/>
      <c r="AZ23" s="367">
        <f t="shared" si="9"/>
        <v>0</v>
      </c>
      <c r="BA23" s="366"/>
      <c r="BB23" s="174"/>
      <c r="BC23" s="174"/>
      <c r="BD23" s="174"/>
      <c r="BE23" s="174">
        <f t="shared" si="10"/>
        <v>0</v>
      </c>
      <c r="BF23" s="367">
        <f t="shared" si="11"/>
        <v>0</v>
      </c>
      <c r="BG23" s="611"/>
      <c r="BH23" s="174"/>
      <c r="BI23" s="174"/>
      <c r="BJ23" s="174"/>
      <c r="BK23" s="174"/>
      <c r="BL23" s="367">
        <f t="shared" si="47"/>
        <v>0</v>
      </c>
      <c r="BM23" s="366"/>
      <c r="BN23" s="174"/>
      <c r="BO23" s="174"/>
      <c r="BP23" s="174"/>
      <c r="BQ23" s="174"/>
      <c r="BR23" s="367">
        <f t="shared" si="13"/>
        <v>0</v>
      </c>
      <c r="BS23" s="366"/>
      <c r="BT23" s="174"/>
      <c r="BU23" s="174"/>
      <c r="BV23" s="174"/>
      <c r="BW23" s="174"/>
      <c r="BX23" s="367">
        <f t="shared" si="14"/>
        <v>0</v>
      </c>
      <c r="BY23" s="366"/>
      <c r="BZ23" s="174"/>
      <c r="CA23" s="174"/>
      <c r="CB23" s="174"/>
      <c r="CC23" s="174"/>
      <c r="CD23" s="367">
        <f t="shared" si="15"/>
        <v>0</v>
      </c>
      <c r="CE23" s="618"/>
      <c r="CF23" s="366"/>
      <c r="CG23" s="174"/>
      <c r="CH23" s="174"/>
      <c r="CI23" s="174"/>
      <c r="CJ23" s="174"/>
      <c r="CK23" s="367">
        <f t="shared" si="48"/>
        <v>0</v>
      </c>
      <c r="CL23" s="611">
        <f t="shared" si="17"/>
        <v>0</v>
      </c>
      <c r="CM23" s="174">
        <f t="shared" si="18"/>
        <v>0</v>
      </c>
      <c r="CN23" s="174">
        <f t="shared" si="19"/>
        <v>0</v>
      </c>
      <c r="CO23" s="174">
        <f t="shared" si="20"/>
        <v>0</v>
      </c>
      <c r="CP23" s="174">
        <f t="shared" si="21"/>
        <v>0</v>
      </c>
      <c r="CQ23" s="367">
        <f t="shared" si="49"/>
        <v>0</v>
      </c>
      <c r="CR23" s="613"/>
      <c r="CS23" s="601"/>
      <c r="CT23" s="601"/>
      <c r="CU23" s="601"/>
      <c r="CV23" s="601"/>
      <c r="CW23" s="367">
        <f t="shared" si="50"/>
        <v>0</v>
      </c>
      <c r="CX23" s="366"/>
      <c r="CY23" s="174"/>
      <c r="CZ23" s="174"/>
      <c r="DA23" s="174"/>
      <c r="DB23" s="174"/>
      <c r="DC23" s="367">
        <f t="shared" si="24"/>
        <v>0</v>
      </c>
      <c r="DD23" s="366"/>
      <c r="DE23" s="174"/>
      <c r="DF23" s="174"/>
      <c r="DG23" s="174"/>
      <c r="DH23" s="174"/>
      <c r="DI23" s="367">
        <f t="shared" si="25"/>
        <v>0</v>
      </c>
      <c r="DJ23" s="600">
        <f t="shared" si="26"/>
        <v>0</v>
      </c>
      <c r="DK23" s="601">
        <f t="shared" si="27"/>
        <v>0</v>
      </c>
      <c r="DL23" s="601">
        <f t="shared" si="28"/>
        <v>0</v>
      </c>
      <c r="DM23" s="601">
        <f t="shared" si="29"/>
        <v>0</v>
      </c>
      <c r="DN23" s="601">
        <f t="shared" si="30"/>
        <v>0</v>
      </c>
      <c r="DO23" s="602">
        <f t="shared" si="31"/>
        <v>0</v>
      </c>
      <c r="DP23" s="600">
        <f t="shared" si="32"/>
        <v>0</v>
      </c>
      <c r="DQ23" s="601">
        <f t="shared" si="33"/>
        <v>0</v>
      </c>
      <c r="DR23" s="601">
        <f t="shared" si="34"/>
        <v>0</v>
      </c>
      <c r="DS23" s="601">
        <f t="shared" si="35"/>
        <v>0</v>
      </c>
      <c r="DT23" s="601">
        <f t="shared" si="36"/>
        <v>0</v>
      </c>
      <c r="DU23" s="602">
        <f t="shared" si="37"/>
        <v>0</v>
      </c>
      <c r="DV23" s="600">
        <f t="shared" si="38"/>
        <v>0</v>
      </c>
      <c r="DW23" s="601">
        <f t="shared" si="39"/>
        <v>0</v>
      </c>
      <c r="DX23" s="601">
        <f t="shared" si="40"/>
        <v>0</v>
      </c>
      <c r="DY23" s="601">
        <f t="shared" si="41"/>
        <v>0</v>
      </c>
      <c r="DZ23" s="601">
        <f t="shared" si="42"/>
        <v>0</v>
      </c>
      <c r="EA23" s="602">
        <f t="shared" si="43"/>
        <v>0</v>
      </c>
      <c r="EB23" s="459"/>
      <c r="EC23" s="366"/>
      <c r="ED23" s="174"/>
      <c r="EE23" s="174"/>
      <c r="EF23" s="174"/>
      <c r="EG23" s="174"/>
      <c r="EH23" s="174">
        <f t="shared" si="44"/>
        <v>0</v>
      </c>
      <c r="EI23" s="602"/>
      <c r="EJ23" s="459"/>
      <c r="EK23" s="614"/>
      <c r="EL23" s="622"/>
      <c r="EM23" s="623"/>
      <c r="EO23" s="600">
        <v>340628.96</v>
      </c>
      <c r="EP23" s="601">
        <v>103274.04</v>
      </c>
      <c r="EQ23" s="601">
        <f t="shared" si="45"/>
        <v>443903</v>
      </c>
      <c r="ER23" s="624" t="s">
        <v>5842</v>
      </c>
      <c r="ES23" s="625">
        <v>45147</v>
      </c>
    </row>
    <row r="24" spans="1:149">
      <c r="A24" s="231">
        <v>77</v>
      </c>
      <c r="B24" s="151">
        <v>2421</v>
      </c>
      <c r="C24" s="151">
        <v>72743301</v>
      </c>
      <c r="D24" s="232" t="s">
        <v>542</v>
      </c>
      <c r="E24" s="366"/>
      <c r="F24" s="174"/>
      <c r="G24" s="174"/>
      <c r="H24" s="174"/>
      <c r="I24" s="174"/>
      <c r="J24" s="367">
        <f t="shared" si="46"/>
        <v>0</v>
      </c>
      <c r="K24" s="366"/>
      <c r="L24" s="174"/>
      <c r="M24" s="174"/>
      <c r="N24" s="174"/>
      <c r="O24" s="174"/>
      <c r="P24" s="367">
        <f t="shared" si="1"/>
        <v>0</v>
      </c>
      <c r="Q24" s="366"/>
      <c r="R24" s="174">
        <f t="shared" si="2"/>
        <v>0</v>
      </c>
      <c r="S24" s="174"/>
      <c r="T24" s="174"/>
      <c r="U24" s="174"/>
      <c r="V24" s="367">
        <f t="shared" si="3"/>
        <v>0</v>
      </c>
      <c r="W24" s="366"/>
      <c r="X24" s="174"/>
      <c r="Y24" s="174"/>
      <c r="Z24" s="174"/>
      <c r="AA24" s="174"/>
      <c r="AB24" s="367">
        <f t="shared" si="4"/>
        <v>0</v>
      </c>
      <c r="AC24" s="366"/>
      <c r="AD24" s="174"/>
      <c r="AE24" s="174"/>
      <c r="AF24" s="174"/>
      <c r="AG24" s="174"/>
      <c r="AH24" s="367">
        <f t="shared" si="5"/>
        <v>0</v>
      </c>
      <c r="AI24" s="366"/>
      <c r="AJ24" s="174"/>
      <c r="AK24" s="174"/>
      <c r="AL24" s="174"/>
      <c r="AM24" s="174">
        <f t="shared" si="6"/>
        <v>0</v>
      </c>
      <c r="AN24" s="367">
        <f t="shared" si="7"/>
        <v>0</v>
      </c>
      <c r="AO24" s="611"/>
      <c r="AP24" s="174"/>
      <c r="AQ24" s="174"/>
      <c r="AR24" s="174"/>
      <c r="AS24" s="174"/>
      <c r="AT24" s="367">
        <f t="shared" si="8"/>
        <v>0</v>
      </c>
      <c r="AU24" s="366"/>
      <c r="AV24" s="174"/>
      <c r="AW24" s="174"/>
      <c r="AX24" s="174"/>
      <c r="AY24" s="174"/>
      <c r="AZ24" s="367">
        <f t="shared" si="9"/>
        <v>0</v>
      </c>
      <c r="BA24" s="366"/>
      <c r="BB24" s="174"/>
      <c r="BC24" s="174"/>
      <c r="BD24" s="174"/>
      <c r="BE24" s="174">
        <f t="shared" si="10"/>
        <v>0</v>
      </c>
      <c r="BF24" s="367">
        <f t="shared" si="11"/>
        <v>0</v>
      </c>
      <c r="BG24" s="611"/>
      <c r="BH24" s="174"/>
      <c r="BI24" s="174"/>
      <c r="BJ24" s="174"/>
      <c r="BK24" s="174"/>
      <c r="BL24" s="367">
        <f t="shared" si="47"/>
        <v>0</v>
      </c>
      <c r="BM24" s="366"/>
      <c r="BN24" s="174"/>
      <c r="BO24" s="174"/>
      <c r="BP24" s="174"/>
      <c r="BQ24" s="174"/>
      <c r="BR24" s="367">
        <f t="shared" si="13"/>
        <v>0</v>
      </c>
      <c r="BS24" s="366"/>
      <c r="BT24" s="174"/>
      <c r="BU24" s="174"/>
      <c r="BV24" s="174"/>
      <c r="BW24" s="174"/>
      <c r="BX24" s="367">
        <f t="shared" si="14"/>
        <v>0</v>
      </c>
      <c r="BY24" s="366"/>
      <c r="BZ24" s="174"/>
      <c r="CA24" s="174"/>
      <c r="CB24" s="174"/>
      <c r="CC24" s="174"/>
      <c r="CD24" s="367">
        <f t="shared" si="15"/>
        <v>0</v>
      </c>
      <c r="CE24" s="618"/>
      <c r="CF24" s="366"/>
      <c r="CG24" s="174"/>
      <c r="CH24" s="174"/>
      <c r="CI24" s="174"/>
      <c r="CJ24" s="174"/>
      <c r="CK24" s="367">
        <f t="shared" si="48"/>
        <v>0</v>
      </c>
      <c r="CL24" s="611">
        <f t="shared" si="17"/>
        <v>0</v>
      </c>
      <c r="CM24" s="174">
        <f t="shared" si="18"/>
        <v>0</v>
      </c>
      <c r="CN24" s="174">
        <f t="shared" si="19"/>
        <v>0</v>
      </c>
      <c r="CO24" s="174">
        <f t="shared" si="20"/>
        <v>0</v>
      </c>
      <c r="CP24" s="174">
        <f t="shared" si="21"/>
        <v>0</v>
      </c>
      <c r="CQ24" s="367">
        <f t="shared" si="49"/>
        <v>0</v>
      </c>
      <c r="CR24" s="613"/>
      <c r="CS24" s="601"/>
      <c r="CT24" s="601"/>
      <c r="CU24" s="601"/>
      <c r="CV24" s="601"/>
      <c r="CW24" s="367">
        <f t="shared" si="50"/>
        <v>0</v>
      </c>
      <c r="CX24" s="366"/>
      <c r="CY24" s="174"/>
      <c r="CZ24" s="174"/>
      <c r="DA24" s="174"/>
      <c r="DB24" s="174"/>
      <c r="DC24" s="367">
        <f t="shared" si="24"/>
        <v>0</v>
      </c>
      <c r="DD24" s="366"/>
      <c r="DE24" s="174"/>
      <c r="DF24" s="174"/>
      <c r="DG24" s="174"/>
      <c r="DH24" s="174"/>
      <c r="DI24" s="367">
        <f t="shared" si="25"/>
        <v>0</v>
      </c>
      <c r="DJ24" s="600">
        <f t="shared" si="26"/>
        <v>0</v>
      </c>
      <c r="DK24" s="601">
        <f t="shared" si="27"/>
        <v>0</v>
      </c>
      <c r="DL24" s="601">
        <f t="shared" si="28"/>
        <v>0</v>
      </c>
      <c r="DM24" s="601">
        <f t="shared" si="29"/>
        <v>0</v>
      </c>
      <c r="DN24" s="601">
        <f t="shared" si="30"/>
        <v>0</v>
      </c>
      <c r="DO24" s="602">
        <f t="shared" si="31"/>
        <v>0</v>
      </c>
      <c r="DP24" s="600">
        <f t="shared" si="32"/>
        <v>0</v>
      </c>
      <c r="DQ24" s="601">
        <f t="shared" si="33"/>
        <v>0</v>
      </c>
      <c r="DR24" s="601">
        <f t="shared" si="34"/>
        <v>0</v>
      </c>
      <c r="DS24" s="601">
        <f t="shared" si="35"/>
        <v>0</v>
      </c>
      <c r="DT24" s="601">
        <f t="shared" si="36"/>
        <v>0</v>
      </c>
      <c r="DU24" s="602">
        <f t="shared" si="37"/>
        <v>0</v>
      </c>
      <c r="DV24" s="600">
        <f t="shared" si="38"/>
        <v>0</v>
      </c>
      <c r="DW24" s="601">
        <f t="shared" si="39"/>
        <v>0</v>
      </c>
      <c r="DX24" s="601">
        <f t="shared" si="40"/>
        <v>0</v>
      </c>
      <c r="DY24" s="601">
        <f t="shared" si="41"/>
        <v>0</v>
      </c>
      <c r="DZ24" s="601">
        <f t="shared" si="42"/>
        <v>0</v>
      </c>
      <c r="EA24" s="602">
        <f t="shared" si="43"/>
        <v>0</v>
      </c>
      <c r="EB24" s="459"/>
      <c r="EC24" s="366"/>
      <c r="ED24" s="174"/>
      <c r="EE24" s="174"/>
      <c r="EF24" s="174"/>
      <c r="EG24" s="174"/>
      <c r="EH24" s="174">
        <f t="shared" si="44"/>
        <v>0</v>
      </c>
      <c r="EI24" s="602"/>
      <c r="EJ24" s="459"/>
      <c r="EK24" s="614"/>
      <c r="EL24" s="622"/>
      <c r="EM24" s="623"/>
      <c r="EO24" s="600"/>
      <c r="EP24" s="601"/>
      <c r="EQ24" s="601"/>
      <c r="ER24" s="624"/>
      <c r="ES24" s="625"/>
    </row>
    <row r="25" spans="1:149">
      <c r="A25" s="231">
        <v>78</v>
      </c>
      <c r="B25" s="151">
        <v>2419</v>
      </c>
      <c r="C25" s="151">
        <v>72742500</v>
      </c>
      <c r="D25" s="232" t="s">
        <v>548</v>
      </c>
      <c r="E25" s="366"/>
      <c r="F25" s="174"/>
      <c r="G25" s="174"/>
      <c r="H25" s="174"/>
      <c r="I25" s="174"/>
      <c r="J25" s="367">
        <f t="shared" si="46"/>
        <v>0</v>
      </c>
      <c r="K25" s="366"/>
      <c r="L25" s="174"/>
      <c r="M25" s="174"/>
      <c r="N25" s="174"/>
      <c r="O25" s="174"/>
      <c r="P25" s="367">
        <f t="shared" si="1"/>
        <v>0</v>
      </c>
      <c r="Q25" s="366"/>
      <c r="R25" s="174">
        <f t="shared" si="2"/>
        <v>0</v>
      </c>
      <c r="S25" s="174"/>
      <c r="T25" s="174"/>
      <c r="U25" s="174"/>
      <c r="V25" s="367">
        <f t="shared" si="3"/>
        <v>0</v>
      </c>
      <c r="W25" s="366"/>
      <c r="X25" s="174"/>
      <c r="Y25" s="174"/>
      <c r="Z25" s="174"/>
      <c r="AA25" s="174"/>
      <c r="AB25" s="367">
        <f t="shared" si="4"/>
        <v>0</v>
      </c>
      <c r="AC25" s="366"/>
      <c r="AD25" s="174"/>
      <c r="AE25" s="174"/>
      <c r="AF25" s="174"/>
      <c r="AG25" s="174"/>
      <c r="AH25" s="367">
        <f t="shared" si="5"/>
        <v>0</v>
      </c>
      <c r="AI25" s="366"/>
      <c r="AJ25" s="174"/>
      <c r="AK25" s="174"/>
      <c r="AL25" s="174"/>
      <c r="AM25" s="174">
        <f t="shared" si="6"/>
        <v>0</v>
      </c>
      <c r="AN25" s="367">
        <f t="shared" si="7"/>
        <v>0</v>
      </c>
      <c r="AO25" s="611"/>
      <c r="AP25" s="174"/>
      <c r="AQ25" s="174"/>
      <c r="AR25" s="174"/>
      <c r="AS25" s="174"/>
      <c r="AT25" s="367">
        <f t="shared" si="8"/>
        <v>0</v>
      </c>
      <c r="AU25" s="366"/>
      <c r="AV25" s="174"/>
      <c r="AW25" s="174"/>
      <c r="AX25" s="174"/>
      <c r="AY25" s="174"/>
      <c r="AZ25" s="367">
        <f t="shared" si="9"/>
        <v>0</v>
      </c>
      <c r="BA25" s="366"/>
      <c r="BB25" s="174"/>
      <c r="BC25" s="174"/>
      <c r="BD25" s="174"/>
      <c r="BE25" s="174">
        <f t="shared" si="10"/>
        <v>0</v>
      </c>
      <c r="BF25" s="367">
        <f t="shared" si="11"/>
        <v>0</v>
      </c>
      <c r="BG25" s="611"/>
      <c r="BH25" s="174"/>
      <c r="BI25" s="174"/>
      <c r="BJ25" s="174"/>
      <c r="BK25" s="174"/>
      <c r="BL25" s="367">
        <f t="shared" si="47"/>
        <v>0</v>
      </c>
      <c r="BM25" s="366"/>
      <c r="BN25" s="174"/>
      <c r="BO25" s="174"/>
      <c r="BP25" s="174"/>
      <c r="BQ25" s="174"/>
      <c r="BR25" s="367">
        <f t="shared" si="13"/>
        <v>0</v>
      </c>
      <c r="BS25" s="366"/>
      <c r="BT25" s="174"/>
      <c r="BU25" s="174"/>
      <c r="BV25" s="174"/>
      <c r="BW25" s="174"/>
      <c r="BX25" s="367">
        <f t="shared" si="14"/>
        <v>0</v>
      </c>
      <c r="BY25" s="366"/>
      <c r="BZ25" s="174"/>
      <c r="CA25" s="174"/>
      <c r="CB25" s="174"/>
      <c r="CC25" s="174"/>
      <c r="CD25" s="367">
        <f t="shared" si="15"/>
        <v>0</v>
      </c>
      <c r="CE25" s="618"/>
      <c r="CF25" s="366"/>
      <c r="CG25" s="174"/>
      <c r="CH25" s="174"/>
      <c r="CI25" s="174"/>
      <c r="CJ25" s="174"/>
      <c r="CK25" s="367">
        <f t="shared" si="48"/>
        <v>0</v>
      </c>
      <c r="CL25" s="611">
        <f t="shared" si="17"/>
        <v>0</v>
      </c>
      <c r="CM25" s="174">
        <f t="shared" si="18"/>
        <v>0</v>
      </c>
      <c r="CN25" s="174">
        <f t="shared" si="19"/>
        <v>0</v>
      </c>
      <c r="CO25" s="174">
        <f t="shared" si="20"/>
        <v>0</v>
      </c>
      <c r="CP25" s="174">
        <f t="shared" si="21"/>
        <v>0</v>
      </c>
      <c r="CQ25" s="367">
        <f t="shared" si="49"/>
        <v>0</v>
      </c>
      <c r="CR25" s="613"/>
      <c r="CS25" s="601"/>
      <c r="CT25" s="601"/>
      <c r="CU25" s="601"/>
      <c r="CV25" s="601"/>
      <c r="CW25" s="367">
        <f t="shared" si="50"/>
        <v>0</v>
      </c>
      <c r="CX25" s="366"/>
      <c r="CY25" s="174"/>
      <c r="CZ25" s="174"/>
      <c r="DA25" s="174"/>
      <c r="DB25" s="174"/>
      <c r="DC25" s="367">
        <f t="shared" si="24"/>
        <v>0</v>
      </c>
      <c r="DD25" s="366"/>
      <c r="DE25" s="174"/>
      <c r="DF25" s="174"/>
      <c r="DG25" s="174"/>
      <c r="DH25" s="174"/>
      <c r="DI25" s="367">
        <f t="shared" si="25"/>
        <v>0</v>
      </c>
      <c r="DJ25" s="600">
        <f t="shared" si="26"/>
        <v>0</v>
      </c>
      <c r="DK25" s="601">
        <f t="shared" si="27"/>
        <v>0</v>
      </c>
      <c r="DL25" s="601">
        <f t="shared" si="28"/>
        <v>0</v>
      </c>
      <c r="DM25" s="601">
        <f t="shared" si="29"/>
        <v>0</v>
      </c>
      <c r="DN25" s="601">
        <f t="shared" si="30"/>
        <v>0</v>
      </c>
      <c r="DO25" s="602">
        <f t="shared" si="31"/>
        <v>0</v>
      </c>
      <c r="DP25" s="600">
        <f t="shared" si="32"/>
        <v>0</v>
      </c>
      <c r="DQ25" s="601">
        <f t="shared" si="33"/>
        <v>0</v>
      </c>
      <c r="DR25" s="601">
        <f t="shared" si="34"/>
        <v>0</v>
      </c>
      <c r="DS25" s="601">
        <f t="shared" si="35"/>
        <v>0</v>
      </c>
      <c r="DT25" s="601">
        <f t="shared" si="36"/>
        <v>0</v>
      </c>
      <c r="DU25" s="602">
        <f t="shared" si="37"/>
        <v>0</v>
      </c>
      <c r="DV25" s="600">
        <f t="shared" si="38"/>
        <v>0</v>
      </c>
      <c r="DW25" s="601">
        <f t="shared" si="39"/>
        <v>0</v>
      </c>
      <c r="DX25" s="601">
        <f t="shared" si="40"/>
        <v>0</v>
      </c>
      <c r="DY25" s="601">
        <f t="shared" si="41"/>
        <v>0</v>
      </c>
      <c r="DZ25" s="601">
        <f t="shared" si="42"/>
        <v>0</v>
      </c>
      <c r="EA25" s="602">
        <f t="shared" si="43"/>
        <v>0</v>
      </c>
      <c r="EB25" s="459"/>
      <c r="EC25" s="366"/>
      <c r="ED25" s="174"/>
      <c r="EE25" s="174"/>
      <c r="EF25" s="174"/>
      <c r="EG25" s="174"/>
      <c r="EH25" s="174">
        <f t="shared" si="44"/>
        <v>0</v>
      </c>
      <c r="EI25" s="602"/>
      <c r="EJ25" s="459"/>
      <c r="EK25" s="614"/>
      <c r="EL25" s="622"/>
      <c r="EM25" s="623"/>
      <c r="EO25" s="600"/>
      <c r="EP25" s="601"/>
      <c r="EQ25" s="601"/>
      <c r="ER25" s="624"/>
      <c r="ES25" s="625"/>
    </row>
    <row r="26" spans="1:149">
      <c r="A26" s="231">
        <v>79</v>
      </c>
      <c r="B26" s="151">
        <v>2430</v>
      </c>
      <c r="C26" s="151">
        <v>46747532</v>
      </c>
      <c r="D26" s="232" t="s">
        <v>554</v>
      </c>
      <c r="E26" s="366"/>
      <c r="F26" s="174"/>
      <c r="G26" s="174"/>
      <c r="H26" s="174"/>
      <c r="I26" s="174"/>
      <c r="J26" s="367">
        <f t="shared" si="46"/>
        <v>0</v>
      </c>
      <c r="K26" s="366"/>
      <c r="L26" s="174"/>
      <c r="M26" s="174"/>
      <c r="N26" s="174"/>
      <c r="O26" s="174"/>
      <c r="P26" s="367">
        <f t="shared" si="1"/>
        <v>0</v>
      </c>
      <c r="Q26" s="366"/>
      <c r="R26" s="174">
        <f t="shared" si="2"/>
        <v>0</v>
      </c>
      <c r="S26" s="174"/>
      <c r="T26" s="174"/>
      <c r="U26" s="174"/>
      <c r="V26" s="367">
        <f t="shared" si="3"/>
        <v>0</v>
      </c>
      <c r="W26" s="366"/>
      <c r="X26" s="174"/>
      <c r="Y26" s="174"/>
      <c r="Z26" s="174"/>
      <c r="AA26" s="174"/>
      <c r="AB26" s="367">
        <f t="shared" si="4"/>
        <v>0</v>
      </c>
      <c r="AC26" s="366"/>
      <c r="AD26" s="174"/>
      <c r="AE26" s="174"/>
      <c r="AF26" s="174"/>
      <c r="AG26" s="174"/>
      <c r="AH26" s="367">
        <f t="shared" si="5"/>
        <v>0</v>
      </c>
      <c r="AI26" s="366"/>
      <c r="AJ26" s="174"/>
      <c r="AK26" s="174"/>
      <c r="AL26" s="174"/>
      <c r="AM26" s="174">
        <f t="shared" si="6"/>
        <v>0</v>
      </c>
      <c r="AN26" s="367">
        <f t="shared" si="7"/>
        <v>0</v>
      </c>
      <c r="AO26" s="611"/>
      <c r="AP26" s="174"/>
      <c r="AQ26" s="174"/>
      <c r="AR26" s="174"/>
      <c r="AS26" s="174"/>
      <c r="AT26" s="367">
        <f t="shared" si="8"/>
        <v>0</v>
      </c>
      <c r="AU26" s="366"/>
      <c r="AV26" s="174"/>
      <c r="AW26" s="174"/>
      <c r="AX26" s="174"/>
      <c r="AY26" s="174"/>
      <c r="AZ26" s="367">
        <f t="shared" si="9"/>
        <v>0</v>
      </c>
      <c r="BA26" s="366"/>
      <c r="BB26" s="174"/>
      <c r="BC26" s="174"/>
      <c r="BD26" s="174"/>
      <c r="BE26" s="174">
        <f t="shared" si="10"/>
        <v>0</v>
      </c>
      <c r="BF26" s="367">
        <f t="shared" si="11"/>
        <v>0</v>
      </c>
      <c r="BG26" s="611"/>
      <c r="BH26" s="174"/>
      <c r="BI26" s="174"/>
      <c r="BJ26" s="174"/>
      <c r="BK26" s="174"/>
      <c r="BL26" s="367">
        <f t="shared" si="47"/>
        <v>0</v>
      </c>
      <c r="BM26" s="366"/>
      <c r="BN26" s="174"/>
      <c r="BO26" s="174"/>
      <c r="BP26" s="174"/>
      <c r="BQ26" s="174"/>
      <c r="BR26" s="367">
        <f t="shared" si="13"/>
        <v>0</v>
      </c>
      <c r="BS26" s="366"/>
      <c r="BT26" s="174"/>
      <c r="BU26" s="174"/>
      <c r="BV26" s="174"/>
      <c r="BW26" s="174"/>
      <c r="BX26" s="367">
        <f t="shared" si="14"/>
        <v>0</v>
      </c>
      <c r="BY26" s="366"/>
      <c r="BZ26" s="174"/>
      <c r="CA26" s="174"/>
      <c r="CB26" s="174"/>
      <c r="CC26" s="174"/>
      <c r="CD26" s="367">
        <f t="shared" si="15"/>
        <v>0</v>
      </c>
      <c r="CE26" s="618"/>
      <c r="CF26" s="366"/>
      <c r="CG26" s="174"/>
      <c r="CH26" s="174"/>
      <c r="CI26" s="174"/>
      <c r="CJ26" s="174"/>
      <c r="CK26" s="367">
        <f t="shared" si="48"/>
        <v>0</v>
      </c>
      <c r="CL26" s="611">
        <f t="shared" si="17"/>
        <v>0</v>
      </c>
      <c r="CM26" s="174">
        <f t="shared" si="18"/>
        <v>0</v>
      </c>
      <c r="CN26" s="174">
        <f t="shared" si="19"/>
        <v>0</v>
      </c>
      <c r="CO26" s="174">
        <f t="shared" si="20"/>
        <v>0</v>
      </c>
      <c r="CP26" s="174">
        <f t="shared" si="21"/>
        <v>0</v>
      </c>
      <c r="CQ26" s="367">
        <f t="shared" si="49"/>
        <v>0</v>
      </c>
      <c r="CR26" s="613"/>
      <c r="CS26" s="601"/>
      <c r="CT26" s="601"/>
      <c r="CU26" s="601"/>
      <c r="CV26" s="601"/>
      <c r="CW26" s="367">
        <f t="shared" si="50"/>
        <v>0</v>
      </c>
      <c r="CX26" s="366"/>
      <c r="CY26" s="174"/>
      <c r="CZ26" s="174"/>
      <c r="DA26" s="174"/>
      <c r="DB26" s="174"/>
      <c r="DC26" s="367">
        <f t="shared" si="24"/>
        <v>0</v>
      </c>
      <c r="DD26" s="366"/>
      <c r="DE26" s="174"/>
      <c r="DF26" s="174"/>
      <c r="DG26" s="174"/>
      <c r="DH26" s="174"/>
      <c r="DI26" s="367">
        <f t="shared" si="25"/>
        <v>0</v>
      </c>
      <c r="DJ26" s="600">
        <f t="shared" si="26"/>
        <v>0</v>
      </c>
      <c r="DK26" s="601">
        <f t="shared" si="27"/>
        <v>0</v>
      </c>
      <c r="DL26" s="601">
        <f t="shared" si="28"/>
        <v>0</v>
      </c>
      <c r="DM26" s="601">
        <f t="shared" si="29"/>
        <v>0</v>
      </c>
      <c r="DN26" s="601">
        <f t="shared" si="30"/>
        <v>0</v>
      </c>
      <c r="DO26" s="602">
        <f t="shared" si="31"/>
        <v>0</v>
      </c>
      <c r="DP26" s="600">
        <f t="shared" si="32"/>
        <v>0</v>
      </c>
      <c r="DQ26" s="601">
        <f t="shared" si="33"/>
        <v>0</v>
      </c>
      <c r="DR26" s="601">
        <f t="shared" si="34"/>
        <v>0</v>
      </c>
      <c r="DS26" s="601">
        <f t="shared" si="35"/>
        <v>0</v>
      </c>
      <c r="DT26" s="601">
        <f t="shared" si="36"/>
        <v>0</v>
      </c>
      <c r="DU26" s="602">
        <f t="shared" si="37"/>
        <v>0</v>
      </c>
      <c r="DV26" s="600">
        <f t="shared" si="38"/>
        <v>0</v>
      </c>
      <c r="DW26" s="601">
        <f t="shared" si="39"/>
        <v>0</v>
      </c>
      <c r="DX26" s="601">
        <f t="shared" si="40"/>
        <v>0</v>
      </c>
      <c r="DY26" s="601">
        <f t="shared" si="41"/>
        <v>0</v>
      </c>
      <c r="DZ26" s="601">
        <f t="shared" si="42"/>
        <v>0</v>
      </c>
      <c r="EA26" s="602">
        <f t="shared" si="43"/>
        <v>0</v>
      </c>
      <c r="EB26" s="459"/>
      <c r="EC26" s="366"/>
      <c r="ED26" s="174"/>
      <c r="EE26" s="174"/>
      <c r="EF26" s="174"/>
      <c r="EG26" s="174"/>
      <c r="EH26" s="174">
        <f t="shared" si="44"/>
        <v>0</v>
      </c>
      <c r="EI26" s="602"/>
      <c r="EJ26" s="459"/>
      <c r="EK26" s="614"/>
      <c r="EL26" s="622"/>
      <c r="EM26" s="623"/>
      <c r="EO26" s="600"/>
      <c r="EP26" s="601"/>
      <c r="EQ26" s="601"/>
      <c r="ER26" s="624"/>
      <c r="ES26" s="625"/>
    </row>
    <row r="27" spans="1:149">
      <c r="A27" s="231">
        <v>80</v>
      </c>
      <c r="B27" s="151">
        <v>2409</v>
      </c>
      <c r="C27" s="151">
        <v>72742747</v>
      </c>
      <c r="D27" s="232" t="s">
        <v>558</v>
      </c>
      <c r="E27" s="366"/>
      <c r="F27" s="174"/>
      <c r="G27" s="174"/>
      <c r="H27" s="174"/>
      <c r="I27" s="174"/>
      <c r="J27" s="367">
        <f t="shared" si="46"/>
        <v>0</v>
      </c>
      <c r="K27" s="366"/>
      <c r="L27" s="174"/>
      <c r="M27" s="174"/>
      <c r="N27" s="174"/>
      <c r="O27" s="174"/>
      <c r="P27" s="367">
        <f t="shared" si="1"/>
        <v>0</v>
      </c>
      <c r="Q27" s="366"/>
      <c r="R27" s="174">
        <f t="shared" si="2"/>
        <v>0</v>
      </c>
      <c r="S27" s="174"/>
      <c r="T27" s="174"/>
      <c r="U27" s="174"/>
      <c r="V27" s="367">
        <f t="shared" si="3"/>
        <v>0</v>
      </c>
      <c r="W27" s="366"/>
      <c r="X27" s="174"/>
      <c r="Y27" s="174"/>
      <c r="Z27" s="174"/>
      <c r="AA27" s="174"/>
      <c r="AB27" s="367">
        <f t="shared" si="4"/>
        <v>0</v>
      </c>
      <c r="AC27" s="366"/>
      <c r="AD27" s="174"/>
      <c r="AE27" s="174"/>
      <c r="AF27" s="174"/>
      <c r="AG27" s="174"/>
      <c r="AH27" s="367">
        <f t="shared" si="5"/>
        <v>0</v>
      </c>
      <c r="AI27" s="366"/>
      <c r="AJ27" s="174"/>
      <c r="AK27" s="174"/>
      <c r="AL27" s="174"/>
      <c r="AM27" s="174">
        <f t="shared" si="6"/>
        <v>0</v>
      </c>
      <c r="AN27" s="367">
        <f t="shared" si="7"/>
        <v>0</v>
      </c>
      <c r="AO27" s="611"/>
      <c r="AP27" s="174"/>
      <c r="AQ27" s="174"/>
      <c r="AR27" s="174"/>
      <c r="AS27" s="174"/>
      <c r="AT27" s="367">
        <f t="shared" si="8"/>
        <v>0</v>
      </c>
      <c r="AU27" s="366"/>
      <c r="AV27" s="174"/>
      <c r="AW27" s="174"/>
      <c r="AX27" s="174"/>
      <c r="AY27" s="174"/>
      <c r="AZ27" s="367">
        <f t="shared" si="9"/>
        <v>0</v>
      </c>
      <c r="BA27" s="366"/>
      <c r="BB27" s="174"/>
      <c r="BC27" s="174"/>
      <c r="BD27" s="174"/>
      <c r="BE27" s="174">
        <f t="shared" si="10"/>
        <v>0</v>
      </c>
      <c r="BF27" s="367">
        <f t="shared" si="11"/>
        <v>0</v>
      </c>
      <c r="BG27" s="611"/>
      <c r="BH27" s="174"/>
      <c r="BI27" s="174"/>
      <c r="BJ27" s="174"/>
      <c r="BK27" s="174"/>
      <c r="BL27" s="367">
        <f t="shared" si="47"/>
        <v>0</v>
      </c>
      <c r="BM27" s="366"/>
      <c r="BN27" s="174"/>
      <c r="BO27" s="174"/>
      <c r="BP27" s="174"/>
      <c r="BQ27" s="174"/>
      <c r="BR27" s="367">
        <f t="shared" si="13"/>
        <v>0</v>
      </c>
      <c r="BS27" s="366"/>
      <c r="BT27" s="174"/>
      <c r="BU27" s="174"/>
      <c r="BV27" s="174"/>
      <c r="BW27" s="174"/>
      <c r="BX27" s="367">
        <f t="shared" si="14"/>
        <v>0</v>
      </c>
      <c r="BY27" s="366"/>
      <c r="BZ27" s="174"/>
      <c r="CA27" s="174"/>
      <c r="CB27" s="174"/>
      <c r="CC27" s="174"/>
      <c r="CD27" s="367">
        <f t="shared" si="15"/>
        <v>0</v>
      </c>
      <c r="CE27" s="618"/>
      <c r="CF27" s="366"/>
      <c r="CG27" s="174"/>
      <c r="CH27" s="174"/>
      <c r="CI27" s="174"/>
      <c r="CJ27" s="174"/>
      <c r="CK27" s="367">
        <f t="shared" si="48"/>
        <v>0</v>
      </c>
      <c r="CL27" s="611">
        <f t="shared" si="17"/>
        <v>0</v>
      </c>
      <c r="CM27" s="174">
        <f t="shared" si="18"/>
        <v>0</v>
      </c>
      <c r="CN27" s="174">
        <f t="shared" si="19"/>
        <v>0</v>
      </c>
      <c r="CO27" s="174">
        <f t="shared" si="20"/>
        <v>0</v>
      </c>
      <c r="CP27" s="174">
        <f t="shared" si="21"/>
        <v>0</v>
      </c>
      <c r="CQ27" s="367">
        <f t="shared" si="49"/>
        <v>0</v>
      </c>
      <c r="CR27" s="613"/>
      <c r="CS27" s="601"/>
      <c r="CT27" s="601"/>
      <c r="CU27" s="601"/>
      <c r="CV27" s="601"/>
      <c r="CW27" s="367">
        <f t="shared" si="50"/>
        <v>0</v>
      </c>
      <c r="CX27" s="366"/>
      <c r="CY27" s="174"/>
      <c r="CZ27" s="174"/>
      <c r="DA27" s="174"/>
      <c r="DB27" s="174"/>
      <c r="DC27" s="367">
        <f t="shared" si="24"/>
        <v>0</v>
      </c>
      <c r="DD27" s="366"/>
      <c r="DE27" s="174"/>
      <c r="DF27" s="174"/>
      <c r="DG27" s="174"/>
      <c r="DH27" s="174"/>
      <c r="DI27" s="367">
        <f t="shared" si="25"/>
        <v>0</v>
      </c>
      <c r="DJ27" s="600">
        <f t="shared" si="26"/>
        <v>0</v>
      </c>
      <c r="DK27" s="601">
        <f t="shared" si="27"/>
        <v>0</v>
      </c>
      <c r="DL27" s="601">
        <f t="shared" si="28"/>
        <v>0</v>
      </c>
      <c r="DM27" s="601">
        <f t="shared" si="29"/>
        <v>0</v>
      </c>
      <c r="DN27" s="601">
        <f t="shared" si="30"/>
        <v>0</v>
      </c>
      <c r="DO27" s="602">
        <f t="shared" si="31"/>
        <v>0</v>
      </c>
      <c r="DP27" s="600">
        <f t="shared" si="32"/>
        <v>0</v>
      </c>
      <c r="DQ27" s="601">
        <f t="shared" si="33"/>
        <v>0</v>
      </c>
      <c r="DR27" s="601">
        <f t="shared" si="34"/>
        <v>0</v>
      </c>
      <c r="DS27" s="601">
        <f t="shared" si="35"/>
        <v>0</v>
      </c>
      <c r="DT27" s="601">
        <f t="shared" si="36"/>
        <v>0</v>
      </c>
      <c r="DU27" s="602">
        <f t="shared" si="37"/>
        <v>0</v>
      </c>
      <c r="DV27" s="600">
        <f t="shared" si="38"/>
        <v>0</v>
      </c>
      <c r="DW27" s="601">
        <f t="shared" si="39"/>
        <v>0</v>
      </c>
      <c r="DX27" s="601">
        <f t="shared" si="40"/>
        <v>0</v>
      </c>
      <c r="DY27" s="601">
        <f t="shared" si="41"/>
        <v>0</v>
      </c>
      <c r="DZ27" s="601">
        <f t="shared" si="42"/>
        <v>0</v>
      </c>
      <c r="EA27" s="602">
        <f t="shared" si="43"/>
        <v>0</v>
      </c>
      <c r="EB27" s="459"/>
      <c r="EC27" s="366"/>
      <c r="ED27" s="174"/>
      <c r="EE27" s="174"/>
      <c r="EF27" s="174"/>
      <c r="EG27" s="174"/>
      <c r="EH27" s="174">
        <f t="shared" si="44"/>
        <v>0</v>
      </c>
      <c r="EI27" s="602"/>
      <c r="EJ27" s="459"/>
      <c r="EK27" s="614"/>
      <c r="EL27" s="622"/>
      <c r="EM27" s="623"/>
      <c r="EO27" s="600">
        <v>451123.53</v>
      </c>
      <c r="EP27" s="601">
        <v>136774.47</v>
      </c>
      <c r="EQ27" s="601">
        <f t="shared" si="45"/>
        <v>587898</v>
      </c>
      <c r="ER27" s="624" t="s">
        <v>5686</v>
      </c>
      <c r="ES27" s="625">
        <v>45013</v>
      </c>
    </row>
    <row r="28" spans="1:149">
      <c r="A28" s="231">
        <v>81</v>
      </c>
      <c r="B28" s="151">
        <v>2429</v>
      </c>
      <c r="C28" s="151">
        <v>72741708</v>
      </c>
      <c r="D28" s="232" t="s">
        <v>4547</v>
      </c>
      <c r="E28" s="366"/>
      <c r="F28" s="174"/>
      <c r="G28" s="174"/>
      <c r="H28" s="174"/>
      <c r="I28" s="174"/>
      <c r="J28" s="367">
        <f t="shared" si="46"/>
        <v>0</v>
      </c>
      <c r="K28" s="366"/>
      <c r="L28" s="174"/>
      <c r="M28" s="174"/>
      <c r="N28" s="174"/>
      <c r="O28" s="174"/>
      <c r="P28" s="367">
        <f t="shared" si="1"/>
        <v>0</v>
      </c>
      <c r="Q28" s="366"/>
      <c r="R28" s="174">
        <f t="shared" si="2"/>
        <v>0</v>
      </c>
      <c r="S28" s="174"/>
      <c r="T28" s="174"/>
      <c r="U28" s="174"/>
      <c r="V28" s="367">
        <f t="shared" si="3"/>
        <v>0</v>
      </c>
      <c r="W28" s="366"/>
      <c r="X28" s="174"/>
      <c r="Y28" s="174"/>
      <c r="Z28" s="174"/>
      <c r="AA28" s="174"/>
      <c r="AB28" s="367">
        <f t="shared" si="4"/>
        <v>0</v>
      </c>
      <c r="AC28" s="366"/>
      <c r="AD28" s="174"/>
      <c r="AE28" s="174"/>
      <c r="AF28" s="174"/>
      <c r="AG28" s="174"/>
      <c r="AH28" s="367">
        <f t="shared" si="5"/>
        <v>0</v>
      </c>
      <c r="AI28" s="366"/>
      <c r="AJ28" s="174"/>
      <c r="AK28" s="174"/>
      <c r="AL28" s="174"/>
      <c r="AM28" s="174">
        <f t="shared" si="6"/>
        <v>0</v>
      </c>
      <c r="AN28" s="367">
        <f t="shared" si="7"/>
        <v>0</v>
      </c>
      <c r="AO28" s="611"/>
      <c r="AP28" s="174"/>
      <c r="AQ28" s="174"/>
      <c r="AR28" s="174"/>
      <c r="AS28" s="174"/>
      <c r="AT28" s="367">
        <f t="shared" si="8"/>
        <v>0</v>
      </c>
      <c r="AU28" s="366"/>
      <c r="AV28" s="174"/>
      <c r="AW28" s="174"/>
      <c r="AX28" s="174"/>
      <c r="AY28" s="174"/>
      <c r="AZ28" s="367">
        <f t="shared" si="9"/>
        <v>0</v>
      </c>
      <c r="BA28" s="366"/>
      <c r="BB28" s="174"/>
      <c r="BC28" s="174"/>
      <c r="BD28" s="174"/>
      <c r="BE28" s="174">
        <f t="shared" si="10"/>
        <v>0</v>
      </c>
      <c r="BF28" s="367">
        <f t="shared" si="11"/>
        <v>0</v>
      </c>
      <c r="BG28" s="611"/>
      <c r="BH28" s="174"/>
      <c r="BI28" s="174"/>
      <c r="BJ28" s="174"/>
      <c r="BK28" s="174"/>
      <c r="BL28" s="367">
        <f t="shared" si="47"/>
        <v>0</v>
      </c>
      <c r="BM28" s="366"/>
      <c r="BN28" s="174"/>
      <c r="BO28" s="174"/>
      <c r="BP28" s="174"/>
      <c r="BQ28" s="174"/>
      <c r="BR28" s="367">
        <f t="shared" si="13"/>
        <v>0</v>
      </c>
      <c r="BS28" s="366"/>
      <c r="BT28" s="174"/>
      <c r="BU28" s="174"/>
      <c r="BV28" s="174"/>
      <c r="BW28" s="174"/>
      <c r="BX28" s="367">
        <f t="shared" si="14"/>
        <v>0</v>
      </c>
      <c r="BY28" s="366"/>
      <c r="BZ28" s="174"/>
      <c r="CA28" s="174"/>
      <c r="CB28" s="174"/>
      <c r="CC28" s="174"/>
      <c r="CD28" s="367">
        <f t="shared" si="15"/>
        <v>0</v>
      </c>
      <c r="CE28" s="618"/>
      <c r="CF28" s="366"/>
      <c r="CG28" s="174"/>
      <c r="CH28" s="174"/>
      <c r="CI28" s="174"/>
      <c r="CJ28" s="174"/>
      <c r="CK28" s="367">
        <f t="shared" si="48"/>
        <v>0</v>
      </c>
      <c r="CL28" s="611">
        <f t="shared" si="17"/>
        <v>0</v>
      </c>
      <c r="CM28" s="174">
        <f t="shared" si="18"/>
        <v>0</v>
      </c>
      <c r="CN28" s="174">
        <f t="shared" si="19"/>
        <v>0</v>
      </c>
      <c r="CO28" s="174">
        <f t="shared" si="20"/>
        <v>0</v>
      </c>
      <c r="CP28" s="174">
        <f t="shared" si="21"/>
        <v>0</v>
      </c>
      <c r="CQ28" s="367">
        <f t="shared" si="49"/>
        <v>0</v>
      </c>
      <c r="CR28" s="613"/>
      <c r="CS28" s="601"/>
      <c r="CT28" s="601"/>
      <c r="CU28" s="601"/>
      <c r="CV28" s="601"/>
      <c r="CW28" s="367">
        <f t="shared" si="50"/>
        <v>0</v>
      </c>
      <c r="CX28" s="366"/>
      <c r="CY28" s="174"/>
      <c r="CZ28" s="174"/>
      <c r="DA28" s="174"/>
      <c r="DB28" s="174"/>
      <c r="DC28" s="367">
        <f t="shared" si="24"/>
        <v>0</v>
      </c>
      <c r="DD28" s="366"/>
      <c r="DE28" s="174"/>
      <c r="DF28" s="174"/>
      <c r="DG28" s="174"/>
      <c r="DH28" s="174"/>
      <c r="DI28" s="367">
        <f t="shared" si="25"/>
        <v>0</v>
      </c>
      <c r="DJ28" s="600">
        <f t="shared" si="26"/>
        <v>0</v>
      </c>
      <c r="DK28" s="601">
        <f t="shared" si="27"/>
        <v>0</v>
      </c>
      <c r="DL28" s="601">
        <f t="shared" si="28"/>
        <v>0</v>
      </c>
      <c r="DM28" s="601">
        <f t="shared" si="29"/>
        <v>0</v>
      </c>
      <c r="DN28" s="601">
        <f t="shared" si="30"/>
        <v>0</v>
      </c>
      <c r="DO28" s="602">
        <f t="shared" si="31"/>
        <v>0</v>
      </c>
      <c r="DP28" s="600">
        <f t="shared" si="32"/>
        <v>0</v>
      </c>
      <c r="DQ28" s="601">
        <f t="shared" si="33"/>
        <v>0</v>
      </c>
      <c r="DR28" s="601">
        <f t="shared" si="34"/>
        <v>0</v>
      </c>
      <c r="DS28" s="601">
        <f t="shared" si="35"/>
        <v>0</v>
      </c>
      <c r="DT28" s="601">
        <f t="shared" si="36"/>
        <v>0</v>
      </c>
      <c r="DU28" s="602">
        <f t="shared" si="37"/>
        <v>0</v>
      </c>
      <c r="DV28" s="600">
        <f t="shared" si="38"/>
        <v>0</v>
      </c>
      <c r="DW28" s="601">
        <f t="shared" si="39"/>
        <v>0</v>
      </c>
      <c r="DX28" s="601">
        <f t="shared" si="40"/>
        <v>0</v>
      </c>
      <c r="DY28" s="601">
        <f t="shared" si="41"/>
        <v>0</v>
      </c>
      <c r="DZ28" s="601">
        <f t="shared" si="42"/>
        <v>0</v>
      </c>
      <c r="EA28" s="602">
        <f t="shared" si="43"/>
        <v>0</v>
      </c>
      <c r="EB28" s="459"/>
      <c r="EC28" s="366"/>
      <c r="ED28" s="174"/>
      <c r="EE28" s="174"/>
      <c r="EF28" s="174"/>
      <c r="EG28" s="174"/>
      <c r="EH28" s="174">
        <f t="shared" si="44"/>
        <v>0</v>
      </c>
      <c r="EI28" s="602"/>
      <c r="EJ28" s="459"/>
      <c r="EK28" s="614"/>
      <c r="EL28" s="622"/>
      <c r="EM28" s="623"/>
      <c r="EO28" s="600">
        <v>341931.16</v>
      </c>
      <c r="EP28" s="601">
        <v>103668.84</v>
      </c>
      <c r="EQ28" s="601">
        <f t="shared" si="45"/>
        <v>445600</v>
      </c>
      <c r="ER28" s="624" t="s">
        <v>5859</v>
      </c>
      <c r="ES28" s="625">
        <v>45149</v>
      </c>
    </row>
    <row r="29" spans="1:149">
      <c r="A29" s="231">
        <v>82</v>
      </c>
      <c r="B29" s="151">
        <v>2412</v>
      </c>
      <c r="C29" s="151">
        <v>72742429</v>
      </c>
      <c r="D29" s="232" t="s">
        <v>565</v>
      </c>
      <c r="E29" s="366"/>
      <c r="F29" s="174"/>
      <c r="G29" s="174"/>
      <c r="H29" s="174"/>
      <c r="I29" s="174"/>
      <c r="J29" s="367">
        <f t="shared" si="46"/>
        <v>0</v>
      </c>
      <c r="K29" s="366"/>
      <c r="L29" s="174"/>
      <c r="M29" s="174"/>
      <c r="N29" s="174"/>
      <c r="O29" s="174"/>
      <c r="P29" s="367">
        <f t="shared" si="1"/>
        <v>0</v>
      </c>
      <c r="Q29" s="366"/>
      <c r="R29" s="174">
        <f t="shared" si="2"/>
        <v>0</v>
      </c>
      <c r="S29" s="174"/>
      <c r="T29" s="174"/>
      <c r="U29" s="174"/>
      <c r="V29" s="367">
        <f t="shared" si="3"/>
        <v>0</v>
      </c>
      <c r="W29" s="366"/>
      <c r="X29" s="174"/>
      <c r="Y29" s="174"/>
      <c r="Z29" s="174"/>
      <c r="AA29" s="174"/>
      <c r="AB29" s="367">
        <f t="shared" si="4"/>
        <v>0</v>
      </c>
      <c r="AC29" s="366"/>
      <c r="AD29" s="174"/>
      <c r="AE29" s="174"/>
      <c r="AF29" s="174"/>
      <c r="AG29" s="174"/>
      <c r="AH29" s="367">
        <f t="shared" si="5"/>
        <v>0</v>
      </c>
      <c r="AI29" s="366"/>
      <c r="AJ29" s="174"/>
      <c r="AK29" s="174"/>
      <c r="AL29" s="174"/>
      <c r="AM29" s="174">
        <f t="shared" si="6"/>
        <v>0</v>
      </c>
      <c r="AN29" s="367">
        <f t="shared" si="7"/>
        <v>0</v>
      </c>
      <c r="AO29" s="611"/>
      <c r="AP29" s="174"/>
      <c r="AQ29" s="174"/>
      <c r="AR29" s="174"/>
      <c r="AS29" s="174"/>
      <c r="AT29" s="367">
        <f t="shared" si="8"/>
        <v>0</v>
      </c>
      <c r="AU29" s="366"/>
      <c r="AV29" s="174"/>
      <c r="AW29" s="174"/>
      <c r="AX29" s="174"/>
      <c r="AY29" s="174"/>
      <c r="AZ29" s="367">
        <f t="shared" si="9"/>
        <v>0</v>
      </c>
      <c r="BA29" s="366"/>
      <c r="BB29" s="174"/>
      <c r="BC29" s="174"/>
      <c r="BD29" s="174"/>
      <c r="BE29" s="174">
        <f t="shared" si="10"/>
        <v>0</v>
      </c>
      <c r="BF29" s="367">
        <f t="shared" si="11"/>
        <v>0</v>
      </c>
      <c r="BG29" s="611"/>
      <c r="BH29" s="174"/>
      <c r="BI29" s="174"/>
      <c r="BJ29" s="174"/>
      <c r="BK29" s="174"/>
      <c r="BL29" s="367">
        <f t="shared" si="47"/>
        <v>0</v>
      </c>
      <c r="BM29" s="366"/>
      <c r="BN29" s="174"/>
      <c r="BO29" s="174"/>
      <c r="BP29" s="174"/>
      <c r="BQ29" s="174"/>
      <c r="BR29" s="367">
        <f t="shared" si="13"/>
        <v>0</v>
      </c>
      <c r="BS29" s="366"/>
      <c r="BT29" s="174"/>
      <c r="BU29" s="174"/>
      <c r="BV29" s="174"/>
      <c r="BW29" s="174"/>
      <c r="BX29" s="367">
        <f t="shared" si="14"/>
        <v>0</v>
      </c>
      <c r="BY29" s="366"/>
      <c r="BZ29" s="174"/>
      <c r="CA29" s="174"/>
      <c r="CB29" s="174"/>
      <c r="CC29" s="174"/>
      <c r="CD29" s="367">
        <f t="shared" si="15"/>
        <v>0</v>
      </c>
      <c r="CE29" s="618"/>
      <c r="CF29" s="366"/>
      <c r="CG29" s="174"/>
      <c r="CH29" s="174"/>
      <c r="CI29" s="174"/>
      <c r="CJ29" s="174"/>
      <c r="CK29" s="367">
        <f t="shared" si="48"/>
        <v>0</v>
      </c>
      <c r="CL29" s="611">
        <f t="shared" si="17"/>
        <v>0</v>
      </c>
      <c r="CM29" s="174">
        <f t="shared" si="18"/>
        <v>0</v>
      </c>
      <c r="CN29" s="174">
        <f t="shared" si="19"/>
        <v>0</v>
      </c>
      <c r="CO29" s="174">
        <f t="shared" si="20"/>
        <v>0</v>
      </c>
      <c r="CP29" s="174">
        <f t="shared" si="21"/>
        <v>0</v>
      </c>
      <c r="CQ29" s="367">
        <f t="shared" si="49"/>
        <v>0</v>
      </c>
      <c r="CR29" s="613"/>
      <c r="CS29" s="601"/>
      <c r="CT29" s="601"/>
      <c r="CU29" s="601"/>
      <c r="CV29" s="601"/>
      <c r="CW29" s="367">
        <f t="shared" si="50"/>
        <v>0</v>
      </c>
      <c r="CX29" s="366"/>
      <c r="CY29" s="174"/>
      <c r="CZ29" s="174"/>
      <c r="DA29" s="174"/>
      <c r="DB29" s="174"/>
      <c r="DC29" s="367">
        <f t="shared" si="24"/>
        <v>0</v>
      </c>
      <c r="DD29" s="366"/>
      <c r="DE29" s="174"/>
      <c r="DF29" s="174"/>
      <c r="DG29" s="174"/>
      <c r="DH29" s="174"/>
      <c r="DI29" s="367">
        <f t="shared" si="25"/>
        <v>0</v>
      </c>
      <c r="DJ29" s="600">
        <f t="shared" si="26"/>
        <v>0</v>
      </c>
      <c r="DK29" s="601">
        <f t="shared" si="27"/>
        <v>0</v>
      </c>
      <c r="DL29" s="601">
        <f t="shared" si="28"/>
        <v>0</v>
      </c>
      <c r="DM29" s="601">
        <f t="shared" si="29"/>
        <v>0</v>
      </c>
      <c r="DN29" s="601">
        <f t="shared" si="30"/>
        <v>0</v>
      </c>
      <c r="DO29" s="602">
        <f t="shared" si="31"/>
        <v>0</v>
      </c>
      <c r="DP29" s="600">
        <f t="shared" si="32"/>
        <v>0</v>
      </c>
      <c r="DQ29" s="601">
        <f t="shared" si="33"/>
        <v>0</v>
      </c>
      <c r="DR29" s="601">
        <f t="shared" si="34"/>
        <v>0</v>
      </c>
      <c r="DS29" s="601">
        <f t="shared" si="35"/>
        <v>0</v>
      </c>
      <c r="DT29" s="601">
        <f t="shared" si="36"/>
        <v>0</v>
      </c>
      <c r="DU29" s="602">
        <f t="shared" si="37"/>
        <v>0</v>
      </c>
      <c r="DV29" s="600">
        <f t="shared" si="38"/>
        <v>0</v>
      </c>
      <c r="DW29" s="601">
        <f t="shared" si="39"/>
        <v>0</v>
      </c>
      <c r="DX29" s="601">
        <f t="shared" si="40"/>
        <v>0</v>
      </c>
      <c r="DY29" s="601">
        <f t="shared" si="41"/>
        <v>0</v>
      </c>
      <c r="DZ29" s="601">
        <f t="shared" si="42"/>
        <v>0</v>
      </c>
      <c r="EA29" s="602">
        <f t="shared" si="43"/>
        <v>0</v>
      </c>
      <c r="EB29" s="459"/>
      <c r="EC29" s="366"/>
      <c r="ED29" s="174"/>
      <c r="EE29" s="174"/>
      <c r="EF29" s="174"/>
      <c r="EG29" s="174"/>
      <c r="EH29" s="174">
        <f t="shared" si="44"/>
        <v>0</v>
      </c>
      <c r="EI29" s="602"/>
      <c r="EJ29" s="459"/>
      <c r="EK29" s="614"/>
      <c r="EL29" s="622"/>
      <c r="EM29" s="623"/>
      <c r="EO29" s="600">
        <v>528502.34</v>
      </c>
      <c r="EP29" s="601">
        <v>160234.66</v>
      </c>
      <c r="EQ29" s="601">
        <f t="shared" si="45"/>
        <v>688737</v>
      </c>
      <c r="ER29" s="624" t="s">
        <v>5706</v>
      </c>
      <c r="ES29" s="625">
        <v>45064</v>
      </c>
    </row>
    <row r="30" spans="1:149">
      <c r="A30" s="231">
        <v>83</v>
      </c>
      <c r="B30" s="151">
        <v>2418</v>
      </c>
      <c r="C30" s="151">
        <v>72741783</v>
      </c>
      <c r="D30" s="232" t="s">
        <v>569</v>
      </c>
      <c r="E30" s="366"/>
      <c r="F30" s="174"/>
      <c r="G30" s="174"/>
      <c r="H30" s="174"/>
      <c r="I30" s="174"/>
      <c r="J30" s="367">
        <f t="shared" si="46"/>
        <v>0</v>
      </c>
      <c r="K30" s="366"/>
      <c r="L30" s="174"/>
      <c r="M30" s="174"/>
      <c r="N30" s="174"/>
      <c r="O30" s="174"/>
      <c r="P30" s="367">
        <f t="shared" si="1"/>
        <v>0</v>
      </c>
      <c r="Q30" s="366"/>
      <c r="R30" s="174">
        <f t="shared" si="2"/>
        <v>0</v>
      </c>
      <c r="S30" s="174"/>
      <c r="T30" s="174"/>
      <c r="U30" s="174"/>
      <c r="V30" s="367">
        <f t="shared" si="3"/>
        <v>0</v>
      </c>
      <c r="W30" s="366"/>
      <c r="X30" s="174"/>
      <c r="Y30" s="174"/>
      <c r="Z30" s="174"/>
      <c r="AA30" s="174"/>
      <c r="AB30" s="367">
        <f t="shared" si="4"/>
        <v>0</v>
      </c>
      <c r="AC30" s="366"/>
      <c r="AD30" s="174"/>
      <c r="AE30" s="174"/>
      <c r="AF30" s="174"/>
      <c r="AG30" s="174"/>
      <c r="AH30" s="367">
        <f t="shared" si="5"/>
        <v>0</v>
      </c>
      <c r="AI30" s="366"/>
      <c r="AJ30" s="174"/>
      <c r="AK30" s="174"/>
      <c r="AL30" s="174"/>
      <c r="AM30" s="174">
        <f t="shared" si="6"/>
        <v>0</v>
      </c>
      <c r="AN30" s="367">
        <f t="shared" si="7"/>
        <v>0</v>
      </c>
      <c r="AO30" s="611"/>
      <c r="AP30" s="174"/>
      <c r="AQ30" s="174"/>
      <c r="AR30" s="174"/>
      <c r="AS30" s="174"/>
      <c r="AT30" s="367">
        <f t="shared" si="8"/>
        <v>0</v>
      </c>
      <c r="AU30" s="366"/>
      <c r="AV30" s="174"/>
      <c r="AW30" s="174"/>
      <c r="AX30" s="174"/>
      <c r="AY30" s="174"/>
      <c r="AZ30" s="367">
        <f t="shared" si="9"/>
        <v>0</v>
      </c>
      <c r="BA30" s="366"/>
      <c r="BB30" s="174"/>
      <c r="BC30" s="174"/>
      <c r="BD30" s="174"/>
      <c r="BE30" s="174">
        <f t="shared" si="10"/>
        <v>0</v>
      </c>
      <c r="BF30" s="367">
        <f t="shared" si="11"/>
        <v>0</v>
      </c>
      <c r="BG30" s="611"/>
      <c r="BH30" s="174"/>
      <c r="BI30" s="174"/>
      <c r="BJ30" s="174"/>
      <c r="BK30" s="174"/>
      <c r="BL30" s="367">
        <f t="shared" si="47"/>
        <v>0</v>
      </c>
      <c r="BM30" s="366"/>
      <c r="BN30" s="174"/>
      <c r="BO30" s="174"/>
      <c r="BP30" s="174"/>
      <c r="BQ30" s="174"/>
      <c r="BR30" s="367">
        <f t="shared" si="13"/>
        <v>0</v>
      </c>
      <c r="BS30" s="366"/>
      <c r="BT30" s="174"/>
      <c r="BU30" s="174"/>
      <c r="BV30" s="174"/>
      <c r="BW30" s="174"/>
      <c r="BX30" s="367">
        <f t="shared" si="14"/>
        <v>0</v>
      </c>
      <c r="BY30" s="366"/>
      <c r="BZ30" s="174"/>
      <c r="CA30" s="174"/>
      <c r="CB30" s="174"/>
      <c r="CC30" s="174"/>
      <c r="CD30" s="367">
        <f t="shared" si="15"/>
        <v>0</v>
      </c>
      <c r="CE30" s="618"/>
      <c r="CF30" s="366"/>
      <c r="CG30" s="174"/>
      <c r="CH30" s="174"/>
      <c r="CI30" s="174"/>
      <c r="CJ30" s="174"/>
      <c r="CK30" s="367">
        <f t="shared" si="48"/>
        <v>0</v>
      </c>
      <c r="CL30" s="611">
        <f t="shared" si="17"/>
        <v>0</v>
      </c>
      <c r="CM30" s="174">
        <f t="shared" si="18"/>
        <v>0</v>
      </c>
      <c r="CN30" s="174">
        <f t="shared" si="19"/>
        <v>0</v>
      </c>
      <c r="CO30" s="174">
        <f t="shared" si="20"/>
        <v>0</v>
      </c>
      <c r="CP30" s="174">
        <f t="shared" si="21"/>
        <v>0</v>
      </c>
      <c r="CQ30" s="367">
        <f t="shared" si="49"/>
        <v>0</v>
      </c>
      <c r="CR30" s="613"/>
      <c r="CS30" s="601"/>
      <c r="CT30" s="601"/>
      <c r="CU30" s="601"/>
      <c r="CV30" s="601"/>
      <c r="CW30" s="367">
        <f t="shared" si="50"/>
        <v>0</v>
      </c>
      <c r="CX30" s="366"/>
      <c r="CY30" s="174"/>
      <c r="CZ30" s="174"/>
      <c r="DA30" s="174"/>
      <c r="DB30" s="174"/>
      <c r="DC30" s="367">
        <f t="shared" si="24"/>
        <v>0</v>
      </c>
      <c r="DD30" s="366"/>
      <c r="DE30" s="174"/>
      <c r="DF30" s="174"/>
      <c r="DG30" s="174"/>
      <c r="DH30" s="174"/>
      <c r="DI30" s="367">
        <f t="shared" si="25"/>
        <v>0</v>
      </c>
      <c r="DJ30" s="600">
        <f t="shared" si="26"/>
        <v>0</v>
      </c>
      <c r="DK30" s="601">
        <f t="shared" si="27"/>
        <v>0</v>
      </c>
      <c r="DL30" s="601">
        <f t="shared" si="28"/>
        <v>0</v>
      </c>
      <c r="DM30" s="601">
        <f t="shared" si="29"/>
        <v>0</v>
      </c>
      <c r="DN30" s="601">
        <f t="shared" si="30"/>
        <v>0</v>
      </c>
      <c r="DO30" s="602">
        <f t="shared" si="31"/>
        <v>0</v>
      </c>
      <c r="DP30" s="600">
        <f t="shared" si="32"/>
        <v>0</v>
      </c>
      <c r="DQ30" s="601">
        <f t="shared" si="33"/>
        <v>0</v>
      </c>
      <c r="DR30" s="601">
        <f t="shared" si="34"/>
        <v>0</v>
      </c>
      <c r="DS30" s="601">
        <f t="shared" si="35"/>
        <v>0</v>
      </c>
      <c r="DT30" s="601">
        <f t="shared" si="36"/>
        <v>0</v>
      </c>
      <c r="DU30" s="602">
        <f t="shared" si="37"/>
        <v>0</v>
      </c>
      <c r="DV30" s="600">
        <f t="shared" si="38"/>
        <v>0</v>
      </c>
      <c r="DW30" s="601">
        <f t="shared" si="39"/>
        <v>0</v>
      </c>
      <c r="DX30" s="601">
        <f t="shared" si="40"/>
        <v>0</v>
      </c>
      <c r="DY30" s="601">
        <f t="shared" si="41"/>
        <v>0</v>
      </c>
      <c r="DZ30" s="601">
        <f t="shared" si="42"/>
        <v>0</v>
      </c>
      <c r="EA30" s="602">
        <f t="shared" si="43"/>
        <v>0</v>
      </c>
      <c r="EB30" s="459"/>
      <c r="EC30" s="366"/>
      <c r="ED30" s="174"/>
      <c r="EE30" s="174"/>
      <c r="EF30" s="174"/>
      <c r="EG30" s="174"/>
      <c r="EH30" s="174">
        <f t="shared" si="44"/>
        <v>0</v>
      </c>
      <c r="EI30" s="602"/>
      <c r="EJ30" s="459"/>
      <c r="EK30" s="614"/>
      <c r="EL30" s="622"/>
      <c r="EM30" s="623"/>
      <c r="EO30" s="600"/>
      <c r="EP30" s="601"/>
      <c r="EQ30" s="601"/>
      <c r="ER30" s="624"/>
      <c r="ES30" s="625"/>
    </row>
    <row r="31" spans="1:149">
      <c r="A31" s="231">
        <v>84</v>
      </c>
      <c r="B31" s="151">
        <v>2414</v>
      </c>
      <c r="C31" s="151">
        <v>72742020</v>
      </c>
      <c r="D31" s="232" t="s">
        <v>574</v>
      </c>
      <c r="E31" s="366"/>
      <c r="F31" s="174"/>
      <c r="G31" s="174"/>
      <c r="H31" s="174"/>
      <c r="I31" s="174"/>
      <c r="J31" s="367">
        <f t="shared" si="46"/>
        <v>0</v>
      </c>
      <c r="K31" s="366"/>
      <c r="L31" s="174"/>
      <c r="M31" s="174"/>
      <c r="N31" s="174"/>
      <c r="O31" s="174"/>
      <c r="P31" s="367">
        <f t="shared" si="1"/>
        <v>0</v>
      </c>
      <c r="Q31" s="366"/>
      <c r="R31" s="174">
        <f t="shared" si="2"/>
        <v>0</v>
      </c>
      <c r="S31" s="174"/>
      <c r="T31" s="174"/>
      <c r="U31" s="174"/>
      <c r="V31" s="367">
        <f t="shared" si="3"/>
        <v>0</v>
      </c>
      <c r="W31" s="366"/>
      <c r="X31" s="174"/>
      <c r="Y31" s="174"/>
      <c r="Z31" s="174"/>
      <c r="AA31" s="174"/>
      <c r="AB31" s="367">
        <f t="shared" si="4"/>
        <v>0</v>
      </c>
      <c r="AC31" s="366"/>
      <c r="AD31" s="174"/>
      <c r="AE31" s="174"/>
      <c r="AF31" s="174"/>
      <c r="AG31" s="174"/>
      <c r="AH31" s="367">
        <f t="shared" si="5"/>
        <v>0</v>
      </c>
      <c r="AI31" s="366"/>
      <c r="AJ31" s="174"/>
      <c r="AK31" s="174"/>
      <c r="AL31" s="174"/>
      <c r="AM31" s="174">
        <f t="shared" si="6"/>
        <v>0</v>
      </c>
      <c r="AN31" s="367">
        <f t="shared" si="7"/>
        <v>0</v>
      </c>
      <c r="AO31" s="611"/>
      <c r="AP31" s="174"/>
      <c r="AQ31" s="174"/>
      <c r="AR31" s="174"/>
      <c r="AS31" s="174"/>
      <c r="AT31" s="367">
        <f t="shared" si="8"/>
        <v>0</v>
      </c>
      <c r="AU31" s="366"/>
      <c r="AV31" s="174"/>
      <c r="AW31" s="174"/>
      <c r="AX31" s="174"/>
      <c r="AY31" s="174"/>
      <c r="AZ31" s="367">
        <f t="shared" si="9"/>
        <v>0</v>
      </c>
      <c r="BA31" s="366"/>
      <c r="BB31" s="174"/>
      <c r="BC31" s="174"/>
      <c r="BD31" s="174"/>
      <c r="BE31" s="174">
        <f t="shared" si="10"/>
        <v>0</v>
      </c>
      <c r="BF31" s="367">
        <f t="shared" si="11"/>
        <v>0</v>
      </c>
      <c r="BG31" s="611"/>
      <c r="BH31" s="174"/>
      <c r="BI31" s="174"/>
      <c r="BJ31" s="174"/>
      <c r="BK31" s="174"/>
      <c r="BL31" s="367">
        <f t="shared" si="47"/>
        <v>0</v>
      </c>
      <c r="BM31" s="366"/>
      <c r="BN31" s="174"/>
      <c r="BO31" s="174"/>
      <c r="BP31" s="174"/>
      <c r="BQ31" s="174"/>
      <c r="BR31" s="367">
        <f t="shared" si="13"/>
        <v>0</v>
      </c>
      <c r="BS31" s="366"/>
      <c r="BT31" s="174"/>
      <c r="BU31" s="174"/>
      <c r="BV31" s="174"/>
      <c r="BW31" s="174"/>
      <c r="BX31" s="367">
        <f t="shared" si="14"/>
        <v>0</v>
      </c>
      <c r="BY31" s="366"/>
      <c r="BZ31" s="174"/>
      <c r="CA31" s="174"/>
      <c r="CB31" s="174"/>
      <c r="CC31" s="174"/>
      <c r="CD31" s="367">
        <f t="shared" si="15"/>
        <v>0</v>
      </c>
      <c r="CE31" s="618"/>
      <c r="CF31" s="366"/>
      <c r="CG31" s="174"/>
      <c r="CH31" s="174"/>
      <c r="CI31" s="174"/>
      <c r="CJ31" s="174"/>
      <c r="CK31" s="367">
        <f t="shared" si="48"/>
        <v>0</v>
      </c>
      <c r="CL31" s="611">
        <f t="shared" si="17"/>
        <v>0</v>
      </c>
      <c r="CM31" s="174">
        <f t="shared" si="18"/>
        <v>0</v>
      </c>
      <c r="CN31" s="174">
        <f t="shared" si="19"/>
        <v>0</v>
      </c>
      <c r="CO31" s="174">
        <f t="shared" si="20"/>
        <v>0</v>
      </c>
      <c r="CP31" s="174">
        <f t="shared" si="21"/>
        <v>0</v>
      </c>
      <c r="CQ31" s="367">
        <f t="shared" si="49"/>
        <v>0</v>
      </c>
      <c r="CR31" s="613"/>
      <c r="CS31" s="601"/>
      <c r="CT31" s="601"/>
      <c r="CU31" s="601"/>
      <c r="CV31" s="601"/>
      <c r="CW31" s="367">
        <f t="shared" si="50"/>
        <v>0</v>
      </c>
      <c r="CX31" s="366"/>
      <c r="CY31" s="174"/>
      <c r="CZ31" s="174"/>
      <c r="DA31" s="174"/>
      <c r="DB31" s="174"/>
      <c r="DC31" s="367">
        <f t="shared" si="24"/>
        <v>0</v>
      </c>
      <c r="DD31" s="366"/>
      <c r="DE31" s="174"/>
      <c r="DF31" s="174"/>
      <c r="DG31" s="174"/>
      <c r="DH31" s="174"/>
      <c r="DI31" s="367">
        <f t="shared" si="25"/>
        <v>0</v>
      </c>
      <c r="DJ31" s="600">
        <f t="shared" si="26"/>
        <v>0</v>
      </c>
      <c r="DK31" s="601">
        <f t="shared" si="27"/>
        <v>0</v>
      </c>
      <c r="DL31" s="601">
        <f t="shared" si="28"/>
        <v>0</v>
      </c>
      <c r="DM31" s="601">
        <f t="shared" si="29"/>
        <v>0</v>
      </c>
      <c r="DN31" s="601">
        <f t="shared" si="30"/>
        <v>0</v>
      </c>
      <c r="DO31" s="602">
        <f t="shared" si="31"/>
        <v>0</v>
      </c>
      <c r="DP31" s="600">
        <f t="shared" si="32"/>
        <v>0</v>
      </c>
      <c r="DQ31" s="601">
        <f t="shared" si="33"/>
        <v>0</v>
      </c>
      <c r="DR31" s="601">
        <f t="shared" si="34"/>
        <v>0</v>
      </c>
      <c r="DS31" s="601">
        <f t="shared" si="35"/>
        <v>0</v>
      </c>
      <c r="DT31" s="601">
        <f t="shared" si="36"/>
        <v>0</v>
      </c>
      <c r="DU31" s="602">
        <f t="shared" si="37"/>
        <v>0</v>
      </c>
      <c r="DV31" s="600">
        <f t="shared" si="38"/>
        <v>0</v>
      </c>
      <c r="DW31" s="601">
        <f t="shared" si="39"/>
        <v>0</v>
      </c>
      <c r="DX31" s="601">
        <f t="shared" si="40"/>
        <v>0</v>
      </c>
      <c r="DY31" s="601">
        <f t="shared" si="41"/>
        <v>0</v>
      </c>
      <c r="DZ31" s="601">
        <f t="shared" si="42"/>
        <v>0</v>
      </c>
      <c r="EA31" s="602">
        <f t="shared" si="43"/>
        <v>0</v>
      </c>
      <c r="EB31" s="459"/>
      <c r="EC31" s="366"/>
      <c r="ED31" s="174"/>
      <c r="EE31" s="174"/>
      <c r="EF31" s="174"/>
      <c r="EG31" s="174"/>
      <c r="EH31" s="174">
        <f t="shared" si="44"/>
        <v>0</v>
      </c>
      <c r="EI31" s="602"/>
      <c r="EJ31" s="459"/>
      <c r="EK31" s="614"/>
      <c r="EL31" s="622"/>
      <c r="EM31" s="623"/>
      <c r="EO31" s="600">
        <v>367886.78</v>
      </c>
      <c r="EP31" s="601">
        <v>111538.22</v>
      </c>
      <c r="EQ31" s="601">
        <f t="shared" si="45"/>
        <v>479425</v>
      </c>
      <c r="ER31" s="624" t="s">
        <v>5846</v>
      </c>
      <c r="ES31" s="625">
        <v>45147</v>
      </c>
    </row>
    <row r="32" spans="1:149">
      <c r="A32" s="231">
        <v>85</v>
      </c>
      <c r="B32" s="151">
        <v>2443</v>
      </c>
      <c r="C32" s="151">
        <v>72743051</v>
      </c>
      <c r="D32" s="232" t="s">
        <v>581</v>
      </c>
      <c r="E32" s="366"/>
      <c r="F32" s="174"/>
      <c r="G32" s="174"/>
      <c r="H32" s="174"/>
      <c r="I32" s="174"/>
      <c r="J32" s="367">
        <f t="shared" si="46"/>
        <v>0</v>
      </c>
      <c r="K32" s="366"/>
      <c r="L32" s="174"/>
      <c r="M32" s="174"/>
      <c r="N32" s="174"/>
      <c r="O32" s="174"/>
      <c r="P32" s="367">
        <f t="shared" si="1"/>
        <v>0</v>
      </c>
      <c r="Q32" s="366"/>
      <c r="R32" s="174">
        <f t="shared" si="2"/>
        <v>0</v>
      </c>
      <c r="S32" s="174"/>
      <c r="T32" s="174"/>
      <c r="U32" s="174"/>
      <c r="V32" s="367">
        <f t="shared" si="3"/>
        <v>0</v>
      </c>
      <c r="W32" s="366"/>
      <c r="X32" s="174"/>
      <c r="Y32" s="174"/>
      <c r="Z32" s="174"/>
      <c r="AA32" s="174"/>
      <c r="AB32" s="367">
        <f t="shared" si="4"/>
        <v>0</v>
      </c>
      <c r="AC32" s="366"/>
      <c r="AD32" s="174"/>
      <c r="AE32" s="174"/>
      <c r="AF32" s="174"/>
      <c r="AG32" s="174"/>
      <c r="AH32" s="367">
        <f t="shared" si="5"/>
        <v>0</v>
      </c>
      <c r="AI32" s="366"/>
      <c r="AJ32" s="174"/>
      <c r="AK32" s="174"/>
      <c r="AL32" s="174"/>
      <c r="AM32" s="174">
        <f t="shared" si="6"/>
        <v>0</v>
      </c>
      <c r="AN32" s="367">
        <f t="shared" si="7"/>
        <v>0</v>
      </c>
      <c r="AO32" s="611"/>
      <c r="AP32" s="174"/>
      <c r="AQ32" s="174"/>
      <c r="AR32" s="174"/>
      <c r="AS32" s="174"/>
      <c r="AT32" s="367">
        <f t="shared" si="8"/>
        <v>0</v>
      </c>
      <c r="AU32" s="366"/>
      <c r="AV32" s="174"/>
      <c r="AW32" s="174"/>
      <c r="AX32" s="174"/>
      <c r="AY32" s="174"/>
      <c r="AZ32" s="367">
        <f t="shared" si="9"/>
        <v>0</v>
      </c>
      <c r="BA32" s="366"/>
      <c r="BB32" s="174"/>
      <c r="BC32" s="174"/>
      <c r="BD32" s="174"/>
      <c r="BE32" s="174">
        <f t="shared" si="10"/>
        <v>0</v>
      </c>
      <c r="BF32" s="367">
        <f t="shared" si="11"/>
        <v>0</v>
      </c>
      <c r="BG32" s="611"/>
      <c r="BH32" s="174"/>
      <c r="BI32" s="174"/>
      <c r="BJ32" s="174"/>
      <c r="BK32" s="174"/>
      <c r="BL32" s="367">
        <f t="shared" si="47"/>
        <v>0</v>
      </c>
      <c r="BM32" s="366"/>
      <c r="BN32" s="174"/>
      <c r="BO32" s="174"/>
      <c r="BP32" s="174"/>
      <c r="BQ32" s="174"/>
      <c r="BR32" s="367">
        <f t="shared" si="13"/>
        <v>0</v>
      </c>
      <c r="BS32" s="366"/>
      <c r="BT32" s="174"/>
      <c r="BU32" s="174"/>
      <c r="BV32" s="174"/>
      <c r="BW32" s="174"/>
      <c r="BX32" s="367">
        <f t="shared" si="14"/>
        <v>0</v>
      </c>
      <c r="BY32" s="366"/>
      <c r="BZ32" s="174"/>
      <c r="CA32" s="174"/>
      <c r="CB32" s="174"/>
      <c r="CC32" s="174"/>
      <c r="CD32" s="367">
        <f t="shared" si="15"/>
        <v>0</v>
      </c>
      <c r="CE32" s="618"/>
      <c r="CF32" s="366"/>
      <c r="CG32" s="174"/>
      <c r="CH32" s="174"/>
      <c r="CI32" s="174"/>
      <c r="CJ32" s="174"/>
      <c r="CK32" s="367">
        <f t="shared" si="48"/>
        <v>0</v>
      </c>
      <c r="CL32" s="611">
        <f t="shared" si="17"/>
        <v>0</v>
      </c>
      <c r="CM32" s="174">
        <f t="shared" si="18"/>
        <v>0</v>
      </c>
      <c r="CN32" s="174">
        <f t="shared" si="19"/>
        <v>0</v>
      </c>
      <c r="CO32" s="174">
        <f t="shared" si="20"/>
        <v>0</v>
      </c>
      <c r="CP32" s="174">
        <f t="shared" si="21"/>
        <v>0</v>
      </c>
      <c r="CQ32" s="367">
        <f t="shared" si="49"/>
        <v>0</v>
      </c>
      <c r="CR32" s="613"/>
      <c r="CS32" s="601"/>
      <c r="CT32" s="601"/>
      <c r="CU32" s="601"/>
      <c r="CV32" s="601"/>
      <c r="CW32" s="367">
        <f t="shared" si="50"/>
        <v>0</v>
      </c>
      <c r="CX32" s="366"/>
      <c r="CY32" s="174"/>
      <c r="CZ32" s="174"/>
      <c r="DA32" s="174"/>
      <c r="DB32" s="174"/>
      <c r="DC32" s="367">
        <f t="shared" si="24"/>
        <v>0</v>
      </c>
      <c r="DD32" s="366"/>
      <c r="DE32" s="174"/>
      <c r="DF32" s="174"/>
      <c r="DG32" s="174"/>
      <c r="DH32" s="174"/>
      <c r="DI32" s="367">
        <f t="shared" si="25"/>
        <v>0</v>
      </c>
      <c r="DJ32" s="600">
        <f t="shared" si="26"/>
        <v>0</v>
      </c>
      <c r="DK32" s="601">
        <f t="shared" si="27"/>
        <v>0</v>
      </c>
      <c r="DL32" s="601">
        <f t="shared" si="28"/>
        <v>0</v>
      </c>
      <c r="DM32" s="601">
        <f t="shared" si="29"/>
        <v>0</v>
      </c>
      <c r="DN32" s="601">
        <f t="shared" si="30"/>
        <v>0</v>
      </c>
      <c r="DO32" s="602">
        <f t="shared" si="31"/>
        <v>0</v>
      </c>
      <c r="DP32" s="600">
        <f t="shared" si="32"/>
        <v>0</v>
      </c>
      <c r="DQ32" s="601">
        <f t="shared" si="33"/>
        <v>0</v>
      </c>
      <c r="DR32" s="601">
        <f t="shared" si="34"/>
        <v>0</v>
      </c>
      <c r="DS32" s="601">
        <f t="shared" si="35"/>
        <v>0</v>
      </c>
      <c r="DT32" s="601">
        <f t="shared" si="36"/>
        <v>0</v>
      </c>
      <c r="DU32" s="602">
        <f t="shared" si="37"/>
        <v>0</v>
      </c>
      <c r="DV32" s="600">
        <f t="shared" si="38"/>
        <v>0</v>
      </c>
      <c r="DW32" s="601">
        <f t="shared" si="39"/>
        <v>0</v>
      </c>
      <c r="DX32" s="601">
        <f t="shared" si="40"/>
        <v>0</v>
      </c>
      <c r="DY32" s="601">
        <f t="shared" si="41"/>
        <v>0</v>
      </c>
      <c r="DZ32" s="601">
        <f t="shared" si="42"/>
        <v>0</v>
      </c>
      <c r="EA32" s="602">
        <f t="shared" si="43"/>
        <v>0</v>
      </c>
      <c r="EB32" s="459"/>
      <c r="EC32" s="366"/>
      <c r="ED32" s="174"/>
      <c r="EE32" s="174"/>
      <c r="EF32" s="174"/>
      <c r="EG32" s="174"/>
      <c r="EH32" s="174">
        <f t="shared" si="44"/>
        <v>0</v>
      </c>
      <c r="EI32" s="602"/>
      <c r="EJ32" s="459"/>
      <c r="EK32" s="614"/>
      <c r="EL32" s="622"/>
      <c r="EM32" s="623"/>
      <c r="EO32" s="600">
        <v>366025.95</v>
      </c>
      <c r="EP32" s="601">
        <v>110974.05</v>
      </c>
      <c r="EQ32" s="601">
        <f t="shared" si="45"/>
        <v>477000</v>
      </c>
      <c r="ER32" s="624" t="s">
        <v>5867</v>
      </c>
      <c r="ES32" s="625">
        <v>45156</v>
      </c>
    </row>
    <row r="33" spans="1:149">
      <c r="A33" s="231">
        <v>86</v>
      </c>
      <c r="B33" s="151">
        <v>2425</v>
      </c>
      <c r="C33" s="151">
        <v>72741864</v>
      </c>
      <c r="D33" s="232" t="s">
        <v>587</v>
      </c>
      <c r="E33" s="366"/>
      <c r="F33" s="174"/>
      <c r="G33" s="174"/>
      <c r="H33" s="174"/>
      <c r="I33" s="174"/>
      <c r="J33" s="367">
        <f t="shared" si="46"/>
        <v>0</v>
      </c>
      <c r="K33" s="366"/>
      <c r="L33" s="174"/>
      <c r="M33" s="174"/>
      <c r="N33" s="174"/>
      <c r="O33" s="174"/>
      <c r="P33" s="367">
        <f t="shared" si="1"/>
        <v>0</v>
      </c>
      <c r="Q33" s="366"/>
      <c r="R33" s="174">
        <f t="shared" si="2"/>
        <v>0</v>
      </c>
      <c r="S33" s="174"/>
      <c r="T33" s="174"/>
      <c r="U33" s="174"/>
      <c r="V33" s="367">
        <f t="shared" si="3"/>
        <v>0</v>
      </c>
      <c r="W33" s="366"/>
      <c r="X33" s="174"/>
      <c r="Y33" s="174"/>
      <c r="Z33" s="174"/>
      <c r="AA33" s="174"/>
      <c r="AB33" s="367">
        <f t="shared" si="4"/>
        <v>0</v>
      </c>
      <c r="AC33" s="366"/>
      <c r="AD33" s="174"/>
      <c r="AE33" s="174"/>
      <c r="AF33" s="174"/>
      <c r="AG33" s="174"/>
      <c r="AH33" s="367">
        <f t="shared" si="5"/>
        <v>0</v>
      </c>
      <c r="AI33" s="366"/>
      <c r="AJ33" s="174"/>
      <c r="AK33" s="174"/>
      <c r="AL33" s="174"/>
      <c r="AM33" s="174">
        <f t="shared" si="6"/>
        <v>0</v>
      </c>
      <c r="AN33" s="367">
        <f t="shared" si="7"/>
        <v>0</v>
      </c>
      <c r="AO33" s="611"/>
      <c r="AP33" s="174"/>
      <c r="AQ33" s="174"/>
      <c r="AR33" s="174"/>
      <c r="AS33" s="174"/>
      <c r="AT33" s="367">
        <f t="shared" si="8"/>
        <v>0</v>
      </c>
      <c r="AU33" s="366"/>
      <c r="AV33" s="174"/>
      <c r="AW33" s="174"/>
      <c r="AX33" s="174"/>
      <c r="AY33" s="174"/>
      <c r="AZ33" s="367">
        <f t="shared" si="9"/>
        <v>0</v>
      </c>
      <c r="BA33" s="366"/>
      <c r="BB33" s="174"/>
      <c r="BC33" s="174"/>
      <c r="BD33" s="174"/>
      <c r="BE33" s="174">
        <f t="shared" si="10"/>
        <v>0</v>
      </c>
      <c r="BF33" s="367">
        <f t="shared" si="11"/>
        <v>0</v>
      </c>
      <c r="BG33" s="611"/>
      <c r="BH33" s="174"/>
      <c r="BI33" s="174"/>
      <c r="BJ33" s="174"/>
      <c r="BK33" s="174"/>
      <c r="BL33" s="367">
        <f t="shared" si="47"/>
        <v>0</v>
      </c>
      <c r="BM33" s="366"/>
      <c r="BN33" s="174"/>
      <c r="BO33" s="174"/>
      <c r="BP33" s="174"/>
      <c r="BQ33" s="174"/>
      <c r="BR33" s="367">
        <f t="shared" si="13"/>
        <v>0</v>
      </c>
      <c r="BS33" s="366"/>
      <c r="BT33" s="174"/>
      <c r="BU33" s="174"/>
      <c r="BV33" s="174"/>
      <c r="BW33" s="174"/>
      <c r="BX33" s="367">
        <f t="shared" si="14"/>
        <v>0</v>
      </c>
      <c r="BY33" s="366"/>
      <c r="BZ33" s="174"/>
      <c r="CA33" s="174"/>
      <c r="CB33" s="174"/>
      <c r="CC33" s="174"/>
      <c r="CD33" s="367">
        <f t="shared" si="15"/>
        <v>0</v>
      </c>
      <c r="CE33" s="618"/>
      <c r="CF33" s="366"/>
      <c r="CG33" s="174"/>
      <c r="CH33" s="174"/>
      <c r="CI33" s="174"/>
      <c r="CJ33" s="174"/>
      <c r="CK33" s="367">
        <f t="shared" si="48"/>
        <v>0</v>
      </c>
      <c r="CL33" s="611">
        <f t="shared" si="17"/>
        <v>0</v>
      </c>
      <c r="CM33" s="174">
        <f t="shared" si="18"/>
        <v>0</v>
      </c>
      <c r="CN33" s="174">
        <f t="shared" si="19"/>
        <v>0</v>
      </c>
      <c r="CO33" s="174">
        <f t="shared" si="20"/>
        <v>0</v>
      </c>
      <c r="CP33" s="174">
        <f t="shared" si="21"/>
        <v>0</v>
      </c>
      <c r="CQ33" s="367">
        <f t="shared" si="49"/>
        <v>0</v>
      </c>
      <c r="CR33" s="613"/>
      <c r="CS33" s="601"/>
      <c r="CT33" s="601"/>
      <c r="CU33" s="601"/>
      <c r="CV33" s="601"/>
      <c r="CW33" s="367">
        <f t="shared" si="50"/>
        <v>0</v>
      </c>
      <c r="CX33" s="366"/>
      <c r="CY33" s="174"/>
      <c r="CZ33" s="174"/>
      <c r="DA33" s="174"/>
      <c r="DB33" s="174"/>
      <c r="DC33" s="367">
        <f t="shared" si="24"/>
        <v>0</v>
      </c>
      <c r="DD33" s="366"/>
      <c r="DE33" s="174"/>
      <c r="DF33" s="174"/>
      <c r="DG33" s="174"/>
      <c r="DH33" s="174"/>
      <c r="DI33" s="367">
        <f t="shared" si="25"/>
        <v>0</v>
      </c>
      <c r="DJ33" s="600">
        <f t="shared" si="26"/>
        <v>0</v>
      </c>
      <c r="DK33" s="601">
        <f t="shared" si="27"/>
        <v>0</v>
      </c>
      <c r="DL33" s="601">
        <f t="shared" si="28"/>
        <v>0</v>
      </c>
      <c r="DM33" s="601">
        <f t="shared" si="29"/>
        <v>0</v>
      </c>
      <c r="DN33" s="601">
        <f t="shared" si="30"/>
        <v>0</v>
      </c>
      <c r="DO33" s="602">
        <f t="shared" si="31"/>
        <v>0</v>
      </c>
      <c r="DP33" s="600">
        <f t="shared" si="32"/>
        <v>0</v>
      </c>
      <c r="DQ33" s="601">
        <f t="shared" si="33"/>
        <v>0</v>
      </c>
      <c r="DR33" s="601">
        <f t="shared" si="34"/>
        <v>0</v>
      </c>
      <c r="DS33" s="601">
        <f t="shared" si="35"/>
        <v>0</v>
      </c>
      <c r="DT33" s="601">
        <f t="shared" si="36"/>
        <v>0</v>
      </c>
      <c r="DU33" s="602">
        <f t="shared" si="37"/>
        <v>0</v>
      </c>
      <c r="DV33" s="600">
        <f t="shared" si="38"/>
        <v>0</v>
      </c>
      <c r="DW33" s="601">
        <f t="shared" si="39"/>
        <v>0</v>
      </c>
      <c r="DX33" s="601">
        <f t="shared" si="40"/>
        <v>0</v>
      </c>
      <c r="DY33" s="601">
        <f t="shared" si="41"/>
        <v>0</v>
      </c>
      <c r="DZ33" s="601">
        <f t="shared" si="42"/>
        <v>0</v>
      </c>
      <c r="EA33" s="602">
        <f t="shared" si="43"/>
        <v>0</v>
      </c>
      <c r="EB33" s="459"/>
      <c r="EC33" s="366"/>
      <c r="ED33" s="174"/>
      <c r="EE33" s="174"/>
      <c r="EF33" s="174"/>
      <c r="EG33" s="174"/>
      <c r="EH33" s="174">
        <f t="shared" si="44"/>
        <v>0</v>
      </c>
      <c r="EI33" s="602"/>
      <c r="EJ33" s="459"/>
      <c r="EK33" s="614"/>
      <c r="EL33" s="622"/>
      <c r="EM33" s="623"/>
      <c r="EO33" s="600"/>
      <c r="EP33" s="601"/>
      <c r="EQ33" s="601"/>
      <c r="ER33" s="624"/>
      <c r="ES33" s="625"/>
    </row>
    <row r="34" spans="1:149">
      <c r="A34" s="231">
        <v>87</v>
      </c>
      <c r="B34" s="151">
        <v>2433</v>
      </c>
      <c r="C34" s="151">
        <v>66113334</v>
      </c>
      <c r="D34" s="232" t="s">
        <v>592</v>
      </c>
      <c r="E34" s="366"/>
      <c r="F34" s="174"/>
      <c r="G34" s="174"/>
      <c r="H34" s="174"/>
      <c r="I34" s="174"/>
      <c r="J34" s="367">
        <f t="shared" si="46"/>
        <v>0</v>
      </c>
      <c r="K34" s="366"/>
      <c r="L34" s="174"/>
      <c r="M34" s="174"/>
      <c r="N34" s="174"/>
      <c r="O34" s="174"/>
      <c r="P34" s="367">
        <f t="shared" si="1"/>
        <v>0</v>
      </c>
      <c r="Q34" s="366"/>
      <c r="R34" s="174">
        <f t="shared" si="2"/>
        <v>0</v>
      </c>
      <c r="S34" s="174"/>
      <c r="T34" s="174"/>
      <c r="U34" s="174"/>
      <c r="V34" s="367">
        <f t="shared" si="3"/>
        <v>0</v>
      </c>
      <c r="W34" s="366"/>
      <c r="X34" s="174"/>
      <c r="Y34" s="174"/>
      <c r="Z34" s="174"/>
      <c r="AA34" s="174"/>
      <c r="AB34" s="367">
        <f t="shared" si="4"/>
        <v>0</v>
      </c>
      <c r="AC34" s="366"/>
      <c r="AD34" s="174"/>
      <c r="AE34" s="174"/>
      <c r="AF34" s="174"/>
      <c r="AG34" s="174"/>
      <c r="AH34" s="367">
        <f t="shared" si="5"/>
        <v>0</v>
      </c>
      <c r="AI34" s="366"/>
      <c r="AJ34" s="174"/>
      <c r="AK34" s="174"/>
      <c r="AL34" s="174"/>
      <c r="AM34" s="174">
        <f t="shared" si="6"/>
        <v>0</v>
      </c>
      <c r="AN34" s="367">
        <f t="shared" si="7"/>
        <v>0</v>
      </c>
      <c r="AO34" s="611"/>
      <c r="AP34" s="174"/>
      <c r="AQ34" s="174"/>
      <c r="AR34" s="174"/>
      <c r="AS34" s="174"/>
      <c r="AT34" s="367">
        <f t="shared" si="8"/>
        <v>0</v>
      </c>
      <c r="AU34" s="366"/>
      <c r="AV34" s="174"/>
      <c r="AW34" s="174"/>
      <c r="AX34" s="174"/>
      <c r="AY34" s="174"/>
      <c r="AZ34" s="367">
        <f t="shared" si="9"/>
        <v>0</v>
      </c>
      <c r="BA34" s="366"/>
      <c r="BB34" s="174"/>
      <c r="BC34" s="174"/>
      <c r="BD34" s="174"/>
      <c r="BE34" s="174">
        <f t="shared" si="10"/>
        <v>0</v>
      </c>
      <c r="BF34" s="367">
        <f t="shared" si="11"/>
        <v>0</v>
      </c>
      <c r="BG34" s="611"/>
      <c r="BH34" s="174"/>
      <c r="BI34" s="174"/>
      <c r="BJ34" s="174"/>
      <c r="BK34" s="174"/>
      <c r="BL34" s="367">
        <f t="shared" si="47"/>
        <v>0</v>
      </c>
      <c r="BM34" s="366"/>
      <c r="BN34" s="174"/>
      <c r="BO34" s="174"/>
      <c r="BP34" s="174"/>
      <c r="BQ34" s="174"/>
      <c r="BR34" s="367">
        <f t="shared" si="13"/>
        <v>0</v>
      </c>
      <c r="BS34" s="366"/>
      <c r="BT34" s="174"/>
      <c r="BU34" s="174"/>
      <c r="BV34" s="174"/>
      <c r="BW34" s="174"/>
      <c r="BX34" s="367">
        <f t="shared" si="14"/>
        <v>0</v>
      </c>
      <c r="BY34" s="366"/>
      <c r="BZ34" s="174"/>
      <c r="CA34" s="174"/>
      <c r="CB34" s="174"/>
      <c r="CC34" s="174"/>
      <c r="CD34" s="367">
        <f t="shared" si="15"/>
        <v>0</v>
      </c>
      <c r="CE34" s="618"/>
      <c r="CF34" s="366"/>
      <c r="CG34" s="174"/>
      <c r="CH34" s="174"/>
      <c r="CI34" s="174"/>
      <c r="CJ34" s="174"/>
      <c r="CK34" s="367">
        <f t="shared" si="48"/>
        <v>0</v>
      </c>
      <c r="CL34" s="611">
        <f t="shared" si="17"/>
        <v>0</v>
      </c>
      <c r="CM34" s="174">
        <f t="shared" si="18"/>
        <v>0</v>
      </c>
      <c r="CN34" s="174">
        <f t="shared" si="19"/>
        <v>0</v>
      </c>
      <c r="CO34" s="174">
        <f t="shared" si="20"/>
        <v>0</v>
      </c>
      <c r="CP34" s="174">
        <f t="shared" si="21"/>
        <v>0</v>
      </c>
      <c r="CQ34" s="367">
        <f t="shared" si="49"/>
        <v>0</v>
      </c>
      <c r="CR34" s="613"/>
      <c r="CS34" s="601"/>
      <c r="CT34" s="601"/>
      <c r="CU34" s="601"/>
      <c r="CV34" s="601"/>
      <c r="CW34" s="367">
        <f t="shared" si="50"/>
        <v>0</v>
      </c>
      <c r="CX34" s="366"/>
      <c r="CY34" s="174"/>
      <c r="CZ34" s="174"/>
      <c r="DA34" s="174"/>
      <c r="DB34" s="174"/>
      <c r="DC34" s="367">
        <f t="shared" si="24"/>
        <v>0</v>
      </c>
      <c r="DD34" s="366"/>
      <c r="DE34" s="174"/>
      <c r="DF34" s="174"/>
      <c r="DG34" s="174"/>
      <c r="DH34" s="174"/>
      <c r="DI34" s="367">
        <f t="shared" si="25"/>
        <v>0</v>
      </c>
      <c r="DJ34" s="600">
        <f t="shared" si="26"/>
        <v>0</v>
      </c>
      <c r="DK34" s="601">
        <f t="shared" si="27"/>
        <v>0</v>
      </c>
      <c r="DL34" s="601">
        <f t="shared" si="28"/>
        <v>0</v>
      </c>
      <c r="DM34" s="601">
        <f t="shared" si="29"/>
        <v>0</v>
      </c>
      <c r="DN34" s="601">
        <f t="shared" si="30"/>
        <v>0</v>
      </c>
      <c r="DO34" s="602">
        <f t="shared" si="31"/>
        <v>0</v>
      </c>
      <c r="DP34" s="600">
        <f t="shared" si="32"/>
        <v>0</v>
      </c>
      <c r="DQ34" s="601">
        <f t="shared" si="33"/>
        <v>0</v>
      </c>
      <c r="DR34" s="601">
        <f t="shared" si="34"/>
        <v>0</v>
      </c>
      <c r="DS34" s="601">
        <f t="shared" si="35"/>
        <v>0</v>
      </c>
      <c r="DT34" s="601">
        <f t="shared" si="36"/>
        <v>0</v>
      </c>
      <c r="DU34" s="602">
        <f t="shared" si="37"/>
        <v>0</v>
      </c>
      <c r="DV34" s="600">
        <f t="shared" si="38"/>
        <v>0</v>
      </c>
      <c r="DW34" s="601">
        <f t="shared" si="39"/>
        <v>0</v>
      </c>
      <c r="DX34" s="601">
        <f t="shared" si="40"/>
        <v>0</v>
      </c>
      <c r="DY34" s="601">
        <f t="shared" si="41"/>
        <v>0</v>
      </c>
      <c r="DZ34" s="601">
        <f t="shared" si="42"/>
        <v>0</v>
      </c>
      <c r="EA34" s="602">
        <f t="shared" si="43"/>
        <v>0</v>
      </c>
      <c r="EB34" s="459"/>
      <c r="EC34" s="366"/>
      <c r="ED34" s="174"/>
      <c r="EE34" s="174"/>
      <c r="EF34" s="174"/>
      <c r="EG34" s="174"/>
      <c r="EH34" s="174">
        <f t="shared" si="44"/>
        <v>0</v>
      </c>
      <c r="EI34" s="602"/>
      <c r="EJ34" s="459"/>
      <c r="EK34" s="614"/>
      <c r="EL34" s="622"/>
      <c r="EM34" s="623"/>
      <c r="EO34" s="600"/>
      <c r="EP34" s="601"/>
      <c r="EQ34" s="601"/>
      <c r="ER34" s="624"/>
      <c r="ES34" s="625"/>
    </row>
    <row r="35" spans="1:149">
      <c r="A35" s="231">
        <v>88</v>
      </c>
      <c r="B35" s="151">
        <v>2435</v>
      </c>
      <c r="C35" s="151">
        <v>72743069</v>
      </c>
      <c r="D35" s="232" t="s">
        <v>599</v>
      </c>
      <c r="E35" s="366"/>
      <c r="F35" s="174"/>
      <c r="G35" s="174"/>
      <c r="H35" s="174"/>
      <c r="I35" s="174"/>
      <c r="J35" s="367">
        <f t="shared" si="46"/>
        <v>0</v>
      </c>
      <c r="K35" s="366"/>
      <c r="L35" s="174"/>
      <c r="M35" s="174"/>
      <c r="N35" s="174"/>
      <c r="O35" s="174"/>
      <c r="P35" s="367">
        <f t="shared" si="1"/>
        <v>0</v>
      </c>
      <c r="Q35" s="366"/>
      <c r="R35" s="174">
        <f t="shared" si="2"/>
        <v>0</v>
      </c>
      <c r="S35" s="174"/>
      <c r="T35" s="174"/>
      <c r="U35" s="174"/>
      <c r="V35" s="367">
        <f t="shared" si="3"/>
        <v>0</v>
      </c>
      <c r="W35" s="366"/>
      <c r="X35" s="174"/>
      <c r="Y35" s="174"/>
      <c r="Z35" s="174"/>
      <c r="AA35" s="174"/>
      <c r="AB35" s="367">
        <f t="shared" si="4"/>
        <v>0</v>
      </c>
      <c r="AC35" s="366"/>
      <c r="AD35" s="174"/>
      <c r="AE35" s="174"/>
      <c r="AF35" s="174"/>
      <c r="AG35" s="174"/>
      <c r="AH35" s="367">
        <f t="shared" si="5"/>
        <v>0</v>
      </c>
      <c r="AI35" s="366"/>
      <c r="AJ35" s="174"/>
      <c r="AK35" s="174"/>
      <c r="AL35" s="174"/>
      <c r="AM35" s="174">
        <f t="shared" si="6"/>
        <v>0</v>
      </c>
      <c r="AN35" s="367">
        <f t="shared" si="7"/>
        <v>0</v>
      </c>
      <c r="AO35" s="611"/>
      <c r="AP35" s="174"/>
      <c r="AQ35" s="174"/>
      <c r="AR35" s="174"/>
      <c r="AS35" s="174"/>
      <c r="AT35" s="367">
        <f t="shared" si="8"/>
        <v>0</v>
      </c>
      <c r="AU35" s="366"/>
      <c r="AV35" s="174"/>
      <c r="AW35" s="174"/>
      <c r="AX35" s="174"/>
      <c r="AY35" s="174"/>
      <c r="AZ35" s="367">
        <f t="shared" si="9"/>
        <v>0</v>
      </c>
      <c r="BA35" s="366"/>
      <c r="BB35" s="174"/>
      <c r="BC35" s="174"/>
      <c r="BD35" s="174"/>
      <c r="BE35" s="174">
        <f t="shared" si="10"/>
        <v>0</v>
      </c>
      <c r="BF35" s="367">
        <f t="shared" si="11"/>
        <v>0</v>
      </c>
      <c r="BG35" s="611"/>
      <c r="BH35" s="174"/>
      <c r="BI35" s="174"/>
      <c r="BJ35" s="174"/>
      <c r="BK35" s="174"/>
      <c r="BL35" s="367">
        <f t="shared" si="47"/>
        <v>0</v>
      </c>
      <c r="BM35" s="366"/>
      <c r="BN35" s="174"/>
      <c r="BO35" s="174"/>
      <c r="BP35" s="174"/>
      <c r="BQ35" s="174"/>
      <c r="BR35" s="367">
        <f t="shared" si="13"/>
        <v>0</v>
      </c>
      <c r="BS35" s="366"/>
      <c r="BT35" s="174"/>
      <c r="BU35" s="174"/>
      <c r="BV35" s="174"/>
      <c r="BW35" s="174"/>
      <c r="BX35" s="367">
        <f t="shared" si="14"/>
        <v>0</v>
      </c>
      <c r="BY35" s="366"/>
      <c r="BZ35" s="174"/>
      <c r="CA35" s="174"/>
      <c r="CB35" s="174"/>
      <c r="CC35" s="174"/>
      <c r="CD35" s="367">
        <f t="shared" si="15"/>
        <v>0</v>
      </c>
      <c r="CE35" s="618"/>
      <c r="CF35" s="366"/>
      <c r="CG35" s="174"/>
      <c r="CH35" s="174"/>
      <c r="CI35" s="174"/>
      <c r="CJ35" s="174"/>
      <c r="CK35" s="367">
        <f t="shared" si="48"/>
        <v>0</v>
      </c>
      <c r="CL35" s="611">
        <f t="shared" si="17"/>
        <v>0</v>
      </c>
      <c r="CM35" s="174">
        <f t="shared" si="18"/>
        <v>0</v>
      </c>
      <c r="CN35" s="174">
        <f t="shared" si="19"/>
        <v>0</v>
      </c>
      <c r="CO35" s="174">
        <f t="shared" si="20"/>
        <v>0</v>
      </c>
      <c r="CP35" s="174">
        <f t="shared" si="21"/>
        <v>0</v>
      </c>
      <c r="CQ35" s="367">
        <f t="shared" si="49"/>
        <v>0</v>
      </c>
      <c r="CR35" s="613"/>
      <c r="CS35" s="601"/>
      <c r="CT35" s="601"/>
      <c r="CU35" s="601"/>
      <c r="CV35" s="601"/>
      <c r="CW35" s="367">
        <f t="shared" si="50"/>
        <v>0</v>
      </c>
      <c r="CX35" s="366"/>
      <c r="CY35" s="174"/>
      <c r="CZ35" s="174"/>
      <c r="DA35" s="174"/>
      <c r="DB35" s="174"/>
      <c r="DC35" s="367">
        <f t="shared" si="24"/>
        <v>0</v>
      </c>
      <c r="DD35" s="366"/>
      <c r="DE35" s="174"/>
      <c r="DF35" s="174"/>
      <c r="DG35" s="174"/>
      <c r="DH35" s="174"/>
      <c r="DI35" s="367">
        <f t="shared" si="25"/>
        <v>0</v>
      </c>
      <c r="DJ35" s="600">
        <f t="shared" si="26"/>
        <v>0</v>
      </c>
      <c r="DK35" s="601">
        <f t="shared" si="27"/>
        <v>0</v>
      </c>
      <c r="DL35" s="601">
        <f t="shared" si="28"/>
        <v>0</v>
      </c>
      <c r="DM35" s="601">
        <f t="shared" si="29"/>
        <v>0</v>
      </c>
      <c r="DN35" s="601">
        <f t="shared" si="30"/>
        <v>0</v>
      </c>
      <c r="DO35" s="602">
        <f t="shared" si="31"/>
        <v>0</v>
      </c>
      <c r="DP35" s="600">
        <f t="shared" si="32"/>
        <v>0</v>
      </c>
      <c r="DQ35" s="601">
        <f t="shared" si="33"/>
        <v>0</v>
      </c>
      <c r="DR35" s="601">
        <f t="shared" si="34"/>
        <v>0</v>
      </c>
      <c r="DS35" s="601">
        <f t="shared" si="35"/>
        <v>0</v>
      </c>
      <c r="DT35" s="601">
        <f t="shared" si="36"/>
        <v>0</v>
      </c>
      <c r="DU35" s="602">
        <f t="shared" si="37"/>
        <v>0</v>
      </c>
      <c r="DV35" s="600">
        <f t="shared" si="38"/>
        <v>0</v>
      </c>
      <c r="DW35" s="601">
        <f t="shared" si="39"/>
        <v>0</v>
      </c>
      <c r="DX35" s="601">
        <f t="shared" si="40"/>
        <v>0</v>
      </c>
      <c r="DY35" s="601">
        <f t="shared" si="41"/>
        <v>0</v>
      </c>
      <c r="DZ35" s="601">
        <f t="shared" si="42"/>
        <v>0</v>
      </c>
      <c r="EA35" s="602">
        <f t="shared" si="43"/>
        <v>0</v>
      </c>
      <c r="EB35" s="459"/>
      <c r="EC35" s="366"/>
      <c r="ED35" s="174"/>
      <c r="EE35" s="174"/>
      <c r="EF35" s="174"/>
      <c r="EG35" s="174"/>
      <c r="EH35" s="174">
        <f t="shared" si="44"/>
        <v>0</v>
      </c>
      <c r="EI35" s="602"/>
      <c r="EJ35" s="459"/>
      <c r="EK35" s="614"/>
      <c r="EL35" s="622"/>
      <c r="EM35" s="623"/>
      <c r="EO35" s="600">
        <v>427194.49</v>
      </c>
      <c r="EP35" s="601">
        <v>129519.51</v>
      </c>
      <c r="EQ35" s="601">
        <f t="shared" si="45"/>
        <v>556714</v>
      </c>
      <c r="ER35" s="624" t="s">
        <v>5662</v>
      </c>
      <c r="ES35" s="625">
        <v>44963</v>
      </c>
    </row>
    <row r="36" spans="1:149">
      <c r="A36" s="231">
        <v>89</v>
      </c>
      <c r="B36" s="151">
        <v>2474</v>
      </c>
      <c r="C36" s="151">
        <v>65635612</v>
      </c>
      <c r="D36" s="232" t="s">
        <v>603</v>
      </c>
      <c r="E36" s="366"/>
      <c r="F36" s="174">
        <v>227520</v>
      </c>
      <c r="G36" s="174"/>
      <c r="H36" s="174"/>
      <c r="I36" s="174"/>
      <c r="J36" s="367">
        <f t="shared" si="46"/>
        <v>227520</v>
      </c>
      <c r="K36" s="366"/>
      <c r="L36" s="174"/>
      <c r="M36" s="174"/>
      <c r="N36" s="174"/>
      <c r="O36" s="174"/>
      <c r="P36" s="367">
        <f t="shared" si="1"/>
        <v>0</v>
      </c>
      <c r="Q36" s="366"/>
      <c r="R36" s="174">
        <f t="shared" si="2"/>
        <v>227520</v>
      </c>
      <c r="S36" s="174"/>
      <c r="T36" s="174"/>
      <c r="U36" s="174"/>
      <c r="V36" s="367">
        <f t="shared" si="3"/>
        <v>227520</v>
      </c>
      <c r="W36" s="366"/>
      <c r="X36" s="174"/>
      <c r="Y36" s="174"/>
      <c r="Z36" s="174"/>
      <c r="AA36" s="174">
        <v>429000</v>
      </c>
      <c r="AB36" s="367">
        <f t="shared" si="4"/>
        <v>429000</v>
      </c>
      <c r="AC36" s="366"/>
      <c r="AD36" s="174"/>
      <c r="AE36" s="174"/>
      <c r="AF36" s="174"/>
      <c r="AG36" s="174"/>
      <c r="AH36" s="367">
        <f t="shared" si="5"/>
        <v>0</v>
      </c>
      <c r="AI36" s="366"/>
      <c r="AJ36" s="174"/>
      <c r="AK36" s="174"/>
      <c r="AL36" s="174"/>
      <c r="AM36" s="174">
        <f t="shared" si="6"/>
        <v>429000</v>
      </c>
      <c r="AN36" s="367">
        <f t="shared" si="7"/>
        <v>429000</v>
      </c>
      <c r="AO36" s="611"/>
      <c r="AP36" s="174"/>
      <c r="AQ36" s="174"/>
      <c r="AR36" s="174"/>
      <c r="AS36" s="174">
        <v>471000</v>
      </c>
      <c r="AT36" s="367">
        <f t="shared" si="8"/>
        <v>471000</v>
      </c>
      <c r="AU36" s="366"/>
      <c r="AV36" s="174"/>
      <c r="AW36" s="174"/>
      <c r="AX36" s="174"/>
      <c r="AY36" s="174"/>
      <c r="AZ36" s="367">
        <f t="shared" si="9"/>
        <v>0</v>
      </c>
      <c r="BA36" s="366"/>
      <c r="BB36" s="174"/>
      <c r="BC36" s="174"/>
      <c r="BD36" s="174"/>
      <c r="BE36" s="174">
        <f t="shared" si="10"/>
        <v>471000</v>
      </c>
      <c r="BF36" s="367">
        <f t="shared" si="11"/>
        <v>471000</v>
      </c>
      <c r="BG36" s="611"/>
      <c r="BH36" s="174"/>
      <c r="BI36" s="174"/>
      <c r="BJ36" s="174"/>
      <c r="BK36" s="174"/>
      <c r="BL36" s="367">
        <f t="shared" si="47"/>
        <v>0</v>
      </c>
      <c r="BM36" s="366"/>
      <c r="BN36" s="174"/>
      <c r="BO36" s="174"/>
      <c r="BP36" s="174"/>
      <c r="BQ36" s="174"/>
      <c r="BR36" s="367">
        <f t="shared" si="13"/>
        <v>0</v>
      </c>
      <c r="BS36" s="366"/>
      <c r="BT36" s="174"/>
      <c r="BU36" s="174"/>
      <c r="BV36" s="174"/>
      <c r="BW36" s="174"/>
      <c r="BX36" s="367">
        <f t="shared" si="14"/>
        <v>0</v>
      </c>
      <c r="BY36" s="366">
        <v>577400</v>
      </c>
      <c r="BZ36" s="174"/>
      <c r="CA36" s="174">
        <v>195161</v>
      </c>
      <c r="CB36" s="174">
        <v>11548</v>
      </c>
      <c r="CC36" s="174"/>
      <c r="CD36" s="367">
        <f t="shared" si="15"/>
        <v>784109</v>
      </c>
      <c r="CE36" s="618">
        <v>1.6665999999999999</v>
      </c>
      <c r="CF36" s="366"/>
      <c r="CG36" s="174"/>
      <c r="CH36" s="174"/>
      <c r="CI36" s="174"/>
      <c r="CJ36" s="174"/>
      <c r="CK36" s="367">
        <f t="shared" si="48"/>
        <v>0</v>
      </c>
      <c r="CL36" s="611">
        <f t="shared" si="17"/>
        <v>577400</v>
      </c>
      <c r="CM36" s="174">
        <f t="shared" si="18"/>
        <v>0</v>
      </c>
      <c r="CN36" s="174">
        <f t="shared" si="19"/>
        <v>195161</v>
      </c>
      <c r="CO36" s="174">
        <f t="shared" si="20"/>
        <v>11548</v>
      </c>
      <c r="CP36" s="174">
        <f t="shared" si="21"/>
        <v>0</v>
      </c>
      <c r="CQ36" s="367">
        <f t="shared" si="49"/>
        <v>784109</v>
      </c>
      <c r="CR36" s="613"/>
      <c r="CS36" s="601"/>
      <c r="CT36" s="601"/>
      <c r="CU36" s="601"/>
      <c r="CV36" s="601"/>
      <c r="CW36" s="367">
        <f t="shared" si="50"/>
        <v>0</v>
      </c>
      <c r="CX36" s="366"/>
      <c r="CY36" s="174"/>
      <c r="CZ36" s="174"/>
      <c r="DA36" s="174"/>
      <c r="DB36" s="174"/>
      <c r="DC36" s="367">
        <f t="shared" si="24"/>
        <v>0</v>
      </c>
      <c r="DD36" s="366"/>
      <c r="DE36" s="174"/>
      <c r="DF36" s="174"/>
      <c r="DG36" s="174"/>
      <c r="DH36" s="174"/>
      <c r="DI36" s="367">
        <f t="shared" si="25"/>
        <v>0</v>
      </c>
      <c r="DJ36" s="600">
        <f t="shared" si="26"/>
        <v>577400</v>
      </c>
      <c r="DK36" s="601">
        <f t="shared" si="27"/>
        <v>227520</v>
      </c>
      <c r="DL36" s="601">
        <f t="shared" si="28"/>
        <v>195161</v>
      </c>
      <c r="DM36" s="601">
        <f t="shared" si="29"/>
        <v>11548</v>
      </c>
      <c r="DN36" s="601">
        <f t="shared" si="30"/>
        <v>900000</v>
      </c>
      <c r="DO36" s="602">
        <f t="shared" si="31"/>
        <v>1911629</v>
      </c>
      <c r="DP36" s="600">
        <f t="shared" si="32"/>
        <v>0</v>
      </c>
      <c r="DQ36" s="601">
        <f t="shared" si="33"/>
        <v>0</v>
      </c>
      <c r="DR36" s="601">
        <f t="shared" si="34"/>
        <v>0</v>
      </c>
      <c r="DS36" s="601">
        <f t="shared" si="35"/>
        <v>0</v>
      </c>
      <c r="DT36" s="601">
        <f t="shared" si="36"/>
        <v>0</v>
      </c>
      <c r="DU36" s="602">
        <f t="shared" si="37"/>
        <v>0</v>
      </c>
      <c r="DV36" s="600">
        <f t="shared" si="38"/>
        <v>577400</v>
      </c>
      <c r="DW36" s="601">
        <f t="shared" si="39"/>
        <v>227520</v>
      </c>
      <c r="DX36" s="601">
        <f t="shared" si="40"/>
        <v>195161</v>
      </c>
      <c r="DY36" s="601">
        <f t="shared" si="41"/>
        <v>11548</v>
      </c>
      <c r="DZ36" s="601">
        <f t="shared" si="42"/>
        <v>900000</v>
      </c>
      <c r="EA36" s="602">
        <f t="shared" si="43"/>
        <v>1911629</v>
      </c>
      <c r="EB36" s="459"/>
      <c r="EC36" s="366">
        <v>933059</v>
      </c>
      <c r="ED36" s="174">
        <v>184000</v>
      </c>
      <c r="EE36" s="174">
        <v>315374</v>
      </c>
      <c r="EF36" s="174">
        <v>18661</v>
      </c>
      <c r="EG36" s="174">
        <v>606925</v>
      </c>
      <c r="EH36" s="174">
        <f t="shared" si="44"/>
        <v>2058019</v>
      </c>
      <c r="EI36" s="602">
        <v>1.57</v>
      </c>
      <c r="EJ36" s="459"/>
      <c r="EK36" s="614"/>
      <c r="EL36" s="622"/>
      <c r="EM36" s="623"/>
      <c r="EO36" s="600"/>
      <c r="EP36" s="601"/>
      <c r="EQ36" s="601"/>
      <c r="ER36" s="624"/>
      <c r="ES36" s="625"/>
    </row>
    <row r="37" spans="1:149">
      <c r="A37" s="231">
        <v>90</v>
      </c>
      <c r="B37" s="151">
        <v>2312</v>
      </c>
      <c r="C37" s="151">
        <v>65642350</v>
      </c>
      <c r="D37" s="232" t="s">
        <v>3281</v>
      </c>
      <c r="E37" s="366"/>
      <c r="F37" s="174">
        <v>96960</v>
      </c>
      <c r="G37" s="174"/>
      <c r="H37" s="174"/>
      <c r="I37" s="174"/>
      <c r="J37" s="367">
        <f t="shared" si="46"/>
        <v>96960</v>
      </c>
      <c r="K37" s="366"/>
      <c r="L37" s="174"/>
      <c r="M37" s="174"/>
      <c r="N37" s="174"/>
      <c r="O37" s="174"/>
      <c r="P37" s="367">
        <f t="shared" si="1"/>
        <v>0</v>
      </c>
      <c r="Q37" s="366"/>
      <c r="R37" s="174">
        <f t="shared" si="2"/>
        <v>96960</v>
      </c>
      <c r="S37" s="174"/>
      <c r="T37" s="174"/>
      <c r="U37" s="174"/>
      <c r="V37" s="367">
        <f t="shared" si="3"/>
        <v>96960</v>
      </c>
      <c r="W37" s="366"/>
      <c r="X37" s="174"/>
      <c r="Y37" s="174"/>
      <c r="Z37" s="174"/>
      <c r="AA37" s="174"/>
      <c r="AB37" s="367">
        <f t="shared" si="4"/>
        <v>0</v>
      </c>
      <c r="AC37" s="366"/>
      <c r="AD37" s="174"/>
      <c r="AE37" s="174"/>
      <c r="AF37" s="174"/>
      <c r="AG37" s="174"/>
      <c r="AH37" s="367">
        <f t="shared" si="5"/>
        <v>0</v>
      </c>
      <c r="AI37" s="366"/>
      <c r="AJ37" s="174"/>
      <c r="AK37" s="174"/>
      <c r="AL37" s="174"/>
      <c r="AM37" s="174">
        <f t="shared" si="6"/>
        <v>0</v>
      </c>
      <c r="AN37" s="367">
        <f t="shared" si="7"/>
        <v>0</v>
      </c>
      <c r="AO37" s="611"/>
      <c r="AP37" s="174"/>
      <c r="AQ37" s="174"/>
      <c r="AR37" s="174"/>
      <c r="AS37" s="174">
        <v>82000</v>
      </c>
      <c r="AT37" s="367">
        <f t="shared" si="8"/>
        <v>82000</v>
      </c>
      <c r="AU37" s="366"/>
      <c r="AV37" s="174"/>
      <c r="AW37" s="174"/>
      <c r="AX37" s="174"/>
      <c r="AY37" s="174"/>
      <c r="AZ37" s="367">
        <f t="shared" si="9"/>
        <v>0</v>
      </c>
      <c r="BA37" s="366"/>
      <c r="BB37" s="174"/>
      <c r="BC37" s="174"/>
      <c r="BD37" s="174"/>
      <c r="BE37" s="174">
        <f t="shared" si="10"/>
        <v>82000</v>
      </c>
      <c r="BF37" s="367">
        <f t="shared" si="11"/>
        <v>82000</v>
      </c>
      <c r="BG37" s="611"/>
      <c r="BH37" s="174"/>
      <c r="BI37" s="174"/>
      <c r="BJ37" s="174"/>
      <c r="BK37" s="174"/>
      <c r="BL37" s="367">
        <f t="shared" si="47"/>
        <v>0</v>
      </c>
      <c r="BM37" s="366"/>
      <c r="BN37" s="174"/>
      <c r="BO37" s="174"/>
      <c r="BP37" s="174"/>
      <c r="BQ37" s="174"/>
      <c r="BR37" s="367">
        <f t="shared" si="13"/>
        <v>0</v>
      </c>
      <c r="BS37" s="366"/>
      <c r="BT37" s="174"/>
      <c r="BU37" s="174"/>
      <c r="BV37" s="174"/>
      <c r="BW37" s="174"/>
      <c r="BX37" s="367">
        <f t="shared" si="14"/>
        <v>0</v>
      </c>
      <c r="BY37" s="366"/>
      <c r="BZ37" s="174"/>
      <c r="CA37" s="174"/>
      <c r="CB37" s="174"/>
      <c r="CC37" s="174"/>
      <c r="CD37" s="367">
        <f t="shared" si="15"/>
        <v>0</v>
      </c>
      <c r="CE37" s="618"/>
      <c r="CF37" s="366"/>
      <c r="CG37" s="174"/>
      <c r="CH37" s="174"/>
      <c r="CI37" s="174"/>
      <c r="CJ37" s="174"/>
      <c r="CK37" s="367">
        <f t="shared" si="48"/>
        <v>0</v>
      </c>
      <c r="CL37" s="611">
        <f t="shared" si="17"/>
        <v>0</v>
      </c>
      <c r="CM37" s="174">
        <f t="shared" si="18"/>
        <v>0</v>
      </c>
      <c r="CN37" s="174">
        <f t="shared" si="19"/>
        <v>0</v>
      </c>
      <c r="CO37" s="174">
        <f t="shared" si="20"/>
        <v>0</v>
      </c>
      <c r="CP37" s="174">
        <f t="shared" si="21"/>
        <v>0</v>
      </c>
      <c r="CQ37" s="367">
        <f t="shared" si="49"/>
        <v>0</v>
      </c>
      <c r="CR37" s="613"/>
      <c r="CS37" s="601"/>
      <c r="CT37" s="601"/>
      <c r="CU37" s="601"/>
      <c r="CV37" s="601"/>
      <c r="CW37" s="367">
        <f t="shared" si="50"/>
        <v>0</v>
      </c>
      <c r="CX37" s="366"/>
      <c r="CY37" s="174"/>
      <c r="CZ37" s="174"/>
      <c r="DA37" s="174"/>
      <c r="DB37" s="174"/>
      <c r="DC37" s="367">
        <f t="shared" si="24"/>
        <v>0</v>
      </c>
      <c r="DD37" s="366"/>
      <c r="DE37" s="174"/>
      <c r="DF37" s="174"/>
      <c r="DG37" s="174"/>
      <c r="DH37" s="174"/>
      <c r="DI37" s="367">
        <f t="shared" si="25"/>
        <v>0</v>
      </c>
      <c r="DJ37" s="600">
        <f t="shared" si="26"/>
        <v>0</v>
      </c>
      <c r="DK37" s="601">
        <f t="shared" si="27"/>
        <v>96960</v>
      </c>
      <c r="DL37" s="601">
        <f t="shared" si="28"/>
        <v>0</v>
      </c>
      <c r="DM37" s="601">
        <f t="shared" si="29"/>
        <v>0</v>
      </c>
      <c r="DN37" s="601">
        <f t="shared" si="30"/>
        <v>82000</v>
      </c>
      <c r="DO37" s="602">
        <f t="shared" si="31"/>
        <v>178960</v>
      </c>
      <c r="DP37" s="600">
        <f t="shared" si="32"/>
        <v>0</v>
      </c>
      <c r="DQ37" s="601">
        <f t="shared" si="33"/>
        <v>0</v>
      </c>
      <c r="DR37" s="601">
        <f t="shared" si="34"/>
        <v>0</v>
      </c>
      <c r="DS37" s="601">
        <f t="shared" si="35"/>
        <v>0</v>
      </c>
      <c r="DT37" s="601">
        <f t="shared" si="36"/>
        <v>0</v>
      </c>
      <c r="DU37" s="602">
        <f t="shared" si="37"/>
        <v>0</v>
      </c>
      <c r="DV37" s="600">
        <f t="shared" si="38"/>
        <v>0</v>
      </c>
      <c r="DW37" s="601">
        <f t="shared" si="39"/>
        <v>96960</v>
      </c>
      <c r="DX37" s="601">
        <f t="shared" si="40"/>
        <v>0</v>
      </c>
      <c r="DY37" s="601">
        <f t="shared" si="41"/>
        <v>0</v>
      </c>
      <c r="DZ37" s="601">
        <f t="shared" si="42"/>
        <v>82000</v>
      </c>
      <c r="EA37" s="602">
        <f t="shared" si="43"/>
        <v>178960</v>
      </c>
      <c r="EB37" s="459"/>
      <c r="EC37" s="366"/>
      <c r="ED37" s="174"/>
      <c r="EE37" s="174"/>
      <c r="EF37" s="174"/>
      <c r="EG37" s="174"/>
      <c r="EH37" s="174">
        <f t="shared" si="44"/>
        <v>0</v>
      </c>
      <c r="EI37" s="602"/>
      <c r="EJ37" s="459"/>
      <c r="EK37" s="614">
        <v>74427</v>
      </c>
      <c r="EL37" s="622" t="s">
        <v>5637</v>
      </c>
      <c r="EM37" s="623">
        <v>44977</v>
      </c>
      <c r="EO37" s="600">
        <v>3396235.08</v>
      </c>
      <c r="EP37" s="601">
        <v>1029691.92</v>
      </c>
      <c r="EQ37" s="601">
        <f t="shared" si="45"/>
        <v>4425927</v>
      </c>
      <c r="ER37" s="624" t="s">
        <v>5826</v>
      </c>
      <c r="ES37" s="625">
        <v>45140</v>
      </c>
    </row>
    <row r="38" spans="1:149">
      <c r="A38" s="231">
        <v>91</v>
      </c>
      <c r="B38" s="151">
        <v>2479</v>
      </c>
      <c r="C38" s="151">
        <v>65100280</v>
      </c>
      <c r="D38" s="232" t="s">
        <v>611</v>
      </c>
      <c r="E38" s="366"/>
      <c r="F38" s="174">
        <v>249600</v>
      </c>
      <c r="G38" s="174"/>
      <c r="H38" s="174"/>
      <c r="I38" s="174"/>
      <c r="J38" s="367">
        <f t="shared" si="46"/>
        <v>249600</v>
      </c>
      <c r="K38" s="366"/>
      <c r="L38" s="174"/>
      <c r="M38" s="174"/>
      <c r="N38" s="174"/>
      <c r="O38" s="174"/>
      <c r="P38" s="367">
        <f t="shared" si="1"/>
        <v>0</v>
      </c>
      <c r="Q38" s="366"/>
      <c r="R38" s="174">
        <f t="shared" si="2"/>
        <v>249600</v>
      </c>
      <c r="S38" s="174"/>
      <c r="T38" s="174"/>
      <c r="U38" s="174"/>
      <c r="V38" s="367">
        <f t="shared" si="3"/>
        <v>249600</v>
      </c>
      <c r="W38" s="366"/>
      <c r="X38" s="174"/>
      <c r="Y38" s="174"/>
      <c r="Z38" s="174"/>
      <c r="AA38" s="174"/>
      <c r="AB38" s="367">
        <f t="shared" si="4"/>
        <v>0</v>
      </c>
      <c r="AC38" s="366"/>
      <c r="AD38" s="174"/>
      <c r="AE38" s="174"/>
      <c r="AF38" s="174"/>
      <c r="AG38" s="174"/>
      <c r="AH38" s="367">
        <f t="shared" si="5"/>
        <v>0</v>
      </c>
      <c r="AI38" s="366"/>
      <c r="AJ38" s="174"/>
      <c r="AK38" s="174"/>
      <c r="AL38" s="174"/>
      <c r="AM38" s="174">
        <f t="shared" si="6"/>
        <v>0</v>
      </c>
      <c r="AN38" s="367">
        <f t="shared" si="7"/>
        <v>0</v>
      </c>
      <c r="AO38" s="611"/>
      <c r="AP38" s="174"/>
      <c r="AQ38" s="174"/>
      <c r="AR38" s="174"/>
      <c r="AS38" s="174">
        <v>274000</v>
      </c>
      <c r="AT38" s="367">
        <f t="shared" si="8"/>
        <v>274000</v>
      </c>
      <c r="AU38" s="366"/>
      <c r="AV38" s="174"/>
      <c r="AW38" s="174"/>
      <c r="AX38" s="174"/>
      <c r="AY38" s="174"/>
      <c r="AZ38" s="367">
        <f t="shared" si="9"/>
        <v>0</v>
      </c>
      <c r="BA38" s="366"/>
      <c r="BB38" s="174"/>
      <c r="BC38" s="174"/>
      <c r="BD38" s="174"/>
      <c r="BE38" s="174">
        <f t="shared" si="10"/>
        <v>274000</v>
      </c>
      <c r="BF38" s="367">
        <f t="shared" si="11"/>
        <v>274000</v>
      </c>
      <c r="BG38" s="611"/>
      <c r="BH38" s="174"/>
      <c r="BI38" s="174"/>
      <c r="BJ38" s="174"/>
      <c r="BK38" s="174"/>
      <c r="BL38" s="367">
        <f t="shared" si="47"/>
        <v>0</v>
      </c>
      <c r="BM38" s="366"/>
      <c r="BN38" s="174"/>
      <c r="BO38" s="174"/>
      <c r="BP38" s="174"/>
      <c r="BQ38" s="174"/>
      <c r="BR38" s="367">
        <f t="shared" si="13"/>
        <v>0</v>
      </c>
      <c r="BS38" s="366"/>
      <c r="BT38" s="174"/>
      <c r="BU38" s="174"/>
      <c r="BV38" s="174"/>
      <c r="BW38" s="174"/>
      <c r="BX38" s="367">
        <f t="shared" si="14"/>
        <v>0</v>
      </c>
      <c r="BY38" s="366">
        <v>346440</v>
      </c>
      <c r="BZ38" s="174"/>
      <c r="CA38" s="174">
        <v>117097</v>
      </c>
      <c r="CB38" s="174">
        <v>6929</v>
      </c>
      <c r="CC38" s="174"/>
      <c r="CD38" s="367">
        <f t="shared" si="15"/>
        <v>470466</v>
      </c>
      <c r="CE38" s="618">
        <v>1</v>
      </c>
      <c r="CF38" s="366"/>
      <c r="CG38" s="174"/>
      <c r="CH38" s="174"/>
      <c r="CI38" s="174"/>
      <c r="CJ38" s="174"/>
      <c r="CK38" s="367">
        <f t="shared" si="48"/>
        <v>0</v>
      </c>
      <c r="CL38" s="611">
        <f t="shared" si="17"/>
        <v>346440</v>
      </c>
      <c r="CM38" s="174">
        <f t="shared" si="18"/>
        <v>0</v>
      </c>
      <c r="CN38" s="174">
        <f t="shared" si="19"/>
        <v>117097</v>
      </c>
      <c r="CO38" s="174">
        <f t="shared" si="20"/>
        <v>6929</v>
      </c>
      <c r="CP38" s="174">
        <f t="shared" si="21"/>
        <v>0</v>
      </c>
      <c r="CQ38" s="367">
        <f t="shared" si="49"/>
        <v>470466</v>
      </c>
      <c r="CR38" s="613"/>
      <c r="CS38" s="601"/>
      <c r="CT38" s="601"/>
      <c r="CU38" s="601"/>
      <c r="CV38" s="601"/>
      <c r="CW38" s="367">
        <f t="shared" si="50"/>
        <v>0</v>
      </c>
      <c r="CX38" s="366"/>
      <c r="CY38" s="174"/>
      <c r="CZ38" s="174"/>
      <c r="DA38" s="174"/>
      <c r="DB38" s="174"/>
      <c r="DC38" s="367">
        <f t="shared" si="24"/>
        <v>0</v>
      </c>
      <c r="DD38" s="366"/>
      <c r="DE38" s="174"/>
      <c r="DF38" s="174"/>
      <c r="DG38" s="174"/>
      <c r="DH38" s="174"/>
      <c r="DI38" s="367">
        <f t="shared" si="25"/>
        <v>0</v>
      </c>
      <c r="DJ38" s="600">
        <f t="shared" si="26"/>
        <v>346440</v>
      </c>
      <c r="DK38" s="601">
        <f t="shared" si="27"/>
        <v>249600</v>
      </c>
      <c r="DL38" s="601">
        <f t="shared" si="28"/>
        <v>117097</v>
      </c>
      <c r="DM38" s="601">
        <f t="shared" si="29"/>
        <v>6929</v>
      </c>
      <c r="DN38" s="601">
        <f t="shared" si="30"/>
        <v>274000</v>
      </c>
      <c r="DO38" s="602">
        <f t="shared" si="31"/>
        <v>994066</v>
      </c>
      <c r="DP38" s="600">
        <f t="shared" si="32"/>
        <v>0</v>
      </c>
      <c r="DQ38" s="601">
        <f t="shared" si="33"/>
        <v>0</v>
      </c>
      <c r="DR38" s="601">
        <f t="shared" si="34"/>
        <v>0</v>
      </c>
      <c r="DS38" s="601">
        <f t="shared" si="35"/>
        <v>0</v>
      </c>
      <c r="DT38" s="601">
        <f t="shared" si="36"/>
        <v>0</v>
      </c>
      <c r="DU38" s="602">
        <f t="shared" si="37"/>
        <v>0</v>
      </c>
      <c r="DV38" s="600">
        <f t="shared" si="38"/>
        <v>346440</v>
      </c>
      <c r="DW38" s="601">
        <f t="shared" si="39"/>
        <v>249600</v>
      </c>
      <c r="DX38" s="601">
        <f t="shared" si="40"/>
        <v>117097</v>
      </c>
      <c r="DY38" s="601">
        <f t="shared" si="41"/>
        <v>6929</v>
      </c>
      <c r="DZ38" s="601">
        <f t="shared" si="42"/>
        <v>274000</v>
      </c>
      <c r="EA38" s="602">
        <f t="shared" si="43"/>
        <v>994066</v>
      </c>
      <c r="EB38" s="459"/>
      <c r="EC38" s="366"/>
      <c r="ED38" s="174"/>
      <c r="EE38" s="174"/>
      <c r="EF38" s="174"/>
      <c r="EG38" s="174"/>
      <c r="EH38" s="174">
        <f t="shared" si="44"/>
        <v>0</v>
      </c>
      <c r="EI38" s="602"/>
      <c r="EJ38" s="459"/>
      <c r="EK38" s="614">
        <v>3640</v>
      </c>
      <c r="EL38" s="622" t="s">
        <v>5755</v>
      </c>
      <c r="EM38" s="623">
        <v>45071</v>
      </c>
      <c r="EO38" s="600">
        <v>3067955.85</v>
      </c>
      <c r="EP38" s="601">
        <v>930162.15</v>
      </c>
      <c r="EQ38" s="601">
        <f t="shared" si="45"/>
        <v>3998118</v>
      </c>
      <c r="ER38" s="624" t="s">
        <v>5732</v>
      </c>
      <c r="ES38" s="625">
        <v>45089</v>
      </c>
    </row>
    <row r="39" spans="1:149">
      <c r="A39" s="231">
        <v>92</v>
      </c>
      <c r="B39" s="151">
        <v>2475</v>
      </c>
      <c r="C39" s="151">
        <v>65642368</v>
      </c>
      <c r="D39" s="232" t="s">
        <v>615</v>
      </c>
      <c r="E39" s="366"/>
      <c r="F39" s="174">
        <v>234240</v>
      </c>
      <c r="G39" s="174"/>
      <c r="H39" s="174"/>
      <c r="I39" s="174"/>
      <c r="J39" s="367">
        <f t="shared" si="46"/>
        <v>234240</v>
      </c>
      <c r="K39" s="366"/>
      <c r="L39" s="174"/>
      <c r="M39" s="174"/>
      <c r="N39" s="174"/>
      <c r="O39" s="174"/>
      <c r="P39" s="367">
        <f t="shared" si="1"/>
        <v>0</v>
      </c>
      <c r="Q39" s="366"/>
      <c r="R39" s="174">
        <f t="shared" si="2"/>
        <v>234240</v>
      </c>
      <c r="S39" s="174"/>
      <c r="T39" s="174"/>
      <c r="U39" s="174"/>
      <c r="V39" s="367">
        <f t="shared" si="3"/>
        <v>234240</v>
      </c>
      <c r="W39" s="366"/>
      <c r="X39" s="174"/>
      <c r="Y39" s="174"/>
      <c r="Z39" s="174"/>
      <c r="AA39" s="174"/>
      <c r="AB39" s="367">
        <f t="shared" si="4"/>
        <v>0</v>
      </c>
      <c r="AC39" s="366"/>
      <c r="AD39" s="174"/>
      <c r="AE39" s="174"/>
      <c r="AF39" s="174"/>
      <c r="AG39" s="174"/>
      <c r="AH39" s="367">
        <f t="shared" si="5"/>
        <v>0</v>
      </c>
      <c r="AI39" s="366"/>
      <c r="AJ39" s="174"/>
      <c r="AK39" s="174"/>
      <c r="AL39" s="174"/>
      <c r="AM39" s="174">
        <f t="shared" si="6"/>
        <v>0</v>
      </c>
      <c r="AN39" s="367">
        <f t="shared" si="7"/>
        <v>0</v>
      </c>
      <c r="AO39" s="611"/>
      <c r="AP39" s="174"/>
      <c r="AQ39" s="174"/>
      <c r="AR39" s="174"/>
      <c r="AS39" s="174">
        <v>291000</v>
      </c>
      <c r="AT39" s="367">
        <f t="shared" si="8"/>
        <v>291000</v>
      </c>
      <c r="AU39" s="366"/>
      <c r="AV39" s="174"/>
      <c r="AW39" s="174"/>
      <c r="AX39" s="174"/>
      <c r="AY39" s="174"/>
      <c r="AZ39" s="367">
        <f t="shared" si="9"/>
        <v>0</v>
      </c>
      <c r="BA39" s="366"/>
      <c r="BB39" s="174"/>
      <c r="BC39" s="174"/>
      <c r="BD39" s="174"/>
      <c r="BE39" s="174">
        <f t="shared" si="10"/>
        <v>291000</v>
      </c>
      <c r="BF39" s="367">
        <f t="shared" si="11"/>
        <v>291000</v>
      </c>
      <c r="BG39" s="611"/>
      <c r="BH39" s="174"/>
      <c r="BI39" s="174"/>
      <c r="BJ39" s="174"/>
      <c r="BK39" s="174"/>
      <c r="BL39" s="367">
        <f t="shared" si="47"/>
        <v>0</v>
      </c>
      <c r="BM39" s="366"/>
      <c r="BN39" s="174"/>
      <c r="BO39" s="174"/>
      <c r="BP39" s="174"/>
      <c r="BQ39" s="174"/>
      <c r="BR39" s="367">
        <f t="shared" si="13"/>
        <v>0</v>
      </c>
      <c r="BS39" s="366"/>
      <c r="BT39" s="174"/>
      <c r="BU39" s="174"/>
      <c r="BV39" s="174"/>
      <c r="BW39" s="174"/>
      <c r="BX39" s="367">
        <f t="shared" si="14"/>
        <v>0</v>
      </c>
      <c r="BY39" s="366">
        <v>346440</v>
      </c>
      <c r="BZ39" s="174"/>
      <c r="CA39" s="174">
        <v>117097</v>
      </c>
      <c r="CB39" s="174">
        <v>6929</v>
      </c>
      <c r="CC39" s="174"/>
      <c r="CD39" s="367">
        <f t="shared" si="15"/>
        <v>470466</v>
      </c>
      <c r="CE39" s="618">
        <v>1</v>
      </c>
      <c r="CF39" s="366"/>
      <c r="CG39" s="174"/>
      <c r="CH39" s="174"/>
      <c r="CI39" s="174"/>
      <c r="CJ39" s="174"/>
      <c r="CK39" s="367">
        <f t="shared" si="48"/>
        <v>0</v>
      </c>
      <c r="CL39" s="611">
        <f t="shared" si="17"/>
        <v>346440</v>
      </c>
      <c r="CM39" s="174">
        <f t="shared" si="18"/>
        <v>0</v>
      </c>
      <c r="CN39" s="174">
        <f t="shared" si="19"/>
        <v>117097</v>
      </c>
      <c r="CO39" s="174">
        <f t="shared" si="20"/>
        <v>6929</v>
      </c>
      <c r="CP39" s="174">
        <f t="shared" si="21"/>
        <v>0</v>
      </c>
      <c r="CQ39" s="367">
        <f t="shared" si="49"/>
        <v>470466</v>
      </c>
      <c r="CR39" s="613"/>
      <c r="CS39" s="601"/>
      <c r="CT39" s="601"/>
      <c r="CU39" s="601"/>
      <c r="CV39" s="601"/>
      <c r="CW39" s="367">
        <f t="shared" si="50"/>
        <v>0</v>
      </c>
      <c r="CX39" s="366"/>
      <c r="CY39" s="174"/>
      <c r="CZ39" s="174"/>
      <c r="DA39" s="174"/>
      <c r="DB39" s="174"/>
      <c r="DC39" s="367">
        <f t="shared" si="24"/>
        <v>0</v>
      </c>
      <c r="DD39" s="366"/>
      <c r="DE39" s="174"/>
      <c r="DF39" s="174"/>
      <c r="DG39" s="174"/>
      <c r="DH39" s="174"/>
      <c r="DI39" s="367">
        <f t="shared" si="25"/>
        <v>0</v>
      </c>
      <c r="DJ39" s="600">
        <f t="shared" si="26"/>
        <v>346440</v>
      </c>
      <c r="DK39" s="601">
        <f t="shared" si="27"/>
        <v>234240</v>
      </c>
      <c r="DL39" s="601">
        <f t="shared" si="28"/>
        <v>117097</v>
      </c>
      <c r="DM39" s="601">
        <f t="shared" si="29"/>
        <v>6929</v>
      </c>
      <c r="DN39" s="601">
        <f t="shared" si="30"/>
        <v>291000</v>
      </c>
      <c r="DO39" s="602">
        <f t="shared" si="31"/>
        <v>995706</v>
      </c>
      <c r="DP39" s="600">
        <f t="shared" si="32"/>
        <v>0</v>
      </c>
      <c r="DQ39" s="601">
        <f t="shared" si="33"/>
        <v>0</v>
      </c>
      <c r="DR39" s="601">
        <f t="shared" si="34"/>
        <v>0</v>
      </c>
      <c r="DS39" s="601">
        <f t="shared" si="35"/>
        <v>0</v>
      </c>
      <c r="DT39" s="601">
        <f t="shared" si="36"/>
        <v>0</v>
      </c>
      <c r="DU39" s="602">
        <f t="shared" si="37"/>
        <v>0</v>
      </c>
      <c r="DV39" s="600">
        <f t="shared" si="38"/>
        <v>346440</v>
      </c>
      <c r="DW39" s="601">
        <f t="shared" si="39"/>
        <v>234240</v>
      </c>
      <c r="DX39" s="601">
        <f t="shared" si="40"/>
        <v>117097</v>
      </c>
      <c r="DY39" s="601">
        <f t="shared" si="41"/>
        <v>6929</v>
      </c>
      <c r="DZ39" s="601">
        <f t="shared" si="42"/>
        <v>291000</v>
      </c>
      <c r="EA39" s="602">
        <f t="shared" si="43"/>
        <v>995706</v>
      </c>
      <c r="EB39" s="459"/>
      <c r="EC39" s="366"/>
      <c r="ED39" s="174"/>
      <c r="EE39" s="174"/>
      <c r="EF39" s="174"/>
      <c r="EG39" s="174"/>
      <c r="EH39" s="174">
        <f t="shared" si="44"/>
        <v>0</v>
      </c>
      <c r="EI39" s="602"/>
      <c r="EJ39" s="459"/>
      <c r="EK39" s="614"/>
      <c r="EL39" s="622"/>
      <c r="EM39" s="623"/>
      <c r="EO39" s="600">
        <v>2577430.44</v>
      </c>
      <c r="EP39" s="601">
        <v>781441.56</v>
      </c>
      <c r="EQ39" s="601">
        <f t="shared" si="45"/>
        <v>3358872</v>
      </c>
      <c r="ER39" s="624" t="s">
        <v>5695</v>
      </c>
      <c r="ES39" s="625">
        <v>45034</v>
      </c>
    </row>
    <row r="40" spans="1:149">
      <c r="A40" s="231">
        <v>93</v>
      </c>
      <c r="B40" s="151">
        <v>2476</v>
      </c>
      <c r="C40" s="151">
        <v>64040364</v>
      </c>
      <c r="D40" s="232" t="s">
        <v>620</v>
      </c>
      <c r="E40" s="366"/>
      <c r="F40" s="174">
        <v>203040</v>
      </c>
      <c r="G40" s="174"/>
      <c r="H40" s="174"/>
      <c r="I40" s="174"/>
      <c r="J40" s="367">
        <f t="shared" si="46"/>
        <v>203040</v>
      </c>
      <c r="K40" s="366"/>
      <c r="L40" s="174"/>
      <c r="M40" s="174"/>
      <c r="N40" s="174"/>
      <c r="O40" s="174"/>
      <c r="P40" s="367">
        <f t="shared" si="1"/>
        <v>0</v>
      </c>
      <c r="Q40" s="366"/>
      <c r="R40" s="174">
        <f t="shared" si="2"/>
        <v>203040</v>
      </c>
      <c r="S40" s="174"/>
      <c r="T40" s="174"/>
      <c r="U40" s="174"/>
      <c r="V40" s="367">
        <f t="shared" si="3"/>
        <v>203040</v>
      </c>
      <c r="W40" s="366"/>
      <c r="X40" s="174"/>
      <c r="Y40" s="174"/>
      <c r="Z40" s="174"/>
      <c r="AA40" s="174"/>
      <c r="AB40" s="367">
        <f t="shared" si="4"/>
        <v>0</v>
      </c>
      <c r="AC40" s="366"/>
      <c r="AD40" s="174"/>
      <c r="AE40" s="174"/>
      <c r="AF40" s="174"/>
      <c r="AG40" s="174"/>
      <c r="AH40" s="367">
        <f t="shared" si="5"/>
        <v>0</v>
      </c>
      <c r="AI40" s="366"/>
      <c r="AJ40" s="174"/>
      <c r="AK40" s="174"/>
      <c r="AL40" s="174"/>
      <c r="AM40" s="174">
        <f t="shared" si="6"/>
        <v>0</v>
      </c>
      <c r="AN40" s="367">
        <f t="shared" si="7"/>
        <v>0</v>
      </c>
      <c r="AO40" s="611"/>
      <c r="AP40" s="174"/>
      <c r="AQ40" s="174"/>
      <c r="AR40" s="174"/>
      <c r="AS40" s="174">
        <v>274000</v>
      </c>
      <c r="AT40" s="367">
        <f t="shared" si="8"/>
        <v>274000</v>
      </c>
      <c r="AU40" s="366"/>
      <c r="AV40" s="174"/>
      <c r="AW40" s="174"/>
      <c r="AX40" s="174"/>
      <c r="AY40" s="174"/>
      <c r="AZ40" s="367">
        <f t="shared" si="9"/>
        <v>0</v>
      </c>
      <c r="BA40" s="366"/>
      <c r="BB40" s="174"/>
      <c r="BC40" s="174"/>
      <c r="BD40" s="174"/>
      <c r="BE40" s="174">
        <f t="shared" si="10"/>
        <v>274000</v>
      </c>
      <c r="BF40" s="367">
        <f t="shared" si="11"/>
        <v>274000</v>
      </c>
      <c r="BG40" s="611"/>
      <c r="BH40" s="174"/>
      <c r="BI40" s="174"/>
      <c r="BJ40" s="174"/>
      <c r="BK40" s="174"/>
      <c r="BL40" s="367">
        <f t="shared" si="47"/>
        <v>0</v>
      </c>
      <c r="BM40" s="366"/>
      <c r="BN40" s="174"/>
      <c r="BO40" s="174"/>
      <c r="BP40" s="174"/>
      <c r="BQ40" s="174"/>
      <c r="BR40" s="367">
        <f t="shared" si="13"/>
        <v>0</v>
      </c>
      <c r="BS40" s="366"/>
      <c r="BT40" s="174"/>
      <c r="BU40" s="174"/>
      <c r="BV40" s="174"/>
      <c r="BW40" s="174"/>
      <c r="BX40" s="367">
        <f t="shared" si="14"/>
        <v>0</v>
      </c>
      <c r="BY40" s="366">
        <v>346440</v>
      </c>
      <c r="BZ40" s="174"/>
      <c r="CA40" s="174">
        <v>117097</v>
      </c>
      <c r="CB40" s="174">
        <v>6929</v>
      </c>
      <c r="CC40" s="174"/>
      <c r="CD40" s="367">
        <f t="shared" si="15"/>
        <v>470466</v>
      </c>
      <c r="CE40" s="618">
        <v>1</v>
      </c>
      <c r="CF40" s="366"/>
      <c r="CG40" s="174"/>
      <c r="CH40" s="174"/>
      <c r="CI40" s="174"/>
      <c r="CJ40" s="174"/>
      <c r="CK40" s="367">
        <f t="shared" si="48"/>
        <v>0</v>
      </c>
      <c r="CL40" s="611">
        <f t="shared" si="17"/>
        <v>346440</v>
      </c>
      <c r="CM40" s="174">
        <f t="shared" si="18"/>
        <v>0</v>
      </c>
      <c r="CN40" s="174">
        <f t="shared" si="19"/>
        <v>117097</v>
      </c>
      <c r="CO40" s="174">
        <f t="shared" si="20"/>
        <v>6929</v>
      </c>
      <c r="CP40" s="174">
        <f t="shared" si="21"/>
        <v>0</v>
      </c>
      <c r="CQ40" s="367">
        <f t="shared" si="49"/>
        <v>470466</v>
      </c>
      <c r="CR40" s="613"/>
      <c r="CS40" s="601"/>
      <c r="CT40" s="601"/>
      <c r="CU40" s="601"/>
      <c r="CV40" s="601"/>
      <c r="CW40" s="367">
        <f t="shared" si="50"/>
        <v>0</v>
      </c>
      <c r="CX40" s="366"/>
      <c r="CY40" s="174"/>
      <c r="CZ40" s="174"/>
      <c r="DA40" s="174"/>
      <c r="DB40" s="174"/>
      <c r="DC40" s="367">
        <f t="shared" si="24"/>
        <v>0</v>
      </c>
      <c r="DD40" s="366"/>
      <c r="DE40" s="174"/>
      <c r="DF40" s="174"/>
      <c r="DG40" s="174"/>
      <c r="DH40" s="174"/>
      <c r="DI40" s="367">
        <f t="shared" si="25"/>
        <v>0</v>
      </c>
      <c r="DJ40" s="600">
        <f t="shared" si="26"/>
        <v>346440</v>
      </c>
      <c r="DK40" s="601">
        <f t="shared" si="27"/>
        <v>203040</v>
      </c>
      <c r="DL40" s="601">
        <f t="shared" si="28"/>
        <v>117097</v>
      </c>
      <c r="DM40" s="601">
        <f t="shared" si="29"/>
        <v>6929</v>
      </c>
      <c r="DN40" s="601">
        <f t="shared" si="30"/>
        <v>274000</v>
      </c>
      <c r="DO40" s="602">
        <f t="shared" si="31"/>
        <v>947506</v>
      </c>
      <c r="DP40" s="600">
        <f t="shared" si="32"/>
        <v>0</v>
      </c>
      <c r="DQ40" s="601">
        <f t="shared" si="33"/>
        <v>0</v>
      </c>
      <c r="DR40" s="601">
        <f t="shared" si="34"/>
        <v>0</v>
      </c>
      <c r="DS40" s="601">
        <f t="shared" si="35"/>
        <v>0</v>
      </c>
      <c r="DT40" s="601">
        <f t="shared" si="36"/>
        <v>0</v>
      </c>
      <c r="DU40" s="602">
        <f t="shared" si="37"/>
        <v>0</v>
      </c>
      <c r="DV40" s="600">
        <f t="shared" si="38"/>
        <v>346440</v>
      </c>
      <c r="DW40" s="601">
        <f t="shared" si="39"/>
        <v>203040</v>
      </c>
      <c r="DX40" s="601">
        <f t="shared" si="40"/>
        <v>117097</v>
      </c>
      <c r="DY40" s="601">
        <f t="shared" si="41"/>
        <v>6929</v>
      </c>
      <c r="DZ40" s="601">
        <f t="shared" si="42"/>
        <v>274000</v>
      </c>
      <c r="EA40" s="602">
        <f t="shared" si="43"/>
        <v>947506</v>
      </c>
      <c r="EB40" s="459"/>
      <c r="EC40" s="366"/>
      <c r="ED40" s="174"/>
      <c r="EE40" s="174"/>
      <c r="EF40" s="174"/>
      <c r="EG40" s="174"/>
      <c r="EH40" s="174">
        <f t="shared" si="44"/>
        <v>0</v>
      </c>
      <c r="EI40" s="602"/>
      <c r="EJ40" s="459"/>
      <c r="EK40" s="614"/>
      <c r="EL40" s="622"/>
      <c r="EM40" s="623"/>
      <c r="EO40" s="600">
        <v>2957006.26</v>
      </c>
      <c r="EP40" s="601">
        <v>896523.74</v>
      </c>
      <c r="EQ40" s="601">
        <f t="shared" si="45"/>
        <v>3853530</v>
      </c>
      <c r="ER40" s="624" t="s">
        <v>5710</v>
      </c>
      <c r="ES40" s="625">
        <v>45064</v>
      </c>
    </row>
    <row r="41" spans="1:149">
      <c r="A41" s="231">
        <v>94</v>
      </c>
      <c r="B41" s="151">
        <v>2477</v>
      </c>
      <c r="C41" s="151">
        <v>68975147</v>
      </c>
      <c r="D41" s="232" t="s">
        <v>625</v>
      </c>
      <c r="E41" s="366"/>
      <c r="F41" s="174">
        <v>190080</v>
      </c>
      <c r="G41" s="174"/>
      <c r="H41" s="174"/>
      <c r="I41" s="174"/>
      <c r="J41" s="367">
        <f t="shared" si="46"/>
        <v>190080</v>
      </c>
      <c r="K41" s="366"/>
      <c r="L41" s="174"/>
      <c r="M41" s="174"/>
      <c r="N41" s="174"/>
      <c r="O41" s="174"/>
      <c r="P41" s="367">
        <f t="shared" si="1"/>
        <v>0</v>
      </c>
      <c r="Q41" s="366"/>
      <c r="R41" s="174">
        <f t="shared" si="2"/>
        <v>190080</v>
      </c>
      <c r="S41" s="174"/>
      <c r="T41" s="174"/>
      <c r="U41" s="174"/>
      <c r="V41" s="367">
        <f t="shared" si="3"/>
        <v>190080</v>
      </c>
      <c r="W41" s="366"/>
      <c r="X41" s="174"/>
      <c r="Y41" s="174"/>
      <c r="Z41" s="174"/>
      <c r="AA41" s="174"/>
      <c r="AB41" s="367">
        <f t="shared" si="4"/>
        <v>0</v>
      </c>
      <c r="AC41" s="366"/>
      <c r="AD41" s="174"/>
      <c r="AE41" s="174"/>
      <c r="AF41" s="174"/>
      <c r="AG41" s="174"/>
      <c r="AH41" s="367">
        <f t="shared" si="5"/>
        <v>0</v>
      </c>
      <c r="AI41" s="366"/>
      <c r="AJ41" s="174"/>
      <c r="AK41" s="174"/>
      <c r="AL41" s="174"/>
      <c r="AM41" s="174">
        <f t="shared" si="6"/>
        <v>0</v>
      </c>
      <c r="AN41" s="367">
        <f t="shared" si="7"/>
        <v>0</v>
      </c>
      <c r="AO41" s="611"/>
      <c r="AP41" s="174"/>
      <c r="AQ41" s="174"/>
      <c r="AR41" s="174"/>
      <c r="AS41" s="174">
        <v>217000</v>
      </c>
      <c r="AT41" s="367">
        <f t="shared" si="8"/>
        <v>217000</v>
      </c>
      <c r="AU41" s="366"/>
      <c r="AV41" s="174"/>
      <c r="AW41" s="174"/>
      <c r="AX41" s="174"/>
      <c r="AY41" s="174"/>
      <c r="AZ41" s="367">
        <f t="shared" si="9"/>
        <v>0</v>
      </c>
      <c r="BA41" s="366"/>
      <c r="BB41" s="174"/>
      <c r="BC41" s="174"/>
      <c r="BD41" s="174"/>
      <c r="BE41" s="174">
        <f t="shared" si="10"/>
        <v>217000</v>
      </c>
      <c r="BF41" s="367">
        <f t="shared" si="11"/>
        <v>217000</v>
      </c>
      <c r="BG41" s="611"/>
      <c r="BH41" s="174"/>
      <c r="BI41" s="174"/>
      <c r="BJ41" s="174"/>
      <c r="BK41" s="174"/>
      <c r="BL41" s="367">
        <f t="shared" si="47"/>
        <v>0</v>
      </c>
      <c r="BM41" s="366"/>
      <c r="BN41" s="174"/>
      <c r="BO41" s="174"/>
      <c r="BP41" s="174"/>
      <c r="BQ41" s="174"/>
      <c r="BR41" s="367">
        <f t="shared" si="13"/>
        <v>0</v>
      </c>
      <c r="BS41" s="366"/>
      <c r="BT41" s="174"/>
      <c r="BU41" s="174"/>
      <c r="BV41" s="174"/>
      <c r="BW41" s="174"/>
      <c r="BX41" s="367">
        <f t="shared" si="14"/>
        <v>0</v>
      </c>
      <c r="BY41" s="366"/>
      <c r="BZ41" s="174"/>
      <c r="CA41" s="174"/>
      <c r="CB41" s="174"/>
      <c r="CC41" s="174"/>
      <c r="CD41" s="367">
        <f t="shared" si="15"/>
        <v>0</v>
      </c>
      <c r="CE41" s="618"/>
      <c r="CF41" s="366"/>
      <c r="CG41" s="174"/>
      <c r="CH41" s="174"/>
      <c r="CI41" s="174"/>
      <c r="CJ41" s="174"/>
      <c r="CK41" s="367">
        <f t="shared" si="48"/>
        <v>0</v>
      </c>
      <c r="CL41" s="611">
        <f t="shared" si="17"/>
        <v>0</v>
      </c>
      <c r="CM41" s="174">
        <f t="shared" si="18"/>
        <v>0</v>
      </c>
      <c r="CN41" s="174">
        <f t="shared" si="19"/>
        <v>0</v>
      </c>
      <c r="CO41" s="174">
        <f t="shared" si="20"/>
        <v>0</v>
      </c>
      <c r="CP41" s="174">
        <f t="shared" si="21"/>
        <v>0</v>
      </c>
      <c r="CQ41" s="367">
        <f t="shared" si="49"/>
        <v>0</v>
      </c>
      <c r="CR41" s="613"/>
      <c r="CS41" s="601"/>
      <c r="CT41" s="601"/>
      <c r="CU41" s="601"/>
      <c r="CV41" s="601"/>
      <c r="CW41" s="367">
        <f t="shared" si="50"/>
        <v>0</v>
      </c>
      <c r="CX41" s="366"/>
      <c r="CY41" s="174"/>
      <c r="CZ41" s="174"/>
      <c r="DA41" s="174"/>
      <c r="DB41" s="174"/>
      <c r="DC41" s="367">
        <f t="shared" si="24"/>
        <v>0</v>
      </c>
      <c r="DD41" s="366"/>
      <c r="DE41" s="174"/>
      <c r="DF41" s="174"/>
      <c r="DG41" s="174"/>
      <c r="DH41" s="174"/>
      <c r="DI41" s="367">
        <f t="shared" si="25"/>
        <v>0</v>
      </c>
      <c r="DJ41" s="600">
        <f t="shared" si="26"/>
        <v>0</v>
      </c>
      <c r="DK41" s="601">
        <f t="shared" si="27"/>
        <v>190080</v>
      </c>
      <c r="DL41" s="601">
        <f t="shared" si="28"/>
        <v>0</v>
      </c>
      <c r="DM41" s="601">
        <f t="shared" si="29"/>
        <v>0</v>
      </c>
      <c r="DN41" s="601">
        <f t="shared" si="30"/>
        <v>217000</v>
      </c>
      <c r="DO41" s="602">
        <f t="shared" si="31"/>
        <v>407080</v>
      </c>
      <c r="DP41" s="600">
        <f t="shared" si="32"/>
        <v>0</v>
      </c>
      <c r="DQ41" s="601">
        <f t="shared" si="33"/>
        <v>0</v>
      </c>
      <c r="DR41" s="601">
        <f t="shared" si="34"/>
        <v>0</v>
      </c>
      <c r="DS41" s="601">
        <f t="shared" si="35"/>
        <v>0</v>
      </c>
      <c r="DT41" s="601">
        <f t="shared" si="36"/>
        <v>0</v>
      </c>
      <c r="DU41" s="602">
        <f t="shared" si="37"/>
        <v>0</v>
      </c>
      <c r="DV41" s="600">
        <f t="shared" si="38"/>
        <v>0</v>
      </c>
      <c r="DW41" s="601">
        <f t="shared" si="39"/>
        <v>190080</v>
      </c>
      <c r="DX41" s="601">
        <f t="shared" si="40"/>
        <v>0</v>
      </c>
      <c r="DY41" s="601">
        <f t="shared" si="41"/>
        <v>0</v>
      </c>
      <c r="DZ41" s="601">
        <f t="shared" si="42"/>
        <v>217000</v>
      </c>
      <c r="EA41" s="602">
        <f t="shared" si="43"/>
        <v>407080</v>
      </c>
      <c r="EB41" s="459"/>
      <c r="EC41" s="366"/>
      <c r="ED41" s="174"/>
      <c r="EE41" s="174"/>
      <c r="EF41" s="174"/>
      <c r="EG41" s="174"/>
      <c r="EH41" s="174">
        <f t="shared" si="44"/>
        <v>0</v>
      </c>
      <c r="EI41" s="602"/>
      <c r="EJ41" s="459"/>
      <c r="EK41" s="614"/>
      <c r="EL41" s="622"/>
      <c r="EM41" s="623"/>
      <c r="EO41" s="600">
        <v>2267028.15</v>
      </c>
      <c r="EP41" s="601">
        <v>687331.85</v>
      </c>
      <c r="EQ41" s="601">
        <f t="shared" si="45"/>
        <v>2954360</v>
      </c>
      <c r="ER41" s="624" t="s">
        <v>5868</v>
      </c>
      <c r="ES41" s="625">
        <v>45156</v>
      </c>
    </row>
    <row r="42" spans="1:149">
      <c r="A42" s="231">
        <v>95</v>
      </c>
      <c r="B42" s="151">
        <v>2470</v>
      </c>
      <c r="C42" s="151">
        <v>72741554</v>
      </c>
      <c r="D42" s="232" t="s">
        <v>2692</v>
      </c>
      <c r="E42" s="366"/>
      <c r="F42" s="174">
        <v>69120</v>
      </c>
      <c r="G42" s="174"/>
      <c r="H42" s="174"/>
      <c r="I42" s="174"/>
      <c r="J42" s="367">
        <f t="shared" si="46"/>
        <v>69120</v>
      </c>
      <c r="K42" s="366"/>
      <c r="L42" s="174"/>
      <c r="M42" s="174"/>
      <c r="N42" s="174"/>
      <c r="O42" s="174"/>
      <c r="P42" s="367">
        <f t="shared" si="1"/>
        <v>0</v>
      </c>
      <c r="Q42" s="366"/>
      <c r="R42" s="174">
        <f t="shared" si="2"/>
        <v>69120</v>
      </c>
      <c r="S42" s="174"/>
      <c r="T42" s="174"/>
      <c r="U42" s="174"/>
      <c r="V42" s="367">
        <f t="shared" si="3"/>
        <v>69120</v>
      </c>
      <c r="W42" s="366"/>
      <c r="X42" s="174"/>
      <c r="Y42" s="174"/>
      <c r="Z42" s="174"/>
      <c r="AA42" s="174"/>
      <c r="AB42" s="367">
        <f t="shared" si="4"/>
        <v>0</v>
      </c>
      <c r="AC42" s="366"/>
      <c r="AD42" s="174"/>
      <c r="AE42" s="174"/>
      <c r="AF42" s="174"/>
      <c r="AG42" s="174"/>
      <c r="AH42" s="367">
        <f t="shared" si="5"/>
        <v>0</v>
      </c>
      <c r="AI42" s="366"/>
      <c r="AJ42" s="174"/>
      <c r="AK42" s="174"/>
      <c r="AL42" s="174"/>
      <c r="AM42" s="174">
        <f t="shared" si="6"/>
        <v>0</v>
      </c>
      <c r="AN42" s="367">
        <f t="shared" si="7"/>
        <v>0</v>
      </c>
      <c r="AO42" s="611"/>
      <c r="AP42" s="174"/>
      <c r="AQ42" s="174"/>
      <c r="AR42" s="174"/>
      <c r="AS42" s="174">
        <v>176000</v>
      </c>
      <c r="AT42" s="367">
        <f t="shared" si="8"/>
        <v>176000</v>
      </c>
      <c r="AU42" s="366"/>
      <c r="AV42" s="174"/>
      <c r="AW42" s="174"/>
      <c r="AX42" s="174"/>
      <c r="AY42" s="174"/>
      <c r="AZ42" s="367">
        <f t="shared" si="9"/>
        <v>0</v>
      </c>
      <c r="BA42" s="366"/>
      <c r="BB42" s="174"/>
      <c r="BC42" s="174"/>
      <c r="BD42" s="174"/>
      <c r="BE42" s="174">
        <f t="shared" si="10"/>
        <v>176000</v>
      </c>
      <c r="BF42" s="367">
        <f t="shared" si="11"/>
        <v>176000</v>
      </c>
      <c r="BG42" s="611"/>
      <c r="BH42" s="174"/>
      <c r="BI42" s="174"/>
      <c r="BJ42" s="174"/>
      <c r="BK42" s="174"/>
      <c r="BL42" s="367">
        <f t="shared" si="47"/>
        <v>0</v>
      </c>
      <c r="BM42" s="366"/>
      <c r="BN42" s="174"/>
      <c r="BO42" s="174"/>
      <c r="BP42" s="174"/>
      <c r="BQ42" s="174"/>
      <c r="BR42" s="367">
        <f t="shared" si="13"/>
        <v>0</v>
      </c>
      <c r="BS42" s="366"/>
      <c r="BT42" s="174"/>
      <c r="BU42" s="174"/>
      <c r="BV42" s="174"/>
      <c r="BW42" s="174"/>
      <c r="BX42" s="367">
        <f t="shared" si="14"/>
        <v>0</v>
      </c>
      <c r="BY42" s="366">
        <v>230960</v>
      </c>
      <c r="BZ42" s="174"/>
      <c r="CA42" s="174">
        <v>78064</v>
      </c>
      <c r="CB42" s="174">
        <v>4619</v>
      </c>
      <c r="CC42" s="174"/>
      <c r="CD42" s="367">
        <f t="shared" si="15"/>
        <v>313643</v>
      </c>
      <c r="CE42" s="618">
        <v>0.66669999999999996</v>
      </c>
      <c r="CF42" s="366"/>
      <c r="CG42" s="174"/>
      <c r="CH42" s="174"/>
      <c r="CI42" s="174"/>
      <c r="CJ42" s="174"/>
      <c r="CK42" s="367">
        <f t="shared" si="48"/>
        <v>0</v>
      </c>
      <c r="CL42" s="611">
        <f t="shared" si="17"/>
        <v>230960</v>
      </c>
      <c r="CM42" s="174">
        <f t="shared" si="18"/>
        <v>0</v>
      </c>
      <c r="CN42" s="174">
        <f t="shared" si="19"/>
        <v>78064</v>
      </c>
      <c r="CO42" s="174">
        <f t="shared" si="20"/>
        <v>4619</v>
      </c>
      <c r="CP42" s="174">
        <f t="shared" si="21"/>
        <v>0</v>
      </c>
      <c r="CQ42" s="367">
        <f t="shared" si="49"/>
        <v>313643</v>
      </c>
      <c r="CR42" s="613"/>
      <c r="CS42" s="601"/>
      <c r="CT42" s="601"/>
      <c r="CU42" s="601"/>
      <c r="CV42" s="601"/>
      <c r="CW42" s="367">
        <f t="shared" si="50"/>
        <v>0</v>
      </c>
      <c r="CX42" s="366"/>
      <c r="CY42" s="174"/>
      <c r="CZ42" s="174"/>
      <c r="DA42" s="174"/>
      <c r="DB42" s="174"/>
      <c r="DC42" s="367">
        <f t="shared" si="24"/>
        <v>0</v>
      </c>
      <c r="DD42" s="366"/>
      <c r="DE42" s="174"/>
      <c r="DF42" s="174"/>
      <c r="DG42" s="174"/>
      <c r="DH42" s="174"/>
      <c r="DI42" s="367">
        <f t="shared" si="25"/>
        <v>0</v>
      </c>
      <c r="DJ42" s="600">
        <f t="shared" si="26"/>
        <v>230960</v>
      </c>
      <c r="DK42" s="601">
        <f t="shared" si="27"/>
        <v>69120</v>
      </c>
      <c r="DL42" s="601">
        <f t="shared" si="28"/>
        <v>78064</v>
      </c>
      <c r="DM42" s="601">
        <f t="shared" si="29"/>
        <v>4619</v>
      </c>
      <c r="DN42" s="601">
        <f t="shared" si="30"/>
        <v>176000</v>
      </c>
      <c r="DO42" s="602">
        <f t="shared" si="31"/>
        <v>558763</v>
      </c>
      <c r="DP42" s="600">
        <f t="shared" si="32"/>
        <v>0</v>
      </c>
      <c r="DQ42" s="601">
        <f t="shared" si="33"/>
        <v>0</v>
      </c>
      <c r="DR42" s="601">
        <f t="shared" si="34"/>
        <v>0</v>
      </c>
      <c r="DS42" s="601">
        <f t="shared" si="35"/>
        <v>0</v>
      </c>
      <c r="DT42" s="601">
        <f t="shared" si="36"/>
        <v>0</v>
      </c>
      <c r="DU42" s="602">
        <f t="shared" si="37"/>
        <v>0</v>
      </c>
      <c r="DV42" s="600">
        <f t="shared" si="38"/>
        <v>230960</v>
      </c>
      <c r="DW42" s="601">
        <f t="shared" si="39"/>
        <v>69120</v>
      </c>
      <c r="DX42" s="601">
        <f t="shared" si="40"/>
        <v>78064</v>
      </c>
      <c r="DY42" s="601">
        <f t="shared" si="41"/>
        <v>4619</v>
      </c>
      <c r="DZ42" s="601">
        <f t="shared" si="42"/>
        <v>176000</v>
      </c>
      <c r="EA42" s="602">
        <f t="shared" si="43"/>
        <v>558763</v>
      </c>
      <c r="EB42" s="459"/>
      <c r="EC42" s="366"/>
      <c r="ED42" s="174"/>
      <c r="EE42" s="174"/>
      <c r="EF42" s="174"/>
      <c r="EG42" s="174"/>
      <c r="EH42" s="174">
        <f t="shared" si="44"/>
        <v>0</v>
      </c>
      <c r="EI42" s="602"/>
      <c r="EJ42" s="459"/>
      <c r="EK42" s="614"/>
      <c r="EL42" s="622"/>
      <c r="EM42" s="623"/>
      <c r="EO42" s="600"/>
      <c r="EP42" s="601"/>
      <c r="EQ42" s="601"/>
      <c r="ER42" s="624"/>
      <c r="ES42" s="625"/>
    </row>
    <row r="43" spans="1:149">
      <c r="A43" s="231">
        <v>96</v>
      </c>
      <c r="B43" s="151">
        <v>2307</v>
      </c>
      <c r="C43" s="151">
        <v>72743212</v>
      </c>
      <c r="D43" s="232" t="s">
        <v>635</v>
      </c>
      <c r="E43" s="366"/>
      <c r="F43" s="174">
        <v>80640</v>
      </c>
      <c r="G43" s="174"/>
      <c r="H43" s="174"/>
      <c r="I43" s="174"/>
      <c r="J43" s="367">
        <f t="shared" si="46"/>
        <v>80640</v>
      </c>
      <c r="K43" s="366"/>
      <c r="L43" s="174"/>
      <c r="M43" s="174"/>
      <c r="N43" s="174"/>
      <c r="O43" s="174"/>
      <c r="P43" s="367">
        <f t="shared" si="1"/>
        <v>0</v>
      </c>
      <c r="Q43" s="366"/>
      <c r="R43" s="174">
        <f t="shared" si="2"/>
        <v>80640</v>
      </c>
      <c r="S43" s="174"/>
      <c r="T43" s="174"/>
      <c r="U43" s="174"/>
      <c r="V43" s="367">
        <f t="shared" si="3"/>
        <v>80640</v>
      </c>
      <c r="W43" s="366"/>
      <c r="X43" s="174"/>
      <c r="Y43" s="174"/>
      <c r="Z43" s="174"/>
      <c r="AA43" s="174">
        <v>656000</v>
      </c>
      <c r="AB43" s="367">
        <f t="shared" si="4"/>
        <v>656000</v>
      </c>
      <c r="AC43" s="366"/>
      <c r="AD43" s="174"/>
      <c r="AE43" s="174"/>
      <c r="AF43" s="174"/>
      <c r="AG43" s="174"/>
      <c r="AH43" s="367">
        <f t="shared" si="5"/>
        <v>0</v>
      </c>
      <c r="AI43" s="366"/>
      <c r="AJ43" s="174"/>
      <c r="AK43" s="174"/>
      <c r="AL43" s="174"/>
      <c r="AM43" s="174">
        <f t="shared" si="6"/>
        <v>656000</v>
      </c>
      <c r="AN43" s="367">
        <f t="shared" si="7"/>
        <v>656000</v>
      </c>
      <c r="AO43" s="611"/>
      <c r="AP43" s="174"/>
      <c r="AQ43" s="174"/>
      <c r="AR43" s="174"/>
      <c r="AS43" s="174">
        <v>246000</v>
      </c>
      <c r="AT43" s="367">
        <f t="shared" si="8"/>
        <v>246000</v>
      </c>
      <c r="AU43" s="366"/>
      <c r="AV43" s="174"/>
      <c r="AW43" s="174"/>
      <c r="AX43" s="174"/>
      <c r="AY43" s="174"/>
      <c r="AZ43" s="367">
        <f t="shared" si="9"/>
        <v>0</v>
      </c>
      <c r="BA43" s="366"/>
      <c r="BB43" s="174"/>
      <c r="BC43" s="174"/>
      <c r="BD43" s="174"/>
      <c r="BE43" s="174">
        <f t="shared" si="10"/>
        <v>246000</v>
      </c>
      <c r="BF43" s="367">
        <f t="shared" si="11"/>
        <v>246000</v>
      </c>
      <c r="BG43" s="611"/>
      <c r="BH43" s="174"/>
      <c r="BI43" s="174"/>
      <c r="BJ43" s="174"/>
      <c r="BK43" s="174"/>
      <c r="BL43" s="367">
        <f t="shared" si="47"/>
        <v>0</v>
      </c>
      <c r="BM43" s="366"/>
      <c r="BN43" s="174"/>
      <c r="BO43" s="174"/>
      <c r="BP43" s="174"/>
      <c r="BQ43" s="174"/>
      <c r="BR43" s="367">
        <f t="shared" si="13"/>
        <v>0</v>
      </c>
      <c r="BS43" s="366"/>
      <c r="BT43" s="174"/>
      <c r="BU43" s="174"/>
      <c r="BV43" s="174"/>
      <c r="BW43" s="174"/>
      <c r="BX43" s="367">
        <f t="shared" si="14"/>
        <v>0</v>
      </c>
      <c r="BY43" s="366"/>
      <c r="BZ43" s="174"/>
      <c r="CA43" s="174"/>
      <c r="CB43" s="174"/>
      <c r="CC43" s="174"/>
      <c r="CD43" s="367">
        <f t="shared" si="15"/>
        <v>0</v>
      </c>
      <c r="CE43" s="618"/>
      <c r="CF43" s="366"/>
      <c r="CG43" s="174"/>
      <c r="CH43" s="174"/>
      <c r="CI43" s="174"/>
      <c r="CJ43" s="174"/>
      <c r="CK43" s="367">
        <f t="shared" si="48"/>
        <v>0</v>
      </c>
      <c r="CL43" s="611">
        <f t="shared" si="17"/>
        <v>0</v>
      </c>
      <c r="CM43" s="174">
        <f t="shared" si="18"/>
        <v>0</v>
      </c>
      <c r="CN43" s="174">
        <f t="shared" si="19"/>
        <v>0</v>
      </c>
      <c r="CO43" s="174">
        <f t="shared" si="20"/>
        <v>0</v>
      </c>
      <c r="CP43" s="174">
        <f t="shared" si="21"/>
        <v>0</v>
      </c>
      <c r="CQ43" s="367">
        <f t="shared" si="49"/>
        <v>0</v>
      </c>
      <c r="CR43" s="613"/>
      <c r="CS43" s="601"/>
      <c r="CT43" s="601"/>
      <c r="CU43" s="601"/>
      <c r="CV43" s="601"/>
      <c r="CW43" s="367">
        <f t="shared" si="50"/>
        <v>0</v>
      </c>
      <c r="CX43" s="366"/>
      <c r="CY43" s="174"/>
      <c r="CZ43" s="174"/>
      <c r="DA43" s="174"/>
      <c r="DB43" s="174"/>
      <c r="DC43" s="367">
        <f t="shared" si="24"/>
        <v>0</v>
      </c>
      <c r="DD43" s="366"/>
      <c r="DE43" s="174"/>
      <c r="DF43" s="174"/>
      <c r="DG43" s="174"/>
      <c r="DH43" s="174"/>
      <c r="DI43" s="367">
        <f t="shared" si="25"/>
        <v>0</v>
      </c>
      <c r="DJ43" s="600">
        <f t="shared" si="26"/>
        <v>0</v>
      </c>
      <c r="DK43" s="601">
        <f t="shared" si="27"/>
        <v>80640</v>
      </c>
      <c r="DL43" s="601">
        <f t="shared" si="28"/>
        <v>0</v>
      </c>
      <c r="DM43" s="601">
        <f t="shared" si="29"/>
        <v>0</v>
      </c>
      <c r="DN43" s="601">
        <f t="shared" si="30"/>
        <v>902000</v>
      </c>
      <c r="DO43" s="602">
        <f t="shared" si="31"/>
        <v>982640</v>
      </c>
      <c r="DP43" s="600">
        <f t="shared" si="32"/>
        <v>0</v>
      </c>
      <c r="DQ43" s="601">
        <f t="shared" si="33"/>
        <v>0</v>
      </c>
      <c r="DR43" s="601">
        <f t="shared" si="34"/>
        <v>0</v>
      </c>
      <c r="DS43" s="601">
        <f t="shared" si="35"/>
        <v>0</v>
      </c>
      <c r="DT43" s="601">
        <f t="shared" si="36"/>
        <v>0</v>
      </c>
      <c r="DU43" s="602">
        <f t="shared" si="37"/>
        <v>0</v>
      </c>
      <c r="DV43" s="600">
        <f t="shared" si="38"/>
        <v>0</v>
      </c>
      <c r="DW43" s="601">
        <f t="shared" si="39"/>
        <v>80640</v>
      </c>
      <c r="DX43" s="601">
        <f t="shared" si="40"/>
        <v>0</v>
      </c>
      <c r="DY43" s="601">
        <f t="shared" si="41"/>
        <v>0</v>
      </c>
      <c r="DZ43" s="601">
        <f t="shared" si="42"/>
        <v>902000</v>
      </c>
      <c r="EA43" s="602">
        <f t="shared" si="43"/>
        <v>982640</v>
      </c>
      <c r="EB43" s="459"/>
      <c r="EC43" s="366"/>
      <c r="ED43" s="174"/>
      <c r="EE43" s="174"/>
      <c r="EF43" s="174"/>
      <c r="EG43" s="174"/>
      <c r="EH43" s="174">
        <f t="shared" si="44"/>
        <v>0</v>
      </c>
      <c r="EI43" s="602"/>
      <c r="EJ43" s="459"/>
      <c r="EK43" s="614">
        <v>862657</v>
      </c>
      <c r="EL43" s="622" t="s">
        <v>5640</v>
      </c>
      <c r="EM43" s="623">
        <v>44945</v>
      </c>
      <c r="EO43" s="600">
        <v>833655.17</v>
      </c>
      <c r="EP43" s="601">
        <v>252752.83</v>
      </c>
      <c r="EQ43" s="601">
        <f t="shared" si="45"/>
        <v>1086408</v>
      </c>
      <c r="ER43" s="624" t="s">
        <v>5879</v>
      </c>
      <c r="ES43" s="625">
        <v>45189</v>
      </c>
    </row>
    <row r="44" spans="1:149">
      <c r="A44" s="231">
        <v>97</v>
      </c>
      <c r="B44" s="151">
        <v>2478</v>
      </c>
      <c r="C44" s="151">
        <v>72743379</v>
      </c>
      <c r="D44" s="232" t="s">
        <v>642</v>
      </c>
      <c r="E44" s="366"/>
      <c r="F44" s="174">
        <v>220320</v>
      </c>
      <c r="G44" s="174"/>
      <c r="H44" s="174"/>
      <c r="I44" s="174"/>
      <c r="J44" s="367">
        <f t="shared" si="46"/>
        <v>220320</v>
      </c>
      <c r="K44" s="366"/>
      <c r="L44" s="174"/>
      <c r="M44" s="174"/>
      <c r="N44" s="174"/>
      <c r="O44" s="174"/>
      <c r="P44" s="367">
        <f t="shared" si="1"/>
        <v>0</v>
      </c>
      <c r="Q44" s="366"/>
      <c r="R44" s="174">
        <f t="shared" si="2"/>
        <v>220320</v>
      </c>
      <c r="S44" s="174"/>
      <c r="T44" s="174"/>
      <c r="U44" s="174"/>
      <c r="V44" s="367">
        <f t="shared" si="3"/>
        <v>220320</v>
      </c>
      <c r="W44" s="366"/>
      <c r="X44" s="174"/>
      <c r="Y44" s="174"/>
      <c r="Z44" s="174"/>
      <c r="AA44" s="174"/>
      <c r="AB44" s="367">
        <f t="shared" si="4"/>
        <v>0</v>
      </c>
      <c r="AC44" s="366"/>
      <c r="AD44" s="174"/>
      <c r="AE44" s="174"/>
      <c r="AF44" s="174"/>
      <c r="AG44" s="174"/>
      <c r="AH44" s="367">
        <f t="shared" si="5"/>
        <v>0</v>
      </c>
      <c r="AI44" s="366"/>
      <c r="AJ44" s="174"/>
      <c r="AK44" s="174"/>
      <c r="AL44" s="174"/>
      <c r="AM44" s="174">
        <f t="shared" si="6"/>
        <v>0</v>
      </c>
      <c r="AN44" s="367">
        <f t="shared" si="7"/>
        <v>0</v>
      </c>
      <c r="AO44" s="611"/>
      <c r="AP44" s="174"/>
      <c r="AQ44" s="174"/>
      <c r="AR44" s="174"/>
      <c r="AS44" s="174">
        <v>553000</v>
      </c>
      <c r="AT44" s="367">
        <f t="shared" si="8"/>
        <v>553000</v>
      </c>
      <c r="AU44" s="366"/>
      <c r="AV44" s="174"/>
      <c r="AW44" s="174"/>
      <c r="AX44" s="174"/>
      <c r="AY44" s="174"/>
      <c r="AZ44" s="367">
        <f t="shared" si="9"/>
        <v>0</v>
      </c>
      <c r="BA44" s="366"/>
      <c r="BB44" s="174"/>
      <c r="BC44" s="174"/>
      <c r="BD44" s="174"/>
      <c r="BE44" s="174">
        <f t="shared" si="10"/>
        <v>553000</v>
      </c>
      <c r="BF44" s="367">
        <f t="shared" si="11"/>
        <v>553000</v>
      </c>
      <c r="BG44" s="611"/>
      <c r="BH44" s="174"/>
      <c r="BI44" s="174"/>
      <c r="BJ44" s="174"/>
      <c r="BK44" s="174"/>
      <c r="BL44" s="367">
        <f t="shared" si="47"/>
        <v>0</v>
      </c>
      <c r="BM44" s="366"/>
      <c r="BN44" s="174"/>
      <c r="BO44" s="174"/>
      <c r="BP44" s="174"/>
      <c r="BQ44" s="174"/>
      <c r="BR44" s="367">
        <f t="shared" si="13"/>
        <v>0</v>
      </c>
      <c r="BS44" s="366"/>
      <c r="BT44" s="174"/>
      <c r="BU44" s="174"/>
      <c r="BV44" s="174"/>
      <c r="BW44" s="174"/>
      <c r="BX44" s="367">
        <f t="shared" si="14"/>
        <v>0</v>
      </c>
      <c r="BY44" s="366">
        <v>346440</v>
      </c>
      <c r="BZ44" s="174"/>
      <c r="CA44" s="174">
        <v>117097</v>
      </c>
      <c r="CB44" s="174">
        <v>6929</v>
      </c>
      <c r="CC44" s="174"/>
      <c r="CD44" s="367">
        <f t="shared" si="15"/>
        <v>470466</v>
      </c>
      <c r="CE44" s="618">
        <v>1</v>
      </c>
      <c r="CF44" s="366"/>
      <c r="CG44" s="174"/>
      <c r="CH44" s="174"/>
      <c r="CI44" s="174"/>
      <c r="CJ44" s="174"/>
      <c r="CK44" s="367">
        <f t="shared" si="48"/>
        <v>0</v>
      </c>
      <c r="CL44" s="611">
        <f t="shared" si="17"/>
        <v>346440</v>
      </c>
      <c r="CM44" s="174">
        <f t="shared" si="18"/>
        <v>0</v>
      </c>
      <c r="CN44" s="174">
        <f t="shared" si="19"/>
        <v>117097</v>
      </c>
      <c r="CO44" s="174">
        <f t="shared" si="20"/>
        <v>6929</v>
      </c>
      <c r="CP44" s="174">
        <f t="shared" si="21"/>
        <v>0</v>
      </c>
      <c r="CQ44" s="367">
        <f t="shared" si="49"/>
        <v>470466</v>
      </c>
      <c r="CR44" s="613"/>
      <c r="CS44" s="601"/>
      <c r="CT44" s="601"/>
      <c r="CU44" s="601"/>
      <c r="CV44" s="601"/>
      <c r="CW44" s="367">
        <f t="shared" si="50"/>
        <v>0</v>
      </c>
      <c r="CX44" s="366"/>
      <c r="CY44" s="174"/>
      <c r="CZ44" s="174"/>
      <c r="DA44" s="174"/>
      <c r="DB44" s="174"/>
      <c r="DC44" s="367">
        <f t="shared" si="24"/>
        <v>0</v>
      </c>
      <c r="DD44" s="366"/>
      <c r="DE44" s="174"/>
      <c r="DF44" s="174"/>
      <c r="DG44" s="174"/>
      <c r="DH44" s="174"/>
      <c r="DI44" s="367">
        <f t="shared" si="25"/>
        <v>0</v>
      </c>
      <c r="DJ44" s="600">
        <f t="shared" si="26"/>
        <v>346440</v>
      </c>
      <c r="DK44" s="601">
        <f t="shared" si="27"/>
        <v>220320</v>
      </c>
      <c r="DL44" s="601">
        <f t="shared" si="28"/>
        <v>117097</v>
      </c>
      <c r="DM44" s="601">
        <f t="shared" si="29"/>
        <v>6929</v>
      </c>
      <c r="DN44" s="601">
        <f t="shared" si="30"/>
        <v>553000</v>
      </c>
      <c r="DO44" s="602">
        <f t="shared" si="31"/>
        <v>1243786</v>
      </c>
      <c r="DP44" s="600">
        <f t="shared" si="32"/>
        <v>0</v>
      </c>
      <c r="DQ44" s="601">
        <f t="shared" si="33"/>
        <v>0</v>
      </c>
      <c r="DR44" s="601">
        <f t="shared" si="34"/>
        <v>0</v>
      </c>
      <c r="DS44" s="601">
        <f t="shared" si="35"/>
        <v>0</v>
      </c>
      <c r="DT44" s="601">
        <f t="shared" si="36"/>
        <v>0</v>
      </c>
      <c r="DU44" s="602">
        <f t="shared" si="37"/>
        <v>0</v>
      </c>
      <c r="DV44" s="600">
        <f t="shared" si="38"/>
        <v>346440</v>
      </c>
      <c r="DW44" s="601">
        <f t="shared" si="39"/>
        <v>220320</v>
      </c>
      <c r="DX44" s="601">
        <f t="shared" si="40"/>
        <v>117097</v>
      </c>
      <c r="DY44" s="601">
        <f t="shared" si="41"/>
        <v>6929</v>
      </c>
      <c r="DZ44" s="601">
        <f t="shared" si="42"/>
        <v>553000</v>
      </c>
      <c r="EA44" s="602">
        <f t="shared" si="43"/>
        <v>1243786</v>
      </c>
      <c r="EB44" s="459"/>
      <c r="EC44" s="366"/>
      <c r="ED44" s="174"/>
      <c r="EE44" s="174"/>
      <c r="EF44" s="174"/>
      <c r="EG44" s="174"/>
      <c r="EH44" s="174">
        <f t="shared" si="44"/>
        <v>0</v>
      </c>
      <c r="EI44" s="602"/>
      <c r="EJ44" s="459"/>
      <c r="EK44" s="614">
        <v>6887</v>
      </c>
      <c r="EL44" s="622" t="s">
        <v>5651</v>
      </c>
      <c r="EM44" s="623">
        <v>44998</v>
      </c>
      <c r="EO44" s="600">
        <v>2802603.15</v>
      </c>
      <c r="EP44" s="601">
        <v>849710.85</v>
      </c>
      <c r="EQ44" s="601">
        <f t="shared" si="45"/>
        <v>3652314</v>
      </c>
      <c r="ER44" s="624" t="s">
        <v>5680</v>
      </c>
      <c r="ES44" s="625">
        <v>45013</v>
      </c>
    </row>
    <row r="45" spans="1:149" s="629" customFormat="1">
      <c r="A45" s="615">
        <v>98</v>
      </c>
      <c r="B45" s="153">
        <v>2465</v>
      </c>
      <c r="C45" s="153">
        <v>72741791</v>
      </c>
      <c r="D45" s="616" t="s">
        <v>646</v>
      </c>
      <c r="E45" s="608"/>
      <c r="F45" s="609">
        <v>72000</v>
      </c>
      <c r="G45" s="609"/>
      <c r="H45" s="609"/>
      <c r="I45" s="609"/>
      <c r="J45" s="610">
        <f t="shared" si="46"/>
        <v>72000</v>
      </c>
      <c r="K45" s="608"/>
      <c r="L45" s="609">
        <v>0</v>
      </c>
      <c r="M45" s="609"/>
      <c r="N45" s="609"/>
      <c r="O45" s="609"/>
      <c r="P45" s="610">
        <f t="shared" si="1"/>
        <v>0</v>
      </c>
      <c r="Q45" s="608"/>
      <c r="R45" s="609">
        <f t="shared" si="2"/>
        <v>72000</v>
      </c>
      <c r="S45" s="609"/>
      <c r="T45" s="609"/>
      <c r="U45" s="609"/>
      <c r="V45" s="610">
        <f t="shared" si="3"/>
        <v>72000</v>
      </c>
      <c r="W45" s="608"/>
      <c r="X45" s="609"/>
      <c r="Y45" s="609"/>
      <c r="Z45" s="609"/>
      <c r="AA45" s="609"/>
      <c r="AB45" s="610">
        <f t="shared" si="4"/>
        <v>0</v>
      </c>
      <c r="AC45" s="608"/>
      <c r="AD45" s="609"/>
      <c r="AE45" s="609"/>
      <c r="AF45" s="609"/>
      <c r="AG45" s="609"/>
      <c r="AH45" s="610">
        <f t="shared" si="5"/>
        <v>0</v>
      </c>
      <c r="AI45" s="608"/>
      <c r="AJ45" s="609"/>
      <c r="AK45" s="609"/>
      <c r="AL45" s="609"/>
      <c r="AM45" s="609">
        <f t="shared" si="6"/>
        <v>0</v>
      </c>
      <c r="AN45" s="610">
        <f t="shared" si="7"/>
        <v>0</v>
      </c>
      <c r="AO45" s="612"/>
      <c r="AP45" s="609"/>
      <c r="AQ45" s="609"/>
      <c r="AR45" s="609"/>
      <c r="AS45" s="609">
        <v>20000</v>
      </c>
      <c r="AT45" s="610">
        <f t="shared" si="8"/>
        <v>20000</v>
      </c>
      <c r="AU45" s="608"/>
      <c r="AV45" s="609"/>
      <c r="AW45" s="609"/>
      <c r="AX45" s="609"/>
      <c r="AY45" s="609">
        <v>0</v>
      </c>
      <c r="AZ45" s="610">
        <f t="shared" si="9"/>
        <v>0</v>
      </c>
      <c r="BA45" s="608"/>
      <c r="BB45" s="609"/>
      <c r="BC45" s="609"/>
      <c r="BD45" s="609"/>
      <c r="BE45" s="609">
        <f t="shared" si="10"/>
        <v>20000</v>
      </c>
      <c r="BF45" s="610">
        <f t="shared" si="11"/>
        <v>20000</v>
      </c>
      <c r="BG45" s="612"/>
      <c r="BH45" s="609"/>
      <c r="BI45" s="609"/>
      <c r="BJ45" s="609"/>
      <c r="BK45" s="609"/>
      <c r="BL45" s="610">
        <f t="shared" si="47"/>
        <v>0</v>
      </c>
      <c r="BM45" s="608"/>
      <c r="BN45" s="609"/>
      <c r="BO45" s="609"/>
      <c r="BP45" s="609"/>
      <c r="BQ45" s="609"/>
      <c r="BR45" s="610">
        <f t="shared" si="13"/>
        <v>0</v>
      </c>
      <c r="BS45" s="608"/>
      <c r="BT45" s="609"/>
      <c r="BU45" s="609"/>
      <c r="BV45" s="609"/>
      <c r="BW45" s="609"/>
      <c r="BX45" s="610">
        <f t="shared" si="14"/>
        <v>0</v>
      </c>
      <c r="BY45" s="366"/>
      <c r="BZ45" s="174"/>
      <c r="CA45" s="174"/>
      <c r="CB45" s="174"/>
      <c r="CC45" s="174"/>
      <c r="CD45" s="367">
        <f t="shared" si="15"/>
        <v>0</v>
      </c>
      <c r="CE45" s="618"/>
      <c r="CF45" s="608"/>
      <c r="CG45" s="609"/>
      <c r="CH45" s="609"/>
      <c r="CI45" s="609"/>
      <c r="CJ45" s="609"/>
      <c r="CK45" s="610">
        <f t="shared" si="48"/>
        <v>0</v>
      </c>
      <c r="CL45" s="612">
        <f t="shared" si="17"/>
        <v>0</v>
      </c>
      <c r="CM45" s="609">
        <f t="shared" si="18"/>
        <v>0</v>
      </c>
      <c r="CN45" s="609">
        <f t="shared" si="19"/>
        <v>0</v>
      </c>
      <c r="CO45" s="609">
        <f t="shared" si="20"/>
        <v>0</v>
      </c>
      <c r="CP45" s="609">
        <f t="shared" si="21"/>
        <v>0</v>
      </c>
      <c r="CQ45" s="610">
        <f t="shared" si="49"/>
        <v>0</v>
      </c>
      <c r="CR45" s="644"/>
      <c r="CS45" s="604"/>
      <c r="CT45" s="604"/>
      <c r="CU45" s="604"/>
      <c r="CV45" s="604"/>
      <c r="CW45" s="610">
        <f t="shared" si="50"/>
        <v>0</v>
      </c>
      <c r="CX45" s="608"/>
      <c r="CY45" s="609"/>
      <c r="CZ45" s="609"/>
      <c r="DA45" s="609"/>
      <c r="DB45" s="609"/>
      <c r="DC45" s="610">
        <f t="shared" si="24"/>
        <v>0</v>
      </c>
      <c r="DD45" s="608"/>
      <c r="DE45" s="609"/>
      <c r="DF45" s="609"/>
      <c r="DG45" s="609"/>
      <c r="DH45" s="609"/>
      <c r="DI45" s="610">
        <f t="shared" si="25"/>
        <v>0</v>
      </c>
      <c r="DJ45" s="603">
        <f t="shared" si="26"/>
        <v>0</v>
      </c>
      <c r="DK45" s="604">
        <f t="shared" si="27"/>
        <v>72000</v>
      </c>
      <c r="DL45" s="604">
        <f t="shared" si="28"/>
        <v>0</v>
      </c>
      <c r="DM45" s="604">
        <f t="shared" si="29"/>
        <v>0</v>
      </c>
      <c r="DN45" s="604">
        <f t="shared" si="30"/>
        <v>20000</v>
      </c>
      <c r="DO45" s="605">
        <f t="shared" si="31"/>
        <v>92000</v>
      </c>
      <c r="DP45" s="603">
        <f t="shared" si="32"/>
        <v>0</v>
      </c>
      <c r="DQ45" s="604">
        <f t="shared" si="33"/>
        <v>0</v>
      </c>
      <c r="DR45" s="604">
        <f t="shared" si="34"/>
        <v>0</v>
      </c>
      <c r="DS45" s="604">
        <f t="shared" si="35"/>
        <v>0</v>
      </c>
      <c r="DT45" s="604">
        <f t="shared" si="36"/>
        <v>0</v>
      </c>
      <c r="DU45" s="605">
        <f t="shared" si="37"/>
        <v>0</v>
      </c>
      <c r="DV45" s="603">
        <f t="shared" si="38"/>
        <v>0</v>
      </c>
      <c r="DW45" s="604">
        <f t="shared" si="39"/>
        <v>72000</v>
      </c>
      <c r="DX45" s="604">
        <f t="shared" si="40"/>
        <v>0</v>
      </c>
      <c r="DY45" s="604">
        <f t="shared" si="41"/>
        <v>0</v>
      </c>
      <c r="DZ45" s="604">
        <f t="shared" si="42"/>
        <v>20000</v>
      </c>
      <c r="EA45" s="605">
        <f t="shared" si="43"/>
        <v>92000</v>
      </c>
      <c r="EB45" s="599"/>
      <c r="EC45" s="608"/>
      <c r="ED45" s="609"/>
      <c r="EE45" s="609"/>
      <c r="EF45" s="609"/>
      <c r="EG45" s="609"/>
      <c r="EH45" s="609">
        <f t="shared" si="44"/>
        <v>0</v>
      </c>
      <c r="EI45" s="605"/>
      <c r="EJ45" s="599"/>
      <c r="EK45" s="626"/>
      <c r="EL45" s="627"/>
      <c r="EM45" s="628"/>
      <c r="EO45" s="600">
        <v>1470904.83</v>
      </c>
      <c r="EP45" s="601">
        <v>445958.17</v>
      </c>
      <c r="EQ45" s="601">
        <f t="shared" si="45"/>
        <v>1916863</v>
      </c>
      <c r="ER45" s="624" t="s">
        <v>5670</v>
      </c>
      <c r="ES45" s="625">
        <v>44963</v>
      </c>
    </row>
    <row r="46" spans="1:149">
      <c r="A46" s="231">
        <v>99</v>
      </c>
      <c r="B46" s="151">
        <v>2480</v>
      </c>
      <c r="C46" s="151">
        <v>46744924</v>
      </c>
      <c r="D46" s="232" t="s">
        <v>651</v>
      </c>
      <c r="E46" s="366"/>
      <c r="F46" s="174">
        <v>179040</v>
      </c>
      <c r="G46" s="174"/>
      <c r="H46" s="174"/>
      <c r="I46" s="174"/>
      <c r="J46" s="367">
        <f t="shared" si="46"/>
        <v>179040</v>
      </c>
      <c r="K46" s="366"/>
      <c r="L46" s="174"/>
      <c r="M46" s="174"/>
      <c r="N46" s="174"/>
      <c r="O46" s="174"/>
      <c r="P46" s="367">
        <f t="shared" si="1"/>
        <v>0</v>
      </c>
      <c r="Q46" s="366"/>
      <c r="R46" s="174">
        <f t="shared" si="2"/>
        <v>179040</v>
      </c>
      <c r="S46" s="174"/>
      <c r="T46" s="174"/>
      <c r="U46" s="174"/>
      <c r="V46" s="367">
        <f t="shared" si="3"/>
        <v>179040</v>
      </c>
      <c r="W46" s="366"/>
      <c r="X46" s="174"/>
      <c r="Y46" s="174"/>
      <c r="Z46" s="174"/>
      <c r="AA46" s="174"/>
      <c r="AB46" s="367">
        <f t="shared" si="4"/>
        <v>0</v>
      </c>
      <c r="AC46" s="366"/>
      <c r="AD46" s="174"/>
      <c r="AE46" s="174"/>
      <c r="AF46" s="174"/>
      <c r="AG46" s="174"/>
      <c r="AH46" s="367">
        <f t="shared" si="5"/>
        <v>0</v>
      </c>
      <c r="AI46" s="366"/>
      <c r="AJ46" s="174"/>
      <c r="AK46" s="174"/>
      <c r="AL46" s="174"/>
      <c r="AM46" s="174">
        <f t="shared" si="6"/>
        <v>0</v>
      </c>
      <c r="AN46" s="367">
        <f t="shared" si="7"/>
        <v>0</v>
      </c>
      <c r="AO46" s="611"/>
      <c r="AP46" s="174"/>
      <c r="AQ46" s="174"/>
      <c r="AR46" s="174"/>
      <c r="AS46" s="174">
        <v>159000</v>
      </c>
      <c r="AT46" s="367">
        <f t="shared" si="8"/>
        <v>159000</v>
      </c>
      <c r="AU46" s="366"/>
      <c r="AV46" s="174"/>
      <c r="AW46" s="174"/>
      <c r="AX46" s="174"/>
      <c r="AY46" s="174"/>
      <c r="AZ46" s="367">
        <f t="shared" si="9"/>
        <v>0</v>
      </c>
      <c r="BA46" s="366"/>
      <c r="BB46" s="174"/>
      <c r="BC46" s="174"/>
      <c r="BD46" s="174"/>
      <c r="BE46" s="174">
        <f t="shared" si="10"/>
        <v>159000</v>
      </c>
      <c r="BF46" s="367">
        <f t="shared" si="11"/>
        <v>159000</v>
      </c>
      <c r="BG46" s="611"/>
      <c r="BH46" s="174"/>
      <c r="BI46" s="174"/>
      <c r="BJ46" s="174"/>
      <c r="BK46" s="174"/>
      <c r="BL46" s="367">
        <f t="shared" si="47"/>
        <v>0</v>
      </c>
      <c r="BM46" s="366"/>
      <c r="BN46" s="174"/>
      <c r="BO46" s="174"/>
      <c r="BP46" s="174"/>
      <c r="BQ46" s="174"/>
      <c r="BR46" s="367">
        <f t="shared" si="13"/>
        <v>0</v>
      </c>
      <c r="BS46" s="366"/>
      <c r="BT46" s="174"/>
      <c r="BU46" s="174"/>
      <c r="BV46" s="174"/>
      <c r="BW46" s="174"/>
      <c r="BX46" s="367">
        <f t="shared" si="14"/>
        <v>0</v>
      </c>
      <c r="BY46" s="366"/>
      <c r="BZ46" s="174"/>
      <c r="CA46" s="174"/>
      <c r="CB46" s="174"/>
      <c r="CC46" s="174"/>
      <c r="CD46" s="367">
        <f t="shared" si="15"/>
        <v>0</v>
      </c>
      <c r="CE46" s="618"/>
      <c r="CF46" s="366"/>
      <c r="CG46" s="174"/>
      <c r="CH46" s="174"/>
      <c r="CI46" s="174"/>
      <c r="CJ46" s="174"/>
      <c r="CK46" s="367">
        <f t="shared" si="48"/>
        <v>0</v>
      </c>
      <c r="CL46" s="611">
        <f t="shared" si="17"/>
        <v>0</v>
      </c>
      <c r="CM46" s="174">
        <f t="shared" si="18"/>
        <v>0</v>
      </c>
      <c r="CN46" s="174">
        <f t="shared" si="19"/>
        <v>0</v>
      </c>
      <c r="CO46" s="174">
        <f t="shared" si="20"/>
        <v>0</v>
      </c>
      <c r="CP46" s="174">
        <f t="shared" si="21"/>
        <v>0</v>
      </c>
      <c r="CQ46" s="367">
        <f t="shared" si="49"/>
        <v>0</v>
      </c>
      <c r="CR46" s="613"/>
      <c r="CS46" s="601"/>
      <c r="CT46" s="601"/>
      <c r="CU46" s="601"/>
      <c r="CV46" s="601"/>
      <c r="CW46" s="367">
        <f t="shared" si="50"/>
        <v>0</v>
      </c>
      <c r="CX46" s="366"/>
      <c r="CY46" s="174"/>
      <c r="CZ46" s="174"/>
      <c r="DA46" s="174"/>
      <c r="DB46" s="174"/>
      <c r="DC46" s="367">
        <f t="shared" si="24"/>
        <v>0</v>
      </c>
      <c r="DD46" s="366"/>
      <c r="DE46" s="174"/>
      <c r="DF46" s="174"/>
      <c r="DG46" s="174"/>
      <c r="DH46" s="174"/>
      <c r="DI46" s="367">
        <f t="shared" si="25"/>
        <v>0</v>
      </c>
      <c r="DJ46" s="600">
        <f t="shared" si="26"/>
        <v>0</v>
      </c>
      <c r="DK46" s="601">
        <f t="shared" si="27"/>
        <v>179040</v>
      </c>
      <c r="DL46" s="601">
        <f t="shared" si="28"/>
        <v>0</v>
      </c>
      <c r="DM46" s="601">
        <f t="shared" si="29"/>
        <v>0</v>
      </c>
      <c r="DN46" s="601">
        <f t="shared" si="30"/>
        <v>159000</v>
      </c>
      <c r="DO46" s="602">
        <f t="shared" si="31"/>
        <v>338040</v>
      </c>
      <c r="DP46" s="600">
        <f t="shared" si="32"/>
        <v>0</v>
      </c>
      <c r="DQ46" s="601">
        <f t="shared" si="33"/>
        <v>0</v>
      </c>
      <c r="DR46" s="601">
        <f t="shared" si="34"/>
        <v>0</v>
      </c>
      <c r="DS46" s="601">
        <f t="shared" si="35"/>
        <v>0</v>
      </c>
      <c r="DT46" s="601">
        <f t="shared" si="36"/>
        <v>0</v>
      </c>
      <c r="DU46" s="602">
        <f t="shared" si="37"/>
        <v>0</v>
      </c>
      <c r="DV46" s="600">
        <f t="shared" si="38"/>
        <v>0</v>
      </c>
      <c r="DW46" s="601">
        <f t="shared" si="39"/>
        <v>179040</v>
      </c>
      <c r="DX46" s="601">
        <f t="shared" si="40"/>
        <v>0</v>
      </c>
      <c r="DY46" s="601">
        <f t="shared" si="41"/>
        <v>0</v>
      </c>
      <c r="DZ46" s="601">
        <f t="shared" si="42"/>
        <v>159000</v>
      </c>
      <c r="EA46" s="602">
        <f t="shared" si="43"/>
        <v>338040</v>
      </c>
      <c r="EB46" s="459"/>
      <c r="EC46" s="366"/>
      <c r="ED46" s="174"/>
      <c r="EE46" s="174"/>
      <c r="EF46" s="174"/>
      <c r="EG46" s="174"/>
      <c r="EH46" s="174">
        <f t="shared" si="44"/>
        <v>0</v>
      </c>
      <c r="EI46" s="602"/>
      <c r="EJ46" s="459"/>
      <c r="EK46" s="614"/>
      <c r="EL46" s="622"/>
      <c r="EM46" s="623"/>
      <c r="EO46" s="600"/>
      <c r="EP46" s="601"/>
      <c r="EQ46" s="601"/>
      <c r="ER46" s="624"/>
      <c r="ES46" s="625"/>
    </row>
    <row r="47" spans="1:149">
      <c r="A47" s="231">
        <v>100</v>
      </c>
      <c r="B47" s="151">
        <v>2482</v>
      </c>
      <c r="C47" s="151">
        <v>72741716</v>
      </c>
      <c r="D47" s="232" t="s">
        <v>655</v>
      </c>
      <c r="E47" s="366"/>
      <c r="F47" s="174">
        <v>81600</v>
      </c>
      <c r="G47" s="174"/>
      <c r="H47" s="174"/>
      <c r="I47" s="174"/>
      <c r="J47" s="367">
        <f t="shared" si="46"/>
        <v>81600</v>
      </c>
      <c r="K47" s="366"/>
      <c r="L47" s="174"/>
      <c r="M47" s="174"/>
      <c r="N47" s="174"/>
      <c r="O47" s="174"/>
      <c r="P47" s="367">
        <f t="shared" si="1"/>
        <v>0</v>
      </c>
      <c r="Q47" s="366"/>
      <c r="R47" s="174">
        <f t="shared" si="2"/>
        <v>81600</v>
      </c>
      <c r="S47" s="174"/>
      <c r="T47" s="174"/>
      <c r="U47" s="174"/>
      <c r="V47" s="367">
        <f t="shared" si="3"/>
        <v>81600</v>
      </c>
      <c r="W47" s="366"/>
      <c r="X47" s="174"/>
      <c r="Y47" s="174"/>
      <c r="Z47" s="174"/>
      <c r="AA47" s="174"/>
      <c r="AB47" s="367">
        <f t="shared" si="4"/>
        <v>0</v>
      </c>
      <c r="AC47" s="366"/>
      <c r="AD47" s="174"/>
      <c r="AE47" s="174"/>
      <c r="AF47" s="174"/>
      <c r="AG47" s="174"/>
      <c r="AH47" s="367">
        <f t="shared" si="5"/>
        <v>0</v>
      </c>
      <c r="AI47" s="366"/>
      <c r="AJ47" s="174"/>
      <c r="AK47" s="174"/>
      <c r="AL47" s="174"/>
      <c r="AM47" s="174">
        <f t="shared" si="6"/>
        <v>0</v>
      </c>
      <c r="AN47" s="367">
        <f t="shared" si="7"/>
        <v>0</v>
      </c>
      <c r="AO47" s="611"/>
      <c r="AP47" s="174"/>
      <c r="AQ47" s="174"/>
      <c r="AR47" s="174"/>
      <c r="AS47" s="174">
        <v>155000</v>
      </c>
      <c r="AT47" s="367">
        <f t="shared" si="8"/>
        <v>155000</v>
      </c>
      <c r="AU47" s="366"/>
      <c r="AV47" s="174"/>
      <c r="AW47" s="174"/>
      <c r="AX47" s="174"/>
      <c r="AY47" s="174"/>
      <c r="AZ47" s="367">
        <f t="shared" si="9"/>
        <v>0</v>
      </c>
      <c r="BA47" s="366"/>
      <c r="BB47" s="174"/>
      <c r="BC47" s="174"/>
      <c r="BD47" s="174"/>
      <c r="BE47" s="174">
        <f t="shared" si="10"/>
        <v>155000</v>
      </c>
      <c r="BF47" s="367">
        <f t="shared" si="11"/>
        <v>155000</v>
      </c>
      <c r="BG47" s="611"/>
      <c r="BH47" s="174"/>
      <c r="BI47" s="174"/>
      <c r="BJ47" s="174"/>
      <c r="BK47" s="174"/>
      <c r="BL47" s="367">
        <f t="shared" si="47"/>
        <v>0</v>
      </c>
      <c r="BM47" s="366"/>
      <c r="BN47" s="174"/>
      <c r="BO47" s="174"/>
      <c r="BP47" s="174"/>
      <c r="BQ47" s="174"/>
      <c r="BR47" s="367">
        <f t="shared" si="13"/>
        <v>0</v>
      </c>
      <c r="BS47" s="366"/>
      <c r="BT47" s="174"/>
      <c r="BU47" s="174"/>
      <c r="BV47" s="174"/>
      <c r="BW47" s="174"/>
      <c r="BX47" s="367">
        <f t="shared" si="14"/>
        <v>0</v>
      </c>
      <c r="BY47" s="366"/>
      <c r="BZ47" s="174"/>
      <c r="CA47" s="174"/>
      <c r="CB47" s="174"/>
      <c r="CC47" s="174"/>
      <c r="CD47" s="367">
        <f t="shared" si="15"/>
        <v>0</v>
      </c>
      <c r="CE47" s="618"/>
      <c r="CF47" s="366"/>
      <c r="CG47" s="174"/>
      <c r="CH47" s="174"/>
      <c r="CI47" s="174"/>
      <c r="CJ47" s="174"/>
      <c r="CK47" s="367">
        <f t="shared" si="48"/>
        <v>0</v>
      </c>
      <c r="CL47" s="611">
        <f t="shared" si="17"/>
        <v>0</v>
      </c>
      <c r="CM47" s="174">
        <f t="shared" si="18"/>
        <v>0</v>
      </c>
      <c r="CN47" s="174">
        <f t="shared" si="19"/>
        <v>0</v>
      </c>
      <c r="CO47" s="174">
        <f t="shared" si="20"/>
        <v>0</v>
      </c>
      <c r="CP47" s="174">
        <f t="shared" si="21"/>
        <v>0</v>
      </c>
      <c r="CQ47" s="367">
        <f t="shared" si="49"/>
        <v>0</v>
      </c>
      <c r="CR47" s="613"/>
      <c r="CS47" s="601"/>
      <c r="CT47" s="601"/>
      <c r="CU47" s="601"/>
      <c r="CV47" s="601"/>
      <c r="CW47" s="367">
        <f t="shared" si="50"/>
        <v>0</v>
      </c>
      <c r="CX47" s="366"/>
      <c r="CY47" s="174"/>
      <c r="CZ47" s="174"/>
      <c r="DA47" s="174"/>
      <c r="DB47" s="174"/>
      <c r="DC47" s="367">
        <f t="shared" si="24"/>
        <v>0</v>
      </c>
      <c r="DD47" s="366"/>
      <c r="DE47" s="174"/>
      <c r="DF47" s="174"/>
      <c r="DG47" s="174"/>
      <c r="DH47" s="174"/>
      <c r="DI47" s="367">
        <f t="shared" si="25"/>
        <v>0</v>
      </c>
      <c r="DJ47" s="600">
        <f t="shared" si="26"/>
        <v>0</v>
      </c>
      <c r="DK47" s="601">
        <f t="shared" si="27"/>
        <v>81600</v>
      </c>
      <c r="DL47" s="601">
        <f t="shared" si="28"/>
        <v>0</v>
      </c>
      <c r="DM47" s="601">
        <f t="shared" si="29"/>
        <v>0</v>
      </c>
      <c r="DN47" s="601">
        <f t="shared" si="30"/>
        <v>155000</v>
      </c>
      <c r="DO47" s="602">
        <f t="shared" si="31"/>
        <v>236600</v>
      </c>
      <c r="DP47" s="600">
        <f t="shared" si="32"/>
        <v>0</v>
      </c>
      <c r="DQ47" s="601">
        <f t="shared" si="33"/>
        <v>0</v>
      </c>
      <c r="DR47" s="601">
        <f t="shared" si="34"/>
        <v>0</v>
      </c>
      <c r="DS47" s="601">
        <f t="shared" si="35"/>
        <v>0</v>
      </c>
      <c r="DT47" s="601">
        <f t="shared" si="36"/>
        <v>0</v>
      </c>
      <c r="DU47" s="602">
        <f t="shared" si="37"/>
        <v>0</v>
      </c>
      <c r="DV47" s="600">
        <f t="shared" si="38"/>
        <v>0</v>
      </c>
      <c r="DW47" s="601">
        <f t="shared" si="39"/>
        <v>81600</v>
      </c>
      <c r="DX47" s="601">
        <f t="shared" si="40"/>
        <v>0</v>
      </c>
      <c r="DY47" s="601">
        <f t="shared" si="41"/>
        <v>0</v>
      </c>
      <c r="DZ47" s="601">
        <f t="shared" si="42"/>
        <v>155000</v>
      </c>
      <c r="EA47" s="602">
        <f t="shared" si="43"/>
        <v>236600</v>
      </c>
      <c r="EB47" s="459"/>
      <c r="EC47" s="366"/>
      <c r="ED47" s="174"/>
      <c r="EE47" s="174"/>
      <c r="EF47" s="174"/>
      <c r="EG47" s="174"/>
      <c r="EH47" s="174">
        <f t="shared" si="44"/>
        <v>0</v>
      </c>
      <c r="EI47" s="602"/>
      <c r="EJ47" s="459"/>
      <c r="EK47" s="614"/>
      <c r="EL47" s="622"/>
      <c r="EM47" s="623"/>
      <c r="EO47" s="600">
        <v>1256611.6000000001</v>
      </c>
      <c r="EP47" s="601">
        <v>380987.4</v>
      </c>
      <c r="EQ47" s="601">
        <f t="shared" si="45"/>
        <v>1637599</v>
      </c>
      <c r="ER47" s="624" t="s">
        <v>5775</v>
      </c>
      <c r="ES47" s="625">
        <v>45120</v>
      </c>
    </row>
    <row r="48" spans="1:149">
      <c r="A48" s="231">
        <v>101</v>
      </c>
      <c r="B48" s="151">
        <v>2328</v>
      </c>
      <c r="C48" s="151">
        <v>71294988</v>
      </c>
      <c r="D48" s="232" t="s">
        <v>3326</v>
      </c>
      <c r="E48" s="366"/>
      <c r="F48" s="174">
        <v>54240</v>
      </c>
      <c r="G48" s="174"/>
      <c r="H48" s="174"/>
      <c r="I48" s="174"/>
      <c r="J48" s="367">
        <f t="shared" si="46"/>
        <v>54240</v>
      </c>
      <c r="K48" s="366"/>
      <c r="L48" s="174">
        <v>36840</v>
      </c>
      <c r="M48" s="174"/>
      <c r="N48" s="174"/>
      <c r="O48" s="174"/>
      <c r="P48" s="367">
        <f t="shared" si="1"/>
        <v>36840</v>
      </c>
      <c r="Q48" s="366"/>
      <c r="R48" s="174">
        <f t="shared" si="2"/>
        <v>17400</v>
      </c>
      <c r="S48" s="174"/>
      <c r="T48" s="174"/>
      <c r="U48" s="174"/>
      <c r="V48" s="367">
        <f t="shared" si="3"/>
        <v>17400</v>
      </c>
      <c r="W48" s="366"/>
      <c r="X48" s="174"/>
      <c r="Y48" s="174"/>
      <c r="Z48" s="174"/>
      <c r="AA48" s="174">
        <v>427000</v>
      </c>
      <c r="AB48" s="367">
        <f t="shared" si="4"/>
        <v>427000</v>
      </c>
      <c r="AC48" s="366"/>
      <c r="AD48" s="174"/>
      <c r="AE48" s="174"/>
      <c r="AF48" s="174"/>
      <c r="AG48" s="174"/>
      <c r="AH48" s="367">
        <f t="shared" si="5"/>
        <v>0</v>
      </c>
      <c r="AI48" s="366"/>
      <c r="AJ48" s="174"/>
      <c r="AK48" s="174"/>
      <c r="AL48" s="174"/>
      <c r="AM48" s="174">
        <f t="shared" si="6"/>
        <v>427000</v>
      </c>
      <c r="AN48" s="367">
        <f t="shared" si="7"/>
        <v>427000</v>
      </c>
      <c r="AO48" s="611"/>
      <c r="AP48" s="174"/>
      <c r="AQ48" s="174"/>
      <c r="AR48" s="174"/>
      <c r="AS48" s="174">
        <v>20000</v>
      </c>
      <c r="AT48" s="367">
        <f t="shared" si="8"/>
        <v>20000</v>
      </c>
      <c r="AU48" s="366"/>
      <c r="AV48" s="174"/>
      <c r="AW48" s="174"/>
      <c r="AX48" s="174"/>
      <c r="AY48" s="174"/>
      <c r="AZ48" s="367">
        <f t="shared" si="9"/>
        <v>0</v>
      </c>
      <c r="BA48" s="366"/>
      <c r="BB48" s="174"/>
      <c r="BC48" s="174"/>
      <c r="BD48" s="174"/>
      <c r="BE48" s="174">
        <f t="shared" si="10"/>
        <v>20000</v>
      </c>
      <c r="BF48" s="367">
        <f t="shared" si="11"/>
        <v>20000</v>
      </c>
      <c r="BG48" s="611"/>
      <c r="BH48" s="174"/>
      <c r="BI48" s="174"/>
      <c r="BJ48" s="174"/>
      <c r="BK48" s="174"/>
      <c r="BL48" s="367">
        <f t="shared" si="47"/>
        <v>0</v>
      </c>
      <c r="BM48" s="366"/>
      <c r="BN48" s="174"/>
      <c r="BO48" s="174"/>
      <c r="BP48" s="174"/>
      <c r="BQ48" s="174"/>
      <c r="BR48" s="367">
        <f t="shared" si="13"/>
        <v>0</v>
      </c>
      <c r="BS48" s="366"/>
      <c r="BT48" s="174"/>
      <c r="BU48" s="174"/>
      <c r="BV48" s="174"/>
      <c r="BW48" s="174"/>
      <c r="BX48" s="367">
        <f t="shared" si="14"/>
        <v>0</v>
      </c>
      <c r="BY48" s="366"/>
      <c r="BZ48" s="174"/>
      <c r="CA48" s="174"/>
      <c r="CB48" s="174"/>
      <c r="CC48" s="174"/>
      <c r="CD48" s="367">
        <f t="shared" si="15"/>
        <v>0</v>
      </c>
      <c r="CE48" s="618"/>
      <c r="CF48" s="366"/>
      <c r="CG48" s="174"/>
      <c r="CH48" s="174"/>
      <c r="CI48" s="174"/>
      <c r="CJ48" s="174"/>
      <c r="CK48" s="367">
        <f t="shared" si="48"/>
        <v>0</v>
      </c>
      <c r="CL48" s="611">
        <f t="shared" si="17"/>
        <v>0</v>
      </c>
      <c r="CM48" s="174">
        <f t="shared" si="18"/>
        <v>0</v>
      </c>
      <c r="CN48" s="174">
        <f t="shared" si="19"/>
        <v>0</v>
      </c>
      <c r="CO48" s="174">
        <f t="shared" si="20"/>
        <v>0</v>
      </c>
      <c r="CP48" s="174">
        <f t="shared" si="21"/>
        <v>0</v>
      </c>
      <c r="CQ48" s="367">
        <f t="shared" si="49"/>
        <v>0</v>
      </c>
      <c r="CR48" s="613"/>
      <c r="CS48" s="601"/>
      <c r="CT48" s="601"/>
      <c r="CU48" s="601"/>
      <c r="CV48" s="601"/>
      <c r="CW48" s="367">
        <f t="shared" si="50"/>
        <v>0</v>
      </c>
      <c r="CX48" s="366"/>
      <c r="CY48" s="174"/>
      <c r="CZ48" s="174"/>
      <c r="DA48" s="174"/>
      <c r="DB48" s="174"/>
      <c r="DC48" s="367">
        <f t="shared" si="24"/>
        <v>0</v>
      </c>
      <c r="DD48" s="366"/>
      <c r="DE48" s="174"/>
      <c r="DF48" s="174"/>
      <c r="DG48" s="174"/>
      <c r="DH48" s="174"/>
      <c r="DI48" s="367">
        <f t="shared" si="25"/>
        <v>0</v>
      </c>
      <c r="DJ48" s="600">
        <f t="shared" si="26"/>
        <v>0</v>
      </c>
      <c r="DK48" s="601">
        <f t="shared" si="27"/>
        <v>54240</v>
      </c>
      <c r="DL48" s="601">
        <f t="shared" si="28"/>
        <v>0</v>
      </c>
      <c r="DM48" s="601">
        <f t="shared" si="29"/>
        <v>0</v>
      </c>
      <c r="DN48" s="601">
        <f t="shared" si="30"/>
        <v>447000</v>
      </c>
      <c r="DO48" s="602">
        <f t="shared" si="31"/>
        <v>501240</v>
      </c>
      <c r="DP48" s="600">
        <f t="shared" si="32"/>
        <v>0</v>
      </c>
      <c r="DQ48" s="601">
        <f t="shared" si="33"/>
        <v>36840</v>
      </c>
      <c r="DR48" s="601">
        <f t="shared" si="34"/>
        <v>0</v>
      </c>
      <c r="DS48" s="601">
        <f t="shared" si="35"/>
        <v>0</v>
      </c>
      <c r="DT48" s="601">
        <f t="shared" si="36"/>
        <v>0</v>
      </c>
      <c r="DU48" s="602">
        <f t="shared" si="37"/>
        <v>36840</v>
      </c>
      <c r="DV48" s="600">
        <f t="shared" si="38"/>
        <v>0</v>
      </c>
      <c r="DW48" s="601">
        <f t="shared" si="39"/>
        <v>17400</v>
      </c>
      <c r="DX48" s="601">
        <f t="shared" si="40"/>
        <v>0</v>
      </c>
      <c r="DY48" s="601">
        <f t="shared" si="41"/>
        <v>0</v>
      </c>
      <c r="DZ48" s="601">
        <f t="shared" si="42"/>
        <v>447000</v>
      </c>
      <c r="EA48" s="602">
        <f t="shared" si="43"/>
        <v>464400</v>
      </c>
      <c r="EB48" s="459"/>
      <c r="EC48" s="366"/>
      <c r="ED48" s="174"/>
      <c r="EE48" s="174"/>
      <c r="EF48" s="174"/>
      <c r="EG48" s="174"/>
      <c r="EH48" s="174">
        <f t="shared" si="44"/>
        <v>0</v>
      </c>
      <c r="EI48" s="602"/>
      <c r="EJ48" s="459"/>
      <c r="EK48" s="614"/>
      <c r="EL48" s="622"/>
      <c r="EM48" s="623"/>
      <c r="EO48" s="600">
        <v>1652238.84</v>
      </c>
      <c r="EP48" s="601">
        <v>500936.16</v>
      </c>
      <c r="EQ48" s="601">
        <f t="shared" si="45"/>
        <v>2153175</v>
      </c>
      <c r="ER48" s="624" t="s">
        <v>5850</v>
      </c>
      <c r="ES48" s="625">
        <v>45149</v>
      </c>
    </row>
    <row r="49" spans="1:149">
      <c r="A49" s="231">
        <v>102</v>
      </c>
      <c r="B49" s="151">
        <v>2486</v>
      </c>
      <c r="C49" s="151">
        <v>46744908</v>
      </c>
      <c r="D49" s="232" t="s">
        <v>667</v>
      </c>
      <c r="E49" s="366"/>
      <c r="F49" s="174">
        <v>47520</v>
      </c>
      <c r="G49" s="174"/>
      <c r="H49" s="174"/>
      <c r="I49" s="174"/>
      <c r="J49" s="367">
        <f t="shared" si="46"/>
        <v>47520</v>
      </c>
      <c r="K49" s="366"/>
      <c r="L49" s="174"/>
      <c r="M49" s="174"/>
      <c r="N49" s="174"/>
      <c r="O49" s="174"/>
      <c r="P49" s="367">
        <f t="shared" si="1"/>
        <v>0</v>
      </c>
      <c r="Q49" s="366"/>
      <c r="R49" s="174">
        <f t="shared" si="2"/>
        <v>47520</v>
      </c>
      <c r="S49" s="174"/>
      <c r="T49" s="174"/>
      <c r="U49" s="174"/>
      <c r="V49" s="367">
        <f t="shared" si="3"/>
        <v>47520</v>
      </c>
      <c r="W49" s="366"/>
      <c r="X49" s="174"/>
      <c r="Y49" s="174"/>
      <c r="Z49" s="174"/>
      <c r="AA49" s="174"/>
      <c r="AB49" s="367">
        <f t="shared" si="4"/>
        <v>0</v>
      </c>
      <c r="AC49" s="366"/>
      <c r="AD49" s="174"/>
      <c r="AE49" s="174"/>
      <c r="AF49" s="174"/>
      <c r="AG49" s="174"/>
      <c r="AH49" s="367">
        <f t="shared" si="5"/>
        <v>0</v>
      </c>
      <c r="AI49" s="366"/>
      <c r="AJ49" s="174"/>
      <c r="AK49" s="174"/>
      <c r="AL49" s="174"/>
      <c r="AM49" s="174">
        <f t="shared" si="6"/>
        <v>0</v>
      </c>
      <c r="AN49" s="367">
        <f t="shared" si="7"/>
        <v>0</v>
      </c>
      <c r="AO49" s="611"/>
      <c r="AP49" s="174"/>
      <c r="AQ49" s="174"/>
      <c r="AR49" s="174"/>
      <c r="AS49" s="174">
        <v>36000</v>
      </c>
      <c r="AT49" s="367">
        <f t="shared" si="8"/>
        <v>36000</v>
      </c>
      <c r="AU49" s="366"/>
      <c r="AV49" s="174"/>
      <c r="AW49" s="174"/>
      <c r="AX49" s="174"/>
      <c r="AY49" s="174"/>
      <c r="AZ49" s="367">
        <f t="shared" si="9"/>
        <v>0</v>
      </c>
      <c r="BA49" s="366"/>
      <c r="BB49" s="174"/>
      <c r="BC49" s="174"/>
      <c r="BD49" s="174"/>
      <c r="BE49" s="174">
        <f t="shared" si="10"/>
        <v>36000</v>
      </c>
      <c r="BF49" s="367">
        <f t="shared" si="11"/>
        <v>36000</v>
      </c>
      <c r="BG49" s="611"/>
      <c r="BH49" s="174"/>
      <c r="BI49" s="174"/>
      <c r="BJ49" s="174"/>
      <c r="BK49" s="174"/>
      <c r="BL49" s="367">
        <f t="shared" si="47"/>
        <v>0</v>
      </c>
      <c r="BM49" s="366"/>
      <c r="BN49" s="174"/>
      <c r="BO49" s="174"/>
      <c r="BP49" s="174"/>
      <c r="BQ49" s="174"/>
      <c r="BR49" s="367">
        <f t="shared" si="13"/>
        <v>0</v>
      </c>
      <c r="BS49" s="366"/>
      <c r="BT49" s="174"/>
      <c r="BU49" s="174"/>
      <c r="BV49" s="174"/>
      <c r="BW49" s="174"/>
      <c r="BX49" s="367">
        <f t="shared" si="14"/>
        <v>0</v>
      </c>
      <c r="BY49" s="366"/>
      <c r="BZ49" s="174"/>
      <c r="CA49" s="174"/>
      <c r="CB49" s="174"/>
      <c r="CC49" s="174"/>
      <c r="CD49" s="367">
        <f t="shared" si="15"/>
        <v>0</v>
      </c>
      <c r="CE49" s="618"/>
      <c r="CF49" s="366"/>
      <c r="CG49" s="174"/>
      <c r="CH49" s="174"/>
      <c r="CI49" s="174"/>
      <c r="CJ49" s="174"/>
      <c r="CK49" s="367">
        <f t="shared" si="48"/>
        <v>0</v>
      </c>
      <c r="CL49" s="611">
        <f t="shared" si="17"/>
        <v>0</v>
      </c>
      <c r="CM49" s="174">
        <f t="shared" si="18"/>
        <v>0</v>
      </c>
      <c r="CN49" s="174">
        <f t="shared" si="19"/>
        <v>0</v>
      </c>
      <c r="CO49" s="174">
        <f t="shared" si="20"/>
        <v>0</v>
      </c>
      <c r="CP49" s="174">
        <f t="shared" si="21"/>
        <v>0</v>
      </c>
      <c r="CQ49" s="367">
        <f t="shared" si="49"/>
        <v>0</v>
      </c>
      <c r="CR49" s="613"/>
      <c r="CS49" s="601"/>
      <c r="CT49" s="601"/>
      <c r="CU49" s="601"/>
      <c r="CV49" s="601"/>
      <c r="CW49" s="367">
        <f t="shared" si="50"/>
        <v>0</v>
      </c>
      <c r="CX49" s="366"/>
      <c r="CY49" s="174"/>
      <c r="CZ49" s="174"/>
      <c r="DA49" s="174"/>
      <c r="DB49" s="174"/>
      <c r="DC49" s="367">
        <f t="shared" si="24"/>
        <v>0</v>
      </c>
      <c r="DD49" s="366"/>
      <c r="DE49" s="174"/>
      <c r="DF49" s="174"/>
      <c r="DG49" s="174"/>
      <c r="DH49" s="174"/>
      <c r="DI49" s="367">
        <f t="shared" si="25"/>
        <v>0</v>
      </c>
      <c r="DJ49" s="600">
        <f t="shared" si="26"/>
        <v>0</v>
      </c>
      <c r="DK49" s="601">
        <f t="shared" si="27"/>
        <v>47520</v>
      </c>
      <c r="DL49" s="601">
        <f t="shared" si="28"/>
        <v>0</v>
      </c>
      <c r="DM49" s="601">
        <f t="shared" si="29"/>
        <v>0</v>
      </c>
      <c r="DN49" s="601">
        <f t="shared" si="30"/>
        <v>36000</v>
      </c>
      <c r="DO49" s="602">
        <f t="shared" si="31"/>
        <v>83520</v>
      </c>
      <c r="DP49" s="600">
        <f t="shared" si="32"/>
        <v>0</v>
      </c>
      <c r="DQ49" s="601">
        <f t="shared" si="33"/>
        <v>0</v>
      </c>
      <c r="DR49" s="601">
        <f t="shared" si="34"/>
        <v>0</v>
      </c>
      <c r="DS49" s="601">
        <f t="shared" si="35"/>
        <v>0</v>
      </c>
      <c r="DT49" s="601">
        <f t="shared" si="36"/>
        <v>0</v>
      </c>
      <c r="DU49" s="602">
        <f t="shared" si="37"/>
        <v>0</v>
      </c>
      <c r="DV49" s="600">
        <f t="shared" si="38"/>
        <v>0</v>
      </c>
      <c r="DW49" s="601">
        <f t="shared" si="39"/>
        <v>47520</v>
      </c>
      <c r="DX49" s="601">
        <f t="shared" si="40"/>
        <v>0</v>
      </c>
      <c r="DY49" s="601">
        <f t="shared" si="41"/>
        <v>0</v>
      </c>
      <c r="DZ49" s="601">
        <f t="shared" si="42"/>
        <v>36000</v>
      </c>
      <c r="EA49" s="602">
        <f t="shared" si="43"/>
        <v>83520</v>
      </c>
      <c r="EB49" s="459"/>
      <c r="EC49" s="366"/>
      <c r="ED49" s="174"/>
      <c r="EE49" s="174"/>
      <c r="EF49" s="174"/>
      <c r="EG49" s="174"/>
      <c r="EH49" s="174">
        <f t="shared" si="44"/>
        <v>0</v>
      </c>
      <c r="EI49" s="602"/>
      <c r="EJ49" s="459"/>
      <c r="EK49" s="614"/>
      <c r="EL49" s="622"/>
      <c r="EM49" s="623"/>
      <c r="EO49" s="600"/>
      <c r="EP49" s="601"/>
      <c r="EQ49" s="601"/>
      <c r="ER49" s="624"/>
      <c r="ES49" s="625"/>
    </row>
    <row r="50" spans="1:149">
      <c r="A50" s="231">
        <v>103</v>
      </c>
      <c r="B50" s="151">
        <v>2487</v>
      </c>
      <c r="C50" s="151">
        <v>68974639</v>
      </c>
      <c r="D50" s="232" t="s">
        <v>3333</v>
      </c>
      <c r="E50" s="366"/>
      <c r="F50" s="174">
        <v>107520</v>
      </c>
      <c r="G50" s="174"/>
      <c r="H50" s="174"/>
      <c r="I50" s="174"/>
      <c r="J50" s="367">
        <f t="shared" si="46"/>
        <v>107520</v>
      </c>
      <c r="K50" s="366"/>
      <c r="L50" s="174"/>
      <c r="M50" s="174"/>
      <c r="N50" s="174"/>
      <c r="O50" s="174"/>
      <c r="P50" s="367">
        <f t="shared" si="1"/>
        <v>0</v>
      </c>
      <c r="Q50" s="366"/>
      <c r="R50" s="174">
        <f t="shared" si="2"/>
        <v>107520</v>
      </c>
      <c r="S50" s="174"/>
      <c r="T50" s="174"/>
      <c r="U50" s="174"/>
      <c r="V50" s="367">
        <f t="shared" si="3"/>
        <v>107520</v>
      </c>
      <c r="W50" s="366"/>
      <c r="X50" s="174"/>
      <c r="Y50" s="174"/>
      <c r="Z50" s="174"/>
      <c r="AA50" s="174"/>
      <c r="AB50" s="367">
        <f t="shared" si="4"/>
        <v>0</v>
      </c>
      <c r="AC50" s="366"/>
      <c r="AD50" s="174"/>
      <c r="AE50" s="174"/>
      <c r="AF50" s="174"/>
      <c r="AG50" s="174"/>
      <c r="AH50" s="367">
        <f t="shared" si="5"/>
        <v>0</v>
      </c>
      <c r="AI50" s="366"/>
      <c r="AJ50" s="174"/>
      <c r="AK50" s="174"/>
      <c r="AL50" s="174"/>
      <c r="AM50" s="174">
        <f t="shared" si="6"/>
        <v>0</v>
      </c>
      <c r="AN50" s="367">
        <f t="shared" si="7"/>
        <v>0</v>
      </c>
      <c r="AO50" s="611"/>
      <c r="AP50" s="174"/>
      <c r="AQ50" s="174"/>
      <c r="AR50" s="174"/>
      <c r="AS50" s="174">
        <v>106000</v>
      </c>
      <c r="AT50" s="367">
        <f t="shared" si="8"/>
        <v>106000</v>
      </c>
      <c r="AU50" s="366"/>
      <c r="AV50" s="174"/>
      <c r="AW50" s="174"/>
      <c r="AX50" s="174"/>
      <c r="AY50" s="174"/>
      <c r="AZ50" s="367">
        <f t="shared" si="9"/>
        <v>0</v>
      </c>
      <c r="BA50" s="366"/>
      <c r="BB50" s="174"/>
      <c r="BC50" s="174"/>
      <c r="BD50" s="174"/>
      <c r="BE50" s="174">
        <f t="shared" si="10"/>
        <v>106000</v>
      </c>
      <c r="BF50" s="367">
        <f t="shared" si="11"/>
        <v>106000</v>
      </c>
      <c r="BG50" s="611"/>
      <c r="BH50" s="174"/>
      <c r="BI50" s="174"/>
      <c r="BJ50" s="174"/>
      <c r="BK50" s="174"/>
      <c r="BL50" s="367">
        <f t="shared" si="47"/>
        <v>0</v>
      </c>
      <c r="BM50" s="366"/>
      <c r="BN50" s="174"/>
      <c r="BO50" s="174"/>
      <c r="BP50" s="174"/>
      <c r="BQ50" s="174"/>
      <c r="BR50" s="367">
        <f t="shared" si="13"/>
        <v>0</v>
      </c>
      <c r="BS50" s="366"/>
      <c r="BT50" s="174"/>
      <c r="BU50" s="174"/>
      <c r="BV50" s="174"/>
      <c r="BW50" s="174"/>
      <c r="BX50" s="367">
        <f t="shared" si="14"/>
        <v>0</v>
      </c>
      <c r="BY50" s="366"/>
      <c r="BZ50" s="174"/>
      <c r="CA50" s="174"/>
      <c r="CB50" s="174"/>
      <c r="CC50" s="174"/>
      <c r="CD50" s="367">
        <f t="shared" si="15"/>
        <v>0</v>
      </c>
      <c r="CE50" s="618"/>
      <c r="CF50" s="366"/>
      <c r="CG50" s="174"/>
      <c r="CH50" s="174"/>
      <c r="CI50" s="174"/>
      <c r="CJ50" s="174"/>
      <c r="CK50" s="367">
        <f t="shared" si="48"/>
        <v>0</v>
      </c>
      <c r="CL50" s="611">
        <f t="shared" si="17"/>
        <v>0</v>
      </c>
      <c r="CM50" s="174">
        <f t="shared" si="18"/>
        <v>0</v>
      </c>
      <c r="CN50" s="174">
        <f t="shared" si="19"/>
        <v>0</v>
      </c>
      <c r="CO50" s="174">
        <f t="shared" si="20"/>
        <v>0</v>
      </c>
      <c r="CP50" s="174">
        <f t="shared" si="21"/>
        <v>0</v>
      </c>
      <c r="CQ50" s="367">
        <f t="shared" si="49"/>
        <v>0</v>
      </c>
      <c r="CR50" s="613"/>
      <c r="CS50" s="601"/>
      <c r="CT50" s="601"/>
      <c r="CU50" s="601"/>
      <c r="CV50" s="601"/>
      <c r="CW50" s="367">
        <f t="shared" si="50"/>
        <v>0</v>
      </c>
      <c r="CX50" s="366"/>
      <c r="CY50" s="174"/>
      <c r="CZ50" s="174"/>
      <c r="DA50" s="174"/>
      <c r="DB50" s="174"/>
      <c r="DC50" s="367">
        <f t="shared" si="24"/>
        <v>0</v>
      </c>
      <c r="DD50" s="366"/>
      <c r="DE50" s="174"/>
      <c r="DF50" s="174"/>
      <c r="DG50" s="174"/>
      <c r="DH50" s="174"/>
      <c r="DI50" s="367">
        <f t="shared" si="25"/>
        <v>0</v>
      </c>
      <c r="DJ50" s="600">
        <f t="shared" si="26"/>
        <v>0</v>
      </c>
      <c r="DK50" s="601">
        <f t="shared" si="27"/>
        <v>107520</v>
      </c>
      <c r="DL50" s="601">
        <f t="shared" si="28"/>
        <v>0</v>
      </c>
      <c r="DM50" s="601">
        <f t="shared" si="29"/>
        <v>0</v>
      </c>
      <c r="DN50" s="601">
        <f t="shared" si="30"/>
        <v>106000</v>
      </c>
      <c r="DO50" s="602">
        <f t="shared" si="31"/>
        <v>213520</v>
      </c>
      <c r="DP50" s="600">
        <f t="shared" si="32"/>
        <v>0</v>
      </c>
      <c r="DQ50" s="601">
        <f t="shared" si="33"/>
        <v>0</v>
      </c>
      <c r="DR50" s="601">
        <f t="shared" si="34"/>
        <v>0</v>
      </c>
      <c r="DS50" s="601">
        <f t="shared" si="35"/>
        <v>0</v>
      </c>
      <c r="DT50" s="601">
        <f t="shared" si="36"/>
        <v>0</v>
      </c>
      <c r="DU50" s="602">
        <f t="shared" si="37"/>
        <v>0</v>
      </c>
      <c r="DV50" s="600">
        <f t="shared" si="38"/>
        <v>0</v>
      </c>
      <c r="DW50" s="601">
        <f t="shared" si="39"/>
        <v>107520</v>
      </c>
      <c r="DX50" s="601">
        <f t="shared" si="40"/>
        <v>0</v>
      </c>
      <c r="DY50" s="601">
        <f t="shared" si="41"/>
        <v>0</v>
      </c>
      <c r="DZ50" s="601">
        <f t="shared" si="42"/>
        <v>106000</v>
      </c>
      <c r="EA50" s="602">
        <f t="shared" si="43"/>
        <v>213520</v>
      </c>
      <c r="EB50" s="459"/>
      <c r="EC50" s="366"/>
      <c r="ED50" s="174"/>
      <c r="EE50" s="174"/>
      <c r="EF50" s="174"/>
      <c r="EG50" s="174"/>
      <c r="EH50" s="174">
        <f t="shared" si="44"/>
        <v>0</v>
      </c>
      <c r="EI50" s="602"/>
      <c r="EJ50" s="459"/>
      <c r="EK50" s="614"/>
      <c r="EL50" s="622"/>
      <c r="EM50" s="623"/>
      <c r="EO50" s="600">
        <v>1074880.8700000001</v>
      </c>
      <c r="EP50" s="601">
        <v>325889.13</v>
      </c>
      <c r="EQ50" s="601">
        <f t="shared" si="45"/>
        <v>1400770</v>
      </c>
      <c r="ER50" s="624" t="s">
        <v>5781</v>
      </c>
      <c r="ES50" s="625">
        <v>45131</v>
      </c>
    </row>
    <row r="51" spans="1:149">
      <c r="A51" s="231">
        <v>104</v>
      </c>
      <c r="B51" s="151">
        <v>2488</v>
      </c>
      <c r="C51" s="151">
        <v>70884978</v>
      </c>
      <c r="D51" s="232" t="s">
        <v>677</v>
      </c>
      <c r="E51" s="366"/>
      <c r="F51" s="174">
        <v>161280</v>
      </c>
      <c r="G51" s="174"/>
      <c r="H51" s="174"/>
      <c r="I51" s="174"/>
      <c r="J51" s="367">
        <f t="shared" si="46"/>
        <v>161280</v>
      </c>
      <c r="K51" s="366"/>
      <c r="L51" s="174"/>
      <c r="M51" s="174"/>
      <c r="N51" s="174"/>
      <c r="O51" s="174"/>
      <c r="P51" s="367">
        <f t="shared" si="1"/>
        <v>0</v>
      </c>
      <c r="Q51" s="366"/>
      <c r="R51" s="174">
        <f t="shared" si="2"/>
        <v>161280</v>
      </c>
      <c r="S51" s="174"/>
      <c r="T51" s="174"/>
      <c r="U51" s="174"/>
      <c r="V51" s="367">
        <f t="shared" si="3"/>
        <v>161280</v>
      </c>
      <c r="W51" s="366"/>
      <c r="X51" s="174"/>
      <c r="Y51" s="174"/>
      <c r="Z51" s="174"/>
      <c r="AA51" s="174"/>
      <c r="AB51" s="367">
        <f t="shared" si="4"/>
        <v>0</v>
      </c>
      <c r="AC51" s="366"/>
      <c r="AD51" s="174"/>
      <c r="AE51" s="174"/>
      <c r="AF51" s="174"/>
      <c r="AG51" s="174"/>
      <c r="AH51" s="367">
        <f t="shared" si="5"/>
        <v>0</v>
      </c>
      <c r="AI51" s="366"/>
      <c r="AJ51" s="174"/>
      <c r="AK51" s="174"/>
      <c r="AL51" s="174"/>
      <c r="AM51" s="174">
        <f t="shared" si="6"/>
        <v>0</v>
      </c>
      <c r="AN51" s="367">
        <f t="shared" si="7"/>
        <v>0</v>
      </c>
      <c r="AO51" s="611"/>
      <c r="AP51" s="174"/>
      <c r="AQ51" s="174"/>
      <c r="AR51" s="174"/>
      <c r="AS51" s="174">
        <v>192000</v>
      </c>
      <c r="AT51" s="367">
        <f t="shared" si="8"/>
        <v>192000</v>
      </c>
      <c r="AU51" s="366"/>
      <c r="AV51" s="174"/>
      <c r="AW51" s="174"/>
      <c r="AX51" s="174"/>
      <c r="AY51" s="174"/>
      <c r="AZ51" s="367">
        <f t="shared" si="9"/>
        <v>0</v>
      </c>
      <c r="BA51" s="366"/>
      <c r="BB51" s="174"/>
      <c r="BC51" s="174"/>
      <c r="BD51" s="174"/>
      <c r="BE51" s="174">
        <f t="shared" si="10"/>
        <v>192000</v>
      </c>
      <c r="BF51" s="367">
        <f t="shared" si="11"/>
        <v>192000</v>
      </c>
      <c r="BG51" s="611"/>
      <c r="BH51" s="174"/>
      <c r="BI51" s="174"/>
      <c r="BJ51" s="174"/>
      <c r="BK51" s="174"/>
      <c r="BL51" s="367">
        <f t="shared" si="47"/>
        <v>0</v>
      </c>
      <c r="BM51" s="366"/>
      <c r="BN51" s="174"/>
      <c r="BO51" s="174"/>
      <c r="BP51" s="174"/>
      <c r="BQ51" s="174"/>
      <c r="BR51" s="367">
        <f t="shared" si="13"/>
        <v>0</v>
      </c>
      <c r="BS51" s="366"/>
      <c r="BT51" s="174"/>
      <c r="BU51" s="174"/>
      <c r="BV51" s="174"/>
      <c r="BW51" s="174"/>
      <c r="BX51" s="367">
        <f t="shared" si="14"/>
        <v>0</v>
      </c>
      <c r="BY51" s="366">
        <v>346440</v>
      </c>
      <c r="BZ51" s="174"/>
      <c r="CA51" s="174">
        <v>117097</v>
      </c>
      <c r="CB51" s="174">
        <v>6929</v>
      </c>
      <c r="CC51" s="174"/>
      <c r="CD51" s="367">
        <f t="shared" si="15"/>
        <v>470466</v>
      </c>
      <c r="CE51" s="618">
        <v>1</v>
      </c>
      <c r="CF51" s="366"/>
      <c r="CG51" s="174"/>
      <c r="CH51" s="174"/>
      <c r="CI51" s="174"/>
      <c r="CJ51" s="174"/>
      <c r="CK51" s="367">
        <f t="shared" si="48"/>
        <v>0</v>
      </c>
      <c r="CL51" s="611">
        <f t="shared" si="17"/>
        <v>346440</v>
      </c>
      <c r="CM51" s="174">
        <f t="shared" si="18"/>
        <v>0</v>
      </c>
      <c r="CN51" s="174">
        <f t="shared" si="19"/>
        <v>117097</v>
      </c>
      <c r="CO51" s="174">
        <f t="shared" si="20"/>
        <v>6929</v>
      </c>
      <c r="CP51" s="174">
        <f t="shared" si="21"/>
        <v>0</v>
      </c>
      <c r="CQ51" s="367">
        <f t="shared" si="49"/>
        <v>470466</v>
      </c>
      <c r="CR51" s="613"/>
      <c r="CS51" s="601"/>
      <c r="CT51" s="601"/>
      <c r="CU51" s="601"/>
      <c r="CV51" s="601"/>
      <c r="CW51" s="367">
        <f t="shared" si="50"/>
        <v>0</v>
      </c>
      <c r="CX51" s="366"/>
      <c r="CY51" s="174"/>
      <c r="CZ51" s="174"/>
      <c r="DA51" s="174"/>
      <c r="DB51" s="174"/>
      <c r="DC51" s="367">
        <f t="shared" si="24"/>
        <v>0</v>
      </c>
      <c r="DD51" s="366"/>
      <c r="DE51" s="174"/>
      <c r="DF51" s="174"/>
      <c r="DG51" s="174"/>
      <c r="DH51" s="174"/>
      <c r="DI51" s="367">
        <f t="shared" si="25"/>
        <v>0</v>
      </c>
      <c r="DJ51" s="600">
        <f t="shared" si="26"/>
        <v>346440</v>
      </c>
      <c r="DK51" s="601">
        <f t="shared" si="27"/>
        <v>161280</v>
      </c>
      <c r="DL51" s="601">
        <f t="shared" si="28"/>
        <v>117097</v>
      </c>
      <c r="DM51" s="601">
        <f t="shared" si="29"/>
        <v>6929</v>
      </c>
      <c r="DN51" s="601">
        <f t="shared" si="30"/>
        <v>192000</v>
      </c>
      <c r="DO51" s="602">
        <f t="shared" si="31"/>
        <v>823746</v>
      </c>
      <c r="DP51" s="600">
        <f t="shared" si="32"/>
        <v>0</v>
      </c>
      <c r="DQ51" s="601">
        <f t="shared" si="33"/>
        <v>0</v>
      </c>
      <c r="DR51" s="601">
        <f t="shared" si="34"/>
        <v>0</v>
      </c>
      <c r="DS51" s="601">
        <f t="shared" si="35"/>
        <v>0</v>
      </c>
      <c r="DT51" s="601">
        <f t="shared" si="36"/>
        <v>0</v>
      </c>
      <c r="DU51" s="602">
        <f t="shared" si="37"/>
        <v>0</v>
      </c>
      <c r="DV51" s="600">
        <f t="shared" si="38"/>
        <v>346440</v>
      </c>
      <c r="DW51" s="601">
        <f t="shared" si="39"/>
        <v>161280</v>
      </c>
      <c r="DX51" s="601">
        <f t="shared" si="40"/>
        <v>117097</v>
      </c>
      <c r="DY51" s="601">
        <f t="shared" si="41"/>
        <v>6929</v>
      </c>
      <c r="DZ51" s="601">
        <f t="shared" si="42"/>
        <v>192000</v>
      </c>
      <c r="EA51" s="602">
        <f t="shared" si="43"/>
        <v>823746</v>
      </c>
      <c r="EB51" s="459"/>
      <c r="EC51" s="366"/>
      <c r="ED51" s="174"/>
      <c r="EE51" s="174"/>
      <c r="EF51" s="174"/>
      <c r="EG51" s="174"/>
      <c r="EH51" s="174">
        <f t="shared" si="44"/>
        <v>0</v>
      </c>
      <c r="EI51" s="602"/>
      <c r="EJ51" s="459"/>
      <c r="EK51" s="614"/>
      <c r="EL51" s="622"/>
      <c r="EM51" s="623"/>
      <c r="EO51" s="600">
        <v>1696603.17</v>
      </c>
      <c r="EP51" s="601">
        <v>514386.83</v>
      </c>
      <c r="EQ51" s="601">
        <f t="shared" si="45"/>
        <v>2210990</v>
      </c>
      <c r="ER51" s="624" t="s">
        <v>5801</v>
      </c>
      <c r="ES51" s="625">
        <v>45132</v>
      </c>
    </row>
    <row r="52" spans="1:149">
      <c r="A52" s="231">
        <v>105</v>
      </c>
      <c r="B52" s="151">
        <v>2472</v>
      </c>
      <c r="C52" s="151">
        <v>72743131</v>
      </c>
      <c r="D52" s="232" t="s">
        <v>3341</v>
      </c>
      <c r="E52" s="366"/>
      <c r="F52" s="174">
        <v>144480</v>
      </c>
      <c r="G52" s="174"/>
      <c r="H52" s="174"/>
      <c r="I52" s="174"/>
      <c r="J52" s="367">
        <f t="shared" si="46"/>
        <v>144480</v>
      </c>
      <c r="K52" s="366"/>
      <c r="L52" s="174"/>
      <c r="M52" s="174"/>
      <c r="N52" s="174"/>
      <c r="O52" s="174"/>
      <c r="P52" s="367">
        <f t="shared" si="1"/>
        <v>0</v>
      </c>
      <c r="Q52" s="366"/>
      <c r="R52" s="174">
        <f t="shared" si="2"/>
        <v>144480</v>
      </c>
      <c r="S52" s="174"/>
      <c r="T52" s="174"/>
      <c r="U52" s="174"/>
      <c r="V52" s="367">
        <f t="shared" si="3"/>
        <v>144480</v>
      </c>
      <c r="W52" s="366"/>
      <c r="X52" s="174"/>
      <c r="Y52" s="174"/>
      <c r="Z52" s="174"/>
      <c r="AA52" s="174">
        <v>322000</v>
      </c>
      <c r="AB52" s="367">
        <f t="shared" si="4"/>
        <v>322000</v>
      </c>
      <c r="AC52" s="366"/>
      <c r="AD52" s="174"/>
      <c r="AE52" s="174"/>
      <c r="AF52" s="174"/>
      <c r="AG52" s="174"/>
      <c r="AH52" s="367">
        <f t="shared" si="5"/>
        <v>0</v>
      </c>
      <c r="AI52" s="366"/>
      <c r="AJ52" s="174"/>
      <c r="AK52" s="174"/>
      <c r="AL52" s="174"/>
      <c r="AM52" s="174">
        <f t="shared" si="6"/>
        <v>322000</v>
      </c>
      <c r="AN52" s="367">
        <f t="shared" si="7"/>
        <v>322000</v>
      </c>
      <c r="AO52" s="611"/>
      <c r="AP52" s="174"/>
      <c r="AQ52" s="174"/>
      <c r="AR52" s="174"/>
      <c r="AS52" s="174">
        <v>250000</v>
      </c>
      <c r="AT52" s="367">
        <f t="shared" si="8"/>
        <v>250000</v>
      </c>
      <c r="AU52" s="366"/>
      <c r="AV52" s="174"/>
      <c r="AW52" s="174"/>
      <c r="AX52" s="174"/>
      <c r="AY52" s="174"/>
      <c r="AZ52" s="367">
        <f t="shared" si="9"/>
        <v>0</v>
      </c>
      <c r="BA52" s="366"/>
      <c r="BB52" s="174"/>
      <c r="BC52" s="174"/>
      <c r="BD52" s="174"/>
      <c r="BE52" s="174">
        <f t="shared" si="10"/>
        <v>250000</v>
      </c>
      <c r="BF52" s="367">
        <f t="shared" si="11"/>
        <v>250000</v>
      </c>
      <c r="BG52" s="611"/>
      <c r="BH52" s="174"/>
      <c r="BI52" s="174"/>
      <c r="BJ52" s="174"/>
      <c r="BK52" s="174"/>
      <c r="BL52" s="367">
        <f t="shared" si="47"/>
        <v>0</v>
      </c>
      <c r="BM52" s="366"/>
      <c r="BN52" s="174"/>
      <c r="BO52" s="174"/>
      <c r="BP52" s="174"/>
      <c r="BQ52" s="174"/>
      <c r="BR52" s="367">
        <f t="shared" si="13"/>
        <v>0</v>
      </c>
      <c r="BS52" s="366"/>
      <c r="BT52" s="174"/>
      <c r="BU52" s="174"/>
      <c r="BV52" s="174"/>
      <c r="BW52" s="174"/>
      <c r="BX52" s="367">
        <f t="shared" si="14"/>
        <v>0</v>
      </c>
      <c r="BY52" s="366">
        <v>230960</v>
      </c>
      <c r="BZ52" s="174"/>
      <c r="CA52" s="174">
        <v>78064</v>
      </c>
      <c r="CB52" s="174">
        <v>4619</v>
      </c>
      <c r="CC52" s="174"/>
      <c r="CD52" s="367">
        <f t="shared" si="15"/>
        <v>313643</v>
      </c>
      <c r="CE52" s="618">
        <v>0.66669999999999996</v>
      </c>
      <c r="CF52" s="366"/>
      <c r="CG52" s="174"/>
      <c r="CH52" s="174"/>
      <c r="CI52" s="174"/>
      <c r="CJ52" s="174"/>
      <c r="CK52" s="367">
        <f t="shared" si="48"/>
        <v>0</v>
      </c>
      <c r="CL52" s="611">
        <f t="shared" si="17"/>
        <v>230960</v>
      </c>
      <c r="CM52" s="174">
        <f t="shared" si="18"/>
        <v>0</v>
      </c>
      <c r="CN52" s="174">
        <f t="shared" si="19"/>
        <v>78064</v>
      </c>
      <c r="CO52" s="174">
        <f t="shared" si="20"/>
        <v>4619</v>
      </c>
      <c r="CP52" s="174">
        <f t="shared" si="21"/>
        <v>0</v>
      </c>
      <c r="CQ52" s="367">
        <f t="shared" si="49"/>
        <v>313643</v>
      </c>
      <c r="CR52" s="613"/>
      <c r="CS52" s="601"/>
      <c r="CT52" s="601"/>
      <c r="CU52" s="601"/>
      <c r="CV52" s="601"/>
      <c r="CW52" s="367">
        <f t="shared" si="50"/>
        <v>0</v>
      </c>
      <c r="CX52" s="366"/>
      <c r="CY52" s="174"/>
      <c r="CZ52" s="174"/>
      <c r="DA52" s="174"/>
      <c r="DB52" s="174"/>
      <c r="DC52" s="367">
        <f t="shared" si="24"/>
        <v>0</v>
      </c>
      <c r="DD52" s="366"/>
      <c r="DE52" s="174"/>
      <c r="DF52" s="174"/>
      <c r="DG52" s="174"/>
      <c r="DH52" s="174"/>
      <c r="DI52" s="367">
        <f t="shared" si="25"/>
        <v>0</v>
      </c>
      <c r="DJ52" s="600">
        <f t="shared" si="26"/>
        <v>230960</v>
      </c>
      <c r="DK52" s="601">
        <f t="shared" si="27"/>
        <v>144480</v>
      </c>
      <c r="DL52" s="601">
        <f t="shared" si="28"/>
        <v>78064</v>
      </c>
      <c r="DM52" s="601">
        <f t="shared" si="29"/>
        <v>4619</v>
      </c>
      <c r="DN52" s="601">
        <f t="shared" si="30"/>
        <v>572000</v>
      </c>
      <c r="DO52" s="602">
        <f t="shared" si="31"/>
        <v>1030123</v>
      </c>
      <c r="DP52" s="600">
        <f t="shared" si="32"/>
        <v>0</v>
      </c>
      <c r="DQ52" s="601">
        <f t="shared" si="33"/>
        <v>0</v>
      </c>
      <c r="DR52" s="601">
        <f t="shared" si="34"/>
        <v>0</v>
      </c>
      <c r="DS52" s="601">
        <f t="shared" si="35"/>
        <v>0</v>
      </c>
      <c r="DT52" s="601">
        <f t="shared" si="36"/>
        <v>0</v>
      </c>
      <c r="DU52" s="602">
        <f t="shared" si="37"/>
        <v>0</v>
      </c>
      <c r="DV52" s="600">
        <f t="shared" si="38"/>
        <v>230960</v>
      </c>
      <c r="DW52" s="601">
        <f t="shared" si="39"/>
        <v>144480</v>
      </c>
      <c r="DX52" s="601">
        <f t="shared" si="40"/>
        <v>78064</v>
      </c>
      <c r="DY52" s="601">
        <f t="shared" si="41"/>
        <v>4619</v>
      </c>
      <c r="DZ52" s="601">
        <f t="shared" si="42"/>
        <v>572000</v>
      </c>
      <c r="EA52" s="602">
        <f t="shared" si="43"/>
        <v>1030123</v>
      </c>
      <c r="EB52" s="459"/>
      <c r="EC52" s="366"/>
      <c r="ED52" s="174"/>
      <c r="EE52" s="174"/>
      <c r="EF52" s="174"/>
      <c r="EG52" s="174"/>
      <c r="EH52" s="174">
        <f t="shared" si="44"/>
        <v>0</v>
      </c>
      <c r="EI52" s="602"/>
      <c r="EJ52" s="459"/>
      <c r="EK52" s="614"/>
      <c r="EL52" s="622"/>
      <c r="EM52" s="623"/>
      <c r="EO52" s="600">
        <v>1754584.9</v>
      </c>
      <c r="EP52" s="601">
        <v>531966.1</v>
      </c>
      <c r="EQ52" s="601">
        <f t="shared" si="45"/>
        <v>2286551</v>
      </c>
      <c r="ER52" s="624" t="s">
        <v>5696</v>
      </c>
      <c r="ES52" s="625">
        <v>45034</v>
      </c>
    </row>
    <row r="53" spans="1:149">
      <c r="A53" s="231">
        <v>106</v>
      </c>
      <c r="B53" s="151">
        <v>2489</v>
      </c>
      <c r="C53" s="151">
        <v>64040402</v>
      </c>
      <c r="D53" s="232" t="s">
        <v>686</v>
      </c>
      <c r="E53" s="366"/>
      <c r="F53" s="174">
        <v>172800</v>
      </c>
      <c r="G53" s="174"/>
      <c r="H53" s="174"/>
      <c r="I53" s="174"/>
      <c r="J53" s="367">
        <f t="shared" si="46"/>
        <v>172800</v>
      </c>
      <c r="K53" s="366"/>
      <c r="L53" s="174"/>
      <c r="M53" s="174"/>
      <c r="N53" s="174"/>
      <c r="O53" s="174"/>
      <c r="P53" s="367">
        <f t="shared" si="1"/>
        <v>0</v>
      </c>
      <c r="Q53" s="366"/>
      <c r="R53" s="174">
        <f t="shared" si="2"/>
        <v>172800</v>
      </c>
      <c r="S53" s="174"/>
      <c r="T53" s="174"/>
      <c r="U53" s="174"/>
      <c r="V53" s="367">
        <f t="shared" si="3"/>
        <v>172800</v>
      </c>
      <c r="W53" s="366"/>
      <c r="X53" s="174"/>
      <c r="Y53" s="174"/>
      <c r="Z53" s="174"/>
      <c r="AA53" s="174"/>
      <c r="AB53" s="367">
        <f t="shared" si="4"/>
        <v>0</v>
      </c>
      <c r="AC53" s="366"/>
      <c r="AD53" s="174"/>
      <c r="AE53" s="174"/>
      <c r="AF53" s="174"/>
      <c r="AG53" s="174"/>
      <c r="AH53" s="367">
        <f t="shared" si="5"/>
        <v>0</v>
      </c>
      <c r="AI53" s="366"/>
      <c r="AJ53" s="174"/>
      <c r="AK53" s="174"/>
      <c r="AL53" s="174"/>
      <c r="AM53" s="174">
        <f t="shared" si="6"/>
        <v>0</v>
      </c>
      <c r="AN53" s="367">
        <f t="shared" si="7"/>
        <v>0</v>
      </c>
      <c r="AO53" s="611"/>
      <c r="AP53" s="174"/>
      <c r="AQ53" s="174"/>
      <c r="AR53" s="174"/>
      <c r="AS53" s="174">
        <v>221000</v>
      </c>
      <c r="AT53" s="367">
        <f t="shared" si="8"/>
        <v>221000</v>
      </c>
      <c r="AU53" s="366"/>
      <c r="AV53" s="174"/>
      <c r="AW53" s="174"/>
      <c r="AX53" s="174"/>
      <c r="AY53" s="174"/>
      <c r="AZ53" s="367">
        <f t="shared" si="9"/>
        <v>0</v>
      </c>
      <c r="BA53" s="366"/>
      <c r="BB53" s="174"/>
      <c r="BC53" s="174"/>
      <c r="BD53" s="174"/>
      <c r="BE53" s="174">
        <f t="shared" si="10"/>
        <v>221000</v>
      </c>
      <c r="BF53" s="367">
        <f t="shared" si="11"/>
        <v>221000</v>
      </c>
      <c r="BG53" s="611"/>
      <c r="BH53" s="174"/>
      <c r="BI53" s="174"/>
      <c r="BJ53" s="174"/>
      <c r="BK53" s="174"/>
      <c r="BL53" s="367">
        <f t="shared" si="47"/>
        <v>0</v>
      </c>
      <c r="BM53" s="366"/>
      <c r="BN53" s="174"/>
      <c r="BO53" s="174"/>
      <c r="BP53" s="174"/>
      <c r="BQ53" s="174"/>
      <c r="BR53" s="367">
        <f t="shared" si="13"/>
        <v>0</v>
      </c>
      <c r="BS53" s="366"/>
      <c r="BT53" s="174"/>
      <c r="BU53" s="174"/>
      <c r="BV53" s="174"/>
      <c r="BW53" s="174"/>
      <c r="BX53" s="367">
        <f t="shared" si="14"/>
        <v>0</v>
      </c>
      <c r="BY53" s="366"/>
      <c r="BZ53" s="174"/>
      <c r="CA53" s="174"/>
      <c r="CB53" s="174"/>
      <c r="CC53" s="174"/>
      <c r="CD53" s="367">
        <f t="shared" si="15"/>
        <v>0</v>
      </c>
      <c r="CE53" s="618"/>
      <c r="CF53" s="366"/>
      <c r="CG53" s="174"/>
      <c r="CH53" s="174"/>
      <c r="CI53" s="174"/>
      <c r="CJ53" s="174"/>
      <c r="CK53" s="367">
        <f t="shared" si="48"/>
        <v>0</v>
      </c>
      <c r="CL53" s="611">
        <f t="shared" si="17"/>
        <v>0</v>
      </c>
      <c r="CM53" s="174">
        <f t="shared" si="18"/>
        <v>0</v>
      </c>
      <c r="CN53" s="174">
        <f t="shared" si="19"/>
        <v>0</v>
      </c>
      <c r="CO53" s="174">
        <f t="shared" si="20"/>
        <v>0</v>
      </c>
      <c r="CP53" s="174">
        <f t="shared" si="21"/>
        <v>0</v>
      </c>
      <c r="CQ53" s="367">
        <f t="shared" si="49"/>
        <v>0</v>
      </c>
      <c r="CR53" s="613"/>
      <c r="CS53" s="601"/>
      <c r="CT53" s="601"/>
      <c r="CU53" s="601"/>
      <c r="CV53" s="601"/>
      <c r="CW53" s="367">
        <f t="shared" si="50"/>
        <v>0</v>
      </c>
      <c r="CX53" s="366"/>
      <c r="CY53" s="174"/>
      <c r="CZ53" s="174"/>
      <c r="DA53" s="174"/>
      <c r="DB53" s="174"/>
      <c r="DC53" s="367">
        <f t="shared" si="24"/>
        <v>0</v>
      </c>
      <c r="DD53" s="366"/>
      <c r="DE53" s="174"/>
      <c r="DF53" s="174"/>
      <c r="DG53" s="174"/>
      <c r="DH53" s="174"/>
      <c r="DI53" s="367">
        <f t="shared" si="25"/>
        <v>0</v>
      </c>
      <c r="DJ53" s="600">
        <f t="shared" si="26"/>
        <v>0</v>
      </c>
      <c r="DK53" s="601">
        <f t="shared" si="27"/>
        <v>172800</v>
      </c>
      <c r="DL53" s="601">
        <f t="shared" si="28"/>
        <v>0</v>
      </c>
      <c r="DM53" s="601">
        <f t="shared" si="29"/>
        <v>0</v>
      </c>
      <c r="DN53" s="601">
        <f t="shared" si="30"/>
        <v>221000</v>
      </c>
      <c r="DO53" s="602">
        <f t="shared" si="31"/>
        <v>393800</v>
      </c>
      <c r="DP53" s="600">
        <f t="shared" si="32"/>
        <v>0</v>
      </c>
      <c r="DQ53" s="601">
        <f t="shared" si="33"/>
        <v>0</v>
      </c>
      <c r="DR53" s="601">
        <f t="shared" si="34"/>
        <v>0</v>
      </c>
      <c r="DS53" s="601">
        <f t="shared" si="35"/>
        <v>0</v>
      </c>
      <c r="DT53" s="601">
        <f t="shared" si="36"/>
        <v>0</v>
      </c>
      <c r="DU53" s="602">
        <f t="shared" si="37"/>
        <v>0</v>
      </c>
      <c r="DV53" s="600">
        <f t="shared" si="38"/>
        <v>0</v>
      </c>
      <c r="DW53" s="601">
        <f t="shared" si="39"/>
        <v>172800</v>
      </c>
      <c r="DX53" s="601">
        <f t="shared" si="40"/>
        <v>0</v>
      </c>
      <c r="DY53" s="601">
        <f t="shared" si="41"/>
        <v>0</v>
      </c>
      <c r="DZ53" s="601">
        <f t="shared" si="42"/>
        <v>221000</v>
      </c>
      <c r="EA53" s="602">
        <f t="shared" si="43"/>
        <v>393800</v>
      </c>
      <c r="EB53" s="459"/>
      <c r="EC53" s="366"/>
      <c r="ED53" s="174"/>
      <c r="EE53" s="174"/>
      <c r="EF53" s="174"/>
      <c r="EG53" s="174"/>
      <c r="EH53" s="174">
        <f t="shared" si="44"/>
        <v>0</v>
      </c>
      <c r="EI53" s="602"/>
      <c r="EJ53" s="459"/>
      <c r="EK53" s="614"/>
      <c r="EL53" s="622"/>
      <c r="EM53" s="623"/>
      <c r="EO53" s="600">
        <v>2387017.13</v>
      </c>
      <c r="EP53" s="601">
        <v>723710.87</v>
      </c>
      <c r="EQ53" s="601">
        <f t="shared" si="45"/>
        <v>3110728</v>
      </c>
      <c r="ER53" s="624" t="s">
        <v>5862</v>
      </c>
      <c r="ES53" s="625">
        <v>45147</v>
      </c>
    </row>
    <row r="54" spans="1:149">
      <c r="A54" s="231">
        <v>107</v>
      </c>
      <c r="B54" s="151">
        <v>2473</v>
      </c>
      <c r="C54" s="151">
        <v>65642376</v>
      </c>
      <c r="D54" s="232" t="s">
        <v>690</v>
      </c>
      <c r="E54" s="366"/>
      <c r="F54" s="174">
        <v>289920</v>
      </c>
      <c r="G54" s="174"/>
      <c r="H54" s="174"/>
      <c r="I54" s="174"/>
      <c r="J54" s="367">
        <f t="shared" si="46"/>
        <v>289920</v>
      </c>
      <c r="K54" s="366"/>
      <c r="L54" s="174"/>
      <c r="M54" s="174"/>
      <c r="N54" s="174"/>
      <c r="O54" s="174"/>
      <c r="P54" s="367">
        <f t="shared" si="1"/>
        <v>0</v>
      </c>
      <c r="Q54" s="366"/>
      <c r="R54" s="174">
        <f t="shared" si="2"/>
        <v>289920</v>
      </c>
      <c r="S54" s="174"/>
      <c r="T54" s="174"/>
      <c r="U54" s="174"/>
      <c r="V54" s="367">
        <f t="shared" si="3"/>
        <v>289920</v>
      </c>
      <c r="W54" s="366"/>
      <c r="X54" s="174"/>
      <c r="Y54" s="174"/>
      <c r="Z54" s="174"/>
      <c r="AA54" s="174"/>
      <c r="AB54" s="367">
        <f t="shared" si="4"/>
        <v>0</v>
      </c>
      <c r="AC54" s="366"/>
      <c r="AD54" s="174"/>
      <c r="AE54" s="174"/>
      <c r="AF54" s="174"/>
      <c r="AG54" s="174"/>
      <c r="AH54" s="367">
        <f t="shared" si="5"/>
        <v>0</v>
      </c>
      <c r="AI54" s="366"/>
      <c r="AJ54" s="174"/>
      <c r="AK54" s="174"/>
      <c r="AL54" s="174"/>
      <c r="AM54" s="174">
        <f t="shared" si="6"/>
        <v>0</v>
      </c>
      <c r="AN54" s="367">
        <f t="shared" si="7"/>
        <v>0</v>
      </c>
      <c r="AO54" s="611"/>
      <c r="AP54" s="174"/>
      <c r="AQ54" s="174"/>
      <c r="AR54" s="174"/>
      <c r="AS54" s="174">
        <v>496000</v>
      </c>
      <c r="AT54" s="367">
        <f t="shared" si="8"/>
        <v>496000</v>
      </c>
      <c r="AU54" s="366"/>
      <c r="AV54" s="174"/>
      <c r="AW54" s="174"/>
      <c r="AX54" s="174"/>
      <c r="AY54" s="174"/>
      <c r="AZ54" s="367">
        <f t="shared" si="9"/>
        <v>0</v>
      </c>
      <c r="BA54" s="366"/>
      <c r="BB54" s="174"/>
      <c r="BC54" s="174"/>
      <c r="BD54" s="174"/>
      <c r="BE54" s="174">
        <f t="shared" si="10"/>
        <v>496000</v>
      </c>
      <c r="BF54" s="367">
        <f t="shared" si="11"/>
        <v>496000</v>
      </c>
      <c r="BG54" s="611"/>
      <c r="BH54" s="174"/>
      <c r="BI54" s="174"/>
      <c r="BJ54" s="174"/>
      <c r="BK54" s="174"/>
      <c r="BL54" s="367">
        <f t="shared" si="47"/>
        <v>0</v>
      </c>
      <c r="BM54" s="366"/>
      <c r="BN54" s="174"/>
      <c r="BO54" s="174"/>
      <c r="BP54" s="174"/>
      <c r="BQ54" s="174"/>
      <c r="BR54" s="367">
        <f t="shared" si="13"/>
        <v>0</v>
      </c>
      <c r="BS54" s="366"/>
      <c r="BT54" s="174"/>
      <c r="BU54" s="174"/>
      <c r="BV54" s="174"/>
      <c r="BW54" s="174"/>
      <c r="BX54" s="367">
        <f t="shared" si="14"/>
        <v>0</v>
      </c>
      <c r="BY54" s="366"/>
      <c r="BZ54" s="174"/>
      <c r="CA54" s="174"/>
      <c r="CB54" s="174"/>
      <c r="CC54" s="174"/>
      <c r="CD54" s="367">
        <f t="shared" si="15"/>
        <v>0</v>
      </c>
      <c r="CE54" s="618"/>
      <c r="CF54" s="366"/>
      <c r="CG54" s="174"/>
      <c r="CH54" s="174"/>
      <c r="CI54" s="174"/>
      <c r="CJ54" s="174"/>
      <c r="CK54" s="367">
        <f t="shared" si="48"/>
        <v>0</v>
      </c>
      <c r="CL54" s="611">
        <f t="shared" si="17"/>
        <v>0</v>
      </c>
      <c r="CM54" s="174">
        <f t="shared" si="18"/>
        <v>0</v>
      </c>
      <c r="CN54" s="174">
        <f t="shared" si="19"/>
        <v>0</v>
      </c>
      <c r="CO54" s="174">
        <f t="shared" si="20"/>
        <v>0</v>
      </c>
      <c r="CP54" s="174">
        <f t="shared" si="21"/>
        <v>0</v>
      </c>
      <c r="CQ54" s="367">
        <f t="shared" si="49"/>
        <v>0</v>
      </c>
      <c r="CR54" s="613"/>
      <c r="CS54" s="601"/>
      <c r="CT54" s="601"/>
      <c r="CU54" s="601"/>
      <c r="CV54" s="601"/>
      <c r="CW54" s="367">
        <f t="shared" si="50"/>
        <v>0</v>
      </c>
      <c r="CX54" s="366"/>
      <c r="CY54" s="174"/>
      <c r="CZ54" s="174"/>
      <c r="DA54" s="174"/>
      <c r="DB54" s="174"/>
      <c r="DC54" s="367">
        <f t="shared" si="24"/>
        <v>0</v>
      </c>
      <c r="DD54" s="366"/>
      <c r="DE54" s="174"/>
      <c r="DF54" s="174"/>
      <c r="DG54" s="174"/>
      <c r="DH54" s="174"/>
      <c r="DI54" s="367">
        <f t="shared" si="25"/>
        <v>0</v>
      </c>
      <c r="DJ54" s="600">
        <f t="shared" si="26"/>
        <v>0</v>
      </c>
      <c r="DK54" s="601">
        <f t="shared" si="27"/>
        <v>289920</v>
      </c>
      <c r="DL54" s="601">
        <f t="shared" si="28"/>
        <v>0</v>
      </c>
      <c r="DM54" s="601">
        <f t="shared" si="29"/>
        <v>0</v>
      </c>
      <c r="DN54" s="601">
        <f t="shared" si="30"/>
        <v>496000</v>
      </c>
      <c r="DO54" s="602">
        <f t="shared" si="31"/>
        <v>785920</v>
      </c>
      <c r="DP54" s="600">
        <f t="shared" si="32"/>
        <v>0</v>
      </c>
      <c r="DQ54" s="601">
        <f t="shared" si="33"/>
        <v>0</v>
      </c>
      <c r="DR54" s="601">
        <f t="shared" si="34"/>
        <v>0</v>
      </c>
      <c r="DS54" s="601">
        <f t="shared" si="35"/>
        <v>0</v>
      </c>
      <c r="DT54" s="601">
        <f t="shared" si="36"/>
        <v>0</v>
      </c>
      <c r="DU54" s="602">
        <f t="shared" si="37"/>
        <v>0</v>
      </c>
      <c r="DV54" s="600">
        <f t="shared" si="38"/>
        <v>0</v>
      </c>
      <c r="DW54" s="601">
        <f t="shared" si="39"/>
        <v>289920</v>
      </c>
      <c r="DX54" s="601">
        <f t="shared" si="40"/>
        <v>0</v>
      </c>
      <c r="DY54" s="601">
        <f t="shared" si="41"/>
        <v>0</v>
      </c>
      <c r="DZ54" s="601">
        <f t="shared" si="42"/>
        <v>496000</v>
      </c>
      <c r="EA54" s="602">
        <f t="shared" si="43"/>
        <v>785920</v>
      </c>
      <c r="EB54" s="459"/>
      <c r="EC54" s="366">
        <v>663480</v>
      </c>
      <c r="ED54" s="174">
        <v>0</v>
      </c>
      <c r="EE54" s="174">
        <v>224256</v>
      </c>
      <c r="EF54" s="174">
        <v>13270</v>
      </c>
      <c r="EG54" s="174">
        <v>235633</v>
      </c>
      <c r="EH54" s="174">
        <f t="shared" si="44"/>
        <v>1136639</v>
      </c>
      <c r="EI54" s="602">
        <v>1.5</v>
      </c>
      <c r="EJ54" s="459"/>
      <c r="EK54" s="614"/>
      <c r="EL54" s="622"/>
      <c r="EM54" s="623"/>
      <c r="EO54" s="600">
        <v>2636008.39</v>
      </c>
      <c r="EP54" s="601">
        <v>799201.61</v>
      </c>
      <c r="EQ54" s="601">
        <f t="shared" si="45"/>
        <v>3435210</v>
      </c>
      <c r="ER54" s="624" t="s">
        <v>5728</v>
      </c>
      <c r="ES54" s="625">
        <v>45089</v>
      </c>
    </row>
    <row r="55" spans="1:149">
      <c r="A55" s="231">
        <v>108</v>
      </c>
      <c r="B55" s="151">
        <v>2490</v>
      </c>
      <c r="C55" s="151">
        <v>46746757</v>
      </c>
      <c r="D55" s="232" t="s">
        <v>694</v>
      </c>
      <c r="E55" s="366"/>
      <c r="F55" s="174">
        <v>227040</v>
      </c>
      <c r="G55" s="174"/>
      <c r="H55" s="174"/>
      <c r="I55" s="174"/>
      <c r="J55" s="367">
        <f t="shared" si="46"/>
        <v>227040</v>
      </c>
      <c r="K55" s="366"/>
      <c r="L55" s="174"/>
      <c r="M55" s="174"/>
      <c r="N55" s="174"/>
      <c r="O55" s="174"/>
      <c r="P55" s="367">
        <f t="shared" si="1"/>
        <v>0</v>
      </c>
      <c r="Q55" s="366"/>
      <c r="R55" s="174">
        <f t="shared" si="2"/>
        <v>227040</v>
      </c>
      <c r="S55" s="174"/>
      <c r="T55" s="174"/>
      <c r="U55" s="174"/>
      <c r="V55" s="367">
        <f t="shared" si="3"/>
        <v>227040</v>
      </c>
      <c r="W55" s="366"/>
      <c r="X55" s="174"/>
      <c r="Y55" s="174"/>
      <c r="Z55" s="174"/>
      <c r="AA55" s="174">
        <v>411000</v>
      </c>
      <c r="AB55" s="367">
        <f t="shared" si="4"/>
        <v>411000</v>
      </c>
      <c r="AC55" s="366"/>
      <c r="AD55" s="174"/>
      <c r="AE55" s="174"/>
      <c r="AF55" s="174"/>
      <c r="AG55" s="174"/>
      <c r="AH55" s="367">
        <f t="shared" si="5"/>
        <v>0</v>
      </c>
      <c r="AI55" s="366"/>
      <c r="AJ55" s="174"/>
      <c r="AK55" s="174"/>
      <c r="AL55" s="174"/>
      <c r="AM55" s="174">
        <f t="shared" si="6"/>
        <v>411000</v>
      </c>
      <c r="AN55" s="367">
        <f t="shared" si="7"/>
        <v>411000</v>
      </c>
      <c r="AO55" s="611"/>
      <c r="AP55" s="174"/>
      <c r="AQ55" s="174"/>
      <c r="AR55" s="174"/>
      <c r="AS55" s="174">
        <v>574000</v>
      </c>
      <c r="AT55" s="367">
        <f t="shared" si="8"/>
        <v>574000</v>
      </c>
      <c r="AU55" s="366"/>
      <c r="AV55" s="174"/>
      <c r="AW55" s="174"/>
      <c r="AX55" s="174"/>
      <c r="AY55" s="174"/>
      <c r="AZ55" s="367">
        <f t="shared" si="9"/>
        <v>0</v>
      </c>
      <c r="BA55" s="366"/>
      <c r="BB55" s="174"/>
      <c r="BC55" s="174"/>
      <c r="BD55" s="174"/>
      <c r="BE55" s="174">
        <f t="shared" si="10"/>
        <v>574000</v>
      </c>
      <c r="BF55" s="367">
        <f t="shared" si="11"/>
        <v>574000</v>
      </c>
      <c r="BG55" s="611"/>
      <c r="BH55" s="174"/>
      <c r="BI55" s="174"/>
      <c r="BJ55" s="174"/>
      <c r="BK55" s="174"/>
      <c r="BL55" s="367">
        <f t="shared" si="47"/>
        <v>0</v>
      </c>
      <c r="BM55" s="366"/>
      <c r="BN55" s="174"/>
      <c r="BO55" s="174"/>
      <c r="BP55" s="174"/>
      <c r="BQ55" s="174"/>
      <c r="BR55" s="367">
        <f t="shared" si="13"/>
        <v>0</v>
      </c>
      <c r="BS55" s="366"/>
      <c r="BT55" s="174"/>
      <c r="BU55" s="174"/>
      <c r="BV55" s="174"/>
      <c r="BW55" s="174"/>
      <c r="BX55" s="367">
        <f t="shared" si="14"/>
        <v>0</v>
      </c>
      <c r="BY55" s="366">
        <v>808360</v>
      </c>
      <c r="BZ55" s="174"/>
      <c r="CA55" s="174">
        <v>273226</v>
      </c>
      <c r="CB55" s="174">
        <v>16167</v>
      </c>
      <c r="CC55" s="174"/>
      <c r="CD55" s="367">
        <f t="shared" si="15"/>
        <v>1097753</v>
      </c>
      <c r="CE55" s="618">
        <v>2.3331999999999997</v>
      </c>
      <c r="CF55" s="366"/>
      <c r="CG55" s="174"/>
      <c r="CH55" s="174"/>
      <c r="CI55" s="174"/>
      <c r="CJ55" s="174"/>
      <c r="CK55" s="367">
        <f t="shared" si="48"/>
        <v>0</v>
      </c>
      <c r="CL55" s="611">
        <f t="shared" si="17"/>
        <v>808360</v>
      </c>
      <c r="CM55" s="174">
        <f t="shared" si="18"/>
        <v>0</v>
      </c>
      <c r="CN55" s="174">
        <f t="shared" si="19"/>
        <v>273226</v>
      </c>
      <c r="CO55" s="174">
        <f t="shared" si="20"/>
        <v>16167</v>
      </c>
      <c r="CP55" s="174">
        <f t="shared" si="21"/>
        <v>0</v>
      </c>
      <c r="CQ55" s="367">
        <f t="shared" si="49"/>
        <v>1097753</v>
      </c>
      <c r="CR55" s="613"/>
      <c r="CS55" s="601"/>
      <c r="CT55" s="601"/>
      <c r="CU55" s="601"/>
      <c r="CV55" s="601"/>
      <c r="CW55" s="367">
        <f t="shared" si="50"/>
        <v>0</v>
      </c>
      <c r="CX55" s="366"/>
      <c r="CY55" s="174"/>
      <c r="CZ55" s="174"/>
      <c r="DA55" s="174"/>
      <c r="DB55" s="174"/>
      <c r="DC55" s="367">
        <f t="shared" si="24"/>
        <v>0</v>
      </c>
      <c r="DD55" s="366"/>
      <c r="DE55" s="174"/>
      <c r="DF55" s="174"/>
      <c r="DG55" s="174"/>
      <c r="DH55" s="174"/>
      <c r="DI55" s="367">
        <f t="shared" si="25"/>
        <v>0</v>
      </c>
      <c r="DJ55" s="600">
        <f t="shared" si="26"/>
        <v>808360</v>
      </c>
      <c r="DK55" s="601">
        <f t="shared" si="27"/>
        <v>227040</v>
      </c>
      <c r="DL55" s="601">
        <f t="shared" si="28"/>
        <v>273226</v>
      </c>
      <c r="DM55" s="601">
        <f t="shared" si="29"/>
        <v>16167</v>
      </c>
      <c r="DN55" s="601">
        <f t="shared" si="30"/>
        <v>985000</v>
      </c>
      <c r="DO55" s="602">
        <f t="shared" si="31"/>
        <v>2309793</v>
      </c>
      <c r="DP55" s="600">
        <f t="shared" si="32"/>
        <v>0</v>
      </c>
      <c r="DQ55" s="601">
        <f t="shared" si="33"/>
        <v>0</v>
      </c>
      <c r="DR55" s="601">
        <f t="shared" si="34"/>
        <v>0</v>
      </c>
      <c r="DS55" s="601">
        <f t="shared" si="35"/>
        <v>0</v>
      </c>
      <c r="DT55" s="601">
        <f t="shared" si="36"/>
        <v>0</v>
      </c>
      <c r="DU55" s="602">
        <f t="shared" si="37"/>
        <v>0</v>
      </c>
      <c r="DV55" s="600">
        <f t="shared" si="38"/>
        <v>808360</v>
      </c>
      <c r="DW55" s="601">
        <f t="shared" si="39"/>
        <v>227040</v>
      </c>
      <c r="DX55" s="601">
        <f t="shared" si="40"/>
        <v>273226</v>
      </c>
      <c r="DY55" s="601">
        <f t="shared" si="41"/>
        <v>16167</v>
      </c>
      <c r="DZ55" s="601">
        <f t="shared" si="42"/>
        <v>985000</v>
      </c>
      <c r="EA55" s="602">
        <f t="shared" si="43"/>
        <v>2309793</v>
      </c>
      <c r="EB55" s="459"/>
      <c r="EC55" s="366"/>
      <c r="ED55" s="174"/>
      <c r="EE55" s="174"/>
      <c r="EF55" s="174"/>
      <c r="EG55" s="174"/>
      <c r="EH55" s="174">
        <f t="shared" si="44"/>
        <v>0</v>
      </c>
      <c r="EI55" s="602"/>
      <c r="EJ55" s="459"/>
      <c r="EK55" s="614"/>
      <c r="EL55" s="622"/>
      <c r="EM55" s="623"/>
      <c r="EO55" s="600">
        <v>1005642.1</v>
      </c>
      <c r="EP55" s="601">
        <v>304896.90000000002</v>
      </c>
      <c r="EQ55" s="601">
        <f t="shared" si="45"/>
        <v>1310539</v>
      </c>
      <c r="ER55" s="624" t="s">
        <v>5880</v>
      </c>
      <c r="ES55" s="625">
        <v>45189</v>
      </c>
    </row>
    <row r="56" spans="1:149">
      <c r="A56" s="231">
        <v>109</v>
      </c>
      <c r="B56" s="151">
        <v>2310</v>
      </c>
      <c r="C56" s="151">
        <v>72742038</v>
      </c>
      <c r="D56" s="232" t="s">
        <v>698</v>
      </c>
      <c r="E56" s="366"/>
      <c r="F56" s="174">
        <v>180960</v>
      </c>
      <c r="G56" s="174"/>
      <c r="H56" s="174"/>
      <c r="I56" s="174"/>
      <c r="J56" s="367">
        <f t="shared" si="46"/>
        <v>180960</v>
      </c>
      <c r="K56" s="366"/>
      <c r="L56" s="174"/>
      <c r="M56" s="174"/>
      <c r="N56" s="174"/>
      <c r="O56" s="174"/>
      <c r="P56" s="367">
        <f t="shared" si="1"/>
        <v>0</v>
      </c>
      <c r="Q56" s="366"/>
      <c r="R56" s="174">
        <f t="shared" si="2"/>
        <v>180960</v>
      </c>
      <c r="S56" s="174"/>
      <c r="T56" s="174"/>
      <c r="U56" s="174"/>
      <c r="V56" s="367">
        <f t="shared" si="3"/>
        <v>180960</v>
      </c>
      <c r="W56" s="366"/>
      <c r="X56" s="174"/>
      <c r="Y56" s="174"/>
      <c r="Z56" s="174"/>
      <c r="AA56" s="174"/>
      <c r="AB56" s="367">
        <f t="shared" si="4"/>
        <v>0</v>
      </c>
      <c r="AC56" s="366"/>
      <c r="AD56" s="174"/>
      <c r="AE56" s="174"/>
      <c r="AF56" s="174"/>
      <c r="AG56" s="174"/>
      <c r="AH56" s="367">
        <f t="shared" si="5"/>
        <v>0</v>
      </c>
      <c r="AI56" s="366"/>
      <c r="AJ56" s="174"/>
      <c r="AK56" s="174"/>
      <c r="AL56" s="174"/>
      <c r="AM56" s="174">
        <f t="shared" si="6"/>
        <v>0</v>
      </c>
      <c r="AN56" s="367">
        <f t="shared" si="7"/>
        <v>0</v>
      </c>
      <c r="AO56" s="611"/>
      <c r="AP56" s="174"/>
      <c r="AQ56" s="174"/>
      <c r="AR56" s="174"/>
      <c r="AS56" s="174">
        <v>356000</v>
      </c>
      <c r="AT56" s="367">
        <f t="shared" si="8"/>
        <v>356000</v>
      </c>
      <c r="AU56" s="366"/>
      <c r="AV56" s="174"/>
      <c r="AW56" s="174"/>
      <c r="AX56" s="174"/>
      <c r="AY56" s="174"/>
      <c r="AZ56" s="367">
        <f t="shared" si="9"/>
        <v>0</v>
      </c>
      <c r="BA56" s="366"/>
      <c r="BB56" s="174"/>
      <c r="BC56" s="174"/>
      <c r="BD56" s="174"/>
      <c r="BE56" s="174">
        <f t="shared" si="10"/>
        <v>356000</v>
      </c>
      <c r="BF56" s="367">
        <f t="shared" si="11"/>
        <v>356000</v>
      </c>
      <c r="BG56" s="611"/>
      <c r="BH56" s="174"/>
      <c r="BI56" s="174"/>
      <c r="BJ56" s="174"/>
      <c r="BK56" s="174"/>
      <c r="BL56" s="367">
        <f t="shared" si="47"/>
        <v>0</v>
      </c>
      <c r="BM56" s="366"/>
      <c r="BN56" s="174"/>
      <c r="BO56" s="174"/>
      <c r="BP56" s="174"/>
      <c r="BQ56" s="174"/>
      <c r="BR56" s="367">
        <f t="shared" si="13"/>
        <v>0</v>
      </c>
      <c r="BS56" s="366"/>
      <c r="BT56" s="174"/>
      <c r="BU56" s="174"/>
      <c r="BV56" s="174"/>
      <c r="BW56" s="174"/>
      <c r="BX56" s="367">
        <f t="shared" si="14"/>
        <v>0</v>
      </c>
      <c r="BY56" s="366"/>
      <c r="BZ56" s="174"/>
      <c r="CA56" s="174"/>
      <c r="CB56" s="174"/>
      <c r="CC56" s="174"/>
      <c r="CD56" s="367">
        <f t="shared" si="15"/>
        <v>0</v>
      </c>
      <c r="CE56" s="618"/>
      <c r="CF56" s="366"/>
      <c r="CG56" s="174"/>
      <c r="CH56" s="174"/>
      <c r="CI56" s="174"/>
      <c r="CJ56" s="174"/>
      <c r="CK56" s="367">
        <f t="shared" si="48"/>
        <v>0</v>
      </c>
      <c r="CL56" s="611">
        <f t="shared" si="17"/>
        <v>0</v>
      </c>
      <c r="CM56" s="174">
        <f t="shared" si="18"/>
        <v>0</v>
      </c>
      <c r="CN56" s="174">
        <f t="shared" si="19"/>
        <v>0</v>
      </c>
      <c r="CO56" s="174">
        <f t="shared" si="20"/>
        <v>0</v>
      </c>
      <c r="CP56" s="174">
        <f t="shared" si="21"/>
        <v>0</v>
      </c>
      <c r="CQ56" s="367">
        <f t="shared" si="49"/>
        <v>0</v>
      </c>
      <c r="CR56" s="613"/>
      <c r="CS56" s="601"/>
      <c r="CT56" s="601"/>
      <c r="CU56" s="601"/>
      <c r="CV56" s="601"/>
      <c r="CW56" s="367">
        <f t="shared" si="50"/>
        <v>0</v>
      </c>
      <c r="CX56" s="366"/>
      <c r="CY56" s="174"/>
      <c r="CZ56" s="174"/>
      <c r="DA56" s="174"/>
      <c r="DB56" s="174"/>
      <c r="DC56" s="367">
        <f t="shared" si="24"/>
        <v>0</v>
      </c>
      <c r="DD56" s="366"/>
      <c r="DE56" s="174"/>
      <c r="DF56" s="174"/>
      <c r="DG56" s="174"/>
      <c r="DH56" s="174"/>
      <c r="DI56" s="367">
        <f t="shared" si="25"/>
        <v>0</v>
      </c>
      <c r="DJ56" s="600">
        <f t="shared" si="26"/>
        <v>0</v>
      </c>
      <c r="DK56" s="601">
        <f t="shared" si="27"/>
        <v>180960</v>
      </c>
      <c r="DL56" s="601">
        <f t="shared" si="28"/>
        <v>0</v>
      </c>
      <c r="DM56" s="601">
        <f t="shared" si="29"/>
        <v>0</v>
      </c>
      <c r="DN56" s="601">
        <f t="shared" si="30"/>
        <v>356000</v>
      </c>
      <c r="DO56" s="602">
        <f t="shared" si="31"/>
        <v>536960</v>
      </c>
      <c r="DP56" s="600">
        <f t="shared" si="32"/>
        <v>0</v>
      </c>
      <c r="DQ56" s="601">
        <f t="shared" si="33"/>
        <v>0</v>
      </c>
      <c r="DR56" s="601">
        <f t="shared" si="34"/>
        <v>0</v>
      </c>
      <c r="DS56" s="601">
        <f t="shared" si="35"/>
        <v>0</v>
      </c>
      <c r="DT56" s="601">
        <f t="shared" si="36"/>
        <v>0</v>
      </c>
      <c r="DU56" s="602">
        <f t="shared" si="37"/>
        <v>0</v>
      </c>
      <c r="DV56" s="600">
        <f t="shared" si="38"/>
        <v>0</v>
      </c>
      <c r="DW56" s="601">
        <f t="shared" si="39"/>
        <v>180960</v>
      </c>
      <c r="DX56" s="601">
        <f t="shared" si="40"/>
        <v>0</v>
      </c>
      <c r="DY56" s="601">
        <f t="shared" si="41"/>
        <v>0</v>
      </c>
      <c r="DZ56" s="601">
        <f t="shared" si="42"/>
        <v>356000</v>
      </c>
      <c r="EA56" s="602">
        <f t="shared" si="43"/>
        <v>536960</v>
      </c>
      <c r="EB56" s="459"/>
      <c r="EC56" s="366">
        <v>176915</v>
      </c>
      <c r="ED56" s="174">
        <v>470800</v>
      </c>
      <c r="EE56" s="174">
        <v>59798</v>
      </c>
      <c r="EF56" s="174">
        <v>3538</v>
      </c>
      <c r="EG56" s="174">
        <v>591554</v>
      </c>
      <c r="EH56" s="174">
        <f t="shared" si="44"/>
        <v>1302605</v>
      </c>
      <c r="EI56" s="602">
        <v>0.2</v>
      </c>
      <c r="EJ56" s="459"/>
      <c r="EK56" s="614"/>
      <c r="EL56" s="622"/>
      <c r="EM56" s="623"/>
      <c r="EO56" s="600">
        <v>644574</v>
      </c>
      <c r="EP56" s="601">
        <v>195426</v>
      </c>
      <c r="EQ56" s="601">
        <f t="shared" si="45"/>
        <v>840000</v>
      </c>
      <c r="ER56" s="624" t="s">
        <v>5782</v>
      </c>
      <c r="ES56" s="625">
        <v>45131</v>
      </c>
    </row>
    <row r="57" spans="1:149">
      <c r="A57" s="231">
        <v>110</v>
      </c>
      <c r="B57" s="151">
        <v>2313</v>
      </c>
      <c r="C57" s="151">
        <v>64040445</v>
      </c>
      <c r="D57" s="232" t="s">
        <v>703</v>
      </c>
      <c r="E57" s="366"/>
      <c r="F57" s="174"/>
      <c r="G57" s="174"/>
      <c r="H57" s="174"/>
      <c r="I57" s="174"/>
      <c r="J57" s="367">
        <f t="shared" si="46"/>
        <v>0</v>
      </c>
      <c r="K57" s="366"/>
      <c r="L57" s="174"/>
      <c r="M57" s="174"/>
      <c r="N57" s="174"/>
      <c r="O57" s="174"/>
      <c r="P57" s="367">
        <f t="shared" si="1"/>
        <v>0</v>
      </c>
      <c r="Q57" s="366"/>
      <c r="R57" s="174">
        <f t="shared" si="2"/>
        <v>0</v>
      </c>
      <c r="S57" s="174"/>
      <c r="T57" s="174"/>
      <c r="U57" s="174"/>
      <c r="V57" s="367">
        <f t="shared" si="3"/>
        <v>0</v>
      </c>
      <c r="W57" s="366"/>
      <c r="X57" s="174"/>
      <c r="Y57" s="174"/>
      <c r="Z57" s="174"/>
      <c r="AA57" s="174"/>
      <c r="AB57" s="367">
        <f t="shared" si="4"/>
        <v>0</v>
      </c>
      <c r="AC57" s="366"/>
      <c r="AD57" s="174"/>
      <c r="AE57" s="174"/>
      <c r="AF57" s="174"/>
      <c r="AG57" s="174"/>
      <c r="AH57" s="367">
        <f t="shared" si="5"/>
        <v>0</v>
      </c>
      <c r="AI57" s="366"/>
      <c r="AJ57" s="174"/>
      <c r="AK57" s="174"/>
      <c r="AL57" s="174"/>
      <c r="AM57" s="174">
        <f t="shared" si="6"/>
        <v>0</v>
      </c>
      <c r="AN57" s="367">
        <f t="shared" si="7"/>
        <v>0</v>
      </c>
      <c r="AO57" s="611"/>
      <c r="AP57" s="174"/>
      <c r="AQ57" s="174"/>
      <c r="AR57" s="174"/>
      <c r="AS57" s="174"/>
      <c r="AT57" s="367">
        <f t="shared" si="8"/>
        <v>0</v>
      </c>
      <c r="AU57" s="366"/>
      <c r="AV57" s="174"/>
      <c r="AW57" s="174"/>
      <c r="AX57" s="174"/>
      <c r="AY57" s="174"/>
      <c r="AZ57" s="367">
        <f t="shared" si="9"/>
        <v>0</v>
      </c>
      <c r="BA57" s="366"/>
      <c r="BB57" s="174"/>
      <c r="BC57" s="174"/>
      <c r="BD57" s="174"/>
      <c r="BE57" s="174">
        <f t="shared" si="10"/>
        <v>0</v>
      </c>
      <c r="BF57" s="367">
        <f t="shared" si="11"/>
        <v>0</v>
      </c>
      <c r="BG57" s="611"/>
      <c r="BH57" s="174"/>
      <c r="BI57" s="174"/>
      <c r="BJ57" s="174"/>
      <c r="BK57" s="174"/>
      <c r="BL57" s="367">
        <f t="shared" si="47"/>
        <v>0</v>
      </c>
      <c r="BM57" s="366"/>
      <c r="BN57" s="174"/>
      <c r="BO57" s="174"/>
      <c r="BP57" s="174"/>
      <c r="BQ57" s="174"/>
      <c r="BR57" s="367">
        <f t="shared" si="13"/>
        <v>0</v>
      </c>
      <c r="BS57" s="366"/>
      <c r="BT57" s="174"/>
      <c r="BU57" s="174"/>
      <c r="BV57" s="174"/>
      <c r="BW57" s="174"/>
      <c r="BX57" s="367">
        <f t="shared" si="14"/>
        <v>0</v>
      </c>
      <c r="BY57" s="366"/>
      <c r="BZ57" s="174"/>
      <c r="CA57" s="174"/>
      <c r="CB57" s="174"/>
      <c r="CC57" s="174"/>
      <c r="CD57" s="367">
        <f t="shared" si="15"/>
        <v>0</v>
      </c>
      <c r="CE57" s="618"/>
      <c r="CF57" s="366"/>
      <c r="CG57" s="174"/>
      <c r="CH57" s="174"/>
      <c r="CI57" s="174"/>
      <c r="CJ57" s="174"/>
      <c r="CK57" s="367">
        <f t="shared" si="48"/>
        <v>0</v>
      </c>
      <c r="CL57" s="611">
        <f t="shared" si="17"/>
        <v>0</v>
      </c>
      <c r="CM57" s="174">
        <f t="shared" si="18"/>
        <v>0</v>
      </c>
      <c r="CN57" s="174">
        <f t="shared" si="19"/>
        <v>0</v>
      </c>
      <c r="CO57" s="174">
        <f t="shared" si="20"/>
        <v>0</v>
      </c>
      <c r="CP57" s="174">
        <f t="shared" si="21"/>
        <v>0</v>
      </c>
      <c r="CQ57" s="367">
        <f t="shared" si="49"/>
        <v>0</v>
      </c>
      <c r="CR57" s="613"/>
      <c r="CS57" s="601"/>
      <c r="CT57" s="601"/>
      <c r="CU57" s="601"/>
      <c r="CV57" s="601"/>
      <c r="CW57" s="367">
        <f t="shared" si="50"/>
        <v>0</v>
      </c>
      <c r="CX57" s="366"/>
      <c r="CY57" s="174"/>
      <c r="CZ57" s="174"/>
      <c r="DA57" s="174"/>
      <c r="DB57" s="174"/>
      <c r="DC57" s="367">
        <f t="shared" si="24"/>
        <v>0</v>
      </c>
      <c r="DD57" s="366"/>
      <c r="DE57" s="174"/>
      <c r="DF57" s="174"/>
      <c r="DG57" s="174"/>
      <c r="DH57" s="174"/>
      <c r="DI57" s="367">
        <f t="shared" si="25"/>
        <v>0</v>
      </c>
      <c r="DJ57" s="600">
        <f t="shared" si="26"/>
        <v>0</v>
      </c>
      <c r="DK57" s="601">
        <f t="shared" si="27"/>
        <v>0</v>
      </c>
      <c r="DL57" s="601">
        <f t="shared" si="28"/>
        <v>0</v>
      </c>
      <c r="DM57" s="601">
        <f t="shared" si="29"/>
        <v>0</v>
      </c>
      <c r="DN57" s="601">
        <f t="shared" si="30"/>
        <v>0</v>
      </c>
      <c r="DO57" s="602">
        <f t="shared" si="31"/>
        <v>0</v>
      </c>
      <c r="DP57" s="600">
        <f t="shared" si="32"/>
        <v>0</v>
      </c>
      <c r="DQ57" s="601">
        <f t="shared" si="33"/>
        <v>0</v>
      </c>
      <c r="DR57" s="601">
        <f t="shared" si="34"/>
        <v>0</v>
      </c>
      <c r="DS57" s="601">
        <f t="shared" si="35"/>
        <v>0</v>
      </c>
      <c r="DT57" s="601">
        <f t="shared" si="36"/>
        <v>0</v>
      </c>
      <c r="DU57" s="602">
        <f t="shared" si="37"/>
        <v>0</v>
      </c>
      <c r="DV57" s="600">
        <f t="shared" si="38"/>
        <v>0</v>
      </c>
      <c r="DW57" s="601">
        <f t="shared" si="39"/>
        <v>0</v>
      </c>
      <c r="DX57" s="601">
        <f t="shared" si="40"/>
        <v>0</v>
      </c>
      <c r="DY57" s="601">
        <f t="shared" si="41"/>
        <v>0</v>
      </c>
      <c r="DZ57" s="601">
        <f t="shared" si="42"/>
        <v>0</v>
      </c>
      <c r="EA57" s="602">
        <f t="shared" si="43"/>
        <v>0</v>
      </c>
      <c r="EB57" s="459"/>
      <c r="EC57" s="366"/>
      <c r="ED57" s="174"/>
      <c r="EE57" s="174"/>
      <c r="EF57" s="174"/>
      <c r="EG57" s="174"/>
      <c r="EH57" s="174">
        <f t="shared" si="44"/>
        <v>0</v>
      </c>
      <c r="EI57" s="602"/>
      <c r="EJ57" s="459"/>
      <c r="EK57" s="614"/>
      <c r="EL57" s="622"/>
      <c r="EM57" s="623"/>
      <c r="EO57" s="600"/>
      <c r="EP57" s="601"/>
      <c r="EQ57" s="601"/>
      <c r="ER57" s="624"/>
      <c r="ES57" s="625"/>
    </row>
    <row r="58" spans="1:149">
      <c r="A58" s="231">
        <v>111</v>
      </c>
      <c r="B58" s="151">
        <v>2431</v>
      </c>
      <c r="C58" s="151">
        <v>46746234</v>
      </c>
      <c r="D58" s="232" t="s">
        <v>708</v>
      </c>
      <c r="E58" s="366"/>
      <c r="F58" s="174"/>
      <c r="G58" s="174"/>
      <c r="H58" s="174"/>
      <c r="I58" s="174"/>
      <c r="J58" s="367">
        <f t="shared" si="46"/>
        <v>0</v>
      </c>
      <c r="K58" s="366"/>
      <c r="L58" s="174"/>
      <c r="M58" s="174"/>
      <c r="N58" s="174"/>
      <c r="O58" s="174"/>
      <c r="P58" s="367">
        <f t="shared" si="1"/>
        <v>0</v>
      </c>
      <c r="Q58" s="366"/>
      <c r="R58" s="174">
        <f t="shared" si="2"/>
        <v>0</v>
      </c>
      <c r="S58" s="174"/>
      <c r="T58" s="174"/>
      <c r="U58" s="174"/>
      <c r="V58" s="367">
        <f t="shared" si="3"/>
        <v>0</v>
      </c>
      <c r="W58" s="366"/>
      <c r="X58" s="174"/>
      <c r="Y58" s="174"/>
      <c r="Z58" s="174"/>
      <c r="AA58" s="174"/>
      <c r="AB58" s="367">
        <f t="shared" si="4"/>
        <v>0</v>
      </c>
      <c r="AC58" s="366"/>
      <c r="AD58" s="174"/>
      <c r="AE58" s="174"/>
      <c r="AF58" s="174"/>
      <c r="AG58" s="174"/>
      <c r="AH58" s="367">
        <f t="shared" si="5"/>
        <v>0</v>
      </c>
      <c r="AI58" s="366"/>
      <c r="AJ58" s="174"/>
      <c r="AK58" s="174"/>
      <c r="AL58" s="174"/>
      <c r="AM58" s="174">
        <f t="shared" si="6"/>
        <v>0</v>
      </c>
      <c r="AN58" s="367">
        <f t="shared" si="7"/>
        <v>0</v>
      </c>
      <c r="AO58" s="611"/>
      <c r="AP58" s="174"/>
      <c r="AQ58" s="174"/>
      <c r="AR58" s="174"/>
      <c r="AS58" s="174"/>
      <c r="AT58" s="367">
        <f t="shared" si="8"/>
        <v>0</v>
      </c>
      <c r="AU58" s="366"/>
      <c r="AV58" s="174"/>
      <c r="AW58" s="174"/>
      <c r="AX58" s="174"/>
      <c r="AY58" s="174"/>
      <c r="AZ58" s="367">
        <f t="shared" si="9"/>
        <v>0</v>
      </c>
      <c r="BA58" s="366"/>
      <c r="BB58" s="174"/>
      <c r="BC58" s="174"/>
      <c r="BD58" s="174"/>
      <c r="BE58" s="174">
        <f t="shared" si="10"/>
        <v>0</v>
      </c>
      <c r="BF58" s="367">
        <f t="shared" si="11"/>
        <v>0</v>
      </c>
      <c r="BG58" s="611"/>
      <c r="BH58" s="174"/>
      <c r="BI58" s="174"/>
      <c r="BJ58" s="174"/>
      <c r="BK58" s="174"/>
      <c r="BL58" s="367">
        <f t="shared" si="47"/>
        <v>0</v>
      </c>
      <c r="BM58" s="366"/>
      <c r="BN58" s="174"/>
      <c r="BO58" s="174"/>
      <c r="BP58" s="174"/>
      <c r="BQ58" s="174"/>
      <c r="BR58" s="367">
        <f t="shared" si="13"/>
        <v>0</v>
      </c>
      <c r="BS58" s="366"/>
      <c r="BT58" s="174"/>
      <c r="BU58" s="174"/>
      <c r="BV58" s="174"/>
      <c r="BW58" s="174"/>
      <c r="BX58" s="367">
        <f t="shared" si="14"/>
        <v>0</v>
      </c>
      <c r="BY58" s="366"/>
      <c r="BZ58" s="174"/>
      <c r="CA58" s="174"/>
      <c r="CB58" s="174"/>
      <c r="CC58" s="174"/>
      <c r="CD58" s="367">
        <f t="shared" si="15"/>
        <v>0</v>
      </c>
      <c r="CE58" s="618"/>
      <c r="CF58" s="366"/>
      <c r="CG58" s="174"/>
      <c r="CH58" s="174"/>
      <c r="CI58" s="174"/>
      <c r="CJ58" s="174"/>
      <c r="CK58" s="367">
        <f t="shared" si="48"/>
        <v>0</v>
      </c>
      <c r="CL58" s="611">
        <f t="shared" si="17"/>
        <v>0</v>
      </c>
      <c r="CM58" s="174">
        <f t="shared" si="18"/>
        <v>0</v>
      </c>
      <c r="CN58" s="174">
        <f t="shared" si="19"/>
        <v>0</v>
      </c>
      <c r="CO58" s="174">
        <f t="shared" si="20"/>
        <v>0</v>
      </c>
      <c r="CP58" s="174">
        <f t="shared" si="21"/>
        <v>0</v>
      </c>
      <c r="CQ58" s="367">
        <f t="shared" si="49"/>
        <v>0</v>
      </c>
      <c r="CR58" s="613"/>
      <c r="CS58" s="601"/>
      <c r="CT58" s="601"/>
      <c r="CU58" s="601"/>
      <c r="CV58" s="601"/>
      <c r="CW58" s="367">
        <f t="shared" si="50"/>
        <v>0</v>
      </c>
      <c r="CX58" s="366"/>
      <c r="CY58" s="174"/>
      <c r="CZ58" s="174"/>
      <c r="DA58" s="174"/>
      <c r="DB58" s="174"/>
      <c r="DC58" s="367">
        <f t="shared" si="24"/>
        <v>0</v>
      </c>
      <c r="DD58" s="366"/>
      <c r="DE58" s="174"/>
      <c r="DF58" s="174"/>
      <c r="DG58" s="174"/>
      <c r="DH58" s="174"/>
      <c r="DI58" s="367">
        <f t="shared" si="25"/>
        <v>0</v>
      </c>
      <c r="DJ58" s="600">
        <f t="shared" si="26"/>
        <v>0</v>
      </c>
      <c r="DK58" s="601">
        <f t="shared" si="27"/>
        <v>0</v>
      </c>
      <c r="DL58" s="601">
        <f t="shared" si="28"/>
        <v>0</v>
      </c>
      <c r="DM58" s="601">
        <f t="shared" si="29"/>
        <v>0</v>
      </c>
      <c r="DN58" s="601">
        <f t="shared" si="30"/>
        <v>0</v>
      </c>
      <c r="DO58" s="602">
        <f t="shared" si="31"/>
        <v>0</v>
      </c>
      <c r="DP58" s="600">
        <f t="shared" si="32"/>
        <v>0</v>
      </c>
      <c r="DQ58" s="601">
        <f t="shared" si="33"/>
        <v>0</v>
      </c>
      <c r="DR58" s="601">
        <f t="shared" si="34"/>
        <v>0</v>
      </c>
      <c r="DS58" s="601">
        <f t="shared" si="35"/>
        <v>0</v>
      </c>
      <c r="DT58" s="601">
        <f t="shared" si="36"/>
        <v>0</v>
      </c>
      <c r="DU58" s="602">
        <f t="shared" si="37"/>
        <v>0</v>
      </c>
      <c r="DV58" s="600">
        <f t="shared" si="38"/>
        <v>0</v>
      </c>
      <c r="DW58" s="601">
        <f t="shared" si="39"/>
        <v>0</v>
      </c>
      <c r="DX58" s="601">
        <f t="shared" si="40"/>
        <v>0</v>
      </c>
      <c r="DY58" s="601">
        <f t="shared" si="41"/>
        <v>0</v>
      </c>
      <c r="DZ58" s="601">
        <f t="shared" si="42"/>
        <v>0</v>
      </c>
      <c r="EA58" s="602">
        <f t="shared" si="43"/>
        <v>0</v>
      </c>
      <c r="EB58" s="459"/>
      <c r="EC58" s="366"/>
      <c r="ED58" s="174"/>
      <c r="EE58" s="174"/>
      <c r="EF58" s="174"/>
      <c r="EG58" s="174"/>
      <c r="EH58" s="174">
        <f t="shared" si="44"/>
        <v>0</v>
      </c>
      <c r="EI58" s="602"/>
      <c r="EJ58" s="459"/>
      <c r="EK58" s="614"/>
      <c r="EL58" s="622"/>
      <c r="EM58" s="623"/>
      <c r="EO58" s="600">
        <v>468589.18</v>
      </c>
      <c r="EP58" s="601">
        <v>142069.82</v>
      </c>
      <c r="EQ58" s="601">
        <f t="shared" si="45"/>
        <v>610659</v>
      </c>
      <c r="ER58" s="624" t="s">
        <v>5806</v>
      </c>
      <c r="ES58" s="625">
        <v>45132</v>
      </c>
    </row>
    <row r="59" spans="1:149">
      <c r="A59" s="231">
        <v>112</v>
      </c>
      <c r="B59" s="151">
        <v>2434</v>
      </c>
      <c r="C59" s="151">
        <v>46746480</v>
      </c>
      <c r="D59" s="232" t="s">
        <v>715</v>
      </c>
      <c r="E59" s="366"/>
      <c r="F59" s="174"/>
      <c r="G59" s="174"/>
      <c r="H59" s="174"/>
      <c r="I59" s="174"/>
      <c r="J59" s="367">
        <f t="shared" si="46"/>
        <v>0</v>
      </c>
      <c r="K59" s="366"/>
      <c r="L59" s="174"/>
      <c r="M59" s="174"/>
      <c r="N59" s="174"/>
      <c r="O59" s="174"/>
      <c r="P59" s="367">
        <f t="shared" si="1"/>
        <v>0</v>
      </c>
      <c r="Q59" s="366"/>
      <c r="R59" s="174">
        <f t="shared" si="2"/>
        <v>0</v>
      </c>
      <c r="S59" s="174"/>
      <c r="T59" s="174"/>
      <c r="U59" s="174"/>
      <c r="V59" s="367">
        <f t="shared" si="3"/>
        <v>0</v>
      </c>
      <c r="W59" s="366"/>
      <c r="X59" s="174"/>
      <c r="Y59" s="174"/>
      <c r="Z59" s="174"/>
      <c r="AA59" s="174"/>
      <c r="AB59" s="367">
        <f t="shared" si="4"/>
        <v>0</v>
      </c>
      <c r="AC59" s="366"/>
      <c r="AD59" s="174"/>
      <c r="AE59" s="174"/>
      <c r="AF59" s="174"/>
      <c r="AG59" s="174"/>
      <c r="AH59" s="367">
        <f t="shared" si="5"/>
        <v>0</v>
      </c>
      <c r="AI59" s="366"/>
      <c r="AJ59" s="174"/>
      <c r="AK59" s="174"/>
      <c r="AL59" s="174"/>
      <c r="AM59" s="174">
        <f t="shared" si="6"/>
        <v>0</v>
      </c>
      <c r="AN59" s="367">
        <f t="shared" si="7"/>
        <v>0</v>
      </c>
      <c r="AO59" s="611"/>
      <c r="AP59" s="174"/>
      <c r="AQ59" s="174"/>
      <c r="AR59" s="174"/>
      <c r="AS59" s="174"/>
      <c r="AT59" s="367">
        <f t="shared" si="8"/>
        <v>0</v>
      </c>
      <c r="AU59" s="366"/>
      <c r="AV59" s="174"/>
      <c r="AW59" s="174"/>
      <c r="AX59" s="174"/>
      <c r="AY59" s="174"/>
      <c r="AZ59" s="367">
        <f t="shared" si="9"/>
        <v>0</v>
      </c>
      <c r="BA59" s="366"/>
      <c r="BB59" s="174"/>
      <c r="BC59" s="174"/>
      <c r="BD59" s="174"/>
      <c r="BE59" s="174">
        <f t="shared" si="10"/>
        <v>0</v>
      </c>
      <c r="BF59" s="367">
        <f t="shared" si="11"/>
        <v>0</v>
      </c>
      <c r="BG59" s="611"/>
      <c r="BH59" s="174"/>
      <c r="BI59" s="174"/>
      <c r="BJ59" s="174"/>
      <c r="BK59" s="174"/>
      <c r="BL59" s="367">
        <f t="shared" si="47"/>
        <v>0</v>
      </c>
      <c r="BM59" s="366"/>
      <c r="BN59" s="174"/>
      <c r="BO59" s="174"/>
      <c r="BP59" s="174"/>
      <c r="BQ59" s="174"/>
      <c r="BR59" s="367">
        <f t="shared" si="13"/>
        <v>0</v>
      </c>
      <c r="BS59" s="366"/>
      <c r="BT59" s="174"/>
      <c r="BU59" s="174"/>
      <c r="BV59" s="174"/>
      <c r="BW59" s="174"/>
      <c r="BX59" s="367">
        <f t="shared" si="14"/>
        <v>0</v>
      </c>
      <c r="BY59" s="366"/>
      <c r="BZ59" s="174"/>
      <c r="CA59" s="174"/>
      <c r="CB59" s="174"/>
      <c r="CC59" s="174"/>
      <c r="CD59" s="367">
        <f t="shared" si="15"/>
        <v>0</v>
      </c>
      <c r="CE59" s="618"/>
      <c r="CF59" s="366"/>
      <c r="CG59" s="174"/>
      <c r="CH59" s="174"/>
      <c r="CI59" s="174"/>
      <c r="CJ59" s="174"/>
      <c r="CK59" s="367">
        <f t="shared" si="48"/>
        <v>0</v>
      </c>
      <c r="CL59" s="611">
        <f t="shared" si="17"/>
        <v>0</v>
      </c>
      <c r="CM59" s="174">
        <f t="shared" si="18"/>
        <v>0</v>
      </c>
      <c r="CN59" s="174">
        <f t="shared" si="19"/>
        <v>0</v>
      </c>
      <c r="CO59" s="174">
        <f t="shared" si="20"/>
        <v>0</v>
      </c>
      <c r="CP59" s="174">
        <f t="shared" si="21"/>
        <v>0</v>
      </c>
      <c r="CQ59" s="367">
        <f t="shared" si="49"/>
        <v>0</v>
      </c>
      <c r="CR59" s="613"/>
      <c r="CS59" s="601"/>
      <c r="CT59" s="601"/>
      <c r="CU59" s="601"/>
      <c r="CV59" s="601"/>
      <c r="CW59" s="367">
        <f t="shared" si="50"/>
        <v>0</v>
      </c>
      <c r="CX59" s="366"/>
      <c r="CY59" s="174"/>
      <c r="CZ59" s="174"/>
      <c r="DA59" s="174"/>
      <c r="DB59" s="174"/>
      <c r="DC59" s="367">
        <f t="shared" si="24"/>
        <v>0</v>
      </c>
      <c r="DD59" s="366"/>
      <c r="DE59" s="174"/>
      <c r="DF59" s="174"/>
      <c r="DG59" s="174"/>
      <c r="DH59" s="174"/>
      <c r="DI59" s="367">
        <f t="shared" si="25"/>
        <v>0</v>
      </c>
      <c r="DJ59" s="600">
        <f t="shared" si="26"/>
        <v>0</v>
      </c>
      <c r="DK59" s="601">
        <f t="shared" si="27"/>
        <v>0</v>
      </c>
      <c r="DL59" s="601">
        <f t="shared" si="28"/>
        <v>0</v>
      </c>
      <c r="DM59" s="601">
        <f t="shared" si="29"/>
        <v>0</v>
      </c>
      <c r="DN59" s="601">
        <f t="shared" si="30"/>
        <v>0</v>
      </c>
      <c r="DO59" s="602">
        <f t="shared" si="31"/>
        <v>0</v>
      </c>
      <c r="DP59" s="600">
        <f t="shared" si="32"/>
        <v>0</v>
      </c>
      <c r="DQ59" s="601">
        <f t="shared" si="33"/>
        <v>0</v>
      </c>
      <c r="DR59" s="601">
        <f t="shared" si="34"/>
        <v>0</v>
      </c>
      <c r="DS59" s="601">
        <f t="shared" si="35"/>
        <v>0</v>
      </c>
      <c r="DT59" s="601">
        <f t="shared" si="36"/>
        <v>0</v>
      </c>
      <c r="DU59" s="602">
        <f t="shared" si="37"/>
        <v>0</v>
      </c>
      <c r="DV59" s="600">
        <f t="shared" si="38"/>
        <v>0</v>
      </c>
      <c r="DW59" s="601">
        <f t="shared" si="39"/>
        <v>0</v>
      </c>
      <c r="DX59" s="601">
        <f t="shared" si="40"/>
        <v>0</v>
      </c>
      <c r="DY59" s="601">
        <f t="shared" si="41"/>
        <v>0</v>
      </c>
      <c r="DZ59" s="601">
        <f t="shared" si="42"/>
        <v>0</v>
      </c>
      <c r="EA59" s="602">
        <f t="shared" si="43"/>
        <v>0</v>
      </c>
      <c r="EB59" s="459"/>
      <c r="EC59" s="366"/>
      <c r="ED59" s="174"/>
      <c r="EE59" s="174"/>
      <c r="EF59" s="174"/>
      <c r="EG59" s="174"/>
      <c r="EH59" s="174">
        <f t="shared" si="44"/>
        <v>0</v>
      </c>
      <c r="EI59" s="602"/>
      <c r="EJ59" s="459"/>
      <c r="EK59" s="614"/>
      <c r="EL59" s="622"/>
      <c r="EM59" s="623"/>
      <c r="EO59" s="600">
        <v>667371.96</v>
      </c>
      <c r="EP59" s="601">
        <v>202338.04</v>
      </c>
      <c r="EQ59" s="601">
        <f t="shared" si="45"/>
        <v>869710</v>
      </c>
      <c r="ER59" s="624" t="s">
        <v>5742</v>
      </c>
      <c r="ES59" s="625">
        <v>45100</v>
      </c>
    </row>
    <row r="60" spans="1:149">
      <c r="A60" s="231">
        <v>113</v>
      </c>
      <c r="B60" s="151">
        <v>2484</v>
      </c>
      <c r="C60" s="151">
        <v>46746145</v>
      </c>
      <c r="D60" s="232" t="s">
        <v>3374</v>
      </c>
      <c r="E60" s="366"/>
      <c r="F60" s="174">
        <v>364800</v>
      </c>
      <c r="G60" s="174"/>
      <c r="H60" s="174"/>
      <c r="I60" s="174"/>
      <c r="J60" s="367">
        <f t="shared" si="46"/>
        <v>364800</v>
      </c>
      <c r="K60" s="366"/>
      <c r="L60" s="174">
        <v>82200</v>
      </c>
      <c r="M60" s="174"/>
      <c r="N60" s="174"/>
      <c r="O60" s="174"/>
      <c r="P60" s="367">
        <f t="shared" si="1"/>
        <v>82200</v>
      </c>
      <c r="Q60" s="366"/>
      <c r="R60" s="174">
        <f t="shared" si="2"/>
        <v>282600</v>
      </c>
      <c r="S60" s="174"/>
      <c r="T60" s="174"/>
      <c r="U60" s="174"/>
      <c r="V60" s="367">
        <f t="shared" si="3"/>
        <v>282600</v>
      </c>
      <c r="W60" s="366"/>
      <c r="X60" s="174"/>
      <c r="Y60" s="174"/>
      <c r="Z60" s="174"/>
      <c r="AA60" s="174"/>
      <c r="AB60" s="367">
        <f t="shared" si="4"/>
        <v>0</v>
      </c>
      <c r="AC60" s="366"/>
      <c r="AD60" s="174"/>
      <c r="AE60" s="174"/>
      <c r="AF60" s="174"/>
      <c r="AG60" s="174"/>
      <c r="AH60" s="367">
        <f t="shared" si="5"/>
        <v>0</v>
      </c>
      <c r="AI60" s="366"/>
      <c r="AJ60" s="174"/>
      <c r="AK60" s="174"/>
      <c r="AL60" s="174"/>
      <c r="AM60" s="174">
        <f t="shared" si="6"/>
        <v>0</v>
      </c>
      <c r="AN60" s="367">
        <f t="shared" si="7"/>
        <v>0</v>
      </c>
      <c r="AO60" s="611"/>
      <c r="AP60" s="174"/>
      <c r="AQ60" s="174"/>
      <c r="AR60" s="174"/>
      <c r="AS60" s="174">
        <v>295000</v>
      </c>
      <c r="AT60" s="367">
        <f t="shared" si="8"/>
        <v>295000</v>
      </c>
      <c r="AU60" s="366"/>
      <c r="AV60" s="174"/>
      <c r="AW60" s="174"/>
      <c r="AX60" s="174"/>
      <c r="AY60" s="174"/>
      <c r="AZ60" s="367">
        <f t="shared" si="9"/>
        <v>0</v>
      </c>
      <c r="BA60" s="366"/>
      <c r="BB60" s="174"/>
      <c r="BC60" s="174"/>
      <c r="BD60" s="174"/>
      <c r="BE60" s="174">
        <f t="shared" si="10"/>
        <v>295000</v>
      </c>
      <c r="BF60" s="367">
        <f t="shared" si="11"/>
        <v>295000</v>
      </c>
      <c r="BG60" s="611"/>
      <c r="BH60" s="174"/>
      <c r="BI60" s="174"/>
      <c r="BJ60" s="174"/>
      <c r="BK60" s="174"/>
      <c r="BL60" s="367">
        <f t="shared" si="47"/>
        <v>0</v>
      </c>
      <c r="BM60" s="366"/>
      <c r="BN60" s="174"/>
      <c r="BO60" s="174"/>
      <c r="BP60" s="174"/>
      <c r="BQ60" s="174"/>
      <c r="BR60" s="367">
        <f t="shared" si="13"/>
        <v>0</v>
      </c>
      <c r="BS60" s="366"/>
      <c r="BT60" s="174"/>
      <c r="BU60" s="174"/>
      <c r="BV60" s="174"/>
      <c r="BW60" s="174"/>
      <c r="BX60" s="367">
        <f t="shared" si="14"/>
        <v>0</v>
      </c>
      <c r="BY60" s="366"/>
      <c r="BZ60" s="174"/>
      <c r="CA60" s="174"/>
      <c r="CB60" s="174"/>
      <c r="CC60" s="174"/>
      <c r="CD60" s="367">
        <f t="shared" si="15"/>
        <v>0</v>
      </c>
      <c r="CE60" s="618"/>
      <c r="CF60" s="366"/>
      <c r="CG60" s="174"/>
      <c r="CH60" s="174"/>
      <c r="CI60" s="174"/>
      <c r="CJ60" s="174"/>
      <c r="CK60" s="367">
        <f t="shared" si="48"/>
        <v>0</v>
      </c>
      <c r="CL60" s="611">
        <f t="shared" si="17"/>
        <v>0</v>
      </c>
      <c r="CM60" s="174">
        <f t="shared" si="18"/>
        <v>0</v>
      </c>
      <c r="CN60" s="174">
        <f t="shared" si="19"/>
        <v>0</v>
      </c>
      <c r="CO60" s="174">
        <f t="shared" si="20"/>
        <v>0</v>
      </c>
      <c r="CP60" s="174">
        <f t="shared" si="21"/>
        <v>0</v>
      </c>
      <c r="CQ60" s="367">
        <f t="shared" si="49"/>
        <v>0</v>
      </c>
      <c r="CR60" s="613"/>
      <c r="CS60" s="601"/>
      <c r="CT60" s="601"/>
      <c r="CU60" s="601"/>
      <c r="CV60" s="601"/>
      <c r="CW60" s="367">
        <f t="shared" si="50"/>
        <v>0</v>
      </c>
      <c r="CX60" s="366"/>
      <c r="CY60" s="174"/>
      <c r="CZ60" s="174"/>
      <c r="DA60" s="174"/>
      <c r="DB60" s="174"/>
      <c r="DC60" s="367">
        <f t="shared" si="24"/>
        <v>0</v>
      </c>
      <c r="DD60" s="366"/>
      <c r="DE60" s="174"/>
      <c r="DF60" s="174"/>
      <c r="DG60" s="174"/>
      <c r="DH60" s="174"/>
      <c r="DI60" s="367">
        <f t="shared" si="25"/>
        <v>0</v>
      </c>
      <c r="DJ60" s="600">
        <f t="shared" si="26"/>
        <v>0</v>
      </c>
      <c r="DK60" s="601">
        <f t="shared" si="27"/>
        <v>364800</v>
      </c>
      <c r="DL60" s="601">
        <f t="shared" si="28"/>
        <v>0</v>
      </c>
      <c r="DM60" s="601">
        <f t="shared" si="29"/>
        <v>0</v>
      </c>
      <c r="DN60" s="601">
        <f t="shared" si="30"/>
        <v>295000</v>
      </c>
      <c r="DO60" s="602">
        <f t="shared" si="31"/>
        <v>659800</v>
      </c>
      <c r="DP60" s="600">
        <f t="shared" si="32"/>
        <v>0</v>
      </c>
      <c r="DQ60" s="601">
        <f t="shared" si="33"/>
        <v>82200</v>
      </c>
      <c r="DR60" s="601">
        <f t="shared" si="34"/>
        <v>0</v>
      </c>
      <c r="DS60" s="601">
        <f t="shared" si="35"/>
        <v>0</v>
      </c>
      <c r="DT60" s="601">
        <f t="shared" si="36"/>
        <v>0</v>
      </c>
      <c r="DU60" s="602">
        <f t="shared" si="37"/>
        <v>82200</v>
      </c>
      <c r="DV60" s="600">
        <f t="shared" si="38"/>
        <v>0</v>
      </c>
      <c r="DW60" s="601">
        <f t="shared" si="39"/>
        <v>282600</v>
      </c>
      <c r="DX60" s="601">
        <f t="shared" si="40"/>
        <v>0</v>
      </c>
      <c r="DY60" s="601">
        <f t="shared" si="41"/>
        <v>0</v>
      </c>
      <c r="DZ60" s="601">
        <f t="shared" si="42"/>
        <v>295000</v>
      </c>
      <c r="EA60" s="602">
        <f t="shared" si="43"/>
        <v>577600</v>
      </c>
      <c r="EB60" s="459"/>
      <c r="EC60" s="366"/>
      <c r="ED60" s="174"/>
      <c r="EE60" s="174"/>
      <c r="EF60" s="174"/>
      <c r="EG60" s="174"/>
      <c r="EH60" s="174">
        <f t="shared" si="44"/>
        <v>0</v>
      </c>
      <c r="EI60" s="602"/>
      <c r="EJ60" s="459"/>
      <c r="EK60" s="614"/>
      <c r="EL60" s="622"/>
      <c r="EM60" s="623"/>
      <c r="EO60" s="600">
        <v>2807707.55</v>
      </c>
      <c r="EP60" s="601">
        <v>851258.45</v>
      </c>
      <c r="EQ60" s="601">
        <f t="shared" si="45"/>
        <v>3658966</v>
      </c>
      <c r="ER60" s="624" t="s">
        <v>5724</v>
      </c>
      <c r="ES60" s="625">
        <v>45083</v>
      </c>
    </row>
    <row r="61" spans="1:149">
      <c r="A61" s="231">
        <v>114</v>
      </c>
      <c r="B61" s="151">
        <v>2401</v>
      </c>
      <c r="C61" s="151">
        <v>72741538</v>
      </c>
      <c r="D61" s="232" t="s">
        <v>724</v>
      </c>
      <c r="E61" s="366"/>
      <c r="F61" s="174"/>
      <c r="G61" s="174"/>
      <c r="H61" s="174"/>
      <c r="I61" s="174"/>
      <c r="J61" s="367">
        <f t="shared" si="46"/>
        <v>0</v>
      </c>
      <c r="K61" s="366"/>
      <c r="L61" s="174"/>
      <c r="M61" s="174"/>
      <c r="N61" s="174"/>
      <c r="O61" s="174"/>
      <c r="P61" s="367">
        <f t="shared" si="1"/>
        <v>0</v>
      </c>
      <c r="Q61" s="366"/>
      <c r="R61" s="174">
        <f t="shared" si="2"/>
        <v>0</v>
      </c>
      <c r="S61" s="174"/>
      <c r="T61" s="174"/>
      <c r="U61" s="174"/>
      <c r="V61" s="367">
        <f t="shared" si="3"/>
        <v>0</v>
      </c>
      <c r="W61" s="366"/>
      <c r="X61" s="174"/>
      <c r="Y61" s="174"/>
      <c r="Z61" s="174"/>
      <c r="AA61" s="174"/>
      <c r="AB61" s="367">
        <f t="shared" si="4"/>
        <v>0</v>
      </c>
      <c r="AC61" s="366"/>
      <c r="AD61" s="174"/>
      <c r="AE61" s="174"/>
      <c r="AF61" s="174"/>
      <c r="AG61" s="174"/>
      <c r="AH61" s="367">
        <f t="shared" si="5"/>
        <v>0</v>
      </c>
      <c r="AI61" s="366"/>
      <c r="AJ61" s="174"/>
      <c r="AK61" s="174"/>
      <c r="AL61" s="174"/>
      <c r="AM61" s="174">
        <f t="shared" si="6"/>
        <v>0</v>
      </c>
      <c r="AN61" s="367">
        <f t="shared" si="7"/>
        <v>0</v>
      </c>
      <c r="AO61" s="611"/>
      <c r="AP61" s="174"/>
      <c r="AQ61" s="174"/>
      <c r="AR61" s="174"/>
      <c r="AS61" s="174"/>
      <c r="AT61" s="367">
        <f t="shared" si="8"/>
        <v>0</v>
      </c>
      <c r="AU61" s="366"/>
      <c r="AV61" s="174"/>
      <c r="AW61" s="174"/>
      <c r="AX61" s="174"/>
      <c r="AY61" s="174"/>
      <c r="AZ61" s="367">
        <f t="shared" si="9"/>
        <v>0</v>
      </c>
      <c r="BA61" s="366"/>
      <c r="BB61" s="174"/>
      <c r="BC61" s="174"/>
      <c r="BD61" s="174"/>
      <c r="BE61" s="174">
        <f t="shared" si="10"/>
        <v>0</v>
      </c>
      <c r="BF61" s="367">
        <f t="shared" si="11"/>
        <v>0</v>
      </c>
      <c r="BG61" s="611"/>
      <c r="BH61" s="174"/>
      <c r="BI61" s="174"/>
      <c r="BJ61" s="174"/>
      <c r="BK61" s="174"/>
      <c r="BL61" s="367">
        <f t="shared" si="47"/>
        <v>0</v>
      </c>
      <c r="BM61" s="366"/>
      <c r="BN61" s="174"/>
      <c r="BO61" s="174"/>
      <c r="BP61" s="174"/>
      <c r="BQ61" s="174"/>
      <c r="BR61" s="367">
        <f t="shared" si="13"/>
        <v>0</v>
      </c>
      <c r="BS61" s="366"/>
      <c r="BT61" s="174"/>
      <c r="BU61" s="174"/>
      <c r="BV61" s="174"/>
      <c r="BW61" s="174"/>
      <c r="BX61" s="367">
        <f t="shared" si="14"/>
        <v>0</v>
      </c>
      <c r="BY61" s="366"/>
      <c r="BZ61" s="174"/>
      <c r="CA61" s="174"/>
      <c r="CB61" s="174"/>
      <c r="CC61" s="174"/>
      <c r="CD61" s="367">
        <f t="shared" si="15"/>
        <v>0</v>
      </c>
      <c r="CE61" s="618"/>
      <c r="CF61" s="366"/>
      <c r="CG61" s="174"/>
      <c r="CH61" s="174"/>
      <c r="CI61" s="174"/>
      <c r="CJ61" s="174"/>
      <c r="CK61" s="367">
        <f t="shared" si="48"/>
        <v>0</v>
      </c>
      <c r="CL61" s="611">
        <f t="shared" si="17"/>
        <v>0</v>
      </c>
      <c r="CM61" s="174">
        <f t="shared" si="18"/>
        <v>0</v>
      </c>
      <c r="CN61" s="174">
        <f t="shared" si="19"/>
        <v>0</v>
      </c>
      <c r="CO61" s="174">
        <f t="shared" si="20"/>
        <v>0</v>
      </c>
      <c r="CP61" s="174">
        <f t="shared" si="21"/>
        <v>0</v>
      </c>
      <c r="CQ61" s="367">
        <f t="shared" si="49"/>
        <v>0</v>
      </c>
      <c r="CR61" s="613"/>
      <c r="CS61" s="601"/>
      <c r="CT61" s="601"/>
      <c r="CU61" s="601"/>
      <c r="CV61" s="601"/>
      <c r="CW61" s="367">
        <f t="shared" si="50"/>
        <v>0</v>
      </c>
      <c r="CX61" s="366"/>
      <c r="CY61" s="174"/>
      <c r="CZ61" s="174"/>
      <c r="DA61" s="174"/>
      <c r="DB61" s="174"/>
      <c r="DC61" s="367">
        <f t="shared" si="24"/>
        <v>0</v>
      </c>
      <c r="DD61" s="366"/>
      <c r="DE61" s="174"/>
      <c r="DF61" s="174"/>
      <c r="DG61" s="174"/>
      <c r="DH61" s="174"/>
      <c r="DI61" s="367">
        <f t="shared" si="25"/>
        <v>0</v>
      </c>
      <c r="DJ61" s="600">
        <f t="shared" si="26"/>
        <v>0</v>
      </c>
      <c r="DK61" s="601">
        <f t="shared" si="27"/>
        <v>0</v>
      </c>
      <c r="DL61" s="601">
        <f t="shared" si="28"/>
        <v>0</v>
      </c>
      <c r="DM61" s="601">
        <f t="shared" si="29"/>
        <v>0</v>
      </c>
      <c r="DN61" s="601">
        <f t="shared" si="30"/>
        <v>0</v>
      </c>
      <c r="DO61" s="602">
        <f t="shared" si="31"/>
        <v>0</v>
      </c>
      <c r="DP61" s="600">
        <f t="shared" si="32"/>
        <v>0</v>
      </c>
      <c r="DQ61" s="601">
        <f t="shared" si="33"/>
        <v>0</v>
      </c>
      <c r="DR61" s="601">
        <f t="shared" si="34"/>
        <v>0</v>
      </c>
      <c r="DS61" s="601">
        <f t="shared" si="35"/>
        <v>0</v>
      </c>
      <c r="DT61" s="601">
        <f t="shared" si="36"/>
        <v>0</v>
      </c>
      <c r="DU61" s="602">
        <f t="shared" si="37"/>
        <v>0</v>
      </c>
      <c r="DV61" s="600">
        <f t="shared" si="38"/>
        <v>0</v>
      </c>
      <c r="DW61" s="601">
        <f t="shared" si="39"/>
        <v>0</v>
      </c>
      <c r="DX61" s="601">
        <f t="shared" si="40"/>
        <v>0</v>
      </c>
      <c r="DY61" s="601">
        <f t="shared" si="41"/>
        <v>0</v>
      </c>
      <c r="DZ61" s="601">
        <f t="shared" si="42"/>
        <v>0</v>
      </c>
      <c r="EA61" s="602">
        <f t="shared" si="43"/>
        <v>0</v>
      </c>
      <c r="EB61" s="459"/>
      <c r="EC61" s="366"/>
      <c r="ED61" s="174"/>
      <c r="EE61" s="174"/>
      <c r="EF61" s="174"/>
      <c r="EG61" s="174"/>
      <c r="EH61" s="174">
        <f t="shared" si="44"/>
        <v>0</v>
      </c>
      <c r="EI61" s="602"/>
      <c r="EJ61" s="459"/>
      <c r="EK61" s="614"/>
      <c r="EL61" s="622"/>
      <c r="EM61" s="623"/>
      <c r="EO61" s="600">
        <v>326076.95</v>
      </c>
      <c r="EP61" s="601">
        <v>98862.05</v>
      </c>
      <c r="EQ61" s="601">
        <f t="shared" si="45"/>
        <v>424939</v>
      </c>
      <c r="ER61" s="624" t="s">
        <v>5683</v>
      </c>
      <c r="ES61" s="625">
        <v>45013</v>
      </c>
    </row>
    <row r="62" spans="1:149">
      <c r="A62" s="231">
        <v>115</v>
      </c>
      <c r="B62" s="151">
        <v>2449</v>
      </c>
      <c r="C62" s="151">
        <v>72742071</v>
      </c>
      <c r="D62" s="232" t="s">
        <v>731</v>
      </c>
      <c r="E62" s="366"/>
      <c r="F62" s="174">
        <v>25440</v>
      </c>
      <c r="G62" s="174"/>
      <c r="H62" s="174"/>
      <c r="I62" s="174"/>
      <c r="J62" s="367">
        <f t="shared" si="46"/>
        <v>25440</v>
      </c>
      <c r="K62" s="366"/>
      <c r="L62" s="174">
        <v>0</v>
      </c>
      <c r="M62" s="174"/>
      <c r="N62" s="174"/>
      <c r="O62" s="174"/>
      <c r="P62" s="367">
        <f t="shared" si="1"/>
        <v>0</v>
      </c>
      <c r="Q62" s="366"/>
      <c r="R62" s="174">
        <f t="shared" si="2"/>
        <v>25440</v>
      </c>
      <c r="S62" s="174"/>
      <c r="T62" s="174"/>
      <c r="U62" s="174"/>
      <c r="V62" s="367">
        <f t="shared" si="3"/>
        <v>25440</v>
      </c>
      <c r="W62" s="366"/>
      <c r="X62" s="174"/>
      <c r="Y62" s="174"/>
      <c r="Z62" s="174"/>
      <c r="AA62" s="174">
        <v>47000</v>
      </c>
      <c r="AB62" s="367">
        <f t="shared" si="4"/>
        <v>47000</v>
      </c>
      <c r="AC62" s="366"/>
      <c r="AD62" s="174"/>
      <c r="AE62" s="174"/>
      <c r="AF62" s="174"/>
      <c r="AG62" s="174">
        <v>0</v>
      </c>
      <c r="AH62" s="367">
        <f t="shared" si="5"/>
        <v>0</v>
      </c>
      <c r="AI62" s="366"/>
      <c r="AJ62" s="174"/>
      <c r="AK62" s="174"/>
      <c r="AL62" s="174"/>
      <c r="AM62" s="174">
        <f t="shared" si="6"/>
        <v>47000</v>
      </c>
      <c r="AN62" s="367">
        <f t="shared" si="7"/>
        <v>47000</v>
      </c>
      <c r="AO62" s="611"/>
      <c r="AP62" s="174"/>
      <c r="AQ62" s="174"/>
      <c r="AR62" s="174"/>
      <c r="AS62" s="174">
        <v>20000</v>
      </c>
      <c r="AT62" s="367">
        <f t="shared" si="8"/>
        <v>20000</v>
      </c>
      <c r="AU62" s="366"/>
      <c r="AV62" s="174"/>
      <c r="AW62" s="174"/>
      <c r="AX62" s="174"/>
      <c r="AY62" s="174">
        <v>0</v>
      </c>
      <c r="AZ62" s="367">
        <f t="shared" si="9"/>
        <v>0</v>
      </c>
      <c r="BA62" s="366"/>
      <c r="BB62" s="174"/>
      <c r="BC62" s="174"/>
      <c r="BD62" s="174"/>
      <c r="BE62" s="174">
        <f t="shared" si="10"/>
        <v>20000</v>
      </c>
      <c r="BF62" s="367">
        <f t="shared" si="11"/>
        <v>20000</v>
      </c>
      <c r="BG62" s="611"/>
      <c r="BH62" s="174"/>
      <c r="BI62" s="174"/>
      <c r="BJ62" s="174"/>
      <c r="BK62" s="174"/>
      <c r="BL62" s="367">
        <f t="shared" si="47"/>
        <v>0</v>
      </c>
      <c r="BM62" s="366"/>
      <c r="BN62" s="174"/>
      <c r="BO62" s="174"/>
      <c r="BP62" s="174"/>
      <c r="BQ62" s="174"/>
      <c r="BR62" s="367">
        <f t="shared" si="13"/>
        <v>0</v>
      </c>
      <c r="BS62" s="366"/>
      <c r="BT62" s="174"/>
      <c r="BU62" s="174"/>
      <c r="BV62" s="174"/>
      <c r="BW62" s="174"/>
      <c r="BX62" s="367">
        <f t="shared" si="14"/>
        <v>0</v>
      </c>
      <c r="BY62" s="366"/>
      <c r="BZ62" s="174"/>
      <c r="CA62" s="174"/>
      <c r="CB62" s="174"/>
      <c r="CC62" s="174"/>
      <c r="CD62" s="367">
        <f t="shared" si="15"/>
        <v>0</v>
      </c>
      <c r="CE62" s="618"/>
      <c r="CF62" s="366"/>
      <c r="CG62" s="174"/>
      <c r="CH62" s="174"/>
      <c r="CI62" s="174"/>
      <c r="CJ62" s="174"/>
      <c r="CK62" s="367">
        <f t="shared" si="48"/>
        <v>0</v>
      </c>
      <c r="CL62" s="611">
        <f t="shared" si="17"/>
        <v>0</v>
      </c>
      <c r="CM62" s="174">
        <f t="shared" si="18"/>
        <v>0</v>
      </c>
      <c r="CN62" s="174">
        <f t="shared" si="19"/>
        <v>0</v>
      </c>
      <c r="CO62" s="174">
        <f t="shared" si="20"/>
        <v>0</v>
      </c>
      <c r="CP62" s="174">
        <f t="shared" si="21"/>
        <v>0</v>
      </c>
      <c r="CQ62" s="367">
        <f t="shared" si="49"/>
        <v>0</v>
      </c>
      <c r="CR62" s="613"/>
      <c r="CS62" s="601"/>
      <c r="CT62" s="601"/>
      <c r="CU62" s="601"/>
      <c r="CV62" s="601"/>
      <c r="CW62" s="367">
        <f t="shared" si="50"/>
        <v>0</v>
      </c>
      <c r="CX62" s="366"/>
      <c r="CY62" s="174"/>
      <c r="CZ62" s="174"/>
      <c r="DA62" s="174"/>
      <c r="DB62" s="174"/>
      <c r="DC62" s="367">
        <f t="shared" si="24"/>
        <v>0</v>
      </c>
      <c r="DD62" s="366"/>
      <c r="DE62" s="174"/>
      <c r="DF62" s="174"/>
      <c r="DG62" s="174"/>
      <c r="DH62" s="174"/>
      <c r="DI62" s="367">
        <f t="shared" si="25"/>
        <v>0</v>
      </c>
      <c r="DJ62" s="600">
        <f t="shared" si="26"/>
        <v>0</v>
      </c>
      <c r="DK62" s="601">
        <f t="shared" si="27"/>
        <v>25440</v>
      </c>
      <c r="DL62" s="601">
        <f t="shared" si="28"/>
        <v>0</v>
      </c>
      <c r="DM62" s="601">
        <f t="shared" si="29"/>
        <v>0</v>
      </c>
      <c r="DN62" s="601">
        <f t="shared" si="30"/>
        <v>67000</v>
      </c>
      <c r="DO62" s="602">
        <f t="shared" si="31"/>
        <v>92440</v>
      </c>
      <c r="DP62" s="600">
        <f t="shared" si="32"/>
        <v>0</v>
      </c>
      <c r="DQ62" s="601">
        <f t="shared" si="33"/>
        <v>0</v>
      </c>
      <c r="DR62" s="601">
        <f t="shared" si="34"/>
        <v>0</v>
      </c>
      <c r="DS62" s="601">
        <f t="shared" si="35"/>
        <v>0</v>
      </c>
      <c r="DT62" s="601">
        <f t="shared" si="36"/>
        <v>0</v>
      </c>
      <c r="DU62" s="602">
        <f t="shared" si="37"/>
        <v>0</v>
      </c>
      <c r="DV62" s="600">
        <f t="shared" si="38"/>
        <v>0</v>
      </c>
      <c r="DW62" s="601">
        <f t="shared" si="39"/>
        <v>25440</v>
      </c>
      <c r="DX62" s="601">
        <f t="shared" si="40"/>
        <v>0</v>
      </c>
      <c r="DY62" s="601">
        <f t="shared" si="41"/>
        <v>0</v>
      </c>
      <c r="DZ62" s="601">
        <f t="shared" si="42"/>
        <v>67000</v>
      </c>
      <c r="EA62" s="602">
        <f t="shared" si="43"/>
        <v>92440</v>
      </c>
      <c r="EB62" s="459"/>
      <c r="EC62" s="366"/>
      <c r="ED62" s="174"/>
      <c r="EE62" s="174"/>
      <c r="EF62" s="174"/>
      <c r="EG62" s="174"/>
      <c r="EH62" s="174">
        <f t="shared" si="44"/>
        <v>0</v>
      </c>
      <c r="EI62" s="602"/>
      <c r="EJ62" s="459"/>
      <c r="EK62" s="614"/>
      <c r="EL62" s="622"/>
      <c r="EM62" s="623"/>
      <c r="EO62" s="600"/>
      <c r="EP62" s="601"/>
      <c r="EQ62" s="601"/>
      <c r="ER62" s="624"/>
      <c r="ES62" s="625"/>
    </row>
    <row r="63" spans="1:149">
      <c r="A63" s="231">
        <v>116</v>
      </c>
      <c r="B63" s="151">
        <v>2318</v>
      </c>
      <c r="C63" s="151">
        <v>70695253</v>
      </c>
      <c r="D63" s="232" t="s">
        <v>739</v>
      </c>
      <c r="E63" s="366"/>
      <c r="F63" s="174"/>
      <c r="G63" s="174"/>
      <c r="H63" s="174"/>
      <c r="I63" s="174"/>
      <c r="J63" s="367">
        <f t="shared" si="46"/>
        <v>0</v>
      </c>
      <c r="K63" s="366"/>
      <c r="L63" s="174"/>
      <c r="M63" s="174"/>
      <c r="N63" s="174"/>
      <c r="O63" s="174"/>
      <c r="P63" s="367">
        <f t="shared" si="1"/>
        <v>0</v>
      </c>
      <c r="Q63" s="366"/>
      <c r="R63" s="174">
        <f t="shared" si="2"/>
        <v>0</v>
      </c>
      <c r="S63" s="174"/>
      <c r="T63" s="174"/>
      <c r="U63" s="174"/>
      <c r="V63" s="367">
        <f t="shared" si="3"/>
        <v>0</v>
      </c>
      <c r="W63" s="366"/>
      <c r="X63" s="174"/>
      <c r="Y63" s="174"/>
      <c r="Z63" s="174"/>
      <c r="AA63" s="174"/>
      <c r="AB63" s="367">
        <f t="shared" si="4"/>
        <v>0</v>
      </c>
      <c r="AC63" s="366"/>
      <c r="AD63" s="174"/>
      <c r="AE63" s="174"/>
      <c r="AF63" s="174"/>
      <c r="AG63" s="174"/>
      <c r="AH63" s="367">
        <f t="shared" si="5"/>
        <v>0</v>
      </c>
      <c r="AI63" s="366"/>
      <c r="AJ63" s="174"/>
      <c r="AK63" s="174"/>
      <c r="AL63" s="174"/>
      <c r="AM63" s="174">
        <f t="shared" si="6"/>
        <v>0</v>
      </c>
      <c r="AN63" s="367">
        <f t="shared" si="7"/>
        <v>0</v>
      </c>
      <c r="AO63" s="611"/>
      <c r="AP63" s="174"/>
      <c r="AQ63" s="174"/>
      <c r="AR63" s="174"/>
      <c r="AS63" s="174"/>
      <c r="AT63" s="367">
        <f t="shared" si="8"/>
        <v>0</v>
      </c>
      <c r="AU63" s="366"/>
      <c r="AV63" s="174"/>
      <c r="AW63" s="174"/>
      <c r="AX63" s="174"/>
      <c r="AY63" s="174"/>
      <c r="AZ63" s="367">
        <f t="shared" si="9"/>
        <v>0</v>
      </c>
      <c r="BA63" s="366"/>
      <c r="BB63" s="174"/>
      <c r="BC63" s="174"/>
      <c r="BD63" s="174"/>
      <c r="BE63" s="174">
        <f t="shared" si="10"/>
        <v>0</v>
      </c>
      <c r="BF63" s="367">
        <f t="shared" si="11"/>
        <v>0</v>
      </c>
      <c r="BG63" s="611"/>
      <c r="BH63" s="174"/>
      <c r="BI63" s="174"/>
      <c r="BJ63" s="174"/>
      <c r="BK63" s="174"/>
      <c r="BL63" s="367">
        <f t="shared" si="47"/>
        <v>0</v>
      </c>
      <c r="BM63" s="366"/>
      <c r="BN63" s="174"/>
      <c r="BO63" s="174"/>
      <c r="BP63" s="174"/>
      <c r="BQ63" s="174"/>
      <c r="BR63" s="367">
        <f t="shared" si="13"/>
        <v>0</v>
      </c>
      <c r="BS63" s="366"/>
      <c r="BT63" s="174"/>
      <c r="BU63" s="174"/>
      <c r="BV63" s="174"/>
      <c r="BW63" s="174"/>
      <c r="BX63" s="367">
        <f t="shared" si="14"/>
        <v>0</v>
      </c>
      <c r="BY63" s="366"/>
      <c r="BZ63" s="174"/>
      <c r="CA63" s="174"/>
      <c r="CB63" s="174"/>
      <c r="CC63" s="174"/>
      <c r="CD63" s="367">
        <f t="shared" si="15"/>
        <v>0</v>
      </c>
      <c r="CE63" s="618"/>
      <c r="CF63" s="366"/>
      <c r="CG63" s="174"/>
      <c r="CH63" s="174"/>
      <c r="CI63" s="174"/>
      <c r="CJ63" s="174"/>
      <c r="CK63" s="367">
        <f t="shared" si="48"/>
        <v>0</v>
      </c>
      <c r="CL63" s="611">
        <f t="shared" si="17"/>
        <v>0</v>
      </c>
      <c r="CM63" s="174">
        <f t="shared" si="18"/>
        <v>0</v>
      </c>
      <c r="CN63" s="174">
        <f t="shared" si="19"/>
        <v>0</v>
      </c>
      <c r="CO63" s="174">
        <f t="shared" si="20"/>
        <v>0</v>
      </c>
      <c r="CP63" s="174">
        <f t="shared" si="21"/>
        <v>0</v>
      </c>
      <c r="CQ63" s="367">
        <f t="shared" si="49"/>
        <v>0</v>
      </c>
      <c r="CR63" s="613"/>
      <c r="CS63" s="601"/>
      <c r="CT63" s="601"/>
      <c r="CU63" s="601"/>
      <c r="CV63" s="601"/>
      <c r="CW63" s="367">
        <f t="shared" si="50"/>
        <v>0</v>
      </c>
      <c r="CX63" s="366"/>
      <c r="CY63" s="174"/>
      <c r="CZ63" s="174"/>
      <c r="DA63" s="174"/>
      <c r="DB63" s="174"/>
      <c r="DC63" s="367">
        <f t="shared" si="24"/>
        <v>0</v>
      </c>
      <c r="DD63" s="366"/>
      <c r="DE63" s="174"/>
      <c r="DF63" s="174"/>
      <c r="DG63" s="174"/>
      <c r="DH63" s="174"/>
      <c r="DI63" s="367">
        <f t="shared" si="25"/>
        <v>0</v>
      </c>
      <c r="DJ63" s="600">
        <f t="shared" si="26"/>
        <v>0</v>
      </c>
      <c r="DK63" s="601">
        <f t="shared" si="27"/>
        <v>0</v>
      </c>
      <c r="DL63" s="601">
        <f t="shared" si="28"/>
        <v>0</v>
      </c>
      <c r="DM63" s="601">
        <f t="shared" si="29"/>
        <v>0</v>
      </c>
      <c r="DN63" s="601">
        <f t="shared" si="30"/>
        <v>0</v>
      </c>
      <c r="DO63" s="602">
        <f t="shared" si="31"/>
        <v>0</v>
      </c>
      <c r="DP63" s="600">
        <f t="shared" si="32"/>
        <v>0</v>
      </c>
      <c r="DQ63" s="601">
        <f t="shared" si="33"/>
        <v>0</v>
      </c>
      <c r="DR63" s="601">
        <f t="shared" si="34"/>
        <v>0</v>
      </c>
      <c r="DS63" s="601">
        <f t="shared" si="35"/>
        <v>0</v>
      </c>
      <c r="DT63" s="601">
        <f t="shared" si="36"/>
        <v>0</v>
      </c>
      <c r="DU63" s="602">
        <f t="shared" si="37"/>
        <v>0</v>
      </c>
      <c r="DV63" s="600">
        <f t="shared" si="38"/>
        <v>0</v>
      </c>
      <c r="DW63" s="601">
        <f t="shared" si="39"/>
        <v>0</v>
      </c>
      <c r="DX63" s="601">
        <f t="shared" si="40"/>
        <v>0</v>
      </c>
      <c r="DY63" s="601">
        <f t="shared" si="41"/>
        <v>0</v>
      </c>
      <c r="DZ63" s="601">
        <f t="shared" si="42"/>
        <v>0</v>
      </c>
      <c r="EA63" s="602">
        <f t="shared" si="43"/>
        <v>0</v>
      </c>
      <c r="EB63" s="459"/>
      <c r="EC63" s="366"/>
      <c r="ED63" s="174"/>
      <c r="EE63" s="174"/>
      <c r="EF63" s="174"/>
      <c r="EG63" s="174"/>
      <c r="EH63" s="174">
        <f t="shared" si="44"/>
        <v>0</v>
      </c>
      <c r="EI63" s="602"/>
      <c r="EJ63" s="459"/>
      <c r="EK63" s="614"/>
      <c r="EL63" s="622"/>
      <c r="EM63" s="623"/>
      <c r="EO63" s="600">
        <v>443567.45</v>
      </c>
      <c r="EP63" s="601">
        <v>134483.54999999999</v>
      </c>
      <c r="EQ63" s="601">
        <f t="shared" si="45"/>
        <v>578051</v>
      </c>
      <c r="ER63" s="624" t="s">
        <v>5687</v>
      </c>
      <c r="ES63" s="625">
        <v>45019</v>
      </c>
    </row>
    <row r="64" spans="1:149">
      <c r="A64" s="231">
        <v>117</v>
      </c>
      <c r="B64" s="151">
        <v>2452</v>
      </c>
      <c r="C64" s="151">
        <v>70695261</v>
      </c>
      <c r="D64" s="232" t="s">
        <v>745</v>
      </c>
      <c r="E64" s="366"/>
      <c r="F64" s="174">
        <v>171360</v>
      </c>
      <c r="G64" s="174"/>
      <c r="H64" s="174"/>
      <c r="I64" s="174"/>
      <c r="J64" s="367">
        <f t="shared" si="46"/>
        <v>171360</v>
      </c>
      <c r="K64" s="366"/>
      <c r="L64" s="174"/>
      <c r="M64" s="174"/>
      <c r="N64" s="174"/>
      <c r="O64" s="174"/>
      <c r="P64" s="367">
        <f t="shared" si="1"/>
        <v>0</v>
      </c>
      <c r="Q64" s="366"/>
      <c r="R64" s="174">
        <f t="shared" si="2"/>
        <v>171360</v>
      </c>
      <c r="S64" s="174"/>
      <c r="T64" s="174"/>
      <c r="U64" s="174"/>
      <c r="V64" s="367">
        <f t="shared" si="3"/>
        <v>171360</v>
      </c>
      <c r="W64" s="366"/>
      <c r="X64" s="174"/>
      <c r="Y64" s="174"/>
      <c r="Z64" s="174"/>
      <c r="AA64" s="174"/>
      <c r="AB64" s="367">
        <f t="shared" si="4"/>
        <v>0</v>
      </c>
      <c r="AC64" s="366"/>
      <c r="AD64" s="174"/>
      <c r="AE64" s="174"/>
      <c r="AF64" s="174"/>
      <c r="AG64" s="174"/>
      <c r="AH64" s="367">
        <f t="shared" si="5"/>
        <v>0</v>
      </c>
      <c r="AI64" s="366"/>
      <c r="AJ64" s="174"/>
      <c r="AK64" s="174"/>
      <c r="AL64" s="174"/>
      <c r="AM64" s="174">
        <f t="shared" si="6"/>
        <v>0</v>
      </c>
      <c r="AN64" s="367">
        <f t="shared" si="7"/>
        <v>0</v>
      </c>
      <c r="AO64" s="611"/>
      <c r="AP64" s="174"/>
      <c r="AQ64" s="174"/>
      <c r="AR64" s="174"/>
      <c r="AS64" s="174">
        <v>176000</v>
      </c>
      <c r="AT64" s="367">
        <f t="shared" si="8"/>
        <v>176000</v>
      </c>
      <c r="AU64" s="366"/>
      <c r="AV64" s="174"/>
      <c r="AW64" s="174"/>
      <c r="AX64" s="174"/>
      <c r="AY64" s="174"/>
      <c r="AZ64" s="367">
        <f t="shared" si="9"/>
        <v>0</v>
      </c>
      <c r="BA64" s="366"/>
      <c r="BB64" s="174"/>
      <c r="BC64" s="174"/>
      <c r="BD64" s="174"/>
      <c r="BE64" s="174">
        <f t="shared" si="10"/>
        <v>176000</v>
      </c>
      <c r="BF64" s="367">
        <f t="shared" si="11"/>
        <v>176000</v>
      </c>
      <c r="BG64" s="611"/>
      <c r="BH64" s="174"/>
      <c r="BI64" s="174"/>
      <c r="BJ64" s="174"/>
      <c r="BK64" s="174"/>
      <c r="BL64" s="367">
        <f t="shared" si="47"/>
        <v>0</v>
      </c>
      <c r="BM64" s="366"/>
      <c r="BN64" s="174"/>
      <c r="BO64" s="174"/>
      <c r="BP64" s="174"/>
      <c r="BQ64" s="174"/>
      <c r="BR64" s="367">
        <f t="shared" si="13"/>
        <v>0</v>
      </c>
      <c r="BS64" s="366"/>
      <c r="BT64" s="174"/>
      <c r="BU64" s="174"/>
      <c r="BV64" s="174"/>
      <c r="BW64" s="174"/>
      <c r="BX64" s="367">
        <f t="shared" si="14"/>
        <v>0</v>
      </c>
      <c r="BY64" s="366">
        <v>346440</v>
      </c>
      <c r="BZ64" s="174"/>
      <c r="CA64" s="174">
        <v>117097</v>
      </c>
      <c r="CB64" s="174">
        <v>6929</v>
      </c>
      <c r="CC64" s="174"/>
      <c r="CD64" s="367">
        <f t="shared" si="15"/>
        <v>470466</v>
      </c>
      <c r="CE64" s="618">
        <v>1</v>
      </c>
      <c r="CF64" s="366"/>
      <c r="CG64" s="174"/>
      <c r="CH64" s="174"/>
      <c r="CI64" s="174"/>
      <c r="CJ64" s="174"/>
      <c r="CK64" s="367">
        <f t="shared" si="48"/>
        <v>0</v>
      </c>
      <c r="CL64" s="611">
        <f t="shared" si="17"/>
        <v>346440</v>
      </c>
      <c r="CM64" s="174">
        <f t="shared" si="18"/>
        <v>0</v>
      </c>
      <c r="CN64" s="174">
        <f t="shared" si="19"/>
        <v>117097</v>
      </c>
      <c r="CO64" s="174">
        <f t="shared" si="20"/>
        <v>6929</v>
      </c>
      <c r="CP64" s="174">
        <f t="shared" si="21"/>
        <v>0</v>
      </c>
      <c r="CQ64" s="367">
        <f t="shared" si="49"/>
        <v>470466</v>
      </c>
      <c r="CR64" s="613"/>
      <c r="CS64" s="601"/>
      <c r="CT64" s="601"/>
      <c r="CU64" s="601"/>
      <c r="CV64" s="601"/>
      <c r="CW64" s="367">
        <f t="shared" si="50"/>
        <v>0</v>
      </c>
      <c r="CX64" s="366"/>
      <c r="CY64" s="174"/>
      <c r="CZ64" s="174"/>
      <c r="DA64" s="174"/>
      <c r="DB64" s="174"/>
      <c r="DC64" s="367">
        <f t="shared" si="24"/>
        <v>0</v>
      </c>
      <c r="DD64" s="366"/>
      <c r="DE64" s="174"/>
      <c r="DF64" s="174"/>
      <c r="DG64" s="174"/>
      <c r="DH64" s="174"/>
      <c r="DI64" s="367">
        <f t="shared" si="25"/>
        <v>0</v>
      </c>
      <c r="DJ64" s="600">
        <f t="shared" si="26"/>
        <v>346440</v>
      </c>
      <c r="DK64" s="601">
        <f t="shared" si="27"/>
        <v>171360</v>
      </c>
      <c r="DL64" s="601">
        <f t="shared" si="28"/>
        <v>117097</v>
      </c>
      <c r="DM64" s="601">
        <f t="shared" si="29"/>
        <v>6929</v>
      </c>
      <c r="DN64" s="601">
        <f t="shared" si="30"/>
        <v>176000</v>
      </c>
      <c r="DO64" s="602">
        <f t="shared" si="31"/>
        <v>817826</v>
      </c>
      <c r="DP64" s="600">
        <f t="shared" si="32"/>
        <v>0</v>
      </c>
      <c r="DQ64" s="601">
        <f t="shared" si="33"/>
        <v>0</v>
      </c>
      <c r="DR64" s="601">
        <f t="shared" si="34"/>
        <v>0</v>
      </c>
      <c r="DS64" s="601">
        <f t="shared" si="35"/>
        <v>0</v>
      </c>
      <c r="DT64" s="601">
        <f t="shared" si="36"/>
        <v>0</v>
      </c>
      <c r="DU64" s="602">
        <f t="shared" si="37"/>
        <v>0</v>
      </c>
      <c r="DV64" s="600">
        <f t="shared" si="38"/>
        <v>346440</v>
      </c>
      <c r="DW64" s="601">
        <f t="shared" si="39"/>
        <v>171360</v>
      </c>
      <c r="DX64" s="601">
        <f t="shared" si="40"/>
        <v>117097</v>
      </c>
      <c r="DY64" s="601">
        <f t="shared" si="41"/>
        <v>6929</v>
      </c>
      <c r="DZ64" s="601">
        <f t="shared" si="42"/>
        <v>176000</v>
      </c>
      <c r="EA64" s="602">
        <f t="shared" si="43"/>
        <v>817826</v>
      </c>
      <c r="EB64" s="459"/>
      <c r="EC64" s="366"/>
      <c r="ED64" s="174"/>
      <c r="EE64" s="174"/>
      <c r="EF64" s="174"/>
      <c r="EG64" s="174"/>
      <c r="EH64" s="174">
        <f t="shared" si="44"/>
        <v>0</v>
      </c>
      <c r="EI64" s="602"/>
      <c r="EJ64" s="459"/>
      <c r="EK64" s="614"/>
      <c r="EL64" s="622"/>
      <c r="EM64" s="623"/>
      <c r="EO64" s="600">
        <v>2066953.91</v>
      </c>
      <c r="EP64" s="601">
        <v>626672.09</v>
      </c>
      <c r="EQ64" s="601">
        <f t="shared" si="45"/>
        <v>2693626</v>
      </c>
      <c r="ER64" s="624" t="s">
        <v>5832</v>
      </c>
      <c r="ES64" s="625">
        <v>45140</v>
      </c>
    </row>
    <row r="65" spans="1:149">
      <c r="A65" s="231">
        <v>118</v>
      </c>
      <c r="B65" s="151">
        <v>2319</v>
      </c>
      <c r="C65" s="151">
        <v>70695245</v>
      </c>
      <c r="D65" s="232" t="s">
        <v>749</v>
      </c>
      <c r="E65" s="366"/>
      <c r="F65" s="174"/>
      <c r="G65" s="174"/>
      <c r="H65" s="174"/>
      <c r="I65" s="174"/>
      <c r="J65" s="367">
        <f t="shared" si="46"/>
        <v>0</v>
      </c>
      <c r="K65" s="366"/>
      <c r="L65" s="174"/>
      <c r="M65" s="174"/>
      <c r="N65" s="174"/>
      <c r="O65" s="174"/>
      <c r="P65" s="367">
        <f t="shared" si="1"/>
        <v>0</v>
      </c>
      <c r="Q65" s="366"/>
      <c r="R65" s="174">
        <f t="shared" si="2"/>
        <v>0</v>
      </c>
      <c r="S65" s="174"/>
      <c r="T65" s="174"/>
      <c r="U65" s="174"/>
      <c r="V65" s="367">
        <f t="shared" si="3"/>
        <v>0</v>
      </c>
      <c r="W65" s="366"/>
      <c r="X65" s="174"/>
      <c r="Y65" s="174"/>
      <c r="Z65" s="174"/>
      <c r="AA65" s="174"/>
      <c r="AB65" s="367">
        <f t="shared" si="4"/>
        <v>0</v>
      </c>
      <c r="AC65" s="366"/>
      <c r="AD65" s="174"/>
      <c r="AE65" s="174"/>
      <c r="AF65" s="174"/>
      <c r="AG65" s="174"/>
      <c r="AH65" s="367">
        <f t="shared" si="5"/>
        <v>0</v>
      </c>
      <c r="AI65" s="366"/>
      <c r="AJ65" s="174"/>
      <c r="AK65" s="174"/>
      <c r="AL65" s="174"/>
      <c r="AM65" s="174">
        <f t="shared" si="6"/>
        <v>0</v>
      </c>
      <c r="AN65" s="367">
        <f t="shared" si="7"/>
        <v>0</v>
      </c>
      <c r="AO65" s="611"/>
      <c r="AP65" s="174"/>
      <c r="AQ65" s="174"/>
      <c r="AR65" s="174"/>
      <c r="AS65" s="174"/>
      <c r="AT65" s="367">
        <f t="shared" si="8"/>
        <v>0</v>
      </c>
      <c r="AU65" s="366"/>
      <c r="AV65" s="174"/>
      <c r="AW65" s="174"/>
      <c r="AX65" s="174"/>
      <c r="AY65" s="174"/>
      <c r="AZ65" s="367">
        <f t="shared" si="9"/>
        <v>0</v>
      </c>
      <c r="BA65" s="366"/>
      <c r="BB65" s="174"/>
      <c r="BC65" s="174"/>
      <c r="BD65" s="174"/>
      <c r="BE65" s="174">
        <f t="shared" si="10"/>
        <v>0</v>
      </c>
      <c r="BF65" s="367">
        <f t="shared" si="11"/>
        <v>0</v>
      </c>
      <c r="BG65" s="611"/>
      <c r="BH65" s="174"/>
      <c r="BI65" s="174"/>
      <c r="BJ65" s="174"/>
      <c r="BK65" s="174"/>
      <c r="BL65" s="367">
        <f t="shared" si="47"/>
        <v>0</v>
      </c>
      <c r="BM65" s="366"/>
      <c r="BN65" s="174"/>
      <c r="BO65" s="174"/>
      <c r="BP65" s="174"/>
      <c r="BQ65" s="174"/>
      <c r="BR65" s="367">
        <f t="shared" si="13"/>
        <v>0</v>
      </c>
      <c r="BS65" s="366"/>
      <c r="BT65" s="174"/>
      <c r="BU65" s="174"/>
      <c r="BV65" s="174"/>
      <c r="BW65" s="174"/>
      <c r="BX65" s="367">
        <f t="shared" si="14"/>
        <v>0</v>
      </c>
      <c r="BY65" s="366"/>
      <c r="BZ65" s="174"/>
      <c r="CA65" s="174"/>
      <c r="CB65" s="174"/>
      <c r="CC65" s="174"/>
      <c r="CD65" s="367">
        <f t="shared" si="15"/>
        <v>0</v>
      </c>
      <c r="CE65" s="618"/>
      <c r="CF65" s="366"/>
      <c r="CG65" s="174"/>
      <c r="CH65" s="174"/>
      <c r="CI65" s="174"/>
      <c r="CJ65" s="174"/>
      <c r="CK65" s="367">
        <f t="shared" si="48"/>
        <v>0</v>
      </c>
      <c r="CL65" s="611">
        <f t="shared" si="17"/>
        <v>0</v>
      </c>
      <c r="CM65" s="174">
        <f t="shared" si="18"/>
        <v>0</v>
      </c>
      <c r="CN65" s="174">
        <f t="shared" si="19"/>
        <v>0</v>
      </c>
      <c r="CO65" s="174">
        <f t="shared" si="20"/>
        <v>0</v>
      </c>
      <c r="CP65" s="174">
        <f t="shared" si="21"/>
        <v>0</v>
      </c>
      <c r="CQ65" s="367">
        <f t="shared" si="49"/>
        <v>0</v>
      </c>
      <c r="CR65" s="613"/>
      <c r="CS65" s="601"/>
      <c r="CT65" s="601"/>
      <c r="CU65" s="601"/>
      <c r="CV65" s="601"/>
      <c r="CW65" s="367">
        <f t="shared" si="50"/>
        <v>0</v>
      </c>
      <c r="CX65" s="366"/>
      <c r="CY65" s="174"/>
      <c r="CZ65" s="174"/>
      <c r="DA65" s="174"/>
      <c r="DB65" s="174"/>
      <c r="DC65" s="367">
        <f t="shared" si="24"/>
        <v>0</v>
      </c>
      <c r="DD65" s="366"/>
      <c r="DE65" s="174"/>
      <c r="DF65" s="174"/>
      <c r="DG65" s="174"/>
      <c r="DH65" s="174"/>
      <c r="DI65" s="367">
        <f t="shared" si="25"/>
        <v>0</v>
      </c>
      <c r="DJ65" s="600">
        <f t="shared" si="26"/>
        <v>0</v>
      </c>
      <c r="DK65" s="601">
        <f t="shared" si="27"/>
        <v>0</v>
      </c>
      <c r="DL65" s="601">
        <f t="shared" si="28"/>
        <v>0</v>
      </c>
      <c r="DM65" s="601">
        <f t="shared" si="29"/>
        <v>0</v>
      </c>
      <c r="DN65" s="601">
        <f t="shared" si="30"/>
        <v>0</v>
      </c>
      <c r="DO65" s="602">
        <f t="shared" si="31"/>
        <v>0</v>
      </c>
      <c r="DP65" s="600">
        <f t="shared" si="32"/>
        <v>0</v>
      </c>
      <c r="DQ65" s="601">
        <f t="shared" si="33"/>
        <v>0</v>
      </c>
      <c r="DR65" s="601">
        <f t="shared" si="34"/>
        <v>0</v>
      </c>
      <c r="DS65" s="601">
        <f t="shared" si="35"/>
        <v>0</v>
      </c>
      <c r="DT65" s="601">
        <f t="shared" si="36"/>
        <v>0</v>
      </c>
      <c r="DU65" s="602">
        <f t="shared" si="37"/>
        <v>0</v>
      </c>
      <c r="DV65" s="600">
        <f t="shared" si="38"/>
        <v>0</v>
      </c>
      <c r="DW65" s="601">
        <f t="shared" si="39"/>
        <v>0</v>
      </c>
      <c r="DX65" s="601">
        <f t="shared" si="40"/>
        <v>0</v>
      </c>
      <c r="DY65" s="601">
        <f t="shared" si="41"/>
        <v>0</v>
      </c>
      <c r="DZ65" s="601">
        <f t="shared" si="42"/>
        <v>0</v>
      </c>
      <c r="EA65" s="602">
        <f t="shared" si="43"/>
        <v>0</v>
      </c>
      <c r="EB65" s="459"/>
      <c r="EC65" s="366"/>
      <c r="ED65" s="174"/>
      <c r="EE65" s="174"/>
      <c r="EF65" s="174"/>
      <c r="EG65" s="174"/>
      <c r="EH65" s="174">
        <f t="shared" si="44"/>
        <v>0</v>
      </c>
      <c r="EI65" s="602"/>
      <c r="EJ65" s="459"/>
      <c r="EK65" s="614"/>
      <c r="EL65" s="622"/>
      <c r="EM65" s="623"/>
      <c r="EO65" s="600"/>
      <c r="EP65" s="601"/>
      <c r="EQ65" s="601"/>
      <c r="ER65" s="624"/>
      <c r="ES65" s="625"/>
    </row>
    <row r="66" spans="1:149">
      <c r="A66" s="231">
        <v>119</v>
      </c>
      <c r="B66" s="151">
        <v>2444</v>
      </c>
      <c r="C66" s="151">
        <v>72742836</v>
      </c>
      <c r="D66" s="232" t="s">
        <v>3399</v>
      </c>
      <c r="E66" s="366"/>
      <c r="F66" s="174">
        <v>16800</v>
      </c>
      <c r="G66" s="174"/>
      <c r="H66" s="174"/>
      <c r="I66" s="174"/>
      <c r="J66" s="367">
        <f t="shared" si="46"/>
        <v>16800</v>
      </c>
      <c r="K66" s="366"/>
      <c r="L66" s="174"/>
      <c r="M66" s="174"/>
      <c r="N66" s="174"/>
      <c r="O66" s="174"/>
      <c r="P66" s="367">
        <f t="shared" si="1"/>
        <v>0</v>
      </c>
      <c r="Q66" s="366"/>
      <c r="R66" s="174">
        <f t="shared" si="2"/>
        <v>16800</v>
      </c>
      <c r="S66" s="174"/>
      <c r="T66" s="174"/>
      <c r="U66" s="174"/>
      <c r="V66" s="367">
        <f t="shared" si="3"/>
        <v>16800</v>
      </c>
      <c r="W66" s="366"/>
      <c r="X66" s="174"/>
      <c r="Y66" s="174"/>
      <c r="Z66" s="174"/>
      <c r="AA66" s="174">
        <v>57000</v>
      </c>
      <c r="AB66" s="367">
        <f t="shared" si="4"/>
        <v>57000</v>
      </c>
      <c r="AC66" s="366"/>
      <c r="AD66" s="174"/>
      <c r="AE66" s="174"/>
      <c r="AF66" s="174"/>
      <c r="AG66" s="174"/>
      <c r="AH66" s="367">
        <f t="shared" si="5"/>
        <v>0</v>
      </c>
      <c r="AI66" s="366"/>
      <c r="AJ66" s="174"/>
      <c r="AK66" s="174"/>
      <c r="AL66" s="174"/>
      <c r="AM66" s="174">
        <f t="shared" si="6"/>
        <v>57000</v>
      </c>
      <c r="AN66" s="367">
        <f t="shared" si="7"/>
        <v>57000</v>
      </c>
      <c r="AO66" s="611"/>
      <c r="AP66" s="174"/>
      <c r="AQ66" s="174"/>
      <c r="AR66" s="174"/>
      <c r="AS66" s="174"/>
      <c r="AT66" s="367">
        <f t="shared" si="8"/>
        <v>0</v>
      </c>
      <c r="AU66" s="366"/>
      <c r="AV66" s="174"/>
      <c r="AW66" s="174"/>
      <c r="AX66" s="174"/>
      <c r="AY66" s="174"/>
      <c r="AZ66" s="367">
        <f t="shared" si="9"/>
        <v>0</v>
      </c>
      <c r="BA66" s="366"/>
      <c r="BB66" s="174"/>
      <c r="BC66" s="174"/>
      <c r="BD66" s="174"/>
      <c r="BE66" s="174">
        <f t="shared" si="10"/>
        <v>0</v>
      </c>
      <c r="BF66" s="367">
        <f t="shared" si="11"/>
        <v>0</v>
      </c>
      <c r="BG66" s="611"/>
      <c r="BH66" s="174"/>
      <c r="BI66" s="174"/>
      <c r="BJ66" s="174"/>
      <c r="BK66" s="174"/>
      <c r="BL66" s="367">
        <f t="shared" si="47"/>
        <v>0</v>
      </c>
      <c r="BM66" s="366"/>
      <c r="BN66" s="174"/>
      <c r="BO66" s="174"/>
      <c r="BP66" s="174"/>
      <c r="BQ66" s="174"/>
      <c r="BR66" s="367">
        <f t="shared" si="13"/>
        <v>0</v>
      </c>
      <c r="BS66" s="366"/>
      <c r="BT66" s="174"/>
      <c r="BU66" s="174"/>
      <c r="BV66" s="174"/>
      <c r="BW66" s="174"/>
      <c r="BX66" s="367">
        <f t="shared" si="14"/>
        <v>0</v>
      </c>
      <c r="BY66" s="366"/>
      <c r="BZ66" s="174"/>
      <c r="CA66" s="174"/>
      <c r="CB66" s="174"/>
      <c r="CC66" s="174"/>
      <c r="CD66" s="367">
        <f t="shared" si="15"/>
        <v>0</v>
      </c>
      <c r="CE66" s="618"/>
      <c r="CF66" s="366"/>
      <c r="CG66" s="174"/>
      <c r="CH66" s="174"/>
      <c r="CI66" s="174"/>
      <c r="CJ66" s="174"/>
      <c r="CK66" s="367">
        <f t="shared" si="48"/>
        <v>0</v>
      </c>
      <c r="CL66" s="611">
        <f t="shared" si="17"/>
        <v>0</v>
      </c>
      <c r="CM66" s="174">
        <f t="shared" si="18"/>
        <v>0</v>
      </c>
      <c r="CN66" s="174">
        <f t="shared" si="19"/>
        <v>0</v>
      </c>
      <c r="CO66" s="174">
        <f t="shared" si="20"/>
        <v>0</v>
      </c>
      <c r="CP66" s="174">
        <f t="shared" si="21"/>
        <v>0</v>
      </c>
      <c r="CQ66" s="367">
        <f t="shared" si="49"/>
        <v>0</v>
      </c>
      <c r="CR66" s="613"/>
      <c r="CS66" s="601"/>
      <c r="CT66" s="601"/>
      <c r="CU66" s="601"/>
      <c r="CV66" s="601"/>
      <c r="CW66" s="367">
        <f t="shared" si="50"/>
        <v>0</v>
      </c>
      <c r="CX66" s="366"/>
      <c r="CY66" s="174"/>
      <c r="CZ66" s="174"/>
      <c r="DA66" s="174"/>
      <c r="DB66" s="174"/>
      <c r="DC66" s="367">
        <f t="shared" si="24"/>
        <v>0</v>
      </c>
      <c r="DD66" s="366"/>
      <c r="DE66" s="174"/>
      <c r="DF66" s="174"/>
      <c r="DG66" s="174"/>
      <c r="DH66" s="174"/>
      <c r="DI66" s="367">
        <f t="shared" si="25"/>
        <v>0</v>
      </c>
      <c r="DJ66" s="600">
        <f t="shared" si="26"/>
        <v>0</v>
      </c>
      <c r="DK66" s="601">
        <f t="shared" si="27"/>
        <v>16800</v>
      </c>
      <c r="DL66" s="601">
        <f t="shared" si="28"/>
        <v>0</v>
      </c>
      <c r="DM66" s="601">
        <f t="shared" si="29"/>
        <v>0</v>
      </c>
      <c r="DN66" s="601">
        <f t="shared" si="30"/>
        <v>57000</v>
      </c>
      <c r="DO66" s="602">
        <f t="shared" si="31"/>
        <v>73800</v>
      </c>
      <c r="DP66" s="600">
        <f t="shared" si="32"/>
        <v>0</v>
      </c>
      <c r="DQ66" s="601">
        <f t="shared" si="33"/>
        <v>0</v>
      </c>
      <c r="DR66" s="601">
        <f t="shared" si="34"/>
        <v>0</v>
      </c>
      <c r="DS66" s="601">
        <f t="shared" si="35"/>
        <v>0</v>
      </c>
      <c r="DT66" s="601">
        <f t="shared" si="36"/>
        <v>0</v>
      </c>
      <c r="DU66" s="602">
        <f t="shared" si="37"/>
        <v>0</v>
      </c>
      <c r="DV66" s="600">
        <f t="shared" si="38"/>
        <v>0</v>
      </c>
      <c r="DW66" s="601">
        <f t="shared" si="39"/>
        <v>16800</v>
      </c>
      <c r="DX66" s="601">
        <f t="shared" si="40"/>
        <v>0</v>
      </c>
      <c r="DY66" s="601">
        <f t="shared" si="41"/>
        <v>0</v>
      </c>
      <c r="DZ66" s="601">
        <f t="shared" si="42"/>
        <v>57000</v>
      </c>
      <c r="EA66" s="602">
        <f t="shared" si="43"/>
        <v>73800</v>
      </c>
      <c r="EB66" s="459"/>
      <c r="EC66" s="366"/>
      <c r="ED66" s="174"/>
      <c r="EE66" s="174"/>
      <c r="EF66" s="174"/>
      <c r="EG66" s="174"/>
      <c r="EH66" s="174">
        <f t="shared" si="44"/>
        <v>0</v>
      </c>
      <c r="EI66" s="602"/>
      <c r="EJ66" s="459"/>
      <c r="EK66" s="614"/>
      <c r="EL66" s="622"/>
      <c r="EM66" s="623"/>
      <c r="EO66" s="600"/>
      <c r="EP66" s="601"/>
      <c r="EQ66" s="601"/>
      <c r="ER66" s="624"/>
      <c r="ES66" s="625"/>
    </row>
    <row r="67" spans="1:149">
      <c r="A67" s="231">
        <v>120</v>
      </c>
      <c r="B67" s="151">
        <v>2457</v>
      </c>
      <c r="C67" s="151">
        <v>72742577</v>
      </c>
      <c r="D67" s="232" t="s">
        <v>3403</v>
      </c>
      <c r="E67" s="366"/>
      <c r="F67" s="174">
        <v>9600</v>
      </c>
      <c r="G67" s="174"/>
      <c r="H67" s="174"/>
      <c r="I67" s="174"/>
      <c r="J67" s="367">
        <f t="shared" si="46"/>
        <v>9600</v>
      </c>
      <c r="K67" s="366"/>
      <c r="L67" s="174"/>
      <c r="M67" s="174"/>
      <c r="N67" s="174"/>
      <c r="O67" s="174"/>
      <c r="P67" s="367">
        <f t="shared" si="1"/>
        <v>0</v>
      </c>
      <c r="Q67" s="366"/>
      <c r="R67" s="174">
        <f t="shared" si="2"/>
        <v>9600</v>
      </c>
      <c r="S67" s="174"/>
      <c r="T67" s="174"/>
      <c r="U67" s="174"/>
      <c r="V67" s="367">
        <f t="shared" si="3"/>
        <v>9600</v>
      </c>
      <c r="W67" s="366"/>
      <c r="X67" s="174"/>
      <c r="Y67" s="174"/>
      <c r="Z67" s="174"/>
      <c r="AA67" s="174">
        <v>13000</v>
      </c>
      <c r="AB67" s="367">
        <f t="shared" si="4"/>
        <v>13000</v>
      </c>
      <c r="AC67" s="366"/>
      <c r="AD67" s="174"/>
      <c r="AE67" s="174"/>
      <c r="AF67" s="174"/>
      <c r="AG67" s="174"/>
      <c r="AH67" s="367">
        <f t="shared" si="5"/>
        <v>0</v>
      </c>
      <c r="AI67" s="366"/>
      <c r="AJ67" s="174"/>
      <c r="AK67" s="174"/>
      <c r="AL67" s="174"/>
      <c r="AM67" s="174">
        <f t="shared" si="6"/>
        <v>13000</v>
      </c>
      <c r="AN67" s="367">
        <f t="shared" si="7"/>
        <v>13000</v>
      </c>
      <c r="AO67" s="611"/>
      <c r="AP67" s="174"/>
      <c r="AQ67" s="174"/>
      <c r="AR67" s="174"/>
      <c r="AS67" s="174"/>
      <c r="AT67" s="367">
        <f t="shared" si="8"/>
        <v>0</v>
      </c>
      <c r="AU67" s="366"/>
      <c r="AV67" s="174"/>
      <c r="AW67" s="174"/>
      <c r="AX67" s="174"/>
      <c r="AY67" s="174"/>
      <c r="AZ67" s="367">
        <f t="shared" si="9"/>
        <v>0</v>
      </c>
      <c r="BA67" s="366"/>
      <c r="BB67" s="174"/>
      <c r="BC67" s="174"/>
      <c r="BD67" s="174"/>
      <c r="BE67" s="174">
        <f t="shared" si="10"/>
        <v>0</v>
      </c>
      <c r="BF67" s="367">
        <f t="shared" si="11"/>
        <v>0</v>
      </c>
      <c r="BG67" s="611"/>
      <c r="BH67" s="174"/>
      <c r="BI67" s="174"/>
      <c r="BJ67" s="174"/>
      <c r="BK67" s="174"/>
      <c r="BL67" s="367">
        <f t="shared" si="47"/>
        <v>0</v>
      </c>
      <c r="BM67" s="366"/>
      <c r="BN67" s="174"/>
      <c r="BO67" s="174"/>
      <c r="BP67" s="174"/>
      <c r="BQ67" s="174"/>
      <c r="BR67" s="367">
        <f t="shared" si="13"/>
        <v>0</v>
      </c>
      <c r="BS67" s="366"/>
      <c r="BT67" s="174"/>
      <c r="BU67" s="174"/>
      <c r="BV67" s="174"/>
      <c r="BW67" s="174"/>
      <c r="BX67" s="367">
        <f t="shared" si="14"/>
        <v>0</v>
      </c>
      <c r="BY67" s="366"/>
      <c r="BZ67" s="174"/>
      <c r="CA67" s="174"/>
      <c r="CB67" s="174"/>
      <c r="CC67" s="174"/>
      <c r="CD67" s="367">
        <f t="shared" si="15"/>
        <v>0</v>
      </c>
      <c r="CE67" s="618"/>
      <c r="CF67" s="366"/>
      <c r="CG67" s="174"/>
      <c r="CH67" s="174"/>
      <c r="CI67" s="174"/>
      <c r="CJ67" s="174"/>
      <c r="CK67" s="367">
        <f t="shared" si="48"/>
        <v>0</v>
      </c>
      <c r="CL67" s="611">
        <f t="shared" si="17"/>
        <v>0</v>
      </c>
      <c r="CM67" s="174">
        <f t="shared" si="18"/>
        <v>0</v>
      </c>
      <c r="CN67" s="174">
        <f t="shared" si="19"/>
        <v>0</v>
      </c>
      <c r="CO67" s="174">
        <f t="shared" si="20"/>
        <v>0</v>
      </c>
      <c r="CP67" s="174">
        <f t="shared" si="21"/>
        <v>0</v>
      </c>
      <c r="CQ67" s="367">
        <f t="shared" si="49"/>
        <v>0</v>
      </c>
      <c r="CR67" s="613"/>
      <c r="CS67" s="601"/>
      <c r="CT67" s="601"/>
      <c r="CU67" s="601"/>
      <c r="CV67" s="601"/>
      <c r="CW67" s="367">
        <f t="shared" si="50"/>
        <v>0</v>
      </c>
      <c r="CX67" s="366"/>
      <c r="CY67" s="174"/>
      <c r="CZ67" s="174"/>
      <c r="DA67" s="174"/>
      <c r="DB67" s="174"/>
      <c r="DC67" s="367">
        <f t="shared" si="24"/>
        <v>0</v>
      </c>
      <c r="DD67" s="366"/>
      <c r="DE67" s="174"/>
      <c r="DF67" s="174"/>
      <c r="DG67" s="174"/>
      <c r="DH67" s="174"/>
      <c r="DI67" s="367">
        <f t="shared" si="25"/>
        <v>0</v>
      </c>
      <c r="DJ67" s="600">
        <f t="shared" si="26"/>
        <v>0</v>
      </c>
      <c r="DK67" s="601">
        <f t="shared" si="27"/>
        <v>9600</v>
      </c>
      <c r="DL67" s="601">
        <f t="shared" si="28"/>
        <v>0</v>
      </c>
      <c r="DM67" s="601">
        <f t="shared" si="29"/>
        <v>0</v>
      </c>
      <c r="DN67" s="601">
        <f t="shared" si="30"/>
        <v>13000</v>
      </c>
      <c r="DO67" s="602">
        <f t="shared" si="31"/>
        <v>22600</v>
      </c>
      <c r="DP67" s="600">
        <f t="shared" si="32"/>
        <v>0</v>
      </c>
      <c r="DQ67" s="601">
        <f t="shared" si="33"/>
        <v>0</v>
      </c>
      <c r="DR67" s="601">
        <f t="shared" si="34"/>
        <v>0</v>
      </c>
      <c r="DS67" s="601">
        <f t="shared" si="35"/>
        <v>0</v>
      </c>
      <c r="DT67" s="601">
        <f t="shared" si="36"/>
        <v>0</v>
      </c>
      <c r="DU67" s="602">
        <f t="shared" si="37"/>
        <v>0</v>
      </c>
      <c r="DV67" s="600">
        <f t="shared" si="38"/>
        <v>0</v>
      </c>
      <c r="DW67" s="601">
        <f t="shared" si="39"/>
        <v>9600</v>
      </c>
      <c r="DX67" s="601">
        <f t="shared" si="40"/>
        <v>0</v>
      </c>
      <c r="DY67" s="601">
        <f t="shared" si="41"/>
        <v>0</v>
      </c>
      <c r="DZ67" s="601">
        <f t="shared" si="42"/>
        <v>13000</v>
      </c>
      <c r="EA67" s="602">
        <f t="shared" si="43"/>
        <v>22600</v>
      </c>
      <c r="EB67" s="459"/>
      <c r="EC67" s="366"/>
      <c r="ED67" s="174"/>
      <c r="EE67" s="174"/>
      <c r="EF67" s="174"/>
      <c r="EG67" s="174"/>
      <c r="EH67" s="174">
        <f t="shared" si="44"/>
        <v>0</v>
      </c>
      <c r="EI67" s="602"/>
      <c r="EJ67" s="459"/>
      <c r="EK67" s="614"/>
      <c r="EL67" s="622"/>
      <c r="EM67" s="623"/>
      <c r="EO67" s="600">
        <v>232626.77</v>
      </c>
      <c r="EP67" s="601">
        <v>70529.23</v>
      </c>
      <c r="EQ67" s="601">
        <f t="shared" si="45"/>
        <v>303156</v>
      </c>
      <c r="ER67" s="624" t="s">
        <v>5877</v>
      </c>
      <c r="ES67" s="625">
        <v>45174</v>
      </c>
    </row>
    <row r="68" spans="1:149">
      <c r="A68" s="231">
        <v>121</v>
      </c>
      <c r="B68" s="151">
        <v>2403</v>
      </c>
      <c r="C68" s="151">
        <v>72744324</v>
      </c>
      <c r="D68" s="232" t="s">
        <v>770</v>
      </c>
      <c r="E68" s="366"/>
      <c r="F68" s="174"/>
      <c r="G68" s="174"/>
      <c r="H68" s="174"/>
      <c r="I68" s="174"/>
      <c r="J68" s="367">
        <f t="shared" si="46"/>
        <v>0</v>
      </c>
      <c r="K68" s="366"/>
      <c r="L68" s="174"/>
      <c r="M68" s="174"/>
      <c r="N68" s="174"/>
      <c r="O68" s="174"/>
      <c r="P68" s="367">
        <f t="shared" si="1"/>
        <v>0</v>
      </c>
      <c r="Q68" s="366"/>
      <c r="R68" s="174">
        <f t="shared" si="2"/>
        <v>0</v>
      </c>
      <c r="S68" s="174"/>
      <c r="T68" s="174"/>
      <c r="U68" s="174"/>
      <c r="V68" s="367">
        <f t="shared" si="3"/>
        <v>0</v>
      </c>
      <c r="W68" s="366"/>
      <c r="X68" s="174"/>
      <c r="Y68" s="174"/>
      <c r="Z68" s="174"/>
      <c r="AA68" s="174"/>
      <c r="AB68" s="367">
        <f t="shared" si="4"/>
        <v>0</v>
      </c>
      <c r="AC68" s="366"/>
      <c r="AD68" s="174"/>
      <c r="AE68" s="174"/>
      <c r="AF68" s="174"/>
      <c r="AG68" s="174"/>
      <c r="AH68" s="367">
        <f t="shared" si="5"/>
        <v>0</v>
      </c>
      <c r="AI68" s="366"/>
      <c r="AJ68" s="174"/>
      <c r="AK68" s="174"/>
      <c r="AL68" s="174"/>
      <c r="AM68" s="174">
        <f t="shared" si="6"/>
        <v>0</v>
      </c>
      <c r="AN68" s="367">
        <f t="shared" si="7"/>
        <v>0</v>
      </c>
      <c r="AO68" s="611"/>
      <c r="AP68" s="174"/>
      <c r="AQ68" s="174"/>
      <c r="AR68" s="174"/>
      <c r="AS68" s="174"/>
      <c r="AT68" s="367">
        <f t="shared" si="8"/>
        <v>0</v>
      </c>
      <c r="AU68" s="366"/>
      <c r="AV68" s="174"/>
      <c r="AW68" s="174"/>
      <c r="AX68" s="174"/>
      <c r="AY68" s="174"/>
      <c r="AZ68" s="367">
        <f t="shared" si="9"/>
        <v>0</v>
      </c>
      <c r="BA68" s="366"/>
      <c r="BB68" s="174"/>
      <c r="BC68" s="174"/>
      <c r="BD68" s="174"/>
      <c r="BE68" s="174">
        <f t="shared" si="10"/>
        <v>0</v>
      </c>
      <c r="BF68" s="367">
        <f t="shared" si="11"/>
        <v>0</v>
      </c>
      <c r="BG68" s="611"/>
      <c r="BH68" s="174"/>
      <c r="BI68" s="174"/>
      <c r="BJ68" s="174"/>
      <c r="BK68" s="174"/>
      <c r="BL68" s="367">
        <f t="shared" si="47"/>
        <v>0</v>
      </c>
      <c r="BM68" s="366"/>
      <c r="BN68" s="174"/>
      <c r="BO68" s="174"/>
      <c r="BP68" s="174"/>
      <c r="BQ68" s="174"/>
      <c r="BR68" s="367">
        <f t="shared" si="13"/>
        <v>0</v>
      </c>
      <c r="BS68" s="366"/>
      <c r="BT68" s="174"/>
      <c r="BU68" s="174"/>
      <c r="BV68" s="174"/>
      <c r="BW68" s="174"/>
      <c r="BX68" s="367">
        <f t="shared" si="14"/>
        <v>0</v>
      </c>
      <c r="BY68" s="366"/>
      <c r="BZ68" s="174"/>
      <c r="CA68" s="174"/>
      <c r="CB68" s="174"/>
      <c r="CC68" s="174"/>
      <c r="CD68" s="367">
        <f t="shared" si="15"/>
        <v>0</v>
      </c>
      <c r="CE68" s="618"/>
      <c r="CF68" s="366"/>
      <c r="CG68" s="174"/>
      <c r="CH68" s="174"/>
      <c r="CI68" s="174"/>
      <c r="CJ68" s="174"/>
      <c r="CK68" s="367">
        <f t="shared" si="48"/>
        <v>0</v>
      </c>
      <c r="CL68" s="611">
        <f t="shared" si="17"/>
        <v>0</v>
      </c>
      <c r="CM68" s="174">
        <f t="shared" si="18"/>
        <v>0</v>
      </c>
      <c r="CN68" s="174">
        <f t="shared" si="19"/>
        <v>0</v>
      </c>
      <c r="CO68" s="174">
        <f t="shared" si="20"/>
        <v>0</v>
      </c>
      <c r="CP68" s="174">
        <f t="shared" si="21"/>
        <v>0</v>
      </c>
      <c r="CQ68" s="367">
        <f t="shared" si="49"/>
        <v>0</v>
      </c>
      <c r="CR68" s="613"/>
      <c r="CS68" s="601"/>
      <c r="CT68" s="601"/>
      <c r="CU68" s="601"/>
      <c r="CV68" s="601"/>
      <c r="CW68" s="367">
        <f t="shared" si="50"/>
        <v>0</v>
      </c>
      <c r="CX68" s="366"/>
      <c r="CY68" s="174"/>
      <c r="CZ68" s="174"/>
      <c r="DA68" s="174"/>
      <c r="DB68" s="174"/>
      <c r="DC68" s="367">
        <f t="shared" si="24"/>
        <v>0</v>
      </c>
      <c r="DD68" s="366"/>
      <c r="DE68" s="174"/>
      <c r="DF68" s="174"/>
      <c r="DG68" s="174"/>
      <c r="DH68" s="174"/>
      <c r="DI68" s="367">
        <f t="shared" si="25"/>
        <v>0</v>
      </c>
      <c r="DJ68" s="600">
        <f t="shared" si="26"/>
        <v>0</v>
      </c>
      <c r="DK68" s="601">
        <f t="shared" si="27"/>
        <v>0</v>
      </c>
      <c r="DL68" s="601">
        <f t="shared" si="28"/>
        <v>0</v>
      </c>
      <c r="DM68" s="601">
        <f t="shared" si="29"/>
        <v>0</v>
      </c>
      <c r="DN68" s="601">
        <f t="shared" si="30"/>
        <v>0</v>
      </c>
      <c r="DO68" s="602">
        <f t="shared" si="31"/>
        <v>0</v>
      </c>
      <c r="DP68" s="600">
        <f t="shared" si="32"/>
        <v>0</v>
      </c>
      <c r="DQ68" s="601">
        <f t="shared" si="33"/>
        <v>0</v>
      </c>
      <c r="DR68" s="601">
        <f t="shared" si="34"/>
        <v>0</v>
      </c>
      <c r="DS68" s="601">
        <f t="shared" si="35"/>
        <v>0</v>
      </c>
      <c r="DT68" s="601">
        <f t="shared" si="36"/>
        <v>0</v>
      </c>
      <c r="DU68" s="602">
        <f t="shared" si="37"/>
        <v>0</v>
      </c>
      <c r="DV68" s="600">
        <f t="shared" si="38"/>
        <v>0</v>
      </c>
      <c r="DW68" s="601">
        <f t="shared" si="39"/>
        <v>0</v>
      </c>
      <c r="DX68" s="601">
        <f t="shared" si="40"/>
        <v>0</v>
      </c>
      <c r="DY68" s="601">
        <f t="shared" si="41"/>
        <v>0</v>
      </c>
      <c r="DZ68" s="601">
        <f t="shared" si="42"/>
        <v>0</v>
      </c>
      <c r="EA68" s="602">
        <f t="shared" si="43"/>
        <v>0</v>
      </c>
      <c r="EB68" s="459"/>
      <c r="EC68" s="366"/>
      <c r="ED68" s="174"/>
      <c r="EE68" s="174"/>
      <c r="EF68" s="174"/>
      <c r="EG68" s="174"/>
      <c r="EH68" s="174">
        <f t="shared" si="44"/>
        <v>0</v>
      </c>
      <c r="EI68" s="602"/>
      <c r="EJ68" s="459"/>
      <c r="EK68" s="614"/>
      <c r="EL68" s="622"/>
      <c r="EM68" s="623"/>
      <c r="EO68" s="600">
        <v>440036.86</v>
      </c>
      <c r="EP68" s="601">
        <v>133413.14000000001</v>
      </c>
      <c r="EQ68" s="601">
        <f t="shared" si="45"/>
        <v>573450</v>
      </c>
      <c r="ER68" s="624" t="s">
        <v>5858</v>
      </c>
      <c r="ES68" s="625">
        <v>45149</v>
      </c>
    </row>
    <row r="69" spans="1:149">
      <c r="A69" s="231">
        <v>122</v>
      </c>
      <c r="B69" s="151">
        <v>2458</v>
      </c>
      <c r="C69" s="151">
        <v>72744243</v>
      </c>
      <c r="D69" s="232" t="s">
        <v>776</v>
      </c>
      <c r="E69" s="366"/>
      <c r="F69" s="174">
        <v>99360</v>
      </c>
      <c r="G69" s="174"/>
      <c r="H69" s="174"/>
      <c r="I69" s="174"/>
      <c r="J69" s="367">
        <f t="shared" si="46"/>
        <v>99360</v>
      </c>
      <c r="K69" s="366"/>
      <c r="L69" s="174"/>
      <c r="M69" s="174"/>
      <c r="N69" s="174"/>
      <c r="O69" s="174"/>
      <c r="P69" s="367">
        <f t="shared" si="1"/>
        <v>0</v>
      </c>
      <c r="Q69" s="366"/>
      <c r="R69" s="174">
        <f t="shared" si="2"/>
        <v>99360</v>
      </c>
      <c r="S69" s="174"/>
      <c r="T69" s="174"/>
      <c r="U69" s="174"/>
      <c r="V69" s="367">
        <f t="shared" si="3"/>
        <v>99360</v>
      </c>
      <c r="W69" s="366"/>
      <c r="X69" s="174"/>
      <c r="Y69" s="174"/>
      <c r="Z69" s="174"/>
      <c r="AA69" s="174"/>
      <c r="AB69" s="367">
        <f t="shared" si="4"/>
        <v>0</v>
      </c>
      <c r="AC69" s="366"/>
      <c r="AD69" s="174"/>
      <c r="AE69" s="174"/>
      <c r="AF69" s="174"/>
      <c r="AG69" s="174"/>
      <c r="AH69" s="367">
        <f t="shared" si="5"/>
        <v>0</v>
      </c>
      <c r="AI69" s="366"/>
      <c r="AJ69" s="174"/>
      <c r="AK69" s="174"/>
      <c r="AL69" s="174"/>
      <c r="AM69" s="174">
        <f t="shared" si="6"/>
        <v>0</v>
      </c>
      <c r="AN69" s="367">
        <f t="shared" si="7"/>
        <v>0</v>
      </c>
      <c r="AO69" s="611"/>
      <c r="AP69" s="174"/>
      <c r="AQ69" s="174"/>
      <c r="AR69" s="174"/>
      <c r="AS69" s="174">
        <v>155000</v>
      </c>
      <c r="AT69" s="367">
        <f t="shared" si="8"/>
        <v>155000</v>
      </c>
      <c r="AU69" s="366"/>
      <c r="AV69" s="174"/>
      <c r="AW69" s="174"/>
      <c r="AX69" s="174"/>
      <c r="AY69" s="174"/>
      <c r="AZ69" s="367">
        <f t="shared" si="9"/>
        <v>0</v>
      </c>
      <c r="BA69" s="366"/>
      <c r="BB69" s="174"/>
      <c r="BC69" s="174"/>
      <c r="BD69" s="174"/>
      <c r="BE69" s="174">
        <f t="shared" si="10"/>
        <v>155000</v>
      </c>
      <c r="BF69" s="367">
        <f t="shared" si="11"/>
        <v>155000</v>
      </c>
      <c r="BG69" s="611"/>
      <c r="BH69" s="174"/>
      <c r="BI69" s="174"/>
      <c r="BJ69" s="174"/>
      <c r="BK69" s="174"/>
      <c r="BL69" s="367">
        <f t="shared" si="47"/>
        <v>0</v>
      </c>
      <c r="BM69" s="366"/>
      <c r="BN69" s="174"/>
      <c r="BO69" s="174"/>
      <c r="BP69" s="174"/>
      <c r="BQ69" s="174"/>
      <c r="BR69" s="367">
        <f t="shared" si="13"/>
        <v>0</v>
      </c>
      <c r="BS69" s="366"/>
      <c r="BT69" s="174"/>
      <c r="BU69" s="174"/>
      <c r="BV69" s="174"/>
      <c r="BW69" s="174"/>
      <c r="BX69" s="367">
        <f t="shared" si="14"/>
        <v>0</v>
      </c>
      <c r="BY69" s="366"/>
      <c r="BZ69" s="174"/>
      <c r="CA69" s="174"/>
      <c r="CB69" s="174"/>
      <c r="CC69" s="174"/>
      <c r="CD69" s="367">
        <f t="shared" si="15"/>
        <v>0</v>
      </c>
      <c r="CE69" s="618"/>
      <c r="CF69" s="366"/>
      <c r="CG69" s="174"/>
      <c r="CH69" s="174"/>
      <c r="CI69" s="174"/>
      <c r="CJ69" s="174"/>
      <c r="CK69" s="367">
        <f t="shared" si="48"/>
        <v>0</v>
      </c>
      <c r="CL69" s="611">
        <f t="shared" si="17"/>
        <v>0</v>
      </c>
      <c r="CM69" s="174">
        <f t="shared" si="18"/>
        <v>0</v>
      </c>
      <c r="CN69" s="174">
        <f t="shared" si="19"/>
        <v>0</v>
      </c>
      <c r="CO69" s="174">
        <f t="shared" si="20"/>
        <v>0</v>
      </c>
      <c r="CP69" s="174">
        <f t="shared" si="21"/>
        <v>0</v>
      </c>
      <c r="CQ69" s="367">
        <f t="shared" si="49"/>
        <v>0</v>
      </c>
      <c r="CR69" s="613"/>
      <c r="CS69" s="601"/>
      <c r="CT69" s="601"/>
      <c r="CU69" s="601"/>
      <c r="CV69" s="601"/>
      <c r="CW69" s="367">
        <f t="shared" si="50"/>
        <v>0</v>
      </c>
      <c r="CX69" s="366"/>
      <c r="CY69" s="174"/>
      <c r="CZ69" s="174"/>
      <c r="DA69" s="174"/>
      <c r="DB69" s="174"/>
      <c r="DC69" s="367">
        <f t="shared" si="24"/>
        <v>0</v>
      </c>
      <c r="DD69" s="366"/>
      <c r="DE69" s="174"/>
      <c r="DF69" s="174"/>
      <c r="DG69" s="174"/>
      <c r="DH69" s="174"/>
      <c r="DI69" s="367">
        <f t="shared" si="25"/>
        <v>0</v>
      </c>
      <c r="DJ69" s="600">
        <f t="shared" si="26"/>
        <v>0</v>
      </c>
      <c r="DK69" s="601">
        <f t="shared" si="27"/>
        <v>99360</v>
      </c>
      <c r="DL69" s="601">
        <f t="shared" si="28"/>
        <v>0</v>
      </c>
      <c r="DM69" s="601">
        <f t="shared" si="29"/>
        <v>0</v>
      </c>
      <c r="DN69" s="601">
        <f t="shared" si="30"/>
        <v>155000</v>
      </c>
      <c r="DO69" s="602">
        <f t="shared" si="31"/>
        <v>254360</v>
      </c>
      <c r="DP69" s="600">
        <f t="shared" si="32"/>
        <v>0</v>
      </c>
      <c r="DQ69" s="601">
        <f t="shared" si="33"/>
        <v>0</v>
      </c>
      <c r="DR69" s="601">
        <f t="shared" si="34"/>
        <v>0</v>
      </c>
      <c r="DS69" s="601">
        <f t="shared" si="35"/>
        <v>0</v>
      </c>
      <c r="DT69" s="601">
        <f t="shared" si="36"/>
        <v>0</v>
      </c>
      <c r="DU69" s="602">
        <f t="shared" si="37"/>
        <v>0</v>
      </c>
      <c r="DV69" s="600">
        <f t="shared" si="38"/>
        <v>0</v>
      </c>
      <c r="DW69" s="601">
        <f t="shared" si="39"/>
        <v>99360</v>
      </c>
      <c r="DX69" s="601">
        <f t="shared" si="40"/>
        <v>0</v>
      </c>
      <c r="DY69" s="601">
        <f t="shared" si="41"/>
        <v>0</v>
      </c>
      <c r="DZ69" s="601">
        <f t="shared" si="42"/>
        <v>155000</v>
      </c>
      <c r="EA69" s="602">
        <f t="shared" si="43"/>
        <v>254360</v>
      </c>
      <c r="EB69" s="459"/>
      <c r="EC69" s="366"/>
      <c r="ED69" s="174"/>
      <c r="EE69" s="174"/>
      <c r="EF69" s="174"/>
      <c r="EG69" s="174"/>
      <c r="EH69" s="174">
        <f t="shared" si="44"/>
        <v>0</v>
      </c>
      <c r="EI69" s="602"/>
      <c r="EJ69" s="459"/>
      <c r="EK69" s="614"/>
      <c r="EL69" s="622"/>
      <c r="EM69" s="623"/>
      <c r="EO69" s="600">
        <v>920369.57</v>
      </c>
      <c r="EP69" s="601">
        <v>279043.43</v>
      </c>
      <c r="EQ69" s="601">
        <f t="shared" si="45"/>
        <v>1199413</v>
      </c>
      <c r="ER69" s="624" t="s">
        <v>5836</v>
      </c>
      <c r="ES69" s="625">
        <v>45140</v>
      </c>
    </row>
    <row r="70" spans="1:149">
      <c r="A70" s="231">
        <v>123</v>
      </c>
      <c r="B70" s="151">
        <v>2316</v>
      </c>
      <c r="C70" s="151">
        <v>70983224</v>
      </c>
      <c r="D70" s="232" t="s">
        <v>778</v>
      </c>
      <c r="E70" s="366"/>
      <c r="F70" s="174"/>
      <c r="G70" s="174"/>
      <c r="H70" s="174"/>
      <c r="I70" s="174"/>
      <c r="J70" s="367">
        <f t="shared" si="46"/>
        <v>0</v>
      </c>
      <c r="K70" s="366"/>
      <c r="L70" s="174"/>
      <c r="M70" s="174"/>
      <c r="N70" s="174"/>
      <c r="O70" s="174"/>
      <c r="P70" s="367">
        <f t="shared" ref="P70:P134" si="51">SUM(K70:O70)</f>
        <v>0</v>
      </c>
      <c r="Q70" s="366"/>
      <c r="R70" s="174">
        <f t="shared" ref="R70:R133" si="52">F70-L70</f>
        <v>0</v>
      </c>
      <c r="S70" s="174"/>
      <c r="T70" s="174"/>
      <c r="U70" s="174"/>
      <c r="V70" s="367">
        <f t="shared" ref="V70:V133" si="53">SUM(Q70:U70)</f>
        <v>0</v>
      </c>
      <c r="W70" s="366"/>
      <c r="X70" s="174"/>
      <c r="Y70" s="174"/>
      <c r="Z70" s="174"/>
      <c r="AA70" s="174"/>
      <c r="AB70" s="367">
        <f t="shared" ref="AB70:AB133" si="54">SUM(W70:AA70)</f>
        <v>0</v>
      </c>
      <c r="AC70" s="366"/>
      <c r="AD70" s="174"/>
      <c r="AE70" s="174"/>
      <c r="AF70" s="174"/>
      <c r="AG70" s="174"/>
      <c r="AH70" s="367">
        <f t="shared" ref="AH70:AH133" si="55">SUM(AC70:AG70)</f>
        <v>0</v>
      </c>
      <c r="AI70" s="366"/>
      <c r="AJ70" s="174"/>
      <c r="AK70" s="174"/>
      <c r="AL70" s="174"/>
      <c r="AM70" s="174">
        <f t="shared" ref="AM70:AM133" si="56">AA70-AG70</f>
        <v>0</v>
      </c>
      <c r="AN70" s="367">
        <f t="shared" ref="AN70:AN133" si="57">SUM(AI70:AM70)</f>
        <v>0</v>
      </c>
      <c r="AO70" s="611"/>
      <c r="AP70" s="174"/>
      <c r="AQ70" s="174"/>
      <c r="AR70" s="174"/>
      <c r="AS70" s="174"/>
      <c r="AT70" s="367">
        <f t="shared" ref="AT70:AT134" si="58">SUM(AO70:AS70)</f>
        <v>0</v>
      </c>
      <c r="AU70" s="366"/>
      <c r="AV70" s="174"/>
      <c r="AW70" s="174"/>
      <c r="AX70" s="174"/>
      <c r="AY70" s="174"/>
      <c r="AZ70" s="367">
        <f t="shared" ref="AZ70:AZ133" si="59">SUM(AU70:AY70)</f>
        <v>0</v>
      </c>
      <c r="BA70" s="366"/>
      <c r="BB70" s="174"/>
      <c r="BC70" s="174"/>
      <c r="BD70" s="174"/>
      <c r="BE70" s="174">
        <f t="shared" ref="BE70:BE133" si="60">AS70-AY70</f>
        <v>0</v>
      </c>
      <c r="BF70" s="367">
        <f t="shared" ref="BF70:BF133" si="61">SUM(BA70:BE70)</f>
        <v>0</v>
      </c>
      <c r="BG70" s="611"/>
      <c r="BH70" s="174"/>
      <c r="BI70" s="174"/>
      <c r="BJ70" s="174"/>
      <c r="BK70" s="174"/>
      <c r="BL70" s="367">
        <f t="shared" si="47"/>
        <v>0</v>
      </c>
      <c r="BM70" s="366"/>
      <c r="BN70" s="174"/>
      <c r="BO70" s="174"/>
      <c r="BP70" s="174"/>
      <c r="BQ70" s="174"/>
      <c r="BR70" s="367">
        <f t="shared" ref="BR70:BR133" si="62">SUM(BM70:BQ70)</f>
        <v>0</v>
      </c>
      <c r="BS70" s="366"/>
      <c r="BT70" s="174"/>
      <c r="BU70" s="174"/>
      <c r="BV70" s="174"/>
      <c r="BW70" s="174"/>
      <c r="BX70" s="367">
        <f t="shared" ref="BX70:BX133" si="63">SUM(BS70:BW70)</f>
        <v>0</v>
      </c>
      <c r="BY70" s="366"/>
      <c r="BZ70" s="174"/>
      <c r="CA70" s="174"/>
      <c r="CB70" s="174"/>
      <c r="CC70" s="174"/>
      <c r="CD70" s="367">
        <f t="shared" ref="CD70:CD133" si="64">SUM(BY70:CC70)</f>
        <v>0</v>
      </c>
      <c r="CE70" s="618"/>
      <c r="CF70" s="366"/>
      <c r="CG70" s="174"/>
      <c r="CH70" s="174"/>
      <c r="CI70" s="174"/>
      <c r="CJ70" s="174"/>
      <c r="CK70" s="367">
        <f t="shared" si="48"/>
        <v>0</v>
      </c>
      <c r="CL70" s="611">
        <f t="shared" ref="CL70:CL133" si="65">BY70-CF70</f>
        <v>0</v>
      </c>
      <c r="CM70" s="174">
        <f t="shared" ref="CM70:CM133" si="66">BZ70-CG70</f>
        <v>0</v>
      </c>
      <c r="CN70" s="174">
        <f t="shared" ref="CN70:CN133" si="67">CA70-CH70</f>
        <v>0</v>
      </c>
      <c r="CO70" s="174">
        <f t="shared" ref="CO70:CO133" si="68">CB70-CI70</f>
        <v>0</v>
      </c>
      <c r="CP70" s="174">
        <f t="shared" ref="CP70:CP133" si="69">CC70-CJ70</f>
        <v>0</v>
      </c>
      <c r="CQ70" s="367">
        <f t="shared" si="49"/>
        <v>0</v>
      </c>
      <c r="CR70" s="613"/>
      <c r="CS70" s="601"/>
      <c r="CT70" s="601"/>
      <c r="CU70" s="601"/>
      <c r="CV70" s="601"/>
      <c r="CW70" s="367">
        <f t="shared" si="50"/>
        <v>0</v>
      </c>
      <c r="CX70" s="366"/>
      <c r="CY70" s="174"/>
      <c r="CZ70" s="174"/>
      <c r="DA70" s="174"/>
      <c r="DB70" s="174"/>
      <c r="DC70" s="367">
        <f t="shared" ref="DC70:DC133" si="70">SUM(CX70:DB70)</f>
        <v>0</v>
      </c>
      <c r="DD70" s="366"/>
      <c r="DE70" s="174"/>
      <c r="DF70" s="174"/>
      <c r="DG70" s="174"/>
      <c r="DH70" s="174"/>
      <c r="DI70" s="367">
        <f t="shared" ref="DI70:DI133" si="71">SUM(DD70:DH70)</f>
        <v>0</v>
      </c>
      <c r="DJ70" s="600">
        <f t="shared" ref="DJ70:DJ133" si="72">E70+W70+AO70+BG70+BY70+CR70</f>
        <v>0</v>
      </c>
      <c r="DK70" s="601">
        <f t="shared" ref="DK70:DK133" si="73">F70+X70+AP70+BH70+BZ70+CS70</f>
        <v>0</v>
      </c>
      <c r="DL70" s="601">
        <f t="shared" ref="DL70:DL133" si="74">G70+Y70+AQ70+BI70+CA70+CT70</f>
        <v>0</v>
      </c>
      <c r="DM70" s="601">
        <f t="shared" ref="DM70:DM133" si="75">H70+Z70+AR70+BJ70+CB70+CU70</f>
        <v>0</v>
      </c>
      <c r="DN70" s="601">
        <f t="shared" ref="DN70:DN133" si="76">I70+AA70+AS70+BK70+CC70+CV70</f>
        <v>0</v>
      </c>
      <c r="DO70" s="602">
        <f t="shared" ref="DO70:DO133" si="77">SUM(DJ70:DN70)</f>
        <v>0</v>
      </c>
      <c r="DP70" s="600">
        <f t="shared" ref="DP70:DP133" si="78">K70+AC70+AU70+BM70+CF70+CX70</f>
        <v>0</v>
      </c>
      <c r="DQ70" s="601">
        <f t="shared" ref="DQ70:DQ133" si="79">L70+AD70+AV70+BN70+CG70+CY70</f>
        <v>0</v>
      </c>
      <c r="DR70" s="601">
        <f t="shared" ref="DR70:DR133" si="80">M70+AE70+AW70+BO70+CH70+CZ70</f>
        <v>0</v>
      </c>
      <c r="DS70" s="601">
        <f t="shared" ref="DS70:DS133" si="81">N70+AF70+AX70+BP70+CI70+DA70</f>
        <v>0</v>
      </c>
      <c r="DT70" s="601">
        <f t="shared" ref="DT70:DT133" si="82">O70+AG70+AY70+BQ70+CJ70+DB70</f>
        <v>0</v>
      </c>
      <c r="DU70" s="602">
        <f t="shared" ref="DU70:DU133" si="83">SUM(DP70:DT70)</f>
        <v>0</v>
      </c>
      <c r="DV70" s="600">
        <f t="shared" ref="DV70:DV133" si="84">Q70+AI70+BA70+DD70+BS70+CL70</f>
        <v>0</v>
      </c>
      <c r="DW70" s="601">
        <f t="shared" ref="DW70:DW133" si="85">R70+AJ70+BB70+DE70+BT70+CM70</f>
        <v>0</v>
      </c>
      <c r="DX70" s="601">
        <f t="shared" ref="DX70:DX133" si="86">S70+AK70+BC70+DF70+BU70+CN70</f>
        <v>0</v>
      </c>
      <c r="DY70" s="601">
        <f t="shared" ref="DY70:DY133" si="87">T70+AL70+BD70+DG70+BV70+CO70</f>
        <v>0</v>
      </c>
      <c r="DZ70" s="601">
        <f t="shared" ref="DZ70:DZ133" si="88">U70+AM70+BE70+DH70+BW70+CP70</f>
        <v>0</v>
      </c>
      <c r="EA70" s="602">
        <f t="shared" ref="EA70:EA133" si="89">SUM(DV70:DZ70)</f>
        <v>0</v>
      </c>
      <c r="EB70" s="459"/>
      <c r="EC70" s="366"/>
      <c r="ED70" s="174"/>
      <c r="EE70" s="174"/>
      <c r="EF70" s="174"/>
      <c r="EG70" s="174"/>
      <c r="EH70" s="174">
        <f t="shared" ref="EH70:EH133" si="90">SUM(EC70:EG70)</f>
        <v>0</v>
      </c>
      <c r="EI70" s="602"/>
      <c r="EJ70" s="459"/>
      <c r="EK70" s="614"/>
      <c r="EL70" s="622"/>
      <c r="EM70" s="623"/>
      <c r="EO70" s="600">
        <v>590322.36</v>
      </c>
      <c r="EP70" s="601">
        <v>178977.64</v>
      </c>
      <c r="EQ70" s="601">
        <f t="shared" ref="EQ70:EQ132" si="91">SUM(EO70:EP70)</f>
        <v>769300</v>
      </c>
      <c r="ER70" s="624" t="s">
        <v>5779</v>
      </c>
      <c r="ES70" s="625">
        <v>45131</v>
      </c>
    </row>
    <row r="71" spans="1:149">
      <c r="A71" s="231">
        <v>124</v>
      </c>
      <c r="B71" s="151">
        <v>2402</v>
      </c>
      <c r="C71" s="151">
        <v>70983208</v>
      </c>
      <c r="D71" s="232" t="s">
        <v>782</v>
      </c>
      <c r="E71" s="366"/>
      <c r="F71" s="174"/>
      <c r="G71" s="174"/>
      <c r="H71" s="174"/>
      <c r="I71" s="174"/>
      <c r="J71" s="367">
        <f t="shared" si="46"/>
        <v>0</v>
      </c>
      <c r="K71" s="366"/>
      <c r="L71" s="174"/>
      <c r="M71" s="174"/>
      <c r="N71" s="174"/>
      <c r="O71" s="174"/>
      <c r="P71" s="367">
        <f t="shared" si="51"/>
        <v>0</v>
      </c>
      <c r="Q71" s="366"/>
      <c r="R71" s="174">
        <f t="shared" si="52"/>
        <v>0</v>
      </c>
      <c r="S71" s="174"/>
      <c r="T71" s="174"/>
      <c r="U71" s="174"/>
      <c r="V71" s="367">
        <f t="shared" si="53"/>
        <v>0</v>
      </c>
      <c r="W71" s="366"/>
      <c r="X71" s="174"/>
      <c r="Y71" s="174"/>
      <c r="Z71" s="174"/>
      <c r="AA71" s="174"/>
      <c r="AB71" s="367">
        <f t="shared" si="54"/>
        <v>0</v>
      </c>
      <c r="AC71" s="366"/>
      <c r="AD71" s="174"/>
      <c r="AE71" s="174"/>
      <c r="AF71" s="174"/>
      <c r="AG71" s="174"/>
      <c r="AH71" s="367">
        <f t="shared" si="55"/>
        <v>0</v>
      </c>
      <c r="AI71" s="366"/>
      <c r="AJ71" s="174"/>
      <c r="AK71" s="174"/>
      <c r="AL71" s="174"/>
      <c r="AM71" s="174">
        <f t="shared" si="56"/>
        <v>0</v>
      </c>
      <c r="AN71" s="367">
        <f t="shared" si="57"/>
        <v>0</v>
      </c>
      <c r="AO71" s="611"/>
      <c r="AP71" s="174"/>
      <c r="AQ71" s="174"/>
      <c r="AR71" s="174"/>
      <c r="AS71" s="174"/>
      <c r="AT71" s="367">
        <f t="shared" si="58"/>
        <v>0</v>
      </c>
      <c r="AU71" s="366"/>
      <c r="AV71" s="174"/>
      <c r="AW71" s="174"/>
      <c r="AX71" s="174"/>
      <c r="AY71" s="174"/>
      <c r="AZ71" s="367">
        <f t="shared" si="59"/>
        <v>0</v>
      </c>
      <c r="BA71" s="366"/>
      <c r="BB71" s="174"/>
      <c r="BC71" s="174"/>
      <c r="BD71" s="174"/>
      <c r="BE71" s="174">
        <f t="shared" si="60"/>
        <v>0</v>
      </c>
      <c r="BF71" s="367">
        <f t="shared" si="61"/>
        <v>0</v>
      </c>
      <c r="BG71" s="611"/>
      <c r="BH71" s="174"/>
      <c r="BI71" s="174"/>
      <c r="BJ71" s="174"/>
      <c r="BK71" s="174"/>
      <c r="BL71" s="367">
        <f t="shared" si="47"/>
        <v>0</v>
      </c>
      <c r="BM71" s="366"/>
      <c r="BN71" s="174"/>
      <c r="BO71" s="174"/>
      <c r="BP71" s="174"/>
      <c r="BQ71" s="174"/>
      <c r="BR71" s="367">
        <f t="shared" si="62"/>
        <v>0</v>
      </c>
      <c r="BS71" s="366"/>
      <c r="BT71" s="174"/>
      <c r="BU71" s="174"/>
      <c r="BV71" s="174"/>
      <c r="BW71" s="174"/>
      <c r="BX71" s="367">
        <f t="shared" si="63"/>
        <v>0</v>
      </c>
      <c r="BY71" s="366"/>
      <c r="BZ71" s="174"/>
      <c r="CA71" s="174"/>
      <c r="CB71" s="174"/>
      <c r="CC71" s="174"/>
      <c r="CD71" s="367">
        <f t="shared" si="64"/>
        <v>0</v>
      </c>
      <c r="CE71" s="618"/>
      <c r="CF71" s="366"/>
      <c r="CG71" s="174"/>
      <c r="CH71" s="174"/>
      <c r="CI71" s="174"/>
      <c r="CJ71" s="174"/>
      <c r="CK71" s="367">
        <f t="shared" si="48"/>
        <v>0</v>
      </c>
      <c r="CL71" s="611">
        <f t="shared" si="65"/>
        <v>0</v>
      </c>
      <c r="CM71" s="174">
        <f t="shared" si="66"/>
        <v>0</v>
      </c>
      <c r="CN71" s="174">
        <f t="shared" si="67"/>
        <v>0</v>
      </c>
      <c r="CO71" s="174">
        <f t="shared" si="68"/>
        <v>0</v>
      </c>
      <c r="CP71" s="174">
        <f t="shared" si="69"/>
        <v>0</v>
      </c>
      <c r="CQ71" s="367">
        <f t="shared" si="49"/>
        <v>0</v>
      </c>
      <c r="CR71" s="613"/>
      <c r="CS71" s="601"/>
      <c r="CT71" s="601"/>
      <c r="CU71" s="601"/>
      <c r="CV71" s="601"/>
      <c r="CW71" s="367">
        <f t="shared" si="50"/>
        <v>0</v>
      </c>
      <c r="CX71" s="366"/>
      <c r="CY71" s="174"/>
      <c r="CZ71" s="174"/>
      <c r="DA71" s="174"/>
      <c r="DB71" s="174"/>
      <c r="DC71" s="367">
        <f t="shared" si="70"/>
        <v>0</v>
      </c>
      <c r="DD71" s="366"/>
      <c r="DE71" s="174"/>
      <c r="DF71" s="174"/>
      <c r="DG71" s="174"/>
      <c r="DH71" s="174"/>
      <c r="DI71" s="367">
        <f t="shared" si="71"/>
        <v>0</v>
      </c>
      <c r="DJ71" s="600">
        <f t="shared" si="72"/>
        <v>0</v>
      </c>
      <c r="DK71" s="601">
        <f t="shared" si="73"/>
        <v>0</v>
      </c>
      <c r="DL71" s="601">
        <f t="shared" si="74"/>
        <v>0</v>
      </c>
      <c r="DM71" s="601">
        <f t="shared" si="75"/>
        <v>0</v>
      </c>
      <c r="DN71" s="601">
        <f t="shared" si="76"/>
        <v>0</v>
      </c>
      <c r="DO71" s="602">
        <f t="shared" si="77"/>
        <v>0</v>
      </c>
      <c r="DP71" s="600">
        <f t="shared" si="78"/>
        <v>0</v>
      </c>
      <c r="DQ71" s="601">
        <f t="shared" si="79"/>
        <v>0</v>
      </c>
      <c r="DR71" s="601">
        <f t="shared" si="80"/>
        <v>0</v>
      </c>
      <c r="DS71" s="601">
        <f t="shared" si="81"/>
        <v>0</v>
      </c>
      <c r="DT71" s="601">
        <f t="shared" si="82"/>
        <v>0</v>
      </c>
      <c r="DU71" s="602">
        <f t="shared" si="83"/>
        <v>0</v>
      </c>
      <c r="DV71" s="600">
        <f t="shared" si="84"/>
        <v>0</v>
      </c>
      <c r="DW71" s="601">
        <f t="shared" si="85"/>
        <v>0</v>
      </c>
      <c r="DX71" s="601">
        <f t="shared" si="86"/>
        <v>0</v>
      </c>
      <c r="DY71" s="601">
        <f t="shared" si="87"/>
        <v>0</v>
      </c>
      <c r="DZ71" s="601">
        <f t="shared" si="88"/>
        <v>0</v>
      </c>
      <c r="EA71" s="602">
        <f t="shared" si="89"/>
        <v>0</v>
      </c>
      <c r="EB71" s="459"/>
      <c r="EC71" s="366"/>
      <c r="ED71" s="174"/>
      <c r="EE71" s="174"/>
      <c r="EF71" s="174"/>
      <c r="EG71" s="174"/>
      <c r="EH71" s="174">
        <f t="shared" si="90"/>
        <v>0</v>
      </c>
      <c r="EI71" s="602"/>
      <c r="EJ71" s="459"/>
      <c r="EK71" s="614"/>
      <c r="EL71" s="622"/>
      <c r="EM71" s="623"/>
      <c r="EO71" s="600">
        <v>434887.94</v>
      </c>
      <c r="EP71" s="601">
        <v>131852.06</v>
      </c>
      <c r="EQ71" s="601">
        <f t="shared" si="91"/>
        <v>566740</v>
      </c>
      <c r="ER71" s="624" t="s">
        <v>5713</v>
      </c>
      <c r="ES71" s="625">
        <v>45064</v>
      </c>
    </row>
    <row r="72" spans="1:149">
      <c r="A72" s="231">
        <v>125</v>
      </c>
      <c r="B72" s="151">
        <v>2404</v>
      </c>
      <c r="C72" s="151">
        <v>70983135</v>
      </c>
      <c r="D72" s="232" t="s">
        <v>787</v>
      </c>
      <c r="E72" s="366"/>
      <c r="F72" s="174"/>
      <c r="G72" s="174"/>
      <c r="H72" s="174"/>
      <c r="I72" s="174"/>
      <c r="J72" s="367">
        <f t="shared" si="46"/>
        <v>0</v>
      </c>
      <c r="K72" s="366"/>
      <c r="L72" s="174"/>
      <c r="M72" s="174"/>
      <c r="N72" s="174"/>
      <c r="O72" s="174"/>
      <c r="P72" s="367">
        <f t="shared" si="51"/>
        <v>0</v>
      </c>
      <c r="Q72" s="366"/>
      <c r="R72" s="174">
        <f t="shared" si="52"/>
        <v>0</v>
      </c>
      <c r="S72" s="174"/>
      <c r="T72" s="174"/>
      <c r="U72" s="174"/>
      <c r="V72" s="367">
        <f t="shared" si="53"/>
        <v>0</v>
      </c>
      <c r="W72" s="366"/>
      <c r="X72" s="174"/>
      <c r="Y72" s="174"/>
      <c r="Z72" s="174"/>
      <c r="AA72" s="174"/>
      <c r="AB72" s="367">
        <f t="shared" si="54"/>
        <v>0</v>
      </c>
      <c r="AC72" s="366"/>
      <c r="AD72" s="174"/>
      <c r="AE72" s="174"/>
      <c r="AF72" s="174"/>
      <c r="AG72" s="174"/>
      <c r="AH72" s="367">
        <f t="shared" si="55"/>
        <v>0</v>
      </c>
      <c r="AI72" s="366"/>
      <c r="AJ72" s="174"/>
      <c r="AK72" s="174"/>
      <c r="AL72" s="174"/>
      <c r="AM72" s="174">
        <f t="shared" si="56"/>
        <v>0</v>
      </c>
      <c r="AN72" s="367">
        <f t="shared" si="57"/>
        <v>0</v>
      </c>
      <c r="AO72" s="611"/>
      <c r="AP72" s="174"/>
      <c r="AQ72" s="174"/>
      <c r="AR72" s="174"/>
      <c r="AS72" s="174"/>
      <c r="AT72" s="367">
        <f t="shared" si="58"/>
        <v>0</v>
      </c>
      <c r="AU72" s="366"/>
      <c r="AV72" s="174"/>
      <c r="AW72" s="174"/>
      <c r="AX72" s="174"/>
      <c r="AY72" s="174"/>
      <c r="AZ72" s="367">
        <f t="shared" si="59"/>
        <v>0</v>
      </c>
      <c r="BA72" s="366"/>
      <c r="BB72" s="174"/>
      <c r="BC72" s="174"/>
      <c r="BD72" s="174"/>
      <c r="BE72" s="174">
        <f t="shared" si="60"/>
        <v>0</v>
      </c>
      <c r="BF72" s="367">
        <f t="shared" si="61"/>
        <v>0</v>
      </c>
      <c r="BG72" s="611"/>
      <c r="BH72" s="174"/>
      <c r="BI72" s="174"/>
      <c r="BJ72" s="174"/>
      <c r="BK72" s="174"/>
      <c r="BL72" s="367">
        <f t="shared" si="47"/>
        <v>0</v>
      </c>
      <c r="BM72" s="366"/>
      <c r="BN72" s="174"/>
      <c r="BO72" s="174"/>
      <c r="BP72" s="174"/>
      <c r="BQ72" s="174"/>
      <c r="BR72" s="367">
        <f t="shared" si="62"/>
        <v>0</v>
      </c>
      <c r="BS72" s="366"/>
      <c r="BT72" s="174"/>
      <c r="BU72" s="174"/>
      <c r="BV72" s="174"/>
      <c r="BW72" s="174"/>
      <c r="BX72" s="367">
        <f t="shared" si="63"/>
        <v>0</v>
      </c>
      <c r="BY72" s="366"/>
      <c r="BZ72" s="174"/>
      <c r="CA72" s="174"/>
      <c r="CB72" s="174"/>
      <c r="CC72" s="174"/>
      <c r="CD72" s="367">
        <f t="shared" si="64"/>
        <v>0</v>
      </c>
      <c r="CE72" s="618"/>
      <c r="CF72" s="366"/>
      <c r="CG72" s="174"/>
      <c r="CH72" s="174"/>
      <c r="CI72" s="174"/>
      <c r="CJ72" s="174"/>
      <c r="CK72" s="367">
        <f t="shared" si="48"/>
        <v>0</v>
      </c>
      <c r="CL72" s="611">
        <f t="shared" si="65"/>
        <v>0</v>
      </c>
      <c r="CM72" s="174">
        <f t="shared" si="66"/>
        <v>0</v>
      </c>
      <c r="CN72" s="174">
        <f t="shared" si="67"/>
        <v>0</v>
      </c>
      <c r="CO72" s="174">
        <f t="shared" si="68"/>
        <v>0</v>
      </c>
      <c r="CP72" s="174">
        <f t="shared" si="69"/>
        <v>0</v>
      </c>
      <c r="CQ72" s="367">
        <f t="shared" si="49"/>
        <v>0</v>
      </c>
      <c r="CR72" s="613"/>
      <c r="CS72" s="601"/>
      <c r="CT72" s="601"/>
      <c r="CU72" s="601"/>
      <c r="CV72" s="601"/>
      <c r="CW72" s="367">
        <f t="shared" si="50"/>
        <v>0</v>
      </c>
      <c r="CX72" s="366"/>
      <c r="CY72" s="174"/>
      <c r="CZ72" s="174"/>
      <c r="DA72" s="174"/>
      <c r="DB72" s="174"/>
      <c r="DC72" s="367">
        <f t="shared" si="70"/>
        <v>0</v>
      </c>
      <c r="DD72" s="366"/>
      <c r="DE72" s="174"/>
      <c r="DF72" s="174"/>
      <c r="DG72" s="174"/>
      <c r="DH72" s="174"/>
      <c r="DI72" s="367">
        <f t="shared" si="71"/>
        <v>0</v>
      </c>
      <c r="DJ72" s="600">
        <f t="shared" si="72"/>
        <v>0</v>
      </c>
      <c r="DK72" s="601">
        <f t="shared" si="73"/>
        <v>0</v>
      </c>
      <c r="DL72" s="601">
        <f t="shared" si="74"/>
        <v>0</v>
      </c>
      <c r="DM72" s="601">
        <f t="shared" si="75"/>
        <v>0</v>
      </c>
      <c r="DN72" s="601">
        <f t="shared" si="76"/>
        <v>0</v>
      </c>
      <c r="DO72" s="602">
        <f t="shared" si="77"/>
        <v>0</v>
      </c>
      <c r="DP72" s="600">
        <f t="shared" si="78"/>
        <v>0</v>
      </c>
      <c r="DQ72" s="601">
        <f t="shared" si="79"/>
        <v>0</v>
      </c>
      <c r="DR72" s="601">
        <f t="shared" si="80"/>
        <v>0</v>
      </c>
      <c r="DS72" s="601">
        <f t="shared" si="81"/>
        <v>0</v>
      </c>
      <c r="DT72" s="601">
        <f t="shared" si="82"/>
        <v>0</v>
      </c>
      <c r="DU72" s="602">
        <f t="shared" si="83"/>
        <v>0</v>
      </c>
      <c r="DV72" s="600">
        <f t="shared" si="84"/>
        <v>0</v>
      </c>
      <c r="DW72" s="601">
        <f t="shared" si="85"/>
        <v>0</v>
      </c>
      <c r="DX72" s="601">
        <f t="shared" si="86"/>
        <v>0</v>
      </c>
      <c r="DY72" s="601">
        <f t="shared" si="87"/>
        <v>0</v>
      </c>
      <c r="DZ72" s="601">
        <f t="shared" si="88"/>
        <v>0</v>
      </c>
      <c r="EA72" s="602">
        <f t="shared" si="89"/>
        <v>0</v>
      </c>
      <c r="EB72" s="459"/>
      <c r="EC72" s="366"/>
      <c r="ED72" s="174"/>
      <c r="EE72" s="174"/>
      <c r="EF72" s="174"/>
      <c r="EG72" s="174"/>
      <c r="EH72" s="174">
        <f t="shared" si="90"/>
        <v>0</v>
      </c>
      <c r="EI72" s="602"/>
      <c r="EJ72" s="459"/>
      <c r="EK72" s="614"/>
      <c r="EL72" s="622"/>
      <c r="EM72" s="623"/>
      <c r="EO72" s="600">
        <v>390696.25</v>
      </c>
      <c r="EP72" s="601">
        <v>118453.75</v>
      </c>
      <c r="EQ72" s="601">
        <f t="shared" si="91"/>
        <v>509150</v>
      </c>
      <c r="ER72" s="624" t="s">
        <v>5738</v>
      </c>
      <c r="ES72" s="625">
        <v>45089</v>
      </c>
    </row>
    <row r="73" spans="1:149">
      <c r="A73" s="231">
        <v>126</v>
      </c>
      <c r="B73" s="151">
        <v>2439</v>
      </c>
      <c r="C73" s="151">
        <v>70983143</v>
      </c>
      <c r="D73" s="232" t="s">
        <v>792</v>
      </c>
      <c r="E73" s="366"/>
      <c r="F73" s="174"/>
      <c r="G73" s="174"/>
      <c r="H73" s="174"/>
      <c r="I73" s="174"/>
      <c r="J73" s="367">
        <f t="shared" si="46"/>
        <v>0</v>
      </c>
      <c r="K73" s="366"/>
      <c r="L73" s="174"/>
      <c r="M73" s="174"/>
      <c r="N73" s="174"/>
      <c r="O73" s="174"/>
      <c r="P73" s="367">
        <f t="shared" si="51"/>
        <v>0</v>
      </c>
      <c r="Q73" s="366"/>
      <c r="R73" s="174">
        <f t="shared" si="52"/>
        <v>0</v>
      </c>
      <c r="S73" s="174"/>
      <c r="T73" s="174"/>
      <c r="U73" s="174"/>
      <c r="V73" s="367">
        <f t="shared" si="53"/>
        <v>0</v>
      </c>
      <c r="W73" s="366"/>
      <c r="X73" s="174"/>
      <c r="Y73" s="174"/>
      <c r="Z73" s="174"/>
      <c r="AA73" s="174"/>
      <c r="AB73" s="367">
        <f t="shared" si="54"/>
        <v>0</v>
      </c>
      <c r="AC73" s="366"/>
      <c r="AD73" s="174"/>
      <c r="AE73" s="174"/>
      <c r="AF73" s="174"/>
      <c r="AG73" s="174"/>
      <c r="AH73" s="367">
        <f t="shared" si="55"/>
        <v>0</v>
      </c>
      <c r="AI73" s="366"/>
      <c r="AJ73" s="174"/>
      <c r="AK73" s="174"/>
      <c r="AL73" s="174"/>
      <c r="AM73" s="174">
        <f t="shared" si="56"/>
        <v>0</v>
      </c>
      <c r="AN73" s="367">
        <f t="shared" si="57"/>
        <v>0</v>
      </c>
      <c r="AO73" s="611"/>
      <c r="AP73" s="174"/>
      <c r="AQ73" s="174"/>
      <c r="AR73" s="174"/>
      <c r="AS73" s="174"/>
      <c r="AT73" s="367">
        <f t="shared" si="58"/>
        <v>0</v>
      </c>
      <c r="AU73" s="366"/>
      <c r="AV73" s="174"/>
      <c r="AW73" s="174"/>
      <c r="AX73" s="174"/>
      <c r="AY73" s="174"/>
      <c r="AZ73" s="367">
        <f t="shared" si="59"/>
        <v>0</v>
      </c>
      <c r="BA73" s="366"/>
      <c r="BB73" s="174"/>
      <c r="BC73" s="174"/>
      <c r="BD73" s="174"/>
      <c r="BE73" s="174">
        <f t="shared" si="60"/>
        <v>0</v>
      </c>
      <c r="BF73" s="367">
        <f t="shared" si="61"/>
        <v>0</v>
      </c>
      <c r="BG73" s="611"/>
      <c r="BH73" s="174"/>
      <c r="BI73" s="174"/>
      <c r="BJ73" s="174"/>
      <c r="BK73" s="174"/>
      <c r="BL73" s="367">
        <f t="shared" si="47"/>
        <v>0</v>
      </c>
      <c r="BM73" s="366"/>
      <c r="BN73" s="174"/>
      <c r="BO73" s="174"/>
      <c r="BP73" s="174"/>
      <c r="BQ73" s="174"/>
      <c r="BR73" s="367">
        <f t="shared" si="62"/>
        <v>0</v>
      </c>
      <c r="BS73" s="366"/>
      <c r="BT73" s="174"/>
      <c r="BU73" s="174"/>
      <c r="BV73" s="174"/>
      <c r="BW73" s="174"/>
      <c r="BX73" s="367">
        <f t="shared" si="63"/>
        <v>0</v>
      </c>
      <c r="BY73" s="366"/>
      <c r="BZ73" s="174"/>
      <c r="CA73" s="174"/>
      <c r="CB73" s="174"/>
      <c r="CC73" s="174"/>
      <c r="CD73" s="367">
        <f t="shared" si="64"/>
        <v>0</v>
      </c>
      <c r="CE73" s="618"/>
      <c r="CF73" s="366"/>
      <c r="CG73" s="174"/>
      <c r="CH73" s="174"/>
      <c r="CI73" s="174"/>
      <c r="CJ73" s="174"/>
      <c r="CK73" s="367">
        <f t="shared" si="48"/>
        <v>0</v>
      </c>
      <c r="CL73" s="611">
        <f t="shared" si="65"/>
        <v>0</v>
      </c>
      <c r="CM73" s="174">
        <f t="shared" si="66"/>
        <v>0</v>
      </c>
      <c r="CN73" s="174">
        <f t="shared" si="67"/>
        <v>0</v>
      </c>
      <c r="CO73" s="174">
        <f t="shared" si="68"/>
        <v>0</v>
      </c>
      <c r="CP73" s="174">
        <f t="shared" si="69"/>
        <v>0</v>
      </c>
      <c r="CQ73" s="367">
        <f t="shared" si="49"/>
        <v>0</v>
      </c>
      <c r="CR73" s="613"/>
      <c r="CS73" s="601"/>
      <c r="CT73" s="601"/>
      <c r="CU73" s="601"/>
      <c r="CV73" s="601"/>
      <c r="CW73" s="367">
        <f t="shared" si="50"/>
        <v>0</v>
      </c>
      <c r="CX73" s="366"/>
      <c r="CY73" s="174"/>
      <c r="CZ73" s="174"/>
      <c r="DA73" s="174"/>
      <c r="DB73" s="174"/>
      <c r="DC73" s="367">
        <f t="shared" si="70"/>
        <v>0</v>
      </c>
      <c r="DD73" s="366"/>
      <c r="DE73" s="174"/>
      <c r="DF73" s="174"/>
      <c r="DG73" s="174"/>
      <c r="DH73" s="174"/>
      <c r="DI73" s="367">
        <f t="shared" si="71"/>
        <v>0</v>
      </c>
      <c r="DJ73" s="600">
        <f t="shared" si="72"/>
        <v>0</v>
      </c>
      <c r="DK73" s="601">
        <f t="shared" si="73"/>
        <v>0</v>
      </c>
      <c r="DL73" s="601">
        <f t="shared" si="74"/>
        <v>0</v>
      </c>
      <c r="DM73" s="601">
        <f t="shared" si="75"/>
        <v>0</v>
      </c>
      <c r="DN73" s="601">
        <f t="shared" si="76"/>
        <v>0</v>
      </c>
      <c r="DO73" s="602">
        <f t="shared" si="77"/>
        <v>0</v>
      </c>
      <c r="DP73" s="600">
        <f t="shared" si="78"/>
        <v>0</v>
      </c>
      <c r="DQ73" s="601">
        <f t="shared" si="79"/>
        <v>0</v>
      </c>
      <c r="DR73" s="601">
        <f t="shared" si="80"/>
        <v>0</v>
      </c>
      <c r="DS73" s="601">
        <f t="shared" si="81"/>
        <v>0</v>
      </c>
      <c r="DT73" s="601">
        <f t="shared" si="82"/>
        <v>0</v>
      </c>
      <c r="DU73" s="602">
        <f t="shared" si="83"/>
        <v>0</v>
      </c>
      <c r="DV73" s="600">
        <f t="shared" si="84"/>
        <v>0</v>
      </c>
      <c r="DW73" s="601">
        <f t="shared" si="85"/>
        <v>0</v>
      </c>
      <c r="DX73" s="601">
        <f t="shared" si="86"/>
        <v>0</v>
      </c>
      <c r="DY73" s="601">
        <f t="shared" si="87"/>
        <v>0</v>
      </c>
      <c r="DZ73" s="601">
        <f t="shared" si="88"/>
        <v>0</v>
      </c>
      <c r="EA73" s="602">
        <f t="shared" si="89"/>
        <v>0</v>
      </c>
      <c r="EB73" s="459"/>
      <c r="EC73" s="366"/>
      <c r="ED73" s="174"/>
      <c r="EE73" s="174"/>
      <c r="EF73" s="174"/>
      <c r="EG73" s="174"/>
      <c r="EH73" s="174">
        <f t="shared" si="90"/>
        <v>0</v>
      </c>
      <c r="EI73" s="602"/>
      <c r="EJ73" s="459"/>
      <c r="EK73" s="614"/>
      <c r="EL73" s="622"/>
      <c r="EM73" s="623"/>
      <c r="EO73" s="600">
        <v>321423.73</v>
      </c>
      <c r="EP73" s="601">
        <v>97451.27</v>
      </c>
      <c r="EQ73" s="601">
        <f t="shared" si="91"/>
        <v>418875</v>
      </c>
      <c r="ER73" s="624" t="s">
        <v>5669</v>
      </c>
      <c r="ES73" s="625">
        <v>44963</v>
      </c>
    </row>
    <row r="74" spans="1:149">
      <c r="A74" s="231">
        <v>127</v>
      </c>
      <c r="B74" s="151">
        <v>2302</v>
      </c>
      <c r="C74" s="151">
        <v>70983127</v>
      </c>
      <c r="D74" s="232" t="s">
        <v>796</v>
      </c>
      <c r="E74" s="366"/>
      <c r="F74" s="174">
        <v>51360</v>
      </c>
      <c r="G74" s="174"/>
      <c r="H74" s="174"/>
      <c r="I74" s="174"/>
      <c r="J74" s="367">
        <f t="shared" si="46"/>
        <v>51360</v>
      </c>
      <c r="K74" s="366"/>
      <c r="L74" s="174"/>
      <c r="M74" s="174"/>
      <c r="N74" s="174"/>
      <c r="O74" s="174"/>
      <c r="P74" s="367">
        <f t="shared" si="51"/>
        <v>0</v>
      </c>
      <c r="Q74" s="366"/>
      <c r="R74" s="174">
        <f t="shared" si="52"/>
        <v>51360</v>
      </c>
      <c r="S74" s="174"/>
      <c r="T74" s="174"/>
      <c r="U74" s="174"/>
      <c r="V74" s="367">
        <f t="shared" si="53"/>
        <v>51360</v>
      </c>
      <c r="W74" s="366"/>
      <c r="X74" s="174"/>
      <c r="Y74" s="174"/>
      <c r="Z74" s="174"/>
      <c r="AA74" s="174"/>
      <c r="AB74" s="367">
        <f t="shared" si="54"/>
        <v>0</v>
      </c>
      <c r="AC74" s="366"/>
      <c r="AD74" s="174"/>
      <c r="AE74" s="174"/>
      <c r="AF74" s="174"/>
      <c r="AG74" s="174"/>
      <c r="AH74" s="367">
        <f t="shared" si="55"/>
        <v>0</v>
      </c>
      <c r="AI74" s="366"/>
      <c r="AJ74" s="174"/>
      <c r="AK74" s="174"/>
      <c r="AL74" s="174"/>
      <c r="AM74" s="174">
        <f t="shared" si="56"/>
        <v>0</v>
      </c>
      <c r="AN74" s="367">
        <f t="shared" si="57"/>
        <v>0</v>
      </c>
      <c r="AO74" s="611"/>
      <c r="AP74" s="174"/>
      <c r="AQ74" s="174"/>
      <c r="AR74" s="174"/>
      <c r="AS74" s="174">
        <v>73000</v>
      </c>
      <c r="AT74" s="367">
        <f t="shared" si="58"/>
        <v>73000</v>
      </c>
      <c r="AU74" s="366"/>
      <c r="AV74" s="174"/>
      <c r="AW74" s="174"/>
      <c r="AX74" s="174"/>
      <c r="AY74" s="174"/>
      <c r="AZ74" s="367">
        <f t="shared" si="59"/>
        <v>0</v>
      </c>
      <c r="BA74" s="366"/>
      <c r="BB74" s="174"/>
      <c r="BC74" s="174"/>
      <c r="BD74" s="174"/>
      <c r="BE74" s="174">
        <f t="shared" si="60"/>
        <v>73000</v>
      </c>
      <c r="BF74" s="367">
        <f t="shared" si="61"/>
        <v>73000</v>
      </c>
      <c r="BG74" s="611"/>
      <c r="BH74" s="174"/>
      <c r="BI74" s="174"/>
      <c r="BJ74" s="174"/>
      <c r="BK74" s="174"/>
      <c r="BL74" s="367">
        <f t="shared" si="47"/>
        <v>0</v>
      </c>
      <c r="BM74" s="366"/>
      <c r="BN74" s="174"/>
      <c r="BO74" s="174"/>
      <c r="BP74" s="174"/>
      <c r="BQ74" s="174"/>
      <c r="BR74" s="367">
        <f t="shared" si="62"/>
        <v>0</v>
      </c>
      <c r="BS74" s="366"/>
      <c r="BT74" s="174"/>
      <c r="BU74" s="174"/>
      <c r="BV74" s="174"/>
      <c r="BW74" s="174"/>
      <c r="BX74" s="367">
        <f t="shared" si="63"/>
        <v>0</v>
      </c>
      <c r="BY74" s="366"/>
      <c r="BZ74" s="174"/>
      <c r="CA74" s="174"/>
      <c r="CB74" s="174"/>
      <c r="CC74" s="174"/>
      <c r="CD74" s="367">
        <f t="shared" si="64"/>
        <v>0</v>
      </c>
      <c r="CE74" s="618"/>
      <c r="CF74" s="366"/>
      <c r="CG74" s="174"/>
      <c r="CH74" s="174"/>
      <c r="CI74" s="174"/>
      <c r="CJ74" s="174"/>
      <c r="CK74" s="367">
        <f t="shared" si="48"/>
        <v>0</v>
      </c>
      <c r="CL74" s="611">
        <f t="shared" si="65"/>
        <v>0</v>
      </c>
      <c r="CM74" s="174">
        <f t="shared" si="66"/>
        <v>0</v>
      </c>
      <c r="CN74" s="174">
        <f t="shared" si="67"/>
        <v>0</v>
      </c>
      <c r="CO74" s="174">
        <f t="shared" si="68"/>
        <v>0</v>
      </c>
      <c r="CP74" s="174">
        <f t="shared" si="69"/>
        <v>0</v>
      </c>
      <c r="CQ74" s="367">
        <f t="shared" si="49"/>
        <v>0</v>
      </c>
      <c r="CR74" s="613"/>
      <c r="CS74" s="601"/>
      <c r="CT74" s="601"/>
      <c r="CU74" s="601"/>
      <c r="CV74" s="601"/>
      <c r="CW74" s="367">
        <f t="shared" si="50"/>
        <v>0</v>
      </c>
      <c r="CX74" s="366"/>
      <c r="CY74" s="174"/>
      <c r="CZ74" s="174"/>
      <c r="DA74" s="174"/>
      <c r="DB74" s="174"/>
      <c r="DC74" s="367">
        <f t="shared" si="70"/>
        <v>0</v>
      </c>
      <c r="DD74" s="366"/>
      <c r="DE74" s="174"/>
      <c r="DF74" s="174"/>
      <c r="DG74" s="174"/>
      <c r="DH74" s="174"/>
      <c r="DI74" s="367">
        <f t="shared" si="71"/>
        <v>0</v>
      </c>
      <c r="DJ74" s="600">
        <f t="shared" si="72"/>
        <v>0</v>
      </c>
      <c r="DK74" s="601">
        <f t="shared" si="73"/>
        <v>51360</v>
      </c>
      <c r="DL74" s="601">
        <f t="shared" si="74"/>
        <v>0</v>
      </c>
      <c r="DM74" s="601">
        <f t="shared" si="75"/>
        <v>0</v>
      </c>
      <c r="DN74" s="601">
        <f t="shared" si="76"/>
        <v>73000</v>
      </c>
      <c r="DO74" s="602">
        <f t="shared" si="77"/>
        <v>124360</v>
      </c>
      <c r="DP74" s="600">
        <f t="shared" si="78"/>
        <v>0</v>
      </c>
      <c r="DQ74" s="601">
        <f t="shared" si="79"/>
        <v>0</v>
      </c>
      <c r="DR74" s="601">
        <f t="shared" si="80"/>
        <v>0</v>
      </c>
      <c r="DS74" s="601">
        <f t="shared" si="81"/>
        <v>0</v>
      </c>
      <c r="DT74" s="601">
        <f t="shared" si="82"/>
        <v>0</v>
      </c>
      <c r="DU74" s="602">
        <f t="shared" si="83"/>
        <v>0</v>
      </c>
      <c r="DV74" s="600">
        <f t="shared" si="84"/>
        <v>0</v>
      </c>
      <c r="DW74" s="601">
        <f t="shared" si="85"/>
        <v>51360</v>
      </c>
      <c r="DX74" s="601">
        <f t="shared" si="86"/>
        <v>0</v>
      </c>
      <c r="DY74" s="601">
        <f t="shared" si="87"/>
        <v>0</v>
      </c>
      <c r="DZ74" s="601">
        <f t="shared" si="88"/>
        <v>73000</v>
      </c>
      <c r="EA74" s="602">
        <f t="shared" si="89"/>
        <v>124360</v>
      </c>
      <c r="EB74" s="459"/>
      <c r="EC74" s="366">
        <v>82000</v>
      </c>
      <c r="ED74" s="174">
        <v>86300</v>
      </c>
      <c r="EE74" s="174">
        <v>46745</v>
      </c>
      <c r="EF74" s="174">
        <v>1640</v>
      </c>
      <c r="EG74" s="174">
        <v>253315</v>
      </c>
      <c r="EH74" s="174">
        <f t="shared" si="90"/>
        <v>470000</v>
      </c>
      <c r="EI74" s="602">
        <v>0.02</v>
      </c>
      <c r="EJ74" s="459"/>
      <c r="EK74" s="614"/>
      <c r="EL74" s="622"/>
      <c r="EM74" s="623"/>
      <c r="EO74" s="600"/>
      <c r="EP74" s="601"/>
      <c r="EQ74" s="601"/>
      <c r="ER74" s="624"/>
      <c r="ES74" s="625"/>
    </row>
    <row r="75" spans="1:149">
      <c r="A75" s="231">
        <v>128</v>
      </c>
      <c r="B75" s="151">
        <v>2454</v>
      </c>
      <c r="C75" s="151">
        <v>70983119</v>
      </c>
      <c r="D75" s="232" t="s">
        <v>803</v>
      </c>
      <c r="E75" s="366"/>
      <c r="F75" s="174">
        <v>58560</v>
      </c>
      <c r="G75" s="174"/>
      <c r="H75" s="174"/>
      <c r="I75" s="174"/>
      <c r="J75" s="367">
        <f t="shared" si="46"/>
        <v>58560</v>
      </c>
      <c r="K75" s="366"/>
      <c r="L75" s="174"/>
      <c r="M75" s="174"/>
      <c r="N75" s="174"/>
      <c r="O75" s="174"/>
      <c r="P75" s="367">
        <f t="shared" si="51"/>
        <v>0</v>
      </c>
      <c r="Q75" s="366"/>
      <c r="R75" s="174">
        <f t="shared" si="52"/>
        <v>58560</v>
      </c>
      <c r="S75" s="174"/>
      <c r="T75" s="174"/>
      <c r="U75" s="174"/>
      <c r="V75" s="367">
        <f t="shared" si="53"/>
        <v>58560</v>
      </c>
      <c r="W75" s="366"/>
      <c r="X75" s="174"/>
      <c r="Y75" s="174"/>
      <c r="Z75" s="174"/>
      <c r="AA75" s="174"/>
      <c r="AB75" s="367">
        <f t="shared" si="54"/>
        <v>0</v>
      </c>
      <c r="AC75" s="366"/>
      <c r="AD75" s="174"/>
      <c r="AE75" s="174"/>
      <c r="AF75" s="174"/>
      <c r="AG75" s="174"/>
      <c r="AH75" s="367">
        <f t="shared" si="55"/>
        <v>0</v>
      </c>
      <c r="AI75" s="366"/>
      <c r="AJ75" s="174"/>
      <c r="AK75" s="174"/>
      <c r="AL75" s="174"/>
      <c r="AM75" s="174">
        <f t="shared" si="56"/>
        <v>0</v>
      </c>
      <c r="AN75" s="367">
        <f t="shared" si="57"/>
        <v>0</v>
      </c>
      <c r="AO75" s="611"/>
      <c r="AP75" s="174"/>
      <c r="AQ75" s="174"/>
      <c r="AR75" s="174"/>
      <c r="AS75" s="174">
        <v>65000</v>
      </c>
      <c r="AT75" s="367">
        <f t="shared" si="58"/>
        <v>65000</v>
      </c>
      <c r="AU75" s="366"/>
      <c r="AV75" s="174"/>
      <c r="AW75" s="174"/>
      <c r="AX75" s="174"/>
      <c r="AY75" s="174"/>
      <c r="AZ75" s="367">
        <f t="shared" si="59"/>
        <v>0</v>
      </c>
      <c r="BA75" s="366"/>
      <c r="BB75" s="174"/>
      <c r="BC75" s="174"/>
      <c r="BD75" s="174"/>
      <c r="BE75" s="174">
        <f t="shared" si="60"/>
        <v>65000</v>
      </c>
      <c r="BF75" s="367">
        <f t="shared" si="61"/>
        <v>65000</v>
      </c>
      <c r="BG75" s="611"/>
      <c r="BH75" s="174"/>
      <c r="BI75" s="174"/>
      <c r="BJ75" s="174"/>
      <c r="BK75" s="174"/>
      <c r="BL75" s="367">
        <f t="shared" si="47"/>
        <v>0</v>
      </c>
      <c r="BM75" s="366"/>
      <c r="BN75" s="174"/>
      <c r="BO75" s="174"/>
      <c r="BP75" s="174"/>
      <c r="BQ75" s="174"/>
      <c r="BR75" s="367">
        <f t="shared" si="62"/>
        <v>0</v>
      </c>
      <c r="BS75" s="366"/>
      <c r="BT75" s="174"/>
      <c r="BU75" s="174"/>
      <c r="BV75" s="174"/>
      <c r="BW75" s="174"/>
      <c r="BX75" s="367">
        <f t="shared" si="63"/>
        <v>0</v>
      </c>
      <c r="BY75" s="366">
        <v>115480</v>
      </c>
      <c r="BZ75" s="174"/>
      <c r="CA75" s="174">
        <v>39032</v>
      </c>
      <c r="CB75" s="174">
        <v>2310</v>
      </c>
      <c r="CC75" s="174"/>
      <c r="CD75" s="367">
        <f t="shared" si="64"/>
        <v>156822</v>
      </c>
      <c r="CE75" s="618">
        <v>0.33329999999999999</v>
      </c>
      <c r="CF75" s="366"/>
      <c r="CG75" s="174"/>
      <c r="CH75" s="174"/>
      <c r="CI75" s="174"/>
      <c r="CJ75" s="174"/>
      <c r="CK75" s="367">
        <f t="shared" si="48"/>
        <v>0</v>
      </c>
      <c r="CL75" s="611">
        <f t="shared" si="65"/>
        <v>115480</v>
      </c>
      <c r="CM75" s="174">
        <f t="shared" si="66"/>
        <v>0</v>
      </c>
      <c r="CN75" s="174">
        <f t="shared" si="67"/>
        <v>39032</v>
      </c>
      <c r="CO75" s="174">
        <f t="shared" si="68"/>
        <v>2310</v>
      </c>
      <c r="CP75" s="174">
        <f t="shared" si="69"/>
        <v>0</v>
      </c>
      <c r="CQ75" s="367">
        <f t="shared" si="49"/>
        <v>156822</v>
      </c>
      <c r="CR75" s="613"/>
      <c r="CS75" s="601"/>
      <c r="CT75" s="601"/>
      <c r="CU75" s="601"/>
      <c r="CV75" s="601"/>
      <c r="CW75" s="367">
        <f t="shared" si="50"/>
        <v>0</v>
      </c>
      <c r="CX75" s="366"/>
      <c r="CY75" s="174"/>
      <c r="CZ75" s="174"/>
      <c r="DA75" s="174"/>
      <c r="DB75" s="174"/>
      <c r="DC75" s="367">
        <f t="shared" si="70"/>
        <v>0</v>
      </c>
      <c r="DD75" s="366"/>
      <c r="DE75" s="174"/>
      <c r="DF75" s="174"/>
      <c r="DG75" s="174"/>
      <c r="DH75" s="174"/>
      <c r="DI75" s="367">
        <f t="shared" si="71"/>
        <v>0</v>
      </c>
      <c r="DJ75" s="600">
        <f t="shared" si="72"/>
        <v>115480</v>
      </c>
      <c r="DK75" s="601">
        <f t="shared" si="73"/>
        <v>58560</v>
      </c>
      <c r="DL75" s="601">
        <f t="shared" si="74"/>
        <v>39032</v>
      </c>
      <c r="DM75" s="601">
        <f t="shared" si="75"/>
        <v>2310</v>
      </c>
      <c r="DN75" s="601">
        <f t="shared" si="76"/>
        <v>65000</v>
      </c>
      <c r="DO75" s="602">
        <f t="shared" si="77"/>
        <v>280382</v>
      </c>
      <c r="DP75" s="600">
        <f t="shared" si="78"/>
        <v>0</v>
      </c>
      <c r="DQ75" s="601">
        <f t="shared" si="79"/>
        <v>0</v>
      </c>
      <c r="DR75" s="601">
        <f t="shared" si="80"/>
        <v>0</v>
      </c>
      <c r="DS75" s="601">
        <f t="shared" si="81"/>
        <v>0</v>
      </c>
      <c r="DT75" s="601">
        <f t="shared" si="82"/>
        <v>0</v>
      </c>
      <c r="DU75" s="602">
        <f t="shared" si="83"/>
        <v>0</v>
      </c>
      <c r="DV75" s="600">
        <f t="shared" si="84"/>
        <v>115480</v>
      </c>
      <c r="DW75" s="601">
        <f t="shared" si="85"/>
        <v>58560</v>
      </c>
      <c r="DX75" s="601">
        <f t="shared" si="86"/>
        <v>39032</v>
      </c>
      <c r="DY75" s="601">
        <f t="shared" si="87"/>
        <v>2310</v>
      </c>
      <c r="DZ75" s="601">
        <f t="shared" si="88"/>
        <v>65000</v>
      </c>
      <c r="EA75" s="602">
        <f t="shared" si="89"/>
        <v>280382</v>
      </c>
      <c r="EB75" s="459"/>
      <c r="EC75" s="366"/>
      <c r="ED75" s="174"/>
      <c r="EE75" s="174"/>
      <c r="EF75" s="174"/>
      <c r="EG75" s="174"/>
      <c r="EH75" s="174">
        <f t="shared" si="90"/>
        <v>0</v>
      </c>
      <c r="EI75" s="602"/>
      <c r="EJ75" s="459"/>
      <c r="EK75" s="614"/>
      <c r="EL75" s="622"/>
      <c r="EM75" s="623"/>
      <c r="EO75" s="600">
        <v>512014.29</v>
      </c>
      <c r="EP75" s="601">
        <v>155235.71</v>
      </c>
      <c r="EQ75" s="601">
        <f t="shared" si="91"/>
        <v>667250</v>
      </c>
      <c r="ER75" s="624" t="s">
        <v>5679</v>
      </c>
      <c r="ES75" s="625">
        <v>45013</v>
      </c>
    </row>
    <row r="76" spans="1:149">
      <c r="A76" s="231">
        <v>129</v>
      </c>
      <c r="B76" s="151">
        <v>2492</v>
      </c>
      <c r="C76" s="151">
        <v>70983011</v>
      </c>
      <c r="D76" s="232" t="s">
        <v>808</v>
      </c>
      <c r="E76" s="366"/>
      <c r="F76" s="174">
        <v>128160</v>
      </c>
      <c r="G76" s="174"/>
      <c r="H76" s="174"/>
      <c r="I76" s="174"/>
      <c r="J76" s="367">
        <f t="shared" ref="J76:J140" si="92">SUM(E76:I76)</f>
        <v>128160</v>
      </c>
      <c r="K76" s="366"/>
      <c r="L76" s="174"/>
      <c r="M76" s="174"/>
      <c r="N76" s="174"/>
      <c r="O76" s="174"/>
      <c r="P76" s="367">
        <f t="shared" si="51"/>
        <v>0</v>
      </c>
      <c r="Q76" s="366"/>
      <c r="R76" s="174">
        <f t="shared" si="52"/>
        <v>128160</v>
      </c>
      <c r="S76" s="174"/>
      <c r="T76" s="174"/>
      <c r="U76" s="174"/>
      <c r="V76" s="367">
        <f t="shared" si="53"/>
        <v>128160</v>
      </c>
      <c r="W76" s="366"/>
      <c r="X76" s="174"/>
      <c r="Y76" s="174"/>
      <c r="Z76" s="174"/>
      <c r="AA76" s="174"/>
      <c r="AB76" s="367">
        <f t="shared" si="54"/>
        <v>0</v>
      </c>
      <c r="AC76" s="366"/>
      <c r="AD76" s="174"/>
      <c r="AE76" s="174"/>
      <c r="AF76" s="174"/>
      <c r="AG76" s="174"/>
      <c r="AH76" s="367">
        <f t="shared" si="55"/>
        <v>0</v>
      </c>
      <c r="AI76" s="366"/>
      <c r="AJ76" s="174"/>
      <c r="AK76" s="174"/>
      <c r="AL76" s="174"/>
      <c r="AM76" s="174">
        <f t="shared" si="56"/>
        <v>0</v>
      </c>
      <c r="AN76" s="367">
        <f t="shared" si="57"/>
        <v>0</v>
      </c>
      <c r="AO76" s="611"/>
      <c r="AP76" s="174"/>
      <c r="AQ76" s="174"/>
      <c r="AR76" s="174"/>
      <c r="AS76" s="174">
        <v>164000</v>
      </c>
      <c r="AT76" s="367">
        <f t="shared" si="58"/>
        <v>164000</v>
      </c>
      <c r="AU76" s="366"/>
      <c r="AV76" s="174"/>
      <c r="AW76" s="174"/>
      <c r="AX76" s="174"/>
      <c r="AY76" s="174"/>
      <c r="AZ76" s="367">
        <f t="shared" si="59"/>
        <v>0</v>
      </c>
      <c r="BA76" s="366"/>
      <c r="BB76" s="174"/>
      <c r="BC76" s="174"/>
      <c r="BD76" s="174"/>
      <c r="BE76" s="174">
        <f t="shared" si="60"/>
        <v>164000</v>
      </c>
      <c r="BF76" s="367">
        <f t="shared" si="61"/>
        <v>164000</v>
      </c>
      <c r="BG76" s="611"/>
      <c r="BH76" s="174"/>
      <c r="BI76" s="174"/>
      <c r="BJ76" s="174"/>
      <c r="BK76" s="174"/>
      <c r="BL76" s="367">
        <f t="shared" ref="BL76:BL139" si="93">SUM(BG76:BK76)</f>
        <v>0</v>
      </c>
      <c r="BM76" s="366"/>
      <c r="BN76" s="174"/>
      <c r="BO76" s="174"/>
      <c r="BP76" s="174"/>
      <c r="BQ76" s="174"/>
      <c r="BR76" s="367">
        <f t="shared" si="62"/>
        <v>0</v>
      </c>
      <c r="BS76" s="366"/>
      <c r="BT76" s="174"/>
      <c r="BU76" s="174"/>
      <c r="BV76" s="174"/>
      <c r="BW76" s="174"/>
      <c r="BX76" s="367">
        <f t="shared" si="63"/>
        <v>0</v>
      </c>
      <c r="BY76" s="366">
        <v>230960</v>
      </c>
      <c r="BZ76" s="174"/>
      <c r="CA76" s="174">
        <v>78064</v>
      </c>
      <c r="CB76" s="174">
        <v>4619</v>
      </c>
      <c r="CC76" s="174"/>
      <c r="CD76" s="367">
        <f t="shared" si="64"/>
        <v>313643</v>
      </c>
      <c r="CE76" s="618">
        <v>0.66669999999999996</v>
      </c>
      <c r="CF76" s="366"/>
      <c r="CG76" s="174"/>
      <c r="CH76" s="174"/>
      <c r="CI76" s="174"/>
      <c r="CJ76" s="174"/>
      <c r="CK76" s="367">
        <f t="shared" ref="CK76:CK139" si="94">SUM(CF76:CJ76)</f>
        <v>0</v>
      </c>
      <c r="CL76" s="611">
        <f t="shared" si="65"/>
        <v>230960</v>
      </c>
      <c r="CM76" s="174">
        <f t="shared" si="66"/>
        <v>0</v>
      </c>
      <c r="CN76" s="174">
        <f t="shared" si="67"/>
        <v>78064</v>
      </c>
      <c r="CO76" s="174">
        <f t="shared" si="68"/>
        <v>4619</v>
      </c>
      <c r="CP76" s="174">
        <f t="shared" si="69"/>
        <v>0</v>
      </c>
      <c r="CQ76" s="367">
        <f t="shared" ref="CQ76:CQ139" si="95">SUM(CL76:CP76)</f>
        <v>313643</v>
      </c>
      <c r="CR76" s="613"/>
      <c r="CS76" s="601"/>
      <c r="CT76" s="601"/>
      <c r="CU76" s="601"/>
      <c r="CV76" s="601"/>
      <c r="CW76" s="367">
        <f t="shared" ref="CW76:CW139" si="96">SUM(CR76:CV76)</f>
        <v>0</v>
      </c>
      <c r="CX76" s="366"/>
      <c r="CY76" s="174"/>
      <c r="CZ76" s="174"/>
      <c r="DA76" s="174"/>
      <c r="DB76" s="174"/>
      <c r="DC76" s="367">
        <f t="shared" si="70"/>
        <v>0</v>
      </c>
      <c r="DD76" s="366"/>
      <c r="DE76" s="174"/>
      <c r="DF76" s="174"/>
      <c r="DG76" s="174"/>
      <c r="DH76" s="174"/>
      <c r="DI76" s="367">
        <f t="shared" si="71"/>
        <v>0</v>
      </c>
      <c r="DJ76" s="600">
        <f t="shared" si="72"/>
        <v>230960</v>
      </c>
      <c r="DK76" s="601">
        <f t="shared" si="73"/>
        <v>128160</v>
      </c>
      <c r="DL76" s="601">
        <f t="shared" si="74"/>
        <v>78064</v>
      </c>
      <c r="DM76" s="601">
        <f t="shared" si="75"/>
        <v>4619</v>
      </c>
      <c r="DN76" s="601">
        <f t="shared" si="76"/>
        <v>164000</v>
      </c>
      <c r="DO76" s="602">
        <f t="shared" si="77"/>
        <v>605803</v>
      </c>
      <c r="DP76" s="600">
        <f t="shared" si="78"/>
        <v>0</v>
      </c>
      <c r="DQ76" s="601">
        <f t="shared" si="79"/>
        <v>0</v>
      </c>
      <c r="DR76" s="601">
        <f t="shared" si="80"/>
        <v>0</v>
      </c>
      <c r="DS76" s="601">
        <f t="shared" si="81"/>
        <v>0</v>
      </c>
      <c r="DT76" s="601">
        <f t="shared" si="82"/>
        <v>0</v>
      </c>
      <c r="DU76" s="602">
        <f t="shared" si="83"/>
        <v>0</v>
      </c>
      <c r="DV76" s="600">
        <f t="shared" si="84"/>
        <v>230960</v>
      </c>
      <c r="DW76" s="601">
        <f t="shared" si="85"/>
        <v>128160</v>
      </c>
      <c r="DX76" s="601">
        <f t="shared" si="86"/>
        <v>78064</v>
      </c>
      <c r="DY76" s="601">
        <f t="shared" si="87"/>
        <v>4619</v>
      </c>
      <c r="DZ76" s="601">
        <f t="shared" si="88"/>
        <v>164000</v>
      </c>
      <c r="EA76" s="602">
        <f t="shared" si="89"/>
        <v>605803</v>
      </c>
      <c r="EB76" s="459"/>
      <c r="EC76" s="366"/>
      <c r="ED76" s="174"/>
      <c r="EE76" s="174"/>
      <c r="EF76" s="174"/>
      <c r="EG76" s="174"/>
      <c r="EH76" s="174">
        <f t="shared" si="90"/>
        <v>0</v>
      </c>
      <c r="EI76" s="602"/>
      <c r="EJ76" s="459"/>
      <c r="EK76" s="614"/>
      <c r="EL76" s="622"/>
      <c r="EM76" s="623"/>
      <c r="EO76" s="600">
        <v>1010599.95</v>
      </c>
      <c r="EP76" s="601">
        <v>306400.05</v>
      </c>
      <c r="EQ76" s="601">
        <f t="shared" si="91"/>
        <v>1317000</v>
      </c>
      <c r="ER76" s="624" t="s">
        <v>5735</v>
      </c>
      <c r="ES76" s="625">
        <v>45089</v>
      </c>
    </row>
    <row r="77" spans="1:149">
      <c r="A77" s="231">
        <v>130</v>
      </c>
      <c r="B77" s="151">
        <v>2491</v>
      </c>
      <c r="C77" s="151">
        <v>70983003</v>
      </c>
      <c r="D77" s="232" t="s">
        <v>814</v>
      </c>
      <c r="E77" s="366"/>
      <c r="F77" s="174">
        <v>120960</v>
      </c>
      <c r="G77" s="174"/>
      <c r="H77" s="174"/>
      <c r="I77" s="174"/>
      <c r="J77" s="367">
        <f t="shared" si="92"/>
        <v>120960</v>
      </c>
      <c r="K77" s="366"/>
      <c r="L77" s="174"/>
      <c r="M77" s="174"/>
      <c r="N77" s="174"/>
      <c r="O77" s="174"/>
      <c r="P77" s="367">
        <f t="shared" si="51"/>
        <v>0</v>
      </c>
      <c r="Q77" s="366"/>
      <c r="R77" s="174">
        <f t="shared" si="52"/>
        <v>120960</v>
      </c>
      <c r="S77" s="174"/>
      <c r="T77" s="174"/>
      <c r="U77" s="174"/>
      <c r="V77" s="367">
        <f t="shared" si="53"/>
        <v>120960</v>
      </c>
      <c r="W77" s="366"/>
      <c r="X77" s="174"/>
      <c r="Y77" s="174"/>
      <c r="Z77" s="174"/>
      <c r="AA77" s="174"/>
      <c r="AB77" s="367">
        <f t="shared" si="54"/>
        <v>0</v>
      </c>
      <c r="AC77" s="366"/>
      <c r="AD77" s="174"/>
      <c r="AE77" s="174"/>
      <c r="AF77" s="174"/>
      <c r="AG77" s="174"/>
      <c r="AH77" s="367">
        <f t="shared" si="55"/>
        <v>0</v>
      </c>
      <c r="AI77" s="366"/>
      <c r="AJ77" s="174"/>
      <c r="AK77" s="174"/>
      <c r="AL77" s="174"/>
      <c r="AM77" s="174">
        <f t="shared" si="56"/>
        <v>0</v>
      </c>
      <c r="AN77" s="367">
        <f t="shared" si="57"/>
        <v>0</v>
      </c>
      <c r="AO77" s="611"/>
      <c r="AP77" s="174"/>
      <c r="AQ77" s="174"/>
      <c r="AR77" s="174"/>
      <c r="AS77" s="174">
        <v>118000</v>
      </c>
      <c r="AT77" s="367">
        <f t="shared" si="58"/>
        <v>118000</v>
      </c>
      <c r="AU77" s="366"/>
      <c r="AV77" s="174"/>
      <c r="AW77" s="174"/>
      <c r="AX77" s="174"/>
      <c r="AY77" s="174"/>
      <c r="AZ77" s="367">
        <f t="shared" si="59"/>
        <v>0</v>
      </c>
      <c r="BA77" s="366"/>
      <c r="BB77" s="174"/>
      <c r="BC77" s="174"/>
      <c r="BD77" s="174"/>
      <c r="BE77" s="174">
        <f t="shared" si="60"/>
        <v>118000</v>
      </c>
      <c r="BF77" s="367">
        <f t="shared" si="61"/>
        <v>118000</v>
      </c>
      <c r="BG77" s="611"/>
      <c r="BH77" s="174"/>
      <c r="BI77" s="174"/>
      <c r="BJ77" s="174"/>
      <c r="BK77" s="174"/>
      <c r="BL77" s="367">
        <f t="shared" si="93"/>
        <v>0</v>
      </c>
      <c r="BM77" s="366"/>
      <c r="BN77" s="174"/>
      <c r="BO77" s="174"/>
      <c r="BP77" s="174"/>
      <c r="BQ77" s="174"/>
      <c r="BR77" s="367">
        <f t="shared" si="62"/>
        <v>0</v>
      </c>
      <c r="BS77" s="366"/>
      <c r="BT77" s="174"/>
      <c r="BU77" s="174"/>
      <c r="BV77" s="174"/>
      <c r="BW77" s="174"/>
      <c r="BX77" s="367">
        <f t="shared" si="63"/>
        <v>0</v>
      </c>
      <c r="BY77" s="366"/>
      <c r="BZ77" s="174"/>
      <c r="CA77" s="174"/>
      <c r="CB77" s="174"/>
      <c r="CC77" s="174"/>
      <c r="CD77" s="367">
        <f t="shared" si="64"/>
        <v>0</v>
      </c>
      <c r="CE77" s="618"/>
      <c r="CF77" s="366"/>
      <c r="CG77" s="174"/>
      <c r="CH77" s="174"/>
      <c r="CI77" s="174"/>
      <c r="CJ77" s="174"/>
      <c r="CK77" s="367">
        <f t="shared" si="94"/>
        <v>0</v>
      </c>
      <c r="CL77" s="611">
        <f t="shared" si="65"/>
        <v>0</v>
      </c>
      <c r="CM77" s="174">
        <f t="shared" si="66"/>
        <v>0</v>
      </c>
      <c r="CN77" s="174">
        <f t="shared" si="67"/>
        <v>0</v>
      </c>
      <c r="CO77" s="174">
        <f t="shared" si="68"/>
        <v>0</v>
      </c>
      <c r="CP77" s="174">
        <f t="shared" si="69"/>
        <v>0</v>
      </c>
      <c r="CQ77" s="367">
        <f t="shared" si="95"/>
        <v>0</v>
      </c>
      <c r="CR77" s="613"/>
      <c r="CS77" s="601"/>
      <c r="CT77" s="601"/>
      <c r="CU77" s="601"/>
      <c r="CV77" s="601"/>
      <c r="CW77" s="367">
        <f t="shared" si="96"/>
        <v>0</v>
      </c>
      <c r="CX77" s="366"/>
      <c r="CY77" s="174"/>
      <c r="CZ77" s="174"/>
      <c r="DA77" s="174"/>
      <c r="DB77" s="174"/>
      <c r="DC77" s="367">
        <f t="shared" si="70"/>
        <v>0</v>
      </c>
      <c r="DD77" s="366"/>
      <c r="DE77" s="174"/>
      <c r="DF77" s="174"/>
      <c r="DG77" s="174"/>
      <c r="DH77" s="174"/>
      <c r="DI77" s="367">
        <f t="shared" si="71"/>
        <v>0</v>
      </c>
      <c r="DJ77" s="600">
        <f t="shared" si="72"/>
        <v>0</v>
      </c>
      <c r="DK77" s="601">
        <f t="shared" si="73"/>
        <v>120960</v>
      </c>
      <c r="DL77" s="601">
        <f t="shared" si="74"/>
        <v>0</v>
      </c>
      <c r="DM77" s="601">
        <f t="shared" si="75"/>
        <v>0</v>
      </c>
      <c r="DN77" s="601">
        <f t="shared" si="76"/>
        <v>118000</v>
      </c>
      <c r="DO77" s="602">
        <f t="shared" si="77"/>
        <v>238960</v>
      </c>
      <c r="DP77" s="600">
        <f t="shared" si="78"/>
        <v>0</v>
      </c>
      <c r="DQ77" s="601">
        <f t="shared" si="79"/>
        <v>0</v>
      </c>
      <c r="DR77" s="601">
        <f t="shared" si="80"/>
        <v>0</v>
      </c>
      <c r="DS77" s="601">
        <f t="shared" si="81"/>
        <v>0</v>
      </c>
      <c r="DT77" s="601">
        <f t="shared" si="82"/>
        <v>0</v>
      </c>
      <c r="DU77" s="602">
        <f t="shared" si="83"/>
        <v>0</v>
      </c>
      <c r="DV77" s="600">
        <f t="shared" si="84"/>
        <v>0</v>
      </c>
      <c r="DW77" s="601">
        <f t="shared" si="85"/>
        <v>120960</v>
      </c>
      <c r="DX77" s="601">
        <f t="shared" si="86"/>
        <v>0</v>
      </c>
      <c r="DY77" s="601">
        <f t="shared" si="87"/>
        <v>0</v>
      </c>
      <c r="DZ77" s="601">
        <f t="shared" si="88"/>
        <v>118000</v>
      </c>
      <c r="EA77" s="602">
        <f t="shared" si="89"/>
        <v>238960</v>
      </c>
      <c r="EB77" s="459"/>
      <c r="EC77" s="366"/>
      <c r="ED77" s="174"/>
      <c r="EE77" s="174"/>
      <c r="EF77" s="174"/>
      <c r="EG77" s="174"/>
      <c r="EH77" s="174">
        <f t="shared" si="90"/>
        <v>0</v>
      </c>
      <c r="EI77" s="602"/>
      <c r="EJ77" s="459"/>
      <c r="EK77" s="614"/>
      <c r="EL77" s="622"/>
      <c r="EM77" s="623"/>
      <c r="EO77" s="600">
        <v>1551912.44</v>
      </c>
      <c r="EP77" s="601">
        <v>470518.56</v>
      </c>
      <c r="EQ77" s="601">
        <f t="shared" si="91"/>
        <v>2022431</v>
      </c>
      <c r="ER77" s="624" t="s">
        <v>5685</v>
      </c>
      <c r="ES77" s="625">
        <v>45013</v>
      </c>
    </row>
    <row r="78" spans="1:149">
      <c r="A78" s="231">
        <v>131</v>
      </c>
      <c r="B78" s="151">
        <v>2459</v>
      </c>
      <c r="C78" s="151">
        <v>72744707</v>
      </c>
      <c r="D78" s="232" t="s">
        <v>819</v>
      </c>
      <c r="E78" s="366"/>
      <c r="F78" s="174">
        <v>9600</v>
      </c>
      <c r="G78" s="174"/>
      <c r="H78" s="174"/>
      <c r="I78" s="174"/>
      <c r="J78" s="367">
        <f t="shared" si="92"/>
        <v>9600</v>
      </c>
      <c r="K78" s="366"/>
      <c r="L78" s="174">
        <v>9600</v>
      </c>
      <c r="M78" s="174"/>
      <c r="N78" s="174"/>
      <c r="O78" s="174"/>
      <c r="P78" s="367">
        <f t="shared" si="51"/>
        <v>9600</v>
      </c>
      <c r="Q78" s="366"/>
      <c r="R78" s="174">
        <f t="shared" si="52"/>
        <v>0</v>
      </c>
      <c r="S78" s="174"/>
      <c r="T78" s="174"/>
      <c r="U78" s="174"/>
      <c r="V78" s="367">
        <f t="shared" si="53"/>
        <v>0</v>
      </c>
      <c r="W78" s="366"/>
      <c r="X78" s="174"/>
      <c r="Y78" s="174"/>
      <c r="Z78" s="174"/>
      <c r="AA78" s="174"/>
      <c r="AB78" s="367">
        <f t="shared" si="54"/>
        <v>0</v>
      </c>
      <c r="AC78" s="366"/>
      <c r="AD78" s="174"/>
      <c r="AE78" s="174"/>
      <c r="AF78" s="174"/>
      <c r="AG78" s="174"/>
      <c r="AH78" s="367">
        <f t="shared" si="55"/>
        <v>0</v>
      </c>
      <c r="AI78" s="366"/>
      <c r="AJ78" s="174"/>
      <c r="AK78" s="174"/>
      <c r="AL78" s="174"/>
      <c r="AM78" s="174">
        <f t="shared" si="56"/>
        <v>0</v>
      </c>
      <c r="AN78" s="367">
        <f t="shared" si="57"/>
        <v>0</v>
      </c>
      <c r="AO78" s="611"/>
      <c r="AP78" s="174"/>
      <c r="AQ78" s="174"/>
      <c r="AR78" s="174"/>
      <c r="AS78" s="174"/>
      <c r="AT78" s="367">
        <f t="shared" si="58"/>
        <v>0</v>
      </c>
      <c r="AU78" s="366"/>
      <c r="AV78" s="174"/>
      <c r="AW78" s="174"/>
      <c r="AX78" s="174"/>
      <c r="AY78" s="174"/>
      <c r="AZ78" s="367">
        <f t="shared" si="59"/>
        <v>0</v>
      </c>
      <c r="BA78" s="366"/>
      <c r="BB78" s="174"/>
      <c r="BC78" s="174"/>
      <c r="BD78" s="174"/>
      <c r="BE78" s="174">
        <f t="shared" si="60"/>
        <v>0</v>
      </c>
      <c r="BF78" s="367">
        <f t="shared" si="61"/>
        <v>0</v>
      </c>
      <c r="BG78" s="611"/>
      <c r="BH78" s="174"/>
      <c r="BI78" s="174"/>
      <c r="BJ78" s="174"/>
      <c r="BK78" s="174"/>
      <c r="BL78" s="367">
        <f t="shared" si="93"/>
        <v>0</v>
      </c>
      <c r="BM78" s="366"/>
      <c r="BN78" s="174"/>
      <c r="BO78" s="174"/>
      <c r="BP78" s="174"/>
      <c r="BQ78" s="174"/>
      <c r="BR78" s="367">
        <f t="shared" si="62"/>
        <v>0</v>
      </c>
      <c r="BS78" s="366"/>
      <c r="BT78" s="174"/>
      <c r="BU78" s="174"/>
      <c r="BV78" s="174"/>
      <c r="BW78" s="174"/>
      <c r="BX78" s="367">
        <f t="shared" si="63"/>
        <v>0</v>
      </c>
      <c r="BY78" s="366"/>
      <c r="BZ78" s="174"/>
      <c r="CA78" s="174"/>
      <c r="CB78" s="174"/>
      <c r="CC78" s="174"/>
      <c r="CD78" s="367">
        <f t="shared" si="64"/>
        <v>0</v>
      </c>
      <c r="CE78" s="618"/>
      <c r="CF78" s="366"/>
      <c r="CG78" s="174"/>
      <c r="CH78" s="174"/>
      <c r="CI78" s="174"/>
      <c r="CJ78" s="174"/>
      <c r="CK78" s="367">
        <f t="shared" si="94"/>
        <v>0</v>
      </c>
      <c r="CL78" s="611">
        <f t="shared" si="65"/>
        <v>0</v>
      </c>
      <c r="CM78" s="174">
        <f t="shared" si="66"/>
        <v>0</v>
      </c>
      <c r="CN78" s="174">
        <f t="shared" si="67"/>
        <v>0</v>
      </c>
      <c r="CO78" s="174">
        <f t="shared" si="68"/>
        <v>0</v>
      </c>
      <c r="CP78" s="174">
        <f t="shared" si="69"/>
        <v>0</v>
      </c>
      <c r="CQ78" s="367">
        <f t="shared" si="95"/>
        <v>0</v>
      </c>
      <c r="CR78" s="613"/>
      <c r="CS78" s="601"/>
      <c r="CT78" s="601"/>
      <c r="CU78" s="601"/>
      <c r="CV78" s="601"/>
      <c r="CW78" s="367">
        <f t="shared" si="96"/>
        <v>0</v>
      </c>
      <c r="CX78" s="366"/>
      <c r="CY78" s="174"/>
      <c r="CZ78" s="174"/>
      <c r="DA78" s="174"/>
      <c r="DB78" s="174"/>
      <c r="DC78" s="367">
        <f t="shared" si="70"/>
        <v>0</v>
      </c>
      <c r="DD78" s="366"/>
      <c r="DE78" s="174"/>
      <c r="DF78" s="174"/>
      <c r="DG78" s="174"/>
      <c r="DH78" s="174"/>
      <c r="DI78" s="367">
        <f t="shared" si="71"/>
        <v>0</v>
      </c>
      <c r="DJ78" s="600">
        <f t="shared" si="72"/>
        <v>0</v>
      </c>
      <c r="DK78" s="601">
        <f t="shared" si="73"/>
        <v>9600</v>
      </c>
      <c r="DL78" s="601">
        <f t="shared" si="74"/>
        <v>0</v>
      </c>
      <c r="DM78" s="601">
        <f t="shared" si="75"/>
        <v>0</v>
      </c>
      <c r="DN78" s="601">
        <f t="shared" si="76"/>
        <v>0</v>
      </c>
      <c r="DO78" s="602">
        <f t="shared" si="77"/>
        <v>9600</v>
      </c>
      <c r="DP78" s="600">
        <f t="shared" si="78"/>
        <v>0</v>
      </c>
      <c r="DQ78" s="601">
        <f t="shared" si="79"/>
        <v>9600</v>
      </c>
      <c r="DR78" s="601">
        <f t="shared" si="80"/>
        <v>0</v>
      </c>
      <c r="DS78" s="601">
        <f t="shared" si="81"/>
        <v>0</v>
      </c>
      <c r="DT78" s="601">
        <f t="shared" si="82"/>
        <v>0</v>
      </c>
      <c r="DU78" s="602">
        <f t="shared" si="83"/>
        <v>9600</v>
      </c>
      <c r="DV78" s="600">
        <f t="shared" si="84"/>
        <v>0</v>
      </c>
      <c r="DW78" s="601">
        <f t="shared" si="85"/>
        <v>0</v>
      </c>
      <c r="DX78" s="601">
        <f t="shared" si="86"/>
        <v>0</v>
      </c>
      <c r="DY78" s="601">
        <f t="shared" si="87"/>
        <v>0</v>
      </c>
      <c r="DZ78" s="601">
        <f t="shared" si="88"/>
        <v>0</v>
      </c>
      <c r="EA78" s="602">
        <f t="shared" si="89"/>
        <v>0</v>
      </c>
      <c r="EB78" s="459"/>
      <c r="EC78" s="366"/>
      <c r="ED78" s="174"/>
      <c r="EE78" s="174"/>
      <c r="EF78" s="174"/>
      <c r="EG78" s="174"/>
      <c r="EH78" s="174">
        <f t="shared" si="90"/>
        <v>0</v>
      </c>
      <c r="EI78" s="602"/>
      <c r="EJ78" s="459"/>
      <c r="EK78" s="614"/>
      <c r="EL78" s="622"/>
      <c r="EM78" s="623"/>
      <c r="EO78" s="600"/>
      <c r="EP78" s="601"/>
      <c r="EQ78" s="601"/>
      <c r="ER78" s="624"/>
      <c r="ES78" s="625"/>
    </row>
    <row r="79" spans="1:149">
      <c r="A79" s="231">
        <v>132</v>
      </c>
      <c r="B79" s="151">
        <v>2405</v>
      </c>
      <c r="C79" s="151">
        <v>72741881</v>
      </c>
      <c r="D79" s="232" t="s">
        <v>823</v>
      </c>
      <c r="E79" s="366"/>
      <c r="F79" s="174"/>
      <c r="G79" s="174"/>
      <c r="H79" s="174"/>
      <c r="I79" s="174"/>
      <c r="J79" s="367">
        <f t="shared" si="92"/>
        <v>0</v>
      </c>
      <c r="K79" s="366"/>
      <c r="L79" s="174"/>
      <c r="M79" s="174"/>
      <c r="N79" s="174"/>
      <c r="O79" s="174"/>
      <c r="P79" s="367">
        <f t="shared" si="51"/>
        <v>0</v>
      </c>
      <c r="Q79" s="366"/>
      <c r="R79" s="174">
        <f t="shared" si="52"/>
        <v>0</v>
      </c>
      <c r="S79" s="174"/>
      <c r="T79" s="174"/>
      <c r="U79" s="174"/>
      <c r="V79" s="367">
        <f t="shared" si="53"/>
        <v>0</v>
      </c>
      <c r="W79" s="366"/>
      <c r="X79" s="174"/>
      <c r="Y79" s="174"/>
      <c r="Z79" s="174"/>
      <c r="AA79" s="174"/>
      <c r="AB79" s="367">
        <f t="shared" si="54"/>
        <v>0</v>
      </c>
      <c r="AC79" s="366"/>
      <c r="AD79" s="174"/>
      <c r="AE79" s="174"/>
      <c r="AF79" s="174"/>
      <c r="AG79" s="174"/>
      <c r="AH79" s="367">
        <f t="shared" si="55"/>
        <v>0</v>
      </c>
      <c r="AI79" s="366"/>
      <c r="AJ79" s="174"/>
      <c r="AK79" s="174"/>
      <c r="AL79" s="174"/>
      <c r="AM79" s="174">
        <f t="shared" si="56"/>
        <v>0</v>
      </c>
      <c r="AN79" s="367">
        <f t="shared" si="57"/>
        <v>0</v>
      </c>
      <c r="AO79" s="611"/>
      <c r="AP79" s="174"/>
      <c r="AQ79" s="174"/>
      <c r="AR79" s="174"/>
      <c r="AS79" s="174"/>
      <c r="AT79" s="367">
        <f t="shared" si="58"/>
        <v>0</v>
      </c>
      <c r="AU79" s="366"/>
      <c r="AV79" s="174"/>
      <c r="AW79" s="174"/>
      <c r="AX79" s="174"/>
      <c r="AY79" s="174"/>
      <c r="AZ79" s="367">
        <f t="shared" si="59"/>
        <v>0</v>
      </c>
      <c r="BA79" s="366"/>
      <c r="BB79" s="174"/>
      <c r="BC79" s="174"/>
      <c r="BD79" s="174"/>
      <c r="BE79" s="174">
        <f t="shared" si="60"/>
        <v>0</v>
      </c>
      <c r="BF79" s="367">
        <f t="shared" si="61"/>
        <v>0</v>
      </c>
      <c r="BG79" s="611"/>
      <c r="BH79" s="174"/>
      <c r="BI79" s="174"/>
      <c r="BJ79" s="174"/>
      <c r="BK79" s="174"/>
      <c r="BL79" s="367">
        <f t="shared" si="93"/>
        <v>0</v>
      </c>
      <c r="BM79" s="366"/>
      <c r="BN79" s="174"/>
      <c r="BO79" s="174"/>
      <c r="BP79" s="174"/>
      <c r="BQ79" s="174"/>
      <c r="BR79" s="367">
        <f t="shared" si="62"/>
        <v>0</v>
      </c>
      <c r="BS79" s="366"/>
      <c r="BT79" s="174"/>
      <c r="BU79" s="174"/>
      <c r="BV79" s="174"/>
      <c r="BW79" s="174"/>
      <c r="BX79" s="367">
        <f t="shared" si="63"/>
        <v>0</v>
      </c>
      <c r="BY79" s="366"/>
      <c r="BZ79" s="174"/>
      <c r="CA79" s="174"/>
      <c r="CB79" s="174"/>
      <c r="CC79" s="174"/>
      <c r="CD79" s="367">
        <f t="shared" si="64"/>
        <v>0</v>
      </c>
      <c r="CE79" s="618"/>
      <c r="CF79" s="366"/>
      <c r="CG79" s="174"/>
      <c r="CH79" s="174"/>
      <c r="CI79" s="174"/>
      <c r="CJ79" s="174"/>
      <c r="CK79" s="367">
        <f t="shared" si="94"/>
        <v>0</v>
      </c>
      <c r="CL79" s="611">
        <f t="shared" si="65"/>
        <v>0</v>
      </c>
      <c r="CM79" s="174">
        <f t="shared" si="66"/>
        <v>0</v>
      </c>
      <c r="CN79" s="174">
        <f t="shared" si="67"/>
        <v>0</v>
      </c>
      <c r="CO79" s="174">
        <f t="shared" si="68"/>
        <v>0</v>
      </c>
      <c r="CP79" s="174">
        <f t="shared" si="69"/>
        <v>0</v>
      </c>
      <c r="CQ79" s="367">
        <f t="shared" si="95"/>
        <v>0</v>
      </c>
      <c r="CR79" s="613"/>
      <c r="CS79" s="601"/>
      <c r="CT79" s="601"/>
      <c r="CU79" s="601"/>
      <c r="CV79" s="601"/>
      <c r="CW79" s="367">
        <f t="shared" si="96"/>
        <v>0</v>
      </c>
      <c r="CX79" s="366"/>
      <c r="CY79" s="174"/>
      <c r="CZ79" s="174"/>
      <c r="DA79" s="174"/>
      <c r="DB79" s="174"/>
      <c r="DC79" s="367">
        <f t="shared" si="70"/>
        <v>0</v>
      </c>
      <c r="DD79" s="366"/>
      <c r="DE79" s="174"/>
      <c r="DF79" s="174"/>
      <c r="DG79" s="174"/>
      <c r="DH79" s="174"/>
      <c r="DI79" s="367">
        <f t="shared" si="71"/>
        <v>0</v>
      </c>
      <c r="DJ79" s="600">
        <f t="shared" si="72"/>
        <v>0</v>
      </c>
      <c r="DK79" s="601">
        <f t="shared" si="73"/>
        <v>0</v>
      </c>
      <c r="DL79" s="601">
        <f t="shared" si="74"/>
        <v>0</v>
      </c>
      <c r="DM79" s="601">
        <f t="shared" si="75"/>
        <v>0</v>
      </c>
      <c r="DN79" s="601">
        <f t="shared" si="76"/>
        <v>0</v>
      </c>
      <c r="DO79" s="602">
        <f t="shared" si="77"/>
        <v>0</v>
      </c>
      <c r="DP79" s="600">
        <f t="shared" si="78"/>
        <v>0</v>
      </c>
      <c r="DQ79" s="601">
        <f t="shared" si="79"/>
        <v>0</v>
      </c>
      <c r="DR79" s="601">
        <f t="shared" si="80"/>
        <v>0</v>
      </c>
      <c r="DS79" s="601">
        <f t="shared" si="81"/>
        <v>0</v>
      </c>
      <c r="DT79" s="601">
        <f t="shared" si="82"/>
        <v>0</v>
      </c>
      <c r="DU79" s="602">
        <f t="shared" si="83"/>
        <v>0</v>
      </c>
      <c r="DV79" s="600">
        <f t="shared" si="84"/>
        <v>0</v>
      </c>
      <c r="DW79" s="601">
        <f t="shared" si="85"/>
        <v>0</v>
      </c>
      <c r="DX79" s="601">
        <f t="shared" si="86"/>
        <v>0</v>
      </c>
      <c r="DY79" s="601">
        <f t="shared" si="87"/>
        <v>0</v>
      </c>
      <c r="DZ79" s="601">
        <f t="shared" si="88"/>
        <v>0</v>
      </c>
      <c r="EA79" s="602">
        <f t="shared" si="89"/>
        <v>0</v>
      </c>
      <c r="EB79" s="459"/>
      <c r="EC79" s="366"/>
      <c r="ED79" s="174"/>
      <c r="EE79" s="174"/>
      <c r="EF79" s="174"/>
      <c r="EG79" s="174"/>
      <c r="EH79" s="174">
        <f t="shared" si="90"/>
        <v>0</v>
      </c>
      <c r="EI79" s="602"/>
      <c r="EJ79" s="459"/>
      <c r="EK79" s="614"/>
      <c r="EL79" s="622"/>
      <c r="EM79" s="623"/>
      <c r="EO79" s="600"/>
      <c r="EP79" s="601"/>
      <c r="EQ79" s="601"/>
      <c r="ER79" s="624"/>
      <c r="ES79" s="625"/>
    </row>
    <row r="80" spans="1:149">
      <c r="A80" s="231">
        <v>133</v>
      </c>
      <c r="B80" s="151">
        <v>2317</v>
      </c>
      <c r="C80" s="151">
        <v>69411123</v>
      </c>
      <c r="D80" s="232" t="s">
        <v>829</v>
      </c>
      <c r="E80" s="366"/>
      <c r="F80" s="174"/>
      <c r="G80" s="174"/>
      <c r="H80" s="174"/>
      <c r="I80" s="174"/>
      <c r="J80" s="367">
        <f t="shared" si="92"/>
        <v>0</v>
      </c>
      <c r="K80" s="366"/>
      <c r="L80" s="174"/>
      <c r="M80" s="174"/>
      <c r="N80" s="174"/>
      <c r="O80" s="174"/>
      <c r="P80" s="367">
        <f t="shared" si="51"/>
        <v>0</v>
      </c>
      <c r="Q80" s="366"/>
      <c r="R80" s="174">
        <f t="shared" si="52"/>
        <v>0</v>
      </c>
      <c r="S80" s="174"/>
      <c r="T80" s="174"/>
      <c r="U80" s="174"/>
      <c r="V80" s="367">
        <f t="shared" si="53"/>
        <v>0</v>
      </c>
      <c r="W80" s="366"/>
      <c r="X80" s="174"/>
      <c r="Y80" s="174"/>
      <c r="Z80" s="174"/>
      <c r="AA80" s="174"/>
      <c r="AB80" s="367">
        <f t="shared" si="54"/>
        <v>0</v>
      </c>
      <c r="AC80" s="366"/>
      <c r="AD80" s="174"/>
      <c r="AE80" s="174"/>
      <c r="AF80" s="174"/>
      <c r="AG80" s="174"/>
      <c r="AH80" s="367">
        <f t="shared" si="55"/>
        <v>0</v>
      </c>
      <c r="AI80" s="366"/>
      <c r="AJ80" s="174"/>
      <c r="AK80" s="174"/>
      <c r="AL80" s="174"/>
      <c r="AM80" s="174">
        <f t="shared" si="56"/>
        <v>0</v>
      </c>
      <c r="AN80" s="367">
        <f t="shared" si="57"/>
        <v>0</v>
      </c>
      <c r="AO80" s="611"/>
      <c r="AP80" s="174"/>
      <c r="AQ80" s="174"/>
      <c r="AR80" s="174"/>
      <c r="AS80" s="174"/>
      <c r="AT80" s="367">
        <f t="shared" si="58"/>
        <v>0</v>
      </c>
      <c r="AU80" s="366"/>
      <c r="AV80" s="174"/>
      <c r="AW80" s="174"/>
      <c r="AX80" s="174"/>
      <c r="AY80" s="174"/>
      <c r="AZ80" s="367">
        <f t="shared" si="59"/>
        <v>0</v>
      </c>
      <c r="BA80" s="366"/>
      <c r="BB80" s="174"/>
      <c r="BC80" s="174"/>
      <c r="BD80" s="174"/>
      <c r="BE80" s="174">
        <f t="shared" si="60"/>
        <v>0</v>
      </c>
      <c r="BF80" s="367">
        <f t="shared" si="61"/>
        <v>0</v>
      </c>
      <c r="BG80" s="611"/>
      <c r="BH80" s="174"/>
      <c r="BI80" s="174"/>
      <c r="BJ80" s="174"/>
      <c r="BK80" s="174"/>
      <c r="BL80" s="367">
        <f t="shared" si="93"/>
        <v>0</v>
      </c>
      <c r="BM80" s="366"/>
      <c r="BN80" s="174"/>
      <c r="BO80" s="174"/>
      <c r="BP80" s="174"/>
      <c r="BQ80" s="174"/>
      <c r="BR80" s="367">
        <f t="shared" si="62"/>
        <v>0</v>
      </c>
      <c r="BS80" s="366"/>
      <c r="BT80" s="174"/>
      <c r="BU80" s="174"/>
      <c r="BV80" s="174"/>
      <c r="BW80" s="174"/>
      <c r="BX80" s="367">
        <f t="shared" si="63"/>
        <v>0</v>
      </c>
      <c r="BY80" s="366"/>
      <c r="BZ80" s="174"/>
      <c r="CA80" s="174"/>
      <c r="CB80" s="174"/>
      <c r="CC80" s="174"/>
      <c r="CD80" s="367">
        <f t="shared" si="64"/>
        <v>0</v>
      </c>
      <c r="CE80" s="618"/>
      <c r="CF80" s="366"/>
      <c r="CG80" s="174"/>
      <c r="CH80" s="174"/>
      <c r="CI80" s="174"/>
      <c r="CJ80" s="174"/>
      <c r="CK80" s="367">
        <f t="shared" si="94"/>
        <v>0</v>
      </c>
      <c r="CL80" s="611">
        <f t="shared" si="65"/>
        <v>0</v>
      </c>
      <c r="CM80" s="174">
        <f t="shared" si="66"/>
        <v>0</v>
      </c>
      <c r="CN80" s="174">
        <f t="shared" si="67"/>
        <v>0</v>
      </c>
      <c r="CO80" s="174">
        <f t="shared" si="68"/>
        <v>0</v>
      </c>
      <c r="CP80" s="174">
        <f t="shared" si="69"/>
        <v>0</v>
      </c>
      <c r="CQ80" s="367">
        <f t="shared" si="95"/>
        <v>0</v>
      </c>
      <c r="CR80" s="613"/>
      <c r="CS80" s="601"/>
      <c r="CT80" s="601"/>
      <c r="CU80" s="601"/>
      <c r="CV80" s="601"/>
      <c r="CW80" s="367">
        <f t="shared" si="96"/>
        <v>0</v>
      </c>
      <c r="CX80" s="366"/>
      <c r="CY80" s="174"/>
      <c r="CZ80" s="174"/>
      <c r="DA80" s="174"/>
      <c r="DB80" s="174"/>
      <c r="DC80" s="367">
        <f t="shared" si="70"/>
        <v>0</v>
      </c>
      <c r="DD80" s="366"/>
      <c r="DE80" s="174"/>
      <c r="DF80" s="174"/>
      <c r="DG80" s="174"/>
      <c r="DH80" s="174"/>
      <c r="DI80" s="367">
        <f t="shared" si="71"/>
        <v>0</v>
      </c>
      <c r="DJ80" s="600">
        <f t="shared" si="72"/>
        <v>0</v>
      </c>
      <c r="DK80" s="601">
        <f t="shared" si="73"/>
        <v>0</v>
      </c>
      <c r="DL80" s="601">
        <f t="shared" si="74"/>
        <v>0</v>
      </c>
      <c r="DM80" s="601">
        <f t="shared" si="75"/>
        <v>0</v>
      </c>
      <c r="DN80" s="601">
        <f t="shared" si="76"/>
        <v>0</v>
      </c>
      <c r="DO80" s="602">
        <f t="shared" si="77"/>
        <v>0</v>
      </c>
      <c r="DP80" s="600">
        <f t="shared" si="78"/>
        <v>0</v>
      </c>
      <c r="DQ80" s="601">
        <f t="shared" si="79"/>
        <v>0</v>
      </c>
      <c r="DR80" s="601">
        <f t="shared" si="80"/>
        <v>0</v>
      </c>
      <c r="DS80" s="601">
        <f t="shared" si="81"/>
        <v>0</v>
      </c>
      <c r="DT80" s="601">
        <f t="shared" si="82"/>
        <v>0</v>
      </c>
      <c r="DU80" s="602">
        <f t="shared" si="83"/>
        <v>0</v>
      </c>
      <c r="DV80" s="600">
        <f t="shared" si="84"/>
        <v>0</v>
      </c>
      <c r="DW80" s="601">
        <f t="shared" si="85"/>
        <v>0</v>
      </c>
      <c r="DX80" s="601">
        <f t="shared" si="86"/>
        <v>0</v>
      </c>
      <c r="DY80" s="601">
        <f t="shared" si="87"/>
        <v>0</v>
      </c>
      <c r="DZ80" s="601">
        <f t="shared" si="88"/>
        <v>0</v>
      </c>
      <c r="EA80" s="602">
        <f t="shared" si="89"/>
        <v>0</v>
      </c>
      <c r="EB80" s="459"/>
      <c r="EC80" s="366"/>
      <c r="ED80" s="174"/>
      <c r="EE80" s="174"/>
      <c r="EF80" s="174"/>
      <c r="EG80" s="174"/>
      <c r="EH80" s="174">
        <f t="shared" si="90"/>
        <v>0</v>
      </c>
      <c r="EI80" s="602"/>
      <c r="EJ80" s="459"/>
      <c r="EK80" s="614"/>
      <c r="EL80" s="622"/>
      <c r="EM80" s="623"/>
      <c r="EO80" s="600"/>
      <c r="EP80" s="601"/>
      <c r="EQ80" s="601"/>
      <c r="ER80" s="624"/>
      <c r="ES80" s="625"/>
    </row>
    <row r="81" spans="1:149">
      <c r="A81" s="231">
        <v>134</v>
      </c>
      <c r="B81" s="151">
        <v>2461</v>
      </c>
      <c r="C81" s="151">
        <v>72741724</v>
      </c>
      <c r="D81" s="232" t="s">
        <v>835</v>
      </c>
      <c r="E81" s="366"/>
      <c r="F81" s="174">
        <v>20640</v>
      </c>
      <c r="G81" s="174"/>
      <c r="H81" s="174"/>
      <c r="I81" s="174"/>
      <c r="J81" s="367">
        <f t="shared" si="92"/>
        <v>20640</v>
      </c>
      <c r="K81" s="366"/>
      <c r="L81" s="174"/>
      <c r="M81" s="174"/>
      <c r="N81" s="174"/>
      <c r="O81" s="174"/>
      <c r="P81" s="367">
        <f t="shared" si="51"/>
        <v>0</v>
      </c>
      <c r="Q81" s="366"/>
      <c r="R81" s="174">
        <f t="shared" si="52"/>
        <v>20640</v>
      </c>
      <c r="S81" s="174"/>
      <c r="T81" s="174"/>
      <c r="U81" s="174"/>
      <c r="V81" s="367">
        <f t="shared" si="53"/>
        <v>20640</v>
      </c>
      <c r="W81" s="366"/>
      <c r="X81" s="174"/>
      <c r="Y81" s="174"/>
      <c r="Z81" s="174"/>
      <c r="AA81" s="174">
        <v>22000</v>
      </c>
      <c r="AB81" s="367">
        <f t="shared" si="54"/>
        <v>22000</v>
      </c>
      <c r="AC81" s="366"/>
      <c r="AD81" s="174"/>
      <c r="AE81" s="174"/>
      <c r="AF81" s="174"/>
      <c r="AG81" s="174"/>
      <c r="AH81" s="367">
        <f t="shared" si="55"/>
        <v>0</v>
      </c>
      <c r="AI81" s="366"/>
      <c r="AJ81" s="174"/>
      <c r="AK81" s="174"/>
      <c r="AL81" s="174"/>
      <c r="AM81" s="174">
        <f t="shared" si="56"/>
        <v>22000</v>
      </c>
      <c r="AN81" s="367">
        <f t="shared" si="57"/>
        <v>22000</v>
      </c>
      <c r="AO81" s="611"/>
      <c r="AP81" s="174"/>
      <c r="AQ81" s="174"/>
      <c r="AR81" s="174"/>
      <c r="AS81" s="174"/>
      <c r="AT81" s="367">
        <f t="shared" si="58"/>
        <v>0</v>
      </c>
      <c r="AU81" s="366"/>
      <c r="AV81" s="174"/>
      <c r="AW81" s="174"/>
      <c r="AX81" s="174"/>
      <c r="AY81" s="174"/>
      <c r="AZ81" s="367">
        <f t="shared" si="59"/>
        <v>0</v>
      </c>
      <c r="BA81" s="366"/>
      <c r="BB81" s="174"/>
      <c r="BC81" s="174"/>
      <c r="BD81" s="174"/>
      <c r="BE81" s="174">
        <f t="shared" si="60"/>
        <v>0</v>
      </c>
      <c r="BF81" s="367">
        <f t="shared" si="61"/>
        <v>0</v>
      </c>
      <c r="BG81" s="611"/>
      <c r="BH81" s="174"/>
      <c r="BI81" s="174"/>
      <c r="BJ81" s="174"/>
      <c r="BK81" s="174"/>
      <c r="BL81" s="367">
        <f t="shared" si="93"/>
        <v>0</v>
      </c>
      <c r="BM81" s="366"/>
      <c r="BN81" s="174"/>
      <c r="BO81" s="174"/>
      <c r="BP81" s="174"/>
      <c r="BQ81" s="174"/>
      <c r="BR81" s="367">
        <f t="shared" si="62"/>
        <v>0</v>
      </c>
      <c r="BS81" s="366"/>
      <c r="BT81" s="174"/>
      <c r="BU81" s="174"/>
      <c r="BV81" s="174"/>
      <c r="BW81" s="174"/>
      <c r="BX81" s="367">
        <f t="shared" si="63"/>
        <v>0</v>
      </c>
      <c r="BY81" s="366"/>
      <c r="BZ81" s="174"/>
      <c r="CA81" s="174"/>
      <c r="CB81" s="174"/>
      <c r="CC81" s="174"/>
      <c r="CD81" s="367">
        <f t="shared" si="64"/>
        <v>0</v>
      </c>
      <c r="CE81" s="618"/>
      <c r="CF81" s="366"/>
      <c r="CG81" s="174"/>
      <c r="CH81" s="174"/>
      <c r="CI81" s="174"/>
      <c r="CJ81" s="174"/>
      <c r="CK81" s="367">
        <f t="shared" si="94"/>
        <v>0</v>
      </c>
      <c r="CL81" s="611">
        <f t="shared" si="65"/>
        <v>0</v>
      </c>
      <c r="CM81" s="174">
        <f t="shared" si="66"/>
        <v>0</v>
      </c>
      <c r="CN81" s="174">
        <f t="shared" si="67"/>
        <v>0</v>
      </c>
      <c r="CO81" s="174">
        <f t="shared" si="68"/>
        <v>0</v>
      </c>
      <c r="CP81" s="174">
        <f t="shared" si="69"/>
        <v>0</v>
      </c>
      <c r="CQ81" s="367">
        <f t="shared" si="95"/>
        <v>0</v>
      </c>
      <c r="CR81" s="613"/>
      <c r="CS81" s="601"/>
      <c r="CT81" s="601"/>
      <c r="CU81" s="601"/>
      <c r="CV81" s="601"/>
      <c r="CW81" s="367">
        <f t="shared" si="96"/>
        <v>0</v>
      </c>
      <c r="CX81" s="366"/>
      <c r="CY81" s="174"/>
      <c r="CZ81" s="174"/>
      <c r="DA81" s="174"/>
      <c r="DB81" s="174"/>
      <c r="DC81" s="367">
        <f t="shared" si="70"/>
        <v>0</v>
      </c>
      <c r="DD81" s="366"/>
      <c r="DE81" s="174"/>
      <c r="DF81" s="174"/>
      <c r="DG81" s="174"/>
      <c r="DH81" s="174"/>
      <c r="DI81" s="367">
        <f t="shared" si="71"/>
        <v>0</v>
      </c>
      <c r="DJ81" s="600">
        <f t="shared" si="72"/>
        <v>0</v>
      </c>
      <c r="DK81" s="601">
        <f t="shared" si="73"/>
        <v>20640</v>
      </c>
      <c r="DL81" s="601">
        <f t="shared" si="74"/>
        <v>0</v>
      </c>
      <c r="DM81" s="601">
        <f t="shared" si="75"/>
        <v>0</v>
      </c>
      <c r="DN81" s="601">
        <f t="shared" si="76"/>
        <v>22000</v>
      </c>
      <c r="DO81" s="602">
        <f t="shared" si="77"/>
        <v>42640</v>
      </c>
      <c r="DP81" s="600">
        <f t="shared" si="78"/>
        <v>0</v>
      </c>
      <c r="DQ81" s="601">
        <f t="shared" si="79"/>
        <v>0</v>
      </c>
      <c r="DR81" s="601">
        <f t="shared" si="80"/>
        <v>0</v>
      </c>
      <c r="DS81" s="601">
        <f t="shared" si="81"/>
        <v>0</v>
      </c>
      <c r="DT81" s="601">
        <f t="shared" si="82"/>
        <v>0</v>
      </c>
      <c r="DU81" s="602">
        <f t="shared" si="83"/>
        <v>0</v>
      </c>
      <c r="DV81" s="600">
        <f t="shared" si="84"/>
        <v>0</v>
      </c>
      <c r="DW81" s="601">
        <f t="shared" si="85"/>
        <v>20640</v>
      </c>
      <c r="DX81" s="601">
        <f t="shared" si="86"/>
        <v>0</v>
      </c>
      <c r="DY81" s="601">
        <f t="shared" si="87"/>
        <v>0</v>
      </c>
      <c r="DZ81" s="601">
        <f t="shared" si="88"/>
        <v>22000</v>
      </c>
      <c r="EA81" s="602">
        <f t="shared" si="89"/>
        <v>42640</v>
      </c>
      <c r="EB81" s="459"/>
      <c r="EC81" s="366"/>
      <c r="ED81" s="174"/>
      <c r="EE81" s="174"/>
      <c r="EF81" s="174"/>
      <c r="EG81" s="174"/>
      <c r="EH81" s="174">
        <f t="shared" si="90"/>
        <v>0</v>
      </c>
      <c r="EI81" s="602"/>
      <c r="EJ81" s="459"/>
      <c r="EK81" s="614"/>
      <c r="EL81" s="622"/>
      <c r="EM81" s="623"/>
      <c r="EO81" s="600">
        <v>576781.69999999995</v>
      </c>
      <c r="EP81" s="601">
        <v>174872.3</v>
      </c>
      <c r="EQ81" s="601">
        <f t="shared" si="91"/>
        <v>751654</v>
      </c>
      <c r="ER81" s="624" t="s">
        <v>5841</v>
      </c>
      <c r="ES81" s="625">
        <v>45147</v>
      </c>
    </row>
    <row r="82" spans="1:149">
      <c r="A82" s="231">
        <v>135</v>
      </c>
      <c r="B82" s="151">
        <v>2460</v>
      </c>
      <c r="C82" s="151">
        <v>72741643</v>
      </c>
      <c r="D82" s="232" t="s">
        <v>839</v>
      </c>
      <c r="E82" s="366"/>
      <c r="F82" s="174">
        <v>276960</v>
      </c>
      <c r="G82" s="174"/>
      <c r="H82" s="174"/>
      <c r="I82" s="174"/>
      <c r="J82" s="367">
        <f t="shared" si="92"/>
        <v>276960</v>
      </c>
      <c r="K82" s="366"/>
      <c r="L82" s="174"/>
      <c r="M82" s="174"/>
      <c r="N82" s="174"/>
      <c r="O82" s="174"/>
      <c r="P82" s="367">
        <f t="shared" si="51"/>
        <v>0</v>
      </c>
      <c r="Q82" s="366"/>
      <c r="R82" s="174">
        <f t="shared" si="52"/>
        <v>276960</v>
      </c>
      <c r="S82" s="174"/>
      <c r="T82" s="174"/>
      <c r="U82" s="174"/>
      <c r="V82" s="367">
        <f t="shared" si="53"/>
        <v>276960</v>
      </c>
      <c r="W82" s="366"/>
      <c r="X82" s="174"/>
      <c r="Y82" s="174"/>
      <c r="Z82" s="174"/>
      <c r="AA82" s="174">
        <v>640000</v>
      </c>
      <c r="AB82" s="367">
        <f t="shared" si="54"/>
        <v>640000</v>
      </c>
      <c r="AC82" s="366"/>
      <c r="AD82" s="174"/>
      <c r="AE82" s="174"/>
      <c r="AF82" s="174"/>
      <c r="AG82" s="174"/>
      <c r="AH82" s="367">
        <f t="shared" si="55"/>
        <v>0</v>
      </c>
      <c r="AI82" s="366"/>
      <c r="AJ82" s="174"/>
      <c r="AK82" s="174"/>
      <c r="AL82" s="174"/>
      <c r="AM82" s="174">
        <f t="shared" si="56"/>
        <v>640000</v>
      </c>
      <c r="AN82" s="367">
        <f t="shared" si="57"/>
        <v>640000</v>
      </c>
      <c r="AO82" s="611"/>
      <c r="AP82" s="174"/>
      <c r="AQ82" s="174"/>
      <c r="AR82" s="174"/>
      <c r="AS82" s="174">
        <v>196000</v>
      </c>
      <c r="AT82" s="367">
        <f t="shared" si="58"/>
        <v>196000</v>
      </c>
      <c r="AU82" s="366"/>
      <c r="AV82" s="174"/>
      <c r="AW82" s="174"/>
      <c r="AX82" s="174"/>
      <c r="AY82" s="174"/>
      <c r="AZ82" s="367">
        <f t="shared" si="59"/>
        <v>0</v>
      </c>
      <c r="BA82" s="366"/>
      <c r="BB82" s="174"/>
      <c r="BC82" s="174"/>
      <c r="BD82" s="174"/>
      <c r="BE82" s="174">
        <f t="shared" si="60"/>
        <v>196000</v>
      </c>
      <c r="BF82" s="367">
        <f t="shared" si="61"/>
        <v>196000</v>
      </c>
      <c r="BG82" s="611"/>
      <c r="BH82" s="174"/>
      <c r="BI82" s="174"/>
      <c r="BJ82" s="174"/>
      <c r="BK82" s="174"/>
      <c r="BL82" s="367">
        <f t="shared" si="93"/>
        <v>0</v>
      </c>
      <c r="BM82" s="366"/>
      <c r="BN82" s="174"/>
      <c r="BO82" s="174"/>
      <c r="BP82" s="174"/>
      <c r="BQ82" s="174"/>
      <c r="BR82" s="367">
        <f t="shared" si="62"/>
        <v>0</v>
      </c>
      <c r="BS82" s="366"/>
      <c r="BT82" s="174"/>
      <c r="BU82" s="174"/>
      <c r="BV82" s="174"/>
      <c r="BW82" s="174"/>
      <c r="BX82" s="367">
        <f t="shared" si="63"/>
        <v>0</v>
      </c>
      <c r="BY82" s="366"/>
      <c r="BZ82" s="174"/>
      <c r="CA82" s="174"/>
      <c r="CB82" s="174"/>
      <c r="CC82" s="174"/>
      <c r="CD82" s="367">
        <f t="shared" si="64"/>
        <v>0</v>
      </c>
      <c r="CE82" s="618"/>
      <c r="CF82" s="366"/>
      <c r="CG82" s="174"/>
      <c r="CH82" s="174"/>
      <c r="CI82" s="174"/>
      <c r="CJ82" s="174"/>
      <c r="CK82" s="367">
        <f t="shared" si="94"/>
        <v>0</v>
      </c>
      <c r="CL82" s="611">
        <f t="shared" si="65"/>
        <v>0</v>
      </c>
      <c r="CM82" s="174">
        <f t="shared" si="66"/>
        <v>0</v>
      </c>
      <c r="CN82" s="174">
        <f t="shared" si="67"/>
        <v>0</v>
      </c>
      <c r="CO82" s="174">
        <f t="shared" si="68"/>
        <v>0</v>
      </c>
      <c r="CP82" s="174">
        <f t="shared" si="69"/>
        <v>0</v>
      </c>
      <c r="CQ82" s="367">
        <f t="shared" si="95"/>
        <v>0</v>
      </c>
      <c r="CR82" s="613"/>
      <c r="CS82" s="601"/>
      <c r="CT82" s="601"/>
      <c r="CU82" s="601"/>
      <c r="CV82" s="601"/>
      <c r="CW82" s="367">
        <f t="shared" si="96"/>
        <v>0</v>
      </c>
      <c r="CX82" s="366"/>
      <c r="CY82" s="174"/>
      <c r="CZ82" s="174"/>
      <c r="DA82" s="174"/>
      <c r="DB82" s="174"/>
      <c r="DC82" s="367">
        <f t="shared" si="70"/>
        <v>0</v>
      </c>
      <c r="DD82" s="366"/>
      <c r="DE82" s="174"/>
      <c r="DF82" s="174"/>
      <c r="DG82" s="174"/>
      <c r="DH82" s="174"/>
      <c r="DI82" s="367">
        <f t="shared" si="71"/>
        <v>0</v>
      </c>
      <c r="DJ82" s="600">
        <f t="shared" si="72"/>
        <v>0</v>
      </c>
      <c r="DK82" s="601">
        <f t="shared" si="73"/>
        <v>276960</v>
      </c>
      <c r="DL82" s="601">
        <f t="shared" si="74"/>
        <v>0</v>
      </c>
      <c r="DM82" s="601">
        <f t="shared" si="75"/>
        <v>0</v>
      </c>
      <c r="DN82" s="601">
        <f t="shared" si="76"/>
        <v>836000</v>
      </c>
      <c r="DO82" s="602">
        <f t="shared" si="77"/>
        <v>1112960</v>
      </c>
      <c r="DP82" s="600">
        <f t="shared" si="78"/>
        <v>0</v>
      </c>
      <c r="DQ82" s="601">
        <f t="shared" si="79"/>
        <v>0</v>
      </c>
      <c r="DR82" s="601">
        <f t="shared" si="80"/>
        <v>0</v>
      </c>
      <c r="DS82" s="601">
        <f t="shared" si="81"/>
        <v>0</v>
      </c>
      <c r="DT82" s="601">
        <f t="shared" si="82"/>
        <v>0</v>
      </c>
      <c r="DU82" s="602">
        <f t="shared" si="83"/>
        <v>0</v>
      </c>
      <c r="DV82" s="600">
        <f t="shared" si="84"/>
        <v>0</v>
      </c>
      <c r="DW82" s="601">
        <f t="shared" si="85"/>
        <v>276960</v>
      </c>
      <c r="DX82" s="601">
        <f t="shared" si="86"/>
        <v>0</v>
      </c>
      <c r="DY82" s="601">
        <f t="shared" si="87"/>
        <v>0</v>
      </c>
      <c r="DZ82" s="601">
        <f t="shared" si="88"/>
        <v>836000</v>
      </c>
      <c r="EA82" s="602">
        <f t="shared" si="89"/>
        <v>1112960</v>
      </c>
      <c r="EB82" s="459"/>
      <c r="EC82" s="366"/>
      <c r="ED82" s="174"/>
      <c r="EE82" s="174"/>
      <c r="EF82" s="174"/>
      <c r="EG82" s="174"/>
      <c r="EH82" s="174">
        <f t="shared" si="90"/>
        <v>0</v>
      </c>
      <c r="EI82" s="602"/>
      <c r="EJ82" s="459"/>
      <c r="EK82" s="614"/>
      <c r="EL82" s="622"/>
      <c r="EM82" s="623"/>
      <c r="EO82" s="600">
        <v>1137663.1299999999</v>
      </c>
      <c r="EP82" s="601">
        <v>344923.87</v>
      </c>
      <c r="EQ82" s="601">
        <f t="shared" si="91"/>
        <v>1482587</v>
      </c>
      <c r="ER82" s="624" t="s">
        <v>5823</v>
      </c>
      <c r="ES82" s="625">
        <v>45140</v>
      </c>
    </row>
    <row r="83" spans="1:149">
      <c r="A83" s="231">
        <v>136</v>
      </c>
      <c r="B83" s="151">
        <v>2324</v>
      </c>
      <c r="C83" s="151">
        <v>71013083</v>
      </c>
      <c r="D83" s="232" t="s">
        <v>3466</v>
      </c>
      <c r="E83" s="366"/>
      <c r="F83" s="174"/>
      <c r="G83" s="174"/>
      <c r="H83" s="174"/>
      <c r="I83" s="174"/>
      <c r="J83" s="367">
        <f t="shared" si="92"/>
        <v>0</v>
      </c>
      <c r="K83" s="366"/>
      <c r="L83" s="174"/>
      <c r="M83" s="174"/>
      <c r="N83" s="174"/>
      <c r="O83" s="174"/>
      <c r="P83" s="367">
        <f t="shared" si="51"/>
        <v>0</v>
      </c>
      <c r="Q83" s="366"/>
      <c r="R83" s="174">
        <f t="shared" si="52"/>
        <v>0</v>
      </c>
      <c r="S83" s="174"/>
      <c r="T83" s="174"/>
      <c r="U83" s="174"/>
      <c r="V83" s="367">
        <f t="shared" si="53"/>
        <v>0</v>
      </c>
      <c r="W83" s="366"/>
      <c r="X83" s="174"/>
      <c r="Y83" s="174"/>
      <c r="Z83" s="174"/>
      <c r="AA83" s="174"/>
      <c r="AB83" s="367">
        <f t="shared" si="54"/>
        <v>0</v>
      </c>
      <c r="AC83" s="366"/>
      <c r="AD83" s="174"/>
      <c r="AE83" s="174"/>
      <c r="AF83" s="174"/>
      <c r="AG83" s="174"/>
      <c r="AH83" s="367">
        <f t="shared" si="55"/>
        <v>0</v>
      </c>
      <c r="AI83" s="366"/>
      <c r="AJ83" s="174"/>
      <c r="AK83" s="174"/>
      <c r="AL83" s="174"/>
      <c r="AM83" s="174">
        <f t="shared" si="56"/>
        <v>0</v>
      </c>
      <c r="AN83" s="367">
        <f t="shared" si="57"/>
        <v>0</v>
      </c>
      <c r="AO83" s="611"/>
      <c r="AP83" s="174"/>
      <c r="AQ83" s="174"/>
      <c r="AR83" s="174"/>
      <c r="AS83" s="174"/>
      <c r="AT83" s="367">
        <f t="shared" si="58"/>
        <v>0</v>
      </c>
      <c r="AU83" s="366"/>
      <c r="AV83" s="174"/>
      <c r="AW83" s="174"/>
      <c r="AX83" s="174"/>
      <c r="AY83" s="174"/>
      <c r="AZ83" s="367">
        <f t="shared" si="59"/>
        <v>0</v>
      </c>
      <c r="BA83" s="366"/>
      <c r="BB83" s="174"/>
      <c r="BC83" s="174"/>
      <c r="BD83" s="174"/>
      <c r="BE83" s="174">
        <f t="shared" si="60"/>
        <v>0</v>
      </c>
      <c r="BF83" s="367">
        <f t="shared" si="61"/>
        <v>0</v>
      </c>
      <c r="BG83" s="611"/>
      <c r="BH83" s="174"/>
      <c r="BI83" s="174"/>
      <c r="BJ83" s="174"/>
      <c r="BK83" s="174"/>
      <c r="BL83" s="367">
        <f t="shared" si="93"/>
        <v>0</v>
      </c>
      <c r="BM83" s="366"/>
      <c r="BN83" s="174"/>
      <c r="BO83" s="174"/>
      <c r="BP83" s="174"/>
      <c r="BQ83" s="174"/>
      <c r="BR83" s="367">
        <f t="shared" si="62"/>
        <v>0</v>
      </c>
      <c r="BS83" s="366"/>
      <c r="BT83" s="174"/>
      <c r="BU83" s="174"/>
      <c r="BV83" s="174"/>
      <c r="BW83" s="174"/>
      <c r="BX83" s="367">
        <f t="shared" si="63"/>
        <v>0</v>
      </c>
      <c r="BY83" s="366"/>
      <c r="BZ83" s="174"/>
      <c r="CA83" s="174"/>
      <c r="CB83" s="174"/>
      <c r="CC83" s="174"/>
      <c r="CD83" s="367">
        <f t="shared" si="64"/>
        <v>0</v>
      </c>
      <c r="CE83" s="618"/>
      <c r="CF83" s="366"/>
      <c r="CG83" s="174"/>
      <c r="CH83" s="174"/>
      <c r="CI83" s="174"/>
      <c r="CJ83" s="174"/>
      <c r="CK83" s="367">
        <f t="shared" si="94"/>
        <v>0</v>
      </c>
      <c r="CL83" s="611">
        <f t="shared" si="65"/>
        <v>0</v>
      </c>
      <c r="CM83" s="174">
        <f t="shared" si="66"/>
        <v>0</v>
      </c>
      <c r="CN83" s="174">
        <f t="shared" si="67"/>
        <v>0</v>
      </c>
      <c r="CO83" s="174">
        <f t="shared" si="68"/>
        <v>0</v>
      </c>
      <c r="CP83" s="174">
        <f t="shared" si="69"/>
        <v>0</v>
      </c>
      <c r="CQ83" s="367">
        <f t="shared" si="95"/>
        <v>0</v>
      </c>
      <c r="CR83" s="613"/>
      <c r="CS83" s="601"/>
      <c r="CT83" s="601"/>
      <c r="CU83" s="601"/>
      <c r="CV83" s="601"/>
      <c r="CW83" s="367">
        <f t="shared" si="96"/>
        <v>0</v>
      </c>
      <c r="CX83" s="366"/>
      <c r="CY83" s="174"/>
      <c r="CZ83" s="174"/>
      <c r="DA83" s="174"/>
      <c r="DB83" s="174"/>
      <c r="DC83" s="367">
        <f t="shared" si="70"/>
        <v>0</v>
      </c>
      <c r="DD83" s="366"/>
      <c r="DE83" s="174"/>
      <c r="DF83" s="174"/>
      <c r="DG83" s="174"/>
      <c r="DH83" s="174"/>
      <c r="DI83" s="367">
        <f t="shared" si="71"/>
        <v>0</v>
      </c>
      <c r="DJ83" s="600">
        <f t="shared" si="72"/>
        <v>0</v>
      </c>
      <c r="DK83" s="601">
        <f t="shared" si="73"/>
        <v>0</v>
      </c>
      <c r="DL83" s="601">
        <f t="shared" si="74"/>
        <v>0</v>
      </c>
      <c r="DM83" s="601">
        <f t="shared" si="75"/>
        <v>0</v>
      </c>
      <c r="DN83" s="601">
        <f t="shared" si="76"/>
        <v>0</v>
      </c>
      <c r="DO83" s="602">
        <f t="shared" si="77"/>
        <v>0</v>
      </c>
      <c r="DP83" s="600">
        <f t="shared" si="78"/>
        <v>0</v>
      </c>
      <c r="DQ83" s="601">
        <f t="shared" si="79"/>
        <v>0</v>
      </c>
      <c r="DR83" s="601">
        <f t="shared" si="80"/>
        <v>0</v>
      </c>
      <c r="DS83" s="601">
        <f t="shared" si="81"/>
        <v>0</v>
      </c>
      <c r="DT83" s="601">
        <f t="shared" si="82"/>
        <v>0</v>
      </c>
      <c r="DU83" s="602">
        <f t="shared" si="83"/>
        <v>0</v>
      </c>
      <c r="DV83" s="600">
        <f t="shared" si="84"/>
        <v>0</v>
      </c>
      <c r="DW83" s="601">
        <f t="shared" si="85"/>
        <v>0</v>
      </c>
      <c r="DX83" s="601">
        <f t="shared" si="86"/>
        <v>0</v>
      </c>
      <c r="DY83" s="601">
        <f t="shared" si="87"/>
        <v>0</v>
      </c>
      <c r="DZ83" s="601">
        <f t="shared" si="88"/>
        <v>0</v>
      </c>
      <c r="EA83" s="602">
        <f t="shared" si="89"/>
        <v>0</v>
      </c>
      <c r="EB83" s="459"/>
      <c r="EC83" s="366"/>
      <c r="ED83" s="174"/>
      <c r="EE83" s="174"/>
      <c r="EF83" s="174"/>
      <c r="EG83" s="174"/>
      <c r="EH83" s="174">
        <f t="shared" si="90"/>
        <v>0</v>
      </c>
      <c r="EI83" s="602"/>
      <c r="EJ83" s="459"/>
      <c r="EK83" s="614"/>
      <c r="EL83" s="622"/>
      <c r="EM83" s="623"/>
      <c r="EO83" s="600">
        <v>576724.15</v>
      </c>
      <c r="EP83" s="601">
        <v>174854.85</v>
      </c>
      <c r="EQ83" s="601">
        <f t="shared" si="91"/>
        <v>751579</v>
      </c>
      <c r="ER83" s="624" t="s">
        <v>5663</v>
      </c>
      <c r="ES83" s="625">
        <v>44963</v>
      </c>
    </row>
    <row r="84" spans="1:149">
      <c r="A84" s="231">
        <v>137</v>
      </c>
      <c r="B84" s="151">
        <v>2325</v>
      </c>
      <c r="C84" s="151">
        <v>46750321</v>
      </c>
      <c r="D84" s="232" t="s">
        <v>850</v>
      </c>
      <c r="E84" s="366"/>
      <c r="F84" s="174">
        <v>160320</v>
      </c>
      <c r="G84" s="174"/>
      <c r="H84" s="174"/>
      <c r="I84" s="174"/>
      <c r="J84" s="367">
        <f t="shared" si="92"/>
        <v>160320</v>
      </c>
      <c r="K84" s="366"/>
      <c r="L84" s="174"/>
      <c r="M84" s="174"/>
      <c r="N84" s="174"/>
      <c r="O84" s="174"/>
      <c r="P84" s="367">
        <f t="shared" si="51"/>
        <v>0</v>
      </c>
      <c r="Q84" s="366"/>
      <c r="R84" s="174">
        <f t="shared" si="52"/>
        <v>160320</v>
      </c>
      <c r="S84" s="174"/>
      <c r="T84" s="174"/>
      <c r="U84" s="174"/>
      <c r="V84" s="367">
        <f t="shared" si="53"/>
        <v>160320</v>
      </c>
      <c r="W84" s="366"/>
      <c r="X84" s="174"/>
      <c r="Y84" s="174"/>
      <c r="Z84" s="174"/>
      <c r="AA84" s="174"/>
      <c r="AB84" s="367">
        <f t="shared" si="54"/>
        <v>0</v>
      </c>
      <c r="AC84" s="366"/>
      <c r="AD84" s="174"/>
      <c r="AE84" s="174"/>
      <c r="AF84" s="174"/>
      <c r="AG84" s="174"/>
      <c r="AH84" s="367">
        <f t="shared" si="55"/>
        <v>0</v>
      </c>
      <c r="AI84" s="366"/>
      <c r="AJ84" s="174"/>
      <c r="AK84" s="174"/>
      <c r="AL84" s="174"/>
      <c r="AM84" s="174">
        <f t="shared" si="56"/>
        <v>0</v>
      </c>
      <c r="AN84" s="367">
        <f t="shared" si="57"/>
        <v>0</v>
      </c>
      <c r="AO84" s="611"/>
      <c r="AP84" s="174"/>
      <c r="AQ84" s="174"/>
      <c r="AR84" s="174"/>
      <c r="AS84" s="174">
        <v>155000</v>
      </c>
      <c r="AT84" s="367">
        <f t="shared" si="58"/>
        <v>155000</v>
      </c>
      <c r="AU84" s="366"/>
      <c r="AV84" s="174"/>
      <c r="AW84" s="174"/>
      <c r="AX84" s="174"/>
      <c r="AY84" s="174"/>
      <c r="AZ84" s="367">
        <f t="shared" si="59"/>
        <v>0</v>
      </c>
      <c r="BA84" s="366"/>
      <c r="BB84" s="174"/>
      <c r="BC84" s="174"/>
      <c r="BD84" s="174"/>
      <c r="BE84" s="174">
        <f t="shared" si="60"/>
        <v>155000</v>
      </c>
      <c r="BF84" s="367">
        <f t="shared" si="61"/>
        <v>155000</v>
      </c>
      <c r="BG84" s="611"/>
      <c r="BH84" s="174"/>
      <c r="BI84" s="174"/>
      <c r="BJ84" s="174"/>
      <c r="BK84" s="174"/>
      <c r="BL84" s="367">
        <f t="shared" si="93"/>
        <v>0</v>
      </c>
      <c r="BM84" s="366"/>
      <c r="BN84" s="174"/>
      <c r="BO84" s="174"/>
      <c r="BP84" s="174"/>
      <c r="BQ84" s="174"/>
      <c r="BR84" s="367">
        <f t="shared" si="62"/>
        <v>0</v>
      </c>
      <c r="BS84" s="366"/>
      <c r="BT84" s="174"/>
      <c r="BU84" s="174"/>
      <c r="BV84" s="174"/>
      <c r="BW84" s="174"/>
      <c r="BX84" s="367">
        <f t="shared" si="63"/>
        <v>0</v>
      </c>
      <c r="BY84" s="366"/>
      <c r="BZ84" s="174"/>
      <c r="CA84" s="174"/>
      <c r="CB84" s="174"/>
      <c r="CC84" s="174"/>
      <c r="CD84" s="367">
        <f t="shared" si="64"/>
        <v>0</v>
      </c>
      <c r="CE84" s="618"/>
      <c r="CF84" s="366"/>
      <c r="CG84" s="174"/>
      <c r="CH84" s="174"/>
      <c r="CI84" s="174"/>
      <c r="CJ84" s="174"/>
      <c r="CK84" s="367">
        <f t="shared" si="94"/>
        <v>0</v>
      </c>
      <c r="CL84" s="611">
        <f t="shared" si="65"/>
        <v>0</v>
      </c>
      <c r="CM84" s="174">
        <f t="shared" si="66"/>
        <v>0</v>
      </c>
      <c r="CN84" s="174">
        <f t="shared" si="67"/>
        <v>0</v>
      </c>
      <c r="CO84" s="174">
        <f t="shared" si="68"/>
        <v>0</v>
      </c>
      <c r="CP84" s="174">
        <f t="shared" si="69"/>
        <v>0</v>
      </c>
      <c r="CQ84" s="367">
        <f t="shared" si="95"/>
        <v>0</v>
      </c>
      <c r="CR84" s="613"/>
      <c r="CS84" s="601"/>
      <c r="CT84" s="601"/>
      <c r="CU84" s="601"/>
      <c r="CV84" s="601"/>
      <c r="CW84" s="367">
        <f t="shared" si="96"/>
        <v>0</v>
      </c>
      <c r="CX84" s="366"/>
      <c r="CY84" s="174"/>
      <c r="CZ84" s="174"/>
      <c r="DA84" s="174"/>
      <c r="DB84" s="174"/>
      <c r="DC84" s="367">
        <f t="shared" si="70"/>
        <v>0</v>
      </c>
      <c r="DD84" s="366"/>
      <c r="DE84" s="174"/>
      <c r="DF84" s="174"/>
      <c r="DG84" s="174"/>
      <c r="DH84" s="174"/>
      <c r="DI84" s="367">
        <f t="shared" si="71"/>
        <v>0</v>
      </c>
      <c r="DJ84" s="600">
        <f t="shared" si="72"/>
        <v>0</v>
      </c>
      <c r="DK84" s="601">
        <f t="shared" si="73"/>
        <v>160320</v>
      </c>
      <c r="DL84" s="601">
        <f t="shared" si="74"/>
        <v>0</v>
      </c>
      <c r="DM84" s="601">
        <f t="shared" si="75"/>
        <v>0</v>
      </c>
      <c r="DN84" s="601">
        <f t="shared" si="76"/>
        <v>155000</v>
      </c>
      <c r="DO84" s="602">
        <f t="shared" si="77"/>
        <v>315320</v>
      </c>
      <c r="DP84" s="600">
        <f t="shared" si="78"/>
        <v>0</v>
      </c>
      <c r="DQ84" s="601">
        <f t="shared" si="79"/>
        <v>0</v>
      </c>
      <c r="DR84" s="601">
        <f t="shared" si="80"/>
        <v>0</v>
      </c>
      <c r="DS84" s="601">
        <f t="shared" si="81"/>
        <v>0</v>
      </c>
      <c r="DT84" s="601">
        <f t="shared" si="82"/>
        <v>0</v>
      </c>
      <c r="DU84" s="602">
        <f t="shared" si="83"/>
        <v>0</v>
      </c>
      <c r="DV84" s="600">
        <f t="shared" si="84"/>
        <v>0</v>
      </c>
      <c r="DW84" s="601">
        <f t="shared" si="85"/>
        <v>160320</v>
      </c>
      <c r="DX84" s="601">
        <f t="shared" si="86"/>
        <v>0</v>
      </c>
      <c r="DY84" s="601">
        <f t="shared" si="87"/>
        <v>0</v>
      </c>
      <c r="DZ84" s="601">
        <f t="shared" si="88"/>
        <v>155000</v>
      </c>
      <c r="EA84" s="602">
        <f t="shared" si="89"/>
        <v>315320</v>
      </c>
      <c r="EB84" s="459"/>
      <c r="EC84" s="366"/>
      <c r="ED84" s="174"/>
      <c r="EE84" s="174"/>
      <c r="EF84" s="174"/>
      <c r="EG84" s="174"/>
      <c r="EH84" s="174">
        <f t="shared" si="90"/>
        <v>0</v>
      </c>
      <c r="EI84" s="602"/>
      <c r="EJ84" s="459"/>
      <c r="EK84" s="614"/>
      <c r="EL84" s="622"/>
      <c r="EM84" s="623"/>
      <c r="EO84" s="600">
        <v>1988684.98</v>
      </c>
      <c r="EP84" s="601">
        <v>602942.02</v>
      </c>
      <c r="EQ84" s="601">
        <f t="shared" si="91"/>
        <v>2591627</v>
      </c>
      <c r="ER84" s="624" t="s">
        <v>5730</v>
      </c>
      <c r="ES84" s="625">
        <v>45089</v>
      </c>
    </row>
    <row r="85" spans="1:149">
      <c r="A85" s="231">
        <v>138</v>
      </c>
      <c r="B85" s="151">
        <v>2329</v>
      </c>
      <c r="C85" s="151">
        <v>71294171</v>
      </c>
      <c r="D85" s="232" t="s">
        <v>854</v>
      </c>
      <c r="E85" s="366"/>
      <c r="F85" s="174">
        <v>13440</v>
      </c>
      <c r="G85" s="174"/>
      <c r="H85" s="174"/>
      <c r="I85" s="174"/>
      <c r="J85" s="367">
        <f t="shared" si="92"/>
        <v>13440</v>
      </c>
      <c r="K85" s="366"/>
      <c r="L85" s="174"/>
      <c r="M85" s="174"/>
      <c r="N85" s="174"/>
      <c r="O85" s="174"/>
      <c r="P85" s="367">
        <f t="shared" si="51"/>
        <v>0</v>
      </c>
      <c r="Q85" s="366"/>
      <c r="R85" s="174">
        <f t="shared" si="52"/>
        <v>13440</v>
      </c>
      <c r="S85" s="174"/>
      <c r="T85" s="174"/>
      <c r="U85" s="174"/>
      <c r="V85" s="367">
        <f t="shared" si="53"/>
        <v>13440</v>
      </c>
      <c r="W85" s="366"/>
      <c r="X85" s="174"/>
      <c r="Y85" s="174"/>
      <c r="Z85" s="174"/>
      <c r="AA85" s="174"/>
      <c r="AB85" s="367">
        <f t="shared" si="54"/>
        <v>0</v>
      </c>
      <c r="AC85" s="366"/>
      <c r="AD85" s="174"/>
      <c r="AE85" s="174"/>
      <c r="AF85" s="174"/>
      <c r="AG85" s="174"/>
      <c r="AH85" s="367">
        <f t="shared" si="55"/>
        <v>0</v>
      </c>
      <c r="AI85" s="366"/>
      <c r="AJ85" s="174"/>
      <c r="AK85" s="174"/>
      <c r="AL85" s="174"/>
      <c r="AM85" s="174">
        <f t="shared" si="56"/>
        <v>0</v>
      </c>
      <c r="AN85" s="367">
        <f t="shared" si="57"/>
        <v>0</v>
      </c>
      <c r="AO85" s="611"/>
      <c r="AP85" s="174"/>
      <c r="AQ85" s="174"/>
      <c r="AR85" s="174"/>
      <c r="AS85" s="174">
        <v>20000</v>
      </c>
      <c r="AT85" s="367">
        <f t="shared" si="58"/>
        <v>20000</v>
      </c>
      <c r="AU85" s="366"/>
      <c r="AV85" s="174"/>
      <c r="AW85" s="174"/>
      <c r="AX85" s="174"/>
      <c r="AY85" s="174"/>
      <c r="AZ85" s="367">
        <f t="shared" si="59"/>
        <v>0</v>
      </c>
      <c r="BA85" s="366"/>
      <c r="BB85" s="174"/>
      <c r="BC85" s="174"/>
      <c r="BD85" s="174"/>
      <c r="BE85" s="174">
        <f t="shared" si="60"/>
        <v>20000</v>
      </c>
      <c r="BF85" s="367">
        <f t="shared" si="61"/>
        <v>20000</v>
      </c>
      <c r="BG85" s="611"/>
      <c r="BH85" s="174"/>
      <c r="BI85" s="174"/>
      <c r="BJ85" s="174"/>
      <c r="BK85" s="174"/>
      <c r="BL85" s="367">
        <f t="shared" si="93"/>
        <v>0</v>
      </c>
      <c r="BM85" s="366"/>
      <c r="BN85" s="174"/>
      <c r="BO85" s="174"/>
      <c r="BP85" s="174"/>
      <c r="BQ85" s="174"/>
      <c r="BR85" s="367">
        <f t="shared" si="62"/>
        <v>0</v>
      </c>
      <c r="BS85" s="366"/>
      <c r="BT85" s="174"/>
      <c r="BU85" s="174"/>
      <c r="BV85" s="174"/>
      <c r="BW85" s="174"/>
      <c r="BX85" s="367">
        <f t="shared" si="63"/>
        <v>0</v>
      </c>
      <c r="BY85" s="366"/>
      <c r="BZ85" s="174"/>
      <c r="CA85" s="174"/>
      <c r="CB85" s="174"/>
      <c r="CC85" s="174"/>
      <c r="CD85" s="367">
        <f t="shared" si="64"/>
        <v>0</v>
      </c>
      <c r="CE85" s="618"/>
      <c r="CF85" s="366"/>
      <c r="CG85" s="174"/>
      <c r="CH85" s="174"/>
      <c r="CI85" s="174"/>
      <c r="CJ85" s="174"/>
      <c r="CK85" s="367">
        <f t="shared" si="94"/>
        <v>0</v>
      </c>
      <c r="CL85" s="611">
        <f t="shared" si="65"/>
        <v>0</v>
      </c>
      <c r="CM85" s="174">
        <f t="shared" si="66"/>
        <v>0</v>
      </c>
      <c r="CN85" s="174">
        <f t="shared" si="67"/>
        <v>0</v>
      </c>
      <c r="CO85" s="174">
        <f t="shared" si="68"/>
        <v>0</v>
      </c>
      <c r="CP85" s="174">
        <f t="shared" si="69"/>
        <v>0</v>
      </c>
      <c r="CQ85" s="367">
        <f t="shared" si="95"/>
        <v>0</v>
      </c>
      <c r="CR85" s="613"/>
      <c r="CS85" s="601"/>
      <c r="CT85" s="601"/>
      <c r="CU85" s="601"/>
      <c r="CV85" s="601"/>
      <c r="CW85" s="367">
        <f t="shared" si="96"/>
        <v>0</v>
      </c>
      <c r="CX85" s="366"/>
      <c r="CY85" s="174"/>
      <c r="CZ85" s="174"/>
      <c r="DA85" s="174"/>
      <c r="DB85" s="174"/>
      <c r="DC85" s="367">
        <f t="shared" si="70"/>
        <v>0</v>
      </c>
      <c r="DD85" s="366"/>
      <c r="DE85" s="174"/>
      <c r="DF85" s="174"/>
      <c r="DG85" s="174"/>
      <c r="DH85" s="174"/>
      <c r="DI85" s="367">
        <f t="shared" si="71"/>
        <v>0</v>
      </c>
      <c r="DJ85" s="600">
        <f t="shared" si="72"/>
        <v>0</v>
      </c>
      <c r="DK85" s="601">
        <f t="shared" si="73"/>
        <v>13440</v>
      </c>
      <c r="DL85" s="601">
        <f t="shared" si="74"/>
        <v>0</v>
      </c>
      <c r="DM85" s="601">
        <f t="shared" si="75"/>
        <v>0</v>
      </c>
      <c r="DN85" s="601">
        <f t="shared" si="76"/>
        <v>20000</v>
      </c>
      <c r="DO85" s="602">
        <f t="shared" si="77"/>
        <v>33440</v>
      </c>
      <c r="DP85" s="600">
        <f t="shared" si="78"/>
        <v>0</v>
      </c>
      <c r="DQ85" s="601">
        <f t="shared" si="79"/>
        <v>0</v>
      </c>
      <c r="DR85" s="601">
        <f t="shared" si="80"/>
        <v>0</v>
      </c>
      <c r="DS85" s="601">
        <f t="shared" si="81"/>
        <v>0</v>
      </c>
      <c r="DT85" s="601">
        <f t="shared" si="82"/>
        <v>0</v>
      </c>
      <c r="DU85" s="602">
        <f t="shared" si="83"/>
        <v>0</v>
      </c>
      <c r="DV85" s="600">
        <f t="shared" si="84"/>
        <v>0</v>
      </c>
      <c r="DW85" s="601">
        <f t="shared" si="85"/>
        <v>13440</v>
      </c>
      <c r="DX85" s="601">
        <f t="shared" si="86"/>
        <v>0</v>
      </c>
      <c r="DY85" s="601">
        <f t="shared" si="87"/>
        <v>0</v>
      </c>
      <c r="DZ85" s="601">
        <f t="shared" si="88"/>
        <v>20000</v>
      </c>
      <c r="EA85" s="602">
        <f t="shared" si="89"/>
        <v>33440</v>
      </c>
      <c r="EB85" s="459"/>
      <c r="EC85" s="366"/>
      <c r="ED85" s="174"/>
      <c r="EE85" s="174"/>
      <c r="EF85" s="174"/>
      <c r="EG85" s="174"/>
      <c r="EH85" s="174">
        <f t="shared" si="90"/>
        <v>0</v>
      </c>
      <c r="EI85" s="602"/>
      <c r="EJ85" s="459"/>
      <c r="EK85" s="614"/>
      <c r="EL85" s="622"/>
      <c r="EM85" s="623"/>
      <c r="EO85" s="600">
        <v>318774.84000000003</v>
      </c>
      <c r="EP85" s="601">
        <v>96648.16</v>
      </c>
      <c r="EQ85" s="601">
        <f t="shared" si="91"/>
        <v>415423</v>
      </c>
      <c r="ER85" s="624" t="s">
        <v>5658</v>
      </c>
      <c r="ES85" s="625">
        <v>44963</v>
      </c>
    </row>
    <row r="86" spans="1:149">
      <c r="A86" s="231">
        <v>139</v>
      </c>
      <c r="B86" s="151">
        <v>2406</v>
      </c>
      <c r="C86" s="151">
        <v>70695091</v>
      </c>
      <c r="D86" s="232" t="s">
        <v>858</v>
      </c>
      <c r="E86" s="366"/>
      <c r="F86" s="174"/>
      <c r="G86" s="174"/>
      <c r="H86" s="174"/>
      <c r="I86" s="174"/>
      <c r="J86" s="367">
        <f t="shared" si="92"/>
        <v>0</v>
      </c>
      <c r="K86" s="366"/>
      <c r="L86" s="174"/>
      <c r="M86" s="174"/>
      <c r="N86" s="174"/>
      <c r="O86" s="174"/>
      <c r="P86" s="367">
        <f t="shared" si="51"/>
        <v>0</v>
      </c>
      <c r="Q86" s="366"/>
      <c r="R86" s="174">
        <f t="shared" si="52"/>
        <v>0</v>
      </c>
      <c r="S86" s="174"/>
      <c r="T86" s="174"/>
      <c r="U86" s="174"/>
      <c r="V86" s="367">
        <f t="shared" si="53"/>
        <v>0</v>
      </c>
      <c r="W86" s="366"/>
      <c r="X86" s="174"/>
      <c r="Y86" s="174"/>
      <c r="Z86" s="174"/>
      <c r="AA86" s="174"/>
      <c r="AB86" s="367">
        <f t="shared" si="54"/>
        <v>0</v>
      </c>
      <c r="AC86" s="366"/>
      <c r="AD86" s="174"/>
      <c r="AE86" s="174"/>
      <c r="AF86" s="174"/>
      <c r="AG86" s="174"/>
      <c r="AH86" s="367">
        <f t="shared" si="55"/>
        <v>0</v>
      </c>
      <c r="AI86" s="366"/>
      <c r="AJ86" s="174"/>
      <c r="AK86" s="174"/>
      <c r="AL86" s="174"/>
      <c r="AM86" s="174">
        <f t="shared" si="56"/>
        <v>0</v>
      </c>
      <c r="AN86" s="367">
        <f t="shared" si="57"/>
        <v>0</v>
      </c>
      <c r="AO86" s="611"/>
      <c r="AP86" s="174"/>
      <c r="AQ86" s="174"/>
      <c r="AR86" s="174"/>
      <c r="AS86" s="174"/>
      <c r="AT86" s="367">
        <f t="shared" si="58"/>
        <v>0</v>
      </c>
      <c r="AU86" s="366"/>
      <c r="AV86" s="174"/>
      <c r="AW86" s="174"/>
      <c r="AX86" s="174"/>
      <c r="AY86" s="174"/>
      <c r="AZ86" s="367">
        <f t="shared" si="59"/>
        <v>0</v>
      </c>
      <c r="BA86" s="366"/>
      <c r="BB86" s="174"/>
      <c r="BC86" s="174"/>
      <c r="BD86" s="174"/>
      <c r="BE86" s="174">
        <f t="shared" si="60"/>
        <v>0</v>
      </c>
      <c r="BF86" s="367">
        <f t="shared" si="61"/>
        <v>0</v>
      </c>
      <c r="BG86" s="611"/>
      <c r="BH86" s="174"/>
      <c r="BI86" s="174"/>
      <c r="BJ86" s="174"/>
      <c r="BK86" s="174"/>
      <c r="BL86" s="367">
        <f t="shared" si="93"/>
        <v>0</v>
      </c>
      <c r="BM86" s="366"/>
      <c r="BN86" s="174"/>
      <c r="BO86" s="174"/>
      <c r="BP86" s="174"/>
      <c r="BQ86" s="174"/>
      <c r="BR86" s="367">
        <f t="shared" si="62"/>
        <v>0</v>
      </c>
      <c r="BS86" s="366"/>
      <c r="BT86" s="174"/>
      <c r="BU86" s="174"/>
      <c r="BV86" s="174"/>
      <c r="BW86" s="174"/>
      <c r="BX86" s="367">
        <f t="shared" si="63"/>
        <v>0</v>
      </c>
      <c r="BY86" s="366"/>
      <c r="BZ86" s="174"/>
      <c r="CA86" s="174"/>
      <c r="CB86" s="174"/>
      <c r="CC86" s="174"/>
      <c r="CD86" s="367">
        <f t="shared" si="64"/>
        <v>0</v>
      </c>
      <c r="CE86" s="618"/>
      <c r="CF86" s="366"/>
      <c r="CG86" s="174"/>
      <c r="CH86" s="174"/>
      <c r="CI86" s="174"/>
      <c r="CJ86" s="174"/>
      <c r="CK86" s="367">
        <f t="shared" si="94"/>
        <v>0</v>
      </c>
      <c r="CL86" s="611">
        <f t="shared" si="65"/>
        <v>0</v>
      </c>
      <c r="CM86" s="174">
        <f t="shared" si="66"/>
        <v>0</v>
      </c>
      <c r="CN86" s="174">
        <f t="shared" si="67"/>
        <v>0</v>
      </c>
      <c r="CO86" s="174">
        <f t="shared" si="68"/>
        <v>0</v>
      </c>
      <c r="CP86" s="174">
        <f t="shared" si="69"/>
        <v>0</v>
      </c>
      <c r="CQ86" s="367">
        <f t="shared" si="95"/>
        <v>0</v>
      </c>
      <c r="CR86" s="613"/>
      <c r="CS86" s="601"/>
      <c r="CT86" s="601"/>
      <c r="CU86" s="601"/>
      <c r="CV86" s="601"/>
      <c r="CW86" s="367">
        <f t="shared" si="96"/>
        <v>0</v>
      </c>
      <c r="CX86" s="366"/>
      <c r="CY86" s="174"/>
      <c r="CZ86" s="174"/>
      <c r="DA86" s="174"/>
      <c r="DB86" s="174"/>
      <c r="DC86" s="367">
        <f t="shared" si="70"/>
        <v>0</v>
      </c>
      <c r="DD86" s="366"/>
      <c r="DE86" s="174"/>
      <c r="DF86" s="174"/>
      <c r="DG86" s="174"/>
      <c r="DH86" s="174"/>
      <c r="DI86" s="367">
        <f t="shared" si="71"/>
        <v>0</v>
      </c>
      <c r="DJ86" s="600">
        <f t="shared" si="72"/>
        <v>0</v>
      </c>
      <c r="DK86" s="601">
        <f t="shared" si="73"/>
        <v>0</v>
      </c>
      <c r="DL86" s="601">
        <f t="shared" si="74"/>
        <v>0</v>
      </c>
      <c r="DM86" s="601">
        <f t="shared" si="75"/>
        <v>0</v>
      </c>
      <c r="DN86" s="601">
        <f t="shared" si="76"/>
        <v>0</v>
      </c>
      <c r="DO86" s="602">
        <f t="shared" si="77"/>
        <v>0</v>
      </c>
      <c r="DP86" s="600">
        <f t="shared" si="78"/>
        <v>0</v>
      </c>
      <c r="DQ86" s="601">
        <f t="shared" si="79"/>
        <v>0</v>
      </c>
      <c r="DR86" s="601">
        <f t="shared" si="80"/>
        <v>0</v>
      </c>
      <c r="DS86" s="601">
        <f t="shared" si="81"/>
        <v>0</v>
      </c>
      <c r="DT86" s="601">
        <f t="shared" si="82"/>
        <v>0</v>
      </c>
      <c r="DU86" s="602">
        <f t="shared" si="83"/>
        <v>0</v>
      </c>
      <c r="DV86" s="600">
        <f t="shared" si="84"/>
        <v>0</v>
      </c>
      <c r="DW86" s="601">
        <f t="shared" si="85"/>
        <v>0</v>
      </c>
      <c r="DX86" s="601">
        <f t="shared" si="86"/>
        <v>0</v>
      </c>
      <c r="DY86" s="601">
        <f t="shared" si="87"/>
        <v>0</v>
      </c>
      <c r="DZ86" s="601">
        <f t="shared" si="88"/>
        <v>0</v>
      </c>
      <c r="EA86" s="602">
        <f t="shared" si="89"/>
        <v>0</v>
      </c>
      <c r="EB86" s="459"/>
      <c r="EC86" s="366"/>
      <c r="ED86" s="174"/>
      <c r="EE86" s="174"/>
      <c r="EF86" s="174"/>
      <c r="EG86" s="174"/>
      <c r="EH86" s="174">
        <f t="shared" si="90"/>
        <v>0</v>
      </c>
      <c r="EI86" s="602"/>
      <c r="EJ86" s="459"/>
      <c r="EK86" s="614"/>
      <c r="EL86" s="622"/>
      <c r="EM86" s="623"/>
      <c r="EO86" s="600"/>
      <c r="EP86" s="601"/>
      <c r="EQ86" s="601"/>
      <c r="ER86" s="624"/>
      <c r="ES86" s="625"/>
    </row>
    <row r="87" spans="1:149">
      <c r="A87" s="231">
        <v>140</v>
      </c>
      <c r="B87" s="151">
        <v>2466</v>
      </c>
      <c r="C87" s="151">
        <v>70695083</v>
      </c>
      <c r="D87" s="232" t="s">
        <v>866</v>
      </c>
      <c r="E87" s="366"/>
      <c r="F87" s="174">
        <v>38400</v>
      </c>
      <c r="G87" s="174"/>
      <c r="H87" s="174"/>
      <c r="I87" s="174"/>
      <c r="J87" s="367">
        <f t="shared" si="92"/>
        <v>38400</v>
      </c>
      <c r="K87" s="366"/>
      <c r="L87" s="174"/>
      <c r="M87" s="174"/>
      <c r="N87" s="174"/>
      <c r="O87" s="174"/>
      <c r="P87" s="367">
        <f t="shared" si="51"/>
        <v>0</v>
      </c>
      <c r="Q87" s="366"/>
      <c r="R87" s="174">
        <f t="shared" si="52"/>
        <v>38400</v>
      </c>
      <c r="S87" s="174"/>
      <c r="T87" s="174"/>
      <c r="U87" s="174"/>
      <c r="V87" s="367">
        <f t="shared" si="53"/>
        <v>38400</v>
      </c>
      <c r="W87" s="366"/>
      <c r="X87" s="174"/>
      <c r="Y87" s="174"/>
      <c r="Z87" s="174"/>
      <c r="AA87" s="174"/>
      <c r="AB87" s="367">
        <f t="shared" si="54"/>
        <v>0</v>
      </c>
      <c r="AC87" s="366"/>
      <c r="AD87" s="174"/>
      <c r="AE87" s="174"/>
      <c r="AF87" s="174"/>
      <c r="AG87" s="174"/>
      <c r="AH87" s="367">
        <f t="shared" si="55"/>
        <v>0</v>
      </c>
      <c r="AI87" s="366"/>
      <c r="AJ87" s="174"/>
      <c r="AK87" s="174"/>
      <c r="AL87" s="174"/>
      <c r="AM87" s="174">
        <f t="shared" si="56"/>
        <v>0</v>
      </c>
      <c r="AN87" s="367">
        <f t="shared" si="57"/>
        <v>0</v>
      </c>
      <c r="AO87" s="611"/>
      <c r="AP87" s="174"/>
      <c r="AQ87" s="174"/>
      <c r="AR87" s="174"/>
      <c r="AS87" s="174">
        <v>24000</v>
      </c>
      <c r="AT87" s="367">
        <f t="shared" si="58"/>
        <v>24000</v>
      </c>
      <c r="AU87" s="366"/>
      <c r="AV87" s="174">
        <f>1130-1130</f>
        <v>0</v>
      </c>
      <c r="AW87" s="174"/>
      <c r="AX87" s="174"/>
      <c r="AY87" s="174"/>
      <c r="AZ87" s="367">
        <f t="shared" si="59"/>
        <v>0</v>
      </c>
      <c r="BA87" s="366"/>
      <c r="BB87" s="174"/>
      <c r="BC87" s="174"/>
      <c r="BD87" s="174"/>
      <c r="BE87" s="174">
        <f t="shared" si="60"/>
        <v>24000</v>
      </c>
      <c r="BF87" s="367">
        <f t="shared" si="61"/>
        <v>24000</v>
      </c>
      <c r="BG87" s="611"/>
      <c r="BH87" s="174"/>
      <c r="BI87" s="174"/>
      <c r="BJ87" s="174"/>
      <c r="BK87" s="174"/>
      <c r="BL87" s="367">
        <f t="shared" si="93"/>
        <v>0</v>
      </c>
      <c r="BM87" s="366"/>
      <c r="BN87" s="174"/>
      <c r="BO87" s="174"/>
      <c r="BP87" s="174"/>
      <c r="BQ87" s="174"/>
      <c r="BR87" s="367">
        <f t="shared" si="62"/>
        <v>0</v>
      </c>
      <c r="BS87" s="366"/>
      <c r="BT87" s="174"/>
      <c r="BU87" s="174"/>
      <c r="BV87" s="174"/>
      <c r="BW87" s="174"/>
      <c r="BX87" s="367">
        <f t="shared" si="63"/>
        <v>0</v>
      </c>
      <c r="BY87" s="366"/>
      <c r="BZ87" s="174"/>
      <c r="CA87" s="174"/>
      <c r="CB87" s="174"/>
      <c r="CC87" s="174"/>
      <c r="CD87" s="367">
        <f t="shared" si="64"/>
        <v>0</v>
      </c>
      <c r="CE87" s="618"/>
      <c r="CF87" s="366"/>
      <c r="CG87" s="174"/>
      <c r="CH87" s="174"/>
      <c r="CI87" s="174"/>
      <c r="CJ87" s="174"/>
      <c r="CK87" s="367">
        <f t="shared" si="94"/>
        <v>0</v>
      </c>
      <c r="CL87" s="611">
        <f t="shared" si="65"/>
        <v>0</v>
      </c>
      <c r="CM87" s="174">
        <f t="shared" si="66"/>
        <v>0</v>
      </c>
      <c r="CN87" s="174">
        <f t="shared" si="67"/>
        <v>0</v>
      </c>
      <c r="CO87" s="174">
        <f t="shared" si="68"/>
        <v>0</v>
      </c>
      <c r="CP87" s="174">
        <f t="shared" si="69"/>
        <v>0</v>
      </c>
      <c r="CQ87" s="367">
        <f t="shared" si="95"/>
        <v>0</v>
      </c>
      <c r="CR87" s="613"/>
      <c r="CS87" s="601"/>
      <c r="CT87" s="601"/>
      <c r="CU87" s="601"/>
      <c r="CV87" s="601"/>
      <c r="CW87" s="367">
        <f t="shared" si="96"/>
        <v>0</v>
      </c>
      <c r="CX87" s="366"/>
      <c r="CY87" s="174"/>
      <c r="CZ87" s="174"/>
      <c r="DA87" s="174"/>
      <c r="DB87" s="174"/>
      <c r="DC87" s="367">
        <f t="shared" si="70"/>
        <v>0</v>
      </c>
      <c r="DD87" s="366"/>
      <c r="DE87" s="174"/>
      <c r="DF87" s="174"/>
      <c r="DG87" s="174"/>
      <c r="DH87" s="174"/>
      <c r="DI87" s="367">
        <f t="shared" si="71"/>
        <v>0</v>
      </c>
      <c r="DJ87" s="600">
        <f t="shared" si="72"/>
        <v>0</v>
      </c>
      <c r="DK87" s="601">
        <f t="shared" si="73"/>
        <v>38400</v>
      </c>
      <c r="DL87" s="601">
        <f t="shared" si="74"/>
        <v>0</v>
      </c>
      <c r="DM87" s="601">
        <f t="shared" si="75"/>
        <v>0</v>
      </c>
      <c r="DN87" s="601">
        <f t="shared" si="76"/>
        <v>24000</v>
      </c>
      <c r="DO87" s="602">
        <f t="shared" si="77"/>
        <v>62400</v>
      </c>
      <c r="DP87" s="600">
        <f t="shared" si="78"/>
        <v>0</v>
      </c>
      <c r="DQ87" s="601">
        <f t="shared" si="79"/>
        <v>0</v>
      </c>
      <c r="DR87" s="601">
        <f t="shared" si="80"/>
        <v>0</v>
      </c>
      <c r="DS87" s="601">
        <f t="shared" si="81"/>
        <v>0</v>
      </c>
      <c r="DT87" s="601">
        <f t="shared" si="82"/>
        <v>0</v>
      </c>
      <c r="DU87" s="602">
        <f t="shared" si="83"/>
        <v>0</v>
      </c>
      <c r="DV87" s="600">
        <f t="shared" si="84"/>
        <v>0</v>
      </c>
      <c r="DW87" s="601">
        <f t="shared" si="85"/>
        <v>38400</v>
      </c>
      <c r="DX87" s="601">
        <f t="shared" si="86"/>
        <v>0</v>
      </c>
      <c r="DY87" s="601">
        <f t="shared" si="87"/>
        <v>0</v>
      </c>
      <c r="DZ87" s="601">
        <f t="shared" si="88"/>
        <v>24000</v>
      </c>
      <c r="EA87" s="602">
        <f t="shared" si="89"/>
        <v>62400</v>
      </c>
      <c r="EB87" s="459"/>
      <c r="EC87" s="366"/>
      <c r="ED87" s="174"/>
      <c r="EE87" s="174"/>
      <c r="EF87" s="174"/>
      <c r="EG87" s="174"/>
      <c r="EH87" s="174">
        <f t="shared" si="90"/>
        <v>0</v>
      </c>
      <c r="EI87" s="602"/>
      <c r="EJ87" s="459"/>
      <c r="EK87" s="614"/>
      <c r="EL87" s="622"/>
      <c r="EM87" s="623"/>
      <c r="EO87" s="600">
        <v>394965.03</v>
      </c>
      <c r="EP87" s="601">
        <v>119747.97</v>
      </c>
      <c r="EQ87" s="601">
        <f t="shared" si="91"/>
        <v>514713</v>
      </c>
      <c r="ER87" s="624" t="s">
        <v>5873</v>
      </c>
      <c r="ES87" s="625">
        <v>45166</v>
      </c>
    </row>
    <row r="88" spans="1:149">
      <c r="A88" s="231">
        <v>141</v>
      </c>
      <c r="B88" s="151">
        <v>2493</v>
      </c>
      <c r="C88" s="151">
        <v>72742399</v>
      </c>
      <c r="D88" s="232" t="s">
        <v>872</v>
      </c>
      <c r="E88" s="366"/>
      <c r="F88" s="174">
        <v>28800</v>
      </c>
      <c r="G88" s="174"/>
      <c r="H88" s="174"/>
      <c r="I88" s="174"/>
      <c r="J88" s="367">
        <f t="shared" si="92"/>
        <v>28800</v>
      </c>
      <c r="K88" s="366"/>
      <c r="L88" s="174"/>
      <c r="M88" s="174"/>
      <c r="N88" s="174"/>
      <c r="O88" s="174"/>
      <c r="P88" s="367">
        <f t="shared" si="51"/>
        <v>0</v>
      </c>
      <c r="Q88" s="366"/>
      <c r="R88" s="174">
        <f t="shared" si="52"/>
        <v>28800</v>
      </c>
      <c r="S88" s="174"/>
      <c r="T88" s="174"/>
      <c r="U88" s="174"/>
      <c r="V88" s="367">
        <f t="shared" si="53"/>
        <v>28800</v>
      </c>
      <c r="W88" s="366"/>
      <c r="X88" s="174"/>
      <c r="Y88" s="174"/>
      <c r="Z88" s="174"/>
      <c r="AA88" s="174"/>
      <c r="AB88" s="367">
        <f t="shared" si="54"/>
        <v>0</v>
      </c>
      <c r="AC88" s="366"/>
      <c r="AD88" s="174"/>
      <c r="AE88" s="174"/>
      <c r="AF88" s="174"/>
      <c r="AG88" s="174"/>
      <c r="AH88" s="367">
        <f t="shared" si="55"/>
        <v>0</v>
      </c>
      <c r="AI88" s="366"/>
      <c r="AJ88" s="174"/>
      <c r="AK88" s="174"/>
      <c r="AL88" s="174"/>
      <c r="AM88" s="174">
        <f t="shared" si="56"/>
        <v>0</v>
      </c>
      <c r="AN88" s="367">
        <f t="shared" si="57"/>
        <v>0</v>
      </c>
      <c r="AO88" s="611"/>
      <c r="AP88" s="174"/>
      <c r="AQ88" s="174"/>
      <c r="AR88" s="174"/>
      <c r="AS88" s="174">
        <v>28000</v>
      </c>
      <c r="AT88" s="367">
        <f t="shared" si="58"/>
        <v>28000</v>
      </c>
      <c r="AU88" s="366"/>
      <c r="AV88" s="174"/>
      <c r="AW88" s="174"/>
      <c r="AX88" s="174"/>
      <c r="AY88" s="174"/>
      <c r="AZ88" s="367">
        <f t="shared" si="59"/>
        <v>0</v>
      </c>
      <c r="BA88" s="366"/>
      <c r="BB88" s="174"/>
      <c r="BC88" s="174"/>
      <c r="BD88" s="174"/>
      <c r="BE88" s="174">
        <f t="shared" si="60"/>
        <v>28000</v>
      </c>
      <c r="BF88" s="367">
        <f t="shared" si="61"/>
        <v>28000</v>
      </c>
      <c r="BG88" s="611"/>
      <c r="BH88" s="174"/>
      <c r="BI88" s="174"/>
      <c r="BJ88" s="174"/>
      <c r="BK88" s="174"/>
      <c r="BL88" s="367">
        <f t="shared" si="93"/>
        <v>0</v>
      </c>
      <c r="BM88" s="366"/>
      <c r="BN88" s="174"/>
      <c r="BO88" s="174"/>
      <c r="BP88" s="174"/>
      <c r="BQ88" s="174"/>
      <c r="BR88" s="367">
        <f t="shared" si="62"/>
        <v>0</v>
      </c>
      <c r="BS88" s="366"/>
      <c r="BT88" s="174"/>
      <c r="BU88" s="174"/>
      <c r="BV88" s="174"/>
      <c r="BW88" s="174"/>
      <c r="BX88" s="367">
        <f t="shared" si="63"/>
        <v>0</v>
      </c>
      <c r="BY88" s="366"/>
      <c r="BZ88" s="174"/>
      <c r="CA88" s="174"/>
      <c r="CB88" s="174"/>
      <c r="CC88" s="174"/>
      <c r="CD88" s="367">
        <f t="shared" si="64"/>
        <v>0</v>
      </c>
      <c r="CE88" s="618"/>
      <c r="CF88" s="366"/>
      <c r="CG88" s="174"/>
      <c r="CH88" s="174"/>
      <c r="CI88" s="174"/>
      <c r="CJ88" s="174"/>
      <c r="CK88" s="367">
        <f t="shared" si="94"/>
        <v>0</v>
      </c>
      <c r="CL88" s="611">
        <f t="shared" si="65"/>
        <v>0</v>
      </c>
      <c r="CM88" s="174">
        <f t="shared" si="66"/>
        <v>0</v>
      </c>
      <c r="CN88" s="174">
        <f t="shared" si="67"/>
        <v>0</v>
      </c>
      <c r="CO88" s="174">
        <f t="shared" si="68"/>
        <v>0</v>
      </c>
      <c r="CP88" s="174">
        <f t="shared" si="69"/>
        <v>0</v>
      </c>
      <c r="CQ88" s="367">
        <f t="shared" si="95"/>
        <v>0</v>
      </c>
      <c r="CR88" s="613"/>
      <c r="CS88" s="601"/>
      <c r="CT88" s="601"/>
      <c r="CU88" s="601"/>
      <c r="CV88" s="601"/>
      <c r="CW88" s="367">
        <f t="shared" si="96"/>
        <v>0</v>
      </c>
      <c r="CX88" s="366"/>
      <c r="CY88" s="174"/>
      <c r="CZ88" s="174"/>
      <c r="DA88" s="174"/>
      <c r="DB88" s="174"/>
      <c r="DC88" s="367">
        <f t="shared" si="70"/>
        <v>0</v>
      </c>
      <c r="DD88" s="366"/>
      <c r="DE88" s="174"/>
      <c r="DF88" s="174"/>
      <c r="DG88" s="174"/>
      <c r="DH88" s="174"/>
      <c r="DI88" s="367">
        <f t="shared" si="71"/>
        <v>0</v>
      </c>
      <c r="DJ88" s="600">
        <f t="shared" si="72"/>
        <v>0</v>
      </c>
      <c r="DK88" s="601">
        <f t="shared" si="73"/>
        <v>28800</v>
      </c>
      <c r="DL88" s="601">
        <f t="shared" si="74"/>
        <v>0</v>
      </c>
      <c r="DM88" s="601">
        <f t="shared" si="75"/>
        <v>0</v>
      </c>
      <c r="DN88" s="601">
        <f t="shared" si="76"/>
        <v>28000</v>
      </c>
      <c r="DO88" s="602">
        <f t="shared" si="77"/>
        <v>56800</v>
      </c>
      <c r="DP88" s="600">
        <f t="shared" si="78"/>
        <v>0</v>
      </c>
      <c r="DQ88" s="601">
        <f t="shared" si="79"/>
        <v>0</v>
      </c>
      <c r="DR88" s="601">
        <f t="shared" si="80"/>
        <v>0</v>
      </c>
      <c r="DS88" s="601">
        <f t="shared" si="81"/>
        <v>0</v>
      </c>
      <c r="DT88" s="601">
        <f t="shared" si="82"/>
        <v>0</v>
      </c>
      <c r="DU88" s="602">
        <f t="shared" si="83"/>
        <v>0</v>
      </c>
      <c r="DV88" s="600">
        <f t="shared" si="84"/>
        <v>0</v>
      </c>
      <c r="DW88" s="601">
        <f t="shared" si="85"/>
        <v>28800</v>
      </c>
      <c r="DX88" s="601">
        <f t="shared" si="86"/>
        <v>0</v>
      </c>
      <c r="DY88" s="601">
        <f t="shared" si="87"/>
        <v>0</v>
      </c>
      <c r="DZ88" s="601">
        <f t="shared" si="88"/>
        <v>28000</v>
      </c>
      <c r="EA88" s="602">
        <f t="shared" si="89"/>
        <v>56800</v>
      </c>
      <c r="EB88" s="459"/>
      <c r="EC88" s="366"/>
      <c r="ED88" s="174"/>
      <c r="EE88" s="174"/>
      <c r="EF88" s="174"/>
      <c r="EG88" s="174"/>
      <c r="EH88" s="174">
        <f t="shared" si="90"/>
        <v>0</v>
      </c>
      <c r="EI88" s="602"/>
      <c r="EJ88" s="459"/>
      <c r="EK88" s="614"/>
      <c r="EL88" s="622"/>
      <c r="EM88" s="623"/>
      <c r="EO88" s="600">
        <v>1491352.39</v>
      </c>
      <c r="EP88" s="601">
        <v>452157.61</v>
      </c>
      <c r="EQ88" s="601">
        <f t="shared" si="91"/>
        <v>1943510</v>
      </c>
      <c r="ER88" s="624" t="s">
        <v>5800</v>
      </c>
      <c r="ES88" s="625">
        <v>45132</v>
      </c>
    </row>
    <row r="89" spans="1:149">
      <c r="A89" s="231">
        <v>142</v>
      </c>
      <c r="B89" s="151">
        <v>2445</v>
      </c>
      <c r="C89" s="151">
        <v>70695997</v>
      </c>
      <c r="D89" s="232" t="s">
        <v>876</v>
      </c>
      <c r="E89" s="366"/>
      <c r="F89" s="174">
        <v>31680</v>
      </c>
      <c r="G89" s="174"/>
      <c r="H89" s="174"/>
      <c r="I89" s="174"/>
      <c r="J89" s="367">
        <f t="shared" si="92"/>
        <v>31680</v>
      </c>
      <c r="K89" s="366"/>
      <c r="L89" s="174"/>
      <c r="M89" s="174"/>
      <c r="N89" s="174"/>
      <c r="O89" s="174"/>
      <c r="P89" s="367">
        <f t="shared" si="51"/>
        <v>0</v>
      </c>
      <c r="Q89" s="366"/>
      <c r="R89" s="174">
        <f t="shared" si="52"/>
        <v>31680</v>
      </c>
      <c r="S89" s="174"/>
      <c r="T89" s="174"/>
      <c r="U89" s="174"/>
      <c r="V89" s="367">
        <f t="shared" si="53"/>
        <v>31680</v>
      </c>
      <c r="W89" s="366"/>
      <c r="X89" s="174"/>
      <c r="Y89" s="174"/>
      <c r="Z89" s="174"/>
      <c r="AA89" s="174"/>
      <c r="AB89" s="367">
        <f t="shared" si="54"/>
        <v>0</v>
      </c>
      <c r="AC89" s="366"/>
      <c r="AD89" s="174"/>
      <c r="AE89" s="174"/>
      <c r="AF89" s="174"/>
      <c r="AG89" s="174"/>
      <c r="AH89" s="367">
        <f t="shared" si="55"/>
        <v>0</v>
      </c>
      <c r="AI89" s="366"/>
      <c r="AJ89" s="174"/>
      <c r="AK89" s="174"/>
      <c r="AL89" s="174"/>
      <c r="AM89" s="174">
        <f t="shared" si="56"/>
        <v>0</v>
      </c>
      <c r="AN89" s="367">
        <f t="shared" si="57"/>
        <v>0</v>
      </c>
      <c r="AO89" s="611"/>
      <c r="AP89" s="174"/>
      <c r="AQ89" s="174"/>
      <c r="AR89" s="174"/>
      <c r="AS89" s="174">
        <v>20000</v>
      </c>
      <c r="AT89" s="367">
        <f t="shared" si="58"/>
        <v>20000</v>
      </c>
      <c r="AU89" s="366"/>
      <c r="AV89" s="174"/>
      <c r="AW89" s="174"/>
      <c r="AX89" s="174"/>
      <c r="AY89" s="174"/>
      <c r="AZ89" s="367">
        <f t="shared" si="59"/>
        <v>0</v>
      </c>
      <c r="BA89" s="366"/>
      <c r="BB89" s="174"/>
      <c r="BC89" s="174"/>
      <c r="BD89" s="174"/>
      <c r="BE89" s="174">
        <f t="shared" si="60"/>
        <v>20000</v>
      </c>
      <c r="BF89" s="367">
        <f t="shared" si="61"/>
        <v>20000</v>
      </c>
      <c r="BG89" s="611"/>
      <c r="BH89" s="174"/>
      <c r="BI89" s="174"/>
      <c r="BJ89" s="174"/>
      <c r="BK89" s="174"/>
      <c r="BL89" s="367">
        <f t="shared" si="93"/>
        <v>0</v>
      </c>
      <c r="BM89" s="366"/>
      <c r="BN89" s="174"/>
      <c r="BO89" s="174"/>
      <c r="BP89" s="174"/>
      <c r="BQ89" s="174"/>
      <c r="BR89" s="367">
        <f t="shared" si="62"/>
        <v>0</v>
      </c>
      <c r="BS89" s="366"/>
      <c r="BT89" s="174"/>
      <c r="BU89" s="174"/>
      <c r="BV89" s="174"/>
      <c r="BW89" s="174"/>
      <c r="BX89" s="367">
        <f t="shared" si="63"/>
        <v>0</v>
      </c>
      <c r="BY89" s="366"/>
      <c r="BZ89" s="174"/>
      <c r="CA89" s="174"/>
      <c r="CB89" s="174"/>
      <c r="CC89" s="174"/>
      <c r="CD89" s="367">
        <f t="shared" si="64"/>
        <v>0</v>
      </c>
      <c r="CE89" s="618"/>
      <c r="CF89" s="366"/>
      <c r="CG89" s="174"/>
      <c r="CH89" s="174"/>
      <c r="CI89" s="174"/>
      <c r="CJ89" s="174"/>
      <c r="CK89" s="367">
        <f t="shared" si="94"/>
        <v>0</v>
      </c>
      <c r="CL89" s="611">
        <f t="shared" si="65"/>
        <v>0</v>
      </c>
      <c r="CM89" s="174">
        <f t="shared" si="66"/>
        <v>0</v>
      </c>
      <c r="CN89" s="174">
        <f t="shared" si="67"/>
        <v>0</v>
      </c>
      <c r="CO89" s="174">
        <f t="shared" si="68"/>
        <v>0</v>
      </c>
      <c r="CP89" s="174">
        <f t="shared" si="69"/>
        <v>0</v>
      </c>
      <c r="CQ89" s="367">
        <f t="shared" si="95"/>
        <v>0</v>
      </c>
      <c r="CR89" s="613"/>
      <c r="CS89" s="601"/>
      <c r="CT89" s="601"/>
      <c r="CU89" s="601"/>
      <c r="CV89" s="601"/>
      <c r="CW89" s="367">
        <f t="shared" si="96"/>
        <v>0</v>
      </c>
      <c r="CX89" s="366"/>
      <c r="CY89" s="174"/>
      <c r="CZ89" s="174"/>
      <c r="DA89" s="174"/>
      <c r="DB89" s="174"/>
      <c r="DC89" s="367">
        <f t="shared" si="70"/>
        <v>0</v>
      </c>
      <c r="DD89" s="366"/>
      <c r="DE89" s="174"/>
      <c r="DF89" s="174"/>
      <c r="DG89" s="174"/>
      <c r="DH89" s="174"/>
      <c r="DI89" s="367">
        <f t="shared" si="71"/>
        <v>0</v>
      </c>
      <c r="DJ89" s="600">
        <f t="shared" si="72"/>
        <v>0</v>
      </c>
      <c r="DK89" s="601">
        <f t="shared" si="73"/>
        <v>31680</v>
      </c>
      <c r="DL89" s="601">
        <f t="shared" si="74"/>
        <v>0</v>
      </c>
      <c r="DM89" s="601">
        <f t="shared" si="75"/>
        <v>0</v>
      </c>
      <c r="DN89" s="601">
        <f t="shared" si="76"/>
        <v>20000</v>
      </c>
      <c r="DO89" s="602">
        <f t="shared" si="77"/>
        <v>51680</v>
      </c>
      <c r="DP89" s="600">
        <f t="shared" si="78"/>
        <v>0</v>
      </c>
      <c r="DQ89" s="601">
        <f t="shared" si="79"/>
        <v>0</v>
      </c>
      <c r="DR89" s="601">
        <f t="shared" si="80"/>
        <v>0</v>
      </c>
      <c r="DS89" s="601">
        <f t="shared" si="81"/>
        <v>0</v>
      </c>
      <c r="DT89" s="601">
        <f t="shared" si="82"/>
        <v>0</v>
      </c>
      <c r="DU89" s="602">
        <f t="shared" si="83"/>
        <v>0</v>
      </c>
      <c r="DV89" s="600">
        <f t="shared" si="84"/>
        <v>0</v>
      </c>
      <c r="DW89" s="601">
        <f t="shared" si="85"/>
        <v>31680</v>
      </c>
      <c r="DX89" s="601">
        <f t="shared" si="86"/>
        <v>0</v>
      </c>
      <c r="DY89" s="601">
        <f t="shared" si="87"/>
        <v>0</v>
      </c>
      <c r="DZ89" s="601">
        <f t="shared" si="88"/>
        <v>20000</v>
      </c>
      <c r="EA89" s="602">
        <f t="shared" si="89"/>
        <v>51680</v>
      </c>
      <c r="EB89" s="459"/>
      <c r="EC89" s="366"/>
      <c r="ED89" s="174"/>
      <c r="EE89" s="174"/>
      <c r="EF89" s="174"/>
      <c r="EG89" s="174"/>
      <c r="EH89" s="174">
        <f t="shared" si="90"/>
        <v>0</v>
      </c>
      <c r="EI89" s="602"/>
      <c r="EJ89" s="459"/>
      <c r="EK89" s="614"/>
      <c r="EL89" s="622"/>
      <c r="EM89" s="623"/>
      <c r="EO89" s="600"/>
      <c r="EP89" s="601"/>
      <c r="EQ89" s="601"/>
      <c r="ER89" s="624"/>
      <c r="ES89" s="625"/>
    </row>
    <row r="90" spans="1:149">
      <c r="A90" s="231">
        <v>143</v>
      </c>
      <c r="B90" s="151">
        <v>2495</v>
      </c>
      <c r="C90" s="151">
        <v>70983810</v>
      </c>
      <c r="D90" s="232" t="s">
        <v>882</v>
      </c>
      <c r="E90" s="366"/>
      <c r="F90" s="174">
        <v>49920</v>
      </c>
      <c r="G90" s="174"/>
      <c r="H90" s="174"/>
      <c r="I90" s="174"/>
      <c r="J90" s="367">
        <f t="shared" si="92"/>
        <v>49920</v>
      </c>
      <c r="K90" s="366"/>
      <c r="L90" s="174">
        <v>28670</v>
      </c>
      <c r="M90" s="174"/>
      <c r="N90" s="174"/>
      <c r="O90" s="174"/>
      <c r="P90" s="367">
        <f t="shared" si="51"/>
        <v>28670</v>
      </c>
      <c r="Q90" s="366"/>
      <c r="R90" s="174">
        <f t="shared" si="52"/>
        <v>21250</v>
      </c>
      <c r="S90" s="174"/>
      <c r="T90" s="174"/>
      <c r="U90" s="174"/>
      <c r="V90" s="367">
        <f t="shared" si="53"/>
        <v>21250</v>
      </c>
      <c r="W90" s="366"/>
      <c r="X90" s="174"/>
      <c r="Y90" s="174"/>
      <c r="Z90" s="174"/>
      <c r="AA90" s="174"/>
      <c r="AB90" s="367">
        <f t="shared" si="54"/>
        <v>0</v>
      </c>
      <c r="AC90" s="366"/>
      <c r="AD90" s="174"/>
      <c r="AE90" s="174"/>
      <c r="AF90" s="174"/>
      <c r="AG90" s="174"/>
      <c r="AH90" s="367">
        <f t="shared" si="55"/>
        <v>0</v>
      </c>
      <c r="AI90" s="366"/>
      <c r="AJ90" s="174"/>
      <c r="AK90" s="174"/>
      <c r="AL90" s="174"/>
      <c r="AM90" s="174">
        <f t="shared" si="56"/>
        <v>0</v>
      </c>
      <c r="AN90" s="367">
        <f t="shared" si="57"/>
        <v>0</v>
      </c>
      <c r="AO90" s="611"/>
      <c r="AP90" s="174"/>
      <c r="AQ90" s="174"/>
      <c r="AR90" s="174"/>
      <c r="AS90" s="174">
        <v>110000</v>
      </c>
      <c r="AT90" s="367">
        <f t="shared" si="58"/>
        <v>110000</v>
      </c>
      <c r="AU90" s="366"/>
      <c r="AV90" s="174"/>
      <c r="AW90" s="174"/>
      <c r="AX90" s="174"/>
      <c r="AY90" s="174"/>
      <c r="AZ90" s="367">
        <f t="shared" si="59"/>
        <v>0</v>
      </c>
      <c r="BA90" s="366"/>
      <c r="BB90" s="174"/>
      <c r="BC90" s="174"/>
      <c r="BD90" s="174"/>
      <c r="BE90" s="174">
        <f t="shared" si="60"/>
        <v>110000</v>
      </c>
      <c r="BF90" s="367">
        <f t="shared" si="61"/>
        <v>110000</v>
      </c>
      <c r="BG90" s="611"/>
      <c r="BH90" s="174"/>
      <c r="BI90" s="174"/>
      <c r="BJ90" s="174"/>
      <c r="BK90" s="174"/>
      <c r="BL90" s="367">
        <f t="shared" si="93"/>
        <v>0</v>
      </c>
      <c r="BM90" s="366"/>
      <c r="BN90" s="174"/>
      <c r="BO90" s="174"/>
      <c r="BP90" s="174"/>
      <c r="BQ90" s="174"/>
      <c r="BR90" s="367">
        <f t="shared" si="62"/>
        <v>0</v>
      </c>
      <c r="BS90" s="366"/>
      <c r="BT90" s="174"/>
      <c r="BU90" s="174"/>
      <c r="BV90" s="174"/>
      <c r="BW90" s="174"/>
      <c r="BX90" s="367">
        <f t="shared" si="63"/>
        <v>0</v>
      </c>
      <c r="BY90" s="366"/>
      <c r="BZ90" s="174"/>
      <c r="CA90" s="174"/>
      <c r="CB90" s="174"/>
      <c r="CC90" s="174"/>
      <c r="CD90" s="367">
        <f t="shared" si="64"/>
        <v>0</v>
      </c>
      <c r="CE90" s="618"/>
      <c r="CF90" s="366"/>
      <c r="CG90" s="174"/>
      <c r="CH90" s="174"/>
      <c r="CI90" s="174"/>
      <c r="CJ90" s="174"/>
      <c r="CK90" s="367">
        <f t="shared" si="94"/>
        <v>0</v>
      </c>
      <c r="CL90" s="611">
        <f t="shared" si="65"/>
        <v>0</v>
      </c>
      <c r="CM90" s="174">
        <f t="shared" si="66"/>
        <v>0</v>
      </c>
      <c r="CN90" s="174">
        <f t="shared" si="67"/>
        <v>0</v>
      </c>
      <c r="CO90" s="174">
        <f t="shared" si="68"/>
        <v>0</v>
      </c>
      <c r="CP90" s="174">
        <f t="shared" si="69"/>
        <v>0</v>
      </c>
      <c r="CQ90" s="367">
        <f t="shared" si="95"/>
        <v>0</v>
      </c>
      <c r="CR90" s="613"/>
      <c r="CS90" s="601"/>
      <c r="CT90" s="601"/>
      <c r="CU90" s="601"/>
      <c r="CV90" s="601"/>
      <c r="CW90" s="367">
        <f t="shared" si="96"/>
        <v>0</v>
      </c>
      <c r="CX90" s="366"/>
      <c r="CY90" s="174"/>
      <c r="CZ90" s="174"/>
      <c r="DA90" s="174"/>
      <c r="DB90" s="174"/>
      <c r="DC90" s="367">
        <f t="shared" si="70"/>
        <v>0</v>
      </c>
      <c r="DD90" s="366"/>
      <c r="DE90" s="174"/>
      <c r="DF90" s="174"/>
      <c r="DG90" s="174"/>
      <c r="DH90" s="174"/>
      <c r="DI90" s="367">
        <f t="shared" si="71"/>
        <v>0</v>
      </c>
      <c r="DJ90" s="600">
        <f t="shared" si="72"/>
        <v>0</v>
      </c>
      <c r="DK90" s="601">
        <f t="shared" si="73"/>
        <v>49920</v>
      </c>
      <c r="DL90" s="601">
        <f t="shared" si="74"/>
        <v>0</v>
      </c>
      <c r="DM90" s="601">
        <f t="shared" si="75"/>
        <v>0</v>
      </c>
      <c r="DN90" s="601">
        <f t="shared" si="76"/>
        <v>110000</v>
      </c>
      <c r="DO90" s="602">
        <f t="shared" si="77"/>
        <v>159920</v>
      </c>
      <c r="DP90" s="600">
        <f t="shared" si="78"/>
        <v>0</v>
      </c>
      <c r="DQ90" s="601">
        <f t="shared" si="79"/>
        <v>28670</v>
      </c>
      <c r="DR90" s="601">
        <f t="shared" si="80"/>
        <v>0</v>
      </c>
      <c r="DS90" s="601">
        <f t="shared" si="81"/>
        <v>0</v>
      </c>
      <c r="DT90" s="601">
        <f t="shared" si="82"/>
        <v>0</v>
      </c>
      <c r="DU90" s="602">
        <f t="shared" si="83"/>
        <v>28670</v>
      </c>
      <c r="DV90" s="600">
        <f t="shared" si="84"/>
        <v>0</v>
      </c>
      <c r="DW90" s="601">
        <f t="shared" si="85"/>
        <v>21250</v>
      </c>
      <c r="DX90" s="601">
        <f t="shared" si="86"/>
        <v>0</v>
      </c>
      <c r="DY90" s="601">
        <f t="shared" si="87"/>
        <v>0</v>
      </c>
      <c r="DZ90" s="601">
        <f t="shared" si="88"/>
        <v>110000</v>
      </c>
      <c r="EA90" s="602">
        <f t="shared" si="89"/>
        <v>131250</v>
      </c>
      <c r="EB90" s="459"/>
      <c r="EC90" s="366"/>
      <c r="ED90" s="174"/>
      <c r="EE90" s="174"/>
      <c r="EF90" s="174"/>
      <c r="EG90" s="174"/>
      <c r="EH90" s="174">
        <f t="shared" si="90"/>
        <v>0</v>
      </c>
      <c r="EI90" s="602"/>
      <c r="EJ90" s="459"/>
      <c r="EK90" s="614"/>
      <c r="EL90" s="622"/>
      <c r="EM90" s="623"/>
      <c r="EO90" s="600">
        <v>719997.6</v>
      </c>
      <c r="EP90" s="601">
        <v>218293.4</v>
      </c>
      <c r="EQ90" s="601">
        <f t="shared" si="91"/>
        <v>938291</v>
      </c>
      <c r="ER90" s="624" t="s">
        <v>5848</v>
      </c>
      <c r="ES90" s="625">
        <v>45147</v>
      </c>
    </row>
    <row r="91" spans="1:149">
      <c r="A91" s="231">
        <v>144</v>
      </c>
      <c r="B91" s="151">
        <v>2305</v>
      </c>
      <c r="C91" s="151">
        <v>72741686</v>
      </c>
      <c r="D91" s="232" t="s">
        <v>3501</v>
      </c>
      <c r="E91" s="366"/>
      <c r="F91" s="174">
        <v>33120</v>
      </c>
      <c r="G91" s="174"/>
      <c r="H91" s="174"/>
      <c r="I91" s="174"/>
      <c r="J91" s="367">
        <f t="shared" si="92"/>
        <v>33120</v>
      </c>
      <c r="K91" s="366"/>
      <c r="L91" s="174"/>
      <c r="M91" s="174"/>
      <c r="N91" s="174"/>
      <c r="O91" s="174"/>
      <c r="P91" s="367">
        <f t="shared" si="51"/>
        <v>0</v>
      </c>
      <c r="Q91" s="366"/>
      <c r="R91" s="174">
        <f t="shared" si="52"/>
        <v>33120</v>
      </c>
      <c r="S91" s="174"/>
      <c r="T91" s="174"/>
      <c r="U91" s="174"/>
      <c r="V91" s="367">
        <f t="shared" si="53"/>
        <v>33120</v>
      </c>
      <c r="W91" s="366"/>
      <c r="X91" s="174"/>
      <c r="Y91" s="174"/>
      <c r="Z91" s="174"/>
      <c r="AA91" s="174">
        <v>49000</v>
      </c>
      <c r="AB91" s="367">
        <f t="shared" si="54"/>
        <v>49000</v>
      </c>
      <c r="AC91" s="366"/>
      <c r="AD91" s="174"/>
      <c r="AE91" s="174"/>
      <c r="AF91" s="174"/>
      <c r="AG91" s="174"/>
      <c r="AH91" s="367">
        <f t="shared" si="55"/>
        <v>0</v>
      </c>
      <c r="AI91" s="366"/>
      <c r="AJ91" s="174"/>
      <c r="AK91" s="174"/>
      <c r="AL91" s="174"/>
      <c r="AM91" s="174">
        <f t="shared" si="56"/>
        <v>49000</v>
      </c>
      <c r="AN91" s="367">
        <f t="shared" si="57"/>
        <v>49000</v>
      </c>
      <c r="AO91" s="611"/>
      <c r="AP91" s="174"/>
      <c r="AQ91" s="174"/>
      <c r="AR91" s="174"/>
      <c r="AS91" s="174">
        <v>20000</v>
      </c>
      <c r="AT91" s="367">
        <f t="shared" si="58"/>
        <v>20000</v>
      </c>
      <c r="AU91" s="366"/>
      <c r="AV91" s="174"/>
      <c r="AW91" s="174"/>
      <c r="AX91" s="174"/>
      <c r="AY91" s="174"/>
      <c r="AZ91" s="367">
        <f t="shared" si="59"/>
        <v>0</v>
      </c>
      <c r="BA91" s="366"/>
      <c r="BB91" s="174"/>
      <c r="BC91" s="174"/>
      <c r="BD91" s="174"/>
      <c r="BE91" s="174">
        <f t="shared" si="60"/>
        <v>20000</v>
      </c>
      <c r="BF91" s="367">
        <f t="shared" si="61"/>
        <v>20000</v>
      </c>
      <c r="BG91" s="611"/>
      <c r="BH91" s="174"/>
      <c r="BI91" s="174"/>
      <c r="BJ91" s="174"/>
      <c r="BK91" s="174"/>
      <c r="BL91" s="367">
        <f t="shared" si="93"/>
        <v>0</v>
      </c>
      <c r="BM91" s="366"/>
      <c r="BN91" s="174"/>
      <c r="BO91" s="174"/>
      <c r="BP91" s="174"/>
      <c r="BQ91" s="174"/>
      <c r="BR91" s="367">
        <f t="shared" si="62"/>
        <v>0</v>
      </c>
      <c r="BS91" s="366"/>
      <c r="BT91" s="174"/>
      <c r="BU91" s="174"/>
      <c r="BV91" s="174"/>
      <c r="BW91" s="174"/>
      <c r="BX91" s="367">
        <f t="shared" si="63"/>
        <v>0</v>
      </c>
      <c r="BY91" s="366"/>
      <c r="BZ91" s="174"/>
      <c r="CA91" s="174"/>
      <c r="CB91" s="174"/>
      <c r="CC91" s="174"/>
      <c r="CD91" s="367">
        <f t="shared" si="64"/>
        <v>0</v>
      </c>
      <c r="CE91" s="618"/>
      <c r="CF91" s="366"/>
      <c r="CG91" s="174"/>
      <c r="CH91" s="174"/>
      <c r="CI91" s="174"/>
      <c r="CJ91" s="174"/>
      <c r="CK91" s="367">
        <f t="shared" si="94"/>
        <v>0</v>
      </c>
      <c r="CL91" s="611">
        <f t="shared" si="65"/>
        <v>0</v>
      </c>
      <c r="CM91" s="174">
        <f t="shared" si="66"/>
        <v>0</v>
      </c>
      <c r="CN91" s="174">
        <f t="shared" si="67"/>
        <v>0</v>
      </c>
      <c r="CO91" s="174">
        <f t="shared" si="68"/>
        <v>0</v>
      </c>
      <c r="CP91" s="174">
        <f t="shared" si="69"/>
        <v>0</v>
      </c>
      <c r="CQ91" s="367">
        <f t="shared" si="95"/>
        <v>0</v>
      </c>
      <c r="CR91" s="613"/>
      <c r="CS91" s="601"/>
      <c r="CT91" s="601"/>
      <c r="CU91" s="601"/>
      <c r="CV91" s="601"/>
      <c r="CW91" s="367">
        <f t="shared" si="96"/>
        <v>0</v>
      </c>
      <c r="CX91" s="366"/>
      <c r="CY91" s="174"/>
      <c r="CZ91" s="174"/>
      <c r="DA91" s="174"/>
      <c r="DB91" s="174"/>
      <c r="DC91" s="367">
        <f t="shared" si="70"/>
        <v>0</v>
      </c>
      <c r="DD91" s="366"/>
      <c r="DE91" s="174"/>
      <c r="DF91" s="174"/>
      <c r="DG91" s="174"/>
      <c r="DH91" s="174"/>
      <c r="DI91" s="367">
        <f t="shared" si="71"/>
        <v>0</v>
      </c>
      <c r="DJ91" s="600">
        <f t="shared" si="72"/>
        <v>0</v>
      </c>
      <c r="DK91" s="601">
        <f t="shared" si="73"/>
        <v>33120</v>
      </c>
      <c r="DL91" s="601">
        <f t="shared" si="74"/>
        <v>0</v>
      </c>
      <c r="DM91" s="601">
        <f t="shared" si="75"/>
        <v>0</v>
      </c>
      <c r="DN91" s="601">
        <f t="shared" si="76"/>
        <v>69000</v>
      </c>
      <c r="DO91" s="602">
        <f t="shared" si="77"/>
        <v>102120</v>
      </c>
      <c r="DP91" s="600">
        <f t="shared" si="78"/>
        <v>0</v>
      </c>
      <c r="DQ91" s="601">
        <f t="shared" si="79"/>
        <v>0</v>
      </c>
      <c r="DR91" s="601">
        <f t="shared" si="80"/>
        <v>0</v>
      </c>
      <c r="DS91" s="601">
        <f t="shared" si="81"/>
        <v>0</v>
      </c>
      <c r="DT91" s="601">
        <f t="shared" si="82"/>
        <v>0</v>
      </c>
      <c r="DU91" s="602">
        <f t="shared" si="83"/>
        <v>0</v>
      </c>
      <c r="DV91" s="600">
        <f t="shared" si="84"/>
        <v>0</v>
      </c>
      <c r="DW91" s="601">
        <f t="shared" si="85"/>
        <v>33120</v>
      </c>
      <c r="DX91" s="601">
        <f t="shared" si="86"/>
        <v>0</v>
      </c>
      <c r="DY91" s="601">
        <f t="shared" si="87"/>
        <v>0</v>
      </c>
      <c r="DZ91" s="601">
        <f t="shared" si="88"/>
        <v>69000</v>
      </c>
      <c r="EA91" s="602">
        <f t="shared" si="89"/>
        <v>102120</v>
      </c>
      <c r="EB91" s="459"/>
      <c r="EC91" s="366"/>
      <c r="ED91" s="174"/>
      <c r="EE91" s="174"/>
      <c r="EF91" s="174"/>
      <c r="EG91" s="174"/>
      <c r="EH91" s="174">
        <f t="shared" si="90"/>
        <v>0</v>
      </c>
      <c r="EI91" s="602"/>
      <c r="EJ91" s="459"/>
      <c r="EK91" s="614"/>
      <c r="EL91" s="622"/>
      <c r="EM91" s="623"/>
      <c r="EO91" s="600">
        <v>682665.25</v>
      </c>
      <c r="EP91" s="601">
        <v>206974.75</v>
      </c>
      <c r="EQ91" s="601">
        <f t="shared" si="91"/>
        <v>889640</v>
      </c>
      <c r="ER91" s="624" t="s">
        <v>5694</v>
      </c>
      <c r="ES91" s="625">
        <v>45028</v>
      </c>
    </row>
    <row r="92" spans="1:149">
      <c r="A92" s="231">
        <v>145</v>
      </c>
      <c r="B92" s="151">
        <v>2498</v>
      </c>
      <c r="C92" s="151">
        <v>70695539</v>
      </c>
      <c r="D92" s="232" t="s">
        <v>894</v>
      </c>
      <c r="E92" s="366"/>
      <c r="F92" s="174">
        <v>63840</v>
      </c>
      <c r="G92" s="174"/>
      <c r="H92" s="174"/>
      <c r="I92" s="174"/>
      <c r="J92" s="367">
        <f t="shared" si="92"/>
        <v>63840</v>
      </c>
      <c r="K92" s="366"/>
      <c r="L92" s="174"/>
      <c r="M92" s="174"/>
      <c r="N92" s="174"/>
      <c r="O92" s="174"/>
      <c r="P92" s="367">
        <f t="shared" si="51"/>
        <v>0</v>
      </c>
      <c r="Q92" s="366"/>
      <c r="R92" s="174">
        <f t="shared" si="52"/>
        <v>63840</v>
      </c>
      <c r="S92" s="174"/>
      <c r="T92" s="174"/>
      <c r="U92" s="174"/>
      <c r="V92" s="367">
        <f t="shared" si="53"/>
        <v>63840</v>
      </c>
      <c r="W92" s="366"/>
      <c r="X92" s="174"/>
      <c r="Y92" s="174"/>
      <c r="Z92" s="174"/>
      <c r="AA92" s="174"/>
      <c r="AB92" s="367">
        <f t="shared" si="54"/>
        <v>0</v>
      </c>
      <c r="AC92" s="366"/>
      <c r="AD92" s="174"/>
      <c r="AE92" s="174"/>
      <c r="AF92" s="174"/>
      <c r="AG92" s="174"/>
      <c r="AH92" s="367">
        <f t="shared" si="55"/>
        <v>0</v>
      </c>
      <c r="AI92" s="366"/>
      <c r="AJ92" s="174"/>
      <c r="AK92" s="174"/>
      <c r="AL92" s="174"/>
      <c r="AM92" s="174">
        <f t="shared" si="56"/>
        <v>0</v>
      </c>
      <c r="AN92" s="367">
        <f t="shared" si="57"/>
        <v>0</v>
      </c>
      <c r="AO92" s="611"/>
      <c r="AP92" s="174"/>
      <c r="AQ92" s="174"/>
      <c r="AR92" s="174"/>
      <c r="AS92" s="174">
        <v>180000</v>
      </c>
      <c r="AT92" s="367">
        <f t="shared" si="58"/>
        <v>180000</v>
      </c>
      <c r="AU92" s="366"/>
      <c r="AV92" s="174"/>
      <c r="AW92" s="174"/>
      <c r="AX92" s="174"/>
      <c r="AY92" s="174"/>
      <c r="AZ92" s="367">
        <f t="shared" si="59"/>
        <v>0</v>
      </c>
      <c r="BA92" s="366"/>
      <c r="BB92" s="174"/>
      <c r="BC92" s="174"/>
      <c r="BD92" s="174"/>
      <c r="BE92" s="174">
        <f t="shared" si="60"/>
        <v>180000</v>
      </c>
      <c r="BF92" s="367">
        <f t="shared" si="61"/>
        <v>180000</v>
      </c>
      <c r="BG92" s="611"/>
      <c r="BH92" s="174"/>
      <c r="BI92" s="174"/>
      <c r="BJ92" s="174"/>
      <c r="BK92" s="174"/>
      <c r="BL92" s="367">
        <f t="shared" si="93"/>
        <v>0</v>
      </c>
      <c r="BM92" s="366"/>
      <c r="BN92" s="174"/>
      <c r="BO92" s="174"/>
      <c r="BP92" s="174"/>
      <c r="BQ92" s="174"/>
      <c r="BR92" s="367">
        <f t="shared" si="62"/>
        <v>0</v>
      </c>
      <c r="BS92" s="366"/>
      <c r="BT92" s="174"/>
      <c r="BU92" s="174"/>
      <c r="BV92" s="174"/>
      <c r="BW92" s="174"/>
      <c r="BX92" s="367">
        <f t="shared" si="63"/>
        <v>0</v>
      </c>
      <c r="BY92" s="366"/>
      <c r="BZ92" s="174"/>
      <c r="CA92" s="174"/>
      <c r="CB92" s="174"/>
      <c r="CC92" s="174"/>
      <c r="CD92" s="367">
        <f t="shared" si="64"/>
        <v>0</v>
      </c>
      <c r="CE92" s="618"/>
      <c r="CF92" s="366"/>
      <c r="CG92" s="174"/>
      <c r="CH92" s="174"/>
      <c r="CI92" s="174"/>
      <c r="CJ92" s="174"/>
      <c r="CK92" s="367">
        <f t="shared" si="94"/>
        <v>0</v>
      </c>
      <c r="CL92" s="611">
        <f t="shared" si="65"/>
        <v>0</v>
      </c>
      <c r="CM92" s="174">
        <f t="shared" si="66"/>
        <v>0</v>
      </c>
      <c r="CN92" s="174">
        <f t="shared" si="67"/>
        <v>0</v>
      </c>
      <c r="CO92" s="174">
        <f t="shared" si="68"/>
        <v>0</v>
      </c>
      <c r="CP92" s="174">
        <f t="shared" si="69"/>
        <v>0</v>
      </c>
      <c r="CQ92" s="367">
        <f t="shared" si="95"/>
        <v>0</v>
      </c>
      <c r="CR92" s="613"/>
      <c r="CS92" s="601"/>
      <c r="CT92" s="601"/>
      <c r="CU92" s="601"/>
      <c r="CV92" s="601"/>
      <c r="CW92" s="367">
        <f t="shared" si="96"/>
        <v>0</v>
      </c>
      <c r="CX92" s="366"/>
      <c r="CY92" s="174"/>
      <c r="CZ92" s="174"/>
      <c r="DA92" s="174"/>
      <c r="DB92" s="174"/>
      <c r="DC92" s="367">
        <f t="shared" si="70"/>
        <v>0</v>
      </c>
      <c r="DD92" s="366"/>
      <c r="DE92" s="174"/>
      <c r="DF92" s="174"/>
      <c r="DG92" s="174"/>
      <c r="DH92" s="174"/>
      <c r="DI92" s="367">
        <f t="shared" si="71"/>
        <v>0</v>
      </c>
      <c r="DJ92" s="600">
        <f t="shared" si="72"/>
        <v>0</v>
      </c>
      <c r="DK92" s="601">
        <f t="shared" si="73"/>
        <v>63840</v>
      </c>
      <c r="DL92" s="601">
        <f t="shared" si="74"/>
        <v>0</v>
      </c>
      <c r="DM92" s="601">
        <f t="shared" si="75"/>
        <v>0</v>
      </c>
      <c r="DN92" s="601">
        <f t="shared" si="76"/>
        <v>180000</v>
      </c>
      <c r="DO92" s="602">
        <f t="shared" si="77"/>
        <v>243840</v>
      </c>
      <c r="DP92" s="600">
        <f t="shared" si="78"/>
        <v>0</v>
      </c>
      <c r="DQ92" s="601">
        <f t="shared" si="79"/>
        <v>0</v>
      </c>
      <c r="DR92" s="601">
        <f t="shared" si="80"/>
        <v>0</v>
      </c>
      <c r="DS92" s="601">
        <f t="shared" si="81"/>
        <v>0</v>
      </c>
      <c r="DT92" s="601">
        <f t="shared" si="82"/>
        <v>0</v>
      </c>
      <c r="DU92" s="602">
        <f t="shared" si="83"/>
        <v>0</v>
      </c>
      <c r="DV92" s="600">
        <f t="shared" si="84"/>
        <v>0</v>
      </c>
      <c r="DW92" s="601">
        <f t="shared" si="85"/>
        <v>63840</v>
      </c>
      <c r="DX92" s="601">
        <f t="shared" si="86"/>
        <v>0</v>
      </c>
      <c r="DY92" s="601">
        <f t="shared" si="87"/>
        <v>0</v>
      </c>
      <c r="DZ92" s="601">
        <f t="shared" si="88"/>
        <v>180000</v>
      </c>
      <c r="EA92" s="602">
        <f t="shared" si="89"/>
        <v>243840</v>
      </c>
      <c r="EB92" s="459"/>
      <c r="EC92" s="366"/>
      <c r="ED92" s="174"/>
      <c r="EE92" s="174"/>
      <c r="EF92" s="174"/>
      <c r="EG92" s="174"/>
      <c r="EH92" s="174">
        <f t="shared" si="90"/>
        <v>0</v>
      </c>
      <c r="EI92" s="602"/>
      <c r="EJ92" s="459"/>
      <c r="EK92" s="614"/>
      <c r="EL92" s="622"/>
      <c r="EM92" s="623"/>
      <c r="EO92" s="600">
        <v>1733673.09</v>
      </c>
      <c r="EP92" s="601">
        <v>525625.91</v>
      </c>
      <c r="EQ92" s="601">
        <f t="shared" si="91"/>
        <v>2259299</v>
      </c>
      <c r="ER92" s="624" t="s">
        <v>5753</v>
      </c>
      <c r="ES92" s="625">
        <v>45104</v>
      </c>
    </row>
    <row r="93" spans="1:149">
      <c r="A93" s="231">
        <v>146</v>
      </c>
      <c r="B93" s="151">
        <v>2499</v>
      </c>
      <c r="C93" s="151">
        <v>70983283</v>
      </c>
      <c r="D93" s="232" t="s">
        <v>903</v>
      </c>
      <c r="E93" s="366"/>
      <c r="F93" s="174">
        <v>9600</v>
      </c>
      <c r="G93" s="174"/>
      <c r="H93" s="174"/>
      <c r="I93" s="174"/>
      <c r="J93" s="367">
        <f t="shared" si="92"/>
        <v>9600</v>
      </c>
      <c r="K93" s="366"/>
      <c r="L93" s="174"/>
      <c r="M93" s="174"/>
      <c r="N93" s="174"/>
      <c r="O93" s="174"/>
      <c r="P93" s="367">
        <f t="shared" si="51"/>
        <v>0</v>
      </c>
      <c r="Q93" s="366"/>
      <c r="R93" s="174">
        <f t="shared" si="52"/>
        <v>9600</v>
      </c>
      <c r="S93" s="174"/>
      <c r="T93" s="174"/>
      <c r="U93" s="174"/>
      <c r="V93" s="367">
        <f t="shared" si="53"/>
        <v>9600</v>
      </c>
      <c r="W93" s="366"/>
      <c r="X93" s="174"/>
      <c r="Y93" s="174"/>
      <c r="Z93" s="174"/>
      <c r="AA93" s="174">
        <v>48000</v>
      </c>
      <c r="AB93" s="367">
        <f t="shared" si="54"/>
        <v>48000</v>
      </c>
      <c r="AC93" s="366"/>
      <c r="AD93" s="174"/>
      <c r="AE93" s="174"/>
      <c r="AF93" s="174"/>
      <c r="AG93" s="174"/>
      <c r="AH93" s="367">
        <f t="shared" si="55"/>
        <v>0</v>
      </c>
      <c r="AI93" s="366"/>
      <c r="AJ93" s="174"/>
      <c r="AK93" s="174"/>
      <c r="AL93" s="174"/>
      <c r="AM93" s="174">
        <f t="shared" si="56"/>
        <v>48000</v>
      </c>
      <c r="AN93" s="367">
        <f t="shared" si="57"/>
        <v>48000</v>
      </c>
      <c r="AO93" s="611"/>
      <c r="AP93" s="174"/>
      <c r="AQ93" s="174"/>
      <c r="AR93" s="174"/>
      <c r="AS93" s="174"/>
      <c r="AT93" s="367">
        <f t="shared" si="58"/>
        <v>0</v>
      </c>
      <c r="AU93" s="366"/>
      <c r="AV93" s="174"/>
      <c r="AW93" s="174"/>
      <c r="AX93" s="174"/>
      <c r="AY93" s="174"/>
      <c r="AZ93" s="367">
        <f t="shared" si="59"/>
        <v>0</v>
      </c>
      <c r="BA93" s="366"/>
      <c r="BB93" s="174"/>
      <c r="BC93" s="174"/>
      <c r="BD93" s="174"/>
      <c r="BE93" s="174">
        <f t="shared" si="60"/>
        <v>0</v>
      </c>
      <c r="BF93" s="367">
        <f t="shared" si="61"/>
        <v>0</v>
      </c>
      <c r="BG93" s="611"/>
      <c r="BH93" s="174"/>
      <c r="BI93" s="174"/>
      <c r="BJ93" s="174"/>
      <c r="BK93" s="174"/>
      <c r="BL93" s="367">
        <f t="shared" si="93"/>
        <v>0</v>
      </c>
      <c r="BM93" s="366"/>
      <c r="BN93" s="174"/>
      <c r="BO93" s="174"/>
      <c r="BP93" s="174"/>
      <c r="BQ93" s="174"/>
      <c r="BR93" s="367">
        <f t="shared" si="62"/>
        <v>0</v>
      </c>
      <c r="BS93" s="366"/>
      <c r="BT93" s="174"/>
      <c r="BU93" s="174"/>
      <c r="BV93" s="174"/>
      <c r="BW93" s="174"/>
      <c r="BX93" s="367">
        <f t="shared" si="63"/>
        <v>0</v>
      </c>
      <c r="BY93" s="366"/>
      <c r="BZ93" s="174"/>
      <c r="CA93" s="174"/>
      <c r="CB93" s="174"/>
      <c r="CC93" s="174"/>
      <c r="CD93" s="367">
        <f t="shared" si="64"/>
        <v>0</v>
      </c>
      <c r="CE93" s="618"/>
      <c r="CF93" s="366"/>
      <c r="CG93" s="174"/>
      <c r="CH93" s="174"/>
      <c r="CI93" s="174"/>
      <c r="CJ93" s="174"/>
      <c r="CK93" s="367">
        <f t="shared" si="94"/>
        <v>0</v>
      </c>
      <c r="CL93" s="611">
        <f t="shared" si="65"/>
        <v>0</v>
      </c>
      <c r="CM93" s="174">
        <f t="shared" si="66"/>
        <v>0</v>
      </c>
      <c r="CN93" s="174">
        <f t="shared" si="67"/>
        <v>0</v>
      </c>
      <c r="CO93" s="174">
        <f t="shared" si="68"/>
        <v>0</v>
      </c>
      <c r="CP93" s="174">
        <f t="shared" si="69"/>
        <v>0</v>
      </c>
      <c r="CQ93" s="367">
        <f t="shared" si="95"/>
        <v>0</v>
      </c>
      <c r="CR93" s="613"/>
      <c r="CS93" s="601"/>
      <c r="CT93" s="601"/>
      <c r="CU93" s="601"/>
      <c r="CV93" s="601"/>
      <c r="CW93" s="367">
        <f t="shared" si="96"/>
        <v>0</v>
      </c>
      <c r="CX93" s="366"/>
      <c r="CY93" s="174"/>
      <c r="CZ93" s="174"/>
      <c r="DA93" s="174"/>
      <c r="DB93" s="174"/>
      <c r="DC93" s="367">
        <f t="shared" si="70"/>
        <v>0</v>
      </c>
      <c r="DD93" s="366"/>
      <c r="DE93" s="174"/>
      <c r="DF93" s="174"/>
      <c r="DG93" s="174"/>
      <c r="DH93" s="174"/>
      <c r="DI93" s="367">
        <f t="shared" si="71"/>
        <v>0</v>
      </c>
      <c r="DJ93" s="600">
        <f t="shared" si="72"/>
        <v>0</v>
      </c>
      <c r="DK93" s="601">
        <f t="shared" si="73"/>
        <v>9600</v>
      </c>
      <c r="DL93" s="601">
        <f t="shared" si="74"/>
        <v>0</v>
      </c>
      <c r="DM93" s="601">
        <f t="shared" si="75"/>
        <v>0</v>
      </c>
      <c r="DN93" s="601">
        <f t="shared" si="76"/>
        <v>48000</v>
      </c>
      <c r="DO93" s="602">
        <f t="shared" si="77"/>
        <v>57600</v>
      </c>
      <c r="DP93" s="600">
        <f t="shared" si="78"/>
        <v>0</v>
      </c>
      <c r="DQ93" s="601">
        <f t="shared" si="79"/>
        <v>0</v>
      </c>
      <c r="DR93" s="601">
        <f t="shared" si="80"/>
        <v>0</v>
      </c>
      <c r="DS93" s="601">
        <f t="shared" si="81"/>
        <v>0</v>
      </c>
      <c r="DT93" s="601">
        <f t="shared" si="82"/>
        <v>0</v>
      </c>
      <c r="DU93" s="602">
        <f t="shared" si="83"/>
        <v>0</v>
      </c>
      <c r="DV93" s="600">
        <f t="shared" si="84"/>
        <v>0</v>
      </c>
      <c r="DW93" s="601">
        <f t="shared" si="85"/>
        <v>9600</v>
      </c>
      <c r="DX93" s="601">
        <f t="shared" si="86"/>
        <v>0</v>
      </c>
      <c r="DY93" s="601">
        <f t="shared" si="87"/>
        <v>0</v>
      </c>
      <c r="DZ93" s="601">
        <f t="shared" si="88"/>
        <v>48000</v>
      </c>
      <c r="EA93" s="602">
        <f t="shared" si="89"/>
        <v>57600</v>
      </c>
      <c r="EB93" s="459"/>
      <c r="EC93" s="366"/>
      <c r="ED93" s="174"/>
      <c r="EE93" s="174"/>
      <c r="EF93" s="174"/>
      <c r="EG93" s="174"/>
      <c r="EH93" s="174">
        <f t="shared" si="90"/>
        <v>0</v>
      </c>
      <c r="EI93" s="602"/>
      <c r="EJ93" s="459"/>
      <c r="EK93" s="614"/>
      <c r="EL93" s="622"/>
      <c r="EM93" s="623"/>
      <c r="EO93" s="600"/>
      <c r="EP93" s="601"/>
      <c r="EQ93" s="601"/>
      <c r="ER93" s="624"/>
      <c r="ES93" s="625"/>
    </row>
    <row r="94" spans="1:149">
      <c r="A94" s="231">
        <v>147</v>
      </c>
      <c r="B94" s="151">
        <v>2331</v>
      </c>
      <c r="C94" s="151">
        <v>9360379</v>
      </c>
      <c r="D94" s="232" t="s">
        <v>2774</v>
      </c>
      <c r="E94" s="366"/>
      <c r="F94" s="174"/>
      <c r="G94" s="174"/>
      <c r="H94" s="174"/>
      <c r="I94" s="174"/>
      <c r="J94" s="367">
        <f t="shared" si="92"/>
        <v>0</v>
      </c>
      <c r="K94" s="366"/>
      <c r="L94" s="174"/>
      <c r="M94" s="174"/>
      <c r="N94" s="174"/>
      <c r="O94" s="174"/>
      <c r="P94" s="367">
        <f t="shared" si="51"/>
        <v>0</v>
      </c>
      <c r="Q94" s="366"/>
      <c r="R94" s="174">
        <f t="shared" si="52"/>
        <v>0</v>
      </c>
      <c r="S94" s="174"/>
      <c r="T94" s="174"/>
      <c r="U94" s="174"/>
      <c r="V94" s="367">
        <f t="shared" si="53"/>
        <v>0</v>
      </c>
      <c r="W94" s="366"/>
      <c r="X94" s="174"/>
      <c r="Y94" s="174"/>
      <c r="Z94" s="174"/>
      <c r="AA94" s="174"/>
      <c r="AB94" s="367">
        <f t="shared" si="54"/>
        <v>0</v>
      </c>
      <c r="AC94" s="366"/>
      <c r="AD94" s="174"/>
      <c r="AE94" s="174"/>
      <c r="AF94" s="174"/>
      <c r="AG94" s="174"/>
      <c r="AH94" s="367">
        <f t="shared" si="55"/>
        <v>0</v>
      </c>
      <c r="AI94" s="366"/>
      <c r="AJ94" s="174"/>
      <c r="AK94" s="174"/>
      <c r="AL94" s="174"/>
      <c r="AM94" s="174">
        <f t="shared" si="56"/>
        <v>0</v>
      </c>
      <c r="AN94" s="367">
        <f t="shared" si="57"/>
        <v>0</v>
      </c>
      <c r="AO94" s="611"/>
      <c r="AP94" s="174"/>
      <c r="AQ94" s="174"/>
      <c r="AR94" s="174"/>
      <c r="AS94" s="174"/>
      <c r="AT94" s="367">
        <f t="shared" si="58"/>
        <v>0</v>
      </c>
      <c r="AU94" s="366"/>
      <c r="AV94" s="174"/>
      <c r="AW94" s="174"/>
      <c r="AX94" s="174"/>
      <c r="AY94" s="174"/>
      <c r="AZ94" s="367">
        <f t="shared" si="59"/>
        <v>0</v>
      </c>
      <c r="BA94" s="366"/>
      <c r="BB94" s="174"/>
      <c r="BC94" s="174"/>
      <c r="BD94" s="174"/>
      <c r="BE94" s="174">
        <f t="shared" si="60"/>
        <v>0</v>
      </c>
      <c r="BF94" s="367">
        <f t="shared" si="61"/>
        <v>0</v>
      </c>
      <c r="BG94" s="611"/>
      <c r="BH94" s="174"/>
      <c r="BI94" s="174"/>
      <c r="BJ94" s="174"/>
      <c r="BK94" s="174"/>
      <c r="BL94" s="367">
        <f t="shared" si="93"/>
        <v>0</v>
      </c>
      <c r="BM94" s="366"/>
      <c r="BN94" s="174"/>
      <c r="BO94" s="174"/>
      <c r="BP94" s="174"/>
      <c r="BQ94" s="174"/>
      <c r="BR94" s="367">
        <f t="shared" si="62"/>
        <v>0</v>
      </c>
      <c r="BS94" s="366"/>
      <c r="BT94" s="174"/>
      <c r="BU94" s="174"/>
      <c r="BV94" s="174"/>
      <c r="BW94" s="174"/>
      <c r="BX94" s="367">
        <f t="shared" si="63"/>
        <v>0</v>
      </c>
      <c r="BY94" s="366"/>
      <c r="BZ94" s="174"/>
      <c r="CA94" s="174"/>
      <c r="CB94" s="174"/>
      <c r="CC94" s="174"/>
      <c r="CD94" s="367">
        <f t="shared" si="64"/>
        <v>0</v>
      </c>
      <c r="CE94" s="618"/>
      <c r="CF94" s="366"/>
      <c r="CG94" s="174"/>
      <c r="CH94" s="174"/>
      <c r="CI94" s="174"/>
      <c r="CJ94" s="174"/>
      <c r="CK94" s="367">
        <f t="shared" si="94"/>
        <v>0</v>
      </c>
      <c r="CL94" s="611">
        <f t="shared" si="65"/>
        <v>0</v>
      </c>
      <c r="CM94" s="174">
        <f t="shared" si="66"/>
        <v>0</v>
      </c>
      <c r="CN94" s="174">
        <f t="shared" si="67"/>
        <v>0</v>
      </c>
      <c r="CO94" s="174">
        <f t="shared" si="68"/>
        <v>0</v>
      </c>
      <c r="CP94" s="174">
        <f t="shared" si="69"/>
        <v>0</v>
      </c>
      <c r="CQ94" s="367">
        <f t="shared" si="95"/>
        <v>0</v>
      </c>
      <c r="CR94" s="613"/>
      <c r="CS94" s="601"/>
      <c r="CT94" s="601"/>
      <c r="CU94" s="601"/>
      <c r="CV94" s="601"/>
      <c r="CW94" s="367">
        <f t="shared" si="96"/>
        <v>0</v>
      </c>
      <c r="CX94" s="366"/>
      <c r="CY94" s="174"/>
      <c r="CZ94" s="174"/>
      <c r="DA94" s="174"/>
      <c r="DB94" s="174"/>
      <c r="DC94" s="367">
        <f t="shared" si="70"/>
        <v>0</v>
      </c>
      <c r="DD94" s="366"/>
      <c r="DE94" s="174"/>
      <c r="DF94" s="174"/>
      <c r="DG94" s="174"/>
      <c r="DH94" s="174"/>
      <c r="DI94" s="367">
        <f t="shared" si="71"/>
        <v>0</v>
      </c>
      <c r="DJ94" s="600">
        <f t="shared" si="72"/>
        <v>0</v>
      </c>
      <c r="DK94" s="601">
        <f t="shared" si="73"/>
        <v>0</v>
      </c>
      <c r="DL94" s="601">
        <f t="shared" si="74"/>
        <v>0</v>
      </c>
      <c r="DM94" s="601">
        <f t="shared" si="75"/>
        <v>0</v>
      </c>
      <c r="DN94" s="601">
        <f t="shared" si="76"/>
        <v>0</v>
      </c>
      <c r="DO94" s="602">
        <f t="shared" si="77"/>
        <v>0</v>
      </c>
      <c r="DP94" s="600">
        <f t="shared" si="78"/>
        <v>0</v>
      </c>
      <c r="DQ94" s="601">
        <f t="shared" si="79"/>
        <v>0</v>
      </c>
      <c r="DR94" s="601">
        <f t="shared" si="80"/>
        <v>0</v>
      </c>
      <c r="DS94" s="601">
        <f t="shared" si="81"/>
        <v>0</v>
      </c>
      <c r="DT94" s="601">
        <f t="shared" si="82"/>
        <v>0</v>
      </c>
      <c r="DU94" s="602">
        <f t="shared" si="83"/>
        <v>0</v>
      </c>
      <c r="DV94" s="600">
        <f t="shared" si="84"/>
        <v>0</v>
      </c>
      <c r="DW94" s="601">
        <f t="shared" si="85"/>
        <v>0</v>
      </c>
      <c r="DX94" s="601">
        <f t="shared" si="86"/>
        <v>0</v>
      </c>
      <c r="DY94" s="601">
        <f t="shared" si="87"/>
        <v>0</v>
      </c>
      <c r="DZ94" s="601">
        <f t="shared" si="88"/>
        <v>0</v>
      </c>
      <c r="EA94" s="602">
        <f t="shared" si="89"/>
        <v>0</v>
      </c>
      <c r="EB94" s="459"/>
      <c r="EC94" s="366"/>
      <c r="ED94" s="174"/>
      <c r="EE94" s="174"/>
      <c r="EF94" s="174"/>
      <c r="EG94" s="174"/>
      <c r="EH94" s="174">
        <f t="shared" si="90"/>
        <v>0</v>
      </c>
      <c r="EI94" s="602"/>
      <c r="EJ94" s="459"/>
      <c r="EK94" s="614"/>
      <c r="EL94" s="622"/>
      <c r="EM94" s="623"/>
      <c r="EO94" s="600"/>
      <c r="EP94" s="601"/>
      <c r="EQ94" s="601"/>
      <c r="ER94" s="624"/>
      <c r="ES94" s="625"/>
    </row>
    <row r="95" spans="1:149">
      <c r="A95" s="231">
        <v>148</v>
      </c>
      <c r="B95" s="151">
        <v>2332</v>
      </c>
      <c r="C95" s="151">
        <v>10988122</v>
      </c>
      <c r="D95" s="232" t="s">
        <v>3111</v>
      </c>
      <c r="E95" s="366"/>
      <c r="F95" s="174"/>
      <c r="G95" s="174"/>
      <c r="H95" s="174"/>
      <c r="I95" s="174"/>
      <c r="J95" s="367">
        <f t="shared" si="92"/>
        <v>0</v>
      </c>
      <c r="K95" s="366"/>
      <c r="L95" s="174"/>
      <c r="M95" s="174"/>
      <c r="N95" s="174"/>
      <c r="O95" s="174"/>
      <c r="P95" s="367">
        <v>0</v>
      </c>
      <c r="Q95" s="366"/>
      <c r="R95" s="174">
        <f t="shared" si="52"/>
        <v>0</v>
      </c>
      <c r="S95" s="174"/>
      <c r="T95" s="174"/>
      <c r="U95" s="174"/>
      <c r="V95" s="367">
        <f t="shared" si="53"/>
        <v>0</v>
      </c>
      <c r="W95" s="366"/>
      <c r="X95" s="174"/>
      <c r="Y95" s="174"/>
      <c r="Z95" s="174"/>
      <c r="AA95" s="174"/>
      <c r="AB95" s="367">
        <f t="shared" si="54"/>
        <v>0</v>
      </c>
      <c r="AC95" s="366"/>
      <c r="AD95" s="174"/>
      <c r="AE95" s="174"/>
      <c r="AF95" s="174"/>
      <c r="AG95" s="174"/>
      <c r="AH95" s="367">
        <f t="shared" si="55"/>
        <v>0</v>
      </c>
      <c r="AI95" s="366"/>
      <c r="AJ95" s="174"/>
      <c r="AK95" s="174"/>
      <c r="AL95" s="174"/>
      <c r="AM95" s="174">
        <f t="shared" si="56"/>
        <v>0</v>
      </c>
      <c r="AN95" s="367">
        <f t="shared" si="57"/>
        <v>0</v>
      </c>
      <c r="AO95" s="611"/>
      <c r="AP95" s="174"/>
      <c r="AQ95" s="174"/>
      <c r="AR95" s="174"/>
      <c r="AS95" s="174"/>
      <c r="AT95" s="367">
        <v>0</v>
      </c>
      <c r="AU95" s="366"/>
      <c r="AV95" s="174"/>
      <c r="AW95" s="174"/>
      <c r="AX95" s="174"/>
      <c r="AY95" s="174"/>
      <c r="AZ95" s="367">
        <f t="shared" si="59"/>
        <v>0</v>
      </c>
      <c r="BA95" s="366"/>
      <c r="BB95" s="174"/>
      <c r="BC95" s="174"/>
      <c r="BD95" s="174"/>
      <c r="BE95" s="174">
        <f t="shared" si="60"/>
        <v>0</v>
      </c>
      <c r="BF95" s="367">
        <f t="shared" si="61"/>
        <v>0</v>
      </c>
      <c r="BG95" s="611"/>
      <c r="BH95" s="174"/>
      <c r="BI95" s="174"/>
      <c r="BJ95" s="174"/>
      <c r="BK95" s="174"/>
      <c r="BL95" s="367">
        <f t="shared" si="93"/>
        <v>0</v>
      </c>
      <c r="BM95" s="366"/>
      <c r="BN95" s="174"/>
      <c r="BO95" s="174"/>
      <c r="BP95" s="174"/>
      <c r="BQ95" s="174"/>
      <c r="BR95" s="367">
        <f t="shared" si="62"/>
        <v>0</v>
      </c>
      <c r="BS95" s="366"/>
      <c r="BT95" s="174"/>
      <c r="BU95" s="174"/>
      <c r="BV95" s="174"/>
      <c r="BW95" s="174"/>
      <c r="BX95" s="367">
        <f t="shared" si="63"/>
        <v>0</v>
      </c>
      <c r="BY95" s="366"/>
      <c r="BZ95" s="174"/>
      <c r="CA95" s="174"/>
      <c r="CB95" s="174"/>
      <c r="CC95" s="174"/>
      <c r="CD95" s="367">
        <f t="shared" si="64"/>
        <v>0</v>
      </c>
      <c r="CE95" s="618"/>
      <c r="CF95" s="366"/>
      <c r="CG95" s="174"/>
      <c r="CH95" s="174"/>
      <c r="CI95" s="174"/>
      <c r="CJ95" s="174"/>
      <c r="CK95" s="367">
        <f t="shared" si="94"/>
        <v>0</v>
      </c>
      <c r="CL95" s="611">
        <f t="shared" si="65"/>
        <v>0</v>
      </c>
      <c r="CM95" s="174">
        <f t="shared" si="66"/>
        <v>0</v>
      </c>
      <c r="CN95" s="174">
        <f t="shared" si="67"/>
        <v>0</v>
      </c>
      <c r="CO95" s="174">
        <f t="shared" si="68"/>
        <v>0</v>
      </c>
      <c r="CP95" s="174">
        <f t="shared" si="69"/>
        <v>0</v>
      </c>
      <c r="CQ95" s="367">
        <f t="shared" si="95"/>
        <v>0</v>
      </c>
      <c r="CR95" s="613"/>
      <c r="CS95" s="601"/>
      <c r="CT95" s="601"/>
      <c r="CU95" s="601"/>
      <c r="CV95" s="601"/>
      <c r="CW95" s="367">
        <f t="shared" si="96"/>
        <v>0</v>
      </c>
      <c r="CX95" s="366"/>
      <c r="CY95" s="174"/>
      <c r="CZ95" s="174"/>
      <c r="DA95" s="174"/>
      <c r="DB95" s="174"/>
      <c r="DC95" s="367">
        <f t="shared" si="70"/>
        <v>0</v>
      </c>
      <c r="DD95" s="366"/>
      <c r="DE95" s="174"/>
      <c r="DF95" s="174"/>
      <c r="DG95" s="174"/>
      <c r="DH95" s="174"/>
      <c r="DI95" s="367">
        <f t="shared" si="71"/>
        <v>0</v>
      </c>
      <c r="DJ95" s="600">
        <f t="shared" si="72"/>
        <v>0</v>
      </c>
      <c r="DK95" s="601">
        <f t="shared" si="73"/>
        <v>0</v>
      </c>
      <c r="DL95" s="601">
        <f t="shared" si="74"/>
        <v>0</v>
      </c>
      <c r="DM95" s="601">
        <f t="shared" si="75"/>
        <v>0</v>
      </c>
      <c r="DN95" s="601">
        <f t="shared" si="76"/>
        <v>0</v>
      </c>
      <c r="DO95" s="602">
        <f t="shared" si="77"/>
        <v>0</v>
      </c>
      <c r="DP95" s="600">
        <f t="shared" si="78"/>
        <v>0</v>
      </c>
      <c r="DQ95" s="601">
        <f t="shared" si="79"/>
        <v>0</v>
      </c>
      <c r="DR95" s="601">
        <f t="shared" si="80"/>
        <v>0</v>
      </c>
      <c r="DS95" s="601">
        <f t="shared" si="81"/>
        <v>0</v>
      </c>
      <c r="DT95" s="601">
        <f t="shared" si="82"/>
        <v>0</v>
      </c>
      <c r="DU95" s="602">
        <f t="shared" si="83"/>
        <v>0</v>
      </c>
      <c r="DV95" s="600">
        <f t="shared" si="84"/>
        <v>0</v>
      </c>
      <c r="DW95" s="601">
        <f t="shared" si="85"/>
        <v>0</v>
      </c>
      <c r="DX95" s="601">
        <f t="shared" si="86"/>
        <v>0</v>
      </c>
      <c r="DY95" s="601">
        <f t="shared" si="87"/>
        <v>0</v>
      </c>
      <c r="DZ95" s="601">
        <f t="shared" si="88"/>
        <v>0</v>
      </c>
      <c r="EA95" s="602">
        <f t="shared" si="89"/>
        <v>0</v>
      </c>
      <c r="EB95" s="459"/>
      <c r="EC95" s="366"/>
      <c r="ED95" s="174"/>
      <c r="EE95" s="174"/>
      <c r="EF95" s="174"/>
      <c r="EG95" s="174"/>
      <c r="EH95" s="174">
        <f t="shared" si="90"/>
        <v>0</v>
      </c>
      <c r="EI95" s="602"/>
      <c r="EJ95" s="459"/>
      <c r="EK95" s="614"/>
      <c r="EL95" s="622"/>
      <c r="EM95" s="623"/>
      <c r="EO95" s="600"/>
      <c r="EP95" s="601"/>
      <c r="EQ95" s="601"/>
      <c r="ER95" s="624"/>
      <c r="ES95" s="625"/>
    </row>
    <row r="96" spans="1:149">
      <c r="A96" s="231">
        <v>149</v>
      </c>
      <c r="B96" s="151">
        <v>2323</v>
      </c>
      <c r="C96" s="151">
        <v>71223461</v>
      </c>
      <c r="D96" s="232" t="s">
        <v>910</v>
      </c>
      <c r="E96" s="366"/>
      <c r="F96" s="174"/>
      <c r="G96" s="174"/>
      <c r="H96" s="174"/>
      <c r="I96" s="174"/>
      <c r="J96" s="367">
        <f t="shared" si="92"/>
        <v>0</v>
      </c>
      <c r="K96" s="366"/>
      <c r="L96" s="174"/>
      <c r="M96" s="174"/>
      <c r="N96" s="174"/>
      <c r="O96" s="174"/>
      <c r="P96" s="367">
        <f t="shared" si="51"/>
        <v>0</v>
      </c>
      <c r="Q96" s="366"/>
      <c r="R96" s="174">
        <f t="shared" si="52"/>
        <v>0</v>
      </c>
      <c r="S96" s="174"/>
      <c r="T96" s="174"/>
      <c r="U96" s="174"/>
      <c r="V96" s="367">
        <f t="shared" si="53"/>
        <v>0</v>
      </c>
      <c r="W96" s="366"/>
      <c r="X96" s="174"/>
      <c r="Y96" s="174"/>
      <c r="Z96" s="174"/>
      <c r="AA96" s="174"/>
      <c r="AB96" s="367">
        <f t="shared" si="54"/>
        <v>0</v>
      </c>
      <c r="AC96" s="366"/>
      <c r="AD96" s="174"/>
      <c r="AE96" s="174"/>
      <c r="AF96" s="174"/>
      <c r="AG96" s="174"/>
      <c r="AH96" s="367">
        <f t="shared" si="55"/>
        <v>0</v>
      </c>
      <c r="AI96" s="366"/>
      <c r="AJ96" s="174"/>
      <c r="AK96" s="174"/>
      <c r="AL96" s="174"/>
      <c r="AM96" s="174">
        <f t="shared" si="56"/>
        <v>0</v>
      </c>
      <c r="AN96" s="367">
        <f t="shared" si="57"/>
        <v>0</v>
      </c>
      <c r="AO96" s="611"/>
      <c r="AP96" s="174"/>
      <c r="AQ96" s="174"/>
      <c r="AR96" s="174"/>
      <c r="AS96" s="174"/>
      <c r="AT96" s="367">
        <f t="shared" si="58"/>
        <v>0</v>
      </c>
      <c r="AU96" s="366"/>
      <c r="AV96" s="174"/>
      <c r="AW96" s="174"/>
      <c r="AX96" s="174"/>
      <c r="AY96" s="174"/>
      <c r="AZ96" s="367">
        <f t="shared" si="59"/>
        <v>0</v>
      </c>
      <c r="BA96" s="366"/>
      <c r="BB96" s="174"/>
      <c r="BC96" s="174"/>
      <c r="BD96" s="174"/>
      <c r="BE96" s="174">
        <f t="shared" si="60"/>
        <v>0</v>
      </c>
      <c r="BF96" s="367">
        <f t="shared" si="61"/>
        <v>0</v>
      </c>
      <c r="BG96" s="611"/>
      <c r="BH96" s="174"/>
      <c r="BI96" s="174"/>
      <c r="BJ96" s="174"/>
      <c r="BK96" s="174"/>
      <c r="BL96" s="367">
        <f t="shared" si="93"/>
        <v>0</v>
      </c>
      <c r="BM96" s="366"/>
      <c r="BN96" s="174"/>
      <c r="BO96" s="174"/>
      <c r="BP96" s="174"/>
      <c r="BQ96" s="174"/>
      <c r="BR96" s="367">
        <f t="shared" si="62"/>
        <v>0</v>
      </c>
      <c r="BS96" s="366"/>
      <c r="BT96" s="174"/>
      <c r="BU96" s="174"/>
      <c r="BV96" s="174"/>
      <c r="BW96" s="174"/>
      <c r="BX96" s="367">
        <f t="shared" si="63"/>
        <v>0</v>
      </c>
      <c r="BY96" s="366"/>
      <c r="BZ96" s="174"/>
      <c r="CA96" s="174"/>
      <c r="CB96" s="174"/>
      <c r="CC96" s="174"/>
      <c r="CD96" s="367">
        <f t="shared" si="64"/>
        <v>0</v>
      </c>
      <c r="CE96" s="618"/>
      <c r="CF96" s="366"/>
      <c r="CG96" s="174"/>
      <c r="CH96" s="174"/>
      <c r="CI96" s="174"/>
      <c r="CJ96" s="174"/>
      <c r="CK96" s="367">
        <f t="shared" si="94"/>
        <v>0</v>
      </c>
      <c r="CL96" s="611">
        <f t="shared" si="65"/>
        <v>0</v>
      </c>
      <c r="CM96" s="174">
        <f t="shared" si="66"/>
        <v>0</v>
      </c>
      <c r="CN96" s="174">
        <f t="shared" si="67"/>
        <v>0</v>
      </c>
      <c r="CO96" s="174">
        <f t="shared" si="68"/>
        <v>0</v>
      </c>
      <c r="CP96" s="174">
        <f t="shared" si="69"/>
        <v>0</v>
      </c>
      <c r="CQ96" s="367">
        <f t="shared" si="95"/>
        <v>0</v>
      </c>
      <c r="CR96" s="613"/>
      <c r="CS96" s="601"/>
      <c r="CT96" s="601"/>
      <c r="CU96" s="601"/>
      <c r="CV96" s="601"/>
      <c r="CW96" s="367">
        <f t="shared" si="96"/>
        <v>0</v>
      </c>
      <c r="CX96" s="366"/>
      <c r="CY96" s="174"/>
      <c r="CZ96" s="174"/>
      <c r="DA96" s="174"/>
      <c r="DB96" s="174"/>
      <c r="DC96" s="367">
        <f t="shared" si="70"/>
        <v>0</v>
      </c>
      <c r="DD96" s="366"/>
      <c r="DE96" s="174"/>
      <c r="DF96" s="174"/>
      <c r="DG96" s="174"/>
      <c r="DH96" s="174"/>
      <c r="DI96" s="367">
        <f t="shared" si="71"/>
        <v>0</v>
      </c>
      <c r="DJ96" s="600">
        <f t="shared" si="72"/>
        <v>0</v>
      </c>
      <c r="DK96" s="601">
        <f t="shared" si="73"/>
        <v>0</v>
      </c>
      <c r="DL96" s="601">
        <f t="shared" si="74"/>
        <v>0</v>
      </c>
      <c r="DM96" s="601">
        <f t="shared" si="75"/>
        <v>0</v>
      </c>
      <c r="DN96" s="601">
        <f t="shared" si="76"/>
        <v>0</v>
      </c>
      <c r="DO96" s="602">
        <f t="shared" si="77"/>
        <v>0</v>
      </c>
      <c r="DP96" s="600">
        <f t="shared" si="78"/>
        <v>0</v>
      </c>
      <c r="DQ96" s="601">
        <f t="shared" si="79"/>
        <v>0</v>
      </c>
      <c r="DR96" s="601">
        <f t="shared" si="80"/>
        <v>0</v>
      </c>
      <c r="DS96" s="601">
        <f t="shared" si="81"/>
        <v>0</v>
      </c>
      <c r="DT96" s="601">
        <f t="shared" si="82"/>
        <v>0</v>
      </c>
      <c r="DU96" s="602">
        <f t="shared" si="83"/>
        <v>0</v>
      </c>
      <c r="DV96" s="600">
        <f t="shared" si="84"/>
        <v>0</v>
      </c>
      <c r="DW96" s="601">
        <f t="shared" si="85"/>
        <v>0</v>
      </c>
      <c r="DX96" s="601">
        <f t="shared" si="86"/>
        <v>0</v>
      </c>
      <c r="DY96" s="601">
        <f t="shared" si="87"/>
        <v>0</v>
      </c>
      <c r="DZ96" s="601">
        <f t="shared" si="88"/>
        <v>0</v>
      </c>
      <c r="EA96" s="602">
        <f t="shared" si="89"/>
        <v>0</v>
      </c>
      <c r="EB96" s="459"/>
      <c r="EC96" s="366"/>
      <c r="ED96" s="174"/>
      <c r="EE96" s="174"/>
      <c r="EF96" s="174"/>
      <c r="EG96" s="174"/>
      <c r="EH96" s="174">
        <f t="shared" si="90"/>
        <v>0</v>
      </c>
      <c r="EI96" s="602"/>
      <c r="EJ96" s="459"/>
      <c r="EK96" s="614"/>
      <c r="EL96" s="622"/>
      <c r="EM96" s="623"/>
      <c r="EO96" s="600"/>
      <c r="EP96" s="601"/>
      <c r="EQ96" s="601"/>
      <c r="ER96" s="624"/>
      <c r="ES96" s="625"/>
    </row>
    <row r="97" spans="1:149">
      <c r="A97" s="231">
        <v>150</v>
      </c>
      <c r="B97" s="151">
        <v>2314</v>
      </c>
      <c r="C97" s="151">
        <v>46745751</v>
      </c>
      <c r="D97" s="232" t="s">
        <v>917</v>
      </c>
      <c r="E97" s="366"/>
      <c r="F97" s="174">
        <v>50880</v>
      </c>
      <c r="G97" s="174"/>
      <c r="H97" s="174"/>
      <c r="I97" s="174"/>
      <c r="J97" s="367">
        <f t="shared" si="92"/>
        <v>50880</v>
      </c>
      <c r="K97" s="366"/>
      <c r="L97" s="174">
        <v>780</v>
      </c>
      <c r="M97" s="174"/>
      <c r="N97" s="174"/>
      <c r="O97" s="174"/>
      <c r="P97" s="367">
        <f t="shared" si="51"/>
        <v>780</v>
      </c>
      <c r="Q97" s="366"/>
      <c r="R97" s="174">
        <f t="shared" si="52"/>
        <v>50100</v>
      </c>
      <c r="S97" s="174"/>
      <c r="T97" s="174"/>
      <c r="U97" s="174"/>
      <c r="V97" s="367">
        <f t="shared" si="53"/>
        <v>50100</v>
      </c>
      <c r="W97" s="366"/>
      <c r="X97" s="174"/>
      <c r="Y97" s="174"/>
      <c r="Z97" s="174"/>
      <c r="AA97" s="174">
        <v>65000</v>
      </c>
      <c r="AB97" s="367">
        <f t="shared" si="54"/>
        <v>65000</v>
      </c>
      <c r="AC97" s="366"/>
      <c r="AD97" s="174"/>
      <c r="AE97" s="174"/>
      <c r="AF97" s="174"/>
      <c r="AG97" s="174"/>
      <c r="AH97" s="367">
        <f t="shared" si="55"/>
        <v>0</v>
      </c>
      <c r="AI97" s="366"/>
      <c r="AJ97" s="174"/>
      <c r="AK97" s="174"/>
      <c r="AL97" s="174"/>
      <c r="AM97" s="174">
        <f t="shared" si="56"/>
        <v>65000</v>
      </c>
      <c r="AN97" s="367">
        <f t="shared" si="57"/>
        <v>65000</v>
      </c>
      <c r="AO97" s="611"/>
      <c r="AP97" s="174"/>
      <c r="AQ97" s="174"/>
      <c r="AR97" s="174"/>
      <c r="AS97" s="174">
        <v>106000</v>
      </c>
      <c r="AT97" s="367">
        <f t="shared" si="58"/>
        <v>106000</v>
      </c>
      <c r="AU97" s="366"/>
      <c r="AV97" s="174"/>
      <c r="AW97" s="174"/>
      <c r="AX97" s="174"/>
      <c r="AY97" s="174"/>
      <c r="AZ97" s="367">
        <f t="shared" si="59"/>
        <v>0</v>
      </c>
      <c r="BA97" s="366"/>
      <c r="BB97" s="174"/>
      <c r="BC97" s="174"/>
      <c r="BD97" s="174"/>
      <c r="BE97" s="174">
        <f t="shared" si="60"/>
        <v>106000</v>
      </c>
      <c r="BF97" s="367">
        <f t="shared" si="61"/>
        <v>106000</v>
      </c>
      <c r="BG97" s="611"/>
      <c r="BH97" s="174"/>
      <c r="BI97" s="174"/>
      <c r="BJ97" s="174"/>
      <c r="BK97" s="174"/>
      <c r="BL97" s="367">
        <f t="shared" si="93"/>
        <v>0</v>
      </c>
      <c r="BM97" s="366"/>
      <c r="BN97" s="174"/>
      <c r="BO97" s="174"/>
      <c r="BP97" s="174"/>
      <c r="BQ97" s="174"/>
      <c r="BR97" s="367">
        <f t="shared" si="62"/>
        <v>0</v>
      </c>
      <c r="BS97" s="366"/>
      <c r="BT97" s="174"/>
      <c r="BU97" s="174"/>
      <c r="BV97" s="174"/>
      <c r="BW97" s="174"/>
      <c r="BX97" s="367">
        <f t="shared" si="63"/>
        <v>0</v>
      </c>
      <c r="BY97" s="366"/>
      <c r="BZ97" s="174"/>
      <c r="CA97" s="174"/>
      <c r="CB97" s="174"/>
      <c r="CC97" s="174"/>
      <c r="CD97" s="367">
        <f t="shared" si="64"/>
        <v>0</v>
      </c>
      <c r="CE97" s="618"/>
      <c r="CF97" s="366"/>
      <c r="CG97" s="174"/>
      <c r="CH97" s="174"/>
      <c r="CI97" s="174"/>
      <c r="CJ97" s="174"/>
      <c r="CK97" s="367">
        <f t="shared" si="94"/>
        <v>0</v>
      </c>
      <c r="CL97" s="611">
        <f t="shared" si="65"/>
        <v>0</v>
      </c>
      <c r="CM97" s="174">
        <f t="shared" si="66"/>
        <v>0</v>
      </c>
      <c r="CN97" s="174">
        <f t="shared" si="67"/>
        <v>0</v>
      </c>
      <c r="CO97" s="174">
        <f t="shared" si="68"/>
        <v>0</v>
      </c>
      <c r="CP97" s="174">
        <f t="shared" si="69"/>
        <v>0</v>
      </c>
      <c r="CQ97" s="367">
        <f t="shared" si="95"/>
        <v>0</v>
      </c>
      <c r="CR97" s="613"/>
      <c r="CS97" s="601"/>
      <c r="CT97" s="601"/>
      <c r="CU97" s="601"/>
      <c r="CV97" s="601"/>
      <c r="CW97" s="367">
        <f t="shared" si="96"/>
        <v>0</v>
      </c>
      <c r="CX97" s="366"/>
      <c r="CY97" s="174"/>
      <c r="CZ97" s="174"/>
      <c r="DA97" s="174"/>
      <c r="DB97" s="174"/>
      <c r="DC97" s="367">
        <f t="shared" si="70"/>
        <v>0</v>
      </c>
      <c r="DD97" s="366"/>
      <c r="DE97" s="174"/>
      <c r="DF97" s="174"/>
      <c r="DG97" s="174"/>
      <c r="DH97" s="174"/>
      <c r="DI97" s="367">
        <f t="shared" si="71"/>
        <v>0</v>
      </c>
      <c r="DJ97" s="600">
        <f t="shared" si="72"/>
        <v>0</v>
      </c>
      <c r="DK97" s="601">
        <f t="shared" si="73"/>
        <v>50880</v>
      </c>
      <c r="DL97" s="601">
        <f t="shared" si="74"/>
        <v>0</v>
      </c>
      <c r="DM97" s="601">
        <f t="shared" si="75"/>
        <v>0</v>
      </c>
      <c r="DN97" s="601">
        <f t="shared" si="76"/>
        <v>171000</v>
      </c>
      <c r="DO97" s="602">
        <f t="shared" si="77"/>
        <v>221880</v>
      </c>
      <c r="DP97" s="600">
        <f t="shared" si="78"/>
        <v>0</v>
      </c>
      <c r="DQ97" s="601">
        <f t="shared" si="79"/>
        <v>780</v>
      </c>
      <c r="DR97" s="601">
        <f t="shared" si="80"/>
        <v>0</v>
      </c>
      <c r="DS97" s="601">
        <f t="shared" si="81"/>
        <v>0</v>
      </c>
      <c r="DT97" s="601">
        <f t="shared" si="82"/>
        <v>0</v>
      </c>
      <c r="DU97" s="602">
        <f t="shared" si="83"/>
        <v>780</v>
      </c>
      <c r="DV97" s="600">
        <f t="shared" si="84"/>
        <v>0</v>
      </c>
      <c r="DW97" s="601">
        <f t="shared" si="85"/>
        <v>50100</v>
      </c>
      <c r="DX97" s="601">
        <f t="shared" si="86"/>
        <v>0</v>
      </c>
      <c r="DY97" s="601">
        <f t="shared" si="87"/>
        <v>0</v>
      </c>
      <c r="DZ97" s="601">
        <f t="shared" si="88"/>
        <v>171000</v>
      </c>
      <c r="EA97" s="602">
        <f t="shared" si="89"/>
        <v>221100</v>
      </c>
      <c r="EB97" s="459"/>
      <c r="EC97" s="648">
        <v>0</v>
      </c>
      <c r="ED97" s="649">
        <v>224181</v>
      </c>
      <c r="EE97" s="649">
        <v>0</v>
      </c>
      <c r="EF97" s="649">
        <v>0</v>
      </c>
      <c r="EG97" s="649">
        <v>197687</v>
      </c>
      <c r="EH97" s="174">
        <f t="shared" si="90"/>
        <v>421868</v>
      </c>
      <c r="EI97" s="602">
        <v>0.56999999999999995</v>
      </c>
      <c r="EJ97" s="459"/>
      <c r="EK97" s="614"/>
      <c r="EL97" s="622"/>
      <c r="EM97" s="623"/>
      <c r="EO97" s="600"/>
      <c r="EP97" s="601"/>
      <c r="EQ97" s="601"/>
      <c r="ER97" s="624"/>
      <c r="ES97" s="625"/>
    </row>
    <row r="98" spans="1:149">
      <c r="A98" s="231">
        <v>151</v>
      </c>
      <c r="B98" s="151">
        <v>2448</v>
      </c>
      <c r="C98" s="151">
        <v>63154617</v>
      </c>
      <c r="D98" s="232" t="s">
        <v>925</v>
      </c>
      <c r="E98" s="366"/>
      <c r="F98" s="174">
        <v>443040</v>
      </c>
      <c r="G98" s="174"/>
      <c r="H98" s="174"/>
      <c r="I98" s="174"/>
      <c r="J98" s="367">
        <f t="shared" si="92"/>
        <v>443040</v>
      </c>
      <c r="K98" s="366"/>
      <c r="L98" s="174">
        <v>110340</v>
      </c>
      <c r="M98" s="174"/>
      <c r="N98" s="174"/>
      <c r="O98" s="174"/>
      <c r="P98" s="367">
        <f t="shared" si="51"/>
        <v>110340</v>
      </c>
      <c r="Q98" s="366"/>
      <c r="R98" s="174">
        <f t="shared" si="52"/>
        <v>332700</v>
      </c>
      <c r="S98" s="174"/>
      <c r="T98" s="174"/>
      <c r="U98" s="174"/>
      <c r="V98" s="367">
        <f t="shared" si="53"/>
        <v>332700</v>
      </c>
      <c r="W98" s="366"/>
      <c r="X98" s="174"/>
      <c r="Y98" s="174"/>
      <c r="Z98" s="174"/>
      <c r="AA98" s="174"/>
      <c r="AB98" s="367">
        <f t="shared" si="54"/>
        <v>0</v>
      </c>
      <c r="AC98" s="366"/>
      <c r="AD98" s="174"/>
      <c r="AE98" s="174"/>
      <c r="AF98" s="174"/>
      <c r="AG98" s="174"/>
      <c r="AH98" s="367">
        <f t="shared" si="55"/>
        <v>0</v>
      </c>
      <c r="AI98" s="366"/>
      <c r="AJ98" s="174"/>
      <c r="AK98" s="174"/>
      <c r="AL98" s="174"/>
      <c r="AM98" s="174">
        <f t="shared" si="56"/>
        <v>0</v>
      </c>
      <c r="AN98" s="367">
        <f t="shared" si="57"/>
        <v>0</v>
      </c>
      <c r="AO98" s="611"/>
      <c r="AP98" s="174"/>
      <c r="AQ98" s="174"/>
      <c r="AR98" s="174"/>
      <c r="AS98" s="174">
        <v>360000</v>
      </c>
      <c r="AT98" s="367">
        <f t="shared" si="58"/>
        <v>360000</v>
      </c>
      <c r="AU98" s="366"/>
      <c r="AV98" s="174"/>
      <c r="AW98" s="174"/>
      <c r="AX98" s="174"/>
      <c r="AY98" s="174"/>
      <c r="AZ98" s="367">
        <f t="shared" si="59"/>
        <v>0</v>
      </c>
      <c r="BA98" s="366"/>
      <c r="BB98" s="174"/>
      <c r="BC98" s="174"/>
      <c r="BD98" s="174"/>
      <c r="BE98" s="174">
        <f t="shared" si="60"/>
        <v>360000</v>
      </c>
      <c r="BF98" s="367">
        <f t="shared" si="61"/>
        <v>360000</v>
      </c>
      <c r="BG98" s="611"/>
      <c r="BH98" s="174"/>
      <c r="BI98" s="174"/>
      <c r="BJ98" s="174"/>
      <c r="BK98" s="174"/>
      <c r="BL98" s="367">
        <f t="shared" si="93"/>
        <v>0</v>
      </c>
      <c r="BM98" s="366"/>
      <c r="BN98" s="174"/>
      <c r="BO98" s="174"/>
      <c r="BP98" s="174"/>
      <c r="BQ98" s="174"/>
      <c r="BR98" s="367">
        <f t="shared" si="62"/>
        <v>0</v>
      </c>
      <c r="BS98" s="366"/>
      <c r="BT98" s="174"/>
      <c r="BU98" s="174"/>
      <c r="BV98" s="174"/>
      <c r="BW98" s="174"/>
      <c r="BX98" s="367">
        <f t="shared" si="63"/>
        <v>0</v>
      </c>
      <c r="BY98" s="366"/>
      <c r="BZ98" s="174"/>
      <c r="CA98" s="174"/>
      <c r="CB98" s="174"/>
      <c r="CC98" s="174"/>
      <c r="CD98" s="367">
        <f t="shared" si="64"/>
        <v>0</v>
      </c>
      <c r="CE98" s="618"/>
      <c r="CF98" s="366"/>
      <c r="CG98" s="174"/>
      <c r="CH98" s="174"/>
      <c r="CI98" s="174"/>
      <c r="CJ98" s="174"/>
      <c r="CK98" s="367">
        <f t="shared" si="94"/>
        <v>0</v>
      </c>
      <c r="CL98" s="611">
        <f t="shared" si="65"/>
        <v>0</v>
      </c>
      <c r="CM98" s="174">
        <f t="shared" si="66"/>
        <v>0</v>
      </c>
      <c r="CN98" s="174">
        <f t="shared" si="67"/>
        <v>0</v>
      </c>
      <c r="CO98" s="174">
        <f t="shared" si="68"/>
        <v>0</v>
      </c>
      <c r="CP98" s="174">
        <f t="shared" si="69"/>
        <v>0</v>
      </c>
      <c r="CQ98" s="367">
        <f t="shared" si="95"/>
        <v>0</v>
      </c>
      <c r="CR98" s="613"/>
      <c r="CS98" s="601"/>
      <c r="CT98" s="601"/>
      <c r="CU98" s="601"/>
      <c r="CV98" s="601"/>
      <c r="CW98" s="367">
        <f t="shared" si="96"/>
        <v>0</v>
      </c>
      <c r="CX98" s="366"/>
      <c r="CY98" s="174"/>
      <c r="CZ98" s="174"/>
      <c r="DA98" s="174"/>
      <c r="DB98" s="174"/>
      <c r="DC98" s="367">
        <f t="shared" si="70"/>
        <v>0</v>
      </c>
      <c r="DD98" s="366"/>
      <c r="DE98" s="174"/>
      <c r="DF98" s="174"/>
      <c r="DG98" s="174"/>
      <c r="DH98" s="174"/>
      <c r="DI98" s="367">
        <f t="shared" si="71"/>
        <v>0</v>
      </c>
      <c r="DJ98" s="600">
        <f t="shared" si="72"/>
        <v>0</v>
      </c>
      <c r="DK98" s="601">
        <f t="shared" si="73"/>
        <v>443040</v>
      </c>
      <c r="DL98" s="601">
        <f t="shared" si="74"/>
        <v>0</v>
      </c>
      <c r="DM98" s="601">
        <f t="shared" si="75"/>
        <v>0</v>
      </c>
      <c r="DN98" s="601">
        <f t="shared" si="76"/>
        <v>360000</v>
      </c>
      <c r="DO98" s="602">
        <f t="shared" si="77"/>
        <v>803040</v>
      </c>
      <c r="DP98" s="600">
        <f t="shared" si="78"/>
        <v>0</v>
      </c>
      <c r="DQ98" s="601">
        <f t="shared" si="79"/>
        <v>110340</v>
      </c>
      <c r="DR98" s="601">
        <f t="shared" si="80"/>
        <v>0</v>
      </c>
      <c r="DS98" s="601">
        <f t="shared" si="81"/>
        <v>0</v>
      </c>
      <c r="DT98" s="601">
        <f t="shared" si="82"/>
        <v>0</v>
      </c>
      <c r="DU98" s="602">
        <f t="shared" si="83"/>
        <v>110340</v>
      </c>
      <c r="DV98" s="600">
        <f t="shared" si="84"/>
        <v>0</v>
      </c>
      <c r="DW98" s="601">
        <f t="shared" si="85"/>
        <v>332700</v>
      </c>
      <c r="DX98" s="601">
        <f t="shared" si="86"/>
        <v>0</v>
      </c>
      <c r="DY98" s="601">
        <f t="shared" si="87"/>
        <v>0</v>
      </c>
      <c r="DZ98" s="601">
        <f t="shared" si="88"/>
        <v>360000</v>
      </c>
      <c r="EA98" s="602">
        <f t="shared" si="89"/>
        <v>692700</v>
      </c>
      <c r="EB98" s="459"/>
      <c r="EC98" s="366">
        <v>2261138</v>
      </c>
      <c r="ED98" s="174">
        <v>223200</v>
      </c>
      <c r="EE98" s="174">
        <v>768787</v>
      </c>
      <c r="EF98" s="174">
        <v>45223</v>
      </c>
      <c r="EG98" s="174">
        <v>336049</v>
      </c>
      <c r="EH98" s="174">
        <f t="shared" si="90"/>
        <v>3634397</v>
      </c>
      <c r="EI98" s="602">
        <v>5.2</v>
      </c>
      <c r="EJ98" s="459"/>
      <c r="EK98" s="614">
        <v>65807</v>
      </c>
      <c r="EL98" s="622" t="s">
        <v>5764</v>
      </c>
      <c r="EM98" s="623">
        <v>45176</v>
      </c>
      <c r="EO98" s="600">
        <v>5808135.8499999996</v>
      </c>
      <c r="EP98" s="601">
        <v>1760947.15</v>
      </c>
      <c r="EQ98" s="601">
        <f t="shared" si="91"/>
        <v>7569083</v>
      </c>
      <c r="ER98" s="624" t="s">
        <v>5821</v>
      </c>
      <c r="ES98" s="625">
        <v>45140</v>
      </c>
    </row>
    <row r="99" spans="1:149">
      <c r="A99" s="231">
        <v>152</v>
      </c>
      <c r="B99" s="151">
        <v>2450</v>
      </c>
      <c r="C99" s="151">
        <v>72745045</v>
      </c>
      <c r="D99" s="232" t="s">
        <v>928</v>
      </c>
      <c r="E99" s="366"/>
      <c r="F99" s="174">
        <v>25920</v>
      </c>
      <c r="G99" s="174"/>
      <c r="H99" s="174"/>
      <c r="I99" s="174"/>
      <c r="J99" s="367">
        <f t="shared" si="92"/>
        <v>25920</v>
      </c>
      <c r="K99" s="366"/>
      <c r="L99" s="174"/>
      <c r="M99" s="174"/>
      <c r="N99" s="174"/>
      <c r="O99" s="174"/>
      <c r="P99" s="367">
        <f t="shared" si="51"/>
        <v>0</v>
      </c>
      <c r="Q99" s="366"/>
      <c r="R99" s="174">
        <f t="shared" si="52"/>
        <v>25920</v>
      </c>
      <c r="S99" s="174"/>
      <c r="T99" s="174"/>
      <c r="U99" s="174"/>
      <c r="V99" s="367">
        <f t="shared" si="53"/>
        <v>25920</v>
      </c>
      <c r="W99" s="366"/>
      <c r="X99" s="174"/>
      <c r="Y99" s="174"/>
      <c r="Z99" s="174"/>
      <c r="AA99" s="174"/>
      <c r="AB99" s="367">
        <f t="shared" si="54"/>
        <v>0</v>
      </c>
      <c r="AC99" s="366"/>
      <c r="AD99" s="174"/>
      <c r="AE99" s="174"/>
      <c r="AF99" s="174"/>
      <c r="AG99" s="174"/>
      <c r="AH99" s="367">
        <f t="shared" si="55"/>
        <v>0</v>
      </c>
      <c r="AI99" s="366"/>
      <c r="AJ99" s="174"/>
      <c r="AK99" s="174"/>
      <c r="AL99" s="174"/>
      <c r="AM99" s="174">
        <f t="shared" si="56"/>
        <v>0</v>
      </c>
      <c r="AN99" s="367">
        <f t="shared" si="57"/>
        <v>0</v>
      </c>
      <c r="AO99" s="611"/>
      <c r="AP99" s="174"/>
      <c r="AQ99" s="174"/>
      <c r="AR99" s="174"/>
      <c r="AS99" s="174">
        <v>20000</v>
      </c>
      <c r="AT99" s="367">
        <f t="shared" si="58"/>
        <v>20000</v>
      </c>
      <c r="AU99" s="366"/>
      <c r="AV99" s="174"/>
      <c r="AW99" s="174"/>
      <c r="AX99" s="174"/>
      <c r="AY99" s="174"/>
      <c r="AZ99" s="367">
        <f t="shared" si="59"/>
        <v>0</v>
      </c>
      <c r="BA99" s="366"/>
      <c r="BB99" s="174"/>
      <c r="BC99" s="174"/>
      <c r="BD99" s="174"/>
      <c r="BE99" s="174">
        <f t="shared" si="60"/>
        <v>20000</v>
      </c>
      <c r="BF99" s="367">
        <f t="shared" si="61"/>
        <v>20000</v>
      </c>
      <c r="BG99" s="611"/>
      <c r="BH99" s="174"/>
      <c r="BI99" s="174"/>
      <c r="BJ99" s="174"/>
      <c r="BK99" s="174"/>
      <c r="BL99" s="367">
        <f t="shared" si="93"/>
        <v>0</v>
      </c>
      <c r="BM99" s="366"/>
      <c r="BN99" s="174"/>
      <c r="BO99" s="174"/>
      <c r="BP99" s="174"/>
      <c r="BQ99" s="174"/>
      <c r="BR99" s="367">
        <f t="shared" si="62"/>
        <v>0</v>
      </c>
      <c r="BS99" s="366"/>
      <c r="BT99" s="174"/>
      <c r="BU99" s="174"/>
      <c r="BV99" s="174"/>
      <c r="BW99" s="174"/>
      <c r="BX99" s="367">
        <f t="shared" si="63"/>
        <v>0</v>
      </c>
      <c r="BY99" s="366"/>
      <c r="BZ99" s="174"/>
      <c r="CA99" s="174"/>
      <c r="CB99" s="174"/>
      <c r="CC99" s="174"/>
      <c r="CD99" s="367">
        <f t="shared" si="64"/>
        <v>0</v>
      </c>
      <c r="CE99" s="618"/>
      <c r="CF99" s="366"/>
      <c r="CG99" s="174"/>
      <c r="CH99" s="174"/>
      <c r="CI99" s="174"/>
      <c r="CJ99" s="174"/>
      <c r="CK99" s="367">
        <f t="shared" si="94"/>
        <v>0</v>
      </c>
      <c r="CL99" s="611">
        <f t="shared" si="65"/>
        <v>0</v>
      </c>
      <c r="CM99" s="174">
        <f t="shared" si="66"/>
        <v>0</v>
      </c>
      <c r="CN99" s="174">
        <f t="shared" si="67"/>
        <v>0</v>
      </c>
      <c r="CO99" s="174">
        <f t="shared" si="68"/>
        <v>0</v>
      </c>
      <c r="CP99" s="174">
        <f t="shared" si="69"/>
        <v>0</v>
      </c>
      <c r="CQ99" s="367">
        <f t="shared" si="95"/>
        <v>0</v>
      </c>
      <c r="CR99" s="613"/>
      <c r="CS99" s="601"/>
      <c r="CT99" s="601"/>
      <c r="CU99" s="601"/>
      <c r="CV99" s="601"/>
      <c r="CW99" s="367">
        <f t="shared" si="96"/>
        <v>0</v>
      </c>
      <c r="CX99" s="366"/>
      <c r="CY99" s="174"/>
      <c r="CZ99" s="174"/>
      <c r="DA99" s="174"/>
      <c r="DB99" s="174"/>
      <c r="DC99" s="367">
        <f t="shared" si="70"/>
        <v>0</v>
      </c>
      <c r="DD99" s="366"/>
      <c r="DE99" s="174"/>
      <c r="DF99" s="174"/>
      <c r="DG99" s="174"/>
      <c r="DH99" s="174"/>
      <c r="DI99" s="367">
        <f t="shared" si="71"/>
        <v>0</v>
      </c>
      <c r="DJ99" s="600">
        <f t="shared" si="72"/>
        <v>0</v>
      </c>
      <c r="DK99" s="601">
        <f t="shared" si="73"/>
        <v>25920</v>
      </c>
      <c r="DL99" s="601">
        <f t="shared" si="74"/>
        <v>0</v>
      </c>
      <c r="DM99" s="601">
        <f t="shared" si="75"/>
        <v>0</v>
      </c>
      <c r="DN99" s="601">
        <f t="shared" si="76"/>
        <v>20000</v>
      </c>
      <c r="DO99" s="602">
        <f t="shared" si="77"/>
        <v>45920</v>
      </c>
      <c r="DP99" s="600">
        <f t="shared" si="78"/>
        <v>0</v>
      </c>
      <c r="DQ99" s="601">
        <f t="shared" si="79"/>
        <v>0</v>
      </c>
      <c r="DR99" s="601">
        <f t="shared" si="80"/>
        <v>0</v>
      </c>
      <c r="DS99" s="601">
        <f t="shared" si="81"/>
        <v>0</v>
      </c>
      <c r="DT99" s="601">
        <f t="shared" si="82"/>
        <v>0</v>
      </c>
      <c r="DU99" s="602">
        <f t="shared" si="83"/>
        <v>0</v>
      </c>
      <c r="DV99" s="600">
        <f t="shared" si="84"/>
        <v>0</v>
      </c>
      <c r="DW99" s="601">
        <f t="shared" si="85"/>
        <v>25920</v>
      </c>
      <c r="DX99" s="601">
        <f t="shared" si="86"/>
        <v>0</v>
      </c>
      <c r="DY99" s="601">
        <f t="shared" si="87"/>
        <v>0</v>
      </c>
      <c r="DZ99" s="601">
        <f t="shared" si="88"/>
        <v>20000</v>
      </c>
      <c r="EA99" s="602">
        <f t="shared" si="89"/>
        <v>45920</v>
      </c>
      <c r="EB99" s="459"/>
      <c r="EC99" s="366"/>
      <c r="ED99" s="174"/>
      <c r="EE99" s="174"/>
      <c r="EF99" s="174"/>
      <c r="EG99" s="174"/>
      <c r="EH99" s="174">
        <f t="shared" si="90"/>
        <v>0</v>
      </c>
      <c r="EI99" s="602"/>
      <c r="EJ99" s="459"/>
      <c r="EK99" s="614"/>
      <c r="EL99" s="622"/>
      <c r="EM99" s="623"/>
      <c r="EO99" s="600"/>
      <c r="EP99" s="601"/>
      <c r="EQ99" s="601"/>
      <c r="ER99" s="624"/>
      <c r="ES99" s="625"/>
    </row>
    <row r="100" spans="1:149">
      <c r="A100" s="231">
        <v>153</v>
      </c>
      <c r="B100" s="151">
        <v>2451</v>
      </c>
      <c r="C100" s="151">
        <v>72744880</v>
      </c>
      <c r="D100" s="232" t="s">
        <v>936</v>
      </c>
      <c r="E100" s="366"/>
      <c r="F100" s="174">
        <v>9600</v>
      </c>
      <c r="G100" s="174"/>
      <c r="H100" s="174"/>
      <c r="I100" s="174"/>
      <c r="J100" s="367">
        <f t="shared" si="92"/>
        <v>9600</v>
      </c>
      <c r="K100" s="366"/>
      <c r="L100" s="174"/>
      <c r="M100" s="174"/>
      <c r="N100" s="174"/>
      <c r="O100" s="174"/>
      <c r="P100" s="367">
        <f t="shared" si="51"/>
        <v>0</v>
      </c>
      <c r="Q100" s="366"/>
      <c r="R100" s="174">
        <f t="shared" si="52"/>
        <v>9600</v>
      </c>
      <c r="S100" s="174"/>
      <c r="T100" s="174"/>
      <c r="U100" s="174"/>
      <c r="V100" s="367">
        <f t="shared" si="53"/>
        <v>9600</v>
      </c>
      <c r="W100" s="366"/>
      <c r="X100" s="174"/>
      <c r="Y100" s="174"/>
      <c r="Z100" s="174"/>
      <c r="AA100" s="174">
        <v>46000</v>
      </c>
      <c r="AB100" s="367">
        <f t="shared" si="54"/>
        <v>46000</v>
      </c>
      <c r="AC100" s="366"/>
      <c r="AD100" s="174"/>
      <c r="AE100" s="174"/>
      <c r="AF100" s="174"/>
      <c r="AG100" s="174"/>
      <c r="AH100" s="367">
        <f t="shared" si="55"/>
        <v>0</v>
      </c>
      <c r="AI100" s="366"/>
      <c r="AJ100" s="174"/>
      <c r="AK100" s="174"/>
      <c r="AL100" s="174"/>
      <c r="AM100" s="174">
        <f t="shared" si="56"/>
        <v>46000</v>
      </c>
      <c r="AN100" s="367">
        <f t="shared" si="57"/>
        <v>46000</v>
      </c>
      <c r="AO100" s="611"/>
      <c r="AP100" s="174"/>
      <c r="AQ100" s="174"/>
      <c r="AR100" s="174"/>
      <c r="AS100" s="174">
        <v>20000</v>
      </c>
      <c r="AT100" s="367">
        <f t="shared" si="58"/>
        <v>20000</v>
      </c>
      <c r="AU100" s="366"/>
      <c r="AV100" s="174"/>
      <c r="AW100" s="174"/>
      <c r="AX100" s="174"/>
      <c r="AY100" s="174"/>
      <c r="AZ100" s="367">
        <f t="shared" si="59"/>
        <v>0</v>
      </c>
      <c r="BA100" s="366"/>
      <c r="BB100" s="174"/>
      <c r="BC100" s="174"/>
      <c r="BD100" s="174"/>
      <c r="BE100" s="174">
        <f t="shared" si="60"/>
        <v>20000</v>
      </c>
      <c r="BF100" s="367">
        <f t="shared" si="61"/>
        <v>20000</v>
      </c>
      <c r="BG100" s="611"/>
      <c r="BH100" s="174"/>
      <c r="BI100" s="174"/>
      <c r="BJ100" s="174"/>
      <c r="BK100" s="174"/>
      <c r="BL100" s="367">
        <f t="shared" si="93"/>
        <v>0</v>
      </c>
      <c r="BM100" s="366"/>
      <c r="BN100" s="174"/>
      <c r="BO100" s="174"/>
      <c r="BP100" s="174"/>
      <c r="BQ100" s="174"/>
      <c r="BR100" s="367">
        <f t="shared" si="62"/>
        <v>0</v>
      </c>
      <c r="BS100" s="366"/>
      <c r="BT100" s="174"/>
      <c r="BU100" s="174"/>
      <c r="BV100" s="174"/>
      <c r="BW100" s="174"/>
      <c r="BX100" s="367">
        <f t="shared" si="63"/>
        <v>0</v>
      </c>
      <c r="BY100" s="366"/>
      <c r="BZ100" s="174"/>
      <c r="CA100" s="174"/>
      <c r="CB100" s="174"/>
      <c r="CC100" s="174"/>
      <c r="CD100" s="367">
        <f t="shared" si="64"/>
        <v>0</v>
      </c>
      <c r="CE100" s="618"/>
      <c r="CF100" s="366"/>
      <c r="CG100" s="174"/>
      <c r="CH100" s="174"/>
      <c r="CI100" s="174"/>
      <c r="CJ100" s="174"/>
      <c r="CK100" s="367">
        <f t="shared" si="94"/>
        <v>0</v>
      </c>
      <c r="CL100" s="611">
        <f t="shared" si="65"/>
        <v>0</v>
      </c>
      <c r="CM100" s="174">
        <f t="shared" si="66"/>
        <v>0</v>
      </c>
      <c r="CN100" s="174">
        <f t="shared" si="67"/>
        <v>0</v>
      </c>
      <c r="CO100" s="174">
        <f t="shared" si="68"/>
        <v>0</v>
      </c>
      <c r="CP100" s="174">
        <f t="shared" si="69"/>
        <v>0</v>
      </c>
      <c r="CQ100" s="367">
        <f t="shared" si="95"/>
        <v>0</v>
      </c>
      <c r="CR100" s="613"/>
      <c r="CS100" s="601"/>
      <c r="CT100" s="601"/>
      <c r="CU100" s="601"/>
      <c r="CV100" s="601"/>
      <c r="CW100" s="367">
        <f t="shared" si="96"/>
        <v>0</v>
      </c>
      <c r="CX100" s="366"/>
      <c r="CY100" s="174"/>
      <c r="CZ100" s="174"/>
      <c r="DA100" s="174"/>
      <c r="DB100" s="174"/>
      <c r="DC100" s="367">
        <f t="shared" si="70"/>
        <v>0</v>
      </c>
      <c r="DD100" s="366"/>
      <c r="DE100" s="174"/>
      <c r="DF100" s="174"/>
      <c r="DG100" s="174"/>
      <c r="DH100" s="174"/>
      <c r="DI100" s="367">
        <f t="shared" si="71"/>
        <v>0</v>
      </c>
      <c r="DJ100" s="600">
        <f t="shared" si="72"/>
        <v>0</v>
      </c>
      <c r="DK100" s="601">
        <f t="shared" si="73"/>
        <v>9600</v>
      </c>
      <c r="DL100" s="601">
        <f t="shared" si="74"/>
        <v>0</v>
      </c>
      <c r="DM100" s="601">
        <f t="shared" si="75"/>
        <v>0</v>
      </c>
      <c r="DN100" s="601">
        <f t="shared" si="76"/>
        <v>66000</v>
      </c>
      <c r="DO100" s="602">
        <f t="shared" si="77"/>
        <v>75600</v>
      </c>
      <c r="DP100" s="600">
        <f t="shared" si="78"/>
        <v>0</v>
      </c>
      <c r="DQ100" s="601">
        <f t="shared" si="79"/>
        <v>0</v>
      </c>
      <c r="DR100" s="601">
        <f t="shared" si="80"/>
        <v>0</v>
      </c>
      <c r="DS100" s="601">
        <f t="shared" si="81"/>
        <v>0</v>
      </c>
      <c r="DT100" s="601">
        <f t="shared" si="82"/>
        <v>0</v>
      </c>
      <c r="DU100" s="602">
        <f t="shared" si="83"/>
        <v>0</v>
      </c>
      <c r="DV100" s="600">
        <f t="shared" si="84"/>
        <v>0</v>
      </c>
      <c r="DW100" s="601">
        <f t="shared" si="85"/>
        <v>9600</v>
      </c>
      <c r="DX100" s="601">
        <f t="shared" si="86"/>
        <v>0</v>
      </c>
      <c r="DY100" s="601">
        <f t="shared" si="87"/>
        <v>0</v>
      </c>
      <c r="DZ100" s="601">
        <f t="shared" si="88"/>
        <v>66000</v>
      </c>
      <c r="EA100" s="602">
        <f t="shared" si="89"/>
        <v>75600</v>
      </c>
      <c r="EB100" s="459"/>
      <c r="EC100" s="366">
        <v>93563</v>
      </c>
      <c r="ED100" s="174">
        <v>50050</v>
      </c>
      <c r="EE100" s="174">
        <v>31811</v>
      </c>
      <c r="EF100" s="174">
        <v>1871</v>
      </c>
      <c r="EG100" s="174">
        <v>86859</v>
      </c>
      <c r="EH100" s="174">
        <f t="shared" si="90"/>
        <v>264154</v>
      </c>
      <c r="EI100" s="602">
        <v>0.6</v>
      </c>
      <c r="EJ100" s="459"/>
      <c r="EK100" s="614"/>
      <c r="EL100" s="622"/>
      <c r="EM100" s="623"/>
      <c r="EO100" s="600">
        <v>647010.34</v>
      </c>
      <c r="EP100" s="601">
        <v>196164.66</v>
      </c>
      <c r="EQ100" s="601">
        <f t="shared" si="91"/>
        <v>843175</v>
      </c>
      <c r="ER100" s="624" t="s">
        <v>5825</v>
      </c>
      <c r="ES100" s="625">
        <v>45140</v>
      </c>
    </row>
    <row r="101" spans="1:149">
      <c r="A101" s="231">
        <v>154</v>
      </c>
      <c r="B101" s="151">
        <v>2453</v>
      </c>
      <c r="C101" s="151">
        <v>72743603</v>
      </c>
      <c r="D101" s="232" t="s">
        <v>943</v>
      </c>
      <c r="E101" s="366"/>
      <c r="F101" s="174">
        <v>35520</v>
      </c>
      <c r="G101" s="174"/>
      <c r="H101" s="174"/>
      <c r="I101" s="174"/>
      <c r="J101" s="367">
        <f t="shared" si="92"/>
        <v>35520</v>
      </c>
      <c r="K101" s="366"/>
      <c r="L101" s="174"/>
      <c r="M101" s="174"/>
      <c r="N101" s="174"/>
      <c r="O101" s="174"/>
      <c r="P101" s="367">
        <f t="shared" si="51"/>
        <v>0</v>
      </c>
      <c r="Q101" s="366"/>
      <c r="R101" s="174">
        <f t="shared" si="52"/>
        <v>35520</v>
      </c>
      <c r="S101" s="174"/>
      <c r="T101" s="174"/>
      <c r="U101" s="174"/>
      <c r="V101" s="367">
        <f t="shared" si="53"/>
        <v>35520</v>
      </c>
      <c r="W101" s="366"/>
      <c r="X101" s="174"/>
      <c r="Y101" s="174"/>
      <c r="Z101" s="174"/>
      <c r="AA101" s="174"/>
      <c r="AB101" s="367">
        <f t="shared" si="54"/>
        <v>0</v>
      </c>
      <c r="AC101" s="366"/>
      <c r="AD101" s="174"/>
      <c r="AE101" s="174"/>
      <c r="AF101" s="174"/>
      <c r="AG101" s="174"/>
      <c r="AH101" s="367">
        <f t="shared" si="55"/>
        <v>0</v>
      </c>
      <c r="AI101" s="366"/>
      <c r="AJ101" s="174"/>
      <c r="AK101" s="174"/>
      <c r="AL101" s="174"/>
      <c r="AM101" s="174">
        <f t="shared" si="56"/>
        <v>0</v>
      </c>
      <c r="AN101" s="367">
        <f t="shared" si="57"/>
        <v>0</v>
      </c>
      <c r="AO101" s="611"/>
      <c r="AP101" s="174"/>
      <c r="AQ101" s="174"/>
      <c r="AR101" s="174"/>
      <c r="AS101" s="174">
        <v>53000</v>
      </c>
      <c r="AT101" s="367">
        <f t="shared" si="58"/>
        <v>53000</v>
      </c>
      <c r="AU101" s="366"/>
      <c r="AV101" s="174"/>
      <c r="AW101" s="174"/>
      <c r="AX101" s="174"/>
      <c r="AY101" s="174"/>
      <c r="AZ101" s="367">
        <f t="shared" si="59"/>
        <v>0</v>
      </c>
      <c r="BA101" s="366"/>
      <c r="BB101" s="174"/>
      <c r="BC101" s="174"/>
      <c r="BD101" s="174"/>
      <c r="BE101" s="174">
        <f t="shared" si="60"/>
        <v>53000</v>
      </c>
      <c r="BF101" s="367">
        <f t="shared" si="61"/>
        <v>53000</v>
      </c>
      <c r="BG101" s="611"/>
      <c r="BH101" s="174"/>
      <c r="BI101" s="174"/>
      <c r="BJ101" s="174"/>
      <c r="BK101" s="174"/>
      <c r="BL101" s="367">
        <f t="shared" si="93"/>
        <v>0</v>
      </c>
      <c r="BM101" s="366"/>
      <c r="BN101" s="174"/>
      <c r="BO101" s="174"/>
      <c r="BP101" s="174"/>
      <c r="BQ101" s="174"/>
      <c r="BR101" s="367">
        <f t="shared" si="62"/>
        <v>0</v>
      </c>
      <c r="BS101" s="366"/>
      <c r="BT101" s="174"/>
      <c r="BU101" s="174"/>
      <c r="BV101" s="174"/>
      <c r="BW101" s="174"/>
      <c r="BX101" s="367">
        <f t="shared" si="63"/>
        <v>0</v>
      </c>
      <c r="BY101" s="366"/>
      <c r="BZ101" s="174"/>
      <c r="CA101" s="174"/>
      <c r="CB101" s="174"/>
      <c r="CC101" s="174"/>
      <c r="CD101" s="367">
        <f t="shared" si="64"/>
        <v>0</v>
      </c>
      <c r="CE101" s="618"/>
      <c r="CF101" s="366"/>
      <c r="CG101" s="174"/>
      <c r="CH101" s="174"/>
      <c r="CI101" s="174"/>
      <c r="CJ101" s="174"/>
      <c r="CK101" s="367">
        <f t="shared" si="94"/>
        <v>0</v>
      </c>
      <c r="CL101" s="611">
        <f t="shared" si="65"/>
        <v>0</v>
      </c>
      <c r="CM101" s="174">
        <f t="shared" si="66"/>
        <v>0</v>
      </c>
      <c r="CN101" s="174">
        <f t="shared" si="67"/>
        <v>0</v>
      </c>
      <c r="CO101" s="174">
        <f t="shared" si="68"/>
        <v>0</v>
      </c>
      <c r="CP101" s="174">
        <f t="shared" si="69"/>
        <v>0</v>
      </c>
      <c r="CQ101" s="367">
        <f t="shared" si="95"/>
        <v>0</v>
      </c>
      <c r="CR101" s="613"/>
      <c r="CS101" s="601"/>
      <c r="CT101" s="601"/>
      <c r="CU101" s="601"/>
      <c r="CV101" s="601"/>
      <c r="CW101" s="367">
        <f t="shared" si="96"/>
        <v>0</v>
      </c>
      <c r="CX101" s="366"/>
      <c r="CY101" s="174"/>
      <c r="CZ101" s="174"/>
      <c r="DA101" s="174"/>
      <c r="DB101" s="174"/>
      <c r="DC101" s="367">
        <f t="shared" si="70"/>
        <v>0</v>
      </c>
      <c r="DD101" s="366"/>
      <c r="DE101" s="174"/>
      <c r="DF101" s="174"/>
      <c r="DG101" s="174"/>
      <c r="DH101" s="174"/>
      <c r="DI101" s="367">
        <f t="shared" si="71"/>
        <v>0</v>
      </c>
      <c r="DJ101" s="600">
        <f t="shared" si="72"/>
        <v>0</v>
      </c>
      <c r="DK101" s="601">
        <f t="shared" si="73"/>
        <v>35520</v>
      </c>
      <c r="DL101" s="601">
        <f t="shared" si="74"/>
        <v>0</v>
      </c>
      <c r="DM101" s="601">
        <f t="shared" si="75"/>
        <v>0</v>
      </c>
      <c r="DN101" s="601">
        <f t="shared" si="76"/>
        <v>53000</v>
      </c>
      <c r="DO101" s="602">
        <f t="shared" si="77"/>
        <v>88520</v>
      </c>
      <c r="DP101" s="600">
        <f t="shared" si="78"/>
        <v>0</v>
      </c>
      <c r="DQ101" s="601">
        <f t="shared" si="79"/>
        <v>0</v>
      </c>
      <c r="DR101" s="601">
        <f t="shared" si="80"/>
        <v>0</v>
      </c>
      <c r="DS101" s="601">
        <f t="shared" si="81"/>
        <v>0</v>
      </c>
      <c r="DT101" s="601">
        <f t="shared" si="82"/>
        <v>0</v>
      </c>
      <c r="DU101" s="602">
        <f t="shared" si="83"/>
        <v>0</v>
      </c>
      <c r="DV101" s="600">
        <f t="shared" si="84"/>
        <v>0</v>
      </c>
      <c r="DW101" s="601">
        <f t="shared" si="85"/>
        <v>35520</v>
      </c>
      <c r="DX101" s="601">
        <f t="shared" si="86"/>
        <v>0</v>
      </c>
      <c r="DY101" s="601">
        <f t="shared" si="87"/>
        <v>0</v>
      </c>
      <c r="DZ101" s="601">
        <f t="shared" si="88"/>
        <v>53000</v>
      </c>
      <c r="EA101" s="602">
        <f t="shared" si="89"/>
        <v>88520</v>
      </c>
      <c r="EB101" s="459"/>
      <c r="EC101" s="366"/>
      <c r="ED101" s="174"/>
      <c r="EE101" s="174"/>
      <c r="EF101" s="174"/>
      <c r="EG101" s="174"/>
      <c r="EH101" s="174">
        <f t="shared" si="90"/>
        <v>0</v>
      </c>
      <c r="EI101" s="602"/>
      <c r="EJ101" s="459"/>
      <c r="EK101" s="614"/>
      <c r="EL101" s="622"/>
      <c r="EM101" s="623"/>
      <c r="EO101" s="600">
        <v>835053.29</v>
      </c>
      <c r="EP101" s="601">
        <v>253176.71</v>
      </c>
      <c r="EQ101" s="601">
        <f t="shared" si="91"/>
        <v>1088230</v>
      </c>
      <c r="ER101" s="624" t="s">
        <v>5743</v>
      </c>
      <c r="ES101" s="625">
        <v>45104</v>
      </c>
    </row>
    <row r="102" spans="1:149">
      <c r="A102" s="231">
        <v>155</v>
      </c>
      <c r="B102" s="151">
        <v>2320</v>
      </c>
      <c r="C102" s="151">
        <v>72755369</v>
      </c>
      <c r="D102" s="232" t="s">
        <v>950</v>
      </c>
      <c r="E102" s="366"/>
      <c r="F102" s="174">
        <v>23520</v>
      </c>
      <c r="G102" s="174"/>
      <c r="H102" s="174"/>
      <c r="I102" s="174"/>
      <c r="J102" s="367">
        <f t="shared" si="92"/>
        <v>23520</v>
      </c>
      <c r="K102" s="366"/>
      <c r="L102" s="174"/>
      <c r="M102" s="174"/>
      <c r="N102" s="174"/>
      <c r="O102" s="174"/>
      <c r="P102" s="367">
        <f t="shared" si="51"/>
        <v>0</v>
      </c>
      <c r="Q102" s="366"/>
      <c r="R102" s="174">
        <f t="shared" si="52"/>
        <v>23520</v>
      </c>
      <c r="S102" s="174"/>
      <c r="T102" s="174"/>
      <c r="U102" s="174"/>
      <c r="V102" s="367">
        <f t="shared" si="53"/>
        <v>23520</v>
      </c>
      <c r="W102" s="366"/>
      <c r="X102" s="174"/>
      <c r="Y102" s="174"/>
      <c r="Z102" s="174"/>
      <c r="AA102" s="174">
        <v>43000</v>
      </c>
      <c r="AB102" s="367">
        <f t="shared" si="54"/>
        <v>43000</v>
      </c>
      <c r="AC102" s="366"/>
      <c r="AD102" s="174"/>
      <c r="AE102" s="174"/>
      <c r="AF102" s="174"/>
      <c r="AG102" s="174"/>
      <c r="AH102" s="367">
        <f t="shared" si="55"/>
        <v>0</v>
      </c>
      <c r="AI102" s="366"/>
      <c r="AJ102" s="174"/>
      <c r="AK102" s="174"/>
      <c r="AL102" s="174"/>
      <c r="AM102" s="174">
        <f t="shared" si="56"/>
        <v>43000</v>
      </c>
      <c r="AN102" s="367">
        <f t="shared" si="57"/>
        <v>43000</v>
      </c>
      <c r="AO102" s="611"/>
      <c r="AP102" s="174"/>
      <c r="AQ102" s="174"/>
      <c r="AR102" s="174"/>
      <c r="AS102" s="174"/>
      <c r="AT102" s="367">
        <f t="shared" si="58"/>
        <v>0</v>
      </c>
      <c r="AU102" s="366"/>
      <c r="AV102" s="174"/>
      <c r="AW102" s="174"/>
      <c r="AX102" s="174"/>
      <c r="AY102" s="174"/>
      <c r="AZ102" s="367">
        <f t="shared" si="59"/>
        <v>0</v>
      </c>
      <c r="BA102" s="366"/>
      <c r="BB102" s="174"/>
      <c r="BC102" s="174"/>
      <c r="BD102" s="174"/>
      <c r="BE102" s="174">
        <f t="shared" si="60"/>
        <v>0</v>
      </c>
      <c r="BF102" s="367">
        <f t="shared" si="61"/>
        <v>0</v>
      </c>
      <c r="BG102" s="611"/>
      <c r="BH102" s="174"/>
      <c r="BI102" s="174"/>
      <c r="BJ102" s="174"/>
      <c r="BK102" s="174"/>
      <c r="BL102" s="367">
        <f t="shared" si="93"/>
        <v>0</v>
      </c>
      <c r="BM102" s="366"/>
      <c r="BN102" s="174"/>
      <c r="BO102" s="174"/>
      <c r="BP102" s="174"/>
      <c r="BQ102" s="174"/>
      <c r="BR102" s="367">
        <f t="shared" si="62"/>
        <v>0</v>
      </c>
      <c r="BS102" s="366"/>
      <c r="BT102" s="174"/>
      <c r="BU102" s="174"/>
      <c r="BV102" s="174"/>
      <c r="BW102" s="174"/>
      <c r="BX102" s="367">
        <f t="shared" si="63"/>
        <v>0</v>
      </c>
      <c r="BY102" s="366"/>
      <c r="BZ102" s="174"/>
      <c r="CA102" s="174"/>
      <c r="CB102" s="174"/>
      <c r="CC102" s="174"/>
      <c r="CD102" s="367">
        <f t="shared" si="64"/>
        <v>0</v>
      </c>
      <c r="CE102" s="618"/>
      <c r="CF102" s="366"/>
      <c r="CG102" s="174"/>
      <c r="CH102" s="174"/>
      <c r="CI102" s="174"/>
      <c r="CJ102" s="174"/>
      <c r="CK102" s="367">
        <f t="shared" si="94"/>
        <v>0</v>
      </c>
      <c r="CL102" s="611">
        <f t="shared" si="65"/>
        <v>0</v>
      </c>
      <c r="CM102" s="174">
        <f t="shared" si="66"/>
        <v>0</v>
      </c>
      <c r="CN102" s="174">
        <f t="shared" si="67"/>
        <v>0</v>
      </c>
      <c r="CO102" s="174">
        <f t="shared" si="68"/>
        <v>0</v>
      </c>
      <c r="CP102" s="174">
        <f t="shared" si="69"/>
        <v>0</v>
      </c>
      <c r="CQ102" s="367">
        <f t="shared" si="95"/>
        <v>0</v>
      </c>
      <c r="CR102" s="613"/>
      <c r="CS102" s="601"/>
      <c r="CT102" s="601"/>
      <c r="CU102" s="601"/>
      <c r="CV102" s="601"/>
      <c r="CW102" s="367">
        <f t="shared" si="96"/>
        <v>0</v>
      </c>
      <c r="CX102" s="366"/>
      <c r="CY102" s="174"/>
      <c r="CZ102" s="174"/>
      <c r="DA102" s="174"/>
      <c r="DB102" s="174"/>
      <c r="DC102" s="367">
        <f t="shared" si="70"/>
        <v>0</v>
      </c>
      <c r="DD102" s="366"/>
      <c r="DE102" s="174"/>
      <c r="DF102" s="174"/>
      <c r="DG102" s="174"/>
      <c r="DH102" s="174"/>
      <c r="DI102" s="367">
        <f t="shared" si="71"/>
        <v>0</v>
      </c>
      <c r="DJ102" s="600">
        <f t="shared" si="72"/>
        <v>0</v>
      </c>
      <c r="DK102" s="601">
        <f t="shared" si="73"/>
        <v>23520</v>
      </c>
      <c r="DL102" s="601">
        <f t="shared" si="74"/>
        <v>0</v>
      </c>
      <c r="DM102" s="601">
        <f t="shared" si="75"/>
        <v>0</v>
      </c>
      <c r="DN102" s="601">
        <f t="shared" si="76"/>
        <v>43000</v>
      </c>
      <c r="DO102" s="602">
        <f t="shared" si="77"/>
        <v>66520</v>
      </c>
      <c r="DP102" s="600">
        <f t="shared" si="78"/>
        <v>0</v>
      </c>
      <c r="DQ102" s="601">
        <f t="shared" si="79"/>
        <v>0</v>
      </c>
      <c r="DR102" s="601">
        <f t="shared" si="80"/>
        <v>0</v>
      </c>
      <c r="DS102" s="601">
        <f t="shared" si="81"/>
        <v>0</v>
      </c>
      <c r="DT102" s="601">
        <f t="shared" si="82"/>
        <v>0</v>
      </c>
      <c r="DU102" s="602">
        <f t="shared" si="83"/>
        <v>0</v>
      </c>
      <c r="DV102" s="600">
        <f t="shared" si="84"/>
        <v>0</v>
      </c>
      <c r="DW102" s="601">
        <f t="shared" si="85"/>
        <v>23520</v>
      </c>
      <c r="DX102" s="601">
        <f t="shared" si="86"/>
        <v>0</v>
      </c>
      <c r="DY102" s="601">
        <f t="shared" si="87"/>
        <v>0</v>
      </c>
      <c r="DZ102" s="601">
        <f t="shared" si="88"/>
        <v>43000</v>
      </c>
      <c r="EA102" s="602">
        <f t="shared" si="89"/>
        <v>66520</v>
      </c>
      <c r="EB102" s="459"/>
      <c r="EC102" s="366"/>
      <c r="ED102" s="174"/>
      <c r="EE102" s="174"/>
      <c r="EF102" s="174"/>
      <c r="EG102" s="174"/>
      <c r="EH102" s="174">
        <f t="shared" si="90"/>
        <v>0</v>
      </c>
      <c r="EI102" s="602"/>
      <c r="EJ102" s="459"/>
      <c r="EK102" s="614"/>
      <c r="EL102" s="622"/>
      <c r="EM102" s="623"/>
      <c r="EO102" s="600">
        <v>512589.8</v>
      </c>
      <c r="EP102" s="601">
        <v>155410.20000000001</v>
      </c>
      <c r="EQ102" s="601">
        <f t="shared" si="91"/>
        <v>668000</v>
      </c>
      <c r="ER102" s="624" t="s">
        <v>5882</v>
      </c>
      <c r="ES102" s="625">
        <v>45189</v>
      </c>
    </row>
    <row r="103" spans="1:149">
      <c r="A103" s="231">
        <v>156</v>
      </c>
      <c r="B103" s="151">
        <v>2455</v>
      </c>
      <c r="C103" s="151">
        <v>72741601</v>
      </c>
      <c r="D103" s="232" t="s">
        <v>955</v>
      </c>
      <c r="E103" s="366"/>
      <c r="F103" s="174">
        <v>12000</v>
      </c>
      <c r="G103" s="174"/>
      <c r="H103" s="174"/>
      <c r="I103" s="174"/>
      <c r="J103" s="367">
        <f t="shared" si="92"/>
        <v>12000</v>
      </c>
      <c r="K103" s="366"/>
      <c r="L103" s="174"/>
      <c r="M103" s="174"/>
      <c r="N103" s="174"/>
      <c r="O103" s="174"/>
      <c r="P103" s="367">
        <f t="shared" si="51"/>
        <v>0</v>
      </c>
      <c r="Q103" s="366"/>
      <c r="R103" s="174">
        <f t="shared" si="52"/>
        <v>12000</v>
      </c>
      <c r="S103" s="174"/>
      <c r="T103" s="174"/>
      <c r="U103" s="174"/>
      <c r="V103" s="367">
        <f t="shared" si="53"/>
        <v>12000</v>
      </c>
      <c r="W103" s="366"/>
      <c r="X103" s="174"/>
      <c r="Y103" s="174"/>
      <c r="Z103" s="174"/>
      <c r="AA103" s="174">
        <v>34000</v>
      </c>
      <c r="AB103" s="367">
        <f t="shared" si="54"/>
        <v>34000</v>
      </c>
      <c r="AC103" s="366"/>
      <c r="AD103" s="174"/>
      <c r="AE103" s="174"/>
      <c r="AF103" s="174"/>
      <c r="AG103" s="174"/>
      <c r="AH103" s="367">
        <f t="shared" si="55"/>
        <v>0</v>
      </c>
      <c r="AI103" s="366"/>
      <c r="AJ103" s="174"/>
      <c r="AK103" s="174"/>
      <c r="AL103" s="174"/>
      <c r="AM103" s="174">
        <f t="shared" si="56"/>
        <v>34000</v>
      </c>
      <c r="AN103" s="367">
        <f t="shared" si="57"/>
        <v>34000</v>
      </c>
      <c r="AO103" s="611"/>
      <c r="AP103" s="174"/>
      <c r="AQ103" s="174"/>
      <c r="AR103" s="174"/>
      <c r="AS103" s="174">
        <v>20000</v>
      </c>
      <c r="AT103" s="367">
        <f t="shared" si="58"/>
        <v>20000</v>
      </c>
      <c r="AU103" s="366"/>
      <c r="AV103" s="174"/>
      <c r="AW103" s="174"/>
      <c r="AX103" s="174"/>
      <c r="AY103" s="174"/>
      <c r="AZ103" s="367">
        <f t="shared" si="59"/>
        <v>0</v>
      </c>
      <c r="BA103" s="366"/>
      <c r="BB103" s="174"/>
      <c r="BC103" s="174"/>
      <c r="BD103" s="174"/>
      <c r="BE103" s="174">
        <f t="shared" si="60"/>
        <v>20000</v>
      </c>
      <c r="BF103" s="367">
        <f t="shared" si="61"/>
        <v>20000</v>
      </c>
      <c r="BG103" s="611"/>
      <c r="BH103" s="174"/>
      <c r="BI103" s="174"/>
      <c r="BJ103" s="174"/>
      <c r="BK103" s="174"/>
      <c r="BL103" s="367">
        <f t="shared" si="93"/>
        <v>0</v>
      </c>
      <c r="BM103" s="366"/>
      <c r="BN103" s="174"/>
      <c r="BO103" s="174"/>
      <c r="BP103" s="174"/>
      <c r="BQ103" s="174"/>
      <c r="BR103" s="367">
        <f t="shared" si="62"/>
        <v>0</v>
      </c>
      <c r="BS103" s="366"/>
      <c r="BT103" s="174"/>
      <c r="BU103" s="174"/>
      <c r="BV103" s="174"/>
      <c r="BW103" s="174"/>
      <c r="BX103" s="367">
        <f t="shared" si="63"/>
        <v>0</v>
      </c>
      <c r="BY103" s="366"/>
      <c r="BZ103" s="174"/>
      <c r="CA103" s="174"/>
      <c r="CB103" s="174"/>
      <c r="CC103" s="174"/>
      <c r="CD103" s="367">
        <f t="shared" si="64"/>
        <v>0</v>
      </c>
      <c r="CE103" s="618"/>
      <c r="CF103" s="366"/>
      <c r="CG103" s="174"/>
      <c r="CH103" s="174"/>
      <c r="CI103" s="174"/>
      <c r="CJ103" s="174"/>
      <c r="CK103" s="367">
        <f t="shared" si="94"/>
        <v>0</v>
      </c>
      <c r="CL103" s="611">
        <f t="shared" si="65"/>
        <v>0</v>
      </c>
      <c r="CM103" s="174">
        <f t="shared" si="66"/>
        <v>0</v>
      </c>
      <c r="CN103" s="174">
        <f t="shared" si="67"/>
        <v>0</v>
      </c>
      <c r="CO103" s="174">
        <f t="shared" si="68"/>
        <v>0</v>
      </c>
      <c r="CP103" s="174">
        <f t="shared" si="69"/>
        <v>0</v>
      </c>
      <c r="CQ103" s="367">
        <f t="shared" si="95"/>
        <v>0</v>
      </c>
      <c r="CR103" s="613"/>
      <c r="CS103" s="601"/>
      <c r="CT103" s="601"/>
      <c r="CU103" s="601"/>
      <c r="CV103" s="601"/>
      <c r="CW103" s="367">
        <f t="shared" si="96"/>
        <v>0</v>
      </c>
      <c r="CX103" s="366"/>
      <c r="CY103" s="174"/>
      <c r="CZ103" s="174"/>
      <c r="DA103" s="174"/>
      <c r="DB103" s="174"/>
      <c r="DC103" s="367">
        <f t="shared" si="70"/>
        <v>0</v>
      </c>
      <c r="DD103" s="366"/>
      <c r="DE103" s="174"/>
      <c r="DF103" s="174"/>
      <c r="DG103" s="174"/>
      <c r="DH103" s="174"/>
      <c r="DI103" s="367">
        <f t="shared" si="71"/>
        <v>0</v>
      </c>
      <c r="DJ103" s="600">
        <f t="shared" si="72"/>
        <v>0</v>
      </c>
      <c r="DK103" s="601">
        <f t="shared" si="73"/>
        <v>12000</v>
      </c>
      <c r="DL103" s="601">
        <f t="shared" si="74"/>
        <v>0</v>
      </c>
      <c r="DM103" s="601">
        <f t="shared" si="75"/>
        <v>0</v>
      </c>
      <c r="DN103" s="601">
        <f t="shared" si="76"/>
        <v>54000</v>
      </c>
      <c r="DO103" s="602">
        <f t="shared" si="77"/>
        <v>66000</v>
      </c>
      <c r="DP103" s="600">
        <f t="shared" si="78"/>
        <v>0</v>
      </c>
      <c r="DQ103" s="601">
        <f t="shared" si="79"/>
        <v>0</v>
      </c>
      <c r="DR103" s="601">
        <f t="shared" si="80"/>
        <v>0</v>
      </c>
      <c r="DS103" s="601">
        <f t="shared" si="81"/>
        <v>0</v>
      </c>
      <c r="DT103" s="601">
        <f t="shared" si="82"/>
        <v>0</v>
      </c>
      <c r="DU103" s="602">
        <f t="shared" si="83"/>
        <v>0</v>
      </c>
      <c r="DV103" s="600">
        <f t="shared" si="84"/>
        <v>0</v>
      </c>
      <c r="DW103" s="601">
        <f t="shared" si="85"/>
        <v>12000</v>
      </c>
      <c r="DX103" s="601">
        <f t="shared" si="86"/>
        <v>0</v>
      </c>
      <c r="DY103" s="601">
        <f t="shared" si="87"/>
        <v>0</v>
      </c>
      <c r="DZ103" s="601">
        <f t="shared" si="88"/>
        <v>54000</v>
      </c>
      <c r="EA103" s="602">
        <f t="shared" si="89"/>
        <v>66000</v>
      </c>
      <c r="EB103" s="459"/>
      <c r="EC103" s="366"/>
      <c r="ED103" s="174"/>
      <c r="EE103" s="174"/>
      <c r="EF103" s="174"/>
      <c r="EG103" s="174"/>
      <c r="EH103" s="174">
        <f t="shared" si="90"/>
        <v>0</v>
      </c>
      <c r="EI103" s="602"/>
      <c r="EJ103" s="459"/>
      <c r="EK103" s="614">
        <v>53736</v>
      </c>
      <c r="EL103" s="622" t="s">
        <v>5642</v>
      </c>
      <c r="EM103" s="623">
        <v>44943</v>
      </c>
      <c r="EO103" s="600"/>
      <c r="EP103" s="601"/>
      <c r="EQ103" s="601"/>
      <c r="ER103" s="624"/>
      <c r="ES103" s="625"/>
    </row>
    <row r="104" spans="1:149">
      <c r="A104" s="231">
        <v>157</v>
      </c>
      <c r="B104" s="151">
        <v>2456</v>
      </c>
      <c r="C104" s="151">
        <v>70695911</v>
      </c>
      <c r="D104" s="232" t="s">
        <v>963</v>
      </c>
      <c r="E104" s="366"/>
      <c r="F104" s="174">
        <v>155520</v>
      </c>
      <c r="G104" s="174"/>
      <c r="H104" s="174"/>
      <c r="I104" s="174"/>
      <c r="J104" s="367">
        <f t="shared" si="92"/>
        <v>155520</v>
      </c>
      <c r="K104" s="366"/>
      <c r="L104" s="174"/>
      <c r="M104" s="174"/>
      <c r="N104" s="174"/>
      <c r="O104" s="174"/>
      <c r="P104" s="367">
        <f t="shared" si="51"/>
        <v>0</v>
      </c>
      <c r="Q104" s="366"/>
      <c r="R104" s="174">
        <f t="shared" si="52"/>
        <v>155520</v>
      </c>
      <c r="S104" s="174"/>
      <c r="T104" s="174"/>
      <c r="U104" s="174"/>
      <c r="V104" s="367">
        <f t="shared" si="53"/>
        <v>155520</v>
      </c>
      <c r="W104" s="366"/>
      <c r="X104" s="174"/>
      <c r="Y104" s="174"/>
      <c r="Z104" s="174"/>
      <c r="AA104" s="174"/>
      <c r="AB104" s="367">
        <f t="shared" si="54"/>
        <v>0</v>
      </c>
      <c r="AC104" s="366"/>
      <c r="AD104" s="174"/>
      <c r="AE104" s="174"/>
      <c r="AF104" s="174"/>
      <c r="AG104" s="174"/>
      <c r="AH104" s="367">
        <f t="shared" si="55"/>
        <v>0</v>
      </c>
      <c r="AI104" s="366"/>
      <c r="AJ104" s="174"/>
      <c r="AK104" s="174"/>
      <c r="AL104" s="174"/>
      <c r="AM104" s="174">
        <f t="shared" si="56"/>
        <v>0</v>
      </c>
      <c r="AN104" s="367">
        <f t="shared" si="57"/>
        <v>0</v>
      </c>
      <c r="AO104" s="611"/>
      <c r="AP104" s="174"/>
      <c r="AQ104" s="174"/>
      <c r="AR104" s="174"/>
      <c r="AS104" s="174">
        <v>258000</v>
      </c>
      <c r="AT104" s="367">
        <f t="shared" si="58"/>
        <v>258000</v>
      </c>
      <c r="AU104" s="366"/>
      <c r="AV104" s="174"/>
      <c r="AW104" s="174"/>
      <c r="AX104" s="174"/>
      <c r="AY104" s="174"/>
      <c r="AZ104" s="367">
        <f t="shared" si="59"/>
        <v>0</v>
      </c>
      <c r="BA104" s="366"/>
      <c r="BB104" s="174"/>
      <c r="BC104" s="174"/>
      <c r="BD104" s="174"/>
      <c r="BE104" s="174">
        <f t="shared" si="60"/>
        <v>258000</v>
      </c>
      <c r="BF104" s="367">
        <f t="shared" si="61"/>
        <v>258000</v>
      </c>
      <c r="BG104" s="611"/>
      <c r="BH104" s="174"/>
      <c r="BI104" s="174"/>
      <c r="BJ104" s="174"/>
      <c r="BK104" s="174"/>
      <c r="BL104" s="367">
        <f t="shared" si="93"/>
        <v>0</v>
      </c>
      <c r="BM104" s="366"/>
      <c r="BN104" s="174"/>
      <c r="BO104" s="174"/>
      <c r="BP104" s="174"/>
      <c r="BQ104" s="174"/>
      <c r="BR104" s="367">
        <f t="shared" si="62"/>
        <v>0</v>
      </c>
      <c r="BS104" s="366"/>
      <c r="BT104" s="174"/>
      <c r="BU104" s="174"/>
      <c r="BV104" s="174"/>
      <c r="BW104" s="174"/>
      <c r="BX104" s="367">
        <f t="shared" si="63"/>
        <v>0</v>
      </c>
      <c r="BY104" s="366">
        <v>346440</v>
      </c>
      <c r="BZ104" s="174"/>
      <c r="CA104" s="174">
        <v>117097</v>
      </c>
      <c r="CB104" s="174">
        <v>6929</v>
      </c>
      <c r="CC104" s="174"/>
      <c r="CD104" s="367">
        <f t="shared" si="64"/>
        <v>470466</v>
      </c>
      <c r="CE104" s="618">
        <v>1</v>
      </c>
      <c r="CF104" s="366"/>
      <c r="CG104" s="174"/>
      <c r="CH104" s="174"/>
      <c r="CI104" s="174"/>
      <c r="CJ104" s="174"/>
      <c r="CK104" s="367">
        <f t="shared" si="94"/>
        <v>0</v>
      </c>
      <c r="CL104" s="611">
        <f t="shared" si="65"/>
        <v>346440</v>
      </c>
      <c r="CM104" s="174">
        <f t="shared" si="66"/>
        <v>0</v>
      </c>
      <c r="CN104" s="174">
        <f t="shared" si="67"/>
        <v>117097</v>
      </c>
      <c r="CO104" s="174">
        <f t="shared" si="68"/>
        <v>6929</v>
      </c>
      <c r="CP104" s="174">
        <f t="shared" si="69"/>
        <v>0</v>
      </c>
      <c r="CQ104" s="367">
        <f t="shared" si="95"/>
        <v>470466</v>
      </c>
      <c r="CR104" s="613"/>
      <c r="CS104" s="601"/>
      <c r="CT104" s="601"/>
      <c r="CU104" s="601"/>
      <c r="CV104" s="601"/>
      <c r="CW104" s="367">
        <f t="shared" si="96"/>
        <v>0</v>
      </c>
      <c r="CX104" s="366"/>
      <c r="CY104" s="174"/>
      <c r="CZ104" s="174"/>
      <c r="DA104" s="174"/>
      <c r="DB104" s="174"/>
      <c r="DC104" s="367">
        <f t="shared" si="70"/>
        <v>0</v>
      </c>
      <c r="DD104" s="366"/>
      <c r="DE104" s="174"/>
      <c r="DF104" s="174"/>
      <c r="DG104" s="174"/>
      <c r="DH104" s="174"/>
      <c r="DI104" s="367">
        <f t="shared" si="71"/>
        <v>0</v>
      </c>
      <c r="DJ104" s="600">
        <f t="shared" si="72"/>
        <v>346440</v>
      </c>
      <c r="DK104" s="601">
        <f t="shared" si="73"/>
        <v>155520</v>
      </c>
      <c r="DL104" s="601">
        <f t="shared" si="74"/>
        <v>117097</v>
      </c>
      <c r="DM104" s="601">
        <f t="shared" si="75"/>
        <v>6929</v>
      </c>
      <c r="DN104" s="601">
        <f t="shared" si="76"/>
        <v>258000</v>
      </c>
      <c r="DO104" s="602">
        <f t="shared" si="77"/>
        <v>883986</v>
      </c>
      <c r="DP104" s="600">
        <f t="shared" si="78"/>
        <v>0</v>
      </c>
      <c r="DQ104" s="601">
        <f t="shared" si="79"/>
        <v>0</v>
      </c>
      <c r="DR104" s="601">
        <f t="shared" si="80"/>
        <v>0</v>
      </c>
      <c r="DS104" s="601">
        <f t="shared" si="81"/>
        <v>0</v>
      </c>
      <c r="DT104" s="601">
        <f t="shared" si="82"/>
        <v>0</v>
      </c>
      <c r="DU104" s="602">
        <f t="shared" si="83"/>
        <v>0</v>
      </c>
      <c r="DV104" s="600">
        <f t="shared" si="84"/>
        <v>346440</v>
      </c>
      <c r="DW104" s="601">
        <f t="shared" si="85"/>
        <v>155520</v>
      </c>
      <c r="DX104" s="601">
        <f t="shared" si="86"/>
        <v>117097</v>
      </c>
      <c r="DY104" s="601">
        <f t="shared" si="87"/>
        <v>6929</v>
      </c>
      <c r="DZ104" s="601">
        <f t="shared" si="88"/>
        <v>258000</v>
      </c>
      <c r="EA104" s="602">
        <f t="shared" si="89"/>
        <v>883986</v>
      </c>
      <c r="EB104" s="459"/>
      <c r="EC104" s="366"/>
      <c r="ED104" s="174"/>
      <c r="EE104" s="174"/>
      <c r="EF104" s="174"/>
      <c r="EG104" s="174"/>
      <c r="EH104" s="174">
        <f t="shared" si="90"/>
        <v>0</v>
      </c>
      <c r="EI104" s="602"/>
      <c r="EJ104" s="459"/>
      <c r="EK104" s="614"/>
      <c r="EL104" s="622"/>
      <c r="EM104" s="623"/>
      <c r="EO104" s="600">
        <v>2313614.73</v>
      </c>
      <c r="EP104" s="601">
        <v>701456.27</v>
      </c>
      <c r="EQ104" s="601">
        <f t="shared" si="91"/>
        <v>3015071</v>
      </c>
      <c r="ER104" s="624" t="s">
        <v>5871</v>
      </c>
      <c r="ES104" s="625">
        <v>45166</v>
      </c>
    </row>
    <row r="105" spans="1:149">
      <c r="A105" s="231">
        <v>158</v>
      </c>
      <c r="B105" s="151">
        <v>2462</v>
      </c>
      <c r="C105" s="151">
        <v>72744600</v>
      </c>
      <c r="D105" s="232" t="s">
        <v>969</v>
      </c>
      <c r="E105" s="366"/>
      <c r="F105" s="174">
        <v>49920</v>
      </c>
      <c r="G105" s="174"/>
      <c r="H105" s="174"/>
      <c r="I105" s="174"/>
      <c r="J105" s="367">
        <f t="shared" si="92"/>
        <v>49920</v>
      </c>
      <c r="K105" s="366"/>
      <c r="L105" s="174"/>
      <c r="M105" s="174"/>
      <c r="N105" s="174"/>
      <c r="O105" s="174"/>
      <c r="P105" s="367">
        <f t="shared" si="51"/>
        <v>0</v>
      </c>
      <c r="Q105" s="366"/>
      <c r="R105" s="174">
        <f t="shared" si="52"/>
        <v>49920</v>
      </c>
      <c r="S105" s="174"/>
      <c r="T105" s="174"/>
      <c r="U105" s="174"/>
      <c r="V105" s="367">
        <f t="shared" si="53"/>
        <v>49920</v>
      </c>
      <c r="W105" s="366"/>
      <c r="X105" s="174"/>
      <c r="Y105" s="174"/>
      <c r="Z105" s="174"/>
      <c r="AA105" s="174"/>
      <c r="AB105" s="367">
        <f t="shared" si="54"/>
        <v>0</v>
      </c>
      <c r="AC105" s="366"/>
      <c r="AD105" s="174"/>
      <c r="AE105" s="174"/>
      <c r="AF105" s="174"/>
      <c r="AG105" s="174"/>
      <c r="AH105" s="367">
        <f t="shared" si="55"/>
        <v>0</v>
      </c>
      <c r="AI105" s="366"/>
      <c r="AJ105" s="174"/>
      <c r="AK105" s="174"/>
      <c r="AL105" s="174"/>
      <c r="AM105" s="174">
        <f t="shared" si="56"/>
        <v>0</v>
      </c>
      <c r="AN105" s="367">
        <f t="shared" si="57"/>
        <v>0</v>
      </c>
      <c r="AO105" s="611"/>
      <c r="AP105" s="174"/>
      <c r="AQ105" s="174"/>
      <c r="AR105" s="174"/>
      <c r="AS105" s="174">
        <v>20000</v>
      </c>
      <c r="AT105" s="367">
        <f t="shared" si="58"/>
        <v>20000</v>
      </c>
      <c r="AU105" s="366"/>
      <c r="AV105" s="174"/>
      <c r="AW105" s="174"/>
      <c r="AX105" s="174"/>
      <c r="AY105" s="174"/>
      <c r="AZ105" s="367">
        <f t="shared" si="59"/>
        <v>0</v>
      </c>
      <c r="BA105" s="366"/>
      <c r="BB105" s="174"/>
      <c r="BC105" s="174"/>
      <c r="BD105" s="174"/>
      <c r="BE105" s="174">
        <f t="shared" si="60"/>
        <v>20000</v>
      </c>
      <c r="BF105" s="367">
        <f t="shared" si="61"/>
        <v>20000</v>
      </c>
      <c r="BG105" s="611"/>
      <c r="BH105" s="174"/>
      <c r="BI105" s="174"/>
      <c r="BJ105" s="174"/>
      <c r="BK105" s="174"/>
      <c r="BL105" s="367">
        <f t="shared" si="93"/>
        <v>0</v>
      </c>
      <c r="BM105" s="366"/>
      <c r="BN105" s="174"/>
      <c r="BO105" s="174"/>
      <c r="BP105" s="174"/>
      <c r="BQ105" s="174"/>
      <c r="BR105" s="367">
        <f t="shared" si="62"/>
        <v>0</v>
      </c>
      <c r="BS105" s="366"/>
      <c r="BT105" s="174"/>
      <c r="BU105" s="174"/>
      <c r="BV105" s="174"/>
      <c r="BW105" s="174"/>
      <c r="BX105" s="367">
        <f t="shared" si="63"/>
        <v>0</v>
      </c>
      <c r="BY105" s="366"/>
      <c r="BZ105" s="174"/>
      <c r="CA105" s="174"/>
      <c r="CB105" s="174"/>
      <c r="CC105" s="174"/>
      <c r="CD105" s="367">
        <f t="shared" si="64"/>
        <v>0</v>
      </c>
      <c r="CE105" s="618"/>
      <c r="CF105" s="366"/>
      <c r="CG105" s="174"/>
      <c r="CH105" s="174"/>
      <c r="CI105" s="174"/>
      <c r="CJ105" s="174"/>
      <c r="CK105" s="367">
        <f t="shared" si="94"/>
        <v>0</v>
      </c>
      <c r="CL105" s="611">
        <f t="shared" si="65"/>
        <v>0</v>
      </c>
      <c r="CM105" s="174">
        <f t="shared" si="66"/>
        <v>0</v>
      </c>
      <c r="CN105" s="174">
        <f t="shared" si="67"/>
        <v>0</v>
      </c>
      <c r="CO105" s="174">
        <f t="shared" si="68"/>
        <v>0</v>
      </c>
      <c r="CP105" s="174">
        <f t="shared" si="69"/>
        <v>0</v>
      </c>
      <c r="CQ105" s="367">
        <f t="shared" si="95"/>
        <v>0</v>
      </c>
      <c r="CR105" s="613"/>
      <c r="CS105" s="601"/>
      <c r="CT105" s="601"/>
      <c r="CU105" s="601"/>
      <c r="CV105" s="601"/>
      <c r="CW105" s="367">
        <f t="shared" si="96"/>
        <v>0</v>
      </c>
      <c r="CX105" s="366"/>
      <c r="CY105" s="174"/>
      <c r="CZ105" s="174"/>
      <c r="DA105" s="174"/>
      <c r="DB105" s="174"/>
      <c r="DC105" s="367">
        <f t="shared" si="70"/>
        <v>0</v>
      </c>
      <c r="DD105" s="366"/>
      <c r="DE105" s="174"/>
      <c r="DF105" s="174"/>
      <c r="DG105" s="174"/>
      <c r="DH105" s="174"/>
      <c r="DI105" s="367">
        <f t="shared" si="71"/>
        <v>0</v>
      </c>
      <c r="DJ105" s="600">
        <f t="shared" si="72"/>
        <v>0</v>
      </c>
      <c r="DK105" s="601">
        <f t="shared" si="73"/>
        <v>49920</v>
      </c>
      <c r="DL105" s="601">
        <f t="shared" si="74"/>
        <v>0</v>
      </c>
      <c r="DM105" s="601">
        <f t="shared" si="75"/>
        <v>0</v>
      </c>
      <c r="DN105" s="601">
        <f t="shared" si="76"/>
        <v>20000</v>
      </c>
      <c r="DO105" s="602">
        <f t="shared" si="77"/>
        <v>69920</v>
      </c>
      <c r="DP105" s="600">
        <f t="shared" si="78"/>
        <v>0</v>
      </c>
      <c r="DQ105" s="601">
        <f t="shared" si="79"/>
        <v>0</v>
      </c>
      <c r="DR105" s="601">
        <f t="shared" si="80"/>
        <v>0</v>
      </c>
      <c r="DS105" s="601">
        <f t="shared" si="81"/>
        <v>0</v>
      </c>
      <c r="DT105" s="601">
        <f t="shared" si="82"/>
        <v>0</v>
      </c>
      <c r="DU105" s="602">
        <f t="shared" si="83"/>
        <v>0</v>
      </c>
      <c r="DV105" s="600">
        <f t="shared" si="84"/>
        <v>0</v>
      </c>
      <c r="DW105" s="601">
        <f t="shared" si="85"/>
        <v>49920</v>
      </c>
      <c r="DX105" s="601">
        <f t="shared" si="86"/>
        <v>0</v>
      </c>
      <c r="DY105" s="601">
        <f t="shared" si="87"/>
        <v>0</v>
      </c>
      <c r="DZ105" s="601">
        <f t="shared" si="88"/>
        <v>20000</v>
      </c>
      <c r="EA105" s="602">
        <f t="shared" si="89"/>
        <v>69920</v>
      </c>
      <c r="EB105" s="459"/>
      <c r="EC105" s="366">
        <v>137679</v>
      </c>
      <c r="ED105" s="174">
        <v>42415</v>
      </c>
      <c r="EE105" s="174">
        <v>47912</v>
      </c>
      <c r="EF105" s="174">
        <v>2754</v>
      </c>
      <c r="EG105" s="174">
        <v>30572</v>
      </c>
      <c r="EH105" s="174">
        <f t="shared" si="90"/>
        <v>261332</v>
      </c>
      <c r="EI105" s="602">
        <v>0.4</v>
      </c>
      <c r="EJ105" s="459"/>
      <c r="EK105" s="614"/>
      <c r="EL105" s="622"/>
      <c r="EM105" s="623"/>
      <c r="EO105" s="600">
        <v>565500.89</v>
      </c>
      <c r="EP105" s="601">
        <v>171452.11</v>
      </c>
      <c r="EQ105" s="601">
        <f t="shared" si="91"/>
        <v>736953</v>
      </c>
      <c r="ER105" s="624" t="s">
        <v>5675</v>
      </c>
      <c r="ES105" s="625">
        <v>45000</v>
      </c>
    </row>
    <row r="106" spans="1:149">
      <c r="A106" s="231">
        <v>159</v>
      </c>
      <c r="B106" s="151">
        <v>2464</v>
      </c>
      <c r="C106" s="151">
        <v>72753846</v>
      </c>
      <c r="D106" s="232" t="s">
        <v>5075</v>
      </c>
      <c r="E106" s="366"/>
      <c r="F106" s="174">
        <v>9600</v>
      </c>
      <c r="G106" s="174"/>
      <c r="H106" s="174"/>
      <c r="I106" s="174"/>
      <c r="J106" s="367">
        <f t="shared" si="92"/>
        <v>9600</v>
      </c>
      <c r="K106" s="366"/>
      <c r="L106" s="174"/>
      <c r="M106" s="174"/>
      <c r="N106" s="174"/>
      <c r="O106" s="174"/>
      <c r="P106" s="367">
        <f t="shared" si="51"/>
        <v>0</v>
      </c>
      <c r="Q106" s="366"/>
      <c r="R106" s="174">
        <f t="shared" si="52"/>
        <v>9600</v>
      </c>
      <c r="S106" s="174"/>
      <c r="T106" s="174"/>
      <c r="U106" s="174"/>
      <c r="V106" s="367">
        <f t="shared" si="53"/>
        <v>9600</v>
      </c>
      <c r="W106" s="366"/>
      <c r="X106" s="174"/>
      <c r="Y106" s="174"/>
      <c r="Z106" s="174"/>
      <c r="AA106" s="174">
        <v>6000</v>
      </c>
      <c r="AB106" s="367">
        <f t="shared" si="54"/>
        <v>6000</v>
      </c>
      <c r="AC106" s="366"/>
      <c r="AD106" s="174"/>
      <c r="AE106" s="174"/>
      <c r="AF106" s="174"/>
      <c r="AG106" s="174"/>
      <c r="AH106" s="367">
        <f t="shared" si="55"/>
        <v>0</v>
      </c>
      <c r="AI106" s="366"/>
      <c r="AJ106" s="174"/>
      <c r="AK106" s="174"/>
      <c r="AL106" s="174"/>
      <c r="AM106" s="174">
        <f t="shared" si="56"/>
        <v>6000</v>
      </c>
      <c r="AN106" s="367">
        <f t="shared" si="57"/>
        <v>6000</v>
      </c>
      <c r="AO106" s="611"/>
      <c r="AP106" s="174"/>
      <c r="AQ106" s="174"/>
      <c r="AR106" s="174"/>
      <c r="AS106" s="174"/>
      <c r="AT106" s="367">
        <f t="shared" si="58"/>
        <v>0</v>
      </c>
      <c r="AU106" s="366"/>
      <c r="AV106" s="174"/>
      <c r="AW106" s="174"/>
      <c r="AX106" s="174"/>
      <c r="AY106" s="174"/>
      <c r="AZ106" s="367">
        <f t="shared" si="59"/>
        <v>0</v>
      </c>
      <c r="BA106" s="366"/>
      <c r="BB106" s="174"/>
      <c r="BC106" s="174"/>
      <c r="BD106" s="174"/>
      <c r="BE106" s="174">
        <f t="shared" si="60"/>
        <v>0</v>
      </c>
      <c r="BF106" s="367">
        <f t="shared" si="61"/>
        <v>0</v>
      </c>
      <c r="BG106" s="611"/>
      <c r="BH106" s="174"/>
      <c r="BI106" s="174"/>
      <c r="BJ106" s="174"/>
      <c r="BK106" s="174"/>
      <c r="BL106" s="367">
        <f t="shared" si="93"/>
        <v>0</v>
      </c>
      <c r="BM106" s="366"/>
      <c r="BN106" s="174"/>
      <c r="BO106" s="174"/>
      <c r="BP106" s="174"/>
      <c r="BQ106" s="174"/>
      <c r="BR106" s="367">
        <f t="shared" si="62"/>
        <v>0</v>
      </c>
      <c r="BS106" s="366"/>
      <c r="BT106" s="174"/>
      <c r="BU106" s="174"/>
      <c r="BV106" s="174"/>
      <c r="BW106" s="174"/>
      <c r="BX106" s="367">
        <f t="shared" si="63"/>
        <v>0</v>
      </c>
      <c r="BY106" s="366"/>
      <c r="BZ106" s="174"/>
      <c r="CA106" s="174"/>
      <c r="CB106" s="174"/>
      <c r="CC106" s="174"/>
      <c r="CD106" s="367">
        <f t="shared" si="64"/>
        <v>0</v>
      </c>
      <c r="CE106" s="618"/>
      <c r="CF106" s="366"/>
      <c r="CG106" s="174"/>
      <c r="CH106" s="174"/>
      <c r="CI106" s="174"/>
      <c r="CJ106" s="174"/>
      <c r="CK106" s="367">
        <f t="shared" si="94"/>
        <v>0</v>
      </c>
      <c r="CL106" s="611">
        <f t="shared" si="65"/>
        <v>0</v>
      </c>
      <c r="CM106" s="174">
        <f t="shared" si="66"/>
        <v>0</v>
      </c>
      <c r="CN106" s="174">
        <f t="shared" si="67"/>
        <v>0</v>
      </c>
      <c r="CO106" s="174">
        <f t="shared" si="68"/>
        <v>0</v>
      </c>
      <c r="CP106" s="174">
        <f t="shared" si="69"/>
        <v>0</v>
      </c>
      <c r="CQ106" s="367">
        <f t="shared" si="95"/>
        <v>0</v>
      </c>
      <c r="CR106" s="613"/>
      <c r="CS106" s="601"/>
      <c r="CT106" s="601"/>
      <c r="CU106" s="601"/>
      <c r="CV106" s="601"/>
      <c r="CW106" s="367">
        <f t="shared" si="96"/>
        <v>0</v>
      </c>
      <c r="CX106" s="366"/>
      <c r="CY106" s="174"/>
      <c r="CZ106" s="174"/>
      <c r="DA106" s="174"/>
      <c r="DB106" s="174"/>
      <c r="DC106" s="367">
        <f t="shared" si="70"/>
        <v>0</v>
      </c>
      <c r="DD106" s="366"/>
      <c r="DE106" s="174"/>
      <c r="DF106" s="174"/>
      <c r="DG106" s="174"/>
      <c r="DH106" s="174"/>
      <c r="DI106" s="367">
        <f t="shared" si="71"/>
        <v>0</v>
      </c>
      <c r="DJ106" s="600">
        <f t="shared" si="72"/>
        <v>0</v>
      </c>
      <c r="DK106" s="601">
        <f t="shared" si="73"/>
        <v>9600</v>
      </c>
      <c r="DL106" s="601">
        <f t="shared" si="74"/>
        <v>0</v>
      </c>
      <c r="DM106" s="601">
        <f t="shared" si="75"/>
        <v>0</v>
      </c>
      <c r="DN106" s="601">
        <f t="shared" si="76"/>
        <v>6000</v>
      </c>
      <c r="DO106" s="602">
        <f t="shared" si="77"/>
        <v>15600</v>
      </c>
      <c r="DP106" s="600">
        <f t="shared" si="78"/>
        <v>0</v>
      </c>
      <c r="DQ106" s="601">
        <f t="shared" si="79"/>
        <v>0</v>
      </c>
      <c r="DR106" s="601">
        <f t="shared" si="80"/>
        <v>0</v>
      </c>
      <c r="DS106" s="601">
        <f t="shared" si="81"/>
        <v>0</v>
      </c>
      <c r="DT106" s="601">
        <f t="shared" si="82"/>
        <v>0</v>
      </c>
      <c r="DU106" s="602">
        <f t="shared" si="83"/>
        <v>0</v>
      </c>
      <c r="DV106" s="600">
        <f t="shared" si="84"/>
        <v>0</v>
      </c>
      <c r="DW106" s="601">
        <f t="shared" si="85"/>
        <v>9600</v>
      </c>
      <c r="DX106" s="601">
        <f t="shared" si="86"/>
        <v>0</v>
      </c>
      <c r="DY106" s="601">
        <f t="shared" si="87"/>
        <v>0</v>
      </c>
      <c r="DZ106" s="601">
        <f t="shared" si="88"/>
        <v>6000</v>
      </c>
      <c r="EA106" s="602">
        <f t="shared" si="89"/>
        <v>15600</v>
      </c>
      <c r="EB106" s="459"/>
      <c r="EC106" s="366"/>
      <c r="ED106" s="174"/>
      <c r="EE106" s="174"/>
      <c r="EF106" s="174"/>
      <c r="EG106" s="174"/>
      <c r="EH106" s="174">
        <f t="shared" si="90"/>
        <v>0</v>
      </c>
      <c r="EI106" s="602"/>
      <c r="EJ106" s="459"/>
      <c r="EK106" s="614"/>
      <c r="EL106" s="622"/>
      <c r="EM106" s="623"/>
      <c r="EO106" s="600">
        <v>491224.47</v>
      </c>
      <c r="EP106" s="601">
        <v>148932.53</v>
      </c>
      <c r="EQ106" s="601">
        <f t="shared" si="91"/>
        <v>640157</v>
      </c>
      <c r="ER106" s="624" t="s">
        <v>5770</v>
      </c>
      <c r="ES106" s="625">
        <v>45110</v>
      </c>
    </row>
    <row r="107" spans="1:149">
      <c r="A107" s="231">
        <v>160</v>
      </c>
      <c r="B107" s="151">
        <v>2467</v>
      </c>
      <c r="C107" s="151">
        <v>71012303</v>
      </c>
      <c r="D107" s="232" t="s">
        <v>2732</v>
      </c>
      <c r="E107" s="366"/>
      <c r="F107" s="174">
        <v>17760</v>
      </c>
      <c r="G107" s="174"/>
      <c r="H107" s="174"/>
      <c r="I107" s="174"/>
      <c r="J107" s="367">
        <f t="shared" si="92"/>
        <v>17760</v>
      </c>
      <c r="K107" s="366"/>
      <c r="L107" s="174"/>
      <c r="M107" s="174"/>
      <c r="N107" s="174"/>
      <c r="O107" s="174"/>
      <c r="P107" s="367">
        <f t="shared" si="51"/>
        <v>0</v>
      </c>
      <c r="Q107" s="366"/>
      <c r="R107" s="174">
        <f t="shared" si="52"/>
        <v>17760</v>
      </c>
      <c r="S107" s="174"/>
      <c r="T107" s="174"/>
      <c r="U107" s="174"/>
      <c r="V107" s="367">
        <f t="shared" si="53"/>
        <v>17760</v>
      </c>
      <c r="W107" s="366"/>
      <c r="X107" s="174"/>
      <c r="Y107" s="174"/>
      <c r="Z107" s="174"/>
      <c r="AA107" s="174">
        <v>13000</v>
      </c>
      <c r="AB107" s="367">
        <f t="shared" si="54"/>
        <v>13000</v>
      </c>
      <c r="AC107" s="366"/>
      <c r="AD107" s="174"/>
      <c r="AE107" s="174"/>
      <c r="AF107" s="174"/>
      <c r="AG107" s="174"/>
      <c r="AH107" s="367">
        <f t="shared" si="55"/>
        <v>0</v>
      </c>
      <c r="AI107" s="366"/>
      <c r="AJ107" s="174"/>
      <c r="AK107" s="174"/>
      <c r="AL107" s="174"/>
      <c r="AM107" s="174">
        <f t="shared" si="56"/>
        <v>13000</v>
      </c>
      <c r="AN107" s="367">
        <f t="shared" si="57"/>
        <v>13000</v>
      </c>
      <c r="AO107" s="611"/>
      <c r="AP107" s="174"/>
      <c r="AQ107" s="174"/>
      <c r="AR107" s="174"/>
      <c r="AS107" s="174">
        <v>20000</v>
      </c>
      <c r="AT107" s="367">
        <f t="shared" si="58"/>
        <v>20000</v>
      </c>
      <c r="AU107" s="366"/>
      <c r="AV107" s="174"/>
      <c r="AW107" s="174"/>
      <c r="AX107" s="174"/>
      <c r="AY107" s="174"/>
      <c r="AZ107" s="367">
        <f t="shared" si="59"/>
        <v>0</v>
      </c>
      <c r="BA107" s="366"/>
      <c r="BB107" s="174"/>
      <c r="BC107" s="174"/>
      <c r="BD107" s="174"/>
      <c r="BE107" s="174">
        <f t="shared" si="60"/>
        <v>20000</v>
      </c>
      <c r="BF107" s="367">
        <f t="shared" si="61"/>
        <v>20000</v>
      </c>
      <c r="BG107" s="611"/>
      <c r="BH107" s="174"/>
      <c r="BI107" s="174"/>
      <c r="BJ107" s="174"/>
      <c r="BK107" s="174"/>
      <c r="BL107" s="367">
        <f t="shared" si="93"/>
        <v>0</v>
      </c>
      <c r="BM107" s="366"/>
      <c r="BN107" s="174"/>
      <c r="BO107" s="174"/>
      <c r="BP107" s="174"/>
      <c r="BQ107" s="174"/>
      <c r="BR107" s="367">
        <f t="shared" si="62"/>
        <v>0</v>
      </c>
      <c r="BS107" s="366"/>
      <c r="BT107" s="174"/>
      <c r="BU107" s="174"/>
      <c r="BV107" s="174"/>
      <c r="BW107" s="174"/>
      <c r="BX107" s="367">
        <f t="shared" si="63"/>
        <v>0</v>
      </c>
      <c r="BY107" s="366"/>
      <c r="BZ107" s="174"/>
      <c r="CA107" s="174"/>
      <c r="CB107" s="174"/>
      <c r="CC107" s="174"/>
      <c r="CD107" s="367">
        <f t="shared" si="64"/>
        <v>0</v>
      </c>
      <c r="CE107" s="618"/>
      <c r="CF107" s="366"/>
      <c r="CG107" s="174"/>
      <c r="CH107" s="174"/>
      <c r="CI107" s="174"/>
      <c r="CJ107" s="174"/>
      <c r="CK107" s="367">
        <f t="shared" si="94"/>
        <v>0</v>
      </c>
      <c r="CL107" s="611">
        <f t="shared" si="65"/>
        <v>0</v>
      </c>
      <c r="CM107" s="174">
        <f t="shared" si="66"/>
        <v>0</v>
      </c>
      <c r="CN107" s="174">
        <f t="shared" si="67"/>
        <v>0</v>
      </c>
      <c r="CO107" s="174">
        <f t="shared" si="68"/>
        <v>0</v>
      </c>
      <c r="CP107" s="174">
        <f t="shared" si="69"/>
        <v>0</v>
      </c>
      <c r="CQ107" s="367">
        <f t="shared" si="95"/>
        <v>0</v>
      </c>
      <c r="CR107" s="613"/>
      <c r="CS107" s="601"/>
      <c r="CT107" s="601"/>
      <c r="CU107" s="601"/>
      <c r="CV107" s="601"/>
      <c r="CW107" s="367">
        <f t="shared" si="96"/>
        <v>0</v>
      </c>
      <c r="CX107" s="366"/>
      <c r="CY107" s="174"/>
      <c r="CZ107" s="174"/>
      <c r="DA107" s="174"/>
      <c r="DB107" s="174"/>
      <c r="DC107" s="367">
        <f t="shared" si="70"/>
        <v>0</v>
      </c>
      <c r="DD107" s="366"/>
      <c r="DE107" s="174"/>
      <c r="DF107" s="174"/>
      <c r="DG107" s="174"/>
      <c r="DH107" s="174"/>
      <c r="DI107" s="367">
        <f t="shared" si="71"/>
        <v>0</v>
      </c>
      <c r="DJ107" s="600">
        <f t="shared" si="72"/>
        <v>0</v>
      </c>
      <c r="DK107" s="601">
        <f t="shared" si="73"/>
        <v>17760</v>
      </c>
      <c r="DL107" s="601">
        <f t="shared" si="74"/>
        <v>0</v>
      </c>
      <c r="DM107" s="601">
        <f t="shared" si="75"/>
        <v>0</v>
      </c>
      <c r="DN107" s="601">
        <f t="shared" si="76"/>
        <v>33000</v>
      </c>
      <c r="DO107" s="602">
        <f t="shared" si="77"/>
        <v>50760</v>
      </c>
      <c r="DP107" s="600">
        <f t="shared" si="78"/>
        <v>0</v>
      </c>
      <c r="DQ107" s="601">
        <f t="shared" si="79"/>
        <v>0</v>
      </c>
      <c r="DR107" s="601">
        <f t="shared" si="80"/>
        <v>0</v>
      </c>
      <c r="DS107" s="601">
        <f t="shared" si="81"/>
        <v>0</v>
      </c>
      <c r="DT107" s="601">
        <f t="shared" si="82"/>
        <v>0</v>
      </c>
      <c r="DU107" s="602">
        <f t="shared" si="83"/>
        <v>0</v>
      </c>
      <c r="DV107" s="600">
        <f t="shared" si="84"/>
        <v>0</v>
      </c>
      <c r="DW107" s="601">
        <f t="shared" si="85"/>
        <v>17760</v>
      </c>
      <c r="DX107" s="601">
        <f t="shared" si="86"/>
        <v>0</v>
      </c>
      <c r="DY107" s="601">
        <f t="shared" si="87"/>
        <v>0</v>
      </c>
      <c r="DZ107" s="601">
        <f t="shared" si="88"/>
        <v>33000</v>
      </c>
      <c r="EA107" s="602">
        <f t="shared" si="89"/>
        <v>50760</v>
      </c>
      <c r="EB107" s="459"/>
      <c r="EC107" s="366"/>
      <c r="ED107" s="174"/>
      <c r="EE107" s="174"/>
      <c r="EF107" s="174"/>
      <c r="EG107" s="174"/>
      <c r="EH107" s="174">
        <f t="shared" si="90"/>
        <v>0</v>
      </c>
      <c r="EI107" s="602"/>
      <c r="EJ107" s="459"/>
      <c r="EK107" s="614"/>
      <c r="EL107" s="622"/>
      <c r="EM107" s="623"/>
      <c r="EO107" s="600">
        <v>537724.34</v>
      </c>
      <c r="EP107" s="601">
        <v>163030.66</v>
      </c>
      <c r="EQ107" s="601">
        <f t="shared" si="91"/>
        <v>700755</v>
      </c>
      <c r="ER107" s="624" t="s">
        <v>5673</v>
      </c>
      <c r="ES107" s="625">
        <v>45000</v>
      </c>
    </row>
    <row r="108" spans="1:149">
      <c r="A108" s="231">
        <v>161</v>
      </c>
      <c r="B108" s="151">
        <v>2408</v>
      </c>
      <c r="C108" s="151">
        <v>72741511</v>
      </c>
      <c r="D108" s="232" t="s">
        <v>990</v>
      </c>
      <c r="E108" s="366"/>
      <c r="F108" s="174"/>
      <c r="G108" s="174"/>
      <c r="H108" s="174"/>
      <c r="I108" s="174"/>
      <c r="J108" s="367">
        <f t="shared" si="92"/>
        <v>0</v>
      </c>
      <c r="K108" s="366"/>
      <c r="L108" s="174"/>
      <c r="M108" s="174"/>
      <c r="N108" s="174"/>
      <c r="O108" s="174"/>
      <c r="P108" s="367">
        <f t="shared" si="51"/>
        <v>0</v>
      </c>
      <c r="Q108" s="366"/>
      <c r="R108" s="174">
        <f t="shared" si="52"/>
        <v>0</v>
      </c>
      <c r="S108" s="174"/>
      <c r="T108" s="174"/>
      <c r="U108" s="174"/>
      <c r="V108" s="367">
        <f t="shared" si="53"/>
        <v>0</v>
      </c>
      <c r="W108" s="366"/>
      <c r="X108" s="174"/>
      <c r="Y108" s="174"/>
      <c r="Z108" s="174"/>
      <c r="AA108" s="174"/>
      <c r="AB108" s="367">
        <f t="shared" si="54"/>
        <v>0</v>
      </c>
      <c r="AC108" s="366"/>
      <c r="AD108" s="174"/>
      <c r="AE108" s="174"/>
      <c r="AF108" s="174"/>
      <c r="AG108" s="174"/>
      <c r="AH108" s="367">
        <f t="shared" si="55"/>
        <v>0</v>
      </c>
      <c r="AI108" s="366"/>
      <c r="AJ108" s="174"/>
      <c r="AK108" s="174"/>
      <c r="AL108" s="174"/>
      <c r="AM108" s="174">
        <f t="shared" si="56"/>
        <v>0</v>
      </c>
      <c r="AN108" s="367">
        <f t="shared" si="57"/>
        <v>0</v>
      </c>
      <c r="AO108" s="611"/>
      <c r="AP108" s="174"/>
      <c r="AQ108" s="174"/>
      <c r="AR108" s="174"/>
      <c r="AS108" s="174"/>
      <c r="AT108" s="367">
        <f t="shared" si="58"/>
        <v>0</v>
      </c>
      <c r="AU108" s="366"/>
      <c r="AV108" s="174"/>
      <c r="AW108" s="174"/>
      <c r="AX108" s="174"/>
      <c r="AY108" s="174"/>
      <c r="AZ108" s="367">
        <f t="shared" si="59"/>
        <v>0</v>
      </c>
      <c r="BA108" s="366"/>
      <c r="BB108" s="174"/>
      <c r="BC108" s="174"/>
      <c r="BD108" s="174"/>
      <c r="BE108" s="174">
        <f t="shared" si="60"/>
        <v>0</v>
      </c>
      <c r="BF108" s="367">
        <f t="shared" si="61"/>
        <v>0</v>
      </c>
      <c r="BG108" s="611"/>
      <c r="BH108" s="174"/>
      <c r="BI108" s="174"/>
      <c r="BJ108" s="174"/>
      <c r="BK108" s="174"/>
      <c r="BL108" s="367">
        <f t="shared" si="93"/>
        <v>0</v>
      </c>
      <c r="BM108" s="366"/>
      <c r="BN108" s="174"/>
      <c r="BO108" s="174"/>
      <c r="BP108" s="174"/>
      <c r="BQ108" s="174"/>
      <c r="BR108" s="367">
        <f t="shared" si="62"/>
        <v>0</v>
      </c>
      <c r="BS108" s="366"/>
      <c r="BT108" s="174"/>
      <c r="BU108" s="174"/>
      <c r="BV108" s="174"/>
      <c r="BW108" s="174"/>
      <c r="BX108" s="367">
        <f t="shared" si="63"/>
        <v>0</v>
      </c>
      <c r="BY108" s="366"/>
      <c r="BZ108" s="174"/>
      <c r="CA108" s="174"/>
      <c r="CB108" s="174"/>
      <c r="CC108" s="174"/>
      <c r="CD108" s="367">
        <f t="shared" si="64"/>
        <v>0</v>
      </c>
      <c r="CE108" s="618"/>
      <c r="CF108" s="366"/>
      <c r="CG108" s="174"/>
      <c r="CH108" s="174"/>
      <c r="CI108" s="174"/>
      <c r="CJ108" s="174"/>
      <c r="CK108" s="367">
        <f t="shared" si="94"/>
        <v>0</v>
      </c>
      <c r="CL108" s="611">
        <f t="shared" si="65"/>
        <v>0</v>
      </c>
      <c r="CM108" s="174">
        <f t="shared" si="66"/>
        <v>0</v>
      </c>
      <c r="CN108" s="174">
        <f t="shared" si="67"/>
        <v>0</v>
      </c>
      <c r="CO108" s="174">
        <f t="shared" si="68"/>
        <v>0</v>
      </c>
      <c r="CP108" s="174">
        <f t="shared" si="69"/>
        <v>0</v>
      </c>
      <c r="CQ108" s="367">
        <f t="shared" si="95"/>
        <v>0</v>
      </c>
      <c r="CR108" s="613"/>
      <c r="CS108" s="601"/>
      <c r="CT108" s="601"/>
      <c r="CU108" s="601"/>
      <c r="CV108" s="601"/>
      <c r="CW108" s="367">
        <f t="shared" si="96"/>
        <v>0</v>
      </c>
      <c r="CX108" s="366"/>
      <c r="CY108" s="174"/>
      <c r="CZ108" s="174"/>
      <c r="DA108" s="174"/>
      <c r="DB108" s="174"/>
      <c r="DC108" s="367">
        <f t="shared" si="70"/>
        <v>0</v>
      </c>
      <c r="DD108" s="366"/>
      <c r="DE108" s="174"/>
      <c r="DF108" s="174"/>
      <c r="DG108" s="174"/>
      <c r="DH108" s="174"/>
      <c r="DI108" s="367">
        <f t="shared" si="71"/>
        <v>0</v>
      </c>
      <c r="DJ108" s="600">
        <f t="shared" si="72"/>
        <v>0</v>
      </c>
      <c r="DK108" s="601">
        <f t="shared" si="73"/>
        <v>0</v>
      </c>
      <c r="DL108" s="601">
        <f t="shared" si="74"/>
        <v>0</v>
      </c>
      <c r="DM108" s="601">
        <f t="shared" si="75"/>
        <v>0</v>
      </c>
      <c r="DN108" s="601">
        <f t="shared" si="76"/>
        <v>0</v>
      </c>
      <c r="DO108" s="602">
        <f t="shared" si="77"/>
        <v>0</v>
      </c>
      <c r="DP108" s="600">
        <f t="shared" si="78"/>
        <v>0</v>
      </c>
      <c r="DQ108" s="601">
        <f t="shared" si="79"/>
        <v>0</v>
      </c>
      <c r="DR108" s="601">
        <f t="shared" si="80"/>
        <v>0</v>
      </c>
      <c r="DS108" s="601">
        <f t="shared" si="81"/>
        <v>0</v>
      </c>
      <c r="DT108" s="601">
        <f t="shared" si="82"/>
        <v>0</v>
      </c>
      <c r="DU108" s="602">
        <f t="shared" si="83"/>
        <v>0</v>
      </c>
      <c r="DV108" s="600">
        <f t="shared" si="84"/>
        <v>0</v>
      </c>
      <c r="DW108" s="601">
        <f t="shared" si="85"/>
        <v>0</v>
      </c>
      <c r="DX108" s="601">
        <f t="shared" si="86"/>
        <v>0</v>
      </c>
      <c r="DY108" s="601">
        <f t="shared" si="87"/>
        <v>0</v>
      </c>
      <c r="DZ108" s="601">
        <f t="shared" si="88"/>
        <v>0</v>
      </c>
      <c r="EA108" s="602">
        <f t="shared" si="89"/>
        <v>0</v>
      </c>
      <c r="EB108" s="459"/>
      <c r="EC108" s="366"/>
      <c r="ED108" s="174"/>
      <c r="EE108" s="174"/>
      <c r="EF108" s="174"/>
      <c r="EG108" s="174"/>
      <c r="EH108" s="174">
        <f t="shared" si="90"/>
        <v>0</v>
      </c>
      <c r="EI108" s="602"/>
      <c r="EJ108" s="459"/>
      <c r="EK108" s="614"/>
      <c r="EL108" s="622"/>
      <c r="EM108" s="623"/>
      <c r="EO108" s="600">
        <v>274577.8</v>
      </c>
      <c r="EP108" s="601">
        <v>83248.2</v>
      </c>
      <c r="EQ108" s="601">
        <f t="shared" si="91"/>
        <v>357826</v>
      </c>
      <c r="ER108" s="624" t="s">
        <v>5661</v>
      </c>
      <c r="ES108" s="625">
        <v>44963</v>
      </c>
    </row>
    <row r="109" spans="1:149">
      <c r="A109" s="231">
        <v>162</v>
      </c>
      <c r="B109" s="151">
        <v>2304</v>
      </c>
      <c r="C109" s="151">
        <v>72743417</v>
      </c>
      <c r="D109" s="232" t="s">
        <v>995</v>
      </c>
      <c r="E109" s="366"/>
      <c r="F109" s="174">
        <v>27840</v>
      </c>
      <c r="G109" s="174"/>
      <c r="H109" s="174"/>
      <c r="I109" s="174"/>
      <c r="J109" s="367">
        <f t="shared" si="92"/>
        <v>27840</v>
      </c>
      <c r="K109" s="366"/>
      <c r="L109" s="174"/>
      <c r="M109" s="174"/>
      <c r="N109" s="174"/>
      <c r="O109" s="174"/>
      <c r="P109" s="367">
        <f t="shared" si="51"/>
        <v>0</v>
      </c>
      <c r="Q109" s="366"/>
      <c r="R109" s="174">
        <f t="shared" si="52"/>
        <v>27840</v>
      </c>
      <c r="S109" s="174"/>
      <c r="T109" s="174"/>
      <c r="U109" s="174"/>
      <c r="V109" s="367">
        <f t="shared" si="53"/>
        <v>27840</v>
      </c>
      <c r="W109" s="366"/>
      <c r="X109" s="174"/>
      <c r="Y109" s="174"/>
      <c r="Z109" s="174"/>
      <c r="AA109" s="174"/>
      <c r="AB109" s="367">
        <f t="shared" si="54"/>
        <v>0</v>
      </c>
      <c r="AC109" s="366"/>
      <c r="AD109" s="174"/>
      <c r="AE109" s="174"/>
      <c r="AF109" s="174"/>
      <c r="AG109" s="174"/>
      <c r="AH109" s="367">
        <f t="shared" si="55"/>
        <v>0</v>
      </c>
      <c r="AI109" s="366"/>
      <c r="AJ109" s="174"/>
      <c r="AK109" s="174"/>
      <c r="AL109" s="174"/>
      <c r="AM109" s="174">
        <f t="shared" si="56"/>
        <v>0</v>
      </c>
      <c r="AN109" s="367">
        <f t="shared" si="57"/>
        <v>0</v>
      </c>
      <c r="AO109" s="611"/>
      <c r="AP109" s="174"/>
      <c r="AQ109" s="174"/>
      <c r="AR109" s="174"/>
      <c r="AS109" s="174">
        <v>20000</v>
      </c>
      <c r="AT109" s="367">
        <f t="shared" si="58"/>
        <v>20000</v>
      </c>
      <c r="AU109" s="366"/>
      <c r="AV109" s="174"/>
      <c r="AW109" s="174"/>
      <c r="AX109" s="174"/>
      <c r="AY109" s="174"/>
      <c r="AZ109" s="367">
        <f t="shared" si="59"/>
        <v>0</v>
      </c>
      <c r="BA109" s="366"/>
      <c r="BB109" s="174"/>
      <c r="BC109" s="174"/>
      <c r="BD109" s="174"/>
      <c r="BE109" s="174">
        <f t="shared" si="60"/>
        <v>20000</v>
      </c>
      <c r="BF109" s="367">
        <f t="shared" si="61"/>
        <v>20000</v>
      </c>
      <c r="BG109" s="611"/>
      <c r="BH109" s="174"/>
      <c r="BI109" s="174"/>
      <c r="BJ109" s="174"/>
      <c r="BK109" s="174"/>
      <c r="BL109" s="367">
        <f t="shared" si="93"/>
        <v>0</v>
      </c>
      <c r="BM109" s="366"/>
      <c r="BN109" s="174"/>
      <c r="BO109" s="174"/>
      <c r="BP109" s="174"/>
      <c r="BQ109" s="174"/>
      <c r="BR109" s="367">
        <f t="shared" si="62"/>
        <v>0</v>
      </c>
      <c r="BS109" s="366"/>
      <c r="BT109" s="174"/>
      <c r="BU109" s="174"/>
      <c r="BV109" s="174"/>
      <c r="BW109" s="174"/>
      <c r="BX109" s="367">
        <f t="shared" si="63"/>
        <v>0</v>
      </c>
      <c r="BY109" s="366"/>
      <c r="BZ109" s="174"/>
      <c r="CA109" s="174"/>
      <c r="CB109" s="174"/>
      <c r="CC109" s="174"/>
      <c r="CD109" s="367">
        <f t="shared" si="64"/>
        <v>0</v>
      </c>
      <c r="CE109" s="618"/>
      <c r="CF109" s="366"/>
      <c r="CG109" s="174"/>
      <c r="CH109" s="174"/>
      <c r="CI109" s="174"/>
      <c r="CJ109" s="174"/>
      <c r="CK109" s="367">
        <f t="shared" si="94"/>
        <v>0</v>
      </c>
      <c r="CL109" s="611">
        <f t="shared" si="65"/>
        <v>0</v>
      </c>
      <c r="CM109" s="174">
        <f t="shared" si="66"/>
        <v>0</v>
      </c>
      <c r="CN109" s="174">
        <f t="shared" si="67"/>
        <v>0</v>
      </c>
      <c r="CO109" s="174">
        <f t="shared" si="68"/>
        <v>0</v>
      </c>
      <c r="CP109" s="174">
        <f t="shared" si="69"/>
        <v>0</v>
      </c>
      <c r="CQ109" s="367">
        <f t="shared" si="95"/>
        <v>0</v>
      </c>
      <c r="CR109" s="613"/>
      <c r="CS109" s="601"/>
      <c r="CT109" s="601"/>
      <c r="CU109" s="601"/>
      <c r="CV109" s="601"/>
      <c r="CW109" s="367">
        <f t="shared" si="96"/>
        <v>0</v>
      </c>
      <c r="CX109" s="366"/>
      <c r="CY109" s="174"/>
      <c r="CZ109" s="174"/>
      <c r="DA109" s="174"/>
      <c r="DB109" s="174"/>
      <c r="DC109" s="367">
        <f t="shared" si="70"/>
        <v>0</v>
      </c>
      <c r="DD109" s="366"/>
      <c r="DE109" s="174"/>
      <c r="DF109" s="174"/>
      <c r="DG109" s="174"/>
      <c r="DH109" s="174"/>
      <c r="DI109" s="367">
        <f t="shared" si="71"/>
        <v>0</v>
      </c>
      <c r="DJ109" s="600">
        <f t="shared" si="72"/>
        <v>0</v>
      </c>
      <c r="DK109" s="601">
        <f t="shared" si="73"/>
        <v>27840</v>
      </c>
      <c r="DL109" s="601">
        <f t="shared" si="74"/>
        <v>0</v>
      </c>
      <c r="DM109" s="601">
        <f t="shared" si="75"/>
        <v>0</v>
      </c>
      <c r="DN109" s="601">
        <f t="shared" si="76"/>
        <v>20000</v>
      </c>
      <c r="DO109" s="602">
        <f t="shared" si="77"/>
        <v>47840</v>
      </c>
      <c r="DP109" s="600">
        <f t="shared" si="78"/>
        <v>0</v>
      </c>
      <c r="DQ109" s="601">
        <f t="shared" si="79"/>
        <v>0</v>
      </c>
      <c r="DR109" s="601">
        <f t="shared" si="80"/>
        <v>0</v>
      </c>
      <c r="DS109" s="601">
        <f t="shared" si="81"/>
        <v>0</v>
      </c>
      <c r="DT109" s="601">
        <f t="shared" si="82"/>
        <v>0</v>
      </c>
      <c r="DU109" s="602">
        <f t="shared" si="83"/>
        <v>0</v>
      </c>
      <c r="DV109" s="600">
        <f t="shared" si="84"/>
        <v>0</v>
      </c>
      <c r="DW109" s="601">
        <f t="shared" si="85"/>
        <v>27840</v>
      </c>
      <c r="DX109" s="601">
        <f t="shared" si="86"/>
        <v>0</v>
      </c>
      <c r="DY109" s="601">
        <f t="shared" si="87"/>
        <v>0</v>
      </c>
      <c r="DZ109" s="601">
        <f t="shared" si="88"/>
        <v>20000</v>
      </c>
      <c r="EA109" s="602">
        <f t="shared" si="89"/>
        <v>47840</v>
      </c>
      <c r="EB109" s="459"/>
      <c r="EC109" s="366"/>
      <c r="ED109" s="174"/>
      <c r="EE109" s="174"/>
      <c r="EF109" s="174"/>
      <c r="EG109" s="174"/>
      <c r="EH109" s="174">
        <f t="shared" si="90"/>
        <v>0</v>
      </c>
      <c r="EI109" s="602"/>
      <c r="EJ109" s="459"/>
      <c r="EK109" s="614"/>
      <c r="EL109" s="622"/>
      <c r="EM109" s="623"/>
      <c r="EO109" s="600">
        <v>298196.82</v>
      </c>
      <c r="EP109" s="601">
        <v>90409.18</v>
      </c>
      <c r="EQ109" s="601">
        <f t="shared" si="91"/>
        <v>388606</v>
      </c>
      <c r="ER109" s="624" t="s">
        <v>5845</v>
      </c>
      <c r="ES109" s="625">
        <v>45147</v>
      </c>
    </row>
    <row r="110" spans="1:149">
      <c r="A110" s="231">
        <v>163</v>
      </c>
      <c r="B110" s="151">
        <v>2438</v>
      </c>
      <c r="C110" s="151">
        <v>72741911</v>
      </c>
      <c r="D110" s="232" t="s">
        <v>1001</v>
      </c>
      <c r="E110" s="366"/>
      <c r="F110" s="174"/>
      <c r="G110" s="174"/>
      <c r="H110" s="174"/>
      <c r="I110" s="174"/>
      <c r="J110" s="367">
        <f t="shared" si="92"/>
        <v>0</v>
      </c>
      <c r="K110" s="366"/>
      <c r="L110" s="174"/>
      <c r="M110" s="174"/>
      <c r="N110" s="174"/>
      <c r="O110" s="174"/>
      <c r="P110" s="367">
        <f t="shared" si="51"/>
        <v>0</v>
      </c>
      <c r="Q110" s="366"/>
      <c r="R110" s="174">
        <f t="shared" si="52"/>
        <v>0</v>
      </c>
      <c r="S110" s="174"/>
      <c r="T110" s="174"/>
      <c r="U110" s="174"/>
      <c r="V110" s="367">
        <f t="shared" si="53"/>
        <v>0</v>
      </c>
      <c r="W110" s="366"/>
      <c r="X110" s="174"/>
      <c r="Y110" s="174"/>
      <c r="Z110" s="174"/>
      <c r="AA110" s="174"/>
      <c r="AB110" s="367">
        <f t="shared" si="54"/>
        <v>0</v>
      </c>
      <c r="AC110" s="366"/>
      <c r="AD110" s="174"/>
      <c r="AE110" s="174"/>
      <c r="AF110" s="174"/>
      <c r="AG110" s="174"/>
      <c r="AH110" s="367">
        <f t="shared" si="55"/>
        <v>0</v>
      </c>
      <c r="AI110" s="366"/>
      <c r="AJ110" s="174"/>
      <c r="AK110" s="174"/>
      <c r="AL110" s="174"/>
      <c r="AM110" s="174">
        <f t="shared" si="56"/>
        <v>0</v>
      </c>
      <c r="AN110" s="367">
        <f t="shared" si="57"/>
        <v>0</v>
      </c>
      <c r="AO110" s="611"/>
      <c r="AP110" s="174"/>
      <c r="AQ110" s="174"/>
      <c r="AR110" s="174"/>
      <c r="AS110" s="174"/>
      <c r="AT110" s="367">
        <f t="shared" si="58"/>
        <v>0</v>
      </c>
      <c r="AU110" s="366"/>
      <c r="AV110" s="174"/>
      <c r="AW110" s="174"/>
      <c r="AX110" s="174"/>
      <c r="AY110" s="174"/>
      <c r="AZ110" s="367">
        <f t="shared" si="59"/>
        <v>0</v>
      </c>
      <c r="BA110" s="366"/>
      <c r="BB110" s="174"/>
      <c r="BC110" s="174"/>
      <c r="BD110" s="174"/>
      <c r="BE110" s="174">
        <f t="shared" si="60"/>
        <v>0</v>
      </c>
      <c r="BF110" s="367">
        <f t="shared" si="61"/>
        <v>0</v>
      </c>
      <c r="BG110" s="611"/>
      <c r="BH110" s="174"/>
      <c r="BI110" s="174"/>
      <c r="BJ110" s="174"/>
      <c r="BK110" s="174"/>
      <c r="BL110" s="367">
        <f t="shared" si="93"/>
        <v>0</v>
      </c>
      <c r="BM110" s="366"/>
      <c r="BN110" s="174"/>
      <c r="BO110" s="174"/>
      <c r="BP110" s="174"/>
      <c r="BQ110" s="174"/>
      <c r="BR110" s="367">
        <f t="shared" si="62"/>
        <v>0</v>
      </c>
      <c r="BS110" s="366"/>
      <c r="BT110" s="174"/>
      <c r="BU110" s="174"/>
      <c r="BV110" s="174"/>
      <c r="BW110" s="174"/>
      <c r="BX110" s="367">
        <f t="shared" si="63"/>
        <v>0</v>
      </c>
      <c r="BY110" s="366"/>
      <c r="BZ110" s="174"/>
      <c r="CA110" s="174"/>
      <c r="CB110" s="174"/>
      <c r="CC110" s="174"/>
      <c r="CD110" s="367">
        <f t="shared" si="64"/>
        <v>0</v>
      </c>
      <c r="CE110" s="618"/>
      <c r="CF110" s="366"/>
      <c r="CG110" s="174"/>
      <c r="CH110" s="174"/>
      <c r="CI110" s="174"/>
      <c r="CJ110" s="174"/>
      <c r="CK110" s="367">
        <f t="shared" si="94"/>
        <v>0</v>
      </c>
      <c r="CL110" s="611">
        <f t="shared" si="65"/>
        <v>0</v>
      </c>
      <c r="CM110" s="174">
        <f t="shared" si="66"/>
        <v>0</v>
      </c>
      <c r="CN110" s="174">
        <f t="shared" si="67"/>
        <v>0</v>
      </c>
      <c r="CO110" s="174">
        <f t="shared" si="68"/>
        <v>0</v>
      </c>
      <c r="CP110" s="174">
        <f t="shared" si="69"/>
        <v>0</v>
      </c>
      <c r="CQ110" s="367">
        <f t="shared" si="95"/>
        <v>0</v>
      </c>
      <c r="CR110" s="613"/>
      <c r="CS110" s="601"/>
      <c r="CT110" s="601"/>
      <c r="CU110" s="601"/>
      <c r="CV110" s="601"/>
      <c r="CW110" s="367">
        <f t="shared" si="96"/>
        <v>0</v>
      </c>
      <c r="CX110" s="366"/>
      <c r="CY110" s="174"/>
      <c r="CZ110" s="174"/>
      <c r="DA110" s="174"/>
      <c r="DB110" s="174"/>
      <c r="DC110" s="367">
        <f t="shared" si="70"/>
        <v>0</v>
      </c>
      <c r="DD110" s="366"/>
      <c r="DE110" s="174"/>
      <c r="DF110" s="174"/>
      <c r="DG110" s="174"/>
      <c r="DH110" s="174"/>
      <c r="DI110" s="367">
        <f t="shared" si="71"/>
        <v>0</v>
      </c>
      <c r="DJ110" s="600">
        <f t="shared" si="72"/>
        <v>0</v>
      </c>
      <c r="DK110" s="601">
        <f t="shared" si="73"/>
        <v>0</v>
      </c>
      <c r="DL110" s="601">
        <f t="shared" si="74"/>
        <v>0</v>
      </c>
      <c r="DM110" s="601">
        <f t="shared" si="75"/>
        <v>0</v>
      </c>
      <c r="DN110" s="601">
        <f t="shared" si="76"/>
        <v>0</v>
      </c>
      <c r="DO110" s="602">
        <f t="shared" si="77"/>
        <v>0</v>
      </c>
      <c r="DP110" s="600">
        <f t="shared" si="78"/>
        <v>0</v>
      </c>
      <c r="DQ110" s="601">
        <f t="shared" si="79"/>
        <v>0</v>
      </c>
      <c r="DR110" s="601">
        <f t="shared" si="80"/>
        <v>0</v>
      </c>
      <c r="DS110" s="601">
        <f t="shared" si="81"/>
        <v>0</v>
      </c>
      <c r="DT110" s="601">
        <f t="shared" si="82"/>
        <v>0</v>
      </c>
      <c r="DU110" s="602">
        <f t="shared" si="83"/>
        <v>0</v>
      </c>
      <c r="DV110" s="600">
        <f t="shared" si="84"/>
        <v>0</v>
      </c>
      <c r="DW110" s="601">
        <f t="shared" si="85"/>
        <v>0</v>
      </c>
      <c r="DX110" s="601">
        <f t="shared" si="86"/>
        <v>0</v>
      </c>
      <c r="DY110" s="601">
        <f t="shared" si="87"/>
        <v>0</v>
      </c>
      <c r="DZ110" s="601">
        <f t="shared" si="88"/>
        <v>0</v>
      </c>
      <c r="EA110" s="602">
        <f t="shared" si="89"/>
        <v>0</v>
      </c>
      <c r="EB110" s="459"/>
      <c r="EC110" s="366"/>
      <c r="ED110" s="174"/>
      <c r="EE110" s="174"/>
      <c r="EF110" s="174"/>
      <c r="EG110" s="174"/>
      <c r="EH110" s="174">
        <f t="shared" si="90"/>
        <v>0</v>
      </c>
      <c r="EI110" s="602"/>
      <c r="EJ110" s="459"/>
      <c r="EK110" s="614"/>
      <c r="EL110" s="622"/>
      <c r="EM110" s="623"/>
      <c r="EO110" s="600">
        <v>467110.51</v>
      </c>
      <c r="EP110" s="601">
        <v>141621.49</v>
      </c>
      <c r="EQ110" s="601">
        <f t="shared" si="91"/>
        <v>608732</v>
      </c>
      <c r="ER110" s="624" t="s">
        <v>5866</v>
      </c>
      <c r="ES110" s="625">
        <v>45156</v>
      </c>
    </row>
    <row r="111" spans="1:149">
      <c r="A111" s="231">
        <v>164</v>
      </c>
      <c r="B111" s="151">
        <v>2315</v>
      </c>
      <c r="C111" s="151">
        <v>46744819</v>
      </c>
      <c r="D111" s="232" t="s">
        <v>3575</v>
      </c>
      <c r="E111" s="366"/>
      <c r="F111" s="174"/>
      <c r="G111" s="174"/>
      <c r="H111" s="174"/>
      <c r="I111" s="174"/>
      <c r="J111" s="367">
        <f t="shared" si="92"/>
        <v>0</v>
      </c>
      <c r="K111" s="366"/>
      <c r="L111" s="174"/>
      <c r="M111" s="174"/>
      <c r="N111" s="174"/>
      <c r="O111" s="174"/>
      <c r="P111" s="367">
        <f t="shared" si="51"/>
        <v>0</v>
      </c>
      <c r="Q111" s="366"/>
      <c r="R111" s="174">
        <f t="shared" si="52"/>
        <v>0</v>
      </c>
      <c r="S111" s="174"/>
      <c r="T111" s="174"/>
      <c r="U111" s="174"/>
      <c r="V111" s="367">
        <f t="shared" si="53"/>
        <v>0</v>
      </c>
      <c r="W111" s="366"/>
      <c r="X111" s="174"/>
      <c r="Y111" s="174"/>
      <c r="Z111" s="174"/>
      <c r="AA111" s="174"/>
      <c r="AB111" s="367">
        <f t="shared" si="54"/>
        <v>0</v>
      </c>
      <c r="AC111" s="366"/>
      <c r="AD111" s="174"/>
      <c r="AE111" s="174"/>
      <c r="AF111" s="174"/>
      <c r="AG111" s="174"/>
      <c r="AH111" s="367">
        <f t="shared" si="55"/>
        <v>0</v>
      </c>
      <c r="AI111" s="366"/>
      <c r="AJ111" s="174"/>
      <c r="AK111" s="174"/>
      <c r="AL111" s="174"/>
      <c r="AM111" s="174">
        <f t="shared" si="56"/>
        <v>0</v>
      </c>
      <c r="AN111" s="367">
        <f t="shared" si="57"/>
        <v>0</v>
      </c>
      <c r="AO111" s="611"/>
      <c r="AP111" s="174"/>
      <c r="AQ111" s="174"/>
      <c r="AR111" s="174"/>
      <c r="AS111" s="174"/>
      <c r="AT111" s="367">
        <f t="shared" si="58"/>
        <v>0</v>
      </c>
      <c r="AU111" s="366"/>
      <c r="AV111" s="174"/>
      <c r="AW111" s="174"/>
      <c r="AX111" s="174"/>
      <c r="AY111" s="174"/>
      <c r="AZ111" s="367">
        <f t="shared" si="59"/>
        <v>0</v>
      </c>
      <c r="BA111" s="366"/>
      <c r="BB111" s="174"/>
      <c r="BC111" s="174"/>
      <c r="BD111" s="174"/>
      <c r="BE111" s="174">
        <f t="shared" si="60"/>
        <v>0</v>
      </c>
      <c r="BF111" s="367">
        <f t="shared" si="61"/>
        <v>0</v>
      </c>
      <c r="BG111" s="611"/>
      <c r="BH111" s="174"/>
      <c r="BI111" s="174"/>
      <c r="BJ111" s="174"/>
      <c r="BK111" s="174"/>
      <c r="BL111" s="367">
        <f t="shared" si="93"/>
        <v>0</v>
      </c>
      <c r="BM111" s="366"/>
      <c r="BN111" s="174"/>
      <c r="BO111" s="174"/>
      <c r="BP111" s="174"/>
      <c r="BQ111" s="174"/>
      <c r="BR111" s="367">
        <f t="shared" si="62"/>
        <v>0</v>
      </c>
      <c r="BS111" s="366"/>
      <c r="BT111" s="174"/>
      <c r="BU111" s="174"/>
      <c r="BV111" s="174"/>
      <c r="BW111" s="174"/>
      <c r="BX111" s="367">
        <f t="shared" si="63"/>
        <v>0</v>
      </c>
      <c r="BY111" s="366"/>
      <c r="BZ111" s="174"/>
      <c r="CA111" s="174"/>
      <c r="CB111" s="174"/>
      <c r="CC111" s="174"/>
      <c r="CD111" s="367">
        <f t="shared" si="64"/>
        <v>0</v>
      </c>
      <c r="CE111" s="618"/>
      <c r="CF111" s="366"/>
      <c r="CG111" s="174"/>
      <c r="CH111" s="174"/>
      <c r="CI111" s="174"/>
      <c r="CJ111" s="174"/>
      <c r="CK111" s="367">
        <f t="shared" si="94"/>
        <v>0</v>
      </c>
      <c r="CL111" s="611">
        <f t="shared" si="65"/>
        <v>0</v>
      </c>
      <c r="CM111" s="174">
        <f t="shared" si="66"/>
        <v>0</v>
      </c>
      <c r="CN111" s="174">
        <f t="shared" si="67"/>
        <v>0</v>
      </c>
      <c r="CO111" s="174">
        <f t="shared" si="68"/>
        <v>0</v>
      </c>
      <c r="CP111" s="174">
        <f t="shared" si="69"/>
        <v>0</v>
      </c>
      <c r="CQ111" s="367">
        <f t="shared" si="95"/>
        <v>0</v>
      </c>
      <c r="CR111" s="613"/>
      <c r="CS111" s="601"/>
      <c r="CT111" s="601"/>
      <c r="CU111" s="601"/>
      <c r="CV111" s="601"/>
      <c r="CW111" s="367">
        <f t="shared" si="96"/>
        <v>0</v>
      </c>
      <c r="CX111" s="366"/>
      <c r="CY111" s="174"/>
      <c r="CZ111" s="174"/>
      <c r="DA111" s="174"/>
      <c r="DB111" s="174"/>
      <c r="DC111" s="367">
        <f t="shared" si="70"/>
        <v>0</v>
      </c>
      <c r="DD111" s="366"/>
      <c r="DE111" s="174"/>
      <c r="DF111" s="174"/>
      <c r="DG111" s="174"/>
      <c r="DH111" s="174"/>
      <c r="DI111" s="367">
        <f t="shared" si="71"/>
        <v>0</v>
      </c>
      <c r="DJ111" s="600">
        <f t="shared" si="72"/>
        <v>0</v>
      </c>
      <c r="DK111" s="601">
        <f t="shared" si="73"/>
        <v>0</v>
      </c>
      <c r="DL111" s="601">
        <f t="shared" si="74"/>
        <v>0</v>
      </c>
      <c r="DM111" s="601">
        <f t="shared" si="75"/>
        <v>0</v>
      </c>
      <c r="DN111" s="601">
        <f t="shared" si="76"/>
        <v>0</v>
      </c>
      <c r="DO111" s="602">
        <f t="shared" si="77"/>
        <v>0</v>
      </c>
      <c r="DP111" s="600">
        <f t="shared" si="78"/>
        <v>0</v>
      </c>
      <c r="DQ111" s="601">
        <f t="shared" si="79"/>
        <v>0</v>
      </c>
      <c r="DR111" s="601">
        <f t="shared" si="80"/>
        <v>0</v>
      </c>
      <c r="DS111" s="601">
        <f t="shared" si="81"/>
        <v>0</v>
      </c>
      <c r="DT111" s="601">
        <f t="shared" si="82"/>
        <v>0</v>
      </c>
      <c r="DU111" s="602">
        <f t="shared" si="83"/>
        <v>0</v>
      </c>
      <c r="DV111" s="600">
        <f t="shared" si="84"/>
        <v>0</v>
      </c>
      <c r="DW111" s="601">
        <f t="shared" si="85"/>
        <v>0</v>
      </c>
      <c r="DX111" s="601">
        <f t="shared" si="86"/>
        <v>0</v>
      </c>
      <c r="DY111" s="601">
        <f t="shared" si="87"/>
        <v>0</v>
      </c>
      <c r="DZ111" s="601">
        <f t="shared" si="88"/>
        <v>0</v>
      </c>
      <c r="EA111" s="602">
        <f t="shared" si="89"/>
        <v>0</v>
      </c>
      <c r="EB111" s="459"/>
      <c r="EC111" s="366"/>
      <c r="ED111" s="174"/>
      <c r="EE111" s="174"/>
      <c r="EF111" s="174"/>
      <c r="EG111" s="174"/>
      <c r="EH111" s="174">
        <f t="shared" si="90"/>
        <v>0</v>
      </c>
      <c r="EI111" s="602"/>
      <c r="EJ111" s="459"/>
      <c r="EK111" s="614"/>
      <c r="EL111" s="622"/>
      <c r="EM111" s="623"/>
      <c r="EO111" s="600">
        <v>593815.34</v>
      </c>
      <c r="EP111" s="601">
        <v>180036.66</v>
      </c>
      <c r="EQ111" s="601">
        <f t="shared" si="91"/>
        <v>773852</v>
      </c>
      <c r="ER111" s="624" t="s">
        <v>5674</v>
      </c>
      <c r="ES111" s="625">
        <v>45000</v>
      </c>
    </row>
    <row r="112" spans="1:149">
      <c r="A112" s="231">
        <v>165</v>
      </c>
      <c r="B112" s="151">
        <v>2494</v>
      </c>
      <c r="C112" s="151">
        <v>72741996</v>
      </c>
      <c r="D112" s="232" t="s">
        <v>1014</v>
      </c>
      <c r="E112" s="366"/>
      <c r="F112" s="174">
        <v>208320</v>
      </c>
      <c r="G112" s="174"/>
      <c r="H112" s="174"/>
      <c r="I112" s="174"/>
      <c r="J112" s="367">
        <f t="shared" si="92"/>
        <v>208320</v>
      </c>
      <c r="K112" s="366"/>
      <c r="L112" s="174"/>
      <c r="M112" s="174"/>
      <c r="N112" s="174"/>
      <c r="O112" s="174"/>
      <c r="P112" s="367">
        <f t="shared" si="51"/>
        <v>0</v>
      </c>
      <c r="Q112" s="366"/>
      <c r="R112" s="174">
        <f t="shared" si="52"/>
        <v>208320</v>
      </c>
      <c r="S112" s="174"/>
      <c r="T112" s="174"/>
      <c r="U112" s="174"/>
      <c r="V112" s="367">
        <f t="shared" si="53"/>
        <v>208320</v>
      </c>
      <c r="W112" s="366"/>
      <c r="X112" s="174"/>
      <c r="Y112" s="174"/>
      <c r="Z112" s="174"/>
      <c r="AA112" s="174">
        <v>327000</v>
      </c>
      <c r="AB112" s="367">
        <f t="shared" si="54"/>
        <v>327000</v>
      </c>
      <c r="AC112" s="366"/>
      <c r="AD112" s="174"/>
      <c r="AE112" s="174"/>
      <c r="AF112" s="174"/>
      <c r="AG112" s="174"/>
      <c r="AH112" s="367">
        <f t="shared" si="55"/>
        <v>0</v>
      </c>
      <c r="AI112" s="366"/>
      <c r="AJ112" s="174"/>
      <c r="AK112" s="174"/>
      <c r="AL112" s="174"/>
      <c r="AM112" s="174">
        <f t="shared" si="56"/>
        <v>327000</v>
      </c>
      <c r="AN112" s="367">
        <f t="shared" si="57"/>
        <v>327000</v>
      </c>
      <c r="AO112" s="611"/>
      <c r="AP112" s="174"/>
      <c r="AQ112" s="174"/>
      <c r="AR112" s="174"/>
      <c r="AS112" s="174">
        <v>295000</v>
      </c>
      <c r="AT112" s="367">
        <f t="shared" si="58"/>
        <v>295000</v>
      </c>
      <c r="AU112" s="366"/>
      <c r="AV112" s="174"/>
      <c r="AW112" s="174"/>
      <c r="AX112" s="174"/>
      <c r="AY112" s="174"/>
      <c r="AZ112" s="367">
        <f t="shared" si="59"/>
        <v>0</v>
      </c>
      <c r="BA112" s="366"/>
      <c r="BB112" s="174"/>
      <c r="BC112" s="174"/>
      <c r="BD112" s="174"/>
      <c r="BE112" s="174">
        <f t="shared" si="60"/>
        <v>295000</v>
      </c>
      <c r="BF112" s="367">
        <f t="shared" si="61"/>
        <v>295000</v>
      </c>
      <c r="BG112" s="611"/>
      <c r="BH112" s="174"/>
      <c r="BI112" s="174"/>
      <c r="BJ112" s="174"/>
      <c r="BK112" s="174"/>
      <c r="BL112" s="367">
        <f t="shared" si="93"/>
        <v>0</v>
      </c>
      <c r="BM112" s="366"/>
      <c r="BN112" s="174"/>
      <c r="BO112" s="174"/>
      <c r="BP112" s="174"/>
      <c r="BQ112" s="174"/>
      <c r="BR112" s="367">
        <f t="shared" si="62"/>
        <v>0</v>
      </c>
      <c r="BS112" s="366"/>
      <c r="BT112" s="174"/>
      <c r="BU112" s="174"/>
      <c r="BV112" s="174"/>
      <c r="BW112" s="174"/>
      <c r="BX112" s="367">
        <f t="shared" si="63"/>
        <v>0</v>
      </c>
      <c r="BY112" s="366"/>
      <c r="BZ112" s="174"/>
      <c r="CA112" s="174"/>
      <c r="CB112" s="174"/>
      <c r="CC112" s="174"/>
      <c r="CD112" s="367">
        <f t="shared" si="64"/>
        <v>0</v>
      </c>
      <c r="CE112" s="618"/>
      <c r="CF112" s="366"/>
      <c r="CG112" s="174"/>
      <c r="CH112" s="174"/>
      <c r="CI112" s="174"/>
      <c r="CJ112" s="174"/>
      <c r="CK112" s="367">
        <f t="shared" si="94"/>
        <v>0</v>
      </c>
      <c r="CL112" s="611">
        <f t="shared" si="65"/>
        <v>0</v>
      </c>
      <c r="CM112" s="174">
        <f t="shared" si="66"/>
        <v>0</v>
      </c>
      <c r="CN112" s="174">
        <f t="shared" si="67"/>
        <v>0</v>
      </c>
      <c r="CO112" s="174">
        <f t="shared" si="68"/>
        <v>0</v>
      </c>
      <c r="CP112" s="174">
        <f t="shared" si="69"/>
        <v>0</v>
      </c>
      <c r="CQ112" s="367">
        <f t="shared" si="95"/>
        <v>0</v>
      </c>
      <c r="CR112" s="613"/>
      <c r="CS112" s="601"/>
      <c r="CT112" s="601"/>
      <c r="CU112" s="601"/>
      <c r="CV112" s="601"/>
      <c r="CW112" s="367">
        <f t="shared" si="96"/>
        <v>0</v>
      </c>
      <c r="CX112" s="366"/>
      <c r="CY112" s="174"/>
      <c r="CZ112" s="174"/>
      <c r="DA112" s="174"/>
      <c r="DB112" s="174"/>
      <c r="DC112" s="367">
        <f t="shared" si="70"/>
        <v>0</v>
      </c>
      <c r="DD112" s="366"/>
      <c r="DE112" s="174"/>
      <c r="DF112" s="174"/>
      <c r="DG112" s="174"/>
      <c r="DH112" s="174"/>
      <c r="DI112" s="367">
        <f t="shared" si="71"/>
        <v>0</v>
      </c>
      <c r="DJ112" s="600">
        <f t="shared" si="72"/>
        <v>0</v>
      </c>
      <c r="DK112" s="601">
        <f t="shared" si="73"/>
        <v>208320</v>
      </c>
      <c r="DL112" s="601">
        <f t="shared" si="74"/>
        <v>0</v>
      </c>
      <c r="DM112" s="601">
        <f t="shared" si="75"/>
        <v>0</v>
      </c>
      <c r="DN112" s="601">
        <f t="shared" si="76"/>
        <v>622000</v>
      </c>
      <c r="DO112" s="602">
        <f t="shared" si="77"/>
        <v>830320</v>
      </c>
      <c r="DP112" s="600">
        <f t="shared" si="78"/>
        <v>0</v>
      </c>
      <c r="DQ112" s="601">
        <f t="shared" si="79"/>
        <v>0</v>
      </c>
      <c r="DR112" s="601">
        <f t="shared" si="80"/>
        <v>0</v>
      </c>
      <c r="DS112" s="601">
        <f t="shared" si="81"/>
        <v>0</v>
      </c>
      <c r="DT112" s="601">
        <f t="shared" si="82"/>
        <v>0</v>
      </c>
      <c r="DU112" s="602">
        <f t="shared" si="83"/>
        <v>0</v>
      </c>
      <c r="DV112" s="600">
        <f t="shared" si="84"/>
        <v>0</v>
      </c>
      <c r="DW112" s="601">
        <f t="shared" si="85"/>
        <v>208320</v>
      </c>
      <c r="DX112" s="601">
        <f t="shared" si="86"/>
        <v>0</v>
      </c>
      <c r="DY112" s="601">
        <f t="shared" si="87"/>
        <v>0</v>
      </c>
      <c r="DZ112" s="601">
        <f t="shared" si="88"/>
        <v>622000</v>
      </c>
      <c r="EA112" s="602">
        <f t="shared" si="89"/>
        <v>830320</v>
      </c>
      <c r="EB112" s="459"/>
      <c r="EC112" s="366">
        <v>681844</v>
      </c>
      <c r="ED112" s="174">
        <v>482250</v>
      </c>
      <c r="EE112" s="174">
        <v>229408</v>
      </c>
      <c r="EF112" s="174">
        <v>13637</v>
      </c>
      <c r="EG112" s="174">
        <v>1492861</v>
      </c>
      <c r="EH112" s="174">
        <f t="shared" si="90"/>
        <v>2900000</v>
      </c>
      <c r="EI112" s="602">
        <v>1.5</v>
      </c>
      <c r="EJ112" s="459"/>
      <c r="EK112" s="614">
        <v>529851</v>
      </c>
      <c r="EL112" s="622" t="s">
        <v>5639</v>
      </c>
      <c r="EM112" s="623">
        <v>44963</v>
      </c>
      <c r="EO112" s="600"/>
      <c r="EP112" s="601"/>
      <c r="EQ112" s="601"/>
      <c r="ER112" s="624"/>
      <c r="ES112" s="625"/>
    </row>
    <row r="113" spans="1:149">
      <c r="A113" s="231">
        <v>166</v>
      </c>
      <c r="B113" s="151">
        <v>2301</v>
      </c>
      <c r="C113" s="151">
        <v>72741830</v>
      </c>
      <c r="D113" s="232" t="s">
        <v>1018</v>
      </c>
      <c r="E113" s="366"/>
      <c r="F113" s="174"/>
      <c r="G113" s="174"/>
      <c r="H113" s="174"/>
      <c r="I113" s="174"/>
      <c r="J113" s="367">
        <f t="shared" si="92"/>
        <v>0</v>
      </c>
      <c r="K113" s="366"/>
      <c r="L113" s="174"/>
      <c r="M113" s="174"/>
      <c r="N113" s="174"/>
      <c r="O113" s="174"/>
      <c r="P113" s="367">
        <f t="shared" si="51"/>
        <v>0</v>
      </c>
      <c r="Q113" s="366"/>
      <c r="R113" s="174">
        <f t="shared" si="52"/>
        <v>0</v>
      </c>
      <c r="S113" s="174"/>
      <c r="T113" s="174"/>
      <c r="U113" s="174"/>
      <c r="V113" s="367">
        <f t="shared" si="53"/>
        <v>0</v>
      </c>
      <c r="W113" s="366"/>
      <c r="X113" s="174"/>
      <c r="Y113" s="174"/>
      <c r="Z113" s="174"/>
      <c r="AA113" s="174"/>
      <c r="AB113" s="367">
        <f t="shared" si="54"/>
        <v>0</v>
      </c>
      <c r="AC113" s="366"/>
      <c r="AD113" s="174"/>
      <c r="AE113" s="174"/>
      <c r="AF113" s="174"/>
      <c r="AG113" s="174"/>
      <c r="AH113" s="367">
        <f t="shared" si="55"/>
        <v>0</v>
      </c>
      <c r="AI113" s="366"/>
      <c r="AJ113" s="174"/>
      <c r="AK113" s="174"/>
      <c r="AL113" s="174"/>
      <c r="AM113" s="174">
        <f t="shared" si="56"/>
        <v>0</v>
      </c>
      <c r="AN113" s="367">
        <f t="shared" si="57"/>
        <v>0</v>
      </c>
      <c r="AO113" s="611"/>
      <c r="AP113" s="174"/>
      <c r="AQ113" s="174"/>
      <c r="AR113" s="174"/>
      <c r="AS113" s="174"/>
      <c r="AT113" s="367">
        <f t="shared" si="58"/>
        <v>0</v>
      </c>
      <c r="AU113" s="366"/>
      <c r="AV113" s="174"/>
      <c r="AW113" s="174"/>
      <c r="AX113" s="174"/>
      <c r="AY113" s="174"/>
      <c r="AZ113" s="367">
        <f t="shared" si="59"/>
        <v>0</v>
      </c>
      <c r="BA113" s="366"/>
      <c r="BB113" s="174"/>
      <c r="BC113" s="174"/>
      <c r="BD113" s="174"/>
      <c r="BE113" s="174">
        <f t="shared" si="60"/>
        <v>0</v>
      </c>
      <c r="BF113" s="367">
        <f t="shared" si="61"/>
        <v>0</v>
      </c>
      <c r="BG113" s="611"/>
      <c r="BH113" s="174"/>
      <c r="BI113" s="174"/>
      <c r="BJ113" s="174"/>
      <c r="BK113" s="174"/>
      <c r="BL113" s="367">
        <f t="shared" si="93"/>
        <v>0</v>
      </c>
      <c r="BM113" s="366"/>
      <c r="BN113" s="174"/>
      <c r="BO113" s="174"/>
      <c r="BP113" s="174"/>
      <c r="BQ113" s="174"/>
      <c r="BR113" s="367">
        <f t="shared" si="62"/>
        <v>0</v>
      </c>
      <c r="BS113" s="366"/>
      <c r="BT113" s="174"/>
      <c r="BU113" s="174"/>
      <c r="BV113" s="174"/>
      <c r="BW113" s="174"/>
      <c r="BX113" s="367">
        <f t="shared" si="63"/>
        <v>0</v>
      </c>
      <c r="BY113" s="366"/>
      <c r="BZ113" s="174"/>
      <c r="CA113" s="174"/>
      <c r="CB113" s="174"/>
      <c r="CC113" s="174"/>
      <c r="CD113" s="367">
        <f t="shared" si="64"/>
        <v>0</v>
      </c>
      <c r="CE113" s="618"/>
      <c r="CF113" s="366"/>
      <c r="CG113" s="174"/>
      <c r="CH113" s="174"/>
      <c r="CI113" s="174"/>
      <c r="CJ113" s="174"/>
      <c r="CK113" s="367">
        <f t="shared" si="94"/>
        <v>0</v>
      </c>
      <c r="CL113" s="611">
        <f t="shared" si="65"/>
        <v>0</v>
      </c>
      <c r="CM113" s="174">
        <f t="shared" si="66"/>
        <v>0</v>
      </c>
      <c r="CN113" s="174">
        <f t="shared" si="67"/>
        <v>0</v>
      </c>
      <c r="CO113" s="174">
        <f t="shared" si="68"/>
        <v>0</v>
      </c>
      <c r="CP113" s="174">
        <f t="shared" si="69"/>
        <v>0</v>
      </c>
      <c r="CQ113" s="367">
        <f t="shared" si="95"/>
        <v>0</v>
      </c>
      <c r="CR113" s="613"/>
      <c r="CS113" s="601"/>
      <c r="CT113" s="601"/>
      <c r="CU113" s="601"/>
      <c r="CV113" s="601"/>
      <c r="CW113" s="367">
        <f t="shared" si="96"/>
        <v>0</v>
      </c>
      <c r="CX113" s="366"/>
      <c r="CY113" s="174"/>
      <c r="CZ113" s="174"/>
      <c r="DA113" s="174"/>
      <c r="DB113" s="174"/>
      <c r="DC113" s="367">
        <f t="shared" si="70"/>
        <v>0</v>
      </c>
      <c r="DD113" s="366"/>
      <c r="DE113" s="174"/>
      <c r="DF113" s="174"/>
      <c r="DG113" s="174"/>
      <c r="DH113" s="174"/>
      <c r="DI113" s="367">
        <f t="shared" si="71"/>
        <v>0</v>
      </c>
      <c r="DJ113" s="600">
        <f t="shared" si="72"/>
        <v>0</v>
      </c>
      <c r="DK113" s="601">
        <f t="shared" si="73"/>
        <v>0</v>
      </c>
      <c r="DL113" s="601">
        <f t="shared" si="74"/>
        <v>0</v>
      </c>
      <c r="DM113" s="601">
        <f t="shared" si="75"/>
        <v>0</v>
      </c>
      <c r="DN113" s="601">
        <f t="shared" si="76"/>
        <v>0</v>
      </c>
      <c r="DO113" s="602">
        <f t="shared" si="77"/>
        <v>0</v>
      </c>
      <c r="DP113" s="600">
        <f t="shared" si="78"/>
        <v>0</v>
      </c>
      <c r="DQ113" s="601">
        <f t="shared" si="79"/>
        <v>0</v>
      </c>
      <c r="DR113" s="601">
        <f t="shared" si="80"/>
        <v>0</v>
      </c>
      <c r="DS113" s="601">
        <f t="shared" si="81"/>
        <v>0</v>
      </c>
      <c r="DT113" s="601">
        <f t="shared" si="82"/>
        <v>0</v>
      </c>
      <c r="DU113" s="602">
        <f t="shared" si="83"/>
        <v>0</v>
      </c>
      <c r="DV113" s="600">
        <f t="shared" si="84"/>
        <v>0</v>
      </c>
      <c r="DW113" s="601">
        <f t="shared" si="85"/>
        <v>0</v>
      </c>
      <c r="DX113" s="601">
        <f t="shared" si="86"/>
        <v>0</v>
      </c>
      <c r="DY113" s="601">
        <f t="shared" si="87"/>
        <v>0</v>
      </c>
      <c r="DZ113" s="601">
        <f t="shared" si="88"/>
        <v>0</v>
      </c>
      <c r="EA113" s="602">
        <f t="shared" si="89"/>
        <v>0</v>
      </c>
      <c r="EB113" s="459"/>
      <c r="EC113" s="366"/>
      <c r="ED113" s="174"/>
      <c r="EE113" s="174"/>
      <c r="EF113" s="174"/>
      <c r="EG113" s="174"/>
      <c r="EH113" s="174">
        <f t="shared" si="90"/>
        <v>0</v>
      </c>
      <c r="EI113" s="602"/>
      <c r="EJ113" s="459"/>
      <c r="EK113" s="614"/>
      <c r="EL113" s="622"/>
      <c r="EM113" s="623"/>
      <c r="EO113" s="600"/>
      <c r="EP113" s="601"/>
      <c r="EQ113" s="601"/>
      <c r="ER113" s="624"/>
      <c r="ES113" s="625"/>
    </row>
    <row r="114" spans="1:149">
      <c r="A114" s="231">
        <v>167</v>
      </c>
      <c r="B114" s="151">
        <v>2497</v>
      </c>
      <c r="C114" s="151">
        <v>72744189</v>
      </c>
      <c r="D114" s="232" t="s">
        <v>1024</v>
      </c>
      <c r="E114" s="366"/>
      <c r="F114" s="174">
        <v>99840</v>
      </c>
      <c r="G114" s="174"/>
      <c r="H114" s="174"/>
      <c r="I114" s="174"/>
      <c r="J114" s="367">
        <f t="shared" si="92"/>
        <v>99840</v>
      </c>
      <c r="K114" s="366"/>
      <c r="L114" s="174"/>
      <c r="M114" s="174"/>
      <c r="N114" s="174"/>
      <c r="O114" s="174"/>
      <c r="P114" s="367">
        <f t="shared" si="51"/>
        <v>0</v>
      </c>
      <c r="Q114" s="366"/>
      <c r="R114" s="174">
        <f t="shared" si="52"/>
        <v>99840</v>
      </c>
      <c r="S114" s="174"/>
      <c r="T114" s="174"/>
      <c r="U114" s="174"/>
      <c r="V114" s="367">
        <f t="shared" si="53"/>
        <v>99840</v>
      </c>
      <c r="W114" s="366"/>
      <c r="X114" s="174"/>
      <c r="Y114" s="174"/>
      <c r="Z114" s="174"/>
      <c r="AA114" s="174">
        <v>232000</v>
      </c>
      <c r="AB114" s="367">
        <f t="shared" si="54"/>
        <v>232000</v>
      </c>
      <c r="AC114" s="366"/>
      <c r="AD114" s="174"/>
      <c r="AE114" s="174"/>
      <c r="AF114" s="174"/>
      <c r="AG114" s="174"/>
      <c r="AH114" s="367">
        <f t="shared" si="55"/>
        <v>0</v>
      </c>
      <c r="AI114" s="366"/>
      <c r="AJ114" s="174"/>
      <c r="AK114" s="174"/>
      <c r="AL114" s="174"/>
      <c r="AM114" s="174">
        <f t="shared" si="56"/>
        <v>232000</v>
      </c>
      <c r="AN114" s="367">
        <f t="shared" si="57"/>
        <v>232000</v>
      </c>
      <c r="AO114" s="611"/>
      <c r="AP114" s="174"/>
      <c r="AQ114" s="174"/>
      <c r="AR114" s="174"/>
      <c r="AS114" s="174">
        <v>77000</v>
      </c>
      <c r="AT114" s="367">
        <f t="shared" si="58"/>
        <v>77000</v>
      </c>
      <c r="AU114" s="366"/>
      <c r="AV114" s="174"/>
      <c r="AW114" s="174"/>
      <c r="AX114" s="174"/>
      <c r="AY114" s="174"/>
      <c r="AZ114" s="367">
        <f t="shared" si="59"/>
        <v>0</v>
      </c>
      <c r="BA114" s="366"/>
      <c r="BB114" s="174"/>
      <c r="BC114" s="174"/>
      <c r="BD114" s="174"/>
      <c r="BE114" s="174">
        <f t="shared" si="60"/>
        <v>77000</v>
      </c>
      <c r="BF114" s="367">
        <f t="shared" si="61"/>
        <v>77000</v>
      </c>
      <c r="BG114" s="611"/>
      <c r="BH114" s="174"/>
      <c r="BI114" s="174"/>
      <c r="BJ114" s="174"/>
      <c r="BK114" s="174"/>
      <c r="BL114" s="367">
        <f t="shared" si="93"/>
        <v>0</v>
      </c>
      <c r="BM114" s="366"/>
      <c r="BN114" s="174"/>
      <c r="BO114" s="174"/>
      <c r="BP114" s="174"/>
      <c r="BQ114" s="174"/>
      <c r="BR114" s="367">
        <f t="shared" si="62"/>
        <v>0</v>
      </c>
      <c r="BS114" s="366"/>
      <c r="BT114" s="174"/>
      <c r="BU114" s="174"/>
      <c r="BV114" s="174"/>
      <c r="BW114" s="174"/>
      <c r="BX114" s="367">
        <f t="shared" si="63"/>
        <v>0</v>
      </c>
      <c r="BY114" s="366"/>
      <c r="BZ114" s="174"/>
      <c r="CA114" s="174"/>
      <c r="CB114" s="174"/>
      <c r="CC114" s="174"/>
      <c r="CD114" s="367">
        <f t="shared" si="64"/>
        <v>0</v>
      </c>
      <c r="CE114" s="618"/>
      <c r="CF114" s="366"/>
      <c r="CG114" s="174"/>
      <c r="CH114" s="174"/>
      <c r="CI114" s="174"/>
      <c r="CJ114" s="174"/>
      <c r="CK114" s="367">
        <f t="shared" si="94"/>
        <v>0</v>
      </c>
      <c r="CL114" s="611">
        <f t="shared" si="65"/>
        <v>0</v>
      </c>
      <c r="CM114" s="174">
        <f t="shared" si="66"/>
        <v>0</v>
      </c>
      <c r="CN114" s="174">
        <f t="shared" si="67"/>
        <v>0</v>
      </c>
      <c r="CO114" s="174">
        <f t="shared" si="68"/>
        <v>0</v>
      </c>
      <c r="CP114" s="174">
        <f t="shared" si="69"/>
        <v>0</v>
      </c>
      <c r="CQ114" s="367">
        <f t="shared" si="95"/>
        <v>0</v>
      </c>
      <c r="CR114" s="613"/>
      <c r="CS114" s="601"/>
      <c r="CT114" s="601"/>
      <c r="CU114" s="601"/>
      <c r="CV114" s="601"/>
      <c r="CW114" s="367">
        <f t="shared" si="96"/>
        <v>0</v>
      </c>
      <c r="CX114" s="366"/>
      <c r="CY114" s="174"/>
      <c r="CZ114" s="174"/>
      <c r="DA114" s="174"/>
      <c r="DB114" s="174"/>
      <c r="DC114" s="367">
        <f t="shared" si="70"/>
        <v>0</v>
      </c>
      <c r="DD114" s="366"/>
      <c r="DE114" s="174"/>
      <c r="DF114" s="174"/>
      <c r="DG114" s="174"/>
      <c r="DH114" s="174"/>
      <c r="DI114" s="367">
        <f t="shared" si="71"/>
        <v>0</v>
      </c>
      <c r="DJ114" s="600">
        <f t="shared" si="72"/>
        <v>0</v>
      </c>
      <c r="DK114" s="601">
        <f t="shared" si="73"/>
        <v>99840</v>
      </c>
      <c r="DL114" s="601">
        <f t="shared" si="74"/>
        <v>0</v>
      </c>
      <c r="DM114" s="601">
        <f t="shared" si="75"/>
        <v>0</v>
      </c>
      <c r="DN114" s="601">
        <f t="shared" si="76"/>
        <v>309000</v>
      </c>
      <c r="DO114" s="602">
        <f t="shared" si="77"/>
        <v>408840</v>
      </c>
      <c r="DP114" s="600">
        <f t="shared" si="78"/>
        <v>0</v>
      </c>
      <c r="DQ114" s="601">
        <f t="shared" si="79"/>
        <v>0</v>
      </c>
      <c r="DR114" s="601">
        <f t="shared" si="80"/>
        <v>0</v>
      </c>
      <c r="DS114" s="601">
        <f t="shared" si="81"/>
        <v>0</v>
      </c>
      <c r="DT114" s="601">
        <f t="shared" si="82"/>
        <v>0</v>
      </c>
      <c r="DU114" s="602">
        <f t="shared" si="83"/>
        <v>0</v>
      </c>
      <c r="DV114" s="600">
        <f t="shared" si="84"/>
        <v>0</v>
      </c>
      <c r="DW114" s="601">
        <f t="shared" si="85"/>
        <v>99840</v>
      </c>
      <c r="DX114" s="601">
        <f t="shared" si="86"/>
        <v>0</v>
      </c>
      <c r="DY114" s="601">
        <f t="shared" si="87"/>
        <v>0</v>
      </c>
      <c r="DZ114" s="601">
        <f t="shared" si="88"/>
        <v>309000</v>
      </c>
      <c r="EA114" s="602">
        <f t="shared" si="89"/>
        <v>408840</v>
      </c>
      <c r="EB114" s="459"/>
      <c r="EC114" s="366"/>
      <c r="ED114" s="174"/>
      <c r="EE114" s="174"/>
      <c r="EF114" s="174"/>
      <c r="EG114" s="174"/>
      <c r="EH114" s="174">
        <f t="shared" si="90"/>
        <v>0</v>
      </c>
      <c r="EI114" s="602"/>
      <c r="EJ114" s="459"/>
      <c r="EK114" s="614"/>
      <c r="EL114" s="622"/>
      <c r="EM114" s="623"/>
      <c r="EO114" s="600">
        <v>1628157.1</v>
      </c>
      <c r="EP114" s="601">
        <v>493634.9</v>
      </c>
      <c r="EQ114" s="601">
        <f t="shared" si="91"/>
        <v>2121792</v>
      </c>
      <c r="ER114" s="624" t="s">
        <v>5812</v>
      </c>
      <c r="ES114" s="625">
        <v>45132</v>
      </c>
    </row>
    <row r="115" spans="1:149">
      <c r="A115" s="231">
        <v>168</v>
      </c>
      <c r="B115" s="151">
        <v>2446</v>
      </c>
      <c r="C115" s="151">
        <v>72743522</v>
      </c>
      <c r="D115" s="232" t="s">
        <v>1032</v>
      </c>
      <c r="E115" s="366"/>
      <c r="F115" s="174">
        <v>23040</v>
      </c>
      <c r="G115" s="174"/>
      <c r="H115" s="174"/>
      <c r="I115" s="174"/>
      <c r="J115" s="367">
        <f t="shared" si="92"/>
        <v>23040</v>
      </c>
      <c r="K115" s="366"/>
      <c r="L115" s="174"/>
      <c r="M115" s="174"/>
      <c r="N115" s="174"/>
      <c r="O115" s="174"/>
      <c r="P115" s="367">
        <f t="shared" si="51"/>
        <v>0</v>
      </c>
      <c r="Q115" s="366"/>
      <c r="R115" s="174">
        <f t="shared" si="52"/>
        <v>23040</v>
      </c>
      <c r="S115" s="174"/>
      <c r="T115" s="174"/>
      <c r="U115" s="174"/>
      <c r="V115" s="367">
        <f t="shared" si="53"/>
        <v>23040</v>
      </c>
      <c r="W115" s="366"/>
      <c r="X115" s="174"/>
      <c r="Y115" s="174"/>
      <c r="Z115" s="174"/>
      <c r="AA115" s="174"/>
      <c r="AB115" s="367">
        <f t="shared" si="54"/>
        <v>0</v>
      </c>
      <c r="AC115" s="366"/>
      <c r="AD115" s="174"/>
      <c r="AE115" s="174"/>
      <c r="AF115" s="174"/>
      <c r="AG115" s="174"/>
      <c r="AH115" s="367">
        <f t="shared" si="55"/>
        <v>0</v>
      </c>
      <c r="AI115" s="366"/>
      <c r="AJ115" s="174"/>
      <c r="AK115" s="174"/>
      <c r="AL115" s="174"/>
      <c r="AM115" s="174">
        <f t="shared" si="56"/>
        <v>0</v>
      </c>
      <c r="AN115" s="367">
        <f t="shared" si="57"/>
        <v>0</v>
      </c>
      <c r="AO115" s="611"/>
      <c r="AP115" s="174"/>
      <c r="AQ115" s="174"/>
      <c r="AR115" s="174"/>
      <c r="AS115" s="174">
        <v>20000</v>
      </c>
      <c r="AT115" s="367">
        <f t="shared" si="58"/>
        <v>20000</v>
      </c>
      <c r="AU115" s="366"/>
      <c r="AV115" s="174"/>
      <c r="AW115" s="174"/>
      <c r="AX115" s="174"/>
      <c r="AY115" s="174"/>
      <c r="AZ115" s="367">
        <f t="shared" si="59"/>
        <v>0</v>
      </c>
      <c r="BA115" s="366"/>
      <c r="BB115" s="174"/>
      <c r="BC115" s="174"/>
      <c r="BD115" s="174"/>
      <c r="BE115" s="174">
        <f t="shared" si="60"/>
        <v>20000</v>
      </c>
      <c r="BF115" s="367">
        <f t="shared" si="61"/>
        <v>20000</v>
      </c>
      <c r="BG115" s="611"/>
      <c r="BH115" s="174"/>
      <c r="BI115" s="174"/>
      <c r="BJ115" s="174"/>
      <c r="BK115" s="174"/>
      <c r="BL115" s="367">
        <f t="shared" si="93"/>
        <v>0</v>
      </c>
      <c r="BM115" s="366"/>
      <c r="BN115" s="174"/>
      <c r="BO115" s="174"/>
      <c r="BP115" s="174"/>
      <c r="BQ115" s="174"/>
      <c r="BR115" s="367">
        <f t="shared" si="62"/>
        <v>0</v>
      </c>
      <c r="BS115" s="366"/>
      <c r="BT115" s="174"/>
      <c r="BU115" s="174"/>
      <c r="BV115" s="174"/>
      <c r="BW115" s="174"/>
      <c r="BX115" s="367">
        <f t="shared" si="63"/>
        <v>0</v>
      </c>
      <c r="BY115" s="366"/>
      <c r="BZ115" s="174"/>
      <c r="CA115" s="174"/>
      <c r="CB115" s="174"/>
      <c r="CC115" s="174"/>
      <c r="CD115" s="367">
        <f t="shared" si="64"/>
        <v>0</v>
      </c>
      <c r="CE115" s="618"/>
      <c r="CF115" s="366"/>
      <c r="CG115" s="174"/>
      <c r="CH115" s="174"/>
      <c r="CI115" s="174"/>
      <c r="CJ115" s="174"/>
      <c r="CK115" s="367">
        <f t="shared" si="94"/>
        <v>0</v>
      </c>
      <c r="CL115" s="611">
        <f t="shared" si="65"/>
        <v>0</v>
      </c>
      <c r="CM115" s="174">
        <f t="shared" si="66"/>
        <v>0</v>
      </c>
      <c r="CN115" s="174">
        <f t="shared" si="67"/>
        <v>0</v>
      </c>
      <c r="CO115" s="174">
        <f t="shared" si="68"/>
        <v>0</v>
      </c>
      <c r="CP115" s="174">
        <f t="shared" si="69"/>
        <v>0</v>
      </c>
      <c r="CQ115" s="367">
        <f t="shared" si="95"/>
        <v>0</v>
      </c>
      <c r="CR115" s="613"/>
      <c r="CS115" s="601"/>
      <c r="CT115" s="601"/>
      <c r="CU115" s="601"/>
      <c r="CV115" s="601"/>
      <c r="CW115" s="367">
        <f t="shared" si="96"/>
        <v>0</v>
      </c>
      <c r="CX115" s="366"/>
      <c r="CY115" s="174"/>
      <c r="CZ115" s="174"/>
      <c r="DA115" s="174"/>
      <c r="DB115" s="174"/>
      <c r="DC115" s="367">
        <f t="shared" si="70"/>
        <v>0</v>
      </c>
      <c r="DD115" s="366"/>
      <c r="DE115" s="174"/>
      <c r="DF115" s="174"/>
      <c r="DG115" s="174"/>
      <c r="DH115" s="174"/>
      <c r="DI115" s="367">
        <f t="shared" si="71"/>
        <v>0</v>
      </c>
      <c r="DJ115" s="600">
        <f t="shared" si="72"/>
        <v>0</v>
      </c>
      <c r="DK115" s="601">
        <f t="shared" si="73"/>
        <v>23040</v>
      </c>
      <c r="DL115" s="601">
        <f t="shared" si="74"/>
        <v>0</v>
      </c>
      <c r="DM115" s="601">
        <f t="shared" si="75"/>
        <v>0</v>
      </c>
      <c r="DN115" s="601">
        <f t="shared" si="76"/>
        <v>20000</v>
      </c>
      <c r="DO115" s="602">
        <f t="shared" si="77"/>
        <v>43040</v>
      </c>
      <c r="DP115" s="600">
        <f t="shared" si="78"/>
        <v>0</v>
      </c>
      <c r="DQ115" s="601">
        <f t="shared" si="79"/>
        <v>0</v>
      </c>
      <c r="DR115" s="601">
        <f t="shared" si="80"/>
        <v>0</v>
      </c>
      <c r="DS115" s="601">
        <f t="shared" si="81"/>
        <v>0</v>
      </c>
      <c r="DT115" s="601">
        <f t="shared" si="82"/>
        <v>0</v>
      </c>
      <c r="DU115" s="602">
        <f t="shared" si="83"/>
        <v>0</v>
      </c>
      <c r="DV115" s="600">
        <f t="shared" si="84"/>
        <v>0</v>
      </c>
      <c r="DW115" s="601">
        <f t="shared" si="85"/>
        <v>23040</v>
      </c>
      <c r="DX115" s="601">
        <f t="shared" si="86"/>
        <v>0</v>
      </c>
      <c r="DY115" s="601">
        <f t="shared" si="87"/>
        <v>0</v>
      </c>
      <c r="DZ115" s="601">
        <f t="shared" si="88"/>
        <v>20000</v>
      </c>
      <c r="EA115" s="602">
        <f t="shared" si="89"/>
        <v>43040</v>
      </c>
      <c r="EB115" s="459"/>
      <c r="EC115" s="366"/>
      <c r="ED115" s="174"/>
      <c r="EE115" s="174"/>
      <c r="EF115" s="174"/>
      <c r="EG115" s="174"/>
      <c r="EH115" s="174">
        <f t="shared" si="90"/>
        <v>0</v>
      </c>
      <c r="EI115" s="602"/>
      <c r="EJ115" s="459"/>
      <c r="EK115" s="614"/>
      <c r="EL115" s="622"/>
      <c r="EM115" s="623"/>
      <c r="EO115" s="600">
        <v>735504.97</v>
      </c>
      <c r="EP115" s="601">
        <v>222995.03</v>
      </c>
      <c r="EQ115" s="601">
        <f t="shared" si="91"/>
        <v>958500</v>
      </c>
      <c r="ER115" s="624" t="s">
        <v>5749</v>
      </c>
      <c r="ES115" s="625">
        <v>45104</v>
      </c>
    </row>
    <row r="116" spans="1:149">
      <c r="A116" s="231">
        <v>169</v>
      </c>
      <c r="B116" s="151">
        <v>3454</v>
      </c>
      <c r="C116" s="152">
        <v>75122294</v>
      </c>
      <c r="D116" s="232" t="s">
        <v>1038</v>
      </c>
      <c r="E116" s="366"/>
      <c r="F116" s="174"/>
      <c r="G116" s="174"/>
      <c r="H116" s="174"/>
      <c r="I116" s="174"/>
      <c r="J116" s="367">
        <f t="shared" si="92"/>
        <v>0</v>
      </c>
      <c r="K116" s="366"/>
      <c r="L116" s="174"/>
      <c r="M116" s="174"/>
      <c r="N116" s="174"/>
      <c r="O116" s="174"/>
      <c r="P116" s="367">
        <f t="shared" si="51"/>
        <v>0</v>
      </c>
      <c r="Q116" s="366"/>
      <c r="R116" s="174">
        <f t="shared" si="52"/>
        <v>0</v>
      </c>
      <c r="S116" s="174"/>
      <c r="T116" s="174"/>
      <c r="U116" s="174"/>
      <c r="V116" s="367">
        <f t="shared" si="53"/>
        <v>0</v>
      </c>
      <c r="W116" s="366"/>
      <c r="X116" s="174"/>
      <c r="Y116" s="174"/>
      <c r="Z116" s="174"/>
      <c r="AA116" s="174"/>
      <c r="AB116" s="367">
        <f t="shared" si="54"/>
        <v>0</v>
      </c>
      <c r="AC116" s="366"/>
      <c r="AD116" s="174"/>
      <c r="AE116" s="174"/>
      <c r="AF116" s="174"/>
      <c r="AG116" s="174"/>
      <c r="AH116" s="367">
        <f t="shared" si="55"/>
        <v>0</v>
      </c>
      <c r="AI116" s="366"/>
      <c r="AJ116" s="174"/>
      <c r="AK116" s="174"/>
      <c r="AL116" s="174"/>
      <c r="AM116" s="174">
        <f t="shared" si="56"/>
        <v>0</v>
      </c>
      <c r="AN116" s="367">
        <f t="shared" si="57"/>
        <v>0</v>
      </c>
      <c r="AO116" s="611"/>
      <c r="AP116" s="174"/>
      <c r="AQ116" s="174"/>
      <c r="AR116" s="174"/>
      <c r="AS116" s="174"/>
      <c r="AT116" s="367">
        <f t="shared" si="58"/>
        <v>0</v>
      </c>
      <c r="AU116" s="366"/>
      <c r="AV116" s="174"/>
      <c r="AW116" s="174"/>
      <c r="AX116" s="174"/>
      <c r="AY116" s="174"/>
      <c r="AZ116" s="367">
        <f t="shared" si="59"/>
        <v>0</v>
      </c>
      <c r="BA116" s="366"/>
      <c r="BB116" s="174"/>
      <c r="BC116" s="174"/>
      <c r="BD116" s="174"/>
      <c r="BE116" s="174">
        <f t="shared" si="60"/>
        <v>0</v>
      </c>
      <c r="BF116" s="367">
        <f t="shared" si="61"/>
        <v>0</v>
      </c>
      <c r="BG116" s="611"/>
      <c r="BH116" s="174"/>
      <c r="BI116" s="174"/>
      <c r="BJ116" s="174"/>
      <c r="BK116" s="174"/>
      <c r="BL116" s="367">
        <f t="shared" si="93"/>
        <v>0</v>
      </c>
      <c r="BM116" s="366"/>
      <c r="BN116" s="174"/>
      <c r="BO116" s="174"/>
      <c r="BP116" s="174"/>
      <c r="BQ116" s="174"/>
      <c r="BR116" s="367">
        <f t="shared" si="62"/>
        <v>0</v>
      </c>
      <c r="BS116" s="366"/>
      <c r="BT116" s="174"/>
      <c r="BU116" s="174"/>
      <c r="BV116" s="174"/>
      <c r="BW116" s="174"/>
      <c r="BX116" s="367">
        <f t="shared" si="63"/>
        <v>0</v>
      </c>
      <c r="BY116" s="366"/>
      <c r="BZ116" s="174"/>
      <c r="CA116" s="174"/>
      <c r="CB116" s="174"/>
      <c r="CC116" s="174"/>
      <c r="CD116" s="367">
        <f t="shared" si="64"/>
        <v>0</v>
      </c>
      <c r="CE116" s="618"/>
      <c r="CF116" s="366"/>
      <c r="CG116" s="174"/>
      <c r="CH116" s="174"/>
      <c r="CI116" s="174"/>
      <c r="CJ116" s="174"/>
      <c r="CK116" s="367">
        <f t="shared" si="94"/>
        <v>0</v>
      </c>
      <c r="CL116" s="611">
        <f t="shared" si="65"/>
        <v>0</v>
      </c>
      <c r="CM116" s="174">
        <f t="shared" si="66"/>
        <v>0</v>
      </c>
      <c r="CN116" s="174">
        <f t="shared" si="67"/>
        <v>0</v>
      </c>
      <c r="CO116" s="174">
        <f t="shared" si="68"/>
        <v>0</v>
      </c>
      <c r="CP116" s="174">
        <f t="shared" si="69"/>
        <v>0</v>
      </c>
      <c r="CQ116" s="367">
        <f t="shared" si="95"/>
        <v>0</v>
      </c>
      <c r="CR116" s="613"/>
      <c r="CS116" s="601"/>
      <c r="CT116" s="601"/>
      <c r="CU116" s="601"/>
      <c r="CV116" s="601"/>
      <c r="CW116" s="367">
        <f t="shared" si="96"/>
        <v>0</v>
      </c>
      <c r="CX116" s="366"/>
      <c r="CY116" s="174"/>
      <c r="CZ116" s="174"/>
      <c r="DA116" s="174"/>
      <c r="DB116" s="174"/>
      <c r="DC116" s="367">
        <f t="shared" si="70"/>
        <v>0</v>
      </c>
      <c r="DD116" s="366"/>
      <c r="DE116" s="174"/>
      <c r="DF116" s="174"/>
      <c r="DG116" s="174"/>
      <c r="DH116" s="174"/>
      <c r="DI116" s="367">
        <f t="shared" si="71"/>
        <v>0</v>
      </c>
      <c r="DJ116" s="600">
        <f t="shared" si="72"/>
        <v>0</v>
      </c>
      <c r="DK116" s="601">
        <f t="shared" si="73"/>
        <v>0</v>
      </c>
      <c r="DL116" s="601">
        <f t="shared" si="74"/>
        <v>0</v>
      </c>
      <c r="DM116" s="601">
        <f t="shared" si="75"/>
        <v>0</v>
      </c>
      <c r="DN116" s="601">
        <f t="shared" si="76"/>
        <v>0</v>
      </c>
      <c r="DO116" s="602">
        <f t="shared" si="77"/>
        <v>0</v>
      </c>
      <c r="DP116" s="600">
        <f t="shared" si="78"/>
        <v>0</v>
      </c>
      <c r="DQ116" s="601">
        <f t="shared" si="79"/>
        <v>0</v>
      </c>
      <c r="DR116" s="601">
        <f t="shared" si="80"/>
        <v>0</v>
      </c>
      <c r="DS116" s="601">
        <f t="shared" si="81"/>
        <v>0</v>
      </c>
      <c r="DT116" s="601">
        <f t="shared" si="82"/>
        <v>0</v>
      </c>
      <c r="DU116" s="602">
        <f t="shared" si="83"/>
        <v>0</v>
      </c>
      <c r="DV116" s="600">
        <f t="shared" si="84"/>
        <v>0</v>
      </c>
      <c r="DW116" s="601">
        <f t="shared" si="85"/>
        <v>0</v>
      </c>
      <c r="DX116" s="601">
        <f t="shared" si="86"/>
        <v>0</v>
      </c>
      <c r="DY116" s="601">
        <f t="shared" si="87"/>
        <v>0</v>
      </c>
      <c r="DZ116" s="601">
        <f t="shared" si="88"/>
        <v>0</v>
      </c>
      <c r="EA116" s="602">
        <f t="shared" si="89"/>
        <v>0</v>
      </c>
      <c r="EB116" s="459"/>
      <c r="EC116" s="366"/>
      <c r="ED116" s="174"/>
      <c r="EE116" s="174"/>
      <c r="EF116" s="174"/>
      <c r="EG116" s="174"/>
      <c r="EH116" s="174">
        <f t="shared" si="90"/>
        <v>0</v>
      </c>
      <c r="EI116" s="602"/>
      <c r="EJ116" s="459"/>
      <c r="EK116" s="614"/>
      <c r="EL116" s="622"/>
      <c r="EM116" s="623"/>
      <c r="EO116" s="600"/>
      <c r="EP116" s="601"/>
      <c r="EQ116" s="601"/>
      <c r="ER116" s="624"/>
      <c r="ES116" s="625"/>
    </row>
    <row r="117" spans="1:149">
      <c r="A117" s="231">
        <v>170</v>
      </c>
      <c r="B117" s="151">
        <v>3470</v>
      </c>
      <c r="C117" s="152">
        <v>72550341</v>
      </c>
      <c r="D117" s="232" t="s">
        <v>1044</v>
      </c>
      <c r="E117" s="366"/>
      <c r="F117" s="174"/>
      <c r="G117" s="174"/>
      <c r="H117" s="174"/>
      <c r="I117" s="174"/>
      <c r="J117" s="367">
        <f t="shared" si="92"/>
        <v>0</v>
      </c>
      <c r="K117" s="366"/>
      <c r="L117" s="174"/>
      <c r="M117" s="174"/>
      <c r="N117" s="174"/>
      <c r="O117" s="174"/>
      <c r="P117" s="367">
        <f t="shared" si="51"/>
        <v>0</v>
      </c>
      <c r="Q117" s="366"/>
      <c r="R117" s="174">
        <f t="shared" si="52"/>
        <v>0</v>
      </c>
      <c r="S117" s="174"/>
      <c r="T117" s="174"/>
      <c r="U117" s="174"/>
      <c r="V117" s="367">
        <f t="shared" si="53"/>
        <v>0</v>
      </c>
      <c r="W117" s="366"/>
      <c r="X117" s="174"/>
      <c r="Y117" s="174"/>
      <c r="Z117" s="174"/>
      <c r="AA117" s="174"/>
      <c r="AB117" s="367">
        <f t="shared" si="54"/>
        <v>0</v>
      </c>
      <c r="AC117" s="366"/>
      <c r="AD117" s="174"/>
      <c r="AE117" s="174"/>
      <c r="AF117" s="174"/>
      <c r="AG117" s="174"/>
      <c r="AH117" s="367">
        <f t="shared" si="55"/>
        <v>0</v>
      </c>
      <c r="AI117" s="366"/>
      <c r="AJ117" s="174"/>
      <c r="AK117" s="174"/>
      <c r="AL117" s="174"/>
      <c r="AM117" s="174">
        <f t="shared" si="56"/>
        <v>0</v>
      </c>
      <c r="AN117" s="367">
        <f t="shared" si="57"/>
        <v>0</v>
      </c>
      <c r="AO117" s="611"/>
      <c r="AP117" s="174"/>
      <c r="AQ117" s="174"/>
      <c r="AR117" s="174"/>
      <c r="AS117" s="174"/>
      <c r="AT117" s="367">
        <f t="shared" si="58"/>
        <v>0</v>
      </c>
      <c r="AU117" s="366"/>
      <c r="AV117" s="174"/>
      <c r="AW117" s="174"/>
      <c r="AX117" s="174"/>
      <c r="AY117" s="174"/>
      <c r="AZ117" s="367">
        <f t="shared" si="59"/>
        <v>0</v>
      </c>
      <c r="BA117" s="366"/>
      <c r="BB117" s="174"/>
      <c r="BC117" s="174"/>
      <c r="BD117" s="174"/>
      <c r="BE117" s="174">
        <f t="shared" si="60"/>
        <v>0</v>
      </c>
      <c r="BF117" s="367">
        <f t="shared" si="61"/>
        <v>0</v>
      </c>
      <c r="BG117" s="611"/>
      <c r="BH117" s="174"/>
      <c r="BI117" s="174"/>
      <c r="BJ117" s="174"/>
      <c r="BK117" s="174"/>
      <c r="BL117" s="367">
        <f t="shared" si="93"/>
        <v>0</v>
      </c>
      <c r="BM117" s="366"/>
      <c r="BN117" s="174"/>
      <c r="BO117" s="174"/>
      <c r="BP117" s="174"/>
      <c r="BQ117" s="174"/>
      <c r="BR117" s="367">
        <f t="shared" si="62"/>
        <v>0</v>
      </c>
      <c r="BS117" s="366"/>
      <c r="BT117" s="174"/>
      <c r="BU117" s="174"/>
      <c r="BV117" s="174"/>
      <c r="BW117" s="174"/>
      <c r="BX117" s="367">
        <f t="shared" si="63"/>
        <v>0</v>
      </c>
      <c r="BY117" s="366"/>
      <c r="BZ117" s="174"/>
      <c r="CA117" s="174"/>
      <c r="CB117" s="174"/>
      <c r="CC117" s="174"/>
      <c r="CD117" s="367">
        <f t="shared" si="64"/>
        <v>0</v>
      </c>
      <c r="CE117" s="618"/>
      <c r="CF117" s="366"/>
      <c r="CG117" s="174"/>
      <c r="CH117" s="174"/>
      <c r="CI117" s="174"/>
      <c r="CJ117" s="174"/>
      <c r="CK117" s="367">
        <f t="shared" si="94"/>
        <v>0</v>
      </c>
      <c r="CL117" s="611">
        <f t="shared" si="65"/>
        <v>0</v>
      </c>
      <c r="CM117" s="174">
        <f t="shared" si="66"/>
        <v>0</v>
      </c>
      <c r="CN117" s="174">
        <f t="shared" si="67"/>
        <v>0</v>
      </c>
      <c r="CO117" s="174">
        <f t="shared" si="68"/>
        <v>0</v>
      </c>
      <c r="CP117" s="174">
        <f t="shared" si="69"/>
        <v>0</v>
      </c>
      <c r="CQ117" s="367">
        <f t="shared" si="95"/>
        <v>0</v>
      </c>
      <c r="CR117" s="613"/>
      <c r="CS117" s="601"/>
      <c r="CT117" s="601"/>
      <c r="CU117" s="601"/>
      <c r="CV117" s="601"/>
      <c r="CW117" s="367">
        <f t="shared" si="96"/>
        <v>0</v>
      </c>
      <c r="CX117" s="366"/>
      <c r="CY117" s="174"/>
      <c r="CZ117" s="174"/>
      <c r="DA117" s="174"/>
      <c r="DB117" s="174"/>
      <c r="DC117" s="367">
        <f t="shared" si="70"/>
        <v>0</v>
      </c>
      <c r="DD117" s="366"/>
      <c r="DE117" s="174"/>
      <c r="DF117" s="174"/>
      <c r="DG117" s="174"/>
      <c r="DH117" s="174"/>
      <c r="DI117" s="367">
        <f t="shared" si="71"/>
        <v>0</v>
      </c>
      <c r="DJ117" s="600">
        <f t="shared" si="72"/>
        <v>0</v>
      </c>
      <c r="DK117" s="601">
        <f t="shared" si="73"/>
        <v>0</v>
      </c>
      <c r="DL117" s="601">
        <f t="shared" si="74"/>
        <v>0</v>
      </c>
      <c r="DM117" s="601">
        <f t="shared" si="75"/>
        <v>0</v>
      </c>
      <c r="DN117" s="601">
        <f t="shared" si="76"/>
        <v>0</v>
      </c>
      <c r="DO117" s="602">
        <f t="shared" si="77"/>
        <v>0</v>
      </c>
      <c r="DP117" s="600">
        <f t="shared" si="78"/>
        <v>0</v>
      </c>
      <c r="DQ117" s="601">
        <f t="shared" si="79"/>
        <v>0</v>
      </c>
      <c r="DR117" s="601">
        <f t="shared" si="80"/>
        <v>0</v>
      </c>
      <c r="DS117" s="601">
        <f t="shared" si="81"/>
        <v>0</v>
      </c>
      <c r="DT117" s="601">
        <f t="shared" si="82"/>
        <v>0</v>
      </c>
      <c r="DU117" s="602">
        <f t="shared" si="83"/>
        <v>0</v>
      </c>
      <c r="DV117" s="600">
        <f t="shared" si="84"/>
        <v>0</v>
      </c>
      <c r="DW117" s="601">
        <f t="shared" si="85"/>
        <v>0</v>
      </c>
      <c r="DX117" s="601">
        <f t="shared" si="86"/>
        <v>0</v>
      </c>
      <c r="DY117" s="601">
        <f t="shared" si="87"/>
        <v>0</v>
      </c>
      <c r="DZ117" s="601">
        <f t="shared" si="88"/>
        <v>0</v>
      </c>
      <c r="EA117" s="602">
        <f t="shared" si="89"/>
        <v>0</v>
      </c>
      <c r="EB117" s="459"/>
      <c r="EC117" s="366"/>
      <c r="ED117" s="174"/>
      <c r="EE117" s="174"/>
      <c r="EF117" s="174"/>
      <c r="EG117" s="174"/>
      <c r="EH117" s="174">
        <f t="shared" si="90"/>
        <v>0</v>
      </c>
      <c r="EI117" s="602"/>
      <c r="EJ117" s="459"/>
      <c r="EK117" s="614"/>
      <c r="EL117" s="622"/>
      <c r="EM117" s="623"/>
      <c r="EO117" s="600">
        <v>390157.56</v>
      </c>
      <c r="EP117" s="601">
        <v>118290.44</v>
      </c>
      <c r="EQ117" s="601">
        <f t="shared" si="91"/>
        <v>508448</v>
      </c>
      <c r="ER117" s="624" t="s">
        <v>5660</v>
      </c>
      <c r="ES117" s="625">
        <v>44963</v>
      </c>
    </row>
    <row r="118" spans="1:149">
      <c r="A118" s="231">
        <v>171</v>
      </c>
      <c r="B118" s="151">
        <v>3469</v>
      </c>
      <c r="C118" s="151">
        <v>72550384</v>
      </c>
      <c r="D118" s="232" t="s">
        <v>1050</v>
      </c>
      <c r="E118" s="366"/>
      <c r="F118" s="174"/>
      <c r="G118" s="174"/>
      <c r="H118" s="174"/>
      <c r="I118" s="174"/>
      <c r="J118" s="367">
        <f t="shared" si="92"/>
        <v>0</v>
      </c>
      <c r="K118" s="366"/>
      <c r="L118" s="174"/>
      <c r="M118" s="174"/>
      <c r="N118" s="174"/>
      <c r="O118" s="174"/>
      <c r="P118" s="367">
        <f t="shared" si="51"/>
        <v>0</v>
      </c>
      <c r="Q118" s="366"/>
      <c r="R118" s="174">
        <f t="shared" si="52"/>
        <v>0</v>
      </c>
      <c r="S118" s="174"/>
      <c r="T118" s="174"/>
      <c r="U118" s="174"/>
      <c r="V118" s="367">
        <f t="shared" si="53"/>
        <v>0</v>
      </c>
      <c r="W118" s="366"/>
      <c r="X118" s="174"/>
      <c r="Y118" s="174"/>
      <c r="Z118" s="174"/>
      <c r="AA118" s="174"/>
      <c r="AB118" s="367">
        <f t="shared" si="54"/>
        <v>0</v>
      </c>
      <c r="AC118" s="366"/>
      <c r="AD118" s="174"/>
      <c r="AE118" s="174"/>
      <c r="AF118" s="174"/>
      <c r="AG118" s="174"/>
      <c r="AH118" s="367">
        <f t="shared" si="55"/>
        <v>0</v>
      </c>
      <c r="AI118" s="366"/>
      <c r="AJ118" s="174"/>
      <c r="AK118" s="174"/>
      <c r="AL118" s="174"/>
      <c r="AM118" s="174">
        <f t="shared" si="56"/>
        <v>0</v>
      </c>
      <c r="AN118" s="367">
        <f t="shared" si="57"/>
        <v>0</v>
      </c>
      <c r="AO118" s="611"/>
      <c r="AP118" s="174"/>
      <c r="AQ118" s="174"/>
      <c r="AR118" s="174"/>
      <c r="AS118" s="174"/>
      <c r="AT118" s="367">
        <f t="shared" si="58"/>
        <v>0</v>
      </c>
      <c r="AU118" s="366"/>
      <c r="AV118" s="174"/>
      <c r="AW118" s="174"/>
      <c r="AX118" s="174"/>
      <c r="AY118" s="174"/>
      <c r="AZ118" s="367">
        <f t="shared" si="59"/>
        <v>0</v>
      </c>
      <c r="BA118" s="366"/>
      <c r="BB118" s="174"/>
      <c r="BC118" s="174"/>
      <c r="BD118" s="174"/>
      <c r="BE118" s="174">
        <f t="shared" si="60"/>
        <v>0</v>
      </c>
      <c r="BF118" s="367">
        <f t="shared" si="61"/>
        <v>0</v>
      </c>
      <c r="BG118" s="611"/>
      <c r="BH118" s="174"/>
      <c r="BI118" s="174"/>
      <c r="BJ118" s="174"/>
      <c r="BK118" s="174"/>
      <c r="BL118" s="367">
        <f t="shared" si="93"/>
        <v>0</v>
      </c>
      <c r="BM118" s="366"/>
      <c r="BN118" s="174"/>
      <c r="BO118" s="174"/>
      <c r="BP118" s="174"/>
      <c r="BQ118" s="174"/>
      <c r="BR118" s="367">
        <f t="shared" si="62"/>
        <v>0</v>
      </c>
      <c r="BS118" s="366"/>
      <c r="BT118" s="174"/>
      <c r="BU118" s="174"/>
      <c r="BV118" s="174"/>
      <c r="BW118" s="174"/>
      <c r="BX118" s="367">
        <f t="shared" si="63"/>
        <v>0</v>
      </c>
      <c r="BY118" s="366"/>
      <c r="BZ118" s="174"/>
      <c r="CA118" s="174"/>
      <c r="CB118" s="174"/>
      <c r="CC118" s="174"/>
      <c r="CD118" s="367">
        <f t="shared" si="64"/>
        <v>0</v>
      </c>
      <c r="CE118" s="618"/>
      <c r="CF118" s="366"/>
      <c r="CG118" s="174"/>
      <c r="CH118" s="174"/>
      <c r="CI118" s="174"/>
      <c r="CJ118" s="174"/>
      <c r="CK118" s="367">
        <f t="shared" si="94"/>
        <v>0</v>
      </c>
      <c r="CL118" s="611">
        <f t="shared" si="65"/>
        <v>0</v>
      </c>
      <c r="CM118" s="174">
        <f t="shared" si="66"/>
        <v>0</v>
      </c>
      <c r="CN118" s="174">
        <f t="shared" si="67"/>
        <v>0</v>
      </c>
      <c r="CO118" s="174">
        <f t="shared" si="68"/>
        <v>0</v>
      </c>
      <c r="CP118" s="174">
        <f t="shared" si="69"/>
        <v>0</v>
      </c>
      <c r="CQ118" s="367">
        <f t="shared" si="95"/>
        <v>0</v>
      </c>
      <c r="CR118" s="613"/>
      <c r="CS118" s="601"/>
      <c r="CT118" s="601"/>
      <c r="CU118" s="601"/>
      <c r="CV118" s="601"/>
      <c r="CW118" s="367">
        <f t="shared" si="96"/>
        <v>0</v>
      </c>
      <c r="CX118" s="366"/>
      <c r="CY118" s="174"/>
      <c r="CZ118" s="174"/>
      <c r="DA118" s="174"/>
      <c r="DB118" s="174"/>
      <c r="DC118" s="367">
        <f t="shared" si="70"/>
        <v>0</v>
      </c>
      <c r="DD118" s="366"/>
      <c r="DE118" s="174"/>
      <c r="DF118" s="174"/>
      <c r="DG118" s="174"/>
      <c r="DH118" s="174"/>
      <c r="DI118" s="367">
        <f t="shared" si="71"/>
        <v>0</v>
      </c>
      <c r="DJ118" s="600">
        <f t="shared" si="72"/>
        <v>0</v>
      </c>
      <c r="DK118" s="601">
        <f t="shared" si="73"/>
        <v>0</v>
      </c>
      <c r="DL118" s="601">
        <f t="shared" si="74"/>
        <v>0</v>
      </c>
      <c r="DM118" s="601">
        <f t="shared" si="75"/>
        <v>0</v>
      </c>
      <c r="DN118" s="601">
        <f t="shared" si="76"/>
        <v>0</v>
      </c>
      <c r="DO118" s="602">
        <f t="shared" si="77"/>
        <v>0</v>
      </c>
      <c r="DP118" s="600">
        <f t="shared" si="78"/>
        <v>0</v>
      </c>
      <c r="DQ118" s="601">
        <f t="shared" si="79"/>
        <v>0</v>
      </c>
      <c r="DR118" s="601">
        <f t="shared" si="80"/>
        <v>0</v>
      </c>
      <c r="DS118" s="601">
        <f t="shared" si="81"/>
        <v>0</v>
      </c>
      <c r="DT118" s="601">
        <f t="shared" si="82"/>
        <v>0</v>
      </c>
      <c r="DU118" s="602">
        <f t="shared" si="83"/>
        <v>0</v>
      </c>
      <c r="DV118" s="600">
        <f t="shared" si="84"/>
        <v>0</v>
      </c>
      <c r="DW118" s="601">
        <f t="shared" si="85"/>
        <v>0</v>
      </c>
      <c r="DX118" s="601">
        <f t="shared" si="86"/>
        <v>0</v>
      </c>
      <c r="DY118" s="601">
        <f t="shared" si="87"/>
        <v>0</v>
      </c>
      <c r="DZ118" s="601">
        <f t="shared" si="88"/>
        <v>0</v>
      </c>
      <c r="EA118" s="602">
        <f t="shared" si="89"/>
        <v>0</v>
      </c>
      <c r="EB118" s="459"/>
      <c r="EC118" s="366"/>
      <c r="ED118" s="174"/>
      <c r="EE118" s="174"/>
      <c r="EF118" s="174"/>
      <c r="EG118" s="174"/>
      <c r="EH118" s="174">
        <f t="shared" si="90"/>
        <v>0</v>
      </c>
      <c r="EI118" s="602"/>
      <c r="EJ118" s="459"/>
      <c r="EK118" s="614"/>
      <c r="EL118" s="622"/>
      <c r="EM118" s="623"/>
      <c r="EO118" s="600">
        <v>426536.11</v>
      </c>
      <c r="EP118" s="601">
        <v>129319.89</v>
      </c>
      <c r="EQ118" s="601">
        <f t="shared" si="91"/>
        <v>555856</v>
      </c>
      <c r="ER118" s="624" t="s">
        <v>5843</v>
      </c>
      <c r="ES118" s="625">
        <v>45147</v>
      </c>
    </row>
    <row r="119" spans="1:149">
      <c r="A119" s="231">
        <v>172</v>
      </c>
      <c r="B119" s="151">
        <v>3462</v>
      </c>
      <c r="C119" s="151">
        <v>72048115</v>
      </c>
      <c r="D119" s="232" t="s">
        <v>1056</v>
      </c>
      <c r="E119" s="366"/>
      <c r="F119" s="174"/>
      <c r="G119" s="174"/>
      <c r="H119" s="174"/>
      <c r="I119" s="174"/>
      <c r="J119" s="367">
        <f t="shared" si="92"/>
        <v>0</v>
      </c>
      <c r="K119" s="366"/>
      <c r="L119" s="174"/>
      <c r="M119" s="174"/>
      <c r="N119" s="174"/>
      <c r="O119" s="174"/>
      <c r="P119" s="367">
        <f t="shared" si="51"/>
        <v>0</v>
      </c>
      <c r="Q119" s="366"/>
      <c r="R119" s="174">
        <f t="shared" si="52"/>
        <v>0</v>
      </c>
      <c r="S119" s="174"/>
      <c r="T119" s="174"/>
      <c r="U119" s="174"/>
      <c r="V119" s="367">
        <f t="shared" si="53"/>
        <v>0</v>
      </c>
      <c r="W119" s="366"/>
      <c r="X119" s="174"/>
      <c r="Y119" s="174"/>
      <c r="Z119" s="174"/>
      <c r="AA119" s="174"/>
      <c r="AB119" s="367">
        <f t="shared" si="54"/>
        <v>0</v>
      </c>
      <c r="AC119" s="366"/>
      <c r="AD119" s="174"/>
      <c r="AE119" s="174"/>
      <c r="AF119" s="174"/>
      <c r="AG119" s="174"/>
      <c r="AH119" s="367">
        <f t="shared" si="55"/>
        <v>0</v>
      </c>
      <c r="AI119" s="366"/>
      <c r="AJ119" s="174"/>
      <c r="AK119" s="174"/>
      <c r="AL119" s="174"/>
      <c r="AM119" s="174">
        <f t="shared" si="56"/>
        <v>0</v>
      </c>
      <c r="AN119" s="367">
        <f t="shared" si="57"/>
        <v>0</v>
      </c>
      <c r="AO119" s="611"/>
      <c r="AP119" s="174"/>
      <c r="AQ119" s="174"/>
      <c r="AR119" s="174"/>
      <c r="AS119" s="174"/>
      <c r="AT119" s="367">
        <f t="shared" si="58"/>
        <v>0</v>
      </c>
      <c r="AU119" s="366"/>
      <c r="AV119" s="174"/>
      <c r="AW119" s="174"/>
      <c r="AX119" s="174"/>
      <c r="AY119" s="174"/>
      <c r="AZ119" s="367">
        <f t="shared" si="59"/>
        <v>0</v>
      </c>
      <c r="BA119" s="366"/>
      <c r="BB119" s="174"/>
      <c r="BC119" s="174"/>
      <c r="BD119" s="174"/>
      <c r="BE119" s="174">
        <f t="shared" si="60"/>
        <v>0</v>
      </c>
      <c r="BF119" s="367">
        <f t="shared" si="61"/>
        <v>0</v>
      </c>
      <c r="BG119" s="611"/>
      <c r="BH119" s="174"/>
      <c r="BI119" s="174"/>
      <c r="BJ119" s="174"/>
      <c r="BK119" s="174"/>
      <c r="BL119" s="367">
        <f t="shared" si="93"/>
        <v>0</v>
      </c>
      <c r="BM119" s="366"/>
      <c r="BN119" s="174"/>
      <c r="BO119" s="174"/>
      <c r="BP119" s="174"/>
      <c r="BQ119" s="174"/>
      <c r="BR119" s="367">
        <f t="shared" si="62"/>
        <v>0</v>
      </c>
      <c r="BS119" s="366"/>
      <c r="BT119" s="174"/>
      <c r="BU119" s="174"/>
      <c r="BV119" s="174"/>
      <c r="BW119" s="174"/>
      <c r="BX119" s="367">
        <f t="shared" si="63"/>
        <v>0</v>
      </c>
      <c r="BY119" s="366"/>
      <c r="BZ119" s="174"/>
      <c r="CA119" s="174"/>
      <c r="CB119" s="174"/>
      <c r="CC119" s="174"/>
      <c r="CD119" s="367">
        <f t="shared" si="64"/>
        <v>0</v>
      </c>
      <c r="CE119" s="618"/>
      <c r="CF119" s="366"/>
      <c r="CG119" s="174"/>
      <c r="CH119" s="174"/>
      <c r="CI119" s="174"/>
      <c r="CJ119" s="174"/>
      <c r="CK119" s="367">
        <f t="shared" si="94"/>
        <v>0</v>
      </c>
      <c r="CL119" s="611">
        <f t="shared" si="65"/>
        <v>0</v>
      </c>
      <c r="CM119" s="174">
        <f t="shared" si="66"/>
        <v>0</v>
      </c>
      <c r="CN119" s="174">
        <f t="shared" si="67"/>
        <v>0</v>
      </c>
      <c r="CO119" s="174">
        <f t="shared" si="68"/>
        <v>0</v>
      </c>
      <c r="CP119" s="174">
        <f t="shared" si="69"/>
        <v>0</v>
      </c>
      <c r="CQ119" s="367">
        <f t="shared" si="95"/>
        <v>0</v>
      </c>
      <c r="CR119" s="613"/>
      <c r="CS119" s="601"/>
      <c r="CT119" s="601"/>
      <c r="CU119" s="601"/>
      <c r="CV119" s="601"/>
      <c r="CW119" s="367">
        <f t="shared" si="96"/>
        <v>0</v>
      </c>
      <c r="CX119" s="366"/>
      <c r="CY119" s="174"/>
      <c r="CZ119" s="174"/>
      <c r="DA119" s="174"/>
      <c r="DB119" s="174"/>
      <c r="DC119" s="367">
        <f t="shared" si="70"/>
        <v>0</v>
      </c>
      <c r="DD119" s="366"/>
      <c r="DE119" s="174"/>
      <c r="DF119" s="174"/>
      <c r="DG119" s="174"/>
      <c r="DH119" s="174"/>
      <c r="DI119" s="367">
        <f t="shared" si="71"/>
        <v>0</v>
      </c>
      <c r="DJ119" s="600">
        <f t="shared" si="72"/>
        <v>0</v>
      </c>
      <c r="DK119" s="601">
        <f t="shared" si="73"/>
        <v>0</v>
      </c>
      <c r="DL119" s="601">
        <f t="shared" si="74"/>
        <v>0</v>
      </c>
      <c r="DM119" s="601">
        <f t="shared" si="75"/>
        <v>0</v>
      </c>
      <c r="DN119" s="601">
        <f t="shared" si="76"/>
        <v>0</v>
      </c>
      <c r="DO119" s="602">
        <f t="shared" si="77"/>
        <v>0</v>
      </c>
      <c r="DP119" s="600">
        <f t="shared" si="78"/>
        <v>0</v>
      </c>
      <c r="DQ119" s="601">
        <f t="shared" si="79"/>
        <v>0</v>
      </c>
      <c r="DR119" s="601">
        <f t="shared" si="80"/>
        <v>0</v>
      </c>
      <c r="DS119" s="601">
        <f t="shared" si="81"/>
        <v>0</v>
      </c>
      <c r="DT119" s="601">
        <f t="shared" si="82"/>
        <v>0</v>
      </c>
      <c r="DU119" s="602">
        <f t="shared" si="83"/>
        <v>0</v>
      </c>
      <c r="DV119" s="600">
        <f t="shared" si="84"/>
        <v>0</v>
      </c>
      <c r="DW119" s="601">
        <f t="shared" si="85"/>
        <v>0</v>
      </c>
      <c r="DX119" s="601">
        <f t="shared" si="86"/>
        <v>0</v>
      </c>
      <c r="DY119" s="601">
        <f t="shared" si="87"/>
        <v>0</v>
      </c>
      <c r="DZ119" s="601">
        <f t="shared" si="88"/>
        <v>0</v>
      </c>
      <c r="EA119" s="602">
        <f t="shared" si="89"/>
        <v>0</v>
      </c>
      <c r="EB119" s="459"/>
      <c r="EC119" s="366"/>
      <c r="ED119" s="174"/>
      <c r="EE119" s="174"/>
      <c r="EF119" s="174"/>
      <c r="EG119" s="174"/>
      <c r="EH119" s="174">
        <f t="shared" si="90"/>
        <v>0</v>
      </c>
      <c r="EI119" s="602"/>
      <c r="EJ119" s="459"/>
      <c r="EK119" s="614"/>
      <c r="EL119" s="622"/>
      <c r="EM119" s="623"/>
      <c r="EO119" s="600">
        <v>384424.71</v>
      </c>
      <c r="EP119" s="601">
        <v>116552.29</v>
      </c>
      <c r="EQ119" s="601">
        <f t="shared" si="91"/>
        <v>500977</v>
      </c>
      <c r="ER119" s="624" t="s">
        <v>5691</v>
      </c>
      <c r="ES119" s="625">
        <v>45051</v>
      </c>
    </row>
    <row r="120" spans="1:149">
      <c r="A120" s="231">
        <v>173</v>
      </c>
      <c r="B120" s="151">
        <v>3464</v>
      </c>
      <c r="C120" s="151">
        <v>72048140</v>
      </c>
      <c r="D120" s="232" t="s">
        <v>1062</v>
      </c>
      <c r="E120" s="366"/>
      <c r="F120" s="174"/>
      <c r="G120" s="174"/>
      <c r="H120" s="174"/>
      <c r="I120" s="174"/>
      <c r="J120" s="367">
        <f t="shared" si="92"/>
        <v>0</v>
      </c>
      <c r="K120" s="366"/>
      <c r="L120" s="174"/>
      <c r="M120" s="174"/>
      <c r="N120" s="174"/>
      <c r="O120" s="174"/>
      <c r="P120" s="367">
        <f t="shared" si="51"/>
        <v>0</v>
      </c>
      <c r="Q120" s="366"/>
      <c r="R120" s="174">
        <f t="shared" si="52"/>
        <v>0</v>
      </c>
      <c r="S120" s="174"/>
      <c r="T120" s="174"/>
      <c r="U120" s="174"/>
      <c r="V120" s="367">
        <f t="shared" si="53"/>
        <v>0</v>
      </c>
      <c r="W120" s="366"/>
      <c r="X120" s="174"/>
      <c r="Y120" s="174"/>
      <c r="Z120" s="174"/>
      <c r="AA120" s="174"/>
      <c r="AB120" s="367">
        <f t="shared" si="54"/>
        <v>0</v>
      </c>
      <c r="AC120" s="366"/>
      <c r="AD120" s="174"/>
      <c r="AE120" s="174"/>
      <c r="AF120" s="174"/>
      <c r="AG120" s="174"/>
      <c r="AH120" s="367">
        <f t="shared" si="55"/>
        <v>0</v>
      </c>
      <c r="AI120" s="366"/>
      <c r="AJ120" s="174"/>
      <c r="AK120" s="174"/>
      <c r="AL120" s="174"/>
      <c r="AM120" s="174">
        <f t="shared" si="56"/>
        <v>0</v>
      </c>
      <c r="AN120" s="367">
        <f t="shared" si="57"/>
        <v>0</v>
      </c>
      <c r="AO120" s="611"/>
      <c r="AP120" s="174"/>
      <c r="AQ120" s="174"/>
      <c r="AR120" s="174"/>
      <c r="AS120" s="174"/>
      <c r="AT120" s="367">
        <f t="shared" si="58"/>
        <v>0</v>
      </c>
      <c r="AU120" s="366"/>
      <c r="AV120" s="174"/>
      <c r="AW120" s="174"/>
      <c r="AX120" s="174"/>
      <c r="AY120" s="174"/>
      <c r="AZ120" s="367">
        <f t="shared" si="59"/>
        <v>0</v>
      </c>
      <c r="BA120" s="366"/>
      <c r="BB120" s="174"/>
      <c r="BC120" s="174"/>
      <c r="BD120" s="174"/>
      <c r="BE120" s="174">
        <f t="shared" si="60"/>
        <v>0</v>
      </c>
      <c r="BF120" s="367">
        <f t="shared" si="61"/>
        <v>0</v>
      </c>
      <c r="BG120" s="611"/>
      <c r="BH120" s="174"/>
      <c r="BI120" s="174"/>
      <c r="BJ120" s="174"/>
      <c r="BK120" s="174"/>
      <c r="BL120" s="367">
        <f t="shared" si="93"/>
        <v>0</v>
      </c>
      <c r="BM120" s="366"/>
      <c r="BN120" s="174"/>
      <c r="BO120" s="174"/>
      <c r="BP120" s="174"/>
      <c r="BQ120" s="174"/>
      <c r="BR120" s="367">
        <f t="shared" si="62"/>
        <v>0</v>
      </c>
      <c r="BS120" s="366"/>
      <c r="BT120" s="174"/>
      <c r="BU120" s="174"/>
      <c r="BV120" s="174"/>
      <c r="BW120" s="174"/>
      <c r="BX120" s="367">
        <f t="shared" si="63"/>
        <v>0</v>
      </c>
      <c r="BY120" s="366"/>
      <c r="BZ120" s="174"/>
      <c r="CA120" s="174"/>
      <c r="CB120" s="174"/>
      <c r="CC120" s="174"/>
      <c r="CD120" s="367">
        <f t="shared" si="64"/>
        <v>0</v>
      </c>
      <c r="CE120" s="618"/>
      <c r="CF120" s="366"/>
      <c r="CG120" s="174"/>
      <c r="CH120" s="174"/>
      <c r="CI120" s="174"/>
      <c r="CJ120" s="174"/>
      <c r="CK120" s="367">
        <f t="shared" si="94"/>
        <v>0</v>
      </c>
      <c r="CL120" s="611">
        <f t="shared" si="65"/>
        <v>0</v>
      </c>
      <c r="CM120" s="174">
        <f t="shared" si="66"/>
        <v>0</v>
      </c>
      <c r="CN120" s="174">
        <f t="shared" si="67"/>
        <v>0</v>
      </c>
      <c r="CO120" s="174">
        <f t="shared" si="68"/>
        <v>0</v>
      </c>
      <c r="CP120" s="174">
        <f t="shared" si="69"/>
        <v>0</v>
      </c>
      <c r="CQ120" s="367">
        <f t="shared" si="95"/>
        <v>0</v>
      </c>
      <c r="CR120" s="613"/>
      <c r="CS120" s="601"/>
      <c r="CT120" s="601"/>
      <c r="CU120" s="601"/>
      <c r="CV120" s="601"/>
      <c r="CW120" s="367">
        <f t="shared" si="96"/>
        <v>0</v>
      </c>
      <c r="CX120" s="366"/>
      <c r="CY120" s="174"/>
      <c r="CZ120" s="174"/>
      <c r="DA120" s="174"/>
      <c r="DB120" s="174"/>
      <c r="DC120" s="367">
        <f t="shared" si="70"/>
        <v>0</v>
      </c>
      <c r="DD120" s="366"/>
      <c r="DE120" s="174"/>
      <c r="DF120" s="174"/>
      <c r="DG120" s="174"/>
      <c r="DH120" s="174"/>
      <c r="DI120" s="367">
        <f t="shared" si="71"/>
        <v>0</v>
      </c>
      <c r="DJ120" s="600">
        <f t="shared" si="72"/>
        <v>0</v>
      </c>
      <c r="DK120" s="601">
        <f t="shared" si="73"/>
        <v>0</v>
      </c>
      <c r="DL120" s="601">
        <f t="shared" si="74"/>
        <v>0</v>
      </c>
      <c r="DM120" s="601">
        <f t="shared" si="75"/>
        <v>0</v>
      </c>
      <c r="DN120" s="601">
        <f t="shared" si="76"/>
        <v>0</v>
      </c>
      <c r="DO120" s="602">
        <f t="shared" si="77"/>
        <v>0</v>
      </c>
      <c r="DP120" s="600">
        <f t="shared" si="78"/>
        <v>0</v>
      </c>
      <c r="DQ120" s="601">
        <f t="shared" si="79"/>
        <v>0</v>
      </c>
      <c r="DR120" s="601">
        <f t="shared" si="80"/>
        <v>0</v>
      </c>
      <c r="DS120" s="601">
        <f t="shared" si="81"/>
        <v>0</v>
      </c>
      <c r="DT120" s="601">
        <f t="shared" si="82"/>
        <v>0</v>
      </c>
      <c r="DU120" s="602">
        <f t="shared" si="83"/>
        <v>0</v>
      </c>
      <c r="DV120" s="600">
        <f t="shared" si="84"/>
        <v>0</v>
      </c>
      <c r="DW120" s="601">
        <f t="shared" si="85"/>
        <v>0</v>
      </c>
      <c r="DX120" s="601">
        <f t="shared" si="86"/>
        <v>0</v>
      </c>
      <c r="DY120" s="601">
        <f t="shared" si="87"/>
        <v>0</v>
      </c>
      <c r="DZ120" s="601">
        <f t="shared" si="88"/>
        <v>0</v>
      </c>
      <c r="EA120" s="602">
        <f t="shared" si="89"/>
        <v>0</v>
      </c>
      <c r="EB120" s="459"/>
      <c r="EC120" s="366"/>
      <c r="ED120" s="174"/>
      <c r="EE120" s="174"/>
      <c r="EF120" s="174"/>
      <c r="EG120" s="174"/>
      <c r="EH120" s="174">
        <f t="shared" si="90"/>
        <v>0</v>
      </c>
      <c r="EI120" s="602"/>
      <c r="EJ120" s="459"/>
      <c r="EK120" s="614"/>
      <c r="EL120" s="622"/>
      <c r="EM120" s="623"/>
      <c r="EO120" s="600"/>
      <c r="EP120" s="601"/>
      <c r="EQ120" s="601"/>
      <c r="ER120" s="624"/>
      <c r="ES120" s="625"/>
    </row>
    <row r="121" spans="1:149">
      <c r="A121" s="231">
        <v>174</v>
      </c>
      <c r="B121" s="151">
        <v>3453</v>
      </c>
      <c r="C121" s="151">
        <v>75109522</v>
      </c>
      <c r="D121" s="232" t="s">
        <v>1069</v>
      </c>
      <c r="E121" s="366"/>
      <c r="F121" s="174"/>
      <c r="G121" s="174"/>
      <c r="H121" s="174"/>
      <c r="I121" s="174"/>
      <c r="J121" s="367">
        <f t="shared" si="92"/>
        <v>0</v>
      </c>
      <c r="K121" s="366"/>
      <c r="L121" s="174"/>
      <c r="M121" s="174"/>
      <c r="N121" s="174"/>
      <c r="O121" s="174"/>
      <c r="P121" s="367">
        <f t="shared" si="51"/>
        <v>0</v>
      </c>
      <c r="Q121" s="366"/>
      <c r="R121" s="174">
        <f t="shared" si="52"/>
        <v>0</v>
      </c>
      <c r="S121" s="174"/>
      <c r="T121" s="174"/>
      <c r="U121" s="174"/>
      <c r="V121" s="367">
        <f t="shared" si="53"/>
        <v>0</v>
      </c>
      <c r="W121" s="366"/>
      <c r="X121" s="174"/>
      <c r="Y121" s="174"/>
      <c r="Z121" s="174"/>
      <c r="AA121" s="174"/>
      <c r="AB121" s="367">
        <f t="shared" si="54"/>
        <v>0</v>
      </c>
      <c r="AC121" s="366"/>
      <c r="AD121" s="174"/>
      <c r="AE121" s="174"/>
      <c r="AF121" s="174"/>
      <c r="AG121" s="174"/>
      <c r="AH121" s="367">
        <f t="shared" si="55"/>
        <v>0</v>
      </c>
      <c r="AI121" s="366"/>
      <c r="AJ121" s="174"/>
      <c r="AK121" s="174"/>
      <c r="AL121" s="174"/>
      <c r="AM121" s="174">
        <f t="shared" si="56"/>
        <v>0</v>
      </c>
      <c r="AN121" s="367">
        <f t="shared" si="57"/>
        <v>0</v>
      </c>
      <c r="AO121" s="611"/>
      <c r="AP121" s="174"/>
      <c r="AQ121" s="174"/>
      <c r="AR121" s="174"/>
      <c r="AS121" s="174"/>
      <c r="AT121" s="367">
        <f t="shared" si="58"/>
        <v>0</v>
      </c>
      <c r="AU121" s="366"/>
      <c r="AV121" s="174"/>
      <c r="AW121" s="174"/>
      <c r="AX121" s="174"/>
      <c r="AY121" s="174"/>
      <c r="AZ121" s="367">
        <f t="shared" si="59"/>
        <v>0</v>
      </c>
      <c r="BA121" s="366"/>
      <c r="BB121" s="174"/>
      <c r="BC121" s="174"/>
      <c r="BD121" s="174"/>
      <c r="BE121" s="174">
        <f t="shared" si="60"/>
        <v>0</v>
      </c>
      <c r="BF121" s="367">
        <f t="shared" si="61"/>
        <v>0</v>
      </c>
      <c r="BG121" s="611"/>
      <c r="BH121" s="174"/>
      <c r="BI121" s="174"/>
      <c r="BJ121" s="174"/>
      <c r="BK121" s="174"/>
      <c r="BL121" s="367">
        <f t="shared" si="93"/>
        <v>0</v>
      </c>
      <c r="BM121" s="366"/>
      <c r="BN121" s="174"/>
      <c r="BO121" s="174"/>
      <c r="BP121" s="174"/>
      <c r="BQ121" s="174"/>
      <c r="BR121" s="367">
        <f t="shared" si="62"/>
        <v>0</v>
      </c>
      <c r="BS121" s="366"/>
      <c r="BT121" s="174"/>
      <c r="BU121" s="174"/>
      <c r="BV121" s="174"/>
      <c r="BW121" s="174"/>
      <c r="BX121" s="367">
        <f t="shared" si="63"/>
        <v>0</v>
      </c>
      <c r="BY121" s="366"/>
      <c r="BZ121" s="174"/>
      <c r="CA121" s="174"/>
      <c r="CB121" s="174"/>
      <c r="CC121" s="174"/>
      <c r="CD121" s="367">
        <f t="shared" si="64"/>
        <v>0</v>
      </c>
      <c r="CE121" s="618"/>
      <c r="CF121" s="366"/>
      <c r="CG121" s="174"/>
      <c r="CH121" s="174"/>
      <c r="CI121" s="174"/>
      <c r="CJ121" s="174"/>
      <c r="CK121" s="367">
        <f t="shared" si="94"/>
        <v>0</v>
      </c>
      <c r="CL121" s="611">
        <f t="shared" si="65"/>
        <v>0</v>
      </c>
      <c r="CM121" s="174">
        <f t="shared" si="66"/>
        <v>0</v>
      </c>
      <c r="CN121" s="174">
        <f t="shared" si="67"/>
        <v>0</v>
      </c>
      <c r="CO121" s="174">
        <f t="shared" si="68"/>
        <v>0</v>
      </c>
      <c r="CP121" s="174">
        <f t="shared" si="69"/>
        <v>0</v>
      </c>
      <c r="CQ121" s="367">
        <f t="shared" si="95"/>
        <v>0</v>
      </c>
      <c r="CR121" s="613"/>
      <c r="CS121" s="601"/>
      <c r="CT121" s="601"/>
      <c r="CU121" s="601"/>
      <c r="CV121" s="601"/>
      <c r="CW121" s="367">
        <f t="shared" si="96"/>
        <v>0</v>
      </c>
      <c r="CX121" s="366"/>
      <c r="CY121" s="174"/>
      <c r="CZ121" s="174"/>
      <c r="DA121" s="174"/>
      <c r="DB121" s="174"/>
      <c r="DC121" s="367">
        <f t="shared" si="70"/>
        <v>0</v>
      </c>
      <c r="DD121" s="366"/>
      <c r="DE121" s="174"/>
      <c r="DF121" s="174"/>
      <c r="DG121" s="174"/>
      <c r="DH121" s="174"/>
      <c r="DI121" s="367">
        <f t="shared" si="71"/>
        <v>0</v>
      </c>
      <c r="DJ121" s="600">
        <f t="shared" si="72"/>
        <v>0</v>
      </c>
      <c r="DK121" s="601">
        <f t="shared" si="73"/>
        <v>0</v>
      </c>
      <c r="DL121" s="601">
        <f t="shared" si="74"/>
        <v>0</v>
      </c>
      <c r="DM121" s="601">
        <f t="shared" si="75"/>
        <v>0</v>
      </c>
      <c r="DN121" s="601">
        <f t="shared" si="76"/>
        <v>0</v>
      </c>
      <c r="DO121" s="602">
        <f t="shared" si="77"/>
        <v>0</v>
      </c>
      <c r="DP121" s="600">
        <f t="shared" si="78"/>
        <v>0</v>
      </c>
      <c r="DQ121" s="601">
        <f t="shared" si="79"/>
        <v>0</v>
      </c>
      <c r="DR121" s="601">
        <f t="shared" si="80"/>
        <v>0</v>
      </c>
      <c r="DS121" s="601">
        <f t="shared" si="81"/>
        <v>0</v>
      </c>
      <c r="DT121" s="601">
        <f t="shared" si="82"/>
        <v>0</v>
      </c>
      <c r="DU121" s="602">
        <f t="shared" si="83"/>
        <v>0</v>
      </c>
      <c r="DV121" s="600">
        <f t="shared" si="84"/>
        <v>0</v>
      </c>
      <c r="DW121" s="601">
        <f t="shared" si="85"/>
        <v>0</v>
      </c>
      <c r="DX121" s="601">
        <f t="shared" si="86"/>
        <v>0</v>
      </c>
      <c r="DY121" s="601">
        <f t="shared" si="87"/>
        <v>0</v>
      </c>
      <c r="DZ121" s="601">
        <f t="shared" si="88"/>
        <v>0</v>
      </c>
      <c r="EA121" s="602">
        <f t="shared" si="89"/>
        <v>0</v>
      </c>
      <c r="EB121" s="459"/>
      <c r="EC121" s="366"/>
      <c r="ED121" s="174"/>
      <c r="EE121" s="174"/>
      <c r="EF121" s="174"/>
      <c r="EG121" s="174"/>
      <c r="EH121" s="174">
        <f t="shared" si="90"/>
        <v>0</v>
      </c>
      <c r="EI121" s="602"/>
      <c r="EJ121" s="459"/>
      <c r="EK121" s="614"/>
      <c r="EL121" s="622"/>
      <c r="EM121" s="623"/>
      <c r="EO121" s="600">
        <v>427413.95</v>
      </c>
      <c r="EP121" s="601">
        <v>129586.05</v>
      </c>
      <c r="EQ121" s="601">
        <f t="shared" si="91"/>
        <v>557000</v>
      </c>
      <c r="ER121" s="624" t="s">
        <v>5772</v>
      </c>
      <c r="ES121" s="625">
        <v>45110</v>
      </c>
    </row>
    <row r="122" spans="1:149">
      <c r="A122" s="231">
        <v>175</v>
      </c>
      <c r="B122" s="151">
        <v>3471</v>
      </c>
      <c r="C122" s="151">
        <v>72550376</v>
      </c>
      <c r="D122" s="232" t="s">
        <v>1076</v>
      </c>
      <c r="E122" s="366"/>
      <c r="F122" s="174"/>
      <c r="G122" s="174"/>
      <c r="H122" s="174"/>
      <c r="I122" s="174"/>
      <c r="J122" s="367">
        <f t="shared" si="92"/>
        <v>0</v>
      </c>
      <c r="K122" s="366"/>
      <c r="L122" s="174"/>
      <c r="M122" s="174"/>
      <c r="N122" s="174"/>
      <c r="O122" s="174"/>
      <c r="P122" s="367">
        <f t="shared" si="51"/>
        <v>0</v>
      </c>
      <c r="Q122" s="366"/>
      <c r="R122" s="174">
        <f t="shared" si="52"/>
        <v>0</v>
      </c>
      <c r="S122" s="174"/>
      <c r="T122" s="174"/>
      <c r="U122" s="174"/>
      <c r="V122" s="367">
        <f t="shared" si="53"/>
        <v>0</v>
      </c>
      <c r="W122" s="366"/>
      <c r="X122" s="174"/>
      <c r="Y122" s="174"/>
      <c r="Z122" s="174"/>
      <c r="AA122" s="174"/>
      <c r="AB122" s="367">
        <f t="shared" si="54"/>
        <v>0</v>
      </c>
      <c r="AC122" s="366"/>
      <c r="AD122" s="174"/>
      <c r="AE122" s="174"/>
      <c r="AF122" s="174"/>
      <c r="AG122" s="174"/>
      <c r="AH122" s="367">
        <f t="shared" si="55"/>
        <v>0</v>
      </c>
      <c r="AI122" s="366"/>
      <c r="AJ122" s="174"/>
      <c r="AK122" s="174"/>
      <c r="AL122" s="174"/>
      <c r="AM122" s="174">
        <f t="shared" si="56"/>
        <v>0</v>
      </c>
      <c r="AN122" s="367">
        <f t="shared" si="57"/>
        <v>0</v>
      </c>
      <c r="AO122" s="611"/>
      <c r="AP122" s="174"/>
      <c r="AQ122" s="174"/>
      <c r="AR122" s="174"/>
      <c r="AS122" s="174"/>
      <c r="AT122" s="367">
        <f t="shared" si="58"/>
        <v>0</v>
      </c>
      <c r="AU122" s="366"/>
      <c r="AV122" s="174"/>
      <c r="AW122" s="174"/>
      <c r="AX122" s="174"/>
      <c r="AY122" s="174"/>
      <c r="AZ122" s="367">
        <f t="shared" si="59"/>
        <v>0</v>
      </c>
      <c r="BA122" s="366"/>
      <c r="BB122" s="174"/>
      <c r="BC122" s="174"/>
      <c r="BD122" s="174"/>
      <c r="BE122" s="174">
        <f t="shared" si="60"/>
        <v>0</v>
      </c>
      <c r="BF122" s="367">
        <f t="shared" si="61"/>
        <v>0</v>
      </c>
      <c r="BG122" s="611"/>
      <c r="BH122" s="174"/>
      <c r="BI122" s="174"/>
      <c r="BJ122" s="174"/>
      <c r="BK122" s="174"/>
      <c r="BL122" s="367">
        <f t="shared" si="93"/>
        <v>0</v>
      </c>
      <c r="BM122" s="366"/>
      <c r="BN122" s="174"/>
      <c r="BO122" s="174"/>
      <c r="BP122" s="174"/>
      <c r="BQ122" s="174"/>
      <c r="BR122" s="367">
        <f t="shared" si="62"/>
        <v>0</v>
      </c>
      <c r="BS122" s="366"/>
      <c r="BT122" s="174"/>
      <c r="BU122" s="174"/>
      <c r="BV122" s="174"/>
      <c r="BW122" s="174"/>
      <c r="BX122" s="367">
        <f t="shared" si="63"/>
        <v>0</v>
      </c>
      <c r="BY122" s="366"/>
      <c r="BZ122" s="174"/>
      <c r="CA122" s="174"/>
      <c r="CB122" s="174"/>
      <c r="CC122" s="174"/>
      <c r="CD122" s="367">
        <f t="shared" si="64"/>
        <v>0</v>
      </c>
      <c r="CE122" s="618"/>
      <c r="CF122" s="366"/>
      <c r="CG122" s="174"/>
      <c r="CH122" s="174"/>
      <c r="CI122" s="174"/>
      <c r="CJ122" s="174"/>
      <c r="CK122" s="367">
        <f t="shared" si="94"/>
        <v>0</v>
      </c>
      <c r="CL122" s="611">
        <f t="shared" si="65"/>
        <v>0</v>
      </c>
      <c r="CM122" s="174">
        <f t="shared" si="66"/>
        <v>0</v>
      </c>
      <c r="CN122" s="174">
        <f t="shared" si="67"/>
        <v>0</v>
      </c>
      <c r="CO122" s="174">
        <f t="shared" si="68"/>
        <v>0</v>
      </c>
      <c r="CP122" s="174">
        <f t="shared" si="69"/>
        <v>0</v>
      </c>
      <c r="CQ122" s="367">
        <f t="shared" si="95"/>
        <v>0</v>
      </c>
      <c r="CR122" s="613"/>
      <c r="CS122" s="601"/>
      <c r="CT122" s="601"/>
      <c r="CU122" s="601"/>
      <c r="CV122" s="601"/>
      <c r="CW122" s="367">
        <f t="shared" si="96"/>
        <v>0</v>
      </c>
      <c r="CX122" s="366"/>
      <c r="CY122" s="174"/>
      <c r="CZ122" s="174"/>
      <c r="DA122" s="174"/>
      <c r="DB122" s="174"/>
      <c r="DC122" s="367">
        <f t="shared" si="70"/>
        <v>0</v>
      </c>
      <c r="DD122" s="366"/>
      <c r="DE122" s="174"/>
      <c r="DF122" s="174"/>
      <c r="DG122" s="174"/>
      <c r="DH122" s="174"/>
      <c r="DI122" s="367">
        <f t="shared" si="71"/>
        <v>0</v>
      </c>
      <c r="DJ122" s="600">
        <f t="shared" si="72"/>
        <v>0</v>
      </c>
      <c r="DK122" s="601">
        <f t="shared" si="73"/>
        <v>0</v>
      </c>
      <c r="DL122" s="601">
        <f t="shared" si="74"/>
        <v>0</v>
      </c>
      <c r="DM122" s="601">
        <f t="shared" si="75"/>
        <v>0</v>
      </c>
      <c r="DN122" s="601">
        <f t="shared" si="76"/>
        <v>0</v>
      </c>
      <c r="DO122" s="602">
        <f t="shared" si="77"/>
        <v>0</v>
      </c>
      <c r="DP122" s="600">
        <f t="shared" si="78"/>
        <v>0</v>
      </c>
      <c r="DQ122" s="601">
        <f t="shared" si="79"/>
        <v>0</v>
      </c>
      <c r="DR122" s="601">
        <f t="shared" si="80"/>
        <v>0</v>
      </c>
      <c r="DS122" s="601">
        <f t="shared" si="81"/>
        <v>0</v>
      </c>
      <c r="DT122" s="601">
        <f t="shared" si="82"/>
        <v>0</v>
      </c>
      <c r="DU122" s="602">
        <f t="shared" si="83"/>
        <v>0</v>
      </c>
      <c r="DV122" s="600">
        <f t="shared" si="84"/>
        <v>0</v>
      </c>
      <c r="DW122" s="601">
        <f t="shared" si="85"/>
        <v>0</v>
      </c>
      <c r="DX122" s="601">
        <f t="shared" si="86"/>
        <v>0</v>
      </c>
      <c r="DY122" s="601">
        <f t="shared" si="87"/>
        <v>0</v>
      </c>
      <c r="DZ122" s="601">
        <f t="shared" si="88"/>
        <v>0</v>
      </c>
      <c r="EA122" s="602">
        <f t="shared" si="89"/>
        <v>0</v>
      </c>
      <c r="EB122" s="459"/>
      <c r="EC122" s="366"/>
      <c r="ED122" s="174"/>
      <c r="EE122" s="174"/>
      <c r="EF122" s="174"/>
      <c r="EG122" s="174"/>
      <c r="EH122" s="174">
        <f t="shared" si="90"/>
        <v>0</v>
      </c>
      <c r="EI122" s="602"/>
      <c r="EJ122" s="459"/>
      <c r="EK122" s="614"/>
      <c r="EL122" s="622"/>
      <c r="EM122" s="623"/>
      <c r="EO122" s="600"/>
      <c r="EP122" s="601"/>
      <c r="EQ122" s="601"/>
      <c r="ER122" s="624"/>
      <c r="ES122" s="625"/>
    </row>
    <row r="123" spans="1:149">
      <c r="A123" s="231">
        <v>176</v>
      </c>
      <c r="B123" s="151">
        <v>3472</v>
      </c>
      <c r="C123" s="151">
        <v>72550368</v>
      </c>
      <c r="D123" s="232" t="s">
        <v>1082</v>
      </c>
      <c r="E123" s="366"/>
      <c r="F123" s="174"/>
      <c r="G123" s="174"/>
      <c r="H123" s="174"/>
      <c r="I123" s="174"/>
      <c r="J123" s="367">
        <f t="shared" si="92"/>
        <v>0</v>
      </c>
      <c r="K123" s="366"/>
      <c r="L123" s="174"/>
      <c r="M123" s="174"/>
      <c r="N123" s="174"/>
      <c r="O123" s="174"/>
      <c r="P123" s="367">
        <f t="shared" si="51"/>
        <v>0</v>
      </c>
      <c r="Q123" s="366"/>
      <c r="R123" s="174">
        <f t="shared" si="52"/>
        <v>0</v>
      </c>
      <c r="S123" s="174"/>
      <c r="T123" s="174"/>
      <c r="U123" s="174"/>
      <c r="V123" s="367">
        <f t="shared" si="53"/>
        <v>0</v>
      </c>
      <c r="W123" s="366"/>
      <c r="X123" s="174"/>
      <c r="Y123" s="174"/>
      <c r="Z123" s="174"/>
      <c r="AA123" s="174"/>
      <c r="AB123" s="367">
        <f t="shared" si="54"/>
        <v>0</v>
      </c>
      <c r="AC123" s="366"/>
      <c r="AD123" s="174"/>
      <c r="AE123" s="174"/>
      <c r="AF123" s="174"/>
      <c r="AG123" s="174"/>
      <c r="AH123" s="367">
        <f t="shared" si="55"/>
        <v>0</v>
      </c>
      <c r="AI123" s="366"/>
      <c r="AJ123" s="174"/>
      <c r="AK123" s="174"/>
      <c r="AL123" s="174"/>
      <c r="AM123" s="174">
        <f t="shared" si="56"/>
        <v>0</v>
      </c>
      <c r="AN123" s="367">
        <f t="shared" si="57"/>
        <v>0</v>
      </c>
      <c r="AO123" s="611"/>
      <c r="AP123" s="174"/>
      <c r="AQ123" s="174"/>
      <c r="AR123" s="174"/>
      <c r="AS123" s="174"/>
      <c r="AT123" s="367">
        <f t="shared" si="58"/>
        <v>0</v>
      </c>
      <c r="AU123" s="366"/>
      <c r="AV123" s="174"/>
      <c r="AW123" s="174"/>
      <c r="AX123" s="174"/>
      <c r="AY123" s="174"/>
      <c r="AZ123" s="367">
        <f t="shared" si="59"/>
        <v>0</v>
      </c>
      <c r="BA123" s="366"/>
      <c r="BB123" s="174"/>
      <c r="BC123" s="174"/>
      <c r="BD123" s="174"/>
      <c r="BE123" s="174">
        <f t="shared" si="60"/>
        <v>0</v>
      </c>
      <c r="BF123" s="367">
        <f t="shared" si="61"/>
        <v>0</v>
      </c>
      <c r="BG123" s="611"/>
      <c r="BH123" s="174"/>
      <c r="BI123" s="174"/>
      <c r="BJ123" s="174"/>
      <c r="BK123" s="174"/>
      <c r="BL123" s="367">
        <f t="shared" si="93"/>
        <v>0</v>
      </c>
      <c r="BM123" s="366"/>
      <c r="BN123" s="174"/>
      <c r="BO123" s="174"/>
      <c r="BP123" s="174"/>
      <c r="BQ123" s="174"/>
      <c r="BR123" s="367">
        <f t="shared" si="62"/>
        <v>0</v>
      </c>
      <c r="BS123" s="366"/>
      <c r="BT123" s="174"/>
      <c r="BU123" s="174"/>
      <c r="BV123" s="174"/>
      <c r="BW123" s="174"/>
      <c r="BX123" s="367">
        <f t="shared" si="63"/>
        <v>0</v>
      </c>
      <c r="BY123" s="366"/>
      <c r="BZ123" s="174"/>
      <c r="CA123" s="174"/>
      <c r="CB123" s="174"/>
      <c r="CC123" s="174"/>
      <c r="CD123" s="367">
        <f t="shared" si="64"/>
        <v>0</v>
      </c>
      <c r="CE123" s="618"/>
      <c r="CF123" s="366"/>
      <c r="CG123" s="174"/>
      <c r="CH123" s="174"/>
      <c r="CI123" s="174"/>
      <c r="CJ123" s="174"/>
      <c r="CK123" s="367">
        <f t="shared" si="94"/>
        <v>0</v>
      </c>
      <c r="CL123" s="611">
        <f t="shared" si="65"/>
        <v>0</v>
      </c>
      <c r="CM123" s="174">
        <f t="shared" si="66"/>
        <v>0</v>
      </c>
      <c r="CN123" s="174">
        <f t="shared" si="67"/>
        <v>0</v>
      </c>
      <c r="CO123" s="174">
        <f t="shared" si="68"/>
        <v>0</v>
      </c>
      <c r="CP123" s="174">
        <f t="shared" si="69"/>
        <v>0</v>
      </c>
      <c r="CQ123" s="367">
        <f t="shared" si="95"/>
        <v>0</v>
      </c>
      <c r="CR123" s="613"/>
      <c r="CS123" s="601"/>
      <c r="CT123" s="601"/>
      <c r="CU123" s="601"/>
      <c r="CV123" s="601"/>
      <c r="CW123" s="367">
        <f t="shared" si="96"/>
        <v>0</v>
      </c>
      <c r="CX123" s="366"/>
      <c r="CY123" s="174"/>
      <c r="CZ123" s="174"/>
      <c r="DA123" s="174"/>
      <c r="DB123" s="174"/>
      <c r="DC123" s="367">
        <f t="shared" si="70"/>
        <v>0</v>
      </c>
      <c r="DD123" s="366"/>
      <c r="DE123" s="174"/>
      <c r="DF123" s="174"/>
      <c r="DG123" s="174"/>
      <c r="DH123" s="174"/>
      <c r="DI123" s="367">
        <f t="shared" si="71"/>
        <v>0</v>
      </c>
      <c r="DJ123" s="600">
        <f t="shared" si="72"/>
        <v>0</v>
      </c>
      <c r="DK123" s="601">
        <f t="shared" si="73"/>
        <v>0</v>
      </c>
      <c r="DL123" s="601">
        <f t="shared" si="74"/>
        <v>0</v>
      </c>
      <c r="DM123" s="601">
        <f t="shared" si="75"/>
        <v>0</v>
      </c>
      <c r="DN123" s="601">
        <f t="shared" si="76"/>
        <v>0</v>
      </c>
      <c r="DO123" s="602">
        <f t="shared" si="77"/>
        <v>0</v>
      </c>
      <c r="DP123" s="600">
        <f t="shared" si="78"/>
        <v>0</v>
      </c>
      <c r="DQ123" s="601">
        <f t="shared" si="79"/>
        <v>0</v>
      </c>
      <c r="DR123" s="601">
        <f t="shared" si="80"/>
        <v>0</v>
      </c>
      <c r="DS123" s="601">
        <f t="shared" si="81"/>
        <v>0</v>
      </c>
      <c r="DT123" s="601">
        <f t="shared" si="82"/>
        <v>0</v>
      </c>
      <c r="DU123" s="602">
        <f t="shared" si="83"/>
        <v>0</v>
      </c>
      <c r="DV123" s="600">
        <f t="shared" si="84"/>
        <v>0</v>
      </c>
      <c r="DW123" s="601">
        <f t="shared" si="85"/>
        <v>0</v>
      </c>
      <c r="DX123" s="601">
        <f t="shared" si="86"/>
        <v>0</v>
      </c>
      <c r="DY123" s="601">
        <f t="shared" si="87"/>
        <v>0</v>
      </c>
      <c r="DZ123" s="601">
        <f t="shared" si="88"/>
        <v>0</v>
      </c>
      <c r="EA123" s="602">
        <f t="shared" si="89"/>
        <v>0</v>
      </c>
      <c r="EB123" s="459"/>
      <c r="EC123" s="366"/>
      <c r="ED123" s="174"/>
      <c r="EE123" s="174"/>
      <c r="EF123" s="174"/>
      <c r="EG123" s="174"/>
      <c r="EH123" s="174">
        <f t="shared" si="90"/>
        <v>0</v>
      </c>
      <c r="EI123" s="602"/>
      <c r="EJ123" s="459"/>
      <c r="EK123" s="614"/>
      <c r="EL123" s="622"/>
      <c r="EM123" s="623"/>
      <c r="EO123" s="600">
        <v>216143.31</v>
      </c>
      <c r="EP123" s="601">
        <v>65531.69</v>
      </c>
      <c r="EQ123" s="601">
        <f t="shared" si="91"/>
        <v>281675</v>
      </c>
      <c r="ER123" s="624" t="s">
        <v>5751</v>
      </c>
      <c r="ES123" s="625">
        <v>45104</v>
      </c>
    </row>
    <row r="124" spans="1:149">
      <c r="A124" s="231">
        <v>177</v>
      </c>
      <c r="B124" s="151">
        <v>3467</v>
      </c>
      <c r="C124" s="151">
        <v>72048174</v>
      </c>
      <c r="D124" s="232" t="s">
        <v>1088</v>
      </c>
      <c r="E124" s="366"/>
      <c r="F124" s="174"/>
      <c r="G124" s="174"/>
      <c r="H124" s="174"/>
      <c r="I124" s="174"/>
      <c r="J124" s="367">
        <f t="shared" si="92"/>
        <v>0</v>
      </c>
      <c r="K124" s="366"/>
      <c r="L124" s="174"/>
      <c r="M124" s="174"/>
      <c r="N124" s="174"/>
      <c r="O124" s="174"/>
      <c r="P124" s="367">
        <f t="shared" si="51"/>
        <v>0</v>
      </c>
      <c r="Q124" s="366"/>
      <c r="R124" s="174">
        <f t="shared" si="52"/>
        <v>0</v>
      </c>
      <c r="S124" s="174"/>
      <c r="T124" s="174"/>
      <c r="U124" s="174"/>
      <c r="V124" s="367">
        <f t="shared" si="53"/>
        <v>0</v>
      </c>
      <c r="W124" s="366"/>
      <c r="X124" s="174"/>
      <c r="Y124" s="174"/>
      <c r="Z124" s="174"/>
      <c r="AA124" s="174"/>
      <c r="AB124" s="367">
        <f t="shared" si="54"/>
        <v>0</v>
      </c>
      <c r="AC124" s="366"/>
      <c r="AD124" s="174"/>
      <c r="AE124" s="174"/>
      <c r="AF124" s="174"/>
      <c r="AG124" s="174"/>
      <c r="AH124" s="367">
        <f t="shared" si="55"/>
        <v>0</v>
      </c>
      <c r="AI124" s="366"/>
      <c r="AJ124" s="174"/>
      <c r="AK124" s="174"/>
      <c r="AL124" s="174"/>
      <c r="AM124" s="174">
        <f t="shared" si="56"/>
        <v>0</v>
      </c>
      <c r="AN124" s="367">
        <f t="shared" si="57"/>
        <v>0</v>
      </c>
      <c r="AO124" s="611"/>
      <c r="AP124" s="174"/>
      <c r="AQ124" s="174"/>
      <c r="AR124" s="174"/>
      <c r="AS124" s="174"/>
      <c r="AT124" s="367">
        <f t="shared" si="58"/>
        <v>0</v>
      </c>
      <c r="AU124" s="366"/>
      <c r="AV124" s="174"/>
      <c r="AW124" s="174"/>
      <c r="AX124" s="174"/>
      <c r="AY124" s="174"/>
      <c r="AZ124" s="367">
        <f t="shared" si="59"/>
        <v>0</v>
      </c>
      <c r="BA124" s="366"/>
      <c r="BB124" s="174"/>
      <c r="BC124" s="174"/>
      <c r="BD124" s="174"/>
      <c r="BE124" s="174">
        <f t="shared" si="60"/>
        <v>0</v>
      </c>
      <c r="BF124" s="367">
        <f t="shared" si="61"/>
        <v>0</v>
      </c>
      <c r="BG124" s="611"/>
      <c r="BH124" s="174"/>
      <c r="BI124" s="174"/>
      <c r="BJ124" s="174"/>
      <c r="BK124" s="174"/>
      <c r="BL124" s="367">
        <f t="shared" si="93"/>
        <v>0</v>
      </c>
      <c r="BM124" s="366"/>
      <c r="BN124" s="174"/>
      <c r="BO124" s="174"/>
      <c r="BP124" s="174"/>
      <c r="BQ124" s="174"/>
      <c r="BR124" s="367">
        <f t="shared" si="62"/>
        <v>0</v>
      </c>
      <c r="BS124" s="366"/>
      <c r="BT124" s="174"/>
      <c r="BU124" s="174"/>
      <c r="BV124" s="174"/>
      <c r="BW124" s="174"/>
      <c r="BX124" s="367">
        <f t="shared" si="63"/>
        <v>0</v>
      </c>
      <c r="BY124" s="366"/>
      <c r="BZ124" s="174"/>
      <c r="CA124" s="174"/>
      <c r="CB124" s="174"/>
      <c r="CC124" s="174"/>
      <c r="CD124" s="367">
        <f t="shared" si="64"/>
        <v>0</v>
      </c>
      <c r="CE124" s="618"/>
      <c r="CF124" s="366"/>
      <c r="CG124" s="174"/>
      <c r="CH124" s="174"/>
      <c r="CI124" s="174"/>
      <c r="CJ124" s="174"/>
      <c r="CK124" s="367">
        <f t="shared" si="94"/>
        <v>0</v>
      </c>
      <c r="CL124" s="611">
        <f t="shared" si="65"/>
        <v>0</v>
      </c>
      <c r="CM124" s="174">
        <f t="shared" si="66"/>
        <v>0</v>
      </c>
      <c r="CN124" s="174">
        <f t="shared" si="67"/>
        <v>0</v>
      </c>
      <c r="CO124" s="174">
        <f t="shared" si="68"/>
        <v>0</v>
      </c>
      <c r="CP124" s="174">
        <f t="shared" si="69"/>
        <v>0</v>
      </c>
      <c r="CQ124" s="367">
        <f t="shared" si="95"/>
        <v>0</v>
      </c>
      <c r="CR124" s="613"/>
      <c r="CS124" s="601"/>
      <c r="CT124" s="601"/>
      <c r="CU124" s="601"/>
      <c r="CV124" s="601"/>
      <c r="CW124" s="367">
        <f t="shared" si="96"/>
        <v>0</v>
      </c>
      <c r="CX124" s="366"/>
      <c r="CY124" s="174"/>
      <c r="CZ124" s="174"/>
      <c r="DA124" s="174"/>
      <c r="DB124" s="174"/>
      <c r="DC124" s="367">
        <f t="shared" si="70"/>
        <v>0</v>
      </c>
      <c r="DD124" s="366"/>
      <c r="DE124" s="174"/>
      <c r="DF124" s="174"/>
      <c r="DG124" s="174"/>
      <c r="DH124" s="174"/>
      <c r="DI124" s="367">
        <f t="shared" si="71"/>
        <v>0</v>
      </c>
      <c r="DJ124" s="600">
        <f t="shared" si="72"/>
        <v>0</v>
      </c>
      <c r="DK124" s="601">
        <f t="shared" si="73"/>
        <v>0</v>
      </c>
      <c r="DL124" s="601">
        <f t="shared" si="74"/>
        <v>0</v>
      </c>
      <c r="DM124" s="601">
        <f t="shared" si="75"/>
        <v>0</v>
      </c>
      <c r="DN124" s="601">
        <f t="shared" si="76"/>
        <v>0</v>
      </c>
      <c r="DO124" s="602">
        <f t="shared" si="77"/>
        <v>0</v>
      </c>
      <c r="DP124" s="600">
        <f t="shared" si="78"/>
        <v>0</v>
      </c>
      <c r="DQ124" s="601">
        <f t="shared" si="79"/>
        <v>0</v>
      </c>
      <c r="DR124" s="601">
        <f t="shared" si="80"/>
        <v>0</v>
      </c>
      <c r="DS124" s="601">
        <f t="shared" si="81"/>
        <v>0</v>
      </c>
      <c r="DT124" s="601">
        <f t="shared" si="82"/>
        <v>0</v>
      </c>
      <c r="DU124" s="602">
        <f t="shared" si="83"/>
        <v>0</v>
      </c>
      <c r="DV124" s="600">
        <f t="shared" si="84"/>
        <v>0</v>
      </c>
      <c r="DW124" s="601">
        <f t="shared" si="85"/>
        <v>0</v>
      </c>
      <c r="DX124" s="601">
        <f t="shared" si="86"/>
        <v>0</v>
      </c>
      <c r="DY124" s="601">
        <f t="shared" si="87"/>
        <v>0</v>
      </c>
      <c r="DZ124" s="601">
        <f t="shared" si="88"/>
        <v>0</v>
      </c>
      <c r="EA124" s="602">
        <f t="shared" si="89"/>
        <v>0</v>
      </c>
      <c r="EB124" s="459"/>
      <c r="EC124" s="366"/>
      <c r="ED124" s="174"/>
      <c r="EE124" s="174"/>
      <c r="EF124" s="174"/>
      <c r="EG124" s="174"/>
      <c r="EH124" s="174">
        <f t="shared" si="90"/>
        <v>0</v>
      </c>
      <c r="EI124" s="602"/>
      <c r="EJ124" s="459"/>
      <c r="EK124" s="614"/>
      <c r="EL124" s="622"/>
      <c r="EM124" s="623"/>
      <c r="EO124" s="600"/>
      <c r="EP124" s="601"/>
      <c r="EQ124" s="601"/>
      <c r="ER124" s="624"/>
      <c r="ES124" s="625"/>
    </row>
    <row r="125" spans="1:149">
      <c r="A125" s="231">
        <v>178</v>
      </c>
      <c r="B125" s="151">
        <v>3461</v>
      </c>
      <c r="C125" s="151">
        <v>72048107</v>
      </c>
      <c r="D125" s="232" t="s">
        <v>1093</v>
      </c>
      <c r="E125" s="366"/>
      <c r="F125" s="174"/>
      <c r="G125" s="174"/>
      <c r="H125" s="174"/>
      <c r="I125" s="174"/>
      <c r="J125" s="367">
        <f t="shared" si="92"/>
        <v>0</v>
      </c>
      <c r="K125" s="366"/>
      <c r="L125" s="174"/>
      <c r="M125" s="174"/>
      <c r="N125" s="174"/>
      <c r="O125" s="174"/>
      <c r="P125" s="367">
        <f t="shared" si="51"/>
        <v>0</v>
      </c>
      <c r="Q125" s="366"/>
      <c r="R125" s="174">
        <f t="shared" si="52"/>
        <v>0</v>
      </c>
      <c r="S125" s="174"/>
      <c r="T125" s="174"/>
      <c r="U125" s="174"/>
      <c r="V125" s="367">
        <f t="shared" si="53"/>
        <v>0</v>
      </c>
      <c r="W125" s="366"/>
      <c r="X125" s="174"/>
      <c r="Y125" s="174"/>
      <c r="Z125" s="174"/>
      <c r="AA125" s="174"/>
      <c r="AB125" s="367">
        <f t="shared" si="54"/>
        <v>0</v>
      </c>
      <c r="AC125" s="366"/>
      <c r="AD125" s="174"/>
      <c r="AE125" s="174"/>
      <c r="AF125" s="174"/>
      <c r="AG125" s="174"/>
      <c r="AH125" s="367">
        <f t="shared" si="55"/>
        <v>0</v>
      </c>
      <c r="AI125" s="366"/>
      <c r="AJ125" s="174"/>
      <c r="AK125" s="174"/>
      <c r="AL125" s="174"/>
      <c r="AM125" s="174">
        <f t="shared" si="56"/>
        <v>0</v>
      </c>
      <c r="AN125" s="367">
        <f t="shared" si="57"/>
        <v>0</v>
      </c>
      <c r="AO125" s="611"/>
      <c r="AP125" s="174"/>
      <c r="AQ125" s="174"/>
      <c r="AR125" s="174"/>
      <c r="AS125" s="174"/>
      <c r="AT125" s="367">
        <f t="shared" si="58"/>
        <v>0</v>
      </c>
      <c r="AU125" s="366"/>
      <c r="AV125" s="174"/>
      <c r="AW125" s="174"/>
      <c r="AX125" s="174"/>
      <c r="AY125" s="174"/>
      <c r="AZ125" s="367">
        <f t="shared" si="59"/>
        <v>0</v>
      </c>
      <c r="BA125" s="366"/>
      <c r="BB125" s="174"/>
      <c r="BC125" s="174"/>
      <c r="BD125" s="174"/>
      <c r="BE125" s="174">
        <f t="shared" si="60"/>
        <v>0</v>
      </c>
      <c r="BF125" s="367">
        <f t="shared" si="61"/>
        <v>0</v>
      </c>
      <c r="BG125" s="611"/>
      <c r="BH125" s="174"/>
      <c r="BI125" s="174"/>
      <c r="BJ125" s="174"/>
      <c r="BK125" s="174"/>
      <c r="BL125" s="367">
        <f t="shared" si="93"/>
        <v>0</v>
      </c>
      <c r="BM125" s="366"/>
      <c r="BN125" s="174"/>
      <c r="BO125" s="174"/>
      <c r="BP125" s="174"/>
      <c r="BQ125" s="174"/>
      <c r="BR125" s="367">
        <f t="shared" si="62"/>
        <v>0</v>
      </c>
      <c r="BS125" s="366"/>
      <c r="BT125" s="174"/>
      <c r="BU125" s="174"/>
      <c r="BV125" s="174"/>
      <c r="BW125" s="174"/>
      <c r="BX125" s="367">
        <f t="shared" si="63"/>
        <v>0</v>
      </c>
      <c r="BY125" s="366"/>
      <c r="BZ125" s="174"/>
      <c r="CA125" s="174"/>
      <c r="CB125" s="174"/>
      <c r="CC125" s="174"/>
      <c r="CD125" s="367">
        <f t="shared" si="64"/>
        <v>0</v>
      </c>
      <c r="CE125" s="618"/>
      <c r="CF125" s="366"/>
      <c r="CG125" s="174"/>
      <c r="CH125" s="174"/>
      <c r="CI125" s="174"/>
      <c r="CJ125" s="174"/>
      <c r="CK125" s="367">
        <f t="shared" si="94"/>
        <v>0</v>
      </c>
      <c r="CL125" s="611">
        <f t="shared" si="65"/>
        <v>0</v>
      </c>
      <c r="CM125" s="174">
        <f t="shared" si="66"/>
        <v>0</v>
      </c>
      <c r="CN125" s="174">
        <f t="shared" si="67"/>
        <v>0</v>
      </c>
      <c r="CO125" s="174">
        <f t="shared" si="68"/>
        <v>0</v>
      </c>
      <c r="CP125" s="174">
        <f t="shared" si="69"/>
        <v>0</v>
      </c>
      <c r="CQ125" s="367">
        <f t="shared" si="95"/>
        <v>0</v>
      </c>
      <c r="CR125" s="613"/>
      <c r="CS125" s="601"/>
      <c r="CT125" s="601"/>
      <c r="CU125" s="601"/>
      <c r="CV125" s="601"/>
      <c r="CW125" s="367">
        <f t="shared" si="96"/>
        <v>0</v>
      </c>
      <c r="CX125" s="366"/>
      <c r="CY125" s="174"/>
      <c r="CZ125" s="174"/>
      <c r="DA125" s="174"/>
      <c r="DB125" s="174"/>
      <c r="DC125" s="367">
        <f t="shared" si="70"/>
        <v>0</v>
      </c>
      <c r="DD125" s="366"/>
      <c r="DE125" s="174"/>
      <c r="DF125" s="174"/>
      <c r="DG125" s="174"/>
      <c r="DH125" s="174"/>
      <c r="DI125" s="367">
        <f t="shared" si="71"/>
        <v>0</v>
      </c>
      <c r="DJ125" s="600">
        <f t="shared" si="72"/>
        <v>0</v>
      </c>
      <c r="DK125" s="601">
        <f t="shared" si="73"/>
        <v>0</v>
      </c>
      <c r="DL125" s="601">
        <f t="shared" si="74"/>
        <v>0</v>
      </c>
      <c r="DM125" s="601">
        <f t="shared" si="75"/>
        <v>0</v>
      </c>
      <c r="DN125" s="601">
        <f t="shared" si="76"/>
        <v>0</v>
      </c>
      <c r="DO125" s="602">
        <f t="shared" si="77"/>
        <v>0</v>
      </c>
      <c r="DP125" s="600">
        <f t="shared" si="78"/>
        <v>0</v>
      </c>
      <c r="DQ125" s="601">
        <f t="shared" si="79"/>
        <v>0</v>
      </c>
      <c r="DR125" s="601">
        <f t="shared" si="80"/>
        <v>0</v>
      </c>
      <c r="DS125" s="601">
        <f t="shared" si="81"/>
        <v>0</v>
      </c>
      <c r="DT125" s="601">
        <f t="shared" si="82"/>
        <v>0</v>
      </c>
      <c r="DU125" s="602">
        <f t="shared" si="83"/>
        <v>0</v>
      </c>
      <c r="DV125" s="600">
        <f t="shared" si="84"/>
        <v>0</v>
      </c>
      <c r="DW125" s="601">
        <f t="shared" si="85"/>
        <v>0</v>
      </c>
      <c r="DX125" s="601">
        <f t="shared" si="86"/>
        <v>0</v>
      </c>
      <c r="DY125" s="601">
        <f t="shared" si="87"/>
        <v>0</v>
      </c>
      <c r="DZ125" s="601">
        <f t="shared" si="88"/>
        <v>0</v>
      </c>
      <c r="EA125" s="602">
        <f t="shared" si="89"/>
        <v>0</v>
      </c>
      <c r="EB125" s="459"/>
      <c r="EC125" s="366"/>
      <c r="ED125" s="174"/>
      <c r="EE125" s="174"/>
      <c r="EF125" s="174"/>
      <c r="EG125" s="174"/>
      <c r="EH125" s="174">
        <f t="shared" si="90"/>
        <v>0</v>
      </c>
      <c r="EI125" s="602"/>
      <c r="EJ125" s="459"/>
      <c r="EK125" s="614"/>
      <c r="EL125" s="622"/>
      <c r="EM125" s="623"/>
      <c r="EO125" s="600">
        <v>459720.92</v>
      </c>
      <c r="EP125" s="601">
        <v>139381.07999999999</v>
      </c>
      <c r="EQ125" s="601">
        <f t="shared" si="91"/>
        <v>599102</v>
      </c>
      <c r="ER125" s="624" t="s">
        <v>5739</v>
      </c>
      <c r="ES125" s="625">
        <v>45089</v>
      </c>
    </row>
    <row r="126" spans="1:149">
      <c r="A126" s="231">
        <v>179</v>
      </c>
      <c r="B126" s="151">
        <v>3468</v>
      </c>
      <c r="C126" s="151">
        <v>72048069</v>
      </c>
      <c r="D126" s="232" t="s">
        <v>1099</v>
      </c>
      <c r="E126" s="366"/>
      <c r="F126" s="174"/>
      <c r="G126" s="174"/>
      <c r="H126" s="174"/>
      <c r="I126" s="174"/>
      <c r="J126" s="367">
        <f t="shared" si="92"/>
        <v>0</v>
      </c>
      <c r="K126" s="366"/>
      <c r="L126" s="174"/>
      <c r="M126" s="174"/>
      <c r="N126" s="174"/>
      <c r="O126" s="174"/>
      <c r="P126" s="367">
        <f t="shared" si="51"/>
        <v>0</v>
      </c>
      <c r="Q126" s="366"/>
      <c r="R126" s="174">
        <f t="shared" si="52"/>
        <v>0</v>
      </c>
      <c r="S126" s="174"/>
      <c r="T126" s="174"/>
      <c r="U126" s="174"/>
      <c r="V126" s="367">
        <f t="shared" si="53"/>
        <v>0</v>
      </c>
      <c r="W126" s="366"/>
      <c r="X126" s="174"/>
      <c r="Y126" s="174"/>
      <c r="Z126" s="174"/>
      <c r="AA126" s="174"/>
      <c r="AB126" s="367">
        <f t="shared" si="54"/>
        <v>0</v>
      </c>
      <c r="AC126" s="366"/>
      <c r="AD126" s="174"/>
      <c r="AE126" s="174"/>
      <c r="AF126" s="174"/>
      <c r="AG126" s="174"/>
      <c r="AH126" s="367">
        <f t="shared" si="55"/>
        <v>0</v>
      </c>
      <c r="AI126" s="366"/>
      <c r="AJ126" s="174"/>
      <c r="AK126" s="174"/>
      <c r="AL126" s="174"/>
      <c r="AM126" s="174">
        <f t="shared" si="56"/>
        <v>0</v>
      </c>
      <c r="AN126" s="367">
        <f t="shared" si="57"/>
        <v>0</v>
      </c>
      <c r="AO126" s="611"/>
      <c r="AP126" s="174"/>
      <c r="AQ126" s="174"/>
      <c r="AR126" s="174"/>
      <c r="AS126" s="174"/>
      <c r="AT126" s="367">
        <f t="shared" si="58"/>
        <v>0</v>
      </c>
      <c r="AU126" s="366"/>
      <c r="AV126" s="174"/>
      <c r="AW126" s="174"/>
      <c r="AX126" s="174"/>
      <c r="AY126" s="174"/>
      <c r="AZ126" s="367">
        <f t="shared" si="59"/>
        <v>0</v>
      </c>
      <c r="BA126" s="366"/>
      <c r="BB126" s="174"/>
      <c r="BC126" s="174"/>
      <c r="BD126" s="174"/>
      <c r="BE126" s="174">
        <f t="shared" si="60"/>
        <v>0</v>
      </c>
      <c r="BF126" s="367">
        <f t="shared" si="61"/>
        <v>0</v>
      </c>
      <c r="BG126" s="611"/>
      <c r="BH126" s="174"/>
      <c r="BI126" s="174"/>
      <c r="BJ126" s="174"/>
      <c r="BK126" s="174"/>
      <c r="BL126" s="367">
        <f t="shared" si="93"/>
        <v>0</v>
      </c>
      <c r="BM126" s="366"/>
      <c r="BN126" s="174"/>
      <c r="BO126" s="174"/>
      <c r="BP126" s="174"/>
      <c r="BQ126" s="174"/>
      <c r="BR126" s="367">
        <f t="shared" si="62"/>
        <v>0</v>
      </c>
      <c r="BS126" s="366"/>
      <c r="BT126" s="174"/>
      <c r="BU126" s="174"/>
      <c r="BV126" s="174"/>
      <c r="BW126" s="174"/>
      <c r="BX126" s="367">
        <f t="shared" si="63"/>
        <v>0</v>
      </c>
      <c r="BY126" s="366"/>
      <c r="BZ126" s="174"/>
      <c r="CA126" s="174"/>
      <c r="CB126" s="174"/>
      <c r="CC126" s="174"/>
      <c r="CD126" s="367">
        <f t="shared" si="64"/>
        <v>0</v>
      </c>
      <c r="CE126" s="618"/>
      <c r="CF126" s="366"/>
      <c r="CG126" s="174"/>
      <c r="CH126" s="174"/>
      <c r="CI126" s="174"/>
      <c r="CJ126" s="174"/>
      <c r="CK126" s="367">
        <f t="shared" si="94"/>
        <v>0</v>
      </c>
      <c r="CL126" s="611">
        <f t="shared" si="65"/>
        <v>0</v>
      </c>
      <c r="CM126" s="174">
        <f t="shared" si="66"/>
        <v>0</v>
      </c>
      <c r="CN126" s="174">
        <f t="shared" si="67"/>
        <v>0</v>
      </c>
      <c r="CO126" s="174">
        <f t="shared" si="68"/>
        <v>0</v>
      </c>
      <c r="CP126" s="174">
        <f t="shared" si="69"/>
        <v>0</v>
      </c>
      <c r="CQ126" s="367">
        <f t="shared" si="95"/>
        <v>0</v>
      </c>
      <c r="CR126" s="613"/>
      <c r="CS126" s="601"/>
      <c r="CT126" s="601"/>
      <c r="CU126" s="601"/>
      <c r="CV126" s="601"/>
      <c r="CW126" s="367">
        <f t="shared" si="96"/>
        <v>0</v>
      </c>
      <c r="CX126" s="366"/>
      <c r="CY126" s="174"/>
      <c r="CZ126" s="174"/>
      <c r="DA126" s="174"/>
      <c r="DB126" s="174"/>
      <c r="DC126" s="367">
        <f t="shared" si="70"/>
        <v>0</v>
      </c>
      <c r="DD126" s="366"/>
      <c r="DE126" s="174"/>
      <c r="DF126" s="174"/>
      <c r="DG126" s="174"/>
      <c r="DH126" s="174"/>
      <c r="DI126" s="367">
        <f t="shared" si="71"/>
        <v>0</v>
      </c>
      <c r="DJ126" s="600">
        <f t="shared" si="72"/>
        <v>0</v>
      </c>
      <c r="DK126" s="601">
        <f t="shared" si="73"/>
        <v>0</v>
      </c>
      <c r="DL126" s="601">
        <f t="shared" si="74"/>
        <v>0</v>
      </c>
      <c r="DM126" s="601">
        <f t="shared" si="75"/>
        <v>0</v>
      </c>
      <c r="DN126" s="601">
        <f t="shared" si="76"/>
        <v>0</v>
      </c>
      <c r="DO126" s="602">
        <f t="shared" si="77"/>
        <v>0</v>
      </c>
      <c r="DP126" s="600">
        <f t="shared" si="78"/>
        <v>0</v>
      </c>
      <c r="DQ126" s="601">
        <f t="shared" si="79"/>
        <v>0</v>
      </c>
      <c r="DR126" s="601">
        <f t="shared" si="80"/>
        <v>0</v>
      </c>
      <c r="DS126" s="601">
        <f t="shared" si="81"/>
        <v>0</v>
      </c>
      <c r="DT126" s="601">
        <f t="shared" si="82"/>
        <v>0</v>
      </c>
      <c r="DU126" s="602">
        <f t="shared" si="83"/>
        <v>0</v>
      </c>
      <c r="DV126" s="600">
        <f t="shared" si="84"/>
        <v>0</v>
      </c>
      <c r="DW126" s="601">
        <f t="shared" si="85"/>
        <v>0</v>
      </c>
      <c r="DX126" s="601">
        <f t="shared" si="86"/>
        <v>0</v>
      </c>
      <c r="DY126" s="601">
        <f t="shared" si="87"/>
        <v>0</v>
      </c>
      <c r="DZ126" s="601">
        <f t="shared" si="88"/>
        <v>0</v>
      </c>
      <c r="EA126" s="602">
        <f t="shared" si="89"/>
        <v>0</v>
      </c>
      <c r="EB126" s="459"/>
      <c r="EC126" s="366"/>
      <c r="ED126" s="174"/>
      <c r="EE126" s="174"/>
      <c r="EF126" s="174"/>
      <c r="EG126" s="174"/>
      <c r="EH126" s="174">
        <f t="shared" si="90"/>
        <v>0</v>
      </c>
      <c r="EI126" s="602"/>
      <c r="EJ126" s="459"/>
      <c r="EK126" s="614"/>
      <c r="EL126" s="622"/>
      <c r="EM126" s="623"/>
      <c r="EO126" s="600">
        <v>482823.52</v>
      </c>
      <c r="EP126" s="601">
        <v>146385.48000000001</v>
      </c>
      <c r="EQ126" s="601">
        <f t="shared" si="91"/>
        <v>629209</v>
      </c>
      <c r="ER126" s="624" t="s">
        <v>5654</v>
      </c>
      <c r="ES126" s="625">
        <v>44963</v>
      </c>
    </row>
    <row r="127" spans="1:149">
      <c r="A127" s="231">
        <v>180</v>
      </c>
      <c r="B127" s="151">
        <v>3465</v>
      </c>
      <c r="C127" s="151">
        <v>72048131</v>
      </c>
      <c r="D127" s="232" t="s">
        <v>1105</v>
      </c>
      <c r="E127" s="366"/>
      <c r="F127" s="174"/>
      <c r="G127" s="174"/>
      <c r="H127" s="174"/>
      <c r="I127" s="174"/>
      <c r="J127" s="367">
        <f t="shared" si="92"/>
        <v>0</v>
      </c>
      <c r="K127" s="366"/>
      <c r="L127" s="174"/>
      <c r="M127" s="174"/>
      <c r="N127" s="174"/>
      <c r="O127" s="174"/>
      <c r="P127" s="367">
        <f t="shared" si="51"/>
        <v>0</v>
      </c>
      <c r="Q127" s="366"/>
      <c r="R127" s="174">
        <f t="shared" si="52"/>
        <v>0</v>
      </c>
      <c r="S127" s="174"/>
      <c r="T127" s="174"/>
      <c r="U127" s="174"/>
      <c r="V127" s="367">
        <f t="shared" si="53"/>
        <v>0</v>
      </c>
      <c r="W127" s="366"/>
      <c r="X127" s="174"/>
      <c r="Y127" s="174"/>
      <c r="Z127" s="174"/>
      <c r="AA127" s="174"/>
      <c r="AB127" s="367">
        <f t="shared" si="54"/>
        <v>0</v>
      </c>
      <c r="AC127" s="366"/>
      <c r="AD127" s="174"/>
      <c r="AE127" s="174"/>
      <c r="AF127" s="174"/>
      <c r="AG127" s="174"/>
      <c r="AH127" s="367">
        <f t="shared" si="55"/>
        <v>0</v>
      </c>
      <c r="AI127" s="366"/>
      <c r="AJ127" s="174"/>
      <c r="AK127" s="174"/>
      <c r="AL127" s="174"/>
      <c r="AM127" s="174">
        <f t="shared" si="56"/>
        <v>0</v>
      </c>
      <c r="AN127" s="367">
        <f t="shared" si="57"/>
        <v>0</v>
      </c>
      <c r="AO127" s="611"/>
      <c r="AP127" s="174"/>
      <c r="AQ127" s="174"/>
      <c r="AR127" s="174"/>
      <c r="AS127" s="174"/>
      <c r="AT127" s="367">
        <f t="shared" si="58"/>
        <v>0</v>
      </c>
      <c r="AU127" s="366"/>
      <c r="AV127" s="174"/>
      <c r="AW127" s="174"/>
      <c r="AX127" s="174"/>
      <c r="AY127" s="174"/>
      <c r="AZ127" s="367">
        <f t="shared" si="59"/>
        <v>0</v>
      </c>
      <c r="BA127" s="366"/>
      <c r="BB127" s="174"/>
      <c r="BC127" s="174"/>
      <c r="BD127" s="174"/>
      <c r="BE127" s="174">
        <f t="shared" si="60"/>
        <v>0</v>
      </c>
      <c r="BF127" s="367">
        <f t="shared" si="61"/>
        <v>0</v>
      </c>
      <c r="BG127" s="611"/>
      <c r="BH127" s="174"/>
      <c r="BI127" s="174"/>
      <c r="BJ127" s="174"/>
      <c r="BK127" s="174"/>
      <c r="BL127" s="367">
        <f t="shared" si="93"/>
        <v>0</v>
      </c>
      <c r="BM127" s="366"/>
      <c r="BN127" s="174"/>
      <c r="BO127" s="174"/>
      <c r="BP127" s="174"/>
      <c r="BQ127" s="174"/>
      <c r="BR127" s="367">
        <f t="shared" si="62"/>
        <v>0</v>
      </c>
      <c r="BS127" s="366"/>
      <c r="BT127" s="174"/>
      <c r="BU127" s="174"/>
      <c r="BV127" s="174"/>
      <c r="BW127" s="174"/>
      <c r="BX127" s="367">
        <f t="shared" si="63"/>
        <v>0</v>
      </c>
      <c r="BY127" s="366"/>
      <c r="BZ127" s="174"/>
      <c r="CA127" s="174"/>
      <c r="CB127" s="174"/>
      <c r="CC127" s="174"/>
      <c r="CD127" s="367">
        <f t="shared" si="64"/>
        <v>0</v>
      </c>
      <c r="CE127" s="618"/>
      <c r="CF127" s="366"/>
      <c r="CG127" s="174"/>
      <c r="CH127" s="174"/>
      <c r="CI127" s="174"/>
      <c r="CJ127" s="174"/>
      <c r="CK127" s="367">
        <f t="shared" si="94"/>
        <v>0</v>
      </c>
      <c r="CL127" s="611">
        <f t="shared" si="65"/>
        <v>0</v>
      </c>
      <c r="CM127" s="174">
        <f t="shared" si="66"/>
        <v>0</v>
      </c>
      <c r="CN127" s="174">
        <f t="shared" si="67"/>
        <v>0</v>
      </c>
      <c r="CO127" s="174">
        <f t="shared" si="68"/>
        <v>0</v>
      </c>
      <c r="CP127" s="174">
        <f t="shared" si="69"/>
        <v>0</v>
      </c>
      <c r="CQ127" s="367">
        <f t="shared" si="95"/>
        <v>0</v>
      </c>
      <c r="CR127" s="613"/>
      <c r="CS127" s="601"/>
      <c r="CT127" s="601"/>
      <c r="CU127" s="601"/>
      <c r="CV127" s="601"/>
      <c r="CW127" s="367">
        <f t="shared" si="96"/>
        <v>0</v>
      </c>
      <c r="CX127" s="366"/>
      <c r="CY127" s="174"/>
      <c r="CZ127" s="174"/>
      <c r="DA127" s="174"/>
      <c r="DB127" s="174"/>
      <c r="DC127" s="367">
        <f t="shared" si="70"/>
        <v>0</v>
      </c>
      <c r="DD127" s="366"/>
      <c r="DE127" s="174"/>
      <c r="DF127" s="174"/>
      <c r="DG127" s="174"/>
      <c r="DH127" s="174"/>
      <c r="DI127" s="367">
        <f t="shared" si="71"/>
        <v>0</v>
      </c>
      <c r="DJ127" s="600">
        <f t="shared" si="72"/>
        <v>0</v>
      </c>
      <c r="DK127" s="601">
        <f t="shared" si="73"/>
        <v>0</v>
      </c>
      <c r="DL127" s="601">
        <f t="shared" si="74"/>
        <v>0</v>
      </c>
      <c r="DM127" s="601">
        <f t="shared" si="75"/>
        <v>0</v>
      </c>
      <c r="DN127" s="601">
        <f t="shared" si="76"/>
        <v>0</v>
      </c>
      <c r="DO127" s="602">
        <f t="shared" si="77"/>
        <v>0</v>
      </c>
      <c r="DP127" s="600">
        <f t="shared" si="78"/>
        <v>0</v>
      </c>
      <c r="DQ127" s="601">
        <f t="shared" si="79"/>
        <v>0</v>
      </c>
      <c r="DR127" s="601">
        <f t="shared" si="80"/>
        <v>0</v>
      </c>
      <c r="DS127" s="601">
        <f t="shared" si="81"/>
        <v>0</v>
      </c>
      <c r="DT127" s="601">
        <f t="shared" si="82"/>
        <v>0</v>
      </c>
      <c r="DU127" s="602">
        <f t="shared" si="83"/>
        <v>0</v>
      </c>
      <c r="DV127" s="600">
        <f t="shared" si="84"/>
        <v>0</v>
      </c>
      <c r="DW127" s="601">
        <f t="shared" si="85"/>
        <v>0</v>
      </c>
      <c r="DX127" s="601">
        <f t="shared" si="86"/>
        <v>0</v>
      </c>
      <c r="DY127" s="601">
        <f t="shared" si="87"/>
        <v>0</v>
      </c>
      <c r="DZ127" s="601">
        <f t="shared" si="88"/>
        <v>0</v>
      </c>
      <c r="EA127" s="602">
        <f t="shared" si="89"/>
        <v>0</v>
      </c>
      <c r="EB127" s="459"/>
      <c r="EC127" s="366"/>
      <c r="ED127" s="174"/>
      <c r="EE127" s="174"/>
      <c r="EF127" s="174"/>
      <c r="EG127" s="174"/>
      <c r="EH127" s="174">
        <f t="shared" si="90"/>
        <v>0</v>
      </c>
      <c r="EI127" s="602"/>
      <c r="EJ127" s="459"/>
      <c r="EK127" s="614"/>
      <c r="EL127" s="622"/>
      <c r="EM127" s="623"/>
      <c r="EO127" s="600"/>
      <c r="EP127" s="601"/>
      <c r="EQ127" s="601"/>
      <c r="ER127" s="624"/>
      <c r="ES127" s="625"/>
    </row>
    <row r="128" spans="1:149">
      <c r="A128" s="231">
        <v>181</v>
      </c>
      <c r="B128" s="151">
        <v>3473</v>
      </c>
      <c r="C128" s="151">
        <v>72550392</v>
      </c>
      <c r="D128" s="232" t="s">
        <v>1111</v>
      </c>
      <c r="E128" s="366"/>
      <c r="F128" s="174"/>
      <c r="G128" s="174"/>
      <c r="H128" s="174"/>
      <c r="I128" s="174"/>
      <c r="J128" s="367">
        <f t="shared" si="92"/>
        <v>0</v>
      </c>
      <c r="K128" s="366"/>
      <c r="L128" s="174"/>
      <c r="M128" s="174"/>
      <c r="N128" s="174"/>
      <c r="O128" s="174"/>
      <c r="P128" s="367">
        <f t="shared" si="51"/>
        <v>0</v>
      </c>
      <c r="Q128" s="366"/>
      <c r="R128" s="174">
        <f t="shared" si="52"/>
        <v>0</v>
      </c>
      <c r="S128" s="174"/>
      <c r="T128" s="174"/>
      <c r="U128" s="174"/>
      <c r="V128" s="367">
        <f t="shared" si="53"/>
        <v>0</v>
      </c>
      <c r="W128" s="366"/>
      <c r="X128" s="174"/>
      <c r="Y128" s="174"/>
      <c r="Z128" s="174"/>
      <c r="AA128" s="174"/>
      <c r="AB128" s="367">
        <f t="shared" si="54"/>
        <v>0</v>
      </c>
      <c r="AC128" s="366"/>
      <c r="AD128" s="174"/>
      <c r="AE128" s="174"/>
      <c r="AF128" s="174"/>
      <c r="AG128" s="174"/>
      <c r="AH128" s="367">
        <f t="shared" si="55"/>
        <v>0</v>
      </c>
      <c r="AI128" s="366"/>
      <c r="AJ128" s="174"/>
      <c r="AK128" s="174"/>
      <c r="AL128" s="174"/>
      <c r="AM128" s="174">
        <f t="shared" si="56"/>
        <v>0</v>
      </c>
      <c r="AN128" s="367">
        <f t="shared" si="57"/>
        <v>0</v>
      </c>
      <c r="AO128" s="611"/>
      <c r="AP128" s="174"/>
      <c r="AQ128" s="174"/>
      <c r="AR128" s="174"/>
      <c r="AS128" s="174"/>
      <c r="AT128" s="367">
        <f t="shared" si="58"/>
        <v>0</v>
      </c>
      <c r="AU128" s="366"/>
      <c r="AV128" s="174"/>
      <c r="AW128" s="174"/>
      <c r="AX128" s="174"/>
      <c r="AY128" s="174"/>
      <c r="AZ128" s="367">
        <f t="shared" si="59"/>
        <v>0</v>
      </c>
      <c r="BA128" s="366"/>
      <c r="BB128" s="174"/>
      <c r="BC128" s="174"/>
      <c r="BD128" s="174"/>
      <c r="BE128" s="174">
        <f t="shared" si="60"/>
        <v>0</v>
      </c>
      <c r="BF128" s="367">
        <f t="shared" si="61"/>
        <v>0</v>
      </c>
      <c r="BG128" s="611"/>
      <c r="BH128" s="174"/>
      <c r="BI128" s="174"/>
      <c r="BJ128" s="174"/>
      <c r="BK128" s="174"/>
      <c r="BL128" s="367">
        <f t="shared" si="93"/>
        <v>0</v>
      </c>
      <c r="BM128" s="366"/>
      <c r="BN128" s="174"/>
      <c r="BO128" s="174"/>
      <c r="BP128" s="174"/>
      <c r="BQ128" s="174"/>
      <c r="BR128" s="367">
        <f t="shared" si="62"/>
        <v>0</v>
      </c>
      <c r="BS128" s="366"/>
      <c r="BT128" s="174"/>
      <c r="BU128" s="174"/>
      <c r="BV128" s="174"/>
      <c r="BW128" s="174"/>
      <c r="BX128" s="367">
        <f t="shared" si="63"/>
        <v>0</v>
      </c>
      <c r="BY128" s="366"/>
      <c r="BZ128" s="174"/>
      <c r="CA128" s="174"/>
      <c r="CB128" s="174"/>
      <c r="CC128" s="174"/>
      <c r="CD128" s="367">
        <f t="shared" si="64"/>
        <v>0</v>
      </c>
      <c r="CE128" s="618"/>
      <c r="CF128" s="366"/>
      <c r="CG128" s="174"/>
      <c r="CH128" s="174"/>
      <c r="CI128" s="174"/>
      <c r="CJ128" s="174"/>
      <c r="CK128" s="367">
        <f t="shared" si="94"/>
        <v>0</v>
      </c>
      <c r="CL128" s="611">
        <f t="shared" si="65"/>
        <v>0</v>
      </c>
      <c r="CM128" s="174">
        <f t="shared" si="66"/>
        <v>0</v>
      </c>
      <c r="CN128" s="174">
        <f t="shared" si="67"/>
        <v>0</v>
      </c>
      <c r="CO128" s="174">
        <f t="shared" si="68"/>
        <v>0</v>
      </c>
      <c r="CP128" s="174">
        <f t="shared" si="69"/>
        <v>0</v>
      </c>
      <c r="CQ128" s="367">
        <f t="shared" si="95"/>
        <v>0</v>
      </c>
      <c r="CR128" s="613"/>
      <c r="CS128" s="601"/>
      <c r="CT128" s="601"/>
      <c r="CU128" s="601"/>
      <c r="CV128" s="601"/>
      <c r="CW128" s="367">
        <f t="shared" si="96"/>
        <v>0</v>
      </c>
      <c r="CX128" s="366"/>
      <c r="CY128" s="174"/>
      <c r="CZ128" s="174"/>
      <c r="DA128" s="174"/>
      <c r="DB128" s="174"/>
      <c r="DC128" s="367">
        <f t="shared" si="70"/>
        <v>0</v>
      </c>
      <c r="DD128" s="366"/>
      <c r="DE128" s="174"/>
      <c r="DF128" s="174"/>
      <c r="DG128" s="174"/>
      <c r="DH128" s="174"/>
      <c r="DI128" s="367">
        <f t="shared" si="71"/>
        <v>0</v>
      </c>
      <c r="DJ128" s="600">
        <f t="shared" si="72"/>
        <v>0</v>
      </c>
      <c r="DK128" s="601">
        <f t="shared" si="73"/>
        <v>0</v>
      </c>
      <c r="DL128" s="601">
        <f t="shared" si="74"/>
        <v>0</v>
      </c>
      <c r="DM128" s="601">
        <f t="shared" si="75"/>
        <v>0</v>
      </c>
      <c r="DN128" s="601">
        <f t="shared" si="76"/>
        <v>0</v>
      </c>
      <c r="DO128" s="602">
        <f t="shared" si="77"/>
        <v>0</v>
      </c>
      <c r="DP128" s="600">
        <f t="shared" si="78"/>
        <v>0</v>
      </c>
      <c r="DQ128" s="601">
        <f t="shared" si="79"/>
        <v>0</v>
      </c>
      <c r="DR128" s="601">
        <f t="shared" si="80"/>
        <v>0</v>
      </c>
      <c r="DS128" s="601">
        <f t="shared" si="81"/>
        <v>0</v>
      </c>
      <c r="DT128" s="601">
        <f t="shared" si="82"/>
        <v>0</v>
      </c>
      <c r="DU128" s="602">
        <f t="shared" si="83"/>
        <v>0</v>
      </c>
      <c r="DV128" s="600">
        <f t="shared" si="84"/>
        <v>0</v>
      </c>
      <c r="DW128" s="601">
        <f t="shared" si="85"/>
        <v>0</v>
      </c>
      <c r="DX128" s="601">
        <f t="shared" si="86"/>
        <v>0</v>
      </c>
      <c r="DY128" s="601">
        <f t="shared" si="87"/>
        <v>0</v>
      </c>
      <c r="DZ128" s="601">
        <f t="shared" si="88"/>
        <v>0</v>
      </c>
      <c r="EA128" s="602">
        <f t="shared" si="89"/>
        <v>0</v>
      </c>
      <c r="EB128" s="459"/>
      <c r="EC128" s="366"/>
      <c r="ED128" s="174"/>
      <c r="EE128" s="174"/>
      <c r="EF128" s="174"/>
      <c r="EG128" s="174"/>
      <c r="EH128" s="174">
        <f t="shared" si="90"/>
        <v>0</v>
      </c>
      <c r="EI128" s="602"/>
      <c r="EJ128" s="459"/>
      <c r="EK128" s="614"/>
      <c r="EL128" s="622"/>
      <c r="EM128" s="623"/>
      <c r="EO128" s="600">
        <v>474648.17</v>
      </c>
      <c r="EP128" s="601">
        <v>143906.82999999999</v>
      </c>
      <c r="EQ128" s="601">
        <f t="shared" si="91"/>
        <v>618555</v>
      </c>
      <c r="ER128" s="624" t="s">
        <v>5688</v>
      </c>
      <c r="ES128" s="625">
        <v>45019</v>
      </c>
    </row>
    <row r="129" spans="1:149">
      <c r="A129" s="231">
        <v>182</v>
      </c>
      <c r="B129" s="151">
        <v>3474</v>
      </c>
      <c r="C129" s="151">
        <v>72550406</v>
      </c>
      <c r="D129" s="232" t="s">
        <v>1116</v>
      </c>
      <c r="E129" s="366"/>
      <c r="F129" s="174"/>
      <c r="G129" s="174"/>
      <c r="H129" s="174"/>
      <c r="I129" s="174"/>
      <c r="J129" s="367">
        <f t="shared" si="92"/>
        <v>0</v>
      </c>
      <c r="K129" s="366"/>
      <c r="L129" s="174"/>
      <c r="M129" s="174"/>
      <c r="N129" s="174"/>
      <c r="O129" s="174"/>
      <c r="P129" s="367">
        <f t="shared" si="51"/>
        <v>0</v>
      </c>
      <c r="Q129" s="366"/>
      <c r="R129" s="174">
        <f t="shared" si="52"/>
        <v>0</v>
      </c>
      <c r="S129" s="174"/>
      <c r="T129" s="174"/>
      <c r="U129" s="174"/>
      <c r="V129" s="367">
        <f t="shared" si="53"/>
        <v>0</v>
      </c>
      <c r="W129" s="366"/>
      <c r="X129" s="174"/>
      <c r="Y129" s="174"/>
      <c r="Z129" s="174"/>
      <c r="AA129" s="174"/>
      <c r="AB129" s="367">
        <f t="shared" si="54"/>
        <v>0</v>
      </c>
      <c r="AC129" s="366"/>
      <c r="AD129" s="174"/>
      <c r="AE129" s="174"/>
      <c r="AF129" s="174"/>
      <c r="AG129" s="174"/>
      <c r="AH129" s="367">
        <f t="shared" si="55"/>
        <v>0</v>
      </c>
      <c r="AI129" s="366"/>
      <c r="AJ129" s="174"/>
      <c r="AK129" s="174"/>
      <c r="AL129" s="174"/>
      <c r="AM129" s="174">
        <f t="shared" si="56"/>
        <v>0</v>
      </c>
      <c r="AN129" s="367">
        <f t="shared" si="57"/>
        <v>0</v>
      </c>
      <c r="AO129" s="611"/>
      <c r="AP129" s="174"/>
      <c r="AQ129" s="174"/>
      <c r="AR129" s="174"/>
      <c r="AS129" s="174"/>
      <c r="AT129" s="367">
        <f t="shared" si="58"/>
        <v>0</v>
      </c>
      <c r="AU129" s="366"/>
      <c r="AV129" s="174"/>
      <c r="AW129" s="174"/>
      <c r="AX129" s="174"/>
      <c r="AY129" s="174"/>
      <c r="AZ129" s="367">
        <f t="shared" si="59"/>
        <v>0</v>
      </c>
      <c r="BA129" s="366"/>
      <c r="BB129" s="174"/>
      <c r="BC129" s="174"/>
      <c r="BD129" s="174"/>
      <c r="BE129" s="174">
        <f t="shared" si="60"/>
        <v>0</v>
      </c>
      <c r="BF129" s="367">
        <f t="shared" si="61"/>
        <v>0</v>
      </c>
      <c r="BG129" s="611"/>
      <c r="BH129" s="174"/>
      <c r="BI129" s="174"/>
      <c r="BJ129" s="174"/>
      <c r="BK129" s="174"/>
      <c r="BL129" s="367">
        <f t="shared" si="93"/>
        <v>0</v>
      </c>
      <c r="BM129" s="366"/>
      <c r="BN129" s="174"/>
      <c r="BO129" s="174"/>
      <c r="BP129" s="174"/>
      <c r="BQ129" s="174"/>
      <c r="BR129" s="367">
        <f t="shared" si="62"/>
        <v>0</v>
      </c>
      <c r="BS129" s="366"/>
      <c r="BT129" s="174"/>
      <c r="BU129" s="174"/>
      <c r="BV129" s="174"/>
      <c r="BW129" s="174"/>
      <c r="BX129" s="367">
        <f t="shared" si="63"/>
        <v>0</v>
      </c>
      <c r="BY129" s="366"/>
      <c r="BZ129" s="174"/>
      <c r="CA129" s="174"/>
      <c r="CB129" s="174"/>
      <c r="CC129" s="174"/>
      <c r="CD129" s="367">
        <f t="shared" si="64"/>
        <v>0</v>
      </c>
      <c r="CE129" s="618"/>
      <c r="CF129" s="366"/>
      <c r="CG129" s="174"/>
      <c r="CH129" s="174"/>
      <c r="CI129" s="174"/>
      <c r="CJ129" s="174"/>
      <c r="CK129" s="367">
        <f t="shared" si="94"/>
        <v>0</v>
      </c>
      <c r="CL129" s="611">
        <f t="shared" si="65"/>
        <v>0</v>
      </c>
      <c r="CM129" s="174">
        <f t="shared" si="66"/>
        <v>0</v>
      </c>
      <c r="CN129" s="174">
        <f t="shared" si="67"/>
        <v>0</v>
      </c>
      <c r="CO129" s="174">
        <f t="shared" si="68"/>
        <v>0</v>
      </c>
      <c r="CP129" s="174">
        <f t="shared" si="69"/>
        <v>0</v>
      </c>
      <c r="CQ129" s="367">
        <f t="shared" si="95"/>
        <v>0</v>
      </c>
      <c r="CR129" s="613"/>
      <c r="CS129" s="601"/>
      <c r="CT129" s="601"/>
      <c r="CU129" s="601"/>
      <c r="CV129" s="601"/>
      <c r="CW129" s="367">
        <f t="shared" si="96"/>
        <v>0</v>
      </c>
      <c r="CX129" s="366"/>
      <c r="CY129" s="174"/>
      <c r="CZ129" s="174"/>
      <c r="DA129" s="174"/>
      <c r="DB129" s="174"/>
      <c r="DC129" s="367">
        <f t="shared" si="70"/>
        <v>0</v>
      </c>
      <c r="DD129" s="366"/>
      <c r="DE129" s="174"/>
      <c r="DF129" s="174"/>
      <c r="DG129" s="174"/>
      <c r="DH129" s="174"/>
      <c r="DI129" s="367">
        <f t="shared" si="71"/>
        <v>0</v>
      </c>
      <c r="DJ129" s="600">
        <f t="shared" si="72"/>
        <v>0</v>
      </c>
      <c r="DK129" s="601">
        <f t="shared" si="73"/>
        <v>0</v>
      </c>
      <c r="DL129" s="601">
        <f t="shared" si="74"/>
        <v>0</v>
      </c>
      <c r="DM129" s="601">
        <f t="shared" si="75"/>
        <v>0</v>
      </c>
      <c r="DN129" s="601">
        <f t="shared" si="76"/>
        <v>0</v>
      </c>
      <c r="DO129" s="602">
        <f t="shared" si="77"/>
        <v>0</v>
      </c>
      <c r="DP129" s="600">
        <f t="shared" si="78"/>
        <v>0</v>
      </c>
      <c r="DQ129" s="601">
        <f t="shared" si="79"/>
        <v>0</v>
      </c>
      <c r="DR129" s="601">
        <f t="shared" si="80"/>
        <v>0</v>
      </c>
      <c r="DS129" s="601">
        <f t="shared" si="81"/>
        <v>0</v>
      </c>
      <c r="DT129" s="601">
        <f t="shared" si="82"/>
        <v>0</v>
      </c>
      <c r="DU129" s="602">
        <f t="shared" si="83"/>
        <v>0</v>
      </c>
      <c r="DV129" s="600">
        <f t="shared" si="84"/>
        <v>0</v>
      </c>
      <c r="DW129" s="601">
        <f t="shared" si="85"/>
        <v>0</v>
      </c>
      <c r="DX129" s="601">
        <f t="shared" si="86"/>
        <v>0</v>
      </c>
      <c r="DY129" s="601">
        <f t="shared" si="87"/>
        <v>0</v>
      </c>
      <c r="DZ129" s="601">
        <f t="shared" si="88"/>
        <v>0</v>
      </c>
      <c r="EA129" s="602">
        <f t="shared" si="89"/>
        <v>0</v>
      </c>
      <c r="EB129" s="459"/>
      <c r="EC129" s="366"/>
      <c r="ED129" s="174"/>
      <c r="EE129" s="174"/>
      <c r="EF129" s="174"/>
      <c r="EG129" s="174"/>
      <c r="EH129" s="174">
        <f t="shared" si="90"/>
        <v>0</v>
      </c>
      <c r="EI129" s="602"/>
      <c r="EJ129" s="459"/>
      <c r="EK129" s="614"/>
      <c r="EL129" s="622"/>
      <c r="EM129" s="623"/>
      <c r="EO129" s="600"/>
      <c r="EP129" s="601"/>
      <c r="EQ129" s="601"/>
      <c r="ER129" s="624"/>
      <c r="ES129" s="625"/>
    </row>
    <row r="130" spans="1:149">
      <c r="A130" s="231">
        <v>183</v>
      </c>
      <c r="B130" s="151">
        <v>3466</v>
      </c>
      <c r="C130" s="151">
        <v>72048085</v>
      </c>
      <c r="D130" s="232" t="s">
        <v>1120</v>
      </c>
      <c r="E130" s="366"/>
      <c r="F130" s="174"/>
      <c r="G130" s="174"/>
      <c r="H130" s="174"/>
      <c r="I130" s="174"/>
      <c r="J130" s="367">
        <f t="shared" si="92"/>
        <v>0</v>
      </c>
      <c r="K130" s="366"/>
      <c r="L130" s="174"/>
      <c r="M130" s="174"/>
      <c r="N130" s="174"/>
      <c r="O130" s="174"/>
      <c r="P130" s="367">
        <f t="shared" si="51"/>
        <v>0</v>
      </c>
      <c r="Q130" s="366"/>
      <c r="R130" s="174">
        <f t="shared" si="52"/>
        <v>0</v>
      </c>
      <c r="S130" s="174"/>
      <c r="T130" s="174"/>
      <c r="U130" s="174"/>
      <c r="V130" s="367">
        <f t="shared" si="53"/>
        <v>0</v>
      </c>
      <c r="W130" s="366"/>
      <c r="X130" s="174"/>
      <c r="Y130" s="174"/>
      <c r="Z130" s="174"/>
      <c r="AA130" s="174"/>
      <c r="AB130" s="367">
        <f t="shared" si="54"/>
        <v>0</v>
      </c>
      <c r="AC130" s="366"/>
      <c r="AD130" s="174"/>
      <c r="AE130" s="174"/>
      <c r="AF130" s="174"/>
      <c r="AG130" s="174"/>
      <c r="AH130" s="367">
        <f t="shared" si="55"/>
        <v>0</v>
      </c>
      <c r="AI130" s="366"/>
      <c r="AJ130" s="174"/>
      <c r="AK130" s="174"/>
      <c r="AL130" s="174"/>
      <c r="AM130" s="174">
        <f t="shared" si="56"/>
        <v>0</v>
      </c>
      <c r="AN130" s="367">
        <f t="shared" si="57"/>
        <v>0</v>
      </c>
      <c r="AO130" s="611"/>
      <c r="AP130" s="174"/>
      <c r="AQ130" s="174"/>
      <c r="AR130" s="174"/>
      <c r="AS130" s="174"/>
      <c r="AT130" s="367">
        <f t="shared" si="58"/>
        <v>0</v>
      </c>
      <c r="AU130" s="366"/>
      <c r="AV130" s="174"/>
      <c r="AW130" s="174"/>
      <c r="AX130" s="174"/>
      <c r="AY130" s="174"/>
      <c r="AZ130" s="367">
        <f t="shared" si="59"/>
        <v>0</v>
      </c>
      <c r="BA130" s="366"/>
      <c r="BB130" s="174"/>
      <c r="BC130" s="174"/>
      <c r="BD130" s="174"/>
      <c r="BE130" s="174">
        <f t="shared" si="60"/>
        <v>0</v>
      </c>
      <c r="BF130" s="367">
        <f t="shared" si="61"/>
        <v>0</v>
      </c>
      <c r="BG130" s="611"/>
      <c r="BH130" s="174"/>
      <c r="BI130" s="174"/>
      <c r="BJ130" s="174"/>
      <c r="BK130" s="174"/>
      <c r="BL130" s="367">
        <f t="shared" si="93"/>
        <v>0</v>
      </c>
      <c r="BM130" s="366"/>
      <c r="BN130" s="174"/>
      <c r="BO130" s="174"/>
      <c r="BP130" s="174"/>
      <c r="BQ130" s="174"/>
      <c r="BR130" s="367">
        <f t="shared" si="62"/>
        <v>0</v>
      </c>
      <c r="BS130" s="366"/>
      <c r="BT130" s="174"/>
      <c r="BU130" s="174"/>
      <c r="BV130" s="174"/>
      <c r="BW130" s="174"/>
      <c r="BX130" s="367">
        <f t="shared" si="63"/>
        <v>0</v>
      </c>
      <c r="BY130" s="366"/>
      <c r="BZ130" s="174"/>
      <c r="CA130" s="174"/>
      <c r="CB130" s="174"/>
      <c r="CC130" s="174"/>
      <c r="CD130" s="367">
        <f t="shared" si="64"/>
        <v>0</v>
      </c>
      <c r="CE130" s="618"/>
      <c r="CF130" s="366"/>
      <c r="CG130" s="174"/>
      <c r="CH130" s="174"/>
      <c r="CI130" s="174"/>
      <c r="CJ130" s="174"/>
      <c r="CK130" s="367">
        <f t="shared" si="94"/>
        <v>0</v>
      </c>
      <c r="CL130" s="611">
        <f t="shared" si="65"/>
        <v>0</v>
      </c>
      <c r="CM130" s="174">
        <f t="shared" si="66"/>
        <v>0</v>
      </c>
      <c r="CN130" s="174">
        <f t="shared" si="67"/>
        <v>0</v>
      </c>
      <c r="CO130" s="174">
        <f t="shared" si="68"/>
        <v>0</v>
      </c>
      <c r="CP130" s="174">
        <f t="shared" si="69"/>
        <v>0</v>
      </c>
      <c r="CQ130" s="367">
        <f t="shared" si="95"/>
        <v>0</v>
      </c>
      <c r="CR130" s="613"/>
      <c r="CS130" s="601"/>
      <c r="CT130" s="601"/>
      <c r="CU130" s="601"/>
      <c r="CV130" s="601"/>
      <c r="CW130" s="367">
        <f t="shared" si="96"/>
        <v>0</v>
      </c>
      <c r="CX130" s="366"/>
      <c r="CY130" s="174"/>
      <c r="CZ130" s="174"/>
      <c r="DA130" s="174"/>
      <c r="DB130" s="174"/>
      <c r="DC130" s="367">
        <f t="shared" si="70"/>
        <v>0</v>
      </c>
      <c r="DD130" s="366"/>
      <c r="DE130" s="174"/>
      <c r="DF130" s="174"/>
      <c r="DG130" s="174"/>
      <c r="DH130" s="174"/>
      <c r="DI130" s="367">
        <f t="shared" si="71"/>
        <v>0</v>
      </c>
      <c r="DJ130" s="600">
        <f t="shared" si="72"/>
        <v>0</v>
      </c>
      <c r="DK130" s="601">
        <f t="shared" si="73"/>
        <v>0</v>
      </c>
      <c r="DL130" s="601">
        <f t="shared" si="74"/>
        <v>0</v>
      </c>
      <c r="DM130" s="601">
        <f t="shared" si="75"/>
        <v>0</v>
      </c>
      <c r="DN130" s="601">
        <f t="shared" si="76"/>
        <v>0</v>
      </c>
      <c r="DO130" s="602">
        <f t="shared" si="77"/>
        <v>0</v>
      </c>
      <c r="DP130" s="600">
        <f t="shared" si="78"/>
        <v>0</v>
      </c>
      <c r="DQ130" s="601">
        <f t="shared" si="79"/>
        <v>0</v>
      </c>
      <c r="DR130" s="601">
        <f t="shared" si="80"/>
        <v>0</v>
      </c>
      <c r="DS130" s="601">
        <f t="shared" si="81"/>
        <v>0</v>
      </c>
      <c r="DT130" s="601">
        <f t="shared" si="82"/>
        <v>0</v>
      </c>
      <c r="DU130" s="602">
        <f t="shared" si="83"/>
        <v>0</v>
      </c>
      <c r="DV130" s="600">
        <f t="shared" si="84"/>
        <v>0</v>
      </c>
      <c r="DW130" s="601">
        <f t="shared" si="85"/>
        <v>0</v>
      </c>
      <c r="DX130" s="601">
        <f t="shared" si="86"/>
        <v>0</v>
      </c>
      <c r="DY130" s="601">
        <f t="shared" si="87"/>
        <v>0</v>
      </c>
      <c r="DZ130" s="601">
        <f t="shared" si="88"/>
        <v>0</v>
      </c>
      <c r="EA130" s="602">
        <f t="shared" si="89"/>
        <v>0</v>
      </c>
      <c r="EB130" s="459"/>
      <c r="EC130" s="366"/>
      <c r="ED130" s="174"/>
      <c r="EE130" s="174"/>
      <c r="EF130" s="174"/>
      <c r="EG130" s="174"/>
      <c r="EH130" s="174">
        <f t="shared" si="90"/>
        <v>0</v>
      </c>
      <c r="EI130" s="602"/>
      <c r="EJ130" s="459"/>
      <c r="EK130" s="614"/>
      <c r="EL130" s="622"/>
      <c r="EM130" s="623"/>
      <c r="EO130" s="600"/>
      <c r="EP130" s="601"/>
      <c r="EQ130" s="601"/>
      <c r="ER130" s="624"/>
      <c r="ES130" s="625"/>
    </row>
    <row r="131" spans="1:149">
      <c r="A131" s="231">
        <v>184</v>
      </c>
      <c r="B131" s="151">
        <v>3407</v>
      </c>
      <c r="C131" s="151">
        <v>72743778</v>
      </c>
      <c r="D131" s="232" t="s">
        <v>1126</v>
      </c>
      <c r="E131" s="366"/>
      <c r="F131" s="174"/>
      <c r="G131" s="174"/>
      <c r="H131" s="174"/>
      <c r="I131" s="174"/>
      <c r="J131" s="367">
        <f t="shared" si="92"/>
        <v>0</v>
      </c>
      <c r="K131" s="366"/>
      <c r="L131" s="174"/>
      <c r="M131" s="174"/>
      <c r="N131" s="174"/>
      <c r="O131" s="174"/>
      <c r="P131" s="367">
        <f t="shared" si="51"/>
        <v>0</v>
      </c>
      <c r="Q131" s="366"/>
      <c r="R131" s="174">
        <f t="shared" si="52"/>
        <v>0</v>
      </c>
      <c r="S131" s="174"/>
      <c r="T131" s="174"/>
      <c r="U131" s="174"/>
      <c r="V131" s="367">
        <f t="shared" si="53"/>
        <v>0</v>
      </c>
      <c r="W131" s="366"/>
      <c r="X131" s="174"/>
      <c r="Y131" s="174"/>
      <c r="Z131" s="174"/>
      <c r="AA131" s="174"/>
      <c r="AB131" s="367">
        <f t="shared" si="54"/>
        <v>0</v>
      </c>
      <c r="AC131" s="366"/>
      <c r="AD131" s="174"/>
      <c r="AE131" s="174"/>
      <c r="AF131" s="174"/>
      <c r="AG131" s="174"/>
      <c r="AH131" s="367">
        <f t="shared" si="55"/>
        <v>0</v>
      </c>
      <c r="AI131" s="366"/>
      <c r="AJ131" s="174"/>
      <c r="AK131" s="174"/>
      <c r="AL131" s="174"/>
      <c r="AM131" s="174">
        <f t="shared" si="56"/>
        <v>0</v>
      </c>
      <c r="AN131" s="367">
        <f t="shared" si="57"/>
        <v>0</v>
      </c>
      <c r="AO131" s="611"/>
      <c r="AP131" s="174"/>
      <c r="AQ131" s="174"/>
      <c r="AR131" s="174"/>
      <c r="AS131" s="174"/>
      <c r="AT131" s="367">
        <f t="shared" si="58"/>
        <v>0</v>
      </c>
      <c r="AU131" s="366"/>
      <c r="AV131" s="174"/>
      <c r="AW131" s="174"/>
      <c r="AX131" s="174"/>
      <c r="AY131" s="174"/>
      <c r="AZ131" s="367">
        <f t="shared" si="59"/>
        <v>0</v>
      </c>
      <c r="BA131" s="366"/>
      <c r="BB131" s="174"/>
      <c r="BC131" s="174"/>
      <c r="BD131" s="174"/>
      <c r="BE131" s="174">
        <f t="shared" si="60"/>
        <v>0</v>
      </c>
      <c r="BF131" s="367">
        <f t="shared" si="61"/>
        <v>0</v>
      </c>
      <c r="BG131" s="611"/>
      <c r="BH131" s="174"/>
      <c r="BI131" s="174"/>
      <c r="BJ131" s="174"/>
      <c r="BK131" s="174"/>
      <c r="BL131" s="367">
        <f t="shared" si="93"/>
        <v>0</v>
      </c>
      <c r="BM131" s="366"/>
      <c r="BN131" s="174"/>
      <c r="BO131" s="174"/>
      <c r="BP131" s="174"/>
      <c r="BQ131" s="174"/>
      <c r="BR131" s="367">
        <f t="shared" si="62"/>
        <v>0</v>
      </c>
      <c r="BS131" s="366"/>
      <c r="BT131" s="174"/>
      <c r="BU131" s="174"/>
      <c r="BV131" s="174"/>
      <c r="BW131" s="174"/>
      <c r="BX131" s="367">
        <f t="shared" si="63"/>
        <v>0</v>
      </c>
      <c r="BY131" s="366"/>
      <c r="BZ131" s="174"/>
      <c r="CA131" s="174"/>
      <c r="CB131" s="174"/>
      <c r="CC131" s="174"/>
      <c r="CD131" s="367">
        <f t="shared" si="64"/>
        <v>0</v>
      </c>
      <c r="CE131" s="618"/>
      <c r="CF131" s="366"/>
      <c r="CG131" s="174"/>
      <c r="CH131" s="174"/>
      <c r="CI131" s="174"/>
      <c r="CJ131" s="174"/>
      <c r="CK131" s="367">
        <f t="shared" si="94"/>
        <v>0</v>
      </c>
      <c r="CL131" s="611">
        <f t="shared" si="65"/>
        <v>0</v>
      </c>
      <c r="CM131" s="174">
        <f t="shared" si="66"/>
        <v>0</v>
      </c>
      <c r="CN131" s="174">
        <f t="shared" si="67"/>
        <v>0</v>
      </c>
      <c r="CO131" s="174">
        <f t="shared" si="68"/>
        <v>0</v>
      </c>
      <c r="CP131" s="174">
        <f t="shared" si="69"/>
        <v>0</v>
      </c>
      <c r="CQ131" s="367">
        <f t="shared" si="95"/>
        <v>0</v>
      </c>
      <c r="CR131" s="613"/>
      <c r="CS131" s="601"/>
      <c r="CT131" s="601"/>
      <c r="CU131" s="601"/>
      <c r="CV131" s="601"/>
      <c r="CW131" s="367">
        <f t="shared" si="96"/>
        <v>0</v>
      </c>
      <c r="CX131" s="366"/>
      <c r="CY131" s="174"/>
      <c r="CZ131" s="174"/>
      <c r="DA131" s="174"/>
      <c r="DB131" s="174"/>
      <c r="DC131" s="367">
        <f t="shared" si="70"/>
        <v>0</v>
      </c>
      <c r="DD131" s="366"/>
      <c r="DE131" s="174"/>
      <c r="DF131" s="174"/>
      <c r="DG131" s="174"/>
      <c r="DH131" s="174"/>
      <c r="DI131" s="367">
        <f t="shared" si="71"/>
        <v>0</v>
      </c>
      <c r="DJ131" s="600">
        <f t="shared" si="72"/>
        <v>0</v>
      </c>
      <c r="DK131" s="601">
        <f t="shared" si="73"/>
        <v>0</v>
      </c>
      <c r="DL131" s="601">
        <f t="shared" si="74"/>
        <v>0</v>
      </c>
      <c r="DM131" s="601">
        <f t="shared" si="75"/>
        <v>0</v>
      </c>
      <c r="DN131" s="601">
        <f t="shared" si="76"/>
        <v>0</v>
      </c>
      <c r="DO131" s="602">
        <f t="shared" si="77"/>
        <v>0</v>
      </c>
      <c r="DP131" s="600">
        <f t="shared" si="78"/>
        <v>0</v>
      </c>
      <c r="DQ131" s="601">
        <f t="shared" si="79"/>
        <v>0</v>
      </c>
      <c r="DR131" s="601">
        <f t="shared" si="80"/>
        <v>0</v>
      </c>
      <c r="DS131" s="601">
        <f t="shared" si="81"/>
        <v>0</v>
      </c>
      <c r="DT131" s="601">
        <f t="shared" si="82"/>
        <v>0</v>
      </c>
      <c r="DU131" s="602">
        <f t="shared" si="83"/>
        <v>0</v>
      </c>
      <c r="DV131" s="600">
        <f t="shared" si="84"/>
        <v>0</v>
      </c>
      <c r="DW131" s="601">
        <f t="shared" si="85"/>
        <v>0</v>
      </c>
      <c r="DX131" s="601">
        <f t="shared" si="86"/>
        <v>0</v>
      </c>
      <c r="DY131" s="601">
        <f t="shared" si="87"/>
        <v>0</v>
      </c>
      <c r="DZ131" s="601">
        <f t="shared" si="88"/>
        <v>0</v>
      </c>
      <c r="EA131" s="602">
        <f t="shared" si="89"/>
        <v>0</v>
      </c>
      <c r="EB131" s="459"/>
      <c r="EC131" s="366"/>
      <c r="ED131" s="174"/>
      <c r="EE131" s="174"/>
      <c r="EF131" s="174"/>
      <c r="EG131" s="174"/>
      <c r="EH131" s="174">
        <f t="shared" si="90"/>
        <v>0</v>
      </c>
      <c r="EI131" s="602"/>
      <c r="EJ131" s="459"/>
      <c r="EK131" s="614"/>
      <c r="EL131" s="622"/>
      <c r="EM131" s="623"/>
      <c r="EO131" s="600"/>
      <c r="EP131" s="601"/>
      <c r="EQ131" s="601"/>
      <c r="ER131" s="624"/>
      <c r="ES131" s="625"/>
    </row>
    <row r="132" spans="1:149">
      <c r="A132" s="231">
        <v>185</v>
      </c>
      <c r="B132" s="151">
        <v>3463</v>
      </c>
      <c r="C132" s="151">
        <v>72048166</v>
      </c>
      <c r="D132" s="232" t="s">
        <v>1132</v>
      </c>
      <c r="E132" s="366"/>
      <c r="F132" s="174"/>
      <c r="G132" s="174"/>
      <c r="H132" s="174"/>
      <c r="I132" s="174"/>
      <c r="J132" s="367">
        <f t="shared" si="92"/>
        <v>0</v>
      </c>
      <c r="K132" s="366"/>
      <c r="L132" s="174"/>
      <c r="M132" s="174"/>
      <c r="N132" s="174"/>
      <c r="O132" s="174"/>
      <c r="P132" s="367">
        <f t="shared" si="51"/>
        <v>0</v>
      </c>
      <c r="Q132" s="366"/>
      <c r="R132" s="174">
        <f t="shared" si="52"/>
        <v>0</v>
      </c>
      <c r="S132" s="174"/>
      <c r="T132" s="174"/>
      <c r="U132" s="174"/>
      <c r="V132" s="367">
        <f t="shared" si="53"/>
        <v>0</v>
      </c>
      <c r="W132" s="366"/>
      <c r="X132" s="174"/>
      <c r="Y132" s="174"/>
      <c r="Z132" s="174"/>
      <c r="AA132" s="174"/>
      <c r="AB132" s="367">
        <f t="shared" si="54"/>
        <v>0</v>
      </c>
      <c r="AC132" s="366"/>
      <c r="AD132" s="174"/>
      <c r="AE132" s="174"/>
      <c r="AF132" s="174"/>
      <c r="AG132" s="174"/>
      <c r="AH132" s="367">
        <f t="shared" si="55"/>
        <v>0</v>
      </c>
      <c r="AI132" s="366"/>
      <c r="AJ132" s="174"/>
      <c r="AK132" s="174"/>
      <c r="AL132" s="174"/>
      <c r="AM132" s="174">
        <f t="shared" si="56"/>
        <v>0</v>
      </c>
      <c r="AN132" s="367">
        <f t="shared" si="57"/>
        <v>0</v>
      </c>
      <c r="AO132" s="611"/>
      <c r="AP132" s="174"/>
      <c r="AQ132" s="174"/>
      <c r="AR132" s="174"/>
      <c r="AS132" s="174"/>
      <c r="AT132" s="367">
        <f t="shared" si="58"/>
        <v>0</v>
      </c>
      <c r="AU132" s="366"/>
      <c r="AV132" s="174"/>
      <c r="AW132" s="174"/>
      <c r="AX132" s="174"/>
      <c r="AY132" s="174"/>
      <c r="AZ132" s="367">
        <f t="shared" si="59"/>
        <v>0</v>
      </c>
      <c r="BA132" s="366"/>
      <c r="BB132" s="174"/>
      <c r="BC132" s="174"/>
      <c r="BD132" s="174"/>
      <c r="BE132" s="174">
        <f t="shared" si="60"/>
        <v>0</v>
      </c>
      <c r="BF132" s="367">
        <f t="shared" si="61"/>
        <v>0</v>
      </c>
      <c r="BG132" s="611"/>
      <c r="BH132" s="174"/>
      <c r="BI132" s="174"/>
      <c r="BJ132" s="174"/>
      <c r="BK132" s="174"/>
      <c r="BL132" s="367">
        <f t="shared" si="93"/>
        <v>0</v>
      </c>
      <c r="BM132" s="366"/>
      <c r="BN132" s="174"/>
      <c r="BO132" s="174"/>
      <c r="BP132" s="174"/>
      <c r="BQ132" s="174"/>
      <c r="BR132" s="367">
        <f t="shared" si="62"/>
        <v>0</v>
      </c>
      <c r="BS132" s="366"/>
      <c r="BT132" s="174"/>
      <c r="BU132" s="174"/>
      <c r="BV132" s="174"/>
      <c r="BW132" s="174"/>
      <c r="BX132" s="367">
        <f t="shared" si="63"/>
        <v>0</v>
      </c>
      <c r="BY132" s="366"/>
      <c r="BZ132" s="174"/>
      <c r="CA132" s="174"/>
      <c r="CB132" s="174"/>
      <c r="CC132" s="174"/>
      <c r="CD132" s="367">
        <f t="shared" si="64"/>
        <v>0</v>
      </c>
      <c r="CE132" s="618"/>
      <c r="CF132" s="366"/>
      <c r="CG132" s="174"/>
      <c r="CH132" s="174"/>
      <c r="CI132" s="174"/>
      <c r="CJ132" s="174"/>
      <c r="CK132" s="367">
        <f t="shared" si="94"/>
        <v>0</v>
      </c>
      <c r="CL132" s="611">
        <f t="shared" si="65"/>
        <v>0</v>
      </c>
      <c r="CM132" s="174">
        <f t="shared" si="66"/>
        <v>0</v>
      </c>
      <c r="CN132" s="174">
        <f t="shared" si="67"/>
        <v>0</v>
      </c>
      <c r="CO132" s="174">
        <f t="shared" si="68"/>
        <v>0</v>
      </c>
      <c r="CP132" s="174">
        <f t="shared" si="69"/>
        <v>0</v>
      </c>
      <c r="CQ132" s="367">
        <f t="shared" si="95"/>
        <v>0</v>
      </c>
      <c r="CR132" s="613"/>
      <c r="CS132" s="601"/>
      <c r="CT132" s="601"/>
      <c r="CU132" s="601"/>
      <c r="CV132" s="601"/>
      <c r="CW132" s="367">
        <f t="shared" si="96"/>
        <v>0</v>
      </c>
      <c r="CX132" s="366"/>
      <c r="CY132" s="174"/>
      <c r="CZ132" s="174"/>
      <c r="DA132" s="174"/>
      <c r="DB132" s="174"/>
      <c r="DC132" s="367">
        <f t="shared" si="70"/>
        <v>0</v>
      </c>
      <c r="DD132" s="366"/>
      <c r="DE132" s="174"/>
      <c r="DF132" s="174"/>
      <c r="DG132" s="174"/>
      <c r="DH132" s="174"/>
      <c r="DI132" s="367">
        <f t="shared" si="71"/>
        <v>0</v>
      </c>
      <c r="DJ132" s="600">
        <f t="shared" si="72"/>
        <v>0</v>
      </c>
      <c r="DK132" s="601">
        <f t="shared" si="73"/>
        <v>0</v>
      </c>
      <c r="DL132" s="601">
        <f t="shared" si="74"/>
        <v>0</v>
      </c>
      <c r="DM132" s="601">
        <f t="shared" si="75"/>
        <v>0</v>
      </c>
      <c r="DN132" s="601">
        <f t="shared" si="76"/>
        <v>0</v>
      </c>
      <c r="DO132" s="602">
        <f t="shared" si="77"/>
        <v>0</v>
      </c>
      <c r="DP132" s="600">
        <f t="shared" si="78"/>
        <v>0</v>
      </c>
      <c r="DQ132" s="601">
        <f t="shared" si="79"/>
        <v>0</v>
      </c>
      <c r="DR132" s="601">
        <f t="shared" si="80"/>
        <v>0</v>
      </c>
      <c r="DS132" s="601">
        <f t="shared" si="81"/>
        <v>0</v>
      </c>
      <c r="DT132" s="601">
        <f t="shared" si="82"/>
        <v>0</v>
      </c>
      <c r="DU132" s="602">
        <f t="shared" si="83"/>
        <v>0</v>
      </c>
      <c r="DV132" s="600">
        <f t="shared" si="84"/>
        <v>0</v>
      </c>
      <c r="DW132" s="601">
        <f t="shared" si="85"/>
        <v>0</v>
      </c>
      <c r="DX132" s="601">
        <f t="shared" si="86"/>
        <v>0</v>
      </c>
      <c r="DY132" s="601">
        <f t="shared" si="87"/>
        <v>0</v>
      </c>
      <c r="DZ132" s="601">
        <f t="shared" si="88"/>
        <v>0</v>
      </c>
      <c r="EA132" s="602">
        <f t="shared" si="89"/>
        <v>0</v>
      </c>
      <c r="EB132" s="459"/>
      <c r="EC132" s="366"/>
      <c r="ED132" s="174"/>
      <c r="EE132" s="174"/>
      <c r="EF132" s="174"/>
      <c r="EG132" s="174"/>
      <c r="EH132" s="174">
        <f t="shared" si="90"/>
        <v>0</v>
      </c>
      <c r="EI132" s="602"/>
      <c r="EJ132" s="459"/>
      <c r="EK132" s="614"/>
      <c r="EL132" s="622"/>
      <c r="EM132" s="623"/>
      <c r="EO132" s="600">
        <v>427427</v>
      </c>
      <c r="EP132" s="601">
        <v>129590</v>
      </c>
      <c r="EQ132" s="601">
        <f t="shared" si="91"/>
        <v>557017</v>
      </c>
      <c r="ER132" s="624" t="s">
        <v>5734</v>
      </c>
      <c r="ES132" s="625">
        <v>45089</v>
      </c>
    </row>
    <row r="133" spans="1:149">
      <c r="A133" s="231">
        <v>186</v>
      </c>
      <c r="B133" s="151">
        <v>3460</v>
      </c>
      <c r="C133" s="151">
        <v>86797034</v>
      </c>
      <c r="D133" s="232" t="s">
        <v>3654</v>
      </c>
      <c r="E133" s="366"/>
      <c r="F133" s="174"/>
      <c r="G133" s="174"/>
      <c r="H133" s="174"/>
      <c r="I133" s="174"/>
      <c r="J133" s="367">
        <f t="shared" si="92"/>
        <v>0</v>
      </c>
      <c r="K133" s="366"/>
      <c r="L133" s="174"/>
      <c r="M133" s="174"/>
      <c r="N133" s="174"/>
      <c r="O133" s="174"/>
      <c r="P133" s="367">
        <f t="shared" si="51"/>
        <v>0</v>
      </c>
      <c r="Q133" s="366"/>
      <c r="R133" s="174">
        <f t="shared" si="52"/>
        <v>0</v>
      </c>
      <c r="S133" s="174"/>
      <c r="T133" s="174"/>
      <c r="U133" s="174"/>
      <c r="V133" s="367">
        <f t="shared" si="53"/>
        <v>0</v>
      </c>
      <c r="W133" s="366"/>
      <c r="X133" s="174"/>
      <c r="Y133" s="174"/>
      <c r="Z133" s="174"/>
      <c r="AA133" s="174"/>
      <c r="AB133" s="367">
        <f t="shared" si="54"/>
        <v>0</v>
      </c>
      <c r="AC133" s="366"/>
      <c r="AD133" s="174"/>
      <c r="AE133" s="174"/>
      <c r="AF133" s="174"/>
      <c r="AG133" s="174"/>
      <c r="AH133" s="367">
        <f t="shared" si="55"/>
        <v>0</v>
      </c>
      <c r="AI133" s="366"/>
      <c r="AJ133" s="174"/>
      <c r="AK133" s="174"/>
      <c r="AL133" s="174"/>
      <c r="AM133" s="174">
        <f t="shared" si="56"/>
        <v>0</v>
      </c>
      <c r="AN133" s="367">
        <f t="shared" si="57"/>
        <v>0</v>
      </c>
      <c r="AO133" s="611"/>
      <c r="AP133" s="174"/>
      <c r="AQ133" s="174"/>
      <c r="AR133" s="174"/>
      <c r="AS133" s="174"/>
      <c r="AT133" s="367">
        <f t="shared" si="58"/>
        <v>0</v>
      </c>
      <c r="AU133" s="366"/>
      <c r="AV133" s="174"/>
      <c r="AW133" s="174"/>
      <c r="AX133" s="174"/>
      <c r="AY133" s="174"/>
      <c r="AZ133" s="367">
        <f t="shared" si="59"/>
        <v>0</v>
      </c>
      <c r="BA133" s="366"/>
      <c r="BB133" s="174"/>
      <c r="BC133" s="174"/>
      <c r="BD133" s="174"/>
      <c r="BE133" s="174">
        <f t="shared" si="60"/>
        <v>0</v>
      </c>
      <c r="BF133" s="367">
        <f t="shared" si="61"/>
        <v>0</v>
      </c>
      <c r="BG133" s="611"/>
      <c r="BH133" s="174"/>
      <c r="BI133" s="174"/>
      <c r="BJ133" s="174"/>
      <c r="BK133" s="174"/>
      <c r="BL133" s="367">
        <f t="shared" si="93"/>
        <v>0</v>
      </c>
      <c r="BM133" s="366"/>
      <c r="BN133" s="174"/>
      <c r="BO133" s="174"/>
      <c r="BP133" s="174"/>
      <c r="BQ133" s="174"/>
      <c r="BR133" s="367">
        <f t="shared" si="62"/>
        <v>0</v>
      </c>
      <c r="BS133" s="366"/>
      <c r="BT133" s="174"/>
      <c r="BU133" s="174"/>
      <c r="BV133" s="174"/>
      <c r="BW133" s="174"/>
      <c r="BX133" s="367">
        <f t="shared" si="63"/>
        <v>0</v>
      </c>
      <c r="BY133" s="366"/>
      <c r="BZ133" s="174"/>
      <c r="CA133" s="174"/>
      <c r="CB133" s="174"/>
      <c r="CC133" s="174"/>
      <c r="CD133" s="367">
        <f t="shared" si="64"/>
        <v>0</v>
      </c>
      <c r="CE133" s="618"/>
      <c r="CF133" s="366"/>
      <c r="CG133" s="174"/>
      <c r="CH133" s="174"/>
      <c r="CI133" s="174"/>
      <c r="CJ133" s="174"/>
      <c r="CK133" s="367">
        <f t="shared" si="94"/>
        <v>0</v>
      </c>
      <c r="CL133" s="611">
        <f t="shared" si="65"/>
        <v>0</v>
      </c>
      <c r="CM133" s="174">
        <f t="shared" si="66"/>
        <v>0</v>
      </c>
      <c r="CN133" s="174">
        <f t="shared" si="67"/>
        <v>0</v>
      </c>
      <c r="CO133" s="174">
        <f t="shared" si="68"/>
        <v>0</v>
      </c>
      <c r="CP133" s="174">
        <f t="shared" si="69"/>
        <v>0</v>
      </c>
      <c r="CQ133" s="367">
        <f t="shared" si="95"/>
        <v>0</v>
      </c>
      <c r="CR133" s="613"/>
      <c r="CS133" s="601"/>
      <c r="CT133" s="601"/>
      <c r="CU133" s="601"/>
      <c r="CV133" s="601"/>
      <c r="CW133" s="367">
        <f t="shared" si="96"/>
        <v>0</v>
      </c>
      <c r="CX133" s="366"/>
      <c r="CY133" s="174"/>
      <c r="CZ133" s="174"/>
      <c r="DA133" s="174"/>
      <c r="DB133" s="174"/>
      <c r="DC133" s="367">
        <f t="shared" si="70"/>
        <v>0</v>
      </c>
      <c r="DD133" s="366"/>
      <c r="DE133" s="174"/>
      <c r="DF133" s="174"/>
      <c r="DG133" s="174"/>
      <c r="DH133" s="174"/>
      <c r="DI133" s="367">
        <f t="shared" si="71"/>
        <v>0</v>
      </c>
      <c r="DJ133" s="600">
        <f t="shared" si="72"/>
        <v>0</v>
      </c>
      <c r="DK133" s="601">
        <f t="shared" si="73"/>
        <v>0</v>
      </c>
      <c r="DL133" s="601">
        <f t="shared" si="74"/>
        <v>0</v>
      </c>
      <c r="DM133" s="601">
        <f t="shared" si="75"/>
        <v>0</v>
      </c>
      <c r="DN133" s="601">
        <f t="shared" si="76"/>
        <v>0</v>
      </c>
      <c r="DO133" s="602">
        <f t="shared" si="77"/>
        <v>0</v>
      </c>
      <c r="DP133" s="600">
        <f t="shared" si="78"/>
        <v>0</v>
      </c>
      <c r="DQ133" s="601">
        <f t="shared" si="79"/>
        <v>0</v>
      </c>
      <c r="DR133" s="601">
        <f t="shared" si="80"/>
        <v>0</v>
      </c>
      <c r="DS133" s="601">
        <f t="shared" si="81"/>
        <v>0</v>
      </c>
      <c r="DT133" s="601">
        <f t="shared" si="82"/>
        <v>0</v>
      </c>
      <c r="DU133" s="602">
        <f t="shared" si="83"/>
        <v>0</v>
      </c>
      <c r="DV133" s="600">
        <f t="shared" si="84"/>
        <v>0</v>
      </c>
      <c r="DW133" s="601">
        <f t="shared" si="85"/>
        <v>0</v>
      </c>
      <c r="DX133" s="601">
        <f t="shared" si="86"/>
        <v>0</v>
      </c>
      <c r="DY133" s="601">
        <f t="shared" si="87"/>
        <v>0</v>
      </c>
      <c r="DZ133" s="601">
        <f t="shared" si="88"/>
        <v>0</v>
      </c>
      <c r="EA133" s="602">
        <f t="shared" si="89"/>
        <v>0</v>
      </c>
      <c r="EB133" s="459"/>
      <c r="EC133" s="366"/>
      <c r="ED133" s="174"/>
      <c r="EE133" s="174"/>
      <c r="EF133" s="174"/>
      <c r="EG133" s="174"/>
      <c r="EH133" s="174">
        <f t="shared" si="90"/>
        <v>0</v>
      </c>
      <c r="EI133" s="602"/>
      <c r="EJ133" s="459"/>
      <c r="EK133" s="614"/>
      <c r="EL133" s="622"/>
      <c r="EM133" s="623"/>
      <c r="EO133" s="600"/>
      <c r="EP133" s="601"/>
      <c r="EQ133" s="601"/>
      <c r="ER133" s="624"/>
      <c r="ES133" s="625"/>
    </row>
    <row r="134" spans="1:149">
      <c r="A134" s="231">
        <v>187</v>
      </c>
      <c r="B134" s="151">
        <v>3413</v>
      </c>
      <c r="C134" s="151">
        <v>72743433</v>
      </c>
      <c r="D134" s="232" t="s">
        <v>1145</v>
      </c>
      <c r="E134" s="366"/>
      <c r="F134" s="174"/>
      <c r="G134" s="174"/>
      <c r="H134" s="174"/>
      <c r="I134" s="174"/>
      <c r="J134" s="367">
        <f t="shared" si="92"/>
        <v>0</v>
      </c>
      <c r="K134" s="366"/>
      <c r="L134" s="174"/>
      <c r="M134" s="174"/>
      <c r="N134" s="174"/>
      <c r="O134" s="174"/>
      <c r="P134" s="367">
        <f t="shared" si="51"/>
        <v>0</v>
      </c>
      <c r="Q134" s="366"/>
      <c r="R134" s="174">
        <f t="shared" ref="R134:R197" si="97">F134-L134</f>
        <v>0</v>
      </c>
      <c r="S134" s="174"/>
      <c r="T134" s="174"/>
      <c r="U134" s="174"/>
      <c r="V134" s="367">
        <f t="shared" ref="V134:V197" si="98">SUM(Q134:U134)</f>
        <v>0</v>
      </c>
      <c r="W134" s="366"/>
      <c r="X134" s="174"/>
      <c r="Y134" s="174"/>
      <c r="Z134" s="174"/>
      <c r="AA134" s="174"/>
      <c r="AB134" s="367">
        <f t="shared" ref="AB134:AB197" si="99">SUM(W134:AA134)</f>
        <v>0</v>
      </c>
      <c r="AC134" s="366"/>
      <c r="AD134" s="174"/>
      <c r="AE134" s="174"/>
      <c r="AF134" s="174"/>
      <c r="AG134" s="174"/>
      <c r="AH134" s="367">
        <f t="shared" ref="AH134:AH197" si="100">SUM(AC134:AG134)</f>
        <v>0</v>
      </c>
      <c r="AI134" s="366"/>
      <c r="AJ134" s="174"/>
      <c r="AK134" s="174"/>
      <c r="AL134" s="174"/>
      <c r="AM134" s="174">
        <f t="shared" ref="AM134:AM197" si="101">AA134-AG134</f>
        <v>0</v>
      </c>
      <c r="AN134" s="367">
        <f t="shared" ref="AN134:AN197" si="102">SUM(AI134:AM134)</f>
        <v>0</v>
      </c>
      <c r="AO134" s="611"/>
      <c r="AP134" s="174"/>
      <c r="AQ134" s="174"/>
      <c r="AR134" s="174"/>
      <c r="AS134" s="174"/>
      <c r="AT134" s="367">
        <f t="shared" si="58"/>
        <v>0</v>
      </c>
      <c r="AU134" s="366"/>
      <c r="AV134" s="174"/>
      <c r="AW134" s="174"/>
      <c r="AX134" s="174"/>
      <c r="AY134" s="174"/>
      <c r="AZ134" s="367">
        <f t="shared" ref="AZ134:AZ197" si="103">SUM(AU134:AY134)</f>
        <v>0</v>
      </c>
      <c r="BA134" s="366"/>
      <c r="BB134" s="174"/>
      <c r="BC134" s="174"/>
      <c r="BD134" s="174"/>
      <c r="BE134" s="174">
        <f t="shared" ref="BE134:BE197" si="104">AS134-AY134</f>
        <v>0</v>
      </c>
      <c r="BF134" s="367">
        <f t="shared" ref="BF134:BF197" si="105">SUM(BA134:BE134)</f>
        <v>0</v>
      </c>
      <c r="BG134" s="611"/>
      <c r="BH134" s="174"/>
      <c r="BI134" s="174"/>
      <c r="BJ134" s="174"/>
      <c r="BK134" s="174"/>
      <c r="BL134" s="367">
        <f t="shared" si="93"/>
        <v>0</v>
      </c>
      <c r="BM134" s="366"/>
      <c r="BN134" s="174"/>
      <c r="BO134" s="174"/>
      <c r="BP134" s="174"/>
      <c r="BQ134" s="174"/>
      <c r="BR134" s="367">
        <f t="shared" ref="BR134:BR197" si="106">SUM(BM134:BQ134)</f>
        <v>0</v>
      </c>
      <c r="BS134" s="366"/>
      <c r="BT134" s="174"/>
      <c r="BU134" s="174"/>
      <c r="BV134" s="174"/>
      <c r="BW134" s="174"/>
      <c r="BX134" s="367">
        <f t="shared" ref="BX134:BX197" si="107">SUM(BS134:BW134)</f>
        <v>0</v>
      </c>
      <c r="BY134" s="366"/>
      <c r="BZ134" s="174"/>
      <c r="CA134" s="174"/>
      <c r="CB134" s="174"/>
      <c r="CC134" s="174"/>
      <c r="CD134" s="367">
        <f t="shared" ref="CD134:CD197" si="108">SUM(BY134:CC134)</f>
        <v>0</v>
      </c>
      <c r="CE134" s="618"/>
      <c r="CF134" s="366"/>
      <c r="CG134" s="174"/>
      <c r="CH134" s="174"/>
      <c r="CI134" s="174"/>
      <c r="CJ134" s="174"/>
      <c r="CK134" s="367">
        <f t="shared" si="94"/>
        <v>0</v>
      </c>
      <c r="CL134" s="611">
        <f t="shared" ref="CL134:CL197" si="109">BY134-CF134</f>
        <v>0</v>
      </c>
      <c r="CM134" s="174">
        <f t="shared" ref="CM134:CM197" si="110">BZ134-CG134</f>
        <v>0</v>
      </c>
      <c r="CN134" s="174">
        <f t="shared" ref="CN134:CN197" si="111">CA134-CH134</f>
        <v>0</v>
      </c>
      <c r="CO134" s="174">
        <f t="shared" ref="CO134:CO197" si="112">CB134-CI134</f>
        <v>0</v>
      </c>
      <c r="CP134" s="174">
        <f t="shared" ref="CP134:CP197" si="113">CC134-CJ134</f>
        <v>0</v>
      </c>
      <c r="CQ134" s="367">
        <f t="shared" si="95"/>
        <v>0</v>
      </c>
      <c r="CR134" s="613"/>
      <c r="CS134" s="601"/>
      <c r="CT134" s="601"/>
      <c r="CU134" s="601"/>
      <c r="CV134" s="601"/>
      <c r="CW134" s="367">
        <f t="shared" si="96"/>
        <v>0</v>
      </c>
      <c r="CX134" s="366"/>
      <c r="CY134" s="174"/>
      <c r="CZ134" s="174"/>
      <c r="DA134" s="174"/>
      <c r="DB134" s="174"/>
      <c r="DC134" s="367">
        <f t="shared" ref="DC134:DC197" si="114">SUM(CX134:DB134)</f>
        <v>0</v>
      </c>
      <c r="DD134" s="366"/>
      <c r="DE134" s="174"/>
      <c r="DF134" s="174"/>
      <c r="DG134" s="174"/>
      <c r="DH134" s="174"/>
      <c r="DI134" s="367">
        <f t="shared" ref="DI134:DI197" si="115">SUM(DD134:DH134)</f>
        <v>0</v>
      </c>
      <c r="DJ134" s="600">
        <f t="shared" ref="DJ134:DJ197" si="116">E134+W134+AO134+BG134+BY134+CR134</f>
        <v>0</v>
      </c>
      <c r="DK134" s="601">
        <f t="shared" ref="DK134:DK197" si="117">F134+X134+AP134+BH134+BZ134+CS134</f>
        <v>0</v>
      </c>
      <c r="DL134" s="601">
        <f t="shared" ref="DL134:DL197" si="118">G134+Y134+AQ134+BI134+CA134+CT134</f>
        <v>0</v>
      </c>
      <c r="DM134" s="601">
        <f t="shared" ref="DM134:DM197" si="119">H134+Z134+AR134+BJ134+CB134+CU134</f>
        <v>0</v>
      </c>
      <c r="DN134" s="601">
        <f t="shared" ref="DN134:DN197" si="120">I134+AA134+AS134+BK134+CC134+CV134</f>
        <v>0</v>
      </c>
      <c r="DO134" s="602">
        <f t="shared" ref="DO134:DO197" si="121">SUM(DJ134:DN134)</f>
        <v>0</v>
      </c>
      <c r="DP134" s="600">
        <f t="shared" ref="DP134:DP197" si="122">K134+AC134+AU134+BM134+CF134+CX134</f>
        <v>0</v>
      </c>
      <c r="DQ134" s="601">
        <f t="shared" ref="DQ134:DQ197" si="123">L134+AD134+AV134+BN134+CG134+CY134</f>
        <v>0</v>
      </c>
      <c r="DR134" s="601">
        <f t="shared" ref="DR134:DR197" si="124">M134+AE134+AW134+BO134+CH134+CZ134</f>
        <v>0</v>
      </c>
      <c r="DS134" s="601">
        <f t="shared" ref="DS134:DS197" si="125">N134+AF134+AX134+BP134+CI134+DA134</f>
        <v>0</v>
      </c>
      <c r="DT134" s="601">
        <f t="shared" ref="DT134:DT197" si="126">O134+AG134+AY134+BQ134+CJ134+DB134</f>
        <v>0</v>
      </c>
      <c r="DU134" s="602">
        <f t="shared" ref="DU134:DU197" si="127">SUM(DP134:DT134)</f>
        <v>0</v>
      </c>
      <c r="DV134" s="600">
        <f t="shared" ref="DV134:DV197" si="128">Q134+AI134+BA134+DD134+BS134+CL134</f>
        <v>0</v>
      </c>
      <c r="DW134" s="601">
        <f t="shared" ref="DW134:DW197" si="129">R134+AJ134+BB134+DE134+BT134+CM134</f>
        <v>0</v>
      </c>
      <c r="DX134" s="601">
        <f t="shared" ref="DX134:DX197" si="130">S134+AK134+BC134+DF134+BU134+CN134</f>
        <v>0</v>
      </c>
      <c r="DY134" s="601">
        <f t="shared" ref="DY134:DY197" si="131">T134+AL134+BD134+DG134+BV134+CO134</f>
        <v>0</v>
      </c>
      <c r="DZ134" s="601">
        <f t="shared" ref="DZ134:DZ197" si="132">U134+AM134+BE134+DH134+BW134+CP134</f>
        <v>0</v>
      </c>
      <c r="EA134" s="602">
        <f t="shared" ref="EA134:EA197" si="133">SUM(DV134:DZ134)</f>
        <v>0</v>
      </c>
      <c r="EB134" s="459"/>
      <c r="EC134" s="366"/>
      <c r="ED134" s="174"/>
      <c r="EE134" s="174"/>
      <c r="EF134" s="174"/>
      <c r="EG134" s="174"/>
      <c r="EH134" s="174">
        <f t="shared" ref="EH134:EH197" si="134">SUM(EC134:EG134)</f>
        <v>0</v>
      </c>
      <c r="EI134" s="602"/>
      <c r="EJ134" s="459"/>
      <c r="EK134" s="614"/>
      <c r="EL134" s="622"/>
      <c r="EM134" s="623"/>
      <c r="EO134" s="600">
        <v>441048.23</v>
      </c>
      <c r="EP134" s="601">
        <v>133719.76999999999</v>
      </c>
      <c r="EQ134" s="601">
        <f t="shared" ref="EQ134:EQ197" si="135">SUM(EO134:EP134)</f>
        <v>574768</v>
      </c>
      <c r="ER134" s="624" t="s">
        <v>5813</v>
      </c>
      <c r="ES134" s="625">
        <v>45132</v>
      </c>
    </row>
    <row r="135" spans="1:149">
      <c r="A135" s="231">
        <v>188</v>
      </c>
      <c r="B135" s="151">
        <v>3409</v>
      </c>
      <c r="C135" s="151">
        <v>43257399</v>
      </c>
      <c r="D135" s="232" t="s">
        <v>1152</v>
      </c>
      <c r="E135" s="366"/>
      <c r="F135" s="174">
        <v>205920</v>
      </c>
      <c r="G135" s="174"/>
      <c r="H135" s="174"/>
      <c r="I135" s="174"/>
      <c r="J135" s="367">
        <f t="shared" si="92"/>
        <v>205920</v>
      </c>
      <c r="K135" s="366"/>
      <c r="L135" s="174">
        <v>82620</v>
      </c>
      <c r="M135" s="174"/>
      <c r="N135" s="174"/>
      <c r="O135" s="174"/>
      <c r="P135" s="367">
        <f t="shared" ref="P135:P198" si="136">SUM(K135:O135)</f>
        <v>82620</v>
      </c>
      <c r="Q135" s="366"/>
      <c r="R135" s="174">
        <f t="shared" si="97"/>
        <v>123300</v>
      </c>
      <c r="S135" s="174"/>
      <c r="T135" s="174"/>
      <c r="U135" s="174"/>
      <c r="V135" s="367">
        <f t="shared" si="98"/>
        <v>123300</v>
      </c>
      <c r="W135" s="366"/>
      <c r="X135" s="174"/>
      <c r="Y135" s="174"/>
      <c r="Z135" s="174"/>
      <c r="AA135" s="174"/>
      <c r="AB135" s="367">
        <f t="shared" si="99"/>
        <v>0</v>
      </c>
      <c r="AC135" s="366"/>
      <c r="AD135" s="174"/>
      <c r="AE135" s="174"/>
      <c r="AF135" s="174"/>
      <c r="AG135" s="174"/>
      <c r="AH135" s="367">
        <f t="shared" si="100"/>
        <v>0</v>
      </c>
      <c r="AI135" s="366"/>
      <c r="AJ135" s="174"/>
      <c r="AK135" s="174"/>
      <c r="AL135" s="174"/>
      <c r="AM135" s="174">
        <f t="shared" si="101"/>
        <v>0</v>
      </c>
      <c r="AN135" s="367">
        <f t="shared" si="102"/>
        <v>0</v>
      </c>
      <c r="AO135" s="611"/>
      <c r="AP135" s="174"/>
      <c r="AQ135" s="174"/>
      <c r="AR135" s="174"/>
      <c r="AS135" s="174">
        <v>537000</v>
      </c>
      <c r="AT135" s="367">
        <f t="shared" ref="AT135:AT198" si="137">SUM(AO135:AS135)</f>
        <v>537000</v>
      </c>
      <c r="AU135" s="366"/>
      <c r="AV135" s="174"/>
      <c r="AW135" s="174"/>
      <c r="AX135" s="174"/>
      <c r="AY135" s="174">
        <v>0</v>
      </c>
      <c r="AZ135" s="367">
        <f t="shared" si="103"/>
        <v>0</v>
      </c>
      <c r="BA135" s="366"/>
      <c r="BB135" s="174"/>
      <c r="BC135" s="174"/>
      <c r="BD135" s="174"/>
      <c r="BE135" s="174">
        <f t="shared" si="104"/>
        <v>537000</v>
      </c>
      <c r="BF135" s="367">
        <f t="shared" si="105"/>
        <v>537000</v>
      </c>
      <c r="BG135" s="611"/>
      <c r="BH135" s="174"/>
      <c r="BI135" s="174"/>
      <c r="BJ135" s="174"/>
      <c r="BK135" s="174"/>
      <c r="BL135" s="367">
        <f t="shared" si="93"/>
        <v>0</v>
      </c>
      <c r="BM135" s="366"/>
      <c r="BN135" s="174"/>
      <c r="BO135" s="174"/>
      <c r="BP135" s="174"/>
      <c r="BQ135" s="174"/>
      <c r="BR135" s="367">
        <f t="shared" si="106"/>
        <v>0</v>
      </c>
      <c r="BS135" s="366"/>
      <c r="BT135" s="174"/>
      <c r="BU135" s="174"/>
      <c r="BV135" s="174"/>
      <c r="BW135" s="174"/>
      <c r="BX135" s="367">
        <f t="shared" si="107"/>
        <v>0</v>
      </c>
      <c r="BY135" s="366">
        <v>346440</v>
      </c>
      <c r="BZ135" s="174"/>
      <c r="CA135" s="174">
        <v>117097</v>
      </c>
      <c r="CB135" s="174">
        <v>6929</v>
      </c>
      <c r="CC135" s="174"/>
      <c r="CD135" s="367">
        <f t="shared" si="108"/>
        <v>470466</v>
      </c>
      <c r="CE135" s="618">
        <v>1</v>
      </c>
      <c r="CF135" s="366">
        <v>4233</v>
      </c>
      <c r="CG135" s="174"/>
      <c r="CH135" s="174">
        <f>1229.67+202.25</f>
        <v>1431.92</v>
      </c>
      <c r="CI135" s="174">
        <f>-75.48</f>
        <v>-75.48</v>
      </c>
      <c r="CJ135" s="174"/>
      <c r="CK135" s="367">
        <f t="shared" si="94"/>
        <v>5589.4400000000005</v>
      </c>
      <c r="CL135" s="611">
        <f t="shared" si="109"/>
        <v>342207</v>
      </c>
      <c r="CM135" s="174">
        <f t="shared" si="110"/>
        <v>0</v>
      </c>
      <c r="CN135" s="174">
        <f t="shared" si="111"/>
        <v>115665.08</v>
      </c>
      <c r="CO135" s="174">
        <f t="shared" si="112"/>
        <v>7004.48</v>
      </c>
      <c r="CP135" s="174">
        <f t="shared" si="113"/>
        <v>0</v>
      </c>
      <c r="CQ135" s="367">
        <f t="shared" si="95"/>
        <v>464876.56</v>
      </c>
      <c r="CR135" s="613"/>
      <c r="CS135" s="601"/>
      <c r="CT135" s="601"/>
      <c r="CU135" s="601"/>
      <c r="CV135" s="601"/>
      <c r="CW135" s="367">
        <f t="shared" si="96"/>
        <v>0</v>
      </c>
      <c r="CX135" s="366"/>
      <c r="CY135" s="174"/>
      <c r="CZ135" s="174"/>
      <c r="DA135" s="174"/>
      <c r="DB135" s="174"/>
      <c r="DC135" s="367">
        <f t="shared" si="114"/>
        <v>0</v>
      </c>
      <c r="DD135" s="366"/>
      <c r="DE135" s="174"/>
      <c r="DF135" s="174"/>
      <c r="DG135" s="174"/>
      <c r="DH135" s="174"/>
      <c r="DI135" s="367">
        <f t="shared" si="115"/>
        <v>0</v>
      </c>
      <c r="DJ135" s="600">
        <f t="shared" si="116"/>
        <v>346440</v>
      </c>
      <c r="DK135" s="601">
        <f t="shared" si="117"/>
        <v>205920</v>
      </c>
      <c r="DL135" s="601">
        <f t="shared" si="118"/>
        <v>117097</v>
      </c>
      <c r="DM135" s="601">
        <f t="shared" si="119"/>
        <v>6929</v>
      </c>
      <c r="DN135" s="601">
        <f t="shared" si="120"/>
        <v>537000</v>
      </c>
      <c r="DO135" s="602">
        <f t="shared" si="121"/>
        <v>1213386</v>
      </c>
      <c r="DP135" s="600">
        <f t="shared" si="122"/>
        <v>4233</v>
      </c>
      <c r="DQ135" s="601">
        <f t="shared" si="123"/>
        <v>82620</v>
      </c>
      <c r="DR135" s="601">
        <f t="shared" si="124"/>
        <v>1431.92</v>
      </c>
      <c r="DS135" s="601">
        <f t="shared" si="125"/>
        <v>-75.48</v>
      </c>
      <c r="DT135" s="601">
        <f t="shared" si="126"/>
        <v>0</v>
      </c>
      <c r="DU135" s="602">
        <f t="shared" si="127"/>
        <v>88209.44</v>
      </c>
      <c r="DV135" s="600">
        <f t="shared" si="128"/>
        <v>342207</v>
      </c>
      <c r="DW135" s="601">
        <f t="shared" si="129"/>
        <v>123300</v>
      </c>
      <c r="DX135" s="601">
        <f t="shared" si="130"/>
        <v>115665.08</v>
      </c>
      <c r="DY135" s="601">
        <f t="shared" si="131"/>
        <v>7004.48</v>
      </c>
      <c r="DZ135" s="601">
        <f t="shared" si="132"/>
        <v>537000</v>
      </c>
      <c r="EA135" s="602">
        <f t="shared" si="133"/>
        <v>1125176.56</v>
      </c>
      <c r="EB135" s="459"/>
      <c r="EC135" s="366">
        <v>95000</v>
      </c>
      <c r="ED135" s="174">
        <v>250000</v>
      </c>
      <c r="EE135" s="174">
        <v>32110</v>
      </c>
      <c r="EF135" s="174">
        <v>1900</v>
      </c>
      <c r="EG135" s="174">
        <v>920990</v>
      </c>
      <c r="EH135" s="174">
        <f t="shared" si="134"/>
        <v>1300000</v>
      </c>
      <c r="EI135" s="602">
        <v>4.0199999999999996</v>
      </c>
      <c r="EJ135" s="459"/>
      <c r="EK135" s="614"/>
      <c r="EL135" s="622"/>
      <c r="EM135" s="623"/>
      <c r="EO135" s="600">
        <v>1236414.95</v>
      </c>
      <c r="EP135" s="601">
        <v>374864.05</v>
      </c>
      <c r="EQ135" s="601">
        <f t="shared" si="135"/>
        <v>1611279</v>
      </c>
      <c r="ER135" s="624" t="s">
        <v>5875</v>
      </c>
      <c r="ES135" s="625">
        <v>45174</v>
      </c>
    </row>
    <row r="136" spans="1:149">
      <c r="A136" s="231">
        <v>189</v>
      </c>
      <c r="B136" s="151">
        <v>3415</v>
      </c>
      <c r="C136" s="151">
        <v>72743271</v>
      </c>
      <c r="D136" s="232" t="s">
        <v>1158</v>
      </c>
      <c r="E136" s="366"/>
      <c r="F136" s="174">
        <v>42240</v>
      </c>
      <c r="G136" s="174"/>
      <c r="H136" s="174"/>
      <c r="I136" s="174"/>
      <c r="J136" s="367">
        <f t="shared" si="92"/>
        <v>42240</v>
      </c>
      <c r="K136" s="366"/>
      <c r="L136" s="174"/>
      <c r="M136" s="174"/>
      <c r="N136" s="174"/>
      <c r="O136" s="174"/>
      <c r="P136" s="367">
        <f t="shared" si="136"/>
        <v>0</v>
      </c>
      <c r="Q136" s="366"/>
      <c r="R136" s="174">
        <f t="shared" si="97"/>
        <v>42240</v>
      </c>
      <c r="S136" s="174"/>
      <c r="T136" s="174"/>
      <c r="U136" s="174"/>
      <c r="V136" s="367">
        <f t="shared" si="98"/>
        <v>42240</v>
      </c>
      <c r="W136" s="366"/>
      <c r="X136" s="174"/>
      <c r="Y136" s="174"/>
      <c r="Z136" s="174"/>
      <c r="AA136" s="174">
        <v>445000</v>
      </c>
      <c r="AB136" s="367">
        <f t="shared" si="99"/>
        <v>445000</v>
      </c>
      <c r="AC136" s="366"/>
      <c r="AD136" s="174"/>
      <c r="AE136" s="174"/>
      <c r="AF136" s="174"/>
      <c r="AG136" s="174"/>
      <c r="AH136" s="367">
        <f t="shared" si="100"/>
        <v>0</v>
      </c>
      <c r="AI136" s="366"/>
      <c r="AJ136" s="174"/>
      <c r="AK136" s="174"/>
      <c r="AL136" s="174"/>
      <c r="AM136" s="174">
        <f t="shared" si="101"/>
        <v>445000</v>
      </c>
      <c r="AN136" s="367">
        <f t="shared" si="102"/>
        <v>445000</v>
      </c>
      <c r="AO136" s="611"/>
      <c r="AP136" s="174"/>
      <c r="AQ136" s="174"/>
      <c r="AR136" s="174"/>
      <c r="AS136" s="174">
        <v>20000</v>
      </c>
      <c r="AT136" s="367">
        <f t="shared" si="137"/>
        <v>20000</v>
      </c>
      <c r="AU136" s="366"/>
      <c r="AV136" s="174"/>
      <c r="AW136" s="174"/>
      <c r="AX136" s="174"/>
      <c r="AY136" s="174"/>
      <c r="AZ136" s="367">
        <f t="shared" si="103"/>
        <v>0</v>
      </c>
      <c r="BA136" s="366"/>
      <c r="BB136" s="174"/>
      <c r="BC136" s="174"/>
      <c r="BD136" s="174"/>
      <c r="BE136" s="174">
        <f t="shared" si="104"/>
        <v>20000</v>
      </c>
      <c r="BF136" s="367">
        <f t="shared" si="105"/>
        <v>20000</v>
      </c>
      <c r="BG136" s="611"/>
      <c r="BH136" s="174"/>
      <c r="BI136" s="174"/>
      <c r="BJ136" s="174"/>
      <c r="BK136" s="174"/>
      <c r="BL136" s="367">
        <f t="shared" si="93"/>
        <v>0</v>
      </c>
      <c r="BM136" s="366"/>
      <c r="BN136" s="174"/>
      <c r="BO136" s="174"/>
      <c r="BP136" s="174"/>
      <c r="BQ136" s="174"/>
      <c r="BR136" s="367">
        <f t="shared" si="106"/>
        <v>0</v>
      </c>
      <c r="BS136" s="366"/>
      <c r="BT136" s="174"/>
      <c r="BU136" s="174"/>
      <c r="BV136" s="174"/>
      <c r="BW136" s="174"/>
      <c r="BX136" s="367">
        <f t="shared" si="107"/>
        <v>0</v>
      </c>
      <c r="BY136" s="366"/>
      <c r="BZ136" s="174"/>
      <c r="CA136" s="174"/>
      <c r="CB136" s="174"/>
      <c r="CC136" s="174"/>
      <c r="CD136" s="367">
        <f t="shared" si="108"/>
        <v>0</v>
      </c>
      <c r="CE136" s="618"/>
      <c r="CF136" s="366"/>
      <c r="CG136" s="174"/>
      <c r="CH136" s="174"/>
      <c r="CI136" s="174"/>
      <c r="CJ136" s="174"/>
      <c r="CK136" s="367">
        <f t="shared" si="94"/>
        <v>0</v>
      </c>
      <c r="CL136" s="611">
        <f t="shared" si="109"/>
        <v>0</v>
      </c>
      <c r="CM136" s="174">
        <f t="shared" si="110"/>
        <v>0</v>
      </c>
      <c r="CN136" s="174">
        <f t="shared" si="111"/>
        <v>0</v>
      </c>
      <c r="CO136" s="174">
        <f t="shared" si="112"/>
        <v>0</v>
      </c>
      <c r="CP136" s="174">
        <f t="shared" si="113"/>
        <v>0</v>
      </c>
      <c r="CQ136" s="367">
        <f t="shared" si="95"/>
        <v>0</v>
      </c>
      <c r="CR136" s="613"/>
      <c r="CS136" s="601"/>
      <c r="CT136" s="601"/>
      <c r="CU136" s="601"/>
      <c r="CV136" s="601"/>
      <c r="CW136" s="367">
        <f t="shared" si="96"/>
        <v>0</v>
      </c>
      <c r="CX136" s="366"/>
      <c r="CY136" s="174"/>
      <c r="CZ136" s="174"/>
      <c r="DA136" s="174"/>
      <c r="DB136" s="174"/>
      <c r="DC136" s="367">
        <f t="shared" si="114"/>
        <v>0</v>
      </c>
      <c r="DD136" s="366"/>
      <c r="DE136" s="174"/>
      <c r="DF136" s="174"/>
      <c r="DG136" s="174"/>
      <c r="DH136" s="174"/>
      <c r="DI136" s="367">
        <f t="shared" si="115"/>
        <v>0</v>
      </c>
      <c r="DJ136" s="600">
        <f t="shared" si="116"/>
        <v>0</v>
      </c>
      <c r="DK136" s="601">
        <f t="shared" si="117"/>
        <v>42240</v>
      </c>
      <c r="DL136" s="601">
        <f t="shared" si="118"/>
        <v>0</v>
      </c>
      <c r="DM136" s="601">
        <f t="shared" si="119"/>
        <v>0</v>
      </c>
      <c r="DN136" s="601">
        <f t="shared" si="120"/>
        <v>465000</v>
      </c>
      <c r="DO136" s="602">
        <f t="shared" si="121"/>
        <v>507240</v>
      </c>
      <c r="DP136" s="600">
        <f t="shared" si="122"/>
        <v>0</v>
      </c>
      <c r="DQ136" s="601">
        <f t="shared" si="123"/>
        <v>0</v>
      </c>
      <c r="DR136" s="601">
        <f t="shared" si="124"/>
        <v>0</v>
      </c>
      <c r="DS136" s="601">
        <f t="shared" si="125"/>
        <v>0</v>
      </c>
      <c r="DT136" s="601">
        <f t="shared" si="126"/>
        <v>0</v>
      </c>
      <c r="DU136" s="602">
        <f t="shared" si="127"/>
        <v>0</v>
      </c>
      <c r="DV136" s="600">
        <f t="shared" si="128"/>
        <v>0</v>
      </c>
      <c r="DW136" s="601">
        <f t="shared" si="129"/>
        <v>42240</v>
      </c>
      <c r="DX136" s="601">
        <f t="shared" si="130"/>
        <v>0</v>
      </c>
      <c r="DY136" s="601">
        <f t="shared" si="131"/>
        <v>0</v>
      </c>
      <c r="DZ136" s="601">
        <f t="shared" si="132"/>
        <v>465000</v>
      </c>
      <c r="EA136" s="602">
        <f t="shared" si="133"/>
        <v>507240</v>
      </c>
      <c r="EB136" s="459"/>
      <c r="EC136" s="366"/>
      <c r="ED136" s="174"/>
      <c r="EE136" s="174"/>
      <c r="EF136" s="174"/>
      <c r="EG136" s="174"/>
      <c r="EH136" s="174">
        <f t="shared" si="134"/>
        <v>0</v>
      </c>
      <c r="EI136" s="602"/>
      <c r="EJ136" s="459"/>
      <c r="EK136" s="614"/>
      <c r="EL136" s="622"/>
      <c r="EM136" s="623"/>
      <c r="EO136" s="600">
        <v>2469079.09</v>
      </c>
      <c r="EP136" s="601">
        <v>748590.91</v>
      </c>
      <c r="EQ136" s="601">
        <f t="shared" si="135"/>
        <v>3217670</v>
      </c>
      <c r="ER136" s="624" t="s">
        <v>5885</v>
      </c>
      <c r="ES136" s="625">
        <v>45191</v>
      </c>
    </row>
    <row r="137" spans="1:149">
      <c r="A137" s="231">
        <v>190</v>
      </c>
      <c r="B137" s="151">
        <v>3412</v>
      </c>
      <c r="C137" s="151">
        <v>72742879</v>
      </c>
      <c r="D137" s="232" t="s">
        <v>1162</v>
      </c>
      <c r="E137" s="366"/>
      <c r="F137" s="174">
        <v>270720</v>
      </c>
      <c r="G137" s="174"/>
      <c r="H137" s="174"/>
      <c r="I137" s="174"/>
      <c r="J137" s="367">
        <f t="shared" si="92"/>
        <v>270720</v>
      </c>
      <c r="K137" s="366"/>
      <c r="L137" s="174"/>
      <c r="M137" s="174"/>
      <c r="N137" s="174"/>
      <c r="O137" s="174"/>
      <c r="P137" s="367">
        <f t="shared" si="136"/>
        <v>0</v>
      </c>
      <c r="Q137" s="366"/>
      <c r="R137" s="174">
        <f t="shared" si="97"/>
        <v>270720</v>
      </c>
      <c r="S137" s="174"/>
      <c r="T137" s="174"/>
      <c r="U137" s="174"/>
      <c r="V137" s="367">
        <f t="shared" si="98"/>
        <v>270720</v>
      </c>
      <c r="W137" s="366"/>
      <c r="X137" s="174"/>
      <c r="Y137" s="174"/>
      <c r="Z137" s="174"/>
      <c r="AA137" s="174">
        <v>677000</v>
      </c>
      <c r="AB137" s="367">
        <f t="shared" si="99"/>
        <v>677000</v>
      </c>
      <c r="AC137" s="366"/>
      <c r="AD137" s="174"/>
      <c r="AE137" s="174"/>
      <c r="AF137" s="174"/>
      <c r="AG137" s="174"/>
      <c r="AH137" s="367">
        <f t="shared" si="100"/>
        <v>0</v>
      </c>
      <c r="AI137" s="366"/>
      <c r="AJ137" s="174"/>
      <c r="AK137" s="174"/>
      <c r="AL137" s="174"/>
      <c r="AM137" s="174">
        <f t="shared" si="101"/>
        <v>677000</v>
      </c>
      <c r="AN137" s="367">
        <f t="shared" si="102"/>
        <v>677000</v>
      </c>
      <c r="AO137" s="611"/>
      <c r="AP137" s="174"/>
      <c r="AQ137" s="174"/>
      <c r="AR137" s="174"/>
      <c r="AS137" s="174">
        <v>299000</v>
      </c>
      <c r="AT137" s="367">
        <f t="shared" si="137"/>
        <v>299000</v>
      </c>
      <c r="AU137" s="366"/>
      <c r="AV137" s="174"/>
      <c r="AW137" s="174"/>
      <c r="AX137" s="174"/>
      <c r="AY137" s="174"/>
      <c r="AZ137" s="367">
        <f t="shared" si="103"/>
        <v>0</v>
      </c>
      <c r="BA137" s="366"/>
      <c r="BB137" s="174"/>
      <c r="BC137" s="174"/>
      <c r="BD137" s="174"/>
      <c r="BE137" s="174">
        <f t="shared" si="104"/>
        <v>299000</v>
      </c>
      <c r="BF137" s="367">
        <f t="shared" si="105"/>
        <v>299000</v>
      </c>
      <c r="BG137" s="611"/>
      <c r="BH137" s="174"/>
      <c r="BI137" s="174"/>
      <c r="BJ137" s="174"/>
      <c r="BK137" s="174"/>
      <c r="BL137" s="367">
        <f t="shared" si="93"/>
        <v>0</v>
      </c>
      <c r="BM137" s="366"/>
      <c r="BN137" s="174"/>
      <c r="BO137" s="174"/>
      <c r="BP137" s="174"/>
      <c r="BQ137" s="174"/>
      <c r="BR137" s="367">
        <f t="shared" si="106"/>
        <v>0</v>
      </c>
      <c r="BS137" s="366"/>
      <c r="BT137" s="174"/>
      <c r="BU137" s="174"/>
      <c r="BV137" s="174"/>
      <c r="BW137" s="174"/>
      <c r="BX137" s="367">
        <f t="shared" si="107"/>
        <v>0</v>
      </c>
      <c r="BY137" s="366">
        <v>346440</v>
      </c>
      <c r="BZ137" s="174"/>
      <c r="CA137" s="174">
        <v>117097</v>
      </c>
      <c r="CB137" s="174">
        <v>6929</v>
      </c>
      <c r="CC137" s="174"/>
      <c r="CD137" s="367">
        <f t="shared" si="108"/>
        <v>470466</v>
      </c>
      <c r="CE137" s="618">
        <v>1</v>
      </c>
      <c r="CF137" s="366"/>
      <c r="CG137" s="174"/>
      <c r="CH137" s="174"/>
      <c r="CI137" s="174"/>
      <c r="CJ137" s="174"/>
      <c r="CK137" s="367">
        <f t="shared" si="94"/>
        <v>0</v>
      </c>
      <c r="CL137" s="611">
        <f t="shared" si="109"/>
        <v>346440</v>
      </c>
      <c r="CM137" s="174">
        <f t="shared" si="110"/>
        <v>0</v>
      </c>
      <c r="CN137" s="174">
        <f t="shared" si="111"/>
        <v>117097</v>
      </c>
      <c r="CO137" s="174">
        <f t="shared" si="112"/>
        <v>6929</v>
      </c>
      <c r="CP137" s="174">
        <f t="shared" si="113"/>
        <v>0</v>
      </c>
      <c r="CQ137" s="367">
        <f t="shared" si="95"/>
        <v>470466</v>
      </c>
      <c r="CR137" s="613"/>
      <c r="CS137" s="601"/>
      <c r="CT137" s="601"/>
      <c r="CU137" s="601"/>
      <c r="CV137" s="601"/>
      <c r="CW137" s="367">
        <f t="shared" si="96"/>
        <v>0</v>
      </c>
      <c r="CX137" s="366"/>
      <c r="CY137" s="174"/>
      <c r="CZ137" s="174"/>
      <c r="DA137" s="174"/>
      <c r="DB137" s="174"/>
      <c r="DC137" s="367">
        <f t="shared" si="114"/>
        <v>0</v>
      </c>
      <c r="DD137" s="366"/>
      <c r="DE137" s="174"/>
      <c r="DF137" s="174"/>
      <c r="DG137" s="174"/>
      <c r="DH137" s="174"/>
      <c r="DI137" s="367">
        <f t="shared" si="115"/>
        <v>0</v>
      </c>
      <c r="DJ137" s="600">
        <f t="shared" si="116"/>
        <v>346440</v>
      </c>
      <c r="DK137" s="601">
        <f t="shared" si="117"/>
        <v>270720</v>
      </c>
      <c r="DL137" s="601">
        <f t="shared" si="118"/>
        <v>117097</v>
      </c>
      <c r="DM137" s="601">
        <f t="shared" si="119"/>
        <v>6929</v>
      </c>
      <c r="DN137" s="601">
        <f t="shared" si="120"/>
        <v>976000</v>
      </c>
      <c r="DO137" s="602">
        <f t="shared" si="121"/>
        <v>1717186</v>
      </c>
      <c r="DP137" s="600">
        <f t="shared" si="122"/>
        <v>0</v>
      </c>
      <c r="DQ137" s="601">
        <f t="shared" si="123"/>
        <v>0</v>
      </c>
      <c r="DR137" s="601">
        <f t="shared" si="124"/>
        <v>0</v>
      </c>
      <c r="DS137" s="601">
        <f t="shared" si="125"/>
        <v>0</v>
      </c>
      <c r="DT137" s="601">
        <f t="shared" si="126"/>
        <v>0</v>
      </c>
      <c r="DU137" s="602">
        <f t="shared" si="127"/>
        <v>0</v>
      </c>
      <c r="DV137" s="600">
        <f t="shared" si="128"/>
        <v>346440</v>
      </c>
      <c r="DW137" s="601">
        <f t="shared" si="129"/>
        <v>270720</v>
      </c>
      <c r="DX137" s="601">
        <f t="shared" si="130"/>
        <v>117097</v>
      </c>
      <c r="DY137" s="601">
        <f t="shared" si="131"/>
        <v>6929</v>
      </c>
      <c r="DZ137" s="601">
        <f t="shared" si="132"/>
        <v>976000</v>
      </c>
      <c r="EA137" s="602">
        <f t="shared" si="133"/>
        <v>1717186</v>
      </c>
      <c r="EB137" s="459"/>
      <c r="EC137" s="366"/>
      <c r="ED137" s="174"/>
      <c r="EE137" s="174"/>
      <c r="EF137" s="174"/>
      <c r="EG137" s="174"/>
      <c r="EH137" s="174">
        <f t="shared" si="134"/>
        <v>0</v>
      </c>
      <c r="EI137" s="602"/>
      <c r="EJ137" s="459"/>
      <c r="EK137" s="614">
        <v>8598</v>
      </c>
      <c r="EL137" s="622" t="s">
        <v>5763</v>
      </c>
      <c r="EM137" s="623">
        <v>45198</v>
      </c>
      <c r="EO137" s="600">
        <v>1727182.08</v>
      </c>
      <c r="EP137" s="601">
        <v>523657.92</v>
      </c>
      <c r="EQ137" s="601">
        <f t="shared" si="135"/>
        <v>2250840</v>
      </c>
      <c r="ER137" s="624" t="s">
        <v>5777</v>
      </c>
      <c r="ES137" s="625">
        <v>45110</v>
      </c>
    </row>
    <row r="138" spans="1:149">
      <c r="A138" s="231">
        <v>191</v>
      </c>
      <c r="B138" s="151">
        <v>3416</v>
      </c>
      <c r="C138" s="151">
        <v>72743034</v>
      </c>
      <c r="D138" s="232" t="s">
        <v>1167</v>
      </c>
      <c r="E138" s="366"/>
      <c r="F138" s="174">
        <v>179040</v>
      </c>
      <c r="G138" s="174"/>
      <c r="H138" s="174"/>
      <c r="I138" s="174"/>
      <c r="J138" s="367">
        <f t="shared" si="92"/>
        <v>179040</v>
      </c>
      <c r="K138" s="366"/>
      <c r="L138" s="174"/>
      <c r="M138" s="174"/>
      <c r="N138" s="174"/>
      <c r="O138" s="174"/>
      <c r="P138" s="367">
        <f t="shared" si="136"/>
        <v>0</v>
      </c>
      <c r="Q138" s="366"/>
      <c r="R138" s="174">
        <f t="shared" si="97"/>
        <v>179040</v>
      </c>
      <c r="S138" s="174"/>
      <c r="T138" s="174"/>
      <c r="U138" s="174"/>
      <c r="V138" s="367">
        <f t="shared" si="98"/>
        <v>179040</v>
      </c>
      <c r="W138" s="366"/>
      <c r="X138" s="174"/>
      <c r="Y138" s="174"/>
      <c r="Z138" s="174"/>
      <c r="AA138" s="174"/>
      <c r="AB138" s="367">
        <f t="shared" si="99"/>
        <v>0</v>
      </c>
      <c r="AC138" s="366"/>
      <c r="AD138" s="174"/>
      <c r="AE138" s="174"/>
      <c r="AF138" s="174"/>
      <c r="AG138" s="174"/>
      <c r="AH138" s="367">
        <f t="shared" si="100"/>
        <v>0</v>
      </c>
      <c r="AI138" s="366"/>
      <c r="AJ138" s="174"/>
      <c r="AK138" s="174"/>
      <c r="AL138" s="174"/>
      <c r="AM138" s="174">
        <f t="shared" si="101"/>
        <v>0</v>
      </c>
      <c r="AN138" s="367">
        <f t="shared" si="102"/>
        <v>0</v>
      </c>
      <c r="AO138" s="611"/>
      <c r="AP138" s="174"/>
      <c r="AQ138" s="174"/>
      <c r="AR138" s="174"/>
      <c r="AS138" s="174">
        <v>172000</v>
      </c>
      <c r="AT138" s="367">
        <f t="shared" si="137"/>
        <v>172000</v>
      </c>
      <c r="AU138" s="366"/>
      <c r="AV138" s="174"/>
      <c r="AW138" s="174"/>
      <c r="AX138" s="174"/>
      <c r="AY138" s="174"/>
      <c r="AZ138" s="367">
        <f t="shared" si="103"/>
        <v>0</v>
      </c>
      <c r="BA138" s="366"/>
      <c r="BB138" s="174"/>
      <c r="BC138" s="174"/>
      <c r="BD138" s="174"/>
      <c r="BE138" s="174">
        <f t="shared" si="104"/>
        <v>172000</v>
      </c>
      <c r="BF138" s="367">
        <f t="shared" si="105"/>
        <v>172000</v>
      </c>
      <c r="BG138" s="611"/>
      <c r="BH138" s="174"/>
      <c r="BI138" s="174"/>
      <c r="BJ138" s="174"/>
      <c r="BK138" s="174"/>
      <c r="BL138" s="367">
        <f t="shared" si="93"/>
        <v>0</v>
      </c>
      <c r="BM138" s="366"/>
      <c r="BN138" s="174"/>
      <c r="BO138" s="174"/>
      <c r="BP138" s="174"/>
      <c r="BQ138" s="174"/>
      <c r="BR138" s="367">
        <f t="shared" si="106"/>
        <v>0</v>
      </c>
      <c r="BS138" s="366"/>
      <c r="BT138" s="174"/>
      <c r="BU138" s="174"/>
      <c r="BV138" s="174"/>
      <c r="BW138" s="174"/>
      <c r="BX138" s="367">
        <f t="shared" si="107"/>
        <v>0</v>
      </c>
      <c r="BY138" s="366">
        <v>230960</v>
      </c>
      <c r="BZ138" s="174"/>
      <c r="CA138" s="174">
        <v>78064</v>
      </c>
      <c r="CB138" s="174">
        <v>4619</v>
      </c>
      <c r="CC138" s="174"/>
      <c r="CD138" s="367">
        <f t="shared" si="108"/>
        <v>313643</v>
      </c>
      <c r="CE138" s="618">
        <v>0.66669999999999996</v>
      </c>
      <c r="CF138" s="366"/>
      <c r="CG138" s="174"/>
      <c r="CH138" s="174"/>
      <c r="CI138" s="174"/>
      <c r="CJ138" s="174"/>
      <c r="CK138" s="367">
        <f t="shared" si="94"/>
        <v>0</v>
      </c>
      <c r="CL138" s="611">
        <f t="shared" si="109"/>
        <v>230960</v>
      </c>
      <c r="CM138" s="174">
        <f t="shared" si="110"/>
        <v>0</v>
      </c>
      <c r="CN138" s="174">
        <f t="shared" si="111"/>
        <v>78064</v>
      </c>
      <c r="CO138" s="174">
        <f t="shared" si="112"/>
        <v>4619</v>
      </c>
      <c r="CP138" s="174">
        <f t="shared" si="113"/>
        <v>0</v>
      </c>
      <c r="CQ138" s="367">
        <f t="shared" si="95"/>
        <v>313643</v>
      </c>
      <c r="CR138" s="613"/>
      <c r="CS138" s="601"/>
      <c r="CT138" s="601"/>
      <c r="CU138" s="601"/>
      <c r="CV138" s="601"/>
      <c r="CW138" s="367">
        <f t="shared" si="96"/>
        <v>0</v>
      </c>
      <c r="CX138" s="366"/>
      <c r="CY138" s="174"/>
      <c r="CZ138" s="174"/>
      <c r="DA138" s="174"/>
      <c r="DB138" s="174"/>
      <c r="DC138" s="367">
        <f t="shared" si="114"/>
        <v>0</v>
      </c>
      <c r="DD138" s="366"/>
      <c r="DE138" s="174"/>
      <c r="DF138" s="174"/>
      <c r="DG138" s="174"/>
      <c r="DH138" s="174"/>
      <c r="DI138" s="367">
        <f t="shared" si="115"/>
        <v>0</v>
      </c>
      <c r="DJ138" s="600">
        <f t="shared" si="116"/>
        <v>230960</v>
      </c>
      <c r="DK138" s="601">
        <f t="shared" si="117"/>
        <v>179040</v>
      </c>
      <c r="DL138" s="601">
        <f t="shared" si="118"/>
        <v>78064</v>
      </c>
      <c r="DM138" s="601">
        <f t="shared" si="119"/>
        <v>4619</v>
      </c>
      <c r="DN138" s="601">
        <f t="shared" si="120"/>
        <v>172000</v>
      </c>
      <c r="DO138" s="602">
        <f t="shared" si="121"/>
        <v>664683</v>
      </c>
      <c r="DP138" s="600">
        <f t="shared" si="122"/>
        <v>0</v>
      </c>
      <c r="DQ138" s="601">
        <f t="shared" si="123"/>
        <v>0</v>
      </c>
      <c r="DR138" s="601">
        <f t="shared" si="124"/>
        <v>0</v>
      </c>
      <c r="DS138" s="601">
        <f t="shared" si="125"/>
        <v>0</v>
      </c>
      <c r="DT138" s="601">
        <f t="shared" si="126"/>
        <v>0</v>
      </c>
      <c r="DU138" s="602">
        <f t="shared" si="127"/>
        <v>0</v>
      </c>
      <c r="DV138" s="600">
        <f t="shared" si="128"/>
        <v>230960</v>
      </c>
      <c r="DW138" s="601">
        <f t="shared" si="129"/>
        <v>179040</v>
      </c>
      <c r="DX138" s="601">
        <f t="shared" si="130"/>
        <v>78064</v>
      </c>
      <c r="DY138" s="601">
        <f t="shared" si="131"/>
        <v>4619</v>
      </c>
      <c r="DZ138" s="601">
        <f t="shared" si="132"/>
        <v>172000</v>
      </c>
      <c r="EA138" s="602">
        <f t="shared" si="133"/>
        <v>664683</v>
      </c>
      <c r="EB138" s="459"/>
      <c r="EC138" s="366"/>
      <c r="ED138" s="174"/>
      <c r="EE138" s="174"/>
      <c r="EF138" s="174"/>
      <c r="EG138" s="174"/>
      <c r="EH138" s="174">
        <f t="shared" si="134"/>
        <v>0</v>
      </c>
      <c r="EI138" s="602"/>
      <c r="EJ138" s="459"/>
      <c r="EK138" s="614"/>
      <c r="EL138" s="622"/>
      <c r="EM138" s="623"/>
      <c r="EO138" s="600">
        <v>2684915.44</v>
      </c>
      <c r="EP138" s="601">
        <v>814029.56</v>
      </c>
      <c r="EQ138" s="601">
        <f t="shared" si="135"/>
        <v>3498945</v>
      </c>
      <c r="ER138" s="624" t="s">
        <v>5822</v>
      </c>
      <c r="ES138" s="625">
        <v>45140</v>
      </c>
    </row>
    <row r="139" spans="1:149">
      <c r="A139" s="231">
        <v>192</v>
      </c>
      <c r="B139" s="151">
        <v>3414</v>
      </c>
      <c r="C139" s="151">
        <v>43257721</v>
      </c>
      <c r="D139" s="232" t="s">
        <v>1172</v>
      </c>
      <c r="E139" s="366"/>
      <c r="F139" s="174">
        <v>247200</v>
      </c>
      <c r="G139" s="174"/>
      <c r="H139" s="174"/>
      <c r="I139" s="174"/>
      <c r="J139" s="367">
        <f t="shared" si="92"/>
        <v>247200</v>
      </c>
      <c r="K139" s="366"/>
      <c r="L139" s="174"/>
      <c r="M139" s="174"/>
      <c r="N139" s="174"/>
      <c r="O139" s="174"/>
      <c r="P139" s="367">
        <f t="shared" si="136"/>
        <v>0</v>
      </c>
      <c r="Q139" s="366"/>
      <c r="R139" s="174">
        <f t="shared" si="97"/>
        <v>247200</v>
      </c>
      <c r="S139" s="174"/>
      <c r="T139" s="174"/>
      <c r="U139" s="174"/>
      <c r="V139" s="367">
        <f t="shared" si="98"/>
        <v>247200</v>
      </c>
      <c r="W139" s="366"/>
      <c r="X139" s="174"/>
      <c r="Y139" s="174"/>
      <c r="Z139" s="174"/>
      <c r="AA139" s="174"/>
      <c r="AB139" s="367">
        <f t="shared" si="99"/>
        <v>0</v>
      </c>
      <c r="AC139" s="366"/>
      <c r="AD139" s="174"/>
      <c r="AE139" s="174"/>
      <c r="AF139" s="174"/>
      <c r="AG139" s="174"/>
      <c r="AH139" s="367">
        <f t="shared" si="100"/>
        <v>0</v>
      </c>
      <c r="AI139" s="366"/>
      <c r="AJ139" s="174"/>
      <c r="AK139" s="174"/>
      <c r="AL139" s="174"/>
      <c r="AM139" s="174">
        <f t="shared" si="101"/>
        <v>0</v>
      </c>
      <c r="AN139" s="367">
        <f t="shared" si="102"/>
        <v>0</v>
      </c>
      <c r="AO139" s="611"/>
      <c r="AP139" s="174"/>
      <c r="AQ139" s="174"/>
      <c r="AR139" s="174"/>
      <c r="AS139" s="174">
        <v>332000</v>
      </c>
      <c r="AT139" s="367">
        <f t="shared" si="137"/>
        <v>332000</v>
      </c>
      <c r="AU139" s="366"/>
      <c r="AV139" s="174"/>
      <c r="AW139" s="174"/>
      <c r="AX139" s="174"/>
      <c r="AY139" s="174"/>
      <c r="AZ139" s="367">
        <f t="shared" si="103"/>
        <v>0</v>
      </c>
      <c r="BA139" s="366"/>
      <c r="BB139" s="174"/>
      <c r="BC139" s="174"/>
      <c r="BD139" s="174"/>
      <c r="BE139" s="174">
        <f t="shared" si="104"/>
        <v>332000</v>
      </c>
      <c r="BF139" s="367">
        <f t="shared" si="105"/>
        <v>332000</v>
      </c>
      <c r="BG139" s="611"/>
      <c r="BH139" s="174"/>
      <c r="BI139" s="174"/>
      <c r="BJ139" s="174"/>
      <c r="BK139" s="174"/>
      <c r="BL139" s="367">
        <f t="shared" si="93"/>
        <v>0</v>
      </c>
      <c r="BM139" s="366"/>
      <c r="BN139" s="174"/>
      <c r="BO139" s="174"/>
      <c r="BP139" s="174"/>
      <c r="BQ139" s="174"/>
      <c r="BR139" s="367">
        <f t="shared" si="106"/>
        <v>0</v>
      </c>
      <c r="BS139" s="366"/>
      <c r="BT139" s="174"/>
      <c r="BU139" s="174"/>
      <c r="BV139" s="174"/>
      <c r="BW139" s="174"/>
      <c r="BX139" s="367">
        <f t="shared" si="107"/>
        <v>0</v>
      </c>
      <c r="BY139" s="366"/>
      <c r="BZ139" s="174"/>
      <c r="CA139" s="174"/>
      <c r="CB139" s="174"/>
      <c r="CC139" s="174"/>
      <c r="CD139" s="367">
        <f t="shared" si="108"/>
        <v>0</v>
      </c>
      <c r="CE139" s="618"/>
      <c r="CF139" s="366"/>
      <c r="CG139" s="174"/>
      <c r="CH139" s="174"/>
      <c r="CI139" s="174"/>
      <c r="CJ139" s="174"/>
      <c r="CK139" s="367">
        <f t="shared" si="94"/>
        <v>0</v>
      </c>
      <c r="CL139" s="611">
        <f t="shared" si="109"/>
        <v>0</v>
      </c>
      <c r="CM139" s="174">
        <f t="shared" si="110"/>
        <v>0</v>
      </c>
      <c r="CN139" s="174">
        <f t="shared" si="111"/>
        <v>0</v>
      </c>
      <c r="CO139" s="174">
        <f t="shared" si="112"/>
        <v>0</v>
      </c>
      <c r="CP139" s="174">
        <f t="shared" si="113"/>
        <v>0</v>
      </c>
      <c r="CQ139" s="367">
        <f t="shared" si="95"/>
        <v>0</v>
      </c>
      <c r="CR139" s="613"/>
      <c r="CS139" s="601"/>
      <c r="CT139" s="601"/>
      <c r="CU139" s="601"/>
      <c r="CV139" s="601"/>
      <c r="CW139" s="367">
        <f t="shared" si="96"/>
        <v>0</v>
      </c>
      <c r="CX139" s="366"/>
      <c r="CY139" s="174"/>
      <c r="CZ139" s="174"/>
      <c r="DA139" s="174"/>
      <c r="DB139" s="174"/>
      <c r="DC139" s="367">
        <f t="shared" si="114"/>
        <v>0</v>
      </c>
      <c r="DD139" s="366"/>
      <c r="DE139" s="174"/>
      <c r="DF139" s="174"/>
      <c r="DG139" s="174"/>
      <c r="DH139" s="174"/>
      <c r="DI139" s="367">
        <f t="shared" si="115"/>
        <v>0</v>
      </c>
      <c r="DJ139" s="600">
        <f t="shared" si="116"/>
        <v>0</v>
      </c>
      <c r="DK139" s="601">
        <f t="shared" si="117"/>
        <v>247200</v>
      </c>
      <c r="DL139" s="601">
        <f t="shared" si="118"/>
        <v>0</v>
      </c>
      <c r="DM139" s="601">
        <f t="shared" si="119"/>
        <v>0</v>
      </c>
      <c r="DN139" s="601">
        <f t="shared" si="120"/>
        <v>332000</v>
      </c>
      <c r="DO139" s="602">
        <f t="shared" si="121"/>
        <v>579200</v>
      </c>
      <c r="DP139" s="600">
        <f t="shared" si="122"/>
        <v>0</v>
      </c>
      <c r="DQ139" s="601">
        <f t="shared" si="123"/>
        <v>0</v>
      </c>
      <c r="DR139" s="601">
        <f t="shared" si="124"/>
        <v>0</v>
      </c>
      <c r="DS139" s="601">
        <f t="shared" si="125"/>
        <v>0</v>
      </c>
      <c r="DT139" s="601">
        <f t="shared" si="126"/>
        <v>0</v>
      </c>
      <c r="DU139" s="602">
        <f t="shared" si="127"/>
        <v>0</v>
      </c>
      <c r="DV139" s="600">
        <f t="shared" si="128"/>
        <v>0</v>
      </c>
      <c r="DW139" s="601">
        <f t="shared" si="129"/>
        <v>247200</v>
      </c>
      <c r="DX139" s="601">
        <f t="shared" si="130"/>
        <v>0</v>
      </c>
      <c r="DY139" s="601">
        <f t="shared" si="131"/>
        <v>0</v>
      </c>
      <c r="DZ139" s="601">
        <f t="shared" si="132"/>
        <v>332000</v>
      </c>
      <c r="EA139" s="602">
        <f t="shared" si="133"/>
        <v>579200</v>
      </c>
      <c r="EB139" s="459"/>
      <c r="EC139" s="366"/>
      <c r="ED139" s="174"/>
      <c r="EE139" s="174"/>
      <c r="EF139" s="174"/>
      <c r="EG139" s="174"/>
      <c r="EH139" s="174">
        <f t="shared" si="134"/>
        <v>0</v>
      </c>
      <c r="EI139" s="602"/>
      <c r="EJ139" s="459"/>
      <c r="EK139" s="614"/>
      <c r="EL139" s="622"/>
      <c r="EM139" s="623"/>
      <c r="EO139" s="600">
        <v>2279286.56</v>
      </c>
      <c r="EP139" s="601">
        <v>691048.44</v>
      </c>
      <c r="EQ139" s="601">
        <f t="shared" si="135"/>
        <v>2970335</v>
      </c>
      <c r="ER139" s="624" t="s">
        <v>5870</v>
      </c>
      <c r="ES139" s="625">
        <v>45166</v>
      </c>
    </row>
    <row r="140" spans="1:149">
      <c r="A140" s="231">
        <v>193</v>
      </c>
      <c r="B140" s="151">
        <v>3411</v>
      </c>
      <c r="C140" s="151">
        <v>72742950</v>
      </c>
      <c r="D140" s="232" t="s">
        <v>1176</v>
      </c>
      <c r="E140" s="366"/>
      <c r="F140" s="174">
        <v>137760</v>
      </c>
      <c r="G140" s="174"/>
      <c r="H140" s="174"/>
      <c r="I140" s="174"/>
      <c r="J140" s="367">
        <f t="shared" si="92"/>
        <v>137760</v>
      </c>
      <c r="K140" s="366"/>
      <c r="L140" s="174">
        <v>19860</v>
      </c>
      <c r="M140" s="174"/>
      <c r="N140" s="174"/>
      <c r="O140" s="174"/>
      <c r="P140" s="367">
        <f t="shared" si="136"/>
        <v>19860</v>
      </c>
      <c r="Q140" s="366"/>
      <c r="R140" s="174">
        <f t="shared" si="97"/>
        <v>117900</v>
      </c>
      <c r="S140" s="174"/>
      <c r="T140" s="174"/>
      <c r="U140" s="174"/>
      <c r="V140" s="367">
        <f t="shared" si="98"/>
        <v>117900</v>
      </c>
      <c r="W140" s="366"/>
      <c r="X140" s="174"/>
      <c r="Y140" s="174"/>
      <c r="Z140" s="174"/>
      <c r="AA140" s="174">
        <v>529000</v>
      </c>
      <c r="AB140" s="367">
        <f t="shared" si="99"/>
        <v>529000</v>
      </c>
      <c r="AC140" s="366"/>
      <c r="AD140" s="174"/>
      <c r="AE140" s="174"/>
      <c r="AF140" s="174"/>
      <c r="AG140" s="174">
        <v>0</v>
      </c>
      <c r="AH140" s="367">
        <f t="shared" si="100"/>
        <v>0</v>
      </c>
      <c r="AI140" s="366"/>
      <c r="AJ140" s="174"/>
      <c r="AK140" s="174"/>
      <c r="AL140" s="174"/>
      <c r="AM140" s="174">
        <f t="shared" si="101"/>
        <v>529000</v>
      </c>
      <c r="AN140" s="367">
        <f t="shared" si="102"/>
        <v>529000</v>
      </c>
      <c r="AO140" s="611"/>
      <c r="AP140" s="174"/>
      <c r="AQ140" s="174"/>
      <c r="AR140" s="174"/>
      <c r="AS140" s="174">
        <v>151000</v>
      </c>
      <c r="AT140" s="367">
        <f t="shared" si="137"/>
        <v>151000</v>
      </c>
      <c r="AU140" s="366"/>
      <c r="AV140" s="174"/>
      <c r="AW140" s="174"/>
      <c r="AX140" s="174"/>
      <c r="AY140" s="174">
        <v>0</v>
      </c>
      <c r="AZ140" s="367">
        <f t="shared" si="103"/>
        <v>0</v>
      </c>
      <c r="BA140" s="366"/>
      <c r="BB140" s="174"/>
      <c r="BC140" s="174"/>
      <c r="BD140" s="174"/>
      <c r="BE140" s="174">
        <f t="shared" si="104"/>
        <v>151000</v>
      </c>
      <c r="BF140" s="367">
        <f t="shared" si="105"/>
        <v>151000</v>
      </c>
      <c r="BG140" s="611"/>
      <c r="BH140" s="174"/>
      <c r="BI140" s="174"/>
      <c r="BJ140" s="174"/>
      <c r="BK140" s="174"/>
      <c r="BL140" s="367">
        <f t="shared" ref="BL140:BL203" si="138">SUM(BG140:BK140)</f>
        <v>0</v>
      </c>
      <c r="BM140" s="366"/>
      <c r="BN140" s="174"/>
      <c r="BO140" s="174"/>
      <c r="BP140" s="174"/>
      <c r="BQ140" s="174"/>
      <c r="BR140" s="367">
        <f t="shared" si="106"/>
        <v>0</v>
      </c>
      <c r="BS140" s="366"/>
      <c r="BT140" s="174"/>
      <c r="BU140" s="174"/>
      <c r="BV140" s="174"/>
      <c r="BW140" s="174"/>
      <c r="BX140" s="367">
        <f t="shared" si="107"/>
        <v>0</v>
      </c>
      <c r="BY140" s="366">
        <v>230960</v>
      </c>
      <c r="BZ140" s="174"/>
      <c r="CA140" s="174">
        <v>78064</v>
      </c>
      <c r="CB140" s="174">
        <v>4619</v>
      </c>
      <c r="CC140" s="174"/>
      <c r="CD140" s="367">
        <f t="shared" si="108"/>
        <v>313643</v>
      </c>
      <c r="CE140" s="618">
        <v>0.66669999999999996</v>
      </c>
      <c r="CF140" s="366">
        <v>8796</v>
      </c>
      <c r="CG140" s="174"/>
      <c r="CH140" s="174">
        <v>2670</v>
      </c>
      <c r="CI140" s="174">
        <v>104</v>
      </c>
      <c r="CJ140" s="174"/>
      <c r="CK140" s="367">
        <f t="shared" ref="CK140:CK203" si="139">SUM(CF140:CJ140)</f>
        <v>11570</v>
      </c>
      <c r="CL140" s="611">
        <f t="shared" si="109"/>
        <v>222164</v>
      </c>
      <c r="CM140" s="174">
        <f t="shared" si="110"/>
        <v>0</v>
      </c>
      <c r="CN140" s="174">
        <f t="shared" si="111"/>
        <v>75394</v>
      </c>
      <c r="CO140" s="174">
        <f t="shared" si="112"/>
        <v>4515</v>
      </c>
      <c r="CP140" s="174">
        <f t="shared" si="113"/>
        <v>0</v>
      </c>
      <c r="CQ140" s="367">
        <f t="shared" ref="CQ140:CQ203" si="140">SUM(CL140:CP140)</f>
        <v>302073</v>
      </c>
      <c r="CR140" s="613"/>
      <c r="CS140" s="601"/>
      <c r="CT140" s="601"/>
      <c r="CU140" s="601"/>
      <c r="CV140" s="601"/>
      <c r="CW140" s="367">
        <f t="shared" ref="CW140:CW203" si="141">SUM(CR140:CV140)</f>
        <v>0</v>
      </c>
      <c r="CX140" s="366"/>
      <c r="CY140" s="174"/>
      <c r="CZ140" s="174"/>
      <c r="DA140" s="174"/>
      <c r="DB140" s="174"/>
      <c r="DC140" s="367">
        <f t="shared" si="114"/>
        <v>0</v>
      </c>
      <c r="DD140" s="366"/>
      <c r="DE140" s="174"/>
      <c r="DF140" s="174"/>
      <c r="DG140" s="174"/>
      <c r="DH140" s="174"/>
      <c r="DI140" s="367">
        <f t="shared" si="115"/>
        <v>0</v>
      </c>
      <c r="DJ140" s="600">
        <f t="shared" si="116"/>
        <v>230960</v>
      </c>
      <c r="DK140" s="601">
        <f t="shared" si="117"/>
        <v>137760</v>
      </c>
      <c r="DL140" s="601">
        <f t="shared" si="118"/>
        <v>78064</v>
      </c>
      <c r="DM140" s="601">
        <f t="shared" si="119"/>
        <v>4619</v>
      </c>
      <c r="DN140" s="601">
        <f t="shared" si="120"/>
        <v>680000</v>
      </c>
      <c r="DO140" s="602">
        <f t="shared" si="121"/>
        <v>1131403</v>
      </c>
      <c r="DP140" s="600">
        <f t="shared" si="122"/>
        <v>8796</v>
      </c>
      <c r="DQ140" s="601">
        <f t="shared" si="123"/>
        <v>19860</v>
      </c>
      <c r="DR140" s="601">
        <f t="shared" si="124"/>
        <v>2670</v>
      </c>
      <c r="DS140" s="601">
        <f t="shared" si="125"/>
        <v>104</v>
      </c>
      <c r="DT140" s="601">
        <f t="shared" si="126"/>
        <v>0</v>
      </c>
      <c r="DU140" s="602">
        <f t="shared" si="127"/>
        <v>31430</v>
      </c>
      <c r="DV140" s="600">
        <f t="shared" si="128"/>
        <v>222164</v>
      </c>
      <c r="DW140" s="601">
        <f t="shared" si="129"/>
        <v>117900</v>
      </c>
      <c r="DX140" s="601">
        <f t="shared" si="130"/>
        <v>75394</v>
      </c>
      <c r="DY140" s="601">
        <f t="shared" si="131"/>
        <v>4515</v>
      </c>
      <c r="DZ140" s="601">
        <f t="shared" si="132"/>
        <v>680000</v>
      </c>
      <c r="EA140" s="602">
        <f t="shared" si="133"/>
        <v>1099973</v>
      </c>
      <c r="EB140" s="459"/>
      <c r="EC140" s="366"/>
      <c r="ED140" s="174"/>
      <c r="EE140" s="174"/>
      <c r="EF140" s="174"/>
      <c r="EG140" s="174"/>
      <c r="EH140" s="174">
        <f t="shared" si="134"/>
        <v>0</v>
      </c>
      <c r="EI140" s="602"/>
      <c r="EJ140" s="459"/>
      <c r="EK140" s="614">
        <v>2012</v>
      </c>
      <c r="EL140" s="622" t="s">
        <v>5761</v>
      </c>
      <c r="EM140" s="623">
        <v>45111</v>
      </c>
      <c r="EO140" s="600">
        <v>2591992.4300000002</v>
      </c>
      <c r="EP140" s="601">
        <v>785856.57</v>
      </c>
      <c r="EQ140" s="601">
        <f t="shared" si="135"/>
        <v>3377849</v>
      </c>
      <c r="ER140" s="624" t="s">
        <v>5884</v>
      </c>
      <c r="ES140" s="625">
        <v>45191</v>
      </c>
    </row>
    <row r="141" spans="1:149">
      <c r="A141" s="231">
        <v>194</v>
      </c>
      <c r="B141" s="151">
        <v>3408</v>
      </c>
      <c r="C141" s="151">
        <v>72743115</v>
      </c>
      <c r="D141" s="232" t="s">
        <v>1180</v>
      </c>
      <c r="E141" s="366"/>
      <c r="F141" s="174">
        <v>108000</v>
      </c>
      <c r="G141" s="174"/>
      <c r="H141" s="174"/>
      <c r="I141" s="174"/>
      <c r="J141" s="367">
        <f t="shared" ref="J141:J204" si="142">SUM(E141:I141)</f>
        <v>108000</v>
      </c>
      <c r="K141" s="366"/>
      <c r="L141" s="174"/>
      <c r="M141" s="174"/>
      <c r="N141" s="174"/>
      <c r="O141" s="174"/>
      <c r="P141" s="367">
        <f t="shared" si="136"/>
        <v>0</v>
      </c>
      <c r="Q141" s="366"/>
      <c r="R141" s="174">
        <f t="shared" si="97"/>
        <v>108000</v>
      </c>
      <c r="S141" s="174"/>
      <c r="T141" s="174"/>
      <c r="U141" s="174"/>
      <c r="V141" s="367">
        <f t="shared" si="98"/>
        <v>108000</v>
      </c>
      <c r="W141" s="366"/>
      <c r="X141" s="174"/>
      <c r="Y141" s="174"/>
      <c r="Z141" s="174"/>
      <c r="AA141" s="174"/>
      <c r="AB141" s="367">
        <f t="shared" si="99"/>
        <v>0</v>
      </c>
      <c r="AC141" s="366"/>
      <c r="AD141" s="174"/>
      <c r="AE141" s="174"/>
      <c r="AF141" s="174"/>
      <c r="AG141" s="174"/>
      <c r="AH141" s="367">
        <f t="shared" si="100"/>
        <v>0</v>
      </c>
      <c r="AI141" s="366"/>
      <c r="AJ141" s="174"/>
      <c r="AK141" s="174"/>
      <c r="AL141" s="174"/>
      <c r="AM141" s="174">
        <f t="shared" si="101"/>
        <v>0</v>
      </c>
      <c r="AN141" s="367">
        <f t="shared" si="102"/>
        <v>0</v>
      </c>
      <c r="AO141" s="611"/>
      <c r="AP141" s="174"/>
      <c r="AQ141" s="174"/>
      <c r="AR141" s="174"/>
      <c r="AS141" s="174">
        <v>118000</v>
      </c>
      <c r="AT141" s="367">
        <f t="shared" si="137"/>
        <v>118000</v>
      </c>
      <c r="AU141" s="366"/>
      <c r="AV141" s="174"/>
      <c r="AW141" s="174"/>
      <c r="AX141" s="174"/>
      <c r="AY141" s="174"/>
      <c r="AZ141" s="367">
        <f t="shared" si="103"/>
        <v>0</v>
      </c>
      <c r="BA141" s="366"/>
      <c r="BB141" s="174"/>
      <c r="BC141" s="174"/>
      <c r="BD141" s="174"/>
      <c r="BE141" s="174">
        <f t="shared" si="104"/>
        <v>118000</v>
      </c>
      <c r="BF141" s="367">
        <f t="shared" si="105"/>
        <v>118000</v>
      </c>
      <c r="BG141" s="611"/>
      <c r="BH141" s="174"/>
      <c r="BI141" s="174"/>
      <c r="BJ141" s="174"/>
      <c r="BK141" s="174"/>
      <c r="BL141" s="367">
        <f t="shared" si="138"/>
        <v>0</v>
      </c>
      <c r="BM141" s="366"/>
      <c r="BN141" s="174"/>
      <c r="BO141" s="174"/>
      <c r="BP141" s="174"/>
      <c r="BQ141" s="174"/>
      <c r="BR141" s="367">
        <f t="shared" si="106"/>
        <v>0</v>
      </c>
      <c r="BS141" s="366"/>
      <c r="BT141" s="174"/>
      <c r="BU141" s="174"/>
      <c r="BV141" s="174"/>
      <c r="BW141" s="174"/>
      <c r="BX141" s="367">
        <f t="shared" si="107"/>
        <v>0</v>
      </c>
      <c r="BY141" s="366"/>
      <c r="BZ141" s="174"/>
      <c r="CA141" s="174"/>
      <c r="CB141" s="174"/>
      <c r="CC141" s="174"/>
      <c r="CD141" s="367">
        <f t="shared" si="108"/>
        <v>0</v>
      </c>
      <c r="CE141" s="618"/>
      <c r="CF141" s="366"/>
      <c r="CG141" s="174"/>
      <c r="CH141" s="174"/>
      <c r="CI141" s="174"/>
      <c r="CJ141" s="174"/>
      <c r="CK141" s="367">
        <f t="shared" si="139"/>
        <v>0</v>
      </c>
      <c r="CL141" s="611">
        <f t="shared" si="109"/>
        <v>0</v>
      </c>
      <c r="CM141" s="174">
        <f t="shared" si="110"/>
        <v>0</v>
      </c>
      <c r="CN141" s="174">
        <f t="shared" si="111"/>
        <v>0</v>
      </c>
      <c r="CO141" s="174">
        <f t="shared" si="112"/>
        <v>0</v>
      </c>
      <c r="CP141" s="174">
        <f t="shared" si="113"/>
        <v>0</v>
      </c>
      <c r="CQ141" s="367">
        <f t="shared" si="140"/>
        <v>0</v>
      </c>
      <c r="CR141" s="613"/>
      <c r="CS141" s="601"/>
      <c r="CT141" s="601"/>
      <c r="CU141" s="601"/>
      <c r="CV141" s="601"/>
      <c r="CW141" s="367">
        <f t="shared" si="141"/>
        <v>0</v>
      </c>
      <c r="CX141" s="366"/>
      <c r="CY141" s="174"/>
      <c r="CZ141" s="174"/>
      <c r="DA141" s="174"/>
      <c r="DB141" s="174"/>
      <c r="DC141" s="367">
        <f t="shared" si="114"/>
        <v>0</v>
      </c>
      <c r="DD141" s="366"/>
      <c r="DE141" s="174"/>
      <c r="DF141" s="174"/>
      <c r="DG141" s="174"/>
      <c r="DH141" s="174"/>
      <c r="DI141" s="367">
        <f t="shared" si="115"/>
        <v>0</v>
      </c>
      <c r="DJ141" s="600">
        <f t="shared" si="116"/>
        <v>0</v>
      </c>
      <c r="DK141" s="601">
        <f t="shared" si="117"/>
        <v>108000</v>
      </c>
      <c r="DL141" s="601">
        <f t="shared" si="118"/>
        <v>0</v>
      </c>
      <c r="DM141" s="601">
        <f t="shared" si="119"/>
        <v>0</v>
      </c>
      <c r="DN141" s="601">
        <f t="shared" si="120"/>
        <v>118000</v>
      </c>
      <c r="DO141" s="602">
        <f t="shared" si="121"/>
        <v>226000</v>
      </c>
      <c r="DP141" s="600">
        <f t="shared" si="122"/>
        <v>0</v>
      </c>
      <c r="DQ141" s="601">
        <f t="shared" si="123"/>
        <v>0</v>
      </c>
      <c r="DR141" s="601">
        <f t="shared" si="124"/>
        <v>0</v>
      </c>
      <c r="DS141" s="601">
        <f t="shared" si="125"/>
        <v>0</v>
      </c>
      <c r="DT141" s="601">
        <f t="shared" si="126"/>
        <v>0</v>
      </c>
      <c r="DU141" s="602">
        <f t="shared" si="127"/>
        <v>0</v>
      </c>
      <c r="DV141" s="600">
        <f t="shared" si="128"/>
        <v>0</v>
      </c>
      <c r="DW141" s="601">
        <f t="shared" si="129"/>
        <v>108000</v>
      </c>
      <c r="DX141" s="601">
        <f t="shared" si="130"/>
        <v>0</v>
      </c>
      <c r="DY141" s="601">
        <f t="shared" si="131"/>
        <v>0</v>
      </c>
      <c r="DZ141" s="601">
        <f t="shared" si="132"/>
        <v>118000</v>
      </c>
      <c r="EA141" s="602">
        <f t="shared" si="133"/>
        <v>226000</v>
      </c>
      <c r="EB141" s="459"/>
      <c r="EC141" s="366"/>
      <c r="ED141" s="174"/>
      <c r="EE141" s="174"/>
      <c r="EF141" s="174"/>
      <c r="EG141" s="174"/>
      <c r="EH141" s="174">
        <f t="shared" si="134"/>
        <v>0</v>
      </c>
      <c r="EI141" s="602"/>
      <c r="EJ141" s="459"/>
      <c r="EK141" s="614"/>
      <c r="EL141" s="622"/>
      <c r="EM141" s="623"/>
      <c r="EO141" s="600">
        <v>1320283.23</v>
      </c>
      <c r="EP141" s="601">
        <v>400291.77</v>
      </c>
      <c r="EQ141" s="601">
        <f t="shared" si="135"/>
        <v>1720575</v>
      </c>
      <c r="ER141" s="624" t="s">
        <v>5872</v>
      </c>
      <c r="ES141" s="625">
        <v>45174</v>
      </c>
    </row>
    <row r="142" spans="1:149">
      <c r="A142" s="231">
        <v>195</v>
      </c>
      <c r="B142" s="151">
        <v>3417</v>
      </c>
      <c r="C142" s="151">
        <v>72743352</v>
      </c>
      <c r="D142" s="232" t="s">
        <v>1184</v>
      </c>
      <c r="E142" s="366"/>
      <c r="F142" s="174">
        <v>128160</v>
      </c>
      <c r="G142" s="174"/>
      <c r="H142" s="174"/>
      <c r="I142" s="174"/>
      <c r="J142" s="367">
        <f t="shared" si="142"/>
        <v>128160</v>
      </c>
      <c r="K142" s="366"/>
      <c r="L142" s="174"/>
      <c r="M142" s="174"/>
      <c r="N142" s="174"/>
      <c r="O142" s="174"/>
      <c r="P142" s="367">
        <f t="shared" si="136"/>
        <v>0</v>
      </c>
      <c r="Q142" s="366"/>
      <c r="R142" s="174">
        <f t="shared" si="97"/>
        <v>128160</v>
      </c>
      <c r="S142" s="174"/>
      <c r="T142" s="174"/>
      <c r="U142" s="174"/>
      <c r="V142" s="367">
        <f t="shared" si="98"/>
        <v>128160</v>
      </c>
      <c r="W142" s="366"/>
      <c r="X142" s="174"/>
      <c r="Y142" s="174"/>
      <c r="Z142" s="174"/>
      <c r="AA142" s="174"/>
      <c r="AB142" s="367">
        <f t="shared" si="99"/>
        <v>0</v>
      </c>
      <c r="AC142" s="366"/>
      <c r="AD142" s="174"/>
      <c r="AE142" s="174"/>
      <c r="AF142" s="174"/>
      <c r="AG142" s="174"/>
      <c r="AH142" s="367">
        <f t="shared" si="100"/>
        <v>0</v>
      </c>
      <c r="AI142" s="366"/>
      <c r="AJ142" s="174"/>
      <c r="AK142" s="174"/>
      <c r="AL142" s="174"/>
      <c r="AM142" s="174">
        <f t="shared" si="101"/>
        <v>0</v>
      </c>
      <c r="AN142" s="367">
        <f t="shared" si="102"/>
        <v>0</v>
      </c>
      <c r="AO142" s="611"/>
      <c r="AP142" s="174"/>
      <c r="AQ142" s="174"/>
      <c r="AR142" s="174"/>
      <c r="AS142" s="174">
        <v>131000</v>
      </c>
      <c r="AT142" s="367">
        <f t="shared" si="137"/>
        <v>131000</v>
      </c>
      <c r="AU142" s="366"/>
      <c r="AV142" s="174"/>
      <c r="AW142" s="174"/>
      <c r="AX142" s="174"/>
      <c r="AY142" s="174"/>
      <c r="AZ142" s="367">
        <f t="shared" si="103"/>
        <v>0</v>
      </c>
      <c r="BA142" s="366"/>
      <c r="BB142" s="174"/>
      <c r="BC142" s="174"/>
      <c r="BD142" s="174"/>
      <c r="BE142" s="174">
        <f t="shared" si="104"/>
        <v>131000</v>
      </c>
      <c r="BF142" s="367">
        <f t="shared" si="105"/>
        <v>131000</v>
      </c>
      <c r="BG142" s="611"/>
      <c r="BH142" s="174"/>
      <c r="BI142" s="174"/>
      <c r="BJ142" s="174"/>
      <c r="BK142" s="174"/>
      <c r="BL142" s="367">
        <f t="shared" si="138"/>
        <v>0</v>
      </c>
      <c r="BM142" s="366"/>
      <c r="BN142" s="174"/>
      <c r="BO142" s="174"/>
      <c r="BP142" s="174"/>
      <c r="BQ142" s="174"/>
      <c r="BR142" s="367">
        <f t="shared" si="106"/>
        <v>0</v>
      </c>
      <c r="BS142" s="366"/>
      <c r="BT142" s="174"/>
      <c r="BU142" s="174"/>
      <c r="BV142" s="174"/>
      <c r="BW142" s="174"/>
      <c r="BX142" s="367">
        <f t="shared" si="107"/>
        <v>0</v>
      </c>
      <c r="BY142" s="366">
        <v>115480</v>
      </c>
      <c r="BZ142" s="174"/>
      <c r="CA142" s="174">
        <v>39032</v>
      </c>
      <c r="CB142" s="174">
        <v>2310</v>
      </c>
      <c r="CC142" s="174"/>
      <c r="CD142" s="367">
        <f t="shared" si="108"/>
        <v>156822</v>
      </c>
      <c r="CE142" s="618">
        <v>0.33329999999999999</v>
      </c>
      <c r="CF142" s="366"/>
      <c r="CG142" s="174"/>
      <c r="CH142" s="174"/>
      <c r="CI142" s="174"/>
      <c r="CJ142" s="174"/>
      <c r="CK142" s="367">
        <f t="shared" si="139"/>
        <v>0</v>
      </c>
      <c r="CL142" s="611">
        <f t="shared" si="109"/>
        <v>115480</v>
      </c>
      <c r="CM142" s="174">
        <f t="shared" si="110"/>
        <v>0</v>
      </c>
      <c r="CN142" s="174">
        <f t="shared" si="111"/>
        <v>39032</v>
      </c>
      <c r="CO142" s="174">
        <f t="shared" si="112"/>
        <v>2310</v>
      </c>
      <c r="CP142" s="174">
        <f t="shared" si="113"/>
        <v>0</v>
      </c>
      <c r="CQ142" s="367">
        <f t="shared" si="140"/>
        <v>156822</v>
      </c>
      <c r="CR142" s="613"/>
      <c r="CS142" s="601"/>
      <c r="CT142" s="601"/>
      <c r="CU142" s="601"/>
      <c r="CV142" s="601"/>
      <c r="CW142" s="367">
        <f t="shared" si="141"/>
        <v>0</v>
      </c>
      <c r="CX142" s="366"/>
      <c r="CY142" s="174"/>
      <c r="CZ142" s="174"/>
      <c r="DA142" s="174"/>
      <c r="DB142" s="174"/>
      <c r="DC142" s="367">
        <f t="shared" si="114"/>
        <v>0</v>
      </c>
      <c r="DD142" s="366"/>
      <c r="DE142" s="174"/>
      <c r="DF142" s="174"/>
      <c r="DG142" s="174"/>
      <c r="DH142" s="174"/>
      <c r="DI142" s="367">
        <f t="shared" si="115"/>
        <v>0</v>
      </c>
      <c r="DJ142" s="600">
        <f t="shared" si="116"/>
        <v>115480</v>
      </c>
      <c r="DK142" s="601">
        <f t="shared" si="117"/>
        <v>128160</v>
      </c>
      <c r="DL142" s="601">
        <f t="shared" si="118"/>
        <v>39032</v>
      </c>
      <c r="DM142" s="601">
        <f t="shared" si="119"/>
        <v>2310</v>
      </c>
      <c r="DN142" s="601">
        <f t="shared" si="120"/>
        <v>131000</v>
      </c>
      <c r="DO142" s="602">
        <f t="shared" si="121"/>
        <v>415982</v>
      </c>
      <c r="DP142" s="600">
        <f t="shared" si="122"/>
        <v>0</v>
      </c>
      <c r="DQ142" s="601">
        <f t="shared" si="123"/>
        <v>0</v>
      </c>
      <c r="DR142" s="601">
        <f t="shared" si="124"/>
        <v>0</v>
      </c>
      <c r="DS142" s="601">
        <f t="shared" si="125"/>
        <v>0</v>
      </c>
      <c r="DT142" s="601">
        <f t="shared" si="126"/>
        <v>0</v>
      </c>
      <c r="DU142" s="602">
        <f t="shared" si="127"/>
        <v>0</v>
      </c>
      <c r="DV142" s="600">
        <f t="shared" si="128"/>
        <v>115480</v>
      </c>
      <c r="DW142" s="601">
        <f t="shared" si="129"/>
        <v>128160</v>
      </c>
      <c r="DX142" s="601">
        <f t="shared" si="130"/>
        <v>39032</v>
      </c>
      <c r="DY142" s="601">
        <f t="shared" si="131"/>
        <v>2310</v>
      </c>
      <c r="DZ142" s="601">
        <f t="shared" si="132"/>
        <v>131000</v>
      </c>
      <c r="EA142" s="602">
        <f t="shared" si="133"/>
        <v>415982</v>
      </c>
      <c r="EB142" s="459"/>
      <c r="EC142" s="366"/>
      <c r="ED142" s="174"/>
      <c r="EE142" s="174"/>
      <c r="EF142" s="174"/>
      <c r="EG142" s="174"/>
      <c r="EH142" s="174">
        <f t="shared" si="134"/>
        <v>0</v>
      </c>
      <c r="EI142" s="602"/>
      <c r="EJ142" s="459"/>
      <c r="EK142" s="614"/>
      <c r="EL142" s="622"/>
      <c r="EM142" s="623"/>
      <c r="EO142" s="600">
        <v>749905.07</v>
      </c>
      <c r="EP142" s="601">
        <v>227360.93</v>
      </c>
      <c r="EQ142" s="601">
        <f t="shared" si="135"/>
        <v>977266</v>
      </c>
      <c r="ER142" s="624" t="s">
        <v>5849</v>
      </c>
      <c r="ES142" s="625">
        <v>45147</v>
      </c>
    </row>
    <row r="143" spans="1:149">
      <c r="A143" s="231">
        <v>196</v>
      </c>
      <c r="B143" s="151">
        <v>3410</v>
      </c>
      <c r="C143" s="151">
        <v>72743191</v>
      </c>
      <c r="D143" s="232" t="s">
        <v>1188</v>
      </c>
      <c r="E143" s="366"/>
      <c r="F143" s="174">
        <v>121440</v>
      </c>
      <c r="G143" s="174"/>
      <c r="H143" s="174"/>
      <c r="I143" s="174"/>
      <c r="J143" s="367">
        <f t="shared" si="142"/>
        <v>121440</v>
      </c>
      <c r="K143" s="366"/>
      <c r="L143" s="174"/>
      <c r="M143" s="174"/>
      <c r="N143" s="174"/>
      <c r="O143" s="174"/>
      <c r="P143" s="367">
        <f t="shared" si="136"/>
        <v>0</v>
      </c>
      <c r="Q143" s="366"/>
      <c r="R143" s="174">
        <f t="shared" si="97"/>
        <v>121440</v>
      </c>
      <c r="S143" s="174"/>
      <c r="T143" s="174"/>
      <c r="U143" s="174"/>
      <c r="V143" s="367">
        <f t="shared" si="98"/>
        <v>121440</v>
      </c>
      <c r="W143" s="366"/>
      <c r="X143" s="174"/>
      <c r="Y143" s="174"/>
      <c r="Z143" s="174"/>
      <c r="AA143" s="174">
        <v>400000</v>
      </c>
      <c r="AB143" s="367">
        <f t="shared" si="99"/>
        <v>400000</v>
      </c>
      <c r="AC143" s="366"/>
      <c r="AD143" s="174"/>
      <c r="AE143" s="174"/>
      <c r="AF143" s="174"/>
      <c r="AG143" s="174"/>
      <c r="AH143" s="367">
        <f t="shared" si="100"/>
        <v>0</v>
      </c>
      <c r="AI143" s="366"/>
      <c r="AJ143" s="174"/>
      <c r="AK143" s="174"/>
      <c r="AL143" s="174"/>
      <c r="AM143" s="174">
        <f t="shared" si="101"/>
        <v>400000</v>
      </c>
      <c r="AN143" s="367">
        <f t="shared" si="102"/>
        <v>400000</v>
      </c>
      <c r="AO143" s="611"/>
      <c r="AP143" s="174"/>
      <c r="AQ143" s="174"/>
      <c r="AR143" s="174"/>
      <c r="AS143" s="174">
        <v>53000</v>
      </c>
      <c r="AT143" s="367">
        <f t="shared" si="137"/>
        <v>53000</v>
      </c>
      <c r="AU143" s="366"/>
      <c r="AV143" s="174"/>
      <c r="AW143" s="174"/>
      <c r="AX143" s="174"/>
      <c r="AY143" s="174"/>
      <c r="AZ143" s="367">
        <f t="shared" si="103"/>
        <v>0</v>
      </c>
      <c r="BA143" s="366"/>
      <c r="BB143" s="174"/>
      <c r="BC143" s="174"/>
      <c r="BD143" s="174"/>
      <c r="BE143" s="174">
        <f t="shared" si="104"/>
        <v>53000</v>
      </c>
      <c r="BF143" s="367">
        <f t="shared" si="105"/>
        <v>53000</v>
      </c>
      <c r="BG143" s="611"/>
      <c r="BH143" s="174"/>
      <c r="BI143" s="174"/>
      <c r="BJ143" s="174"/>
      <c r="BK143" s="174"/>
      <c r="BL143" s="367">
        <f t="shared" si="138"/>
        <v>0</v>
      </c>
      <c r="BM143" s="366"/>
      <c r="BN143" s="174"/>
      <c r="BO143" s="174"/>
      <c r="BP143" s="174"/>
      <c r="BQ143" s="174"/>
      <c r="BR143" s="367">
        <f t="shared" si="106"/>
        <v>0</v>
      </c>
      <c r="BS143" s="366"/>
      <c r="BT143" s="174"/>
      <c r="BU143" s="174"/>
      <c r="BV143" s="174"/>
      <c r="BW143" s="174"/>
      <c r="BX143" s="367">
        <f t="shared" si="107"/>
        <v>0</v>
      </c>
      <c r="BY143" s="366"/>
      <c r="BZ143" s="174"/>
      <c r="CA143" s="174"/>
      <c r="CB143" s="174"/>
      <c r="CC143" s="174"/>
      <c r="CD143" s="367">
        <f t="shared" si="108"/>
        <v>0</v>
      </c>
      <c r="CE143" s="618"/>
      <c r="CF143" s="366"/>
      <c r="CG143" s="174"/>
      <c r="CH143" s="174"/>
      <c r="CI143" s="174"/>
      <c r="CJ143" s="174"/>
      <c r="CK143" s="367">
        <f t="shared" si="139"/>
        <v>0</v>
      </c>
      <c r="CL143" s="611">
        <f t="shared" si="109"/>
        <v>0</v>
      </c>
      <c r="CM143" s="174">
        <f t="shared" si="110"/>
        <v>0</v>
      </c>
      <c r="CN143" s="174">
        <f t="shared" si="111"/>
        <v>0</v>
      </c>
      <c r="CO143" s="174">
        <f t="shared" si="112"/>
        <v>0</v>
      </c>
      <c r="CP143" s="174">
        <f t="shared" si="113"/>
        <v>0</v>
      </c>
      <c r="CQ143" s="367">
        <f t="shared" si="140"/>
        <v>0</v>
      </c>
      <c r="CR143" s="613"/>
      <c r="CS143" s="601"/>
      <c r="CT143" s="601"/>
      <c r="CU143" s="601"/>
      <c r="CV143" s="601"/>
      <c r="CW143" s="367">
        <f t="shared" si="141"/>
        <v>0</v>
      </c>
      <c r="CX143" s="366"/>
      <c r="CY143" s="174"/>
      <c r="CZ143" s="174"/>
      <c r="DA143" s="174"/>
      <c r="DB143" s="174"/>
      <c r="DC143" s="367">
        <f t="shared" si="114"/>
        <v>0</v>
      </c>
      <c r="DD143" s="366"/>
      <c r="DE143" s="174"/>
      <c r="DF143" s="174"/>
      <c r="DG143" s="174"/>
      <c r="DH143" s="174"/>
      <c r="DI143" s="367">
        <f t="shared" si="115"/>
        <v>0</v>
      </c>
      <c r="DJ143" s="600">
        <f t="shared" si="116"/>
        <v>0</v>
      </c>
      <c r="DK143" s="601">
        <f t="shared" si="117"/>
        <v>121440</v>
      </c>
      <c r="DL143" s="601">
        <f t="shared" si="118"/>
        <v>0</v>
      </c>
      <c r="DM143" s="601">
        <f t="shared" si="119"/>
        <v>0</v>
      </c>
      <c r="DN143" s="601">
        <f t="shared" si="120"/>
        <v>453000</v>
      </c>
      <c r="DO143" s="602">
        <f t="shared" si="121"/>
        <v>574440</v>
      </c>
      <c r="DP143" s="600">
        <f t="shared" si="122"/>
        <v>0</v>
      </c>
      <c r="DQ143" s="601">
        <f t="shared" si="123"/>
        <v>0</v>
      </c>
      <c r="DR143" s="601">
        <f t="shared" si="124"/>
        <v>0</v>
      </c>
      <c r="DS143" s="601">
        <f t="shared" si="125"/>
        <v>0</v>
      </c>
      <c r="DT143" s="601">
        <f t="shared" si="126"/>
        <v>0</v>
      </c>
      <c r="DU143" s="602">
        <f t="shared" si="127"/>
        <v>0</v>
      </c>
      <c r="DV143" s="600">
        <f t="shared" si="128"/>
        <v>0</v>
      </c>
      <c r="DW143" s="601">
        <f t="shared" si="129"/>
        <v>121440</v>
      </c>
      <c r="DX143" s="601">
        <f t="shared" si="130"/>
        <v>0</v>
      </c>
      <c r="DY143" s="601">
        <f t="shared" si="131"/>
        <v>0</v>
      </c>
      <c r="DZ143" s="601">
        <f t="shared" si="132"/>
        <v>453000</v>
      </c>
      <c r="EA143" s="602">
        <f t="shared" si="133"/>
        <v>574440</v>
      </c>
      <c r="EB143" s="459"/>
      <c r="EC143" s="366"/>
      <c r="ED143" s="174"/>
      <c r="EE143" s="174"/>
      <c r="EF143" s="174"/>
      <c r="EG143" s="174"/>
      <c r="EH143" s="174">
        <f t="shared" si="134"/>
        <v>0</v>
      </c>
      <c r="EI143" s="602"/>
      <c r="EJ143" s="459"/>
      <c r="EK143" s="614"/>
      <c r="EL143" s="622"/>
      <c r="EM143" s="623"/>
      <c r="EO143" s="600">
        <v>510330.73</v>
      </c>
      <c r="EP143" s="601">
        <v>154725.26999999999</v>
      </c>
      <c r="EQ143" s="601">
        <f t="shared" si="135"/>
        <v>665056</v>
      </c>
      <c r="ER143" s="624" t="s">
        <v>5819</v>
      </c>
      <c r="ES143" s="625">
        <v>45140</v>
      </c>
    </row>
    <row r="144" spans="1:149">
      <c r="A144" s="231">
        <v>197</v>
      </c>
      <c r="B144" s="151">
        <v>3455</v>
      </c>
      <c r="C144" s="151">
        <v>75122308</v>
      </c>
      <c r="D144" s="232" t="s">
        <v>1195</v>
      </c>
      <c r="E144" s="366"/>
      <c r="F144" s="174"/>
      <c r="G144" s="174"/>
      <c r="H144" s="174"/>
      <c r="I144" s="174"/>
      <c r="J144" s="367">
        <f t="shared" si="142"/>
        <v>0</v>
      </c>
      <c r="K144" s="366"/>
      <c r="L144" s="174"/>
      <c r="M144" s="174"/>
      <c r="N144" s="174"/>
      <c r="O144" s="174"/>
      <c r="P144" s="367">
        <f t="shared" si="136"/>
        <v>0</v>
      </c>
      <c r="Q144" s="366"/>
      <c r="R144" s="174">
        <f t="shared" si="97"/>
        <v>0</v>
      </c>
      <c r="S144" s="174"/>
      <c r="T144" s="174"/>
      <c r="U144" s="174"/>
      <c r="V144" s="367">
        <f t="shared" si="98"/>
        <v>0</v>
      </c>
      <c r="W144" s="366"/>
      <c r="X144" s="174"/>
      <c r="Y144" s="174"/>
      <c r="Z144" s="174"/>
      <c r="AA144" s="174"/>
      <c r="AB144" s="367">
        <f t="shared" si="99"/>
        <v>0</v>
      </c>
      <c r="AC144" s="366"/>
      <c r="AD144" s="174"/>
      <c r="AE144" s="174"/>
      <c r="AF144" s="174"/>
      <c r="AG144" s="174"/>
      <c r="AH144" s="367">
        <f t="shared" si="100"/>
        <v>0</v>
      </c>
      <c r="AI144" s="366"/>
      <c r="AJ144" s="174"/>
      <c r="AK144" s="174"/>
      <c r="AL144" s="174"/>
      <c r="AM144" s="174">
        <f t="shared" si="101"/>
        <v>0</v>
      </c>
      <c r="AN144" s="367">
        <f t="shared" si="102"/>
        <v>0</v>
      </c>
      <c r="AO144" s="611"/>
      <c r="AP144" s="174"/>
      <c r="AQ144" s="174"/>
      <c r="AR144" s="174"/>
      <c r="AS144" s="174"/>
      <c r="AT144" s="367">
        <f t="shared" si="137"/>
        <v>0</v>
      </c>
      <c r="AU144" s="366"/>
      <c r="AV144" s="174"/>
      <c r="AW144" s="174"/>
      <c r="AX144" s="174"/>
      <c r="AY144" s="174"/>
      <c r="AZ144" s="367">
        <f t="shared" si="103"/>
        <v>0</v>
      </c>
      <c r="BA144" s="366"/>
      <c r="BB144" s="174"/>
      <c r="BC144" s="174"/>
      <c r="BD144" s="174"/>
      <c r="BE144" s="174">
        <f t="shared" si="104"/>
        <v>0</v>
      </c>
      <c r="BF144" s="367">
        <f t="shared" si="105"/>
        <v>0</v>
      </c>
      <c r="BG144" s="611"/>
      <c r="BH144" s="174"/>
      <c r="BI144" s="174"/>
      <c r="BJ144" s="174"/>
      <c r="BK144" s="174"/>
      <c r="BL144" s="367">
        <f t="shared" si="138"/>
        <v>0</v>
      </c>
      <c r="BM144" s="366"/>
      <c r="BN144" s="174"/>
      <c r="BO144" s="174"/>
      <c r="BP144" s="174"/>
      <c r="BQ144" s="174"/>
      <c r="BR144" s="367">
        <f t="shared" si="106"/>
        <v>0</v>
      </c>
      <c r="BS144" s="366"/>
      <c r="BT144" s="174"/>
      <c r="BU144" s="174"/>
      <c r="BV144" s="174"/>
      <c r="BW144" s="174"/>
      <c r="BX144" s="367">
        <f t="shared" si="107"/>
        <v>0</v>
      </c>
      <c r="BY144" s="366"/>
      <c r="BZ144" s="174"/>
      <c r="CA144" s="174"/>
      <c r="CB144" s="174"/>
      <c r="CC144" s="174"/>
      <c r="CD144" s="367">
        <f t="shared" si="108"/>
        <v>0</v>
      </c>
      <c r="CE144" s="618"/>
      <c r="CF144" s="366"/>
      <c r="CG144" s="174"/>
      <c r="CH144" s="174"/>
      <c r="CI144" s="174"/>
      <c r="CJ144" s="174"/>
      <c r="CK144" s="367">
        <f t="shared" si="139"/>
        <v>0</v>
      </c>
      <c r="CL144" s="611">
        <f t="shared" si="109"/>
        <v>0</v>
      </c>
      <c r="CM144" s="174">
        <f t="shared" si="110"/>
        <v>0</v>
      </c>
      <c r="CN144" s="174">
        <f t="shared" si="111"/>
        <v>0</v>
      </c>
      <c r="CO144" s="174">
        <f t="shared" si="112"/>
        <v>0</v>
      </c>
      <c r="CP144" s="174">
        <f t="shared" si="113"/>
        <v>0</v>
      </c>
      <c r="CQ144" s="367">
        <f t="shared" si="140"/>
        <v>0</v>
      </c>
      <c r="CR144" s="613"/>
      <c r="CS144" s="601"/>
      <c r="CT144" s="601"/>
      <c r="CU144" s="601"/>
      <c r="CV144" s="601"/>
      <c r="CW144" s="367">
        <f t="shared" si="141"/>
        <v>0</v>
      </c>
      <c r="CX144" s="366"/>
      <c r="CY144" s="174"/>
      <c r="CZ144" s="174"/>
      <c r="DA144" s="174"/>
      <c r="DB144" s="174"/>
      <c r="DC144" s="367">
        <f t="shared" si="114"/>
        <v>0</v>
      </c>
      <c r="DD144" s="366"/>
      <c r="DE144" s="174"/>
      <c r="DF144" s="174"/>
      <c r="DG144" s="174"/>
      <c r="DH144" s="174"/>
      <c r="DI144" s="367">
        <f t="shared" si="115"/>
        <v>0</v>
      </c>
      <c r="DJ144" s="600">
        <f t="shared" si="116"/>
        <v>0</v>
      </c>
      <c r="DK144" s="601">
        <f t="shared" si="117"/>
        <v>0</v>
      </c>
      <c r="DL144" s="601">
        <f t="shared" si="118"/>
        <v>0</v>
      </c>
      <c r="DM144" s="601">
        <f t="shared" si="119"/>
        <v>0</v>
      </c>
      <c r="DN144" s="601">
        <f t="shared" si="120"/>
        <v>0</v>
      </c>
      <c r="DO144" s="602">
        <f t="shared" si="121"/>
        <v>0</v>
      </c>
      <c r="DP144" s="600">
        <f t="shared" si="122"/>
        <v>0</v>
      </c>
      <c r="DQ144" s="601">
        <f t="shared" si="123"/>
        <v>0</v>
      </c>
      <c r="DR144" s="601">
        <f t="shared" si="124"/>
        <v>0</v>
      </c>
      <c r="DS144" s="601">
        <f t="shared" si="125"/>
        <v>0</v>
      </c>
      <c r="DT144" s="601">
        <f t="shared" si="126"/>
        <v>0</v>
      </c>
      <c r="DU144" s="602">
        <f t="shared" si="127"/>
        <v>0</v>
      </c>
      <c r="DV144" s="600">
        <f t="shared" si="128"/>
        <v>0</v>
      </c>
      <c r="DW144" s="601">
        <f t="shared" si="129"/>
        <v>0</v>
      </c>
      <c r="DX144" s="601">
        <f t="shared" si="130"/>
        <v>0</v>
      </c>
      <c r="DY144" s="601">
        <f t="shared" si="131"/>
        <v>0</v>
      </c>
      <c r="DZ144" s="601">
        <f t="shared" si="132"/>
        <v>0</v>
      </c>
      <c r="EA144" s="602">
        <f t="shared" si="133"/>
        <v>0</v>
      </c>
      <c r="EB144" s="459"/>
      <c r="EC144" s="366"/>
      <c r="ED144" s="174"/>
      <c r="EE144" s="174"/>
      <c r="EF144" s="174"/>
      <c r="EG144" s="174"/>
      <c r="EH144" s="174">
        <f t="shared" si="134"/>
        <v>0</v>
      </c>
      <c r="EI144" s="602"/>
      <c r="EJ144" s="459"/>
      <c r="EK144" s="614"/>
      <c r="EL144" s="622"/>
      <c r="EM144" s="623"/>
      <c r="EO144" s="600">
        <v>2167350.16</v>
      </c>
      <c r="EP144" s="601">
        <v>657110.84</v>
      </c>
      <c r="EQ144" s="601">
        <f t="shared" si="135"/>
        <v>2824461</v>
      </c>
      <c r="ER144" s="624" t="s">
        <v>5708</v>
      </c>
      <c r="ES144" s="625">
        <v>45064</v>
      </c>
    </row>
    <row r="145" spans="1:149">
      <c r="A145" s="231">
        <v>198</v>
      </c>
      <c r="B145" s="151">
        <v>3419</v>
      </c>
      <c r="C145" s="151">
        <v>72742658</v>
      </c>
      <c r="D145" s="232" t="s">
        <v>1201</v>
      </c>
      <c r="E145" s="366"/>
      <c r="F145" s="174">
        <v>75840</v>
      </c>
      <c r="G145" s="174"/>
      <c r="H145" s="174"/>
      <c r="I145" s="174"/>
      <c r="J145" s="367">
        <f t="shared" si="142"/>
        <v>75840</v>
      </c>
      <c r="K145" s="366"/>
      <c r="L145" s="174"/>
      <c r="M145" s="174"/>
      <c r="N145" s="174"/>
      <c r="O145" s="174"/>
      <c r="P145" s="367">
        <f t="shared" si="136"/>
        <v>0</v>
      </c>
      <c r="Q145" s="366"/>
      <c r="R145" s="174">
        <f t="shared" si="97"/>
        <v>75840</v>
      </c>
      <c r="S145" s="174"/>
      <c r="T145" s="174"/>
      <c r="U145" s="174"/>
      <c r="V145" s="367">
        <f t="shared" si="98"/>
        <v>75840</v>
      </c>
      <c r="W145" s="366"/>
      <c r="X145" s="174"/>
      <c r="Y145" s="174"/>
      <c r="Z145" s="174"/>
      <c r="AA145" s="174">
        <v>167000</v>
      </c>
      <c r="AB145" s="367">
        <f t="shared" si="99"/>
        <v>167000</v>
      </c>
      <c r="AC145" s="366"/>
      <c r="AD145" s="174"/>
      <c r="AE145" s="174"/>
      <c r="AF145" s="174"/>
      <c r="AG145" s="174"/>
      <c r="AH145" s="367">
        <f t="shared" si="100"/>
        <v>0</v>
      </c>
      <c r="AI145" s="366"/>
      <c r="AJ145" s="174"/>
      <c r="AK145" s="174"/>
      <c r="AL145" s="174"/>
      <c r="AM145" s="174">
        <f t="shared" si="101"/>
        <v>167000</v>
      </c>
      <c r="AN145" s="367">
        <f t="shared" si="102"/>
        <v>167000</v>
      </c>
      <c r="AO145" s="611"/>
      <c r="AP145" s="174"/>
      <c r="AQ145" s="174"/>
      <c r="AR145" s="174"/>
      <c r="AS145" s="174">
        <v>246000</v>
      </c>
      <c r="AT145" s="367">
        <f t="shared" si="137"/>
        <v>246000</v>
      </c>
      <c r="AU145" s="366"/>
      <c r="AV145" s="174"/>
      <c r="AW145" s="174"/>
      <c r="AX145" s="174"/>
      <c r="AY145" s="174"/>
      <c r="AZ145" s="367">
        <f t="shared" si="103"/>
        <v>0</v>
      </c>
      <c r="BA145" s="366"/>
      <c r="BB145" s="174"/>
      <c r="BC145" s="174"/>
      <c r="BD145" s="174"/>
      <c r="BE145" s="174">
        <f t="shared" si="104"/>
        <v>246000</v>
      </c>
      <c r="BF145" s="367">
        <f t="shared" si="105"/>
        <v>246000</v>
      </c>
      <c r="BG145" s="611"/>
      <c r="BH145" s="174"/>
      <c r="BI145" s="174"/>
      <c r="BJ145" s="174"/>
      <c r="BK145" s="174"/>
      <c r="BL145" s="367">
        <f t="shared" si="138"/>
        <v>0</v>
      </c>
      <c r="BM145" s="366"/>
      <c r="BN145" s="174"/>
      <c r="BO145" s="174"/>
      <c r="BP145" s="174"/>
      <c r="BQ145" s="174"/>
      <c r="BR145" s="367">
        <f t="shared" si="106"/>
        <v>0</v>
      </c>
      <c r="BS145" s="366"/>
      <c r="BT145" s="174"/>
      <c r="BU145" s="174"/>
      <c r="BV145" s="174"/>
      <c r="BW145" s="174"/>
      <c r="BX145" s="367">
        <f t="shared" si="107"/>
        <v>0</v>
      </c>
      <c r="BY145" s="366">
        <v>346440</v>
      </c>
      <c r="BZ145" s="174"/>
      <c r="CA145" s="174">
        <v>117097</v>
      </c>
      <c r="CB145" s="174">
        <v>6929</v>
      </c>
      <c r="CC145" s="174"/>
      <c r="CD145" s="367">
        <f t="shared" si="108"/>
        <v>470466</v>
      </c>
      <c r="CE145" s="618">
        <v>1</v>
      </c>
      <c r="CF145" s="366"/>
      <c r="CG145" s="174"/>
      <c r="CH145" s="174"/>
      <c r="CI145" s="174"/>
      <c r="CJ145" s="174"/>
      <c r="CK145" s="367">
        <f t="shared" si="139"/>
        <v>0</v>
      </c>
      <c r="CL145" s="611">
        <f t="shared" si="109"/>
        <v>346440</v>
      </c>
      <c r="CM145" s="174">
        <f t="shared" si="110"/>
        <v>0</v>
      </c>
      <c r="CN145" s="174">
        <f t="shared" si="111"/>
        <v>117097</v>
      </c>
      <c r="CO145" s="174">
        <f t="shared" si="112"/>
        <v>6929</v>
      </c>
      <c r="CP145" s="174">
        <f t="shared" si="113"/>
        <v>0</v>
      </c>
      <c r="CQ145" s="367">
        <f t="shared" si="140"/>
        <v>470466</v>
      </c>
      <c r="CR145" s="613"/>
      <c r="CS145" s="601"/>
      <c r="CT145" s="601"/>
      <c r="CU145" s="601"/>
      <c r="CV145" s="601"/>
      <c r="CW145" s="367">
        <f t="shared" si="141"/>
        <v>0</v>
      </c>
      <c r="CX145" s="366"/>
      <c r="CY145" s="174"/>
      <c r="CZ145" s="174"/>
      <c r="DA145" s="174"/>
      <c r="DB145" s="174"/>
      <c r="DC145" s="367">
        <f t="shared" si="114"/>
        <v>0</v>
      </c>
      <c r="DD145" s="366"/>
      <c r="DE145" s="174"/>
      <c r="DF145" s="174"/>
      <c r="DG145" s="174"/>
      <c r="DH145" s="174"/>
      <c r="DI145" s="367">
        <f t="shared" si="115"/>
        <v>0</v>
      </c>
      <c r="DJ145" s="600">
        <f t="shared" si="116"/>
        <v>346440</v>
      </c>
      <c r="DK145" s="601">
        <f t="shared" si="117"/>
        <v>75840</v>
      </c>
      <c r="DL145" s="601">
        <f t="shared" si="118"/>
        <v>117097</v>
      </c>
      <c r="DM145" s="601">
        <f t="shared" si="119"/>
        <v>6929</v>
      </c>
      <c r="DN145" s="601">
        <f t="shared" si="120"/>
        <v>413000</v>
      </c>
      <c r="DO145" s="602">
        <f t="shared" si="121"/>
        <v>959306</v>
      </c>
      <c r="DP145" s="600">
        <f t="shared" si="122"/>
        <v>0</v>
      </c>
      <c r="DQ145" s="601">
        <f t="shared" si="123"/>
        <v>0</v>
      </c>
      <c r="DR145" s="601">
        <f t="shared" si="124"/>
        <v>0</v>
      </c>
      <c r="DS145" s="601">
        <f t="shared" si="125"/>
        <v>0</v>
      </c>
      <c r="DT145" s="601">
        <f t="shared" si="126"/>
        <v>0</v>
      </c>
      <c r="DU145" s="602">
        <f t="shared" si="127"/>
        <v>0</v>
      </c>
      <c r="DV145" s="600">
        <f t="shared" si="128"/>
        <v>346440</v>
      </c>
      <c r="DW145" s="601">
        <f t="shared" si="129"/>
        <v>75840</v>
      </c>
      <c r="DX145" s="601">
        <f t="shared" si="130"/>
        <v>117097</v>
      </c>
      <c r="DY145" s="601">
        <f t="shared" si="131"/>
        <v>6929</v>
      </c>
      <c r="DZ145" s="601">
        <f t="shared" si="132"/>
        <v>413000</v>
      </c>
      <c r="EA145" s="602">
        <f t="shared" si="133"/>
        <v>959306</v>
      </c>
      <c r="EB145" s="459"/>
      <c r="EC145" s="366"/>
      <c r="ED145" s="174"/>
      <c r="EE145" s="174"/>
      <c r="EF145" s="174"/>
      <c r="EG145" s="174"/>
      <c r="EH145" s="174">
        <f t="shared" si="134"/>
        <v>0</v>
      </c>
      <c r="EI145" s="602"/>
      <c r="EJ145" s="459"/>
      <c r="EK145" s="614"/>
      <c r="EL145" s="622"/>
      <c r="EM145" s="623"/>
      <c r="EO145" s="600">
        <v>1036954.58</v>
      </c>
      <c r="EP145" s="601">
        <v>314390.42</v>
      </c>
      <c r="EQ145" s="601">
        <f t="shared" si="135"/>
        <v>1351345</v>
      </c>
      <c r="ER145" s="624" t="s">
        <v>5737</v>
      </c>
      <c r="ES145" s="625">
        <v>45089</v>
      </c>
    </row>
    <row r="146" spans="1:149">
      <c r="A146" s="231">
        <v>199</v>
      </c>
      <c r="B146" s="151">
        <v>3422</v>
      </c>
      <c r="C146" s="151">
        <v>72742682</v>
      </c>
      <c r="D146" s="232" t="s">
        <v>1209</v>
      </c>
      <c r="E146" s="366"/>
      <c r="F146" s="174">
        <v>74880</v>
      </c>
      <c r="G146" s="174"/>
      <c r="H146" s="174"/>
      <c r="I146" s="174"/>
      <c r="J146" s="367">
        <f t="shared" si="142"/>
        <v>74880</v>
      </c>
      <c r="K146" s="366"/>
      <c r="L146" s="174"/>
      <c r="M146" s="174"/>
      <c r="N146" s="174"/>
      <c r="O146" s="174"/>
      <c r="P146" s="367">
        <f t="shared" si="136"/>
        <v>0</v>
      </c>
      <c r="Q146" s="366"/>
      <c r="R146" s="174">
        <f t="shared" si="97"/>
        <v>74880</v>
      </c>
      <c r="S146" s="174"/>
      <c r="T146" s="174"/>
      <c r="U146" s="174"/>
      <c r="V146" s="367">
        <f t="shared" si="98"/>
        <v>74880</v>
      </c>
      <c r="W146" s="366"/>
      <c r="X146" s="174"/>
      <c r="Y146" s="174"/>
      <c r="Z146" s="174"/>
      <c r="AA146" s="174"/>
      <c r="AB146" s="367">
        <f t="shared" si="99"/>
        <v>0</v>
      </c>
      <c r="AC146" s="366"/>
      <c r="AD146" s="174"/>
      <c r="AE146" s="174"/>
      <c r="AF146" s="174"/>
      <c r="AG146" s="174"/>
      <c r="AH146" s="367">
        <f t="shared" si="100"/>
        <v>0</v>
      </c>
      <c r="AI146" s="366"/>
      <c r="AJ146" s="174"/>
      <c r="AK146" s="174"/>
      <c r="AL146" s="174"/>
      <c r="AM146" s="174">
        <f t="shared" si="101"/>
        <v>0</v>
      </c>
      <c r="AN146" s="367">
        <f t="shared" si="102"/>
        <v>0</v>
      </c>
      <c r="AO146" s="611"/>
      <c r="AP146" s="174"/>
      <c r="AQ146" s="174"/>
      <c r="AR146" s="174"/>
      <c r="AS146" s="174">
        <v>151000</v>
      </c>
      <c r="AT146" s="367">
        <f t="shared" si="137"/>
        <v>151000</v>
      </c>
      <c r="AU146" s="366"/>
      <c r="AV146" s="174"/>
      <c r="AW146" s="174"/>
      <c r="AX146" s="174"/>
      <c r="AY146" s="174"/>
      <c r="AZ146" s="367">
        <f t="shared" si="103"/>
        <v>0</v>
      </c>
      <c r="BA146" s="366"/>
      <c r="BB146" s="174"/>
      <c r="BC146" s="174"/>
      <c r="BD146" s="174"/>
      <c r="BE146" s="174">
        <f t="shared" si="104"/>
        <v>151000</v>
      </c>
      <c r="BF146" s="367">
        <f t="shared" si="105"/>
        <v>151000</v>
      </c>
      <c r="BG146" s="611"/>
      <c r="BH146" s="174"/>
      <c r="BI146" s="174"/>
      <c r="BJ146" s="174"/>
      <c r="BK146" s="174"/>
      <c r="BL146" s="367">
        <f t="shared" si="138"/>
        <v>0</v>
      </c>
      <c r="BM146" s="366"/>
      <c r="BN146" s="174"/>
      <c r="BO146" s="174"/>
      <c r="BP146" s="174"/>
      <c r="BQ146" s="174"/>
      <c r="BR146" s="367">
        <f t="shared" si="106"/>
        <v>0</v>
      </c>
      <c r="BS146" s="366"/>
      <c r="BT146" s="174"/>
      <c r="BU146" s="174"/>
      <c r="BV146" s="174"/>
      <c r="BW146" s="174"/>
      <c r="BX146" s="367">
        <f t="shared" si="107"/>
        <v>0</v>
      </c>
      <c r="BY146" s="366">
        <v>230960</v>
      </c>
      <c r="BZ146" s="174"/>
      <c r="CA146" s="174">
        <v>78064</v>
      </c>
      <c r="CB146" s="174">
        <v>4619</v>
      </c>
      <c r="CC146" s="174"/>
      <c r="CD146" s="367">
        <f t="shared" si="108"/>
        <v>313643</v>
      </c>
      <c r="CE146" s="618">
        <v>0.66669999999999996</v>
      </c>
      <c r="CF146" s="366">
        <v>30583</v>
      </c>
      <c r="CG146" s="174"/>
      <c r="CH146" s="174">
        <v>10337</v>
      </c>
      <c r="CI146" s="174">
        <v>611</v>
      </c>
      <c r="CJ146" s="174"/>
      <c r="CK146" s="367">
        <f t="shared" si="139"/>
        <v>41531</v>
      </c>
      <c r="CL146" s="611">
        <f t="shared" si="109"/>
        <v>200377</v>
      </c>
      <c r="CM146" s="174">
        <f t="shared" si="110"/>
        <v>0</v>
      </c>
      <c r="CN146" s="174">
        <f t="shared" si="111"/>
        <v>67727</v>
      </c>
      <c r="CO146" s="174">
        <f t="shared" si="112"/>
        <v>4008</v>
      </c>
      <c r="CP146" s="174">
        <f t="shared" si="113"/>
        <v>0</v>
      </c>
      <c r="CQ146" s="367">
        <f t="shared" si="140"/>
        <v>272112</v>
      </c>
      <c r="CR146" s="613"/>
      <c r="CS146" s="601"/>
      <c r="CT146" s="601"/>
      <c r="CU146" s="601"/>
      <c r="CV146" s="601"/>
      <c r="CW146" s="367">
        <f t="shared" si="141"/>
        <v>0</v>
      </c>
      <c r="CX146" s="366"/>
      <c r="CY146" s="174"/>
      <c r="CZ146" s="174"/>
      <c r="DA146" s="174"/>
      <c r="DB146" s="174"/>
      <c r="DC146" s="367">
        <f t="shared" si="114"/>
        <v>0</v>
      </c>
      <c r="DD146" s="366"/>
      <c r="DE146" s="174"/>
      <c r="DF146" s="174"/>
      <c r="DG146" s="174"/>
      <c r="DH146" s="174"/>
      <c r="DI146" s="367">
        <f t="shared" si="115"/>
        <v>0</v>
      </c>
      <c r="DJ146" s="600">
        <f t="shared" si="116"/>
        <v>230960</v>
      </c>
      <c r="DK146" s="601">
        <f t="shared" si="117"/>
        <v>74880</v>
      </c>
      <c r="DL146" s="601">
        <f t="shared" si="118"/>
        <v>78064</v>
      </c>
      <c r="DM146" s="601">
        <f t="shared" si="119"/>
        <v>4619</v>
      </c>
      <c r="DN146" s="601">
        <f t="shared" si="120"/>
        <v>151000</v>
      </c>
      <c r="DO146" s="602">
        <f t="shared" si="121"/>
        <v>539523</v>
      </c>
      <c r="DP146" s="600">
        <f t="shared" si="122"/>
        <v>30583</v>
      </c>
      <c r="DQ146" s="601">
        <f t="shared" si="123"/>
        <v>0</v>
      </c>
      <c r="DR146" s="601">
        <f t="shared" si="124"/>
        <v>10337</v>
      </c>
      <c r="DS146" s="601">
        <f t="shared" si="125"/>
        <v>611</v>
      </c>
      <c r="DT146" s="601">
        <f t="shared" si="126"/>
        <v>0</v>
      </c>
      <c r="DU146" s="602">
        <f t="shared" si="127"/>
        <v>41531</v>
      </c>
      <c r="DV146" s="600">
        <f t="shared" si="128"/>
        <v>200377</v>
      </c>
      <c r="DW146" s="601">
        <f t="shared" si="129"/>
        <v>74880</v>
      </c>
      <c r="DX146" s="601">
        <f t="shared" si="130"/>
        <v>67727</v>
      </c>
      <c r="DY146" s="601">
        <f t="shared" si="131"/>
        <v>4008</v>
      </c>
      <c r="DZ146" s="601">
        <f t="shared" si="132"/>
        <v>151000</v>
      </c>
      <c r="EA146" s="602">
        <f t="shared" si="133"/>
        <v>497992</v>
      </c>
      <c r="EB146" s="459"/>
      <c r="EC146" s="366"/>
      <c r="ED146" s="174"/>
      <c r="EE146" s="174"/>
      <c r="EF146" s="174"/>
      <c r="EG146" s="174"/>
      <c r="EH146" s="174">
        <f t="shared" si="134"/>
        <v>0</v>
      </c>
      <c r="EI146" s="602"/>
      <c r="EJ146" s="459"/>
      <c r="EK146" s="614">
        <v>3594</v>
      </c>
      <c r="EL146" s="622" t="s">
        <v>5760</v>
      </c>
      <c r="EM146" s="623">
        <v>45173</v>
      </c>
      <c r="EO146" s="600">
        <v>782858.14</v>
      </c>
      <c r="EP146" s="601">
        <v>237351.86</v>
      </c>
      <c r="EQ146" s="601">
        <f t="shared" si="135"/>
        <v>1020210</v>
      </c>
      <c r="ER146" s="624" t="s">
        <v>5741</v>
      </c>
      <c r="ES146" s="625">
        <v>45100</v>
      </c>
    </row>
    <row r="147" spans="1:149">
      <c r="A147" s="231">
        <v>200</v>
      </c>
      <c r="B147" s="151">
        <v>3426</v>
      </c>
      <c r="C147" s="151">
        <v>72742470</v>
      </c>
      <c r="D147" s="232" t="s">
        <v>1218</v>
      </c>
      <c r="E147" s="366"/>
      <c r="F147" s="174"/>
      <c r="G147" s="174"/>
      <c r="H147" s="174"/>
      <c r="I147" s="174"/>
      <c r="J147" s="367">
        <f t="shared" si="142"/>
        <v>0</v>
      </c>
      <c r="K147" s="366"/>
      <c r="L147" s="174"/>
      <c r="M147" s="174"/>
      <c r="N147" s="174"/>
      <c r="O147" s="174"/>
      <c r="P147" s="367">
        <f t="shared" si="136"/>
        <v>0</v>
      </c>
      <c r="Q147" s="366"/>
      <c r="R147" s="174">
        <f t="shared" si="97"/>
        <v>0</v>
      </c>
      <c r="S147" s="174"/>
      <c r="T147" s="174"/>
      <c r="U147" s="174"/>
      <c r="V147" s="367">
        <f t="shared" si="98"/>
        <v>0</v>
      </c>
      <c r="W147" s="366"/>
      <c r="X147" s="174"/>
      <c r="Y147" s="174"/>
      <c r="Z147" s="174"/>
      <c r="AA147" s="174"/>
      <c r="AB147" s="367">
        <f t="shared" si="99"/>
        <v>0</v>
      </c>
      <c r="AC147" s="366"/>
      <c r="AD147" s="174"/>
      <c r="AE147" s="174"/>
      <c r="AF147" s="174"/>
      <c r="AG147" s="174"/>
      <c r="AH147" s="367">
        <f t="shared" si="100"/>
        <v>0</v>
      </c>
      <c r="AI147" s="366"/>
      <c r="AJ147" s="174"/>
      <c r="AK147" s="174"/>
      <c r="AL147" s="174"/>
      <c r="AM147" s="174">
        <f t="shared" si="101"/>
        <v>0</v>
      </c>
      <c r="AN147" s="367">
        <f t="shared" si="102"/>
        <v>0</v>
      </c>
      <c r="AO147" s="611"/>
      <c r="AP147" s="174"/>
      <c r="AQ147" s="174"/>
      <c r="AR147" s="174"/>
      <c r="AS147" s="174"/>
      <c r="AT147" s="367">
        <f t="shared" si="137"/>
        <v>0</v>
      </c>
      <c r="AU147" s="366"/>
      <c r="AV147" s="174"/>
      <c r="AW147" s="174"/>
      <c r="AX147" s="174"/>
      <c r="AY147" s="174"/>
      <c r="AZ147" s="367">
        <f t="shared" si="103"/>
        <v>0</v>
      </c>
      <c r="BA147" s="366"/>
      <c r="BB147" s="174"/>
      <c r="BC147" s="174"/>
      <c r="BD147" s="174"/>
      <c r="BE147" s="174">
        <f t="shared" si="104"/>
        <v>0</v>
      </c>
      <c r="BF147" s="367">
        <f t="shared" si="105"/>
        <v>0</v>
      </c>
      <c r="BG147" s="611"/>
      <c r="BH147" s="174"/>
      <c r="BI147" s="174"/>
      <c r="BJ147" s="174"/>
      <c r="BK147" s="174"/>
      <c r="BL147" s="367">
        <f t="shared" si="138"/>
        <v>0</v>
      </c>
      <c r="BM147" s="366"/>
      <c r="BN147" s="174"/>
      <c r="BO147" s="174"/>
      <c r="BP147" s="174"/>
      <c r="BQ147" s="174"/>
      <c r="BR147" s="367">
        <f t="shared" si="106"/>
        <v>0</v>
      </c>
      <c r="BS147" s="366"/>
      <c r="BT147" s="174"/>
      <c r="BU147" s="174"/>
      <c r="BV147" s="174"/>
      <c r="BW147" s="174"/>
      <c r="BX147" s="367">
        <f t="shared" si="107"/>
        <v>0</v>
      </c>
      <c r="BY147" s="366"/>
      <c r="BZ147" s="174"/>
      <c r="CA147" s="174"/>
      <c r="CB147" s="174"/>
      <c r="CC147" s="174"/>
      <c r="CD147" s="367">
        <f t="shared" si="108"/>
        <v>0</v>
      </c>
      <c r="CE147" s="618"/>
      <c r="CF147" s="366"/>
      <c r="CG147" s="174"/>
      <c r="CH147" s="174"/>
      <c r="CI147" s="174"/>
      <c r="CJ147" s="174"/>
      <c r="CK147" s="367">
        <f t="shared" si="139"/>
        <v>0</v>
      </c>
      <c r="CL147" s="611">
        <f t="shared" si="109"/>
        <v>0</v>
      </c>
      <c r="CM147" s="174">
        <f t="shared" si="110"/>
        <v>0</v>
      </c>
      <c r="CN147" s="174">
        <f t="shared" si="111"/>
        <v>0</v>
      </c>
      <c r="CO147" s="174">
        <f t="shared" si="112"/>
        <v>0</v>
      </c>
      <c r="CP147" s="174">
        <f t="shared" si="113"/>
        <v>0</v>
      </c>
      <c r="CQ147" s="367">
        <f t="shared" si="140"/>
        <v>0</v>
      </c>
      <c r="CR147" s="613"/>
      <c r="CS147" s="601"/>
      <c r="CT147" s="601"/>
      <c r="CU147" s="601"/>
      <c r="CV147" s="601"/>
      <c r="CW147" s="367">
        <f t="shared" si="141"/>
        <v>0</v>
      </c>
      <c r="CX147" s="366"/>
      <c r="CY147" s="174"/>
      <c r="CZ147" s="174"/>
      <c r="DA147" s="174"/>
      <c r="DB147" s="174"/>
      <c r="DC147" s="367">
        <f t="shared" si="114"/>
        <v>0</v>
      </c>
      <c r="DD147" s="366"/>
      <c r="DE147" s="174"/>
      <c r="DF147" s="174"/>
      <c r="DG147" s="174"/>
      <c r="DH147" s="174"/>
      <c r="DI147" s="367">
        <f t="shared" si="115"/>
        <v>0</v>
      </c>
      <c r="DJ147" s="600">
        <f t="shared" si="116"/>
        <v>0</v>
      </c>
      <c r="DK147" s="601">
        <f t="shared" si="117"/>
        <v>0</v>
      </c>
      <c r="DL147" s="601">
        <f t="shared" si="118"/>
        <v>0</v>
      </c>
      <c r="DM147" s="601">
        <f t="shared" si="119"/>
        <v>0</v>
      </c>
      <c r="DN147" s="601">
        <f t="shared" si="120"/>
        <v>0</v>
      </c>
      <c r="DO147" s="602">
        <f t="shared" si="121"/>
        <v>0</v>
      </c>
      <c r="DP147" s="600">
        <f t="shared" si="122"/>
        <v>0</v>
      </c>
      <c r="DQ147" s="601">
        <f t="shared" si="123"/>
        <v>0</v>
      </c>
      <c r="DR147" s="601">
        <f t="shared" si="124"/>
        <v>0</v>
      </c>
      <c r="DS147" s="601">
        <f t="shared" si="125"/>
        <v>0</v>
      </c>
      <c r="DT147" s="601">
        <f t="shared" si="126"/>
        <v>0</v>
      </c>
      <c r="DU147" s="602">
        <f t="shared" si="127"/>
        <v>0</v>
      </c>
      <c r="DV147" s="600">
        <f t="shared" si="128"/>
        <v>0</v>
      </c>
      <c r="DW147" s="601">
        <f t="shared" si="129"/>
        <v>0</v>
      </c>
      <c r="DX147" s="601">
        <f t="shared" si="130"/>
        <v>0</v>
      </c>
      <c r="DY147" s="601">
        <f t="shared" si="131"/>
        <v>0</v>
      </c>
      <c r="DZ147" s="601">
        <f t="shared" si="132"/>
        <v>0</v>
      </c>
      <c r="EA147" s="602">
        <f t="shared" si="133"/>
        <v>0</v>
      </c>
      <c r="EB147" s="459"/>
      <c r="EC147" s="366"/>
      <c r="ED147" s="174"/>
      <c r="EE147" s="174"/>
      <c r="EF147" s="174"/>
      <c r="EG147" s="174"/>
      <c r="EH147" s="174">
        <f t="shared" si="134"/>
        <v>0</v>
      </c>
      <c r="EI147" s="602"/>
      <c r="EJ147" s="459"/>
      <c r="EK147" s="614"/>
      <c r="EL147" s="622"/>
      <c r="EM147" s="623"/>
      <c r="EO147" s="600"/>
      <c r="EP147" s="601"/>
      <c r="EQ147" s="601"/>
      <c r="ER147" s="624"/>
      <c r="ES147" s="625"/>
    </row>
    <row r="148" spans="1:149">
      <c r="A148" s="231">
        <v>201</v>
      </c>
      <c r="B148" s="151">
        <v>3425</v>
      </c>
      <c r="C148" s="151">
        <v>72742551</v>
      </c>
      <c r="D148" s="232" t="s">
        <v>1226</v>
      </c>
      <c r="E148" s="366"/>
      <c r="F148" s="174">
        <v>86880</v>
      </c>
      <c r="G148" s="174"/>
      <c r="H148" s="174"/>
      <c r="I148" s="174"/>
      <c r="J148" s="367">
        <f t="shared" si="142"/>
        <v>86880</v>
      </c>
      <c r="K148" s="366"/>
      <c r="L148" s="174"/>
      <c r="M148" s="174"/>
      <c r="N148" s="174"/>
      <c r="O148" s="174"/>
      <c r="P148" s="367">
        <f t="shared" si="136"/>
        <v>0</v>
      </c>
      <c r="Q148" s="366"/>
      <c r="R148" s="174">
        <f t="shared" si="97"/>
        <v>86880</v>
      </c>
      <c r="S148" s="174"/>
      <c r="T148" s="174"/>
      <c r="U148" s="174"/>
      <c r="V148" s="367">
        <f t="shared" si="98"/>
        <v>86880</v>
      </c>
      <c r="W148" s="366"/>
      <c r="X148" s="174"/>
      <c r="Y148" s="174"/>
      <c r="Z148" s="174"/>
      <c r="AA148" s="174">
        <v>179000</v>
      </c>
      <c r="AB148" s="367">
        <f t="shared" si="99"/>
        <v>179000</v>
      </c>
      <c r="AC148" s="366"/>
      <c r="AD148" s="174"/>
      <c r="AE148" s="174"/>
      <c r="AF148" s="174"/>
      <c r="AG148" s="174"/>
      <c r="AH148" s="367">
        <f t="shared" si="100"/>
        <v>0</v>
      </c>
      <c r="AI148" s="366"/>
      <c r="AJ148" s="174"/>
      <c r="AK148" s="174"/>
      <c r="AL148" s="174"/>
      <c r="AM148" s="174">
        <f t="shared" si="101"/>
        <v>179000</v>
      </c>
      <c r="AN148" s="367">
        <f t="shared" si="102"/>
        <v>179000</v>
      </c>
      <c r="AO148" s="611"/>
      <c r="AP148" s="174"/>
      <c r="AQ148" s="174"/>
      <c r="AR148" s="174"/>
      <c r="AS148" s="174">
        <v>41000</v>
      </c>
      <c r="AT148" s="367">
        <f t="shared" si="137"/>
        <v>41000</v>
      </c>
      <c r="AU148" s="366"/>
      <c r="AV148" s="174"/>
      <c r="AW148" s="174"/>
      <c r="AX148" s="174"/>
      <c r="AY148" s="174"/>
      <c r="AZ148" s="367">
        <f t="shared" si="103"/>
        <v>0</v>
      </c>
      <c r="BA148" s="366"/>
      <c r="BB148" s="174"/>
      <c r="BC148" s="174"/>
      <c r="BD148" s="174"/>
      <c r="BE148" s="174">
        <f t="shared" si="104"/>
        <v>41000</v>
      </c>
      <c r="BF148" s="367">
        <f t="shared" si="105"/>
        <v>41000</v>
      </c>
      <c r="BG148" s="611"/>
      <c r="BH148" s="174"/>
      <c r="BI148" s="174"/>
      <c r="BJ148" s="174"/>
      <c r="BK148" s="174"/>
      <c r="BL148" s="367">
        <f t="shared" si="138"/>
        <v>0</v>
      </c>
      <c r="BM148" s="366"/>
      <c r="BN148" s="174"/>
      <c r="BO148" s="174"/>
      <c r="BP148" s="174"/>
      <c r="BQ148" s="174"/>
      <c r="BR148" s="367">
        <f t="shared" si="106"/>
        <v>0</v>
      </c>
      <c r="BS148" s="366"/>
      <c r="BT148" s="174"/>
      <c r="BU148" s="174"/>
      <c r="BV148" s="174"/>
      <c r="BW148" s="174"/>
      <c r="BX148" s="367">
        <f t="shared" si="107"/>
        <v>0</v>
      </c>
      <c r="BY148" s="366"/>
      <c r="BZ148" s="174"/>
      <c r="CA148" s="174"/>
      <c r="CB148" s="174"/>
      <c r="CC148" s="174"/>
      <c r="CD148" s="367">
        <f t="shared" si="108"/>
        <v>0</v>
      </c>
      <c r="CE148" s="618"/>
      <c r="CF148" s="366"/>
      <c r="CG148" s="174"/>
      <c r="CH148" s="174"/>
      <c r="CI148" s="174"/>
      <c r="CJ148" s="174"/>
      <c r="CK148" s="367">
        <f t="shared" si="139"/>
        <v>0</v>
      </c>
      <c r="CL148" s="611">
        <f t="shared" si="109"/>
        <v>0</v>
      </c>
      <c r="CM148" s="174">
        <f t="shared" si="110"/>
        <v>0</v>
      </c>
      <c r="CN148" s="174">
        <f t="shared" si="111"/>
        <v>0</v>
      </c>
      <c r="CO148" s="174">
        <f t="shared" si="112"/>
        <v>0</v>
      </c>
      <c r="CP148" s="174">
        <f t="shared" si="113"/>
        <v>0</v>
      </c>
      <c r="CQ148" s="367">
        <f t="shared" si="140"/>
        <v>0</v>
      </c>
      <c r="CR148" s="613"/>
      <c r="CS148" s="601"/>
      <c r="CT148" s="601"/>
      <c r="CU148" s="601"/>
      <c r="CV148" s="601"/>
      <c r="CW148" s="367">
        <f t="shared" si="141"/>
        <v>0</v>
      </c>
      <c r="CX148" s="366"/>
      <c r="CY148" s="174"/>
      <c r="CZ148" s="174"/>
      <c r="DA148" s="174"/>
      <c r="DB148" s="174"/>
      <c r="DC148" s="367">
        <f t="shared" si="114"/>
        <v>0</v>
      </c>
      <c r="DD148" s="366"/>
      <c r="DE148" s="174"/>
      <c r="DF148" s="174"/>
      <c r="DG148" s="174"/>
      <c r="DH148" s="174"/>
      <c r="DI148" s="367">
        <f t="shared" si="115"/>
        <v>0</v>
      </c>
      <c r="DJ148" s="600">
        <f t="shared" si="116"/>
        <v>0</v>
      </c>
      <c r="DK148" s="601">
        <f t="shared" si="117"/>
        <v>86880</v>
      </c>
      <c r="DL148" s="601">
        <f t="shared" si="118"/>
        <v>0</v>
      </c>
      <c r="DM148" s="601">
        <f t="shared" si="119"/>
        <v>0</v>
      </c>
      <c r="DN148" s="601">
        <f t="shared" si="120"/>
        <v>220000</v>
      </c>
      <c r="DO148" s="602">
        <f t="shared" si="121"/>
        <v>306880</v>
      </c>
      <c r="DP148" s="600">
        <f t="shared" si="122"/>
        <v>0</v>
      </c>
      <c r="DQ148" s="601">
        <f t="shared" si="123"/>
        <v>0</v>
      </c>
      <c r="DR148" s="601">
        <f t="shared" si="124"/>
        <v>0</v>
      </c>
      <c r="DS148" s="601">
        <f t="shared" si="125"/>
        <v>0</v>
      </c>
      <c r="DT148" s="601">
        <f t="shared" si="126"/>
        <v>0</v>
      </c>
      <c r="DU148" s="602">
        <f t="shared" si="127"/>
        <v>0</v>
      </c>
      <c r="DV148" s="600">
        <f t="shared" si="128"/>
        <v>0</v>
      </c>
      <c r="DW148" s="601">
        <f t="shared" si="129"/>
        <v>86880</v>
      </c>
      <c r="DX148" s="601">
        <f t="shared" si="130"/>
        <v>0</v>
      </c>
      <c r="DY148" s="601">
        <f t="shared" si="131"/>
        <v>0</v>
      </c>
      <c r="DZ148" s="601">
        <f t="shared" si="132"/>
        <v>220000</v>
      </c>
      <c r="EA148" s="602">
        <f t="shared" si="133"/>
        <v>306880</v>
      </c>
      <c r="EB148" s="459"/>
      <c r="EC148" s="366"/>
      <c r="ED148" s="174"/>
      <c r="EE148" s="174"/>
      <c r="EF148" s="174"/>
      <c r="EG148" s="174"/>
      <c r="EH148" s="174">
        <f t="shared" si="134"/>
        <v>0</v>
      </c>
      <c r="EI148" s="602"/>
      <c r="EJ148" s="459"/>
      <c r="EK148" s="614"/>
      <c r="EL148" s="622"/>
      <c r="EM148" s="623"/>
      <c r="EO148" s="600"/>
      <c r="EP148" s="601"/>
      <c r="EQ148" s="601"/>
      <c r="ER148" s="624"/>
      <c r="ES148" s="625"/>
    </row>
    <row r="149" spans="1:149">
      <c r="A149" s="231">
        <v>202</v>
      </c>
      <c r="B149" s="151">
        <v>3418</v>
      </c>
      <c r="C149" s="151">
        <v>70695954</v>
      </c>
      <c r="D149" s="232" t="s">
        <v>1229</v>
      </c>
      <c r="E149" s="366"/>
      <c r="F149" s="174"/>
      <c r="G149" s="174"/>
      <c r="H149" s="174"/>
      <c r="I149" s="174"/>
      <c r="J149" s="367">
        <f t="shared" si="142"/>
        <v>0</v>
      </c>
      <c r="K149" s="366"/>
      <c r="L149" s="174"/>
      <c r="M149" s="174"/>
      <c r="N149" s="174"/>
      <c r="O149" s="174"/>
      <c r="P149" s="367">
        <f t="shared" si="136"/>
        <v>0</v>
      </c>
      <c r="Q149" s="366"/>
      <c r="R149" s="174">
        <f t="shared" si="97"/>
        <v>0</v>
      </c>
      <c r="S149" s="174"/>
      <c r="T149" s="174"/>
      <c r="U149" s="174"/>
      <c r="V149" s="367">
        <f t="shared" si="98"/>
        <v>0</v>
      </c>
      <c r="W149" s="366"/>
      <c r="X149" s="174"/>
      <c r="Y149" s="174"/>
      <c r="Z149" s="174"/>
      <c r="AA149" s="174"/>
      <c r="AB149" s="367">
        <f t="shared" si="99"/>
        <v>0</v>
      </c>
      <c r="AC149" s="366"/>
      <c r="AD149" s="174"/>
      <c r="AE149" s="174"/>
      <c r="AF149" s="174"/>
      <c r="AG149" s="174"/>
      <c r="AH149" s="367">
        <f t="shared" si="100"/>
        <v>0</v>
      </c>
      <c r="AI149" s="366"/>
      <c r="AJ149" s="174"/>
      <c r="AK149" s="174"/>
      <c r="AL149" s="174"/>
      <c r="AM149" s="174">
        <f t="shared" si="101"/>
        <v>0</v>
      </c>
      <c r="AN149" s="367">
        <f t="shared" si="102"/>
        <v>0</v>
      </c>
      <c r="AO149" s="611"/>
      <c r="AP149" s="174"/>
      <c r="AQ149" s="174"/>
      <c r="AR149" s="174"/>
      <c r="AS149" s="174"/>
      <c r="AT149" s="367">
        <f t="shared" si="137"/>
        <v>0</v>
      </c>
      <c r="AU149" s="366"/>
      <c r="AV149" s="174"/>
      <c r="AW149" s="174"/>
      <c r="AX149" s="174"/>
      <c r="AY149" s="174"/>
      <c r="AZ149" s="367">
        <f t="shared" si="103"/>
        <v>0</v>
      </c>
      <c r="BA149" s="366"/>
      <c r="BB149" s="174"/>
      <c r="BC149" s="174"/>
      <c r="BD149" s="174"/>
      <c r="BE149" s="174">
        <f t="shared" si="104"/>
        <v>0</v>
      </c>
      <c r="BF149" s="367">
        <f t="shared" si="105"/>
        <v>0</v>
      </c>
      <c r="BG149" s="611"/>
      <c r="BH149" s="174"/>
      <c r="BI149" s="174"/>
      <c r="BJ149" s="174"/>
      <c r="BK149" s="174"/>
      <c r="BL149" s="367">
        <f t="shared" si="138"/>
        <v>0</v>
      </c>
      <c r="BM149" s="366"/>
      <c r="BN149" s="174"/>
      <c r="BO149" s="174"/>
      <c r="BP149" s="174"/>
      <c r="BQ149" s="174"/>
      <c r="BR149" s="367">
        <f t="shared" si="106"/>
        <v>0</v>
      </c>
      <c r="BS149" s="366"/>
      <c r="BT149" s="174"/>
      <c r="BU149" s="174"/>
      <c r="BV149" s="174"/>
      <c r="BW149" s="174"/>
      <c r="BX149" s="367">
        <f t="shared" si="107"/>
        <v>0</v>
      </c>
      <c r="BY149" s="366"/>
      <c r="BZ149" s="174"/>
      <c r="CA149" s="174"/>
      <c r="CB149" s="174"/>
      <c r="CC149" s="174"/>
      <c r="CD149" s="367">
        <f t="shared" si="108"/>
        <v>0</v>
      </c>
      <c r="CE149" s="618"/>
      <c r="CF149" s="366"/>
      <c r="CG149" s="174"/>
      <c r="CH149" s="174"/>
      <c r="CI149" s="174"/>
      <c r="CJ149" s="174"/>
      <c r="CK149" s="367">
        <f t="shared" si="139"/>
        <v>0</v>
      </c>
      <c r="CL149" s="611">
        <f t="shared" si="109"/>
        <v>0</v>
      </c>
      <c r="CM149" s="174">
        <f t="shared" si="110"/>
        <v>0</v>
      </c>
      <c r="CN149" s="174">
        <f t="shared" si="111"/>
        <v>0</v>
      </c>
      <c r="CO149" s="174">
        <f t="shared" si="112"/>
        <v>0</v>
      </c>
      <c r="CP149" s="174">
        <f t="shared" si="113"/>
        <v>0</v>
      </c>
      <c r="CQ149" s="367">
        <f t="shared" si="140"/>
        <v>0</v>
      </c>
      <c r="CR149" s="613"/>
      <c r="CS149" s="601"/>
      <c r="CT149" s="601"/>
      <c r="CU149" s="601"/>
      <c r="CV149" s="601"/>
      <c r="CW149" s="367">
        <f t="shared" si="141"/>
        <v>0</v>
      </c>
      <c r="CX149" s="366"/>
      <c r="CY149" s="174"/>
      <c r="CZ149" s="174"/>
      <c r="DA149" s="174"/>
      <c r="DB149" s="174"/>
      <c r="DC149" s="367">
        <f t="shared" si="114"/>
        <v>0</v>
      </c>
      <c r="DD149" s="366"/>
      <c r="DE149" s="174"/>
      <c r="DF149" s="174"/>
      <c r="DG149" s="174"/>
      <c r="DH149" s="174"/>
      <c r="DI149" s="367">
        <f t="shared" si="115"/>
        <v>0</v>
      </c>
      <c r="DJ149" s="600">
        <f t="shared" si="116"/>
        <v>0</v>
      </c>
      <c r="DK149" s="601">
        <f t="shared" si="117"/>
        <v>0</v>
      </c>
      <c r="DL149" s="601">
        <f t="shared" si="118"/>
        <v>0</v>
      </c>
      <c r="DM149" s="601">
        <f t="shared" si="119"/>
        <v>0</v>
      </c>
      <c r="DN149" s="601">
        <f t="shared" si="120"/>
        <v>0</v>
      </c>
      <c r="DO149" s="602">
        <f t="shared" si="121"/>
        <v>0</v>
      </c>
      <c r="DP149" s="600">
        <f t="shared" si="122"/>
        <v>0</v>
      </c>
      <c r="DQ149" s="601">
        <f t="shared" si="123"/>
        <v>0</v>
      </c>
      <c r="DR149" s="601">
        <f t="shared" si="124"/>
        <v>0</v>
      </c>
      <c r="DS149" s="601">
        <f t="shared" si="125"/>
        <v>0</v>
      </c>
      <c r="DT149" s="601">
        <f t="shared" si="126"/>
        <v>0</v>
      </c>
      <c r="DU149" s="602">
        <f t="shared" si="127"/>
        <v>0</v>
      </c>
      <c r="DV149" s="600">
        <f t="shared" si="128"/>
        <v>0</v>
      </c>
      <c r="DW149" s="601">
        <f t="shared" si="129"/>
        <v>0</v>
      </c>
      <c r="DX149" s="601">
        <f t="shared" si="130"/>
        <v>0</v>
      </c>
      <c r="DY149" s="601">
        <f t="shared" si="131"/>
        <v>0</v>
      </c>
      <c r="DZ149" s="601">
        <f t="shared" si="132"/>
        <v>0</v>
      </c>
      <c r="EA149" s="602">
        <f t="shared" si="133"/>
        <v>0</v>
      </c>
      <c r="EB149" s="459"/>
      <c r="EC149" s="366"/>
      <c r="ED149" s="174"/>
      <c r="EE149" s="174"/>
      <c r="EF149" s="174"/>
      <c r="EG149" s="174"/>
      <c r="EH149" s="174">
        <f t="shared" si="134"/>
        <v>0</v>
      </c>
      <c r="EI149" s="602"/>
      <c r="EJ149" s="459"/>
      <c r="EK149" s="614"/>
      <c r="EL149" s="622"/>
      <c r="EM149" s="623"/>
      <c r="EO149" s="600">
        <v>278149.02</v>
      </c>
      <c r="EP149" s="601">
        <v>84330.98</v>
      </c>
      <c r="EQ149" s="601">
        <f t="shared" si="135"/>
        <v>362480</v>
      </c>
      <c r="ER149" s="624" t="s">
        <v>5831</v>
      </c>
      <c r="ES149" s="625">
        <v>45140</v>
      </c>
    </row>
    <row r="150" spans="1:149">
      <c r="A150" s="231">
        <v>203</v>
      </c>
      <c r="B150" s="151">
        <v>3428</v>
      </c>
      <c r="C150" s="151">
        <v>72742518</v>
      </c>
      <c r="D150" s="232" t="s">
        <v>1237</v>
      </c>
      <c r="E150" s="366"/>
      <c r="F150" s="174">
        <v>15840</v>
      </c>
      <c r="G150" s="174"/>
      <c r="H150" s="174"/>
      <c r="I150" s="174"/>
      <c r="J150" s="367">
        <f t="shared" si="142"/>
        <v>15840</v>
      </c>
      <c r="K150" s="366"/>
      <c r="L150" s="174"/>
      <c r="M150" s="174"/>
      <c r="N150" s="174"/>
      <c r="O150" s="174"/>
      <c r="P150" s="367">
        <f t="shared" si="136"/>
        <v>0</v>
      </c>
      <c r="Q150" s="366"/>
      <c r="R150" s="174">
        <f t="shared" si="97"/>
        <v>15840</v>
      </c>
      <c r="S150" s="174"/>
      <c r="T150" s="174"/>
      <c r="U150" s="174"/>
      <c r="V150" s="367">
        <f t="shared" si="98"/>
        <v>15840</v>
      </c>
      <c r="W150" s="366"/>
      <c r="X150" s="174"/>
      <c r="Y150" s="174"/>
      <c r="Z150" s="174"/>
      <c r="AA150" s="174"/>
      <c r="AB150" s="367">
        <f t="shared" si="99"/>
        <v>0</v>
      </c>
      <c r="AC150" s="366"/>
      <c r="AD150" s="174"/>
      <c r="AE150" s="174"/>
      <c r="AF150" s="174"/>
      <c r="AG150" s="174"/>
      <c r="AH150" s="367">
        <f t="shared" si="100"/>
        <v>0</v>
      </c>
      <c r="AI150" s="366"/>
      <c r="AJ150" s="174"/>
      <c r="AK150" s="174"/>
      <c r="AL150" s="174"/>
      <c r="AM150" s="174">
        <f t="shared" si="101"/>
        <v>0</v>
      </c>
      <c r="AN150" s="367">
        <f t="shared" si="102"/>
        <v>0</v>
      </c>
      <c r="AO150" s="611"/>
      <c r="AP150" s="174"/>
      <c r="AQ150" s="174"/>
      <c r="AR150" s="174"/>
      <c r="AS150" s="174">
        <v>20000</v>
      </c>
      <c r="AT150" s="367">
        <f t="shared" si="137"/>
        <v>20000</v>
      </c>
      <c r="AU150" s="366"/>
      <c r="AV150" s="174"/>
      <c r="AW150" s="174"/>
      <c r="AX150" s="174"/>
      <c r="AY150" s="174"/>
      <c r="AZ150" s="367">
        <f t="shared" si="103"/>
        <v>0</v>
      </c>
      <c r="BA150" s="366"/>
      <c r="BB150" s="174"/>
      <c r="BC150" s="174"/>
      <c r="BD150" s="174"/>
      <c r="BE150" s="174">
        <f t="shared" si="104"/>
        <v>20000</v>
      </c>
      <c r="BF150" s="367">
        <f t="shared" si="105"/>
        <v>20000</v>
      </c>
      <c r="BG150" s="611"/>
      <c r="BH150" s="174"/>
      <c r="BI150" s="174"/>
      <c r="BJ150" s="174"/>
      <c r="BK150" s="174"/>
      <c r="BL150" s="367">
        <f t="shared" si="138"/>
        <v>0</v>
      </c>
      <c r="BM150" s="366"/>
      <c r="BN150" s="174"/>
      <c r="BO150" s="174"/>
      <c r="BP150" s="174"/>
      <c r="BQ150" s="174"/>
      <c r="BR150" s="367">
        <f t="shared" si="106"/>
        <v>0</v>
      </c>
      <c r="BS150" s="366"/>
      <c r="BT150" s="174"/>
      <c r="BU150" s="174"/>
      <c r="BV150" s="174"/>
      <c r="BW150" s="174"/>
      <c r="BX150" s="367">
        <f t="shared" si="107"/>
        <v>0</v>
      </c>
      <c r="BY150" s="366"/>
      <c r="BZ150" s="174"/>
      <c r="CA150" s="174"/>
      <c r="CB150" s="174"/>
      <c r="CC150" s="174"/>
      <c r="CD150" s="367">
        <f t="shared" si="108"/>
        <v>0</v>
      </c>
      <c r="CE150" s="618"/>
      <c r="CF150" s="366"/>
      <c r="CG150" s="174"/>
      <c r="CH150" s="174"/>
      <c r="CI150" s="174"/>
      <c r="CJ150" s="174"/>
      <c r="CK150" s="367">
        <f t="shared" si="139"/>
        <v>0</v>
      </c>
      <c r="CL150" s="611">
        <f t="shared" si="109"/>
        <v>0</v>
      </c>
      <c r="CM150" s="174">
        <f t="shared" si="110"/>
        <v>0</v>
      </c>
      <c r="CN150" s="174">
        <f t="shared" si="111"/>
        <v>0</v>
      </c>
      <c r="CO150" s="174">
        <f t="shared" si="112"/>
        <v>0</v>
      </c>
      <c r="CP150" s="174">
        <f t="shared" si="113"/>
        <v>0</v>
      </c>
      <c r="CQ150" s="367">
        <f t="shared" si="140"/>
        <v>0</v>
      </c>
      <c r="CR150" s="613"/>
      <c r="CS150" s="601"/>
      <c r="CT150" s="601"/>
      <c r="CU150" s="601"/>
      <c r="CV150" s="601"/>
      <c r="CW150" s="367">
        <f t="shared" si="141"/>
        <v>0</v>
      </c>
      <c r="CX150" s="366"/>
      <c r="CY150" s="174"/>
      <c r="CZ150" s="174"/>
      <c r="DA150" s="174"/>
      <c r="DB150" s="174"/>
      <c r="DC150" s="367">
        <f t="shared" si="114"/>
        <v>0</v>
      </c>
      <c r="DD150" s="366"/>
      <c r="DE150" s="174"/>
      <c r="DF150" s="174"/>
      <c r="DG150" s="174"/>
      <c r="DH150" s="174"/>
      <c r="DI150" s="367">
        <f t="shared" si="115"/>
        <v>0</v>
      </c>
      <c r="DJ150" s="600">
        <f t="shared" si="116"/>
        <v>0</v>
      </c>
      <c r="DK150" s="601">
        <f t="shared" si="117"/>
        <v>15840</v>
      </c>
      <c r="DL150" s="601">
        <f t="shared" si="118"/>
        <v>0</v>
      </c>
      <c r="DM150" s="601">
        <f t="shared" si="119"/>
        <v>0</v>
      </c>
      <c r="DN150" s="601">
        <f t="shared" si="120"/>
        <v>20000</v>
      </c>
      <c r="DO150" s="602">
        <f t="shared" si="121"/>
        <v>35840</v>
      </c>
      <c r="DP150" s="600">
        <f t="shared" si="122"/>
        <v>0</v>
      </c>
      <c r="DQ150" s="601">
        <f t="shared" si="123"/>
        <v>0</v>
      </c>
      <c r="DR150" s="601">
        <f t="shared" si="124"/>
        <v>0</v>
      </c>
      <c r="DS150" s="601">
        <f t="shared" si="125"/>
        <v>0</v>
      </c>
      <c r="DT150" s="601">
        <f t="shared" si="126"/>
        <v>0</v>
      </c>
      <c r="DU150" s="602">
        <f t="shared" si="127"/>
        <v>0</v>
      </c>
      <c r="DV150" s="600">
        <f t="shared" si="128"/>
        <v>0</v>
      </c>
      <c r="DW150" s="601">
        <f t="shared" si="129"/>
        <v>15840</v>
      </c>
      <c r="DX150" s="601">
        <f t="shared" si="130"/>
        <v>0</v>
      </c>
      <c r="DY150" s="601">
        <f t="shared" si="131"/>
        <v>0</v>
      </c>
      <c r="DZ150" s="601">
        <f t="shared" si="132"/>
        <v>20000</v>
      </c>
      <c r="EA150" s="602">
        <f t="shared" si="133"/>
        <v>35840</v>
      </c>
      <c r="EB150" s="459"/>
      <c r="EC150" s="366"/>
      <c r="ED150" s="174"/>
      <c r="EE150" s="174"/>
      <c r="EF150" s="174"/>
      <c r="EG150" s="174"/>
      <c r="EH150" s="174">
        <f t="shared" si="134"/>
        <v>0</v>
      </c>
      <c r="EI150" s="602"/>
      <c r="EJ150" s="459"/>
      <c r="EK150" s="614"/>
      <c r="EL150" s="622"/>
      <c r="EM150" s="623"/>
      <c r="EO150" s="600">
        <v>655620.01</v>
      </c>
      <c r="EP150" s="601">
        <v>198774.99</v>
      </c>
      <c r="EQ150" s="601">
        <f t="shared" si="135"/>
        <v>854395</v>
      </c>
      <c r="ER150" s="624" t="s">
        <v>5811</v>
      </c>
      <c r="ES150" s="625">
        <v>45132</v>
      </c>
    </row>
    <row r="151" spans="1:149">
      <c r="A151" s="231">
        <v>204</v>
      </c>
      <c r="B151" s="151">
        <v>3433</v>
      </c>
      <c r="C151" s="151">
        <v>70695130</v>
      </c>
      <c r="D151" s="232" t="s">
        <v>1245</v>
      </c>
      <c r="E151" s="366"/>
      <c r="F151" s="174"/>
      <c r="G151" s="174"/>
      <c r="H151" s="174"/>
      <c r="I151" s="174"/>
      <c r="J151" s="367">
        <f t="shared" si="142"/>
        <v>0</v>
      </c>
      <c r="K151" s="366"/>
      <c r="L151" s="174"/>
      <c r="M151" s="174"/>
      <c r="N151" s="174"/>
      <c r="O151" s="174"/>
      <c r="P151" s="367">
        <f t="shared" si="136"/>
        <v>0</v>
      </c>
      <c r="Q151" s="366"/>
      <c r="R151" s="174">
        <f t="shared" si="97"/>
        <v>0</v>
      </c>
      <c r="S151" s="174"/>
      <c r="T151" s="174"/>
      <c r="U151" s="174"/>
      <c r="V151" s="367">
        <f t="shared" si="98"/>
        <v>0</v>
      </c>
      <c r="W151" s="366"/>
      <c r="X151" s="174"/>
      <c r="Y151" s="174"/>
      <c r="Z151" s="174"/>
      <c r="AA151" s="174"/>
      <c r="AB151" s="367">
        <f t="shared" si="99"/>
        <v>0</v>
      </c>
      <c r="AC151" s="366"/>
      <c r="AD151" s="174"/>
      <c r="AE151" s="174"/>
      <c r="AF151" s="174"/>
      <c r="AG151" s="174"/>
      <c r="AH151" s="367">
        <f t="shared" si="100"/>
        <v>0</v>
      </c>
      <c r="AI151" s="366"/>
      <c r="AJ151" s="174"/>
      <c r="AK151" s="174"/>
      <c r="AL151" s="174"/>
      <c r="AM151" s="174">
        <f t="shared" si="101"/>
        <v>0</v>
      </c>
      <c r="AN151" s="367">
        <f t="shared" si="102"/>
        <v>0</v>
      </c>
      <c r="AO151" s="611"/>
      <c r="AP151" s="174"/>
      <c r="AQ151" s="174"/>
      <c r="AR151" s="174"/>
      <c r="AS151" s="174"/>
      <c r="AT151" s="367">
        <f t="shared" si="137"/>
        <v>0</v>
      </c>
      <c r="AU151" s="366"/>
      <c r="AV151" s="174"/>
      <c r="AW151" s="174"/>
      <c r="AX151" s="174"/>
      <c r="AY151" s="174"/>
      <c r="AZ151" s="367">
        <f t="shared" si="103"/>
        <v>0</v>
      </c>
      <c r="BA151" s="366"/>
      <c r="BB151" s="174"/>
      <c r="BC151" s="174"/>
      <c r="BD151" s="174"/>
      <c r="BE151" s="174">
        <f t="shared" si="104"/>
        <v>0</v>
      </c>
      <c r="BF151" s="367">
        <f t="shared" si="105"/>
        <v>0</v>
      </c>
      <c r="BG151" s="611"/>
      <c r="BH151" s="174"/>
      <c r="BI151" s="174"/>
      <c r="BJ151" s="174"/>
      <c r="BK151" s="174"/>
      <c r="BL151" s="367">
        <f t="shared" si="138"/>
        <v>0</v>
      </c>
      <c r="BM151" s="366"/>
      <c r="BN151" s="174"/>
      <c r="BO151" s="174"/>
      <c r="BP151" s="174"/>
      <c r="BQ151" s="174"/>
      <c r="BR151" s="367">
        <f t="shared" si="106"/>
        <v>0</v>
      </c>
      <c r="BS151" s="366"/>
      <c r="BT151" s="174"/>
      <c r="BU151" s="174"/>
      <c r="BV151" s="174"/>
      <c r="BW151" s="174"/>
      <c r="BX151" s="367">
        <f t="shared" si="107"/>
        <v>0</v>
      </c>
      <c r="BY151" s="366"/>
      <c r="BZ151" s="174"/>
      <c r="CA151" s="174"/>
      <c r="CB151" s="174"/>
      <c r="CC151" s="174"/>
      <c r="CD151" s="367">
        <f t="shared" si="108"/>
        <v>0</v>
      </c>
      <c r="CE151" s="618"/>
      <c r="CF151" s="366"/>
      <c r="CG151" s="174"/>
      <c r="CH151" s="174"/>
      <c r="CI151" s="174"/>
      <c r="CJ151" s="174"/>
      <c r="CK151" s="367">
        <f t="shared" si="139"/>
        <v>0</v>
      </c>
      <c r="CL151" s="611">
        <f t="shared" si="109"/>
        <v>0</v>
      </c>
      <c r="CM151" s="174">
        <f t="shared" si="110"/>
        <v>0</v>
      </c>
      <c r="CN151" s="174">
        <f t="shared" si="111"/>
        <v>0</v>
      </c>
      <c r="CO151" s="174">
        <f t="shared" si="112"/>
        <v>0</v>
      </c>
      <c r="CP151" s="174">
        <f t="shared" si="113"/>
        <v>0</v>
      </c>
      <c r="CQ151" s="367">
        <f t="shared" si="140"/>
        <v>0</v>
      </c>
      <c r="CR151" s="613"/>
      <c r="CS151" s="601"/>
      <c r="CT151" s="601"/>
      <c r="CU151" s="601"/>
      <c r="CV151" s="601"/>
      <c r="CW151" s="367">
        <f t="shared" si="141"/>
        <v>0</v>
      </c>
      <c r="CX151" s="366"/>
      <c r="CY151" s="174"/>
      <c r="CZ151" s="174"/>
      <c r="DA151" s="174"/>
      <c r="DB151" s="174"/>
      <c r="DC151" s="367">
        <f t="shared" si="114"/>
        <v>0</v>
      </c>
      <c r="DD151" s="366"/>
      <c r="DE151" s="174"/>
      <c r="DF151" s="174"/>
      <c r="DG151" s="174"/>
      <c r="DH151" s="174"/>
      <c r="DI151" s="367">
        <f t="shared" si="115"/>
        <v>0</v>
      </c>
      <c r="DJ151" s="600">
        <f t="shared" si="116"/>
        <v>0</v>
      </c>
      <c r="DK151" s="601">
        <f t="shared" si="117"/>
        <v>0</v>
      </c>
      <c r="DL151" s="601">
        <f t="shared" si="118"/>
        <v>0</v>
      </c>
      <c r="DM151" s="601">
        <f t="shared" si="119"/>
        <v>0</v>
      </c>
      <c r="DN151" s="601">
        <f t="shared" si="120"/>
        <v>0</v>
      </c>
      <c r="DO151" s="602">
        <f t="shared" si="121"/>
        <v>0</v>
      </c>
      <c r="DP151" s="600">
        <f t="shared" si="122"/>
        <v>0</v>
      </c>
      <c r="DQ151" s="601">
        <f t="shared" si="123"/>
        <v>0</v>
      </c>
      <c r="DR151" s="601">
        <f t="shared" si="124"/>
        <v>0</v>
      </c>
      <c r="DS151" s="601">
        <f t="shared" si="125"/>
        <v>0</v>
      </c>
      <c r="DT151" s="601">
        <f t="shared" si="126"/>
        <v>0</v>
      </c>
      <c r="DU151" s="602">
        <f t="shared" si="127"/>
        <v>0</v>
      </c>
      <c r="DV151" s="600">
        <f t="shared" si="128"/>
        <v>0</v>
      </c>
      <c r="DW151" s="601">
        <f t="shared" si="129"/>
        <v>0</v>
      </c>
      <c r="DX151" s="601">
        <f t="shared" si="130"/>
        <v>0</v>
      </c>
      <c r="DY151" s="601">
        <f t="shared" si="131"/>
        <v>0</v>
      </c>
      <c r="DZ151" s="601">
        <f t="shared" si="132"/>
        <v>0</v>
      </c>
      <c r="EA151" s="602">
        <f t="shared" si="133"/>
        <v>0</v>
      </c>
      <c r="EB151" s="459"/>
      <c r="EC151" s="366"/>
      <c r="ED151" s="174"/>
      <c r="EE151" s="174"/>
      <c r="EF151" s="174"/>
      <c r="EG151" s="174"/>
      <c r="EH151" s="174">
        <f t="shared" si="134"/>
        <v>0</v>
      </c>
      <c r="EI151" s="602"/>
      <c r="EJ151" s="459"/>
      <c r="EK151" s="614"/>
      <c r="EL151" s="622"/>
      <c r="EM151" s="623"/>
      <c r="EO151" s="600">
        <v>326871.92</v>
      </c>
      <c r="EP151" s="601">
        <v>99103.08</v>
      </c>
      <c r="EQ151" s="601">
        <f t="shared" si="135"/>
        <v>425975</v>
      </c>
      <c r="ER151" s="624" t="s">
        <v>5830</v>
      </c>
      <c r="ES151" s="625">
        <v>45140</v>
      </c>
    </row>
    <row r="152" spans="1:149">
      <c r="A152" s="231">
        <v>205</v>
      </c>
      <c r="B152" s="151">
        <v>3432</v>
      </c>
      <c r="C152" s="151">
        <v>70695121</v>
      </c>
      <c r="D152" s="232" t="s">
        <v>1254</v>
      </c>
      <c r="E152" s="366"/>
      <c r="F152" s="174">
        <v>21600</v>
      </c>
      <c r="G152" s="174"/>
      <c r="H152" s="174"/>
      <c r="I152" s="174"/>
      <c r="J152" s="367">
        <f t="shared" si="142"/>
        <v>21600</v>
      </c>
      <c r="K152" s="366"/>
      <c r="L152" s="174"/>
      <c r="M152" s="174"/>
      <c r="N152" s="174"/>
      <c r="O152" s="174"/>
      <c r="P152" s="367">
        <f t="shared" si="136"/>
        <v>0</v>
      </c>
      <c r="Q152" s="366"/>
      <c r="R152" s="174">
        <f t="shared" si="97"/>
        <v>21600</v>
      </c>
      <c r="S152" s="174"/>
      <c r="T152" s="174"/>
      <c r="U152" s="174"/>
      <c r="V152" s="367">
        <f t="shared" si="98"/>
        <v>21600</v>
      </c>
      <c r="W152" s="366"/>
      <c r="X152" s="174"/>
      <c r="Y152" s="174"/>
      <c r="Z152" s="174"/>
      <c r="AA152" s="174"/>
      <c r="AB152" s="367">
        <f t="shared" si="99"/>
        <v>0</v>
      </c>
      <c r="AC152" s="366"/>
      <c r="AD152" s="174"/>
      <c r="AE152" s="174"/>
      <c r="AF152" s="174"/>
      <c r="AG152" s="174"/>
      <c r="AH152" s="367">
        <f t="shared" si="100"/>
        <v>0</v>
      </c>
      <c r="AI152" s="366"/>
      <c r="AJ152" s="174"/>
      <c r="AK152" s="174"/>
      <c r="AL152" s="174"/>
      <c r="AM152" s="174">
        <f t="shared" si="101"/>
        <v>0</v>
      </c>
      <c r="AN152" s="367">
        <f t="shared" si="102"/>
        <v>0</v>
      </c>
      <c r="AO152" s="611"/>
      <c r="AP152" s="174"/>
      <c r="AQ152" s="174"/>
      <c r="AR152" s="174"/>
      <c r="AS152" s="174"/>
      <c r="AT152" s="367">
        <f t="shared" si="137"/>
        <v>0</v>
      </c>
      <c r="AU152" s="366"/>
      <c r="AV152" s="174"/>
      <c r="AW152" s="174"/>
      <c r="AX152" s="174"/>
      <c r="AY152" s="174"/>
      <c r="AZ152" s="367">
        <f t="shared" si="103"/>
        <v>0</v>
      </c>
      <c r="BA152" s="366"/>
      <c r="BB152" s="174"/>
      <c r="BC152" s="174"/>
      <c r="BD152" s="174"/>
      <c r="BE152" s="174">
        <f t="shared" si="104"/>
        <v>0</v>
      </c>
      <c r="BF152" s="367">
        <f t="shared" si="105"/>
        <v>0</v>
      </c>
      <c r="BG152" s="611"/>
      <c r="BH152" s="174"/>
      <c r="BI152" s="174"/>
      <c r="BJ152" s="174"/>
      <c r="BK152" s="174"/>
      <c r="BL152" s="367">
        <f t="shared" si="138"/>
        <v>0</v>
      </c>
      <c r="BM152" s="366"/>
      <c r="BN152" s="174"/>
      <c r="BO152" s="174"/>
      <c r="BP152" s="174"/>
      <c r="BQ152" s="174"/>
      <c r="BR152" s="367">
        <f t="shared" si="106"/>
        <v>0</v>
      </c>
      <c r="BS152" s="366"/>
      <c r="BT152" s="174"/>
      <c r="BU152" s="174"/>
      <c r="BV152" s="174"/>
      <c r="BW152" s="174"/>
      <c r="BX152" s="367">
        <f t="shared" si="107"/>
        <v>0</v>
      </c>
      <c r="BY152" s="366"/>
      <c r="BZ152" s="174"/>
      <c r="CA152" s="174"/>
      <c r="CB152" s="174"/>
      <c r="CC152" s="174"/>
      <c r="CD152" s="367">
        <f t="shared" si="108"/>
        <v>0</v>
      </c>
      <c r="CE152" s="618"/>
      <c r="CF152" s="366"/>
      <c r="CG152" s="174"/>
      <c r="CH152" s="174"/>
      <c r="CI152" s="174"/>
      <c r="CJ152" s="174"/>
      <c r="CK152" s="367">
        <f t="shared" si="139"/>
        <v>0</v>
      </c>
      <c r="CL152" s="611">
        <f t="shared" si="109"/>
        <v>0</v>
      </c>
      <c r="CM152" s="174">
        <f t="shared" si="110"/>
        <v>0</v>
      </c>
      <c r="CN152" s="174">
        <f t="shared" si="111"/>
        <v>0</v>
      </c>
      <c r="CO152" s="174">
        <f t="shared" si="112"/>
        <v>0</v>
      </c>
      <c r="CP152" s="174">
        <f t="shared" si="113"/>
        <v>0</v>
      </c>
      <c r="CQ152" s="367">
        <f t="shared" si="140"/>
        <v>0</v>
      </c>
      <c r="CR152" s="613"/>
      <c r="CS152" s="601"/>
      <c r="CT152" s="601"/>
      <c r="CU152" s="601"/>
      <c r="CV152" s="601"/>
      <c r="CW152" s="367">
        <f t="shared" si="141"/>
        <v>0</v>
      </c>
      <c r="CX152" s="366"/>
      <c r="CY152" s="174"/>
      <c r="CZ152" s="174"/>
      <c r="DA152" s="174"/>
      <c r="DB152" s="174"/>
      <c r="DC152" s="367">
        <f t="shared" si="114"/>
        <v>0</v>
      </c>
      <c r="DD152" s="366"/>
      <c r="DE152" s="174"/>
      <c r="DF152" s="174"/>
      <c r="DG152" s="174"/>
      <c r="DH152" s="174"/>
      <c r="DI152" s="367">
        <f t="shared" si="115"/>
        <v>0</v>
      </c>
      <c r="DJ152" s="600">
        <f t="shared" si="116"/>
        <v>0</v>
      </c>
      <c r="DK152" s="601">
        <f t="shared" si="117"/>
        <v>21600</v>
      </c>
      <c r="DL152" s="601">
        <f t="shared" si="118"/>
        <v>0</v>
      </c>
      <c r="DM152" s="601">
        <f t="shared" si="119"/>
        <v>0</v>
      </c>
      <c r="DN152" s="601">
        <f t="shared" si="120"/>
        <v>0</v>
      </c>
      <c r="DO152" s="602">
        <f t="shared" si="121"/>
        <v>21600</v>
      </c>
      <c r="DP152" s="600">
        <f t="shared" si="122"/>
        <v>0</v>
      </c>
      <c r="DQ152" s="601">
        <f t="shared" si="123"/>
        <v>0</v>
      </c>
      <c r="DR152" s="601">
        <f t="shared" si="124"/>
        <v>0</v>
      </c>
      <c r="DS152" s="601">
        <f t="shared" si="125"/>
        <v>0</v>
      </c>
      <c r="DT152" s="601">
        <f t="shared" si="126"/>
        <v>0</v>
      </c>
      <c r="DU152" s="602">
        <f t="shared" si="127"/>
        <v>0</v>
      </c>
      <c r="DV152" s="600">
        <f t="shared" si="128"/>
        <v>0</v>
      </c>
      <c r="DW152" s="601">
        <f t="shared" si="129"/>
        <v>21600</v>
      </c>
      <c r="DX152" s="601">
        <f t="shared" si="130"/>
        <v>0</v>
      </c>
      <c r="DY152" s="601">
        <f t="shared" si="131"/>
        <v>0</v>
      </c>
      <c r="DZ152" s="601">
        <f t="shared" si="132"/>
        <v>0</v>
      </c>
      <c r="EA152" s="602">
        <f t="shared" si="133"/>
        <v>21600</v>
      </c>
      <c r="EB152" s="459"/>
      <c r="EC152" s="366"/>
      <c r="ED152" s="174"/>
      <c r="EE152" s="174"/>
      <c r="EF152" s="174"/>
      <c r="EG152" s="174"/>
      <c r="EH152" s="174">
        <f t="shared" si="134"/>
        <v>0</v>
      </c>
      <c r="EI152" s="602"/>
      <c r="EJ152" s="459"/>
      <c r="EK152" s="614"/>
      <c r="EL152" s="622"/>
      <c r="EM152" s="623"/>
      <c r="EO152" s="600">
        <v>425250.8</v>
      </c>
      <c r="EP152" s="601">
        <v>128930.2</v>
      </c>
      <c r="EQ152" s="601">
        <f t="shared" si="135"/>
        <v>554181</v>
      </c>
      <c r="ER152" s="624" t="s">
        <v>5851</v>
      </c>
      <c r="ES152" s="625">
        <v>45149</v>
      </c>
    </row>
    <row r="153" spans="1:149">
      <c r="A153" s="231">
        <v>206</v>
      </c>
      <c r="B153" s="153">
        <v>3435</v>
      </c>
      <c r="C153" s="153">
        <v>70981531</v>
      </c>
      <c r="D153" s="232" t="s">
        <v>1259</v>
      </c>
      <c r="E153" s="366"/>
      <c r="F153" s="174">
        <v>96000</v>
      </c>
      <c r="G153" s="174"/>
      <c r="H153" s="174"/>
      <c r="I153" s="174"/>
      <c r="J153" s="367">
        <f t="shared" si="142"/>
        <v>96000</v>
      </c>
      <c r="K153" s="366"/>
      <c r="L153" s="174">
        <v>0</v>
      </c>
      <c r="M153" s="174"/>
      <c r="N153" s="174"/>
      <c r="O153" s="174"/>
      <c r="P153" s="367">
        <f t="shared" si="136"/>
        <v>0</v>
      </c>
      <c r="Q153" s="366"/>
      <c r="R153" s="174">
        <f t="shared" si="97"/>
        <v>96000</v>
      </c>
      <c r="S153" s="174"/>
      <c r="T153" s="174"/>
      <c r="U153" s="174"/>
      <c r="V153" s="367">
        <f t="shared" si="98"/>
        <v>96000</v>
      </c>
      <c r="W153" s="366"/>
      <c r="X153" s="174"/>
      <c r="Y153" s="174"/>
      <c r="Z153" s="174"/>
      <c r="AA153" s="174"/>
      <c r="AB153" s="367">
        <f t="shared" si="99"/>
        <v>0</v>
      </c>
      <c r="AC153" s="366"/>
      <c r="AD153" s="174"/>
      <c r="AE153" s="174"/>
      <c r="AF153" s="174"/>
      <c r="AG153" s="174"/>
      <c r="AH153" s="367">
        <f t="shared" si="100"/>
        <v>0</v>
      </c>
      <c r="AI153" s="366"/>
      <c r="AJ153" s="174"/>
      <c r="AK153" s="174"/>
      <c r="AL153" s="174"/>
      <c r="AM153" s="174">
        <f t="shared" si="101"/>
        <v>0</v>
      </c>
      <c r="AN153" s="367">
        <f t="shared" si="102"/>
        <v>0</v>
      </c>
      <c r="AO153" s="611"/>
      <c r="AP153" s="174"/>
      <c r="AQ153" s="174"/>
      <c r="AR153" s="174"/>
      <c r="AS153" s="174">
        <v>24000</v>
      </c>
      <c r="AT153" s="367">
        <f t="shared" si="137"/>
        <v>24000</v>
      </c>
      <c r="AU153" s="366"/>
      <c r="AV153" s="174"/>
      <c r="AW153" s="174"/>
      <c r="AX153" s="174"/>
      <c r="AY153" s="174">
        <v>0</v>
      </c>
      <c r="AZ153" s="367">
        <f t="shared" si="103"/>
        <v>0</v>
      </c>
      <c r="BA153" s="366"/>
      <c r="BB153" s="174"/>
      <c r="BC153" s="174"/>
      <c r="BD153" s="174"/>
      <c r="BE153" s="174">
        <f t="shared" si="104"/>
        <v>24000</v>
      </c>
      <c r="BF153" s="367">
        <f t="shared" si="105"/>
        <v>24000</v>
      </c>
      <c r="BG153" s="611"/>
      <c r="BH153" s="174"/>
      <c r="BI153" s="174"/>
      <c r="BJ153" s="174"/>
      <c r="BK153" s="174"/>
      <c r="BL153" s="367">
        <f t="shared" si="138"/>
        <v>0</v>
      </c>
      <c r="BM153" s="366"/>
      <c r="BN153" s="174"/>
      <c r="BO153" s="174"/>
      <c r="BP153" s="174"/>
      <c r="BQ153" s="174"/>
      <c r="BR153" s="367">
        <f t="shared" si="106"/>
        <v>0</v>
      </c>
      <c r="BS153" s="366"/>
      <c r="BT153" s="174"/>
      <c r="BU153" s="174"/>
      <c r="BV153" s="174"/>
      <c r="BW153" s="174"/>
      <c r="BX153" s="367">
        <f t="shared" si="107"/>
        <v>0</v>
      </c>
      <c r="BY153" s="366"/>
      <c r="BZ153" s="174"/>
      <c r="CA153" s="174"/>
      <c r="CB153" s="174"/>
      <c r="CC153" s="174"/>
      <c r="CD153" s="367">
        <f t="shared" si="108"/>
        <v>0</v>
      </c>
      <c r="CE153" s="618"/>
      <c r="CF153" s="366"/>
      <c r="CG153" s="174"/>
      <c r="CH153" s="174"/>
      <c r="CI153" s="174"/>
      <c r="CJ153" s="174"/>
      <c r="CK153" s="367">
        <f t="shared" si="139"/>
        <v>0</v>
      </c>
      <c r="CL153" s="611">
        <f t="shared" si="109"/>
        <v>0</v>
      </c>
      <c r="CM153" s="174">
        <f t="shared" si="110"/>
        <v>0</v>
      </c>
      <c r="CN153" s="174">
        <f t="shared" si="111"/>
        <v>0</v>
      </c>
      <c r="CO153" s="174">
        <f t="shared" si="112"/>
        <v>0</v>
      </c>
      <c r="CP153" s="174">
        <f t="shared" si="113"/>
        <v>0</v>
      </c>
      <c r="CQ153" s="367">
        <f t="shared" si="140"/>
        <v>0</v>
      </c>
      <c r="CR153" s="613"/>
      <c r="CS153" s="601"/>
      <c r="CT153" s="601"/>
      <c r="CU153" s="601"/>
      <c r="CV153" s="601"/>
      <c r="CW153" s="367">
        <f t="shared" si="141"/>
        <v>0</v>
      </c>
      <c r="CX153" s="366"/>
      <c r="CY153" s="174"/>
      <c r="CZ153" s="174"/>
      <c r="DA153" s="174"/>
      <c r="DB153" s="174"/>
      <c r="DC153" s="367">
        <f t="shared" si="114"/>
        <v>0</v>
      </c>
      <c r="DD153" s="366"/>
      <c r="DE153" s="174"/>
      <c r="DF153" s="174"/>
      <c r="DG153" s="174"/>
      <c r="DH153" s="174"/>
      <c r="DI153" s="367">
        <f t="shared" si="115"/>
        <v>0</v>
      </c>
      <c r="DJ153" s="600">
        <f t="shared" si="116"/>
        <v>0</v>
      </c>
      <c r="DK153" s="601">
        <f t="shared" si="117"/>
        <v>96000</v>
      </c>
      <c r="DL153" s="601">
        <f t="shared" si="118"/>
        <v>0</v>
      </c>
      <c r="DM153" s="601">
        <f t="shared" si="119"/>
        <v>0</v>
      </c>
      <c r="DN153" s="601">
        <f t="shared" si="120"/>
        <v>24000</v>
      </c>
      <c r="DO153" s="602">
        <f t="shared" si="121"/>
        <v>120000</v>
      </c>
      <c r="DP153" s="600">
        <f t="shared" si="122"/>
        <v>0</v>
      </c>
      <c r="DQ153" s="601">
        <f t="shared" si="123"/>
        <v>0</v>
      </c>
      <c r="DR153" s="601">
        <f t="shared" si="124"/>
        <v>0</v>
      </c>
      <c r="DS153" s="601">
        <f t="shared" si="125"/>
        <v>0</v>
      </c>
      <c r="DT153" s="601">
        <f t="shared" si="126"/>
        <v>0</v>
      </c>
      <c r="DU153" s="602">
        <f t="shared" si="127"/>
        <v>0</v>
      </c>
      <c r="DV153" s="600">
        <f t="shared" si="128"/>
        <v>0</v>
      </c>
      <c r="DW153" s="601">
        <f t="shared" si="129"/>
        <v>96000</v>
      </c>
      <c r="DX153" s="601">
        <f t="shared" si="130"/>
        <v>0</v>
      </c>
      <c r="DY153" s="601">
        <f t="shared" si="131"/>
        <v>0</v>
      </c>
      <c r="DZ153" s="601">
        <f t="shared" si="132"/>
        <v>24000</v>
      </c>
      <c r="EA153" s="602">
        <f t="shared" si="133"/>
        <v>120000</v>
      </c>
      <c r="EB153" s="459"/>
      <c r="EC153" s="366"/>
      <c r="ED153" s="174"/>
      <c r="EE153" s="174"/>
      <c r="EF153" s="174"/>
      <c r="EG153" s="174"/>
      <c r="EH153" s="174">
        <f t="shared" si="134"/>
        <v>0</v>
      </c>
      <c r="EI153" s="602"/>
      <c r="EJ153" s="459"/>
      <c r="EK153" s="614"/>
      <c r="EL153" s="622"/>
      <c r="EM153" s="623"/>
      <c r="EO153" s="600"/>
      <c r="EP153" s="601"/>
      <c r="EQ153" s="601"/>
      <c r="ER153" s="624"/>
      <c r="ES153" s="625"/>
    </row>
    <row r="154" spans="1:149">
      <c r="A154" s="231">
        <v>207</v>
      </c>
      <c r="B154" s="151">
        <v>3440</v>
      </c>
      <c r="C154" s="151">
        <v>72743441</v>
      </c>
      <c r="D154" s="232" t="s">
        <v>1266</v>
      </c>
      <c r="E154" s="366"/>
      <c r="F154" s="174"/>
      <c r="G154" s="174"/>
      <c r="H154" s="174"/>
      <c r="I154" s="174"/>
      <c r="J154" s="367">
        <f t="shared" si="142"/>
        <v>0</v>
      </c>
      <c r="K154" s="366"/>
      <c r="L154" s="174"/>
      <c r="M154" s="174"/>
      <c r="N154" s="174"/>
      <c r="O154" s="174"/>
      <c r="P154" s="367">
        <f t="shared" si="136"/>
        <v>0</v>
      </c>
      <c r="Q154" s="366"/>
      <c r="R154" s="174">
        <f t="shared" si="97"/>
        <v>0</v>
      </c>
      <c r="S154" s="174"/>
      <c r="T154" s="174"/>
      <c r="U154" s="174"/>
      <c r="V154" s="367">
        <f t="shared" si="98"/>
        <v>0</v>
      </c>
      <c r="W154" s="366"/>
      <c r="X154" s="174"/>
      <c r="Y154" s="174"/>
      <c r="Z154" s="174"/>
      <c r="AA154" s="174"/>
      <c r="AB154" s="367">
        <f t="shared" si="99"/>
        <v>0</v>
      </c>
      <c r="AC154" s="366"/>
      <c r="AD154" s="174"/>
      <c r="AE154" s="174"/>
      <c r="AF154" s="174"/>
      <c r="AG154" s="174"/>
      <c r="AH154" s="367">
        <f t="shared" si="100"/>
        <v>0</v>
      </c>
      <c r="AI154" s="366"/>
      <c r="AJ154" s="174"/>
      <c r="AK154" s="174"/>
      <c r="AL154" s="174"/>
      <c r="AM154" s="174">
        <f t="shared" si="101"/>
        <v>0</v>
      </c>
      <c r="AN154" s="367">
        <f t="shared" si="102"/>
        <v>0</v>
      </c>
      <c r="AO154" s="611"/>
      <c r="AP154" s="174"/>
      <c r="AQ154" s="174"/>
      <c r="AR154" s="174"/>
      <c r="AS154" s="174"/>
      <c r="AT154" s="367">
        <f t="shared" si="137"/>
        <v>0</v>
      </c>
      <c r="AU154" s="366"/>
      <c r="AV154" s="174"/>
      <c r="AW154" s="174"/>
      <c r="AX154" s="174"/>
      <c r="AY154" s="174"/>
      <c r="AZ154" s="367">
        <f t="shared" si="103"/>
        <v>0</v>
      </c>
      <c r="BA154" s="366"/>
      <c r="BB154" s="174"/>
      <c r="BC154" s="174"/>
      <c r="BD154" s="174"/>
      <c r="BE154" s="174">
        <f t="shared" si="104"/>
        <v>0</v>
      </c>
      <c r="BF154" s="367">
        <f t="shared" si="105"/>
        <v>0</v>
      </c>
      <c r="BG154" s="611"/>
      <c r="BH154" s="174"/>
      <c r="BI154" s="174"/>
      <c r="BJ154" s="174"/>
      <c r="BK154" s="174"/>
      <c r="BL154" s="367">
        <f t="shared" si="138"/>
        <v>0</v>
      </c>
      <c r="BM154" s="366"/>
      <c r="BN154" s="174"/>
      <c r="BO154" s="174"/>
      <c r="BP154" s="174"/>
      <c r="BQ154" s="174"/>
      <c r="BR154" s="367">
        <f t="shared" si="106"/>
        <v>0</v>
      </c>
      <c r="BS154" s="366"/>
      <c r="BT154" s="174"/>
      <c r="BU154" s="174"/>
      <c r="BV154" s="174"/>
      <c r="BW154" s="174"/>
      <c r="BX154" s="367">
        <f t="shared" si="107"/>
        <v>0</v>
      </c>
      <c r="BY154" s="366"/>
      <c r="BZ154" s="174"/>
      <c r="CA154" s="174"/>
      <c r="CB154" s="174"/>
      <c r="CC154" s="174"/>
      <c r="CD154" s="367">
        <f t="shared" si="108"/>
        <v>0</v>
      </c>
      <c r="CE154" s="618"/>
      <c r="CF154" s="366"/>
      <c r="CG154" s="174"/>
      <c r="CH154" s="174"/>
      <c r="CI154" s="174"/>
      <c r="CJ154" s="174"/>
      <c r="CK154" s="367">
        <f t="shared" si="139"/>
        <v>0</v>
      </c>
      <c r="CL154" s="611">
        <f t="shared" si="109"/>
        <v>0</v>
      </c>
      <c r="CM154" s="174">
        <f t="shared" si="110"/>
        <v>0</v>
      </c>
      <c r="CN154" s="174">
        <f t="shared" si="111"/>
        <v>0</v>
      </c>
      <c r="CO154" s="174">
        <f t="shared" si="112"/>
        <v>0</v>
      </c>
      <c r="CP154" s="174">
        <f t="shared" si="113"/>
        <v>0</v>
      </c>
      <c r="CQ154" s="367">
        <f t="shared" si="140"/>
        <v>0</v>
      </c>
      <c r="CR154" s="613"/>
      <c r="CS154" s="601"/>
      <c r="CT154" s="601"/>
      <c r="CU154" s="601"/>
      <c r="CV154" s="601"/>
      <c r="CW154" s="367">
        <f t="shared" si="141"/>
        <v>0</v>
      </c>
      <c r="CX154" s="366"/>
      <c r="CY154" s="174"/>
      <c r="CZ154" s="174"/>
      <c r="DA154" s="174"/>
      <c r="DB154" s="174"/>
      <c r="DC154" s="367">
        <f t="shared" si="114"/>
        <v>0</v>
      </c>
      <c r="DD154" s="366"/>
      <c r="DE154" s="174"/>
      <c r="DF154" s="174"/>
      <c r="DG154" s="174"/>
      <c r="DH154" s="174"/>
      <c r="DI154" s="367">
        <f t="shared" si="115"/>
        <v>0</v>
      </c>
      <c r="DJ154" s="600">
        <f t="shared" si="116"/>
        <v>0</v>
      </c>
      <c r="DK154" s="601">
        <f t="shared" si="117"/>
        <v>0</v>
      </c>
      <c r="DL154" s="601">
        <f t="shared" si="118"/>
        <v>0</v>
      </c>
      <c r="DM154" s="601">
        <f t="shared" si="119"/>
        <v>0</v>
      </c>
      <c r="DN154" s="601">
        <f t="shared" si="120"/>
        <v>0</v>
      </c>
      <c r="DO154" s="602">
        <f t="shared" si="121"/>
        <v>0</v>
      </c>
      <c r="DP154" s="600">
        <f t="shared" si="122"/>
        <v>0</v>
      </c>
      <c r="DQ154" s="601">
        <f t="shared" si="123"/>
        <v>0</v>
      </c>
      <c r="DR154" s="601">
        <f t="shared" si="124"/>
        <v>0</v>
      </c>
      <c r="DS154" s="601">
        <f t="shared" si="125"/>
        <v>0</v>
      </c>
      <c r="DT154" s="601">
        <f t="shared" si="126"/>
        <v>0</v>
      </c>
      <c r="DU154" s="602">
        <f t="shared" si="127"/>
        <v>0</v>
      </c>
      <c r="DV154" s="600">
        <f t="shared" si="128"/>
        <v>0</v>
      </c>
      <c r="DW154" s="601">
        <f t="shared" si="129"/>
        <v>0</v>
      </c>
      <c r="DX154" s="601">
        <f t="shared" si="130"/>
        <v>0</v>
      </c>
      <c r="DY154" s="601">
        <f t="shared" si="131"/>
        <v>0</v>
      </c>
      <c r="DZ154" s="601">
        <f t="shared" si="132"/>
        <v>0</v>
      </c>
      <c r="EA154" s="602">
        <f t="shared" si="133"/>
        <v>0</v>
      </c>
      <c r="EB154" s="459"/>
      <c r="EC154" s="366"/>
      <c r="ED154" s="174"/>
      <c r="EE154" s="174"/>
      <c r="EF154" s="174"/>
      <c r="EG154" s="174"/>
      <c r="EH154" s="174">
        <f t="shared" si="134"/>
        <v>0</v>
      </c>
      <c r="EI154" s="602"/>
      <c r="EJ154" s="459"/>
      <c r="EK154" s="614"/>
      <c r="EL154" s="622"/>
      <c r="EM154" s="623"/>
      <c r="EO154" s="600"/>
      <c r="EP154" s="601"/>
      <c r="EQ154" s="601"/>
      <c r="ER154" s="624"/>
      <c r="ES154" s="625"/>
    </row>
    <row r="155" spans="1:149">
      <c r="A155" s="231">
        <v>208</v>
      </c>
      <c r="B155" s="153">
        <v>3458</v>
      </c>
      <c r="C155" s="153">
        <v>75121557</v>
      </c>
      <c r="D155" s="232" t="s">
        <v>1273</v>
      </c>
      <c r="E155" s="366"/>
      <c r="F155" s="174"/>
      <c r="G155" s="174"/>
      <c r="H155" s="174"/>
      <c r="I155" s="174"/>
      <c r="J155" s="367">
        <f t="shared" si="142"/>
        <v>0</v>
      </c>
      <c r="K155" s="366"/>
      <c r="L155" s="174"/>
      <c r="M155" s="174"/>
      <c r="N155" s="174"/>
      <c r="O155" s="174"/>
      <c r="P155" s="367">
        <f t="shared" si="136"/>
        <v>0</v>
      </c>
      <c r="Q155" s="366"/>
      <c r="R155" s="174">
        <f t="shared" si="97"/>
        <v>0</v>
      </c>
      <c r="S155" s="174"/>
      <c r="T155" s="174"/>
      <c r="U155" s="174"/>
      <c r="V155" s="367">
        <f t="shared" si="98"/>
        <v>0</v>
      </c>
      <c r="W155" s="366"/>
      <c r="X155" s="174"/>
      <c r="Y155" s="174"/>
      <c r="Z155" s="174"/>
      <c r="AA155" s="174"/>
      <c r="AB155" s="367">
        <f t="shared" si="99"/>
        <v>0</v>
      </c>
      <c r="AC155" s="366"/>
      <c r="AD155" s="174"/>
      <c r="AE155" s="174"/>
      <c r="AF155" s="174"/>
      <c r="AG155" s="174"/>
      <c r="AH155" s="367">
        <f t="shared" si="100"/>
        <v>0</v>
      </c>
      <c r="AI155" s="366"/>
      <c r="AJ155" s="174"/>
      <c r="AK155" s="174"/>
      <c r="AL155" s="174"/>
      <c r="AM155" s="174">
        <f t="shared" si="101"/>
        <v>0</v>
      </c>
      <c r="AN155" s="367">
        <f t="shared" si="102"/>
        <v>0</v>
      </c>
      <c r="AO155" s="611"/>
      <c r="AP155" s="174"/>
      <c r="AQ155" s="174"/>
      <c r="AR155" s="174"/>
      <c r="AS155" s="174"/>
      <c r="AT155" s="367">
        <f t="shared" si="137"/>
        <v>0</v>
      </c>
      <c r="AU155" s="366"/>
      <c r="AV155" s="174"/>
      <c r="AW155" s="174"/>
      <c r="AX155" s="174"/>
      <c r="AY155" s="174"/>
      <c r="AZ155" s="367">
        <f t="shared" si="103"/>
        <v>0</v>
      </c>
      <c r="BA155" s="366"/>
      <c r="BB155" s="174"/>
      <c r="BC155" s="174"/>
      <c r="BD155" s="174"/>
      <c r="BE155" s="174">
        <f t="shared" si="104"/>
        <v>0</v>
      </c>
      <c r="BF155" s="367">
        <f t="shared" si="105"/>
        <v>0</v>
      </c>
      <c r="BG155" s="611"/>
      <c r="BH155" s="174"/>
      <c r="BI155" s="174"/>
      <c r="BJ155" s="174"/>
      <c r="BK155" s="174"/>
      <c r="BL155" s="367">
        <f t="shared" si="138"/>
        <v>0</v>
      </c>
      <c r="BM155" s="366"/>
      <c r="BN155" s="174"/>
      <c r="BO155" s="174"/>
      <c r="BP155" s="174"/>
      <c r="BQ155" s="174"/>
      <c r="BR155" s="367">
        <f t="shared" si="106"/>
        <v>0</v>
      </c>
      <c r="BS155" s="366"/>
      <c r="BT155" s="174"/>
      <c r="BU155" s="174"/>
      <c r="BV155" s="174"/>
      <c r="BW155" s="174"/>
      <c r="BX155" s="367">
        <f t="shared" si="107"/>
        <v>0</v>
      </c>
      <c r="BY155" s="366"/>
      <c r="BZ155" s="174"/>
      <c r="CA155" s="174"/>
      <c r="CB155" s="174"/>
      <c r="CC155" s="174"/>
      <c r="CD155" s="367">
        <f t="shared" si="108"/>
        <v>0</v>
      </c>
      <c r="CE155" s="618"/>
      <c r="CF155" s="366"/>
      <c r="CG155" s="174"/>
      <c r="CH155" s="174"/>
      <c r="CI155" s="174"/>
      <c r="CJ155" s="174"/>
      <c r="CK155" s="367">
        <f t="shared" si="139"/>
        <v>0</v>
      </c>
      <c r="CL155" s="611">
        <f t="shared" si="109"/>
        <v>0</v>
      </c>
      <c r="CM155" s="174">
        <f t="shared" si="110"/>
        <v>0</v>
      </c>
      <c r="CN155" s="174">
        <f t="shared" si="111"/>
        <v>0</v>
      </c>
      <c r="CO155" s="174">
        <f t="shared" si="112"/>
        <v>0</v>
      </c>
      <c r="CP155" s="174">
        <f t="shared" si="113"/>
        <v>0</v>
      </c>
      <c r="CQ155" s="367">
        <f t="shared" si="140"/>
        <v>0</v>
      </c>
      <c r="CR155" s="613"/>
      <c r="CS155" s="601"/>
      <c r="CT155" s="601"/>
      <c r="CU155" s="601"/>
      <c r="CV155" s="601"/>
      <c r="CW155" s="367">
        <f t="shared" si="141"/>
        <v>0</v>
      </c>
      <c r="CX155" s="366"/>
      <c r="CY155" s="174"/>
      <c r="CZ155" s="174"/>
      <c r="DA155" s="174"/>
      <c r="DB155" s="174"/>
      <c r="DC155" s="367">
        <f t="shared" si="114"/>
        <v>0</v>
      </c>
      <c r="DD155" s="366"/>
      <c r="DE155" s="174"/>
      <c r="DF155" s="174"/>
      <c r="DG155" s="174"/>
      <c r="DH155" s="174"/>
      <c r="DI155" s="367">
        <f t="shared" si="115"/>
        <v>0</v>
      </c>
      <c r="DJ155" s="600">
        <f t="shared" si="116"/>
        <v>0</v>
      </c>
      <c r="DK155" s="601">
        <f t="shared" si="117"/>
        <v>0</v>
      </c>
      <c r="DL155" s="601">
        <f t="shared" si="118"/>
        <v>0</v>
      </c>
      <c r="DM155" s="601">
        <f t="shared" si="119"/>
        <v>0</v>
      </c>
      <c r="DN155" s="601">
        <f t="shared" si="120"/>
        <v>0</v>
      </c>
      <c r="DO155" s="602">
        <f t="shared" si="121"/>
        <v>0</v>
      </c>
      <c r="DP155" s="600">
        <f t="shared" si="122"/>
        <v>0</v>
      </c>
      <c r="DQ155" s="601">
        <f t="shared" si="123"/>
        <v>0</v>
      </c>
      <c r="DR155" s="601">
        <f t="shared" si="124"/>
        <v>0</v>
      </c>
      <c r="DS155" s="601">
        <f t="shared" si="125"/>
        <v>0</v>
      </c>
      <c r="DT155" s="601">
        <f t="shared" si="126"/>
        <v>0</v>
      </c>
      <c r="DU155" s="602">
        <f t="shared" si="127"/>
        <v>0</v>
      </c>
      <c r="DV155" s="600">
        <f t="shared" si="128"/>
        <v>0</v>
      </c>
      <c r="DW155" s="601">
        <f t="shared" si="129"/>
        <v>0</v>
      </c>
      <c r="DX155" s="601">
        <f t="shared" si="130"/>
        <v>0</v>
      </c>
      <c r="DY155" s="601">
        <f t="shared" si="131"/>
        <v>0</v>
      </c>
      <c r="DZ155" s="601">
        <f t="shared" si="132"/>
        <v>0</v>
      </c>
      <c r="EA155" s="602">
        <f t="shared" si="133"/>
        <v>0</v>
      </c>
      <c r="EB155" s="459"/>
      <c r="EC155" s="366"/>
      <c r="ED155" s="174"/>
      <c r="EE155" s="174"/>
      <c r="EF155" s="174"/>
      <c r="EG155" s="174"/>
      <c r="EH155" s="174">
        <f t="shared" si="134"/>
        <v>0</v>
      </c>
      <c r="EI155" s="602"/>
      <c r="EJ155" s="459"/>
      <c r="EK155" s="614"/>
      <c r="EL155" s="622"/>
      <c r="EM155" s="623"/>
      <c r="EO155" s="600"/>
      <c r="EP155" s="601"/>
      <c r="EQ155" s="601"/>
      <c r="ER155" s="624"/>
      <c r="ES155" s="625"/>
    </row>
    <row r="156" spans="1:149">
      <c r="A156" s="231">
        <v>209</v>
      </c>
      <c r="B156" s="153">
        <v>3439</v>
      </c>
      <c r="C156" s="153">
        <v>43256791</v>
      </c>
      <c r="D156" s="232" t="s">
        <v>1280</v>
      </c>
      <c r="E156" s="366"/>
      <c r="F156" s="174">
        <v>147840</v>
      </c>
      <c r="G156" s="174"/>
      <c r="H156" s="174"/>
      <c r="I156" s="174"/>
      <c r="J156" s="367">
        <f t="shared" si="142"/>
        <v>147840</v>
      </c>
      <c r="K156" s="366"/>
      <c r="L156" s="174"/>
      <c r="M156" s="174"/>
      <c r="N156" s="174"/>
      <c r="O156" s="174"/>
      <c r="P156" s="367">
        <f t="shared" si="136"/>
        <v>0</v>
      </c>
      <c r="Q156" s="366"/>
      <c r="R156" s="174">
        <f t="shared" si="97"/>
        <v>147840</v>
      </c>
      <c r="S156" s="174"/>
      <c r="T156" s="174"/>
      <c r="U156" s="174"/>
      <c r="V156" s="367">
        <f t="shared" si="98"/>
        <v>147840</v>
      </c>
      <c r="W156" s="366"/>
      <c r="X156" s="174"/>
      <c r="Y156" s="174"/>
      <c r="Z156" s="174"/>
      <c r="AA156" s="174"/>
      <c r="AB156" s="367">
        <f t="shared" si="99"/>
        <v>0</v>
      </c>
      <c r="AC156" s="366"/>
      <c r="AD156" s="174"/>
      <c r="AE156" s="174"/>
      <c r="AF156" s="174"/>
      <c r="AG156" s="174"/>
      <c r="AH156" s="367">
        <f t="shared" si="100"/>
        <v>0</v>
      </c>
      <c r="AI156" s="366"/>
      <c r="AJ156" s="174"/>
      <c r="AK156" s="174"/>
      <c r="AL156" s="174"/>
      <c r="AM156" s="174">
        <f t="shared" si="101"/>
        <v>0</v>
      </c>
      <c r="AN156" s="367">
        <f t="shared" si="102"/>
        <v>0</v>
      </c>
      <c r="AO156" s="611"/>
      <c r="AP156" s="174"/>
      <c r="AQ156" s="174"/>
      <c r="AR156" s="174"/>
      <c r="AS156" s="174">
        <v>176000</v>
      </c>
      <c r="AT156" s="367">
        <f t="shared" si="137"/>
        <v>176000</v>
      </c>
      <c r="AU156" s="366"/>
      <c r="AV156" s="174"/>
      <c r="AW156" s="174"/>
      <c r="AX156" s="174"/>
      <c r="AY156" s="174"/>
      <c r="AZ156" s="367">
        <f t="shared" si="103"/>
        <v>0</v>
      </c>
      <c r="BA156" s="366"/>
      <c r="BB156" s="174"/>
      <c r="BC156" s="174"/>
      <c r="BD156" s="174"/>
      <c r="BE156" s="174">
        <f t="shared" si="104"/>
        <v>176000</v>
      </c>
      <c r="BF156" s="367">
        <f t="shared" si="105"/>
        <v>176000</v>
      </c>
      <c r="BG156" s="611"/>
      <c r="BH156" s="174"/>
      <c r="BI156" s="174"/>
      <c r="BJ156" s="174"/>
      <c r="BK156" s="174"/>
      <c r="BL156" s="367">
        <f t="shared" si="138"/>
        <v>0</v>
      </c>
      <c r="BM156" s="366"/>
      <c r="BN156" s="174"/>
      <c r="BO156" s="174"/>
      <c r="BP156" s="174"/>
      <c r="BQ156" s="174"/>
      <c r="BR156" s="367">
        <f t="shared" si="106"/>
        <v>0</v>
      </c>
      <c r="BS156" s="366"/>
      <c r="BT156" s="174"/>
      <c r="BU156" s="174"/>
      <c r="BV156" s="174"/>
      <c r="BW156" s="174"/>
      <c r="BX156" s="367">
        <f t="shared" si="107"/>
        <v>0</v>
      </c>
      <c r="BY156" s="366"/>
      <c r="BZ156" s="174"/>
      <c r="CA156" s="174"/>
      <c r="CB156" s="174"/>
      <c r="CC156" s="174"/>
      <c r="CD156" s="367">
        <f t="shared" si="108"/>
        <v>0</v>
      </c>
      <c r="CE156" s="618"/>
      <c r="CF156" s="366"/>
      <c r="CG156" s="174"/>
      <c r="CH156" s="174"/>
      <c r="CI156" s="174"/>
      <c r="CJ156" s="174"/>
      <c r="CK156" s="367">
        <f t="shared" si="139"/>
        <v>0</v>
      </c>
      <c r="CL156" s="611">
        <f t="shared" si="109"/>
        <v>0</v>
      </c>
      <c r="CM156" s="174">
        <f t="shared" si="110"/>
        <v>0</v>
      </c>
      <c r="CN156" s="174">
        <f t="shared" si="111"/>
        <v>0</v>
      </c>
      <c r="CO156" s="174">
        <f t="shared" si="112"/>
        <v>0</v>
      </c>
      <c r="CP156" s="174">
        <f t="shared" si="113"/>
        <v>0</v>
      </c>
      <c r="CQ156" s="367">
        <f t="shared" si="140"/>
        <v>0</v>
      </c>
      <c r="CR156" s="613"/>
      <c r="CS156" s="601"/>
      <c r="CT156" s="601"/>
      <c r="CU156" s="601"/>
      <c r="CV156" s="601"/>
      <c r="CW156" s="367">
        <f t="shared" si="141"/>
        <v>0</v>
      </c>
      <c r="CX156" s="366"/>
      <c r="CY156" s="174"/>
      <c r="CZ156" s="174"/>
      <c r="DA156" s="174"/>
      <c r="DB156" s="174"/>
      <c r="DC156" s="367">
        <f t="shared" si="114"/>
        <v>0</v>
      </c>
      <c r="DD156" s="366"/>
      <c r="DE156" s="174"/>
      <c r="DF156" s="174"/>
      <c r="DG156" s="174"/>
      <c r="DH156" s="174"/>
      <c r="DI156" s="367">
        <f t="shared" si="115"/>
        <v>0</v>
      </c>
      <c r="DJ156" s="600">
        <f t="shared" si="116"/>
        <v>0</v>
      </c>
      <c r="DK156" s="601">
        <f t="shared" si="117"/>
        <v>147840</v>
      </c>
      <c r="DL156" s="601">
        <f t="shared" si="118"/>
        <v>0</v>
      </c>
      <c r="DM156" s="601">
        <f t="shared" si="119"/>
        <v>0</v>
      </c>
      <c r="DN156" s="601">
        <f t="shared" si="120"/>
        <v>176000</v>
      </c>
      <c r="DO156" s="602">
        <f t="shared" si="121"/>
        <v>323840</v>
      </c>
      <c r="DP156" s="600">
        <f t="shared" si="122"/>
        <v>0</v>
      </c>
      <c r="DQ156" s="601">
        <f t="shared" si="123"/>
        <v>0</v>
      </c>
      <c r="DR156" s="601">
        <f t="shared" si="124"/>
        <v>0</v>
      </c>
      <c r="DS156" s="601">
        <f t="shared" si="125"/>
        <v>0</v>
      </c>
      <c r="DT156" s="601">
        <f t="shared" si="126"/>
        <v>0</v>
      </c>
      <c r="DU156" s="602">
        <f t="shared" si="127"/>
        <v>0</v>
      </c>
      <c r="DV156" s="600">
        <f t="shared" si="128"/>
        <v>0</v>
      </c>
      <c r="DW156" s="601">
        <f t="shared" si="129"/>
        <v>147840</v>
      </c>
      <c r="DX156" s="601">
        <f t="shared" si="130"/>
        <v>0</v>
      </c>
      <c r="DY156" s="601">
        <f t="shared" si="131"/>
        <v>0</v>
      </c>
      <c r="DZ156" s="601">
        <f t="shared" si="132"/>
        <v>176000</v>
      </c>
      <c r="EA156" s="602">
        <f t="shared" si="133"/>
        <v>323840</v>
      </c>
      <c r="EB156" s="459"/>
      <c r="EC156" s="366">
        <v>395400</v>
      </c>
      <c r="ED156" s="174">
        <v>192984</v>
      </c>
      <c r="EE156" s="174">
        <v>137468</v>
      </c>
      <c r="EF156" s="174">
        <v>7908</v>
      </c>
      <c r="EG156" s="174">
        <v>65314</v>
      </c>
      <c r="EH156" s="174">
        <f t="shared" si="134"/>
        <v>799074</v>
      </c>
      <c r="EI156" s="602">
        <v>1.4</v>
      </c>
      <c r="EJ156" s="459"/>
      <c r="EK156" s="614"/>
      <c r="EL156" s="622"/>
      <c r="EM156" s="623"/>
      <c r="EO156" s="600">
        <v>1583510.37</v>
      </c>
      <c r="EP156" s="601">
        <v>480098.63</v>
      </c>
      <c r="EQ156" s="601">
        <f t="shared" si="135"/>
        <v>2063609</v>
      </c>
      <c r="ER156" s="624" t="s">
        <v>5671</v>
      </c>
      <c r="ES156" s="625">
        <v>44963</v>
      </c>
    </row>
    <row r="157" spans="1:149">
      <c r="A157" s="231">
        <v>210</v>
      </c>
      <c r="B157" s="151">
        <v>3438</v>
      </c>
      <c r="C157" s="151">
        <v>43257089</v>
      </c>
      <c r="D157" s="232" t="s">
        <v>2693</v>
      </c>
      <c r="E157" s="366"/>
      <c r="F157" s="174">
        <v>192000</v>
      </c>
      <c r="G157" s="174"/>
      <c r="H157" s="174"/>
      <c r="I157" s="174"/>
      <c r="J157" s="367">
        <f t="shared" si="142"/>
        <v>192000</v>
      </c>
      <c r="K157" s="366"/>
      <c r="L157" s="174"/>
      <c r="M157" s="174"/>
      <c r="N157" s="174"/>
      <c r="O157" s="174"/>
      <c r="P157" s="367">
        <f t="shared" si="136"/>
        <v>0</v>
      </c>
      <c r="Q157" s="366"/>
      <c r="R157" s="174">
        <f t="shared" si="97"/>
        <v>192000</v>
      </c>
      <c r="S157" s="174"/>
      <c r="T157" s="174"/>
      <c r="U157" s="174"/>
      <c r="V157" s="367">
        <f t="shared" si="98"/>
        <v>192000</v>
      </c>
      <c r="W157" s="366"/>
      <c r="X157" s="174"/>
      <c r="Y157" s="174"/>
      <c r="Z157" s="174"/>
      <c r="AA157" s="174">
        <v>399000</v>
      </c>
      <c r="AB157" s="367">
        <f t="shared" si="99"/>
        <v>399000</v>
      </c>
      <c r="AC157" s="366"/>
      <c r="AD157" s="174"/>
      <c r="AE157" s="174"/>
      <c r="AF157" s="174"/>
      <c r="AG157" s="174"/>
      <c r="AH157" s="367">
        <f t="shared" si="100"/>
        <v>0</v>
      </c>
      <c r="AI157" s="366"/>
      <c r="AJ157" s="174"/>
      <c r="AK157" s="174"/>
      <c r="AL157" s="174"/>
      <c r="AM157" s="174">
        <f t="shared" si="101"/>
        <v>399000</v>
      </c>
      <c r="AN157" s="367">
        <f t="shared" si="102"/>
        <v>399000</v>
      </c>
      <c r="AO157" s="611"/>
      <c r="AP157" s="174"/>
      <c r="AQ157" s="174"/>
      <c r="AR157" s="174"/>
      <c r="AS157" s="174">
        <v>196000</v>
      </c>
      <c r="AT157" s="367">
        <f t="shared" si="137"/>
        <v>196000</v>
      </c>
      <c r="AU157" s="366"/>
      <c r="AV157" s="174"/>
      <c r="AW157" s="174"/>
      <c r="AX157" s="174"/>
      <c r="AY157" s="174"/>
      <c r="AZ157" s="367">
        <f t="shared" si="103"/>
        <v>0</v>
      </c>
      <c r="BA157" s="366"/>
      <c r="BB157" s="174"/>
      <c r="BC157" s="174"/>
      <c r="BD157" s="174"/>
      <c r="BE157" s="174">
        <f t="shared" si="104"/>
        <v>196000</v>
      </c>
      <c r="BF157" s="367">
        <f t="shared" si="105"/>
        <v>196000</v>
      </c>
      <c r="BG157" s="611"/>
      <c r="BH157" s="174"/>
      <c r="BI157" s="174"/>
      <c r="BJ157" s="174"/>
      <c r="BK157" s="174"/>
      <c r="BL157" s="367">
        <f t="shared" si="138"/>
        <v>0</v>
      </c>
      <c r="BM157" s="366"/>
      <c r="BN157" s="174"/>
      <c r="BO157" s="174"/>
      <c r="BP157" s="174"/>
      <c r="BQ157" s="174"/>
      <c r="BR157" s="367">
        <f t="shared" si="106"/>
        <v>0</v>
      </c>
      <c r="BS157" s="366"/>
      <c r="BT157" s="174"/>
      <c r="BU157" s="174"/>
      <c r="BV157" s="174"/>
      <c r="BW157" s="174"/>
      <c r="BX157" s="367">
        <f t="shared" si="107"/>
        <v>0</v>
      </c>
      <c r="BY157" s="366"/>
      <c r="BZ157" s="174"/>
      <c r="CA157" s="174"/>
      <c r="CB157" s="174"/>
      <c r="CC157" s="174"/>
      <c r="CD157" s="367">
        <f t="shared" si="108"/>
        <v>0</v>
      </c>
      <c r="CE157" s="618"/>
      <c r="CF157" s="366"/>
      <c r="CG157" s="174"/>
      <c r="CH157" s="174"/>
      <c r="CI157" s="174"/>
      <c r="CJ157" s="174"/>
      <c r="CK157" s="367">
        <f t="shared" si="139"/>
        <v>0</v>
      </c>
      <c r="CL157" s="611">
        <f t="shared" si="109"/>
        <v>0</v>
      </c>
      <c r="CM157" s="174">
        <f t="shared" si="110"/>
        <v>0</v>
      </c>
      <c r="CN157" s="174">
        <f t="shared" si="111"/>
        <v>0</v>
      </c>
      <c r="CO157" s="174">
        <f t="shared" si="112"/>
        <v>0</v>
      </c>
      <c r="CP157" s="174">
        <f t="shared" si="113"/>
        <v>0</v>
      </c>
      <c r="CQ157" s="367">
        <f t="shared" si="140"/>
        <v>0</v>
      </c>
      <c r="CR157" s="613"/>
      <c r="CS157" s="601"/>
      <c r="CT157" s="601"/>
      <c r="CU157" s="601"/>
      <c r="CV157" s="601"/>
      <c r="CW157" s="367">
        <f t="shared" si="141"/>
        <v>0</v>
      </c>
      <c r="CX157" s="366"/>
      <c r="CY157" s="174"/>
      <c r="CZ157" s="174"/>
      <c r="DA157" s="174"/>
      <c r="DB157" s="174"/>
      <c r="DC157" s="367">
        <f t="shared" si="114"/>
        <v>0</v>
      </c>
      <c r="DD157" s="366"/>
      <c r="DE157" s="174"/>
      <c r="DF157" s="174"/>
      <c r="DG157" s="174"/>
      <c r="DH157" s="174"/>
      <c r="DI157" s="367">
        <f t="shared" si="115"/>
        <v>0</v>
      </c>
      <c r="DJ157" s="600">
        <f t="shared" si="116"/>
        <v>0</v>
      </c>
      <c r="DK157" s="601">
        <f t="shared" si="117"/>
        <v>192000</v>
      </c>
      <c r="DL157" s="601">
        <f t="shared" si="118"/>
        <v>0</v>
      </c>
      <c r="DM157" s="601">
        <f t="shared" si="119"/>
        <v>0</v>
      </c>
      <c r="DN157" s="601">
        <f t="shared" si="120"/>
        <v>595000</v>
      </c>
      <c r="DO157" s="602">
        <f t="shared" si="121"/>
        <v>787000</v>
      </c>
      <c r="DP157" s="600">
        <f t="shared" si="122"/>
        <v>0</v>
      </c>
      <c r="DQ157" s="601">
        <f t="shared" si="123"/>
        <v>0</v>
      </c>
      <c r="DR157" s="601">
        <f t="shared" si="124"/>
        <v>0</v>
      </c>
      <c r="DS157" s="601">
        <f t="shared" si="125"/>
        <v>0</v>
      </c>
      <c r="DT157" s="601">
        <f t="shared" si="126"/>
        <v>0</v>
      </c>
      <c r="DU157" s="602">
        <f t="shared" si="127"/>
        <v>0</v>
      </c>
      <c r="DV157" s="600">
        <f t="shared" si="128"/>
        <v>0</v>
      </c>
      <c r="DW157" s="601">
        <f t="shared" si="129"/>
        <v>192000</v>
      </c>
      <c r="DX157" s="601">
        <f t="shared" si="130"/>
        <v>0</v>
      </c>
      <c r="DY157" s="601">
        <f t="shared" si="131"/>
        <v>0</v>
      </c>
      <c r="DZ157" s="601">
        <f t="shared" si="132"/>
        <v>595000</v>
      </c>
      <c r="EA157" s="602">
        <f t="shared" si="133"/>
        <v>787000</v>
      </c>
      <c r="EB157" s="459"/>
      <c r="EC157" s="366">
        <v>180000</v>
      </c>
      <c r="ED157" s="174">
        <v>200000</v>
      </c>
      <c r="EE157" s="174">
        <v>60840</v>
      </c>
      <c r="EF157" s="174">
        <v>3600</v>
      </c>
      <c r="EG157" s="174">
        <v>1165560</v>
      </c>
      <c r="EH157" s="174">
        <f t="shared" si="134"/>
        <v>1610000</v>
      </c>
      <c r="EI157" s="602">
        <v>0.6</v>
      </c>
      <c r="EJ157" s="459"/>
      <c r="EK157" s="614"/>
      <c r="EL157" s="622"/>
      <c r="EM157" s="623"/>
      <c r="EO157" s="600"/>
      <c r="EP157" s="601"/>
      <c r="EQ157" s="601"/>
      <c r="ER157" s="624"/>
      <c r="ES157" s="625"/>
    </row>
    <row r="158" spans="1:149">
      <c r="A158" s="231">
        <v>211</v>
      </c>
      <c r="B158" s="153">
        <v>3459</v>
      </c>
      <c r="C158" s="153">
        <v>75121531</v>
      </c>
      <c r="D158" s="232" t="s">
        <v>1288</v>
      </c>
      <c r="E158" s="366"/>
      <c r="F158" s="174"/>
      <c r="G158" s="174"/>
      <c r="H158" s="174"/>
      <c r="I158" s="174"/>
      <c r="J158" s="367">
        <f t="shared" si="142"/>
        <v>0</v>
      </c>
      <c r="K158" s="366"/>
      <c r="L158" s="174"/>
      <c r="M158" s="174"/>
      <c r="N158" s="174"/>
      <c r="O158" s="174"/>
      <c r="P158" s="367">
        <f t="shared" si="136"/>
        <v>0</v>
      </c>
      <c r="Q158" s="366"/>
      <c r="R158" s="174">
        <f t="shared" si="97"/>
        <v>0</v>
      </c>
      <c r="S158" s="174"/>
      <c r="T158" s="174"/>
      <c r="U158" s="174"/>
      <c r="V158" s="367">
        <f t="shared" si="98"/>
        <v>0</v>
      </c>
      <c r="W158" s="366"/>
      <c r="X158" s="174"/>
      <c r="Y158" s="174"/>
      <c r="Z158" s="174"/>
      <c r="AA158" s="174"/>
      <c r="AB158" s="367">
        <f t="shared" si="99"/>
        <v>0</v>
      </c>
      <c r="AC158" s="366"/>
      <c r="AD158" s="174"/>
      <c r="AE158" s="174"/>
      <c r="AF158" s="174"/>
      <c r="AG158" s="174"/>
      <c r="AH158" s="367">
        <f t="shared" si="100"/>
        <v>0</v>
      </c>
      <c r="AI158" s="366"/>
      <c r="AJ158" s="174"/>
      <c r="AK158" s="174"/>
      <c r="AL158" s="174"/>
      <c r="AM158" s="174">
        <f t="shared" si="101"/>
        <v>0</v>
      </c>
      <c r="AN158" s="367">
        <f t="shared" si="102"/>
        <v>0</v>
      </c>
      <c r="AO158" s="611"/>
      <c r="AP158" s="174"/>
      <c r="AQ158" s="174"/>
      <c r="AR158" s="174"/>
      <c r="AS158" s="174"/>
      <c r="AT158" s="367">
        <f t="shared" si="137"/>
        <v>0</v>
      </c>
      <c r="AU158" s="366"/>
      <c r="AV158" s="174"/>
      <c r="AW158" s="174"/>
      <c r="AX158" s="174"/>
      <c r="AY158" s="174"/>
      <c r="AZ158" s="367">
        <f t="shared" si="103"/>
        <v>0</v>
      </c>
      <c r="BA158" s="366"/>
      <c r="BB158" s="174"/>
      <c r="BC158" s="174"/>
      <c r="BD158" s="174"/>
      <c r="BE158" s="174">
        <f t="shared" si="104"/>
        <v>0</v>
      </c>
      <c r="BF158" s="367">
        <f t="shared" si="105"/>
        <v>0</v>
      </c>
      <c r="BG158" s="611"/>
      <c r="BH158" s="174"/>
      <c r="BI158" s="174"/>
      <c r="BJ158" s="174"/>
      <c r="BK158" s="174"/>
      <c r="BL158" s="367">
        <f t="shared" si="138"/>
        <v>0</v>
      </c>
      <c r="BM158" s="366"/>
      <c r="BN158" s="174"/>
      <c r="BO158" s="174"/>
      <c r="BP158" s="174"/>
      <c r="BQ158" s="174"/>
      <c r="BR158" s="367">
        <f t="shared" si="106"/>
        <v>0</v>
      </c>
      <c r="BS158" s="366"/>
      <c r="BT158" s="174"/>
      <c r="BU158" s="174"/>
      <c r="BV158" s="174"/>
      <c r="BW158" s="174"/>
      <c r="BX158" s="367">
        <f t="shared" si="107"/>
        <v>0</v>
      </c>
      <c r="BY158" s="366"/>
      <c r="BZ158" s="174"/>
      <c r="CA158" s="174"/>
      <c r="CB158" s="174"/>
      <c r="CC158" s="174"/>
      <c r="CD158" s="367">
        <f t="shared" si="108"/>
        <v>0</v>
      </c>
      <c r="CE158" s="618"/>
      <c r="CF158" s="366"/>
      <c r="CG158" s="174"/>
      <c r="CH158" s="174"/>
      <c r="CI158" s="174"/>
      <c r="CJ158" s="174"/>
      <c r="CK158" s="367">
        <f t="shared" si="139"/>
        <v>0</v>
      </c>
      <c r="CL158" s="611">
        <f t="shared" si="109"/>
        <v>0</v>
      </c>
      <c r="CM158" s="174">
        <f t="shared" si="110"/>
        <v>0</v>
      </c>
      <c r="CN158" s="174">
        <f t="shared" si="111"/>
        <v>0</v>
      </c>
      <c r="CO158" s="174">
        <f t="shared" si="112"/>
        <v>0</v>
      </c>
      <c r="CP158" s="174">
        <f t="shared" si="113"/>
        <v>0</v>
      </c>
      <c r="CQ158" s="367">
        <f t="shared" si="140"/>
        <v>0</v>
      </c>
      <c r="CR158" s="613"/>
      <c r="CS158" s="601"/>
      <c r="CT158" s="601"/>
      <c r="CU158" s="601"/>
      <c r="CV158" s="601"/>
      <c r="CW158" s="367">
        <f t="shared" si="141"/>
        <v>0</v>
      </c>
      <c r="CX158" s="366"/>
      <c r="CY158" s="174"/>
      <c r="CZ158" s="174"/>
      <c r="DA158" s="174"/>
      <c r="DB158" s="174"/>
      <c r="DC158" s="367">
        <f t="shared" si="114"/>
        <v>0</v>
      </c>
      <c r="DD158" s="366"/>
      <c r="DE158" s="174"/>
      <c r="DF158" s="174"/>
      <c r="DG158" s="174"/>
      <c r="DH158" s="174"/>
      <c r="DI158" s="367">
        <f t="shared" si="115"/>
        <v>0</v>
      </c>
      <c r="DJ158" s="600">
        <f t="shared" si="116"/>
        <v>0</v>
      </c>
      <c r="DK158" s="601">
        <f t="shared" si="117"/>
        <v>0</v>
      </c>
      <c r="DL158" s="601">
        <f t="shared" si="118"/>
        <v>0</v>
      </c>
      <c r="DM158" s="601">
        <f t="shared" si="119"/>
        <v>0</v>
      </c>
      <c r="DN158" s="601">
        <f t="shared" si="120"/>
        <v>0</v>
      </c>
      <c r="DO158" s="602">
        <f t="shared" si="121"/>
        <v>0</v>
      </c>
      <c r="DP158" s="600">
        <f t="shared" si="122"/>
        <v>0</v>
      </c>
      <c r="DQ158" s="601">
        <f t="shared" si="123"/>
        <v>0</v>
      </c>
      <c r="DR158" s="601">
        <f t="shared" si="124"/>
        <v>0</v>
      </c>
      <c r="DS158" s="601">
        <f t="shared" si="125"/>
        <v>0</v>
      </c>
      <c r="DT158" s="601">
        <f t="shared" si="126"/>
        <v>0</v>
      </c>
      <c r="DU158" s="602">
        <f t="shared" si="127"/>
        <v>0</v>
      </c>
      <c r="DV158" s="600">
        <f t="shared" si="128"/>
        <v>0</v>
      </c>
      <c r="DW158" s="601">
        <f t="shared" si="129"/>
        <v>0</v>
      </c>
      <c r="DX158" s="601">
        <f t="shared" si="130"/>
        <v>0</v>
      </c>
      <c r="DY158" s="601">
        <f t="shared" si="131"/>
        <v>0</v>
      </c>
      <c r="DZ158" s="601">
        <f t="shared" si="132"/>
        <v>0</v>
      </c>
      <c r="EA158" s="602">
        <f t="shared" si="133"/>
        <v>0</v>
      </c>
      <c r="EB158" s="459"/>
      <c r="EC158" s="366"/>
      <c r="ED158" s="174"/>
      <c r="EE158" s="174"/>
      <c r="EF158" s="174"/>
      <c r="EG158" s="174"/>
      <c r="EH158" s="174">
        <f t="shared" si="134"/>
        <v>0</v>
      </c>
      <c r="EI158" s="602"/>
      <c r="EJ158" s="459"/>
      <c r="EK158" s="614"/>
      <c r="EL158" s="622"/>
      <c r="EM158" s="623"/>
      <c r="EO158" s="600"/>
      <c r="EP158" s="601"/>
      <c r="EQ158" s="601"/>
      <c r="ER158" s="624"/>
      <c r="ES158" s="625"/>
    </row>
    <row r="159" spans="1:149">
      <c r="A159" s="231">
        <v>212</v>
      </c>
      <c r="B159" s="153">
        <v>3401</v>
      </c>
      <c r="C159" s="153">
        <v>70981477</v>
      </c>
      <c r="D159" s="232" t="s">
        <v>1294</v>
      </c>
      <c r="E159" s="366"/>
      <c r="F159" s="174">
        <v>9600</v>
      </c>
      <c r="G159" s="174"/>
      <c r="H159" s="174"/>
      <c r="I159" s="174"/>
      <c r="J159" s="367">
        <f t="shared" si="142"/>
        <v>9600</v>
      </c>
      <c r="K159" s="366"/>
      <c r="L159" s="174"/>
      <c r="M159" s="174"/>
      <c r="N159" s="174"/>
      <c r="O159" s="174"/>
      <c r="P159" s="367">
        <f t="shared" si="136"/>
        <v>0</v>
      </c>
      <c r="Q159" s="366"/>
      <c r="R159" s="174">
        <f t="shared" si="97"/>
        <v>9600</v>
      </c>
      <c r="S159" s="174"/>
      <c r="T159" s="174"/>
      <c r="U159" s="174"/>
      <c r="V159" s="367">
        <f t="shared" si="98"/>
        <v>9600</v>
      </c>
      <c r="W159" s="366"/>
      <c r="X159" s="174"/>
      <c r="Y159" s="174"/>
      <c r="Z159" s="174"/>
      <c r="AA159" s="174"/>
      <c r="AB159" s="367">
        <f t="shared" si="99"/>
        <v>0</v>
      </c>
      <c r="AC159" s="366"/>
      <c r="AD159" s="174"/>
      <c r="AE159" s="174"/>
      <c r="AF159" s="174"/>
      <c r="AG159" s="174"/>
      <c r="AH159" s="367">
        <f t="shared" si="100"/>
        <v>0</v>
      </c>
      <c r="AI159" s="366"/>
      <c r="AJ159" s="174"/>
      <c r="AK159" s="174"/>
      <c r="AL159" s="174"/>
      <c r="AM159" s="174">
        <f t="shared" si="101"/>
        <v>0</v>
      </c>
      <c r="AN159" s="367">
        <f t="shared" si="102"/>
        <v>0</v>
      </c>
      <c r="AO159" s="611"/>
      <c r="AP159" s="174"/>
      <c r="AQ159" s="174"/>
      <c r="AR159" s="174"/>
      <c r="AS159" s="174"/>
      <c r="AT159" s="367">
        <f t="shared" si="137"/>
        <v>0</v>
      </c>
      <c r="AU159" s="366"/>
      <c r="AV159" s="174"/>
      <c r="AW159" s="174"/>
      <c r="AX159" s="174"/>
      <c r="AY159" s="174"/>
      <c r="AZ159" s="367">
        <f t="shared" si="103"/>
        <v>0</v>
      </c>
      <c r="BA159" s="366"/>
      <c r="BB159" s="174"/>
      <c r="BC159" s="174"/>
      <c r="BD159" s="174"/>
      <c r="BE159" s="174">
        <f t="shared" si="104"/>
        <v>0</v>
      </c>
      <c r="BF159" s="367">
        <f t="shared" si="105"/>
        <v>0</v>
      </c>
      <c r="BG159" s="611"/>
      <c r="BH159" s="174"/>
      <c r="BI159" s="174"/>
      <c r="BJ159" s="174"/>
      <c r="BK159" s="174"/>
      <c r="BL159" s="367">
        <f t="shared" si="138"/>
        <v>0</v>
      </c>
      <c r="BM159" s="366"/>
      <c r="BN159" s="174"/>
      <c r="BO159" s="174"/>
      <c r="BP159" s="174"/>
      <c r="BQ159" s="174"/>
      <c r="BR159" s="367">
        <f t="shared" si="106"/>
        <v>0</v>
      </c>
      <c r="BS159" s="366"/>
      <c r="BT159" s="174"/>
      <c r="BU159" s="174"/>
      <c r="BV159" s="174"/>
      <c r="BW159" s="174"/>
      <c r="BX159" s="367">
        <f t="shared" si="107"/>
        <v>0</v>
      </c>
      <c r="BY159" s="366"/>
      <c r="BZ159" s="174"/>
      <c r="CA159" s="174"/>
      <c r="CB159" s="174"/>
      <c r="CC159" s="174"/>
      <c r="CD159" s="367">
        <f t="shared" si="108"/>
        <v>0</v>
      </c>
      <c r="CE159" s="618"/>
      <c r="CF159" s="366"/>
      <c r="CG159" s="174"/>
      <c r="CH159" s="174"/>
      <c r="CI159" s="174"/>
      <c r="CJ159" s="174"/>
      <c r="CK159" s="367">
        <f t="shared" si="139"/>
        <v>0</v>
      </c>
      <c r="CL159" s="611">
        <f t="shared" si="109"/>
        <v>0</v>
      </c>
      <c r="CM159" s="174">
        <f t="shared" si="110"/>
        <v>0</v>
      </c>
      <c r="CN159" s="174">
        <f t="shared" si="111"/>
        <v>0</v>
      </c>
      <c r="CO159" s="174">
        <f t="shared" si="112"/>
        <v>0</v>
      </c>
      <c r="CP159" s="174">
        <f t="shared" si="113"/>
        <v>0</v>
      </c>
      <c r="CQ159" s="367">
        <f t="shared" si="140"/>
        <v>0</v>
      </c>
      <c r="CR159" s="613"/>
      <c r="CS159" s="601"/>
      <c r="CT159" s="601"/>
      <c r="CU159" s="601"/>
      <c r="CV159" s="601"/>
      <c r="CW159" s="367">
        <f t="shared" si="141"/>
        <v>0</v>
      </c>
      <c r="CX159" s="366"/>
      <c r="CY159" s="174"/>
      <c r="CZ159" s="174"/>
      <c r="DA159" s="174"/>
      <c r="DB159" s="174"/>
      <c r="DC159" s="367">
        <f t="shared" si="114"/>
        <v>0</v>
      </c>
      <c r="DD159" s="366"/>
      <c r="DE159" s="174"/>
      <c r="DF159" s="174"/>
      <c r="DG159" s="174"/>
      <c r="DH159" s="174"/>
      <c r="DI159" s="367">
        <f t="shared" si="115"/>
        <v>0</v>
      </c>
      <c r="DJ159" s="600">
        <f t="shared" si="116"/>
        <v>0</v>
      </c>
      <c r="DK159" s="601">
        <f t="shared" si="117"/>
        <v>9600</v>
      </c>
      <c r="DL159" s="601">
        <f t="shared" si="118"/>
        <v>0</v>
      </c>
      <c r="DM159" s="601">
        <f t="shared" si="119"/>
        <v>0</v>
      </c>
      <c r="DN159" s="601">
        <f t="shared" si="120"/>
        <v>0</v>
      </c>
      <c r="DO159" s="602">
        <f t="shared" si="121"/>
        <v>9600</v>
      </c>
      <c r="DP159" s="600">
        <f t="shared" si="122"/>
        <v>0</v>
      </c>
      <c r="DQ159" s="601">
        <f t="shared" si="123"/>
        <v>0</v>
      </c>
      <c r="DR159" s="601">
        <f t="shared" si="124"/>
        <v>0</v>
      </c>
      <c r="DS159" s="601">
        <f t="shared" si="125"/>
        <v>0</v>
      </c>
      <c r="DT159" s="601">
        <f t="shared" si="126"/>
        <v>0</v>
      </c>
      <c r="DU159" s="602">
        <f t="shared" si="127"/>
        <v>0</v>
      </c>
      <c r="DV159" s="600">
        <f t="shared" si="128"/>
        <v>0</v>
      </c>
      <c r="DW159" s="601">
        <f t="shared" si="129"/>
        <v>9600</v>
      </c>
      <c r="DX159" s="601">
        <f t="shared" si="130"/>
        <v>0</v>
      </c>
      <c r="DY159" s="601">
        <f t="shared" si="131"/>
        <v>0</v>
      </c>
      <c r="DZ159" s="601">
        <f t="shared" si="132"/>
        <v>0</v>
      </c>
      <c r="EA159" s="602">
        <f t="shared" si="133"/>
        <v>9600</v>
      </c>
      <c r="EB159" s="459"/>
      <c r="EC159" s="366"/>
      <c r="ED159" s="174"/>
      <c r="EE159" s="174"/>
      <c r="EF159" s="174"/>
      <c r="EG159" s="174"/>
      <c r="EH159" s="174">
        <f t="shared" si="134"/>
        <v>0</v>
      </c>
      <c r="EI159" s="602"/>
      <c r="EJ159" s="459"/>
      <c r="EK159" s="614"/>
      <c r="EL159" s="622"/>
      <c r="EM159" s="623"/>
      <c r="EO159" s="600">
        <v>632956.31999999995</v>
      </c>
      <c r="EP159" s="601">
        <v>191903.68</v>
      </c>
      <c r="EQ159" s="601">
        <f t="shared" si="135"/>
        <v>824860</v>
      </c>
      <c r="ER159" s="624" t="s">
        <v>5693</v>
      </c>
      <c r="ES159" s="625">
        <v>45019</v>
      </c>
    </row>
    <row r="160" spans="1:149">
      <c r="A160" s="231">
        <v>213</v>
      </c>
      <c r="B160" s="153">
        <v>3404</v>
      </c>
      <c r="C160" s="153">
        <v>70982597</v>
      </c>
      <c r="D160" s="232" t="s">
        <v>1302</v>
      </c>
      <c r="E160" s="366"/>
      <c r="F160" s="174">
        <v>158880</v>
      </c>
      <c r="G160" s="174"/>
      <c r="H160" s="174"/>
      <c r="I160" s="174"/>
      <c r="J160" s="367">
        <f t="shared" si="142"/>
        <v>158880</v>
      </c>
      <c r="K160" s="366"/>
      <c r="L160" s="174"/>
      <c r="M160" s="174"/>
      <c r="N160" s="174"/>
      <c r="O160" s="174"/>
      <c r="P160" s="367">
        <f t="shared" si="136"/>
        <v>0</v>
      </c>
      <c r="Q160" s="366"/>
      <c r="R160" s="174">
        <f t="shared" si="97"/>
        <v>158880</v>
      </c>
      <c r="S160" s="174"/>
      <c r="T160" s="174"/>
      <c r="U160" s="174"/>
      <c r="V160" s="367">
        <f t="shared" si="98"/>
        <v>158880</v>
      </c>
      <c r="W160" s="366"/>
      <c r="X160" s="174"/>
      <c r="Y160" s="174"/>
      <c r="Z160" s="174"/>
      <c r="AA160" s="174"/>
      <c r="AB160" s="367">
        <f t="shared" si="99"/>
        <v>0</v>
      </c>
      <c r="AC160" s="366"/>
      <c r="AD160" s="174"/>
      <c r="AE160" s="174"/>
      <c r="AF160" s="174"/>
      <c r="AG160" s="174"/>
      <c r="AH160" s="367">
        <f t="shared" si="100"/>
        <v>0</v>
      </c>
      <c r="AI160" s="366"/>
      <c r="AJ160" s="174"/>
      <c r="AK160" s="174"/>
      <c r="AL160" s="174"/>
      <c r="AM160" s="174">
        <f t="shared" si="101"/>
        <v>0</v>
      </c>
      <c r="AN160" s="367">
        <f t="shared" si="102"/>
        <v>0</v>
      </c>
      <c r="AO160" s="611"/>
      <c r="AP160" s="174"/>
      <c r="AQ160" s="174"/>
      <c r="AR160" s="174"/>
      <c r="AS160" s="174">
        <v>307000</v>
      </c>
      <c r="AT160" s="367">
        <f t="shared" si="137"/>
        <v>307000</v>
      </c>
      <c r="AU160" s="366"/>
      <c r="AV160" s="174"/>
      <c r="AW160" s="174"/>
      <c r="AX160" s="174"/>
      <c r="AY160" s="174"/>
      <c r="AZ160" s="367">
        <f t="shared" si="103"/>
        <v>0</v>
      </c>
      <c r="BA160" s="366"/>
      <c r="BB160" s="174"/>
      <c r="BC160" s="174"/>
      <c r="BD160" s="174"/>
      <c r="BE160" s="174">
        <f t="shared" si="104"/>
        <v>307000</v>
      </c>
      <c r="BF160" s="367">
        <f t="shared" si="105"/>
        <v>307000</v>
      </c>
      <c r="BG160" s="611"/>
      <c r="BH160" s="174"/>
      <c r="BI160" s="174"/>
      <c r="BJ160" s="174"/>
      <c r="BK160" s="174"/>
      <c r="BL160" s="367">
        <f t="shared" si="138"/>
        <v>0</v>
      </c>
      <c r="BM160" s="366"/>
      <c r="BN160" s="174"/>
      <c r="BO160" s="174"/>
      <c r="BP160" s="174"/>
      <c r="BQ160" s="174"/>
      <c r="BR160" s="367">
        <f t="shared" si="106"/>
        <v>0</v>
      </c>
      <c r="BS160" s="366"/>
      <c r="BT160" s="174"/>
      <c r="BU160" s="174"/>
      <c r="BV160" s="174"/>
      <c r="BW160" s="174"/>
      <c r="BX160" s="367">
        <f t="shared" si="107"/>
        <v>0</v>
      </c>
      <c r="BY160" s="366">
        <v>461920</v>
      </c>
      <c r="BZ160" s="174"/>
      <c r="CA160" s="174">
        <v>156129</v>
      </c>
      <c r="CB160" s="174">
        <v>9238</v>
      </c>
      <c r="CC160" s="174"/>
      <c r="CD160" s="367">
        <f t="shared" si="108"/>
        <v>627287</v>
      </c>
      <c r="CE160" s="618">
        <v>1.3332999999999999</v>
      </c>
      <c r="CF160" s="366"/>
      <c r="CG160" s="174"/>
      <c r="CH160" s="174"/>
      <c r="CI160" s="174"/>
      <c r="CJ160" s="174"/>
      <c r="CK160" s="367">
        <f t="shared" si="139"/>
        <v>0</v>
      </c>
      <c r="CL160" s="611">
        <f t="shared" si="109"/>
        <v>461920</v>
      </c>
      <c r="CM160" s="174">
        <f t="shared" si="110"/>
        <v>0</v>
      </c>
      <c r="CN160" s="174">
        <f t="shared" si="111"/>
        <v>156129</v>
      </c>
      <c r="CO160" s="174">
        <f t="shared" si="112"/>
        <v>9238</v>
      </c>
      <c r="CP160" s="174">
        <f t="shared" si="113"/>
        <v>0</v>
      </c>
      <c r="CQ160" s="367">
        <f t="shared" si="140"/>
        <v>627287</v>
      </c>
      <c r="CR160" s="613"/>
      <c r="CS160" s="601"/>
      <c r="CT160" s="601"/>
      <c r="CU160" s="601"/>
      <c r="CV160" s="601"/>
      <c r="CW160" s="367">
        <f t="shared" si="141"/>
        <v>0</v>
      </c>
      <c r="CX160" s="366"/>
      <c r="CY160" s="174"/>
      <c r="CZ160" s="174"/>
      <c r="DA160" s="174"/>
      <c r="DB160" s="174"/>
      <c r="DC160" s="367">
        <f t="shared" si="114"/>
        <v>0</v>
      </c>
      <c r="DD160" s="366"/>
      <c r="DE160" s="174"/>
      <c r="DF160" s="174"/>
      <c r="DG160" s="174"/>
      <c r="DH160" s="174"/>
      <c r="DI160" s="367">
        <f t="shared" si="115"/>
        <v>0</v>
      </c>
      <c r="DJ160" s="600">
        <f t="shared" si="116"/>
        <v>461920</v>
      </c>
      <c r="DK160" s="601">
        <f t="shared" si="117"/>
        <v>158880</v>
      </c>
      <c r="DL160" s="601">
        <f t="shared" si="118"/>
        <v>156129</v>
      </c>
      <c r="DM160" s="601">
        <f t="shared" si="119"/>
        <v>9238</v>
      </c>
      <c r="DN160" s="601">
        <f t="shared" si="120"/>
        <v>307000</v>
      </c>
      <c r="DO160" s="602">
        <f t="shared" si="121"/>
        <v>1093167</v>
      </c>
      <c r="DP160" s="600">
        <f t="shared" si="122"/>
        <v>0</v>
      </c>
      <c r="DQ160" s="601">
        <f t="shared" si="123"/>
        <v>0</v>
      </c>
      <c r="DR160" s="601">
        <f t="shared" si="124"/>
        <v>0</v>
      </c>
      <c r="DS160" s="601">
        <f t="shared" si="125"/>
        <v>0</v>
      </c>
      <c r="DT160" s="601">
        <f t="shared" si="126"/>
        <v>0</v>
      </c>
      <c r="DU160" s="602">
        <f t="shared" si="127"/>
        <v>0</v>
      </c>
      <c r="DV160" s="600">
        <f t="shared" si="128"/>
        <v>461920</v>
      </c>
      <c r="DW160" s="601">
        <f t="shared" si="129"/>
        <v>158880</v>
      </c>
      <c r="DX160" s="601">
        <f t="shared" si="130"/>
        <v>156129</v>
      </c>
      <c r="DY160" s="601">
        <f t="shared" si="131"/>
        <v>9238</v>
      </c>
      <c r="DZ160" s="601">
        <f t="shared" si="132"/>
        <v>307000</v>
      </c>
      <c r="EA160" s="602">
        <f t="shared" si="133"/>
        <v>1093167</v>
      </c>
      <c r="EB160" s="459"/>
      <c r="EC160" s="366">
        <v>0</v>
      </c>
      <c r="ED160" s="174">
        <v>908594</v>
      </c>
      <c r="EE160" s="174">
        <v>278929</v>
      </c>
      <c r="EF160" s="174">
        <v>0</v>
      </c>
      <c r="EG160" s="174">
        <v>69477</v>
      </c>
      <c r="EH160" s="174">
        <f t="shared" si="134"/>
        <v>1257000</v>
      </c>
      <c r="EI160" s="602">
        <v>1.3</v>
      </c>
      <c r="EJ160" s="459"/>
      <c r="EK160" s="614"/>
      <c r="EL160" s="622"/>
      <c r="EM160" s="623"/>
      <c r="EO160" s="600">
        <v>1716365.53</v>
      </c>
      <c r="EP160" s="601">
        <v>520378.47</v>
      </c>
      <c r="EQ160" s="601">
        <f t="shared" si="135"/>
        <v>2236744</v>
      </c>
      <c r="ER160" s="624" t="s">
        <v>5816</v>
      </c>
      <c r="ES160" s="625">
        <v>45132</v>
      </c>
    </row>
    <row r="161" spans="1:149">
      <c r="A161" s="231">
        <v>214</v>
      </c>
      <c r="B161" s="153">
        <v>3477</v>
      </c>
      <c r="C161" s="153">
        <v>70695491</v>
      </c>
      <c r="D161" s="232" t="s">
        <v>1309</v>
      </c>
      <c r="E161" s="366"/>
      <c r="F161" s="174"/>
      <c r="G161" s="174"/>
      <c r="H161" s="174"/>
      <c r="I161" s="174"/>
      <c r="J161" s="367">
        <f t="shared" si="142"/>
        <v>0</v>
      </c>
      <c r="K161" s="366"/>
      <c r="L161" s="174"/>
      <c r="M161" s="174"/>
      <c r="N161" s="174"/>
      <c r="O161" s="174"/>
      <c r="P161" s="367">
        <f t="shared" si="136"/>
        <v>0</v>
      </c>
      <c r="Q161" s="366"/>
      <c r="R161" s="174">
        <f t="shared" si="97"/>
        <v>0</v>
      </c>
      <c r="S161" s="174"/>
      <c r="T161" s="174"/>
      <c r="U161" s="174"/>
      <c r="V161" s="367">
        <f t="shared" si="98"/>
        <v>0</v>
      </c>
      <c r="W161" s="366"/>
      <c r="X161" s="174"/>
      <c r="Y161" s="174"/>
      <c r="Z161" s="174"/>
      <c r="AA161" s="174"/>
      <c r="AB161" s="367">
        <f t="shared" si="99"/>
        <v>0</v>
      </c>
      <c r="AC161" s="366"/>
      <c r="AD161" s="174"/>
      <c r="AE161" s="174"/>
      <c r="AF161" s="174"/>
      <c r="AG161" s="174"/>
      <c r="AH161" s="367">
        <f t="shared" si="100"/>
        <v>0</v>
      </c>
      <c r="AI161" s="366"/>
      <c r="AJ161" s="174"/>
      <c r="AK161" s="174"/>
      <c r="AL161" s="174"/>
      <c r="AM161" s="174">
        <f t="shared" si="101"/>
        <v>0</v>
      </c>
      <c r="AN161" s="367">
        <f t="shared" si="102"/>
        <v>0</v>
      </c>
      <c r="AO161" s="611"/>
      <c r="AP161" s="174"/>
      <c r="AQ161" s="174"/>
      <c r="AR161" s="174"/>
      <c r="AS161" s="174"/>
      <c r="AT161" s="367">
        <f t="shared" si="137"/>
        <v>0</v>
      </c>
      <c r="AU161" s="366"/>
      <c r="AV161" s="174"/>
      <c r="AW161" s="174"/>
      <c r="AX161" s="174"/>
      <c r="AY161" s="174"/>
      <c r="AZ161" s="367">
        <f t="shared" si="103"/>
        <v>0</v>
      </c>
      <c r="BA161" s="366"/>
      <c r="BB161" s="174"/>
      <c r="BC161" s="174"/>
      <c r="BD161" s="174"/>
      <c r="BE161" s="174">
        <f t="shared" si="104"/>
        <v>0</v>
      </c>
      <c r="BF161" s="367">
        <f t="shared" si="105"/>
        <v>0</v>
      </c>
      <c r="BG161" s="611"/>
      <c r="BH161" s="174"/>
      <c r="BI161" s="174"/>
      <c r="BJ161" s="174"/>
      <c r="BK161" s="174"/>
      <c r="BL161" s="367">
        <f t="shared" si="138"/>
        <v>0</v>
      </c>
      <c r="BM161" s="366"/>
      <c r="BN161" s="174"/>
      <c r="BO161" s="174"/>
      <c r="BP161" s="174"/>
      <c r="BQ161" s="174"/>
      <c r="BR161" s="367">
        <f t="shared" si="106"/>
        <v>0</v>
      </c>
      <c r="BS161" s="366"/>
      <c r="BT161" s="174"/>
      <c r="BU161" s="174"/>
      <c r="BV161" s="174"/>
      <c r="BW161" s="174"/>
      <c r="BX161" s="367">
        <f t="shared" si="107"/>
        <v>0</v>
      </c>
      <c r="BY161" s="366"/>
      <c r="BZ161" s="174"/>
      <c r="CA161" s="174"/>
      <c r="CB161" s="174"/>
      <c r="CC161" s="174"/>
      <c r="CD161" s="367">
        <f t="shared" si="108"/>
        <v>0</v>
      </c>
      <c r="CE161" s="618"/>
      <c r="CF161" s="366"/>
      <c r="CG161" s="174"/>
      <c r="CH161" s="174"/>
      <c r="CI161" s="174"/>
      <c r="CJ161" s="174"/>
      <c r="CK161" s="367">
        <f t="shared" si="139"/>
        <v>0</v>
      </c>
      <c r="CL161" s="611">
        <f t="shared" si="109"/>
        <v>0</v>
      </c>
      <c r="CM161" s="174">
        <f t="shared" si="110"/>
        <v>0</v>
      </c>
      <c r="CN161" s="174">
        <f t="shared" si="111"/>
        <v>0</v>
      </c>
      <c r="CO161" s="174">
        <f t="shared" si="112"/>
        <v>0</v>
      </c>
      <c r="CP161" s="174">
        <f t="shared" si="113"/>
        <v>0</v>
      </c>
      <c r="CQ161" s="367">
        <f t="shared" si="140"/>
        <v>0</v>
      </c>
      <c r="CR161" s="613"/>
      <c r="CS161" s="601"/>
      <c r="CT161" s="601"/>
      <c r="CU161" s="601"/>
      <c r="CV161" s="601"/>
      <c r="CW161" s="367">
        <f t="shared" si="141"/>
        <v>0</v>
      </c>
      <c r="CX161" s="366"/>
      <c r="CY161" s="174"/>
      <c r="CZ161" s="174"/>
      <c r="DA161" s="174"/>
      <c r="DB161" s="174"/>
      <c r="DC161" s="367">
        <f t="shared" si="114"/>
        <v>0</v>
      </c>
      <c r="DD161" s="366"/>
      <c r="DE161" s="174"/>
      <c r="DF161" s="174"/>
      <c r="DG161" s="174"/>
      <c r="DH161" s="174"/>
      <c r="DI161" s="367">
        <f t="shared" si="115"/>
        <v>0</v>
      </c>
      <c r="DJ161" s="600">
        <f t="shared" si="116"/>
        <v>0</v>
      </c>
      <c r="DK161" s="601">
        <f t="shared" si="117"/>
        <v>0</v>
      </c>
      <c r="DL161" s="601">
        <f t="shared" si="118"/>
        <v>0</v>
      </c>
      <c r="DM161" s="601">
        <f t="shared" si="119"/>
        <v>0</v>
      </c>
      <c r="DN161" s="601">
        <f t="shared" si="120"/>
        <v>0</v>
      </c>
      <c r="DO161" s="602">
        <f t="shared" si="121"/>
        <v>0</v>
      </c>
      <c r="DP161" s="600">
        <f t="shared" si="122"/>
        <v>0</v>
      </c>
      <c r="DQ161" s="601">
        <f t="shared" si="123"/>
        <v>0</v>
      </c>
      <c r="DR161" s="601">
        <f t="shared" si="124"/>
        <v>0</v>
      </c>
      <c r="DS161" s="601">
        <f t="shared" si="125"/>
        <v>0</v>
      </c>
      <c r="DT161" s="601">
        <f t="shared" si="126"/>
        <v>0</v>
      </c>
      <c r="DU161" s="602">
        <f t="shared" si="127"/>
        <v>0</v>
      </c>
      <c r="DV161" s="600">
        <f t="shared" si="128"/>
        <v>0</v>
      </c>
      <c r="DW161" s="601">
        <f t="shared" si="129"/>
        <v>0</v>
      </c>
      <c r="DX161" s="601">
        <f t="shared" si="130"/>
        <v>0</v>
      </c>
      <c r="DY161" s="601">
        <f t="shared" si="131"/>
        <v>0</v>
      </c>
      <c r="DZ161" s="601">
        <f t="shared" si="132"/>
        <v>0</v>
      </c>
      <c r="EA161" s="602">
        <f t="shared" si="133"/>
        <v>0</v>
      </c>
      <c r="EB161" s="459"/>
      <c r="EC161" s="366"/>
      <c r="ED161" s="174"/>
      <c r="EE161" s="174"/>
      <c r="EF161" s="174"/>
      <c r="EG161" s="174"/>
      <c r="EH161" s="174">
        <f t="shared" si="134"/>
        <v>0</v>
      </c>
      <c r="EI161" s="602"/>
      <c r="EJ161" s="459"/>
      <c r="EK161" s="614"/>
      <c r="EL161" s="622"/>
      <c r="EM161" s="623"/>
      <c r="EO161" s="600"/>
      <c r="EP161" s="601"/>
      <c r="EQ161" s="601"/>
      <c r="ER161" s="624"/>
      <c r="ES161" s="625"/>
    </row>
    <row r="162" spans="1:149">
      <c r="A162" s="231">
        <v>215</v>
      </c>
      <c r="B162" s="153">
        <v>3476</v>
      </c>
      <c r="C162" s="153">
        <v>854808</v>
      </c>
      <c r="D162" s="232" t="s">
        <v>4719</v>
      </c>
      <c r="E162" s="366"/>
      <c r="F162" s="174">
        <v>30240</v>
      </c>
      <c r="G162" s="174"/>
      <c r="H162" s="174"/>
      <c r="I162" s="174"/>
      <c r="J162" s="367">
        <f t="shared" si="142"/>
        <v>30240</v>
      </c>
      <c r="K162" s="366"/>
      <c r="L162" s="174"/>
      <c r="M162" s="174"/>
      <c r="N162" s="174"/>
      <c r="O162" s="174"/>
      <c r="P162" s="367">
        <f t="shared" si="136"/>
        <v>0</v>
      </c>
      <c r="Q162" s="366"/>
      <c r="R162" s="174">
        <f t="shared" si="97"/>
        <v>30240</v>
      </c>
      <c r="S162" s="174"/>
      <c r="T162" s="174"/>
      <c r="U162" s="174"/>
      <c r="V162" s="367">
        <f t="shared" si="98"/>
        <v>30240</v>
      </c>
      <c r="W162" s="366"/>
      <c r="X162" s="174"/>
      <c r="Y162" s="174"/>
      <c r="Z162" s="174"/>
      <c r="AA162" s="174">
        <v>130000</v>
      </c>
      <c r="AB162" s="367">
        <f t="shared" si="99"/>
        <v>130000</v>
      </c>
      <c r="AC162" s="366"/>
      <c r="AD162" s="174"/>
      <c r="AE162" s="174"/>
      <c r="AF162" s="174"/>
      <c r="AG162" s="174"/>
      <c r="AH162" s="367">
        <f t="shared" si="100"/>
        <v>0</v>
      </c>
      <c r="AI162" s="366"/>
      <c r="AJ162" s="174"/>
      <c r="AK162" s="174"/>
      <c r="AL162" s="174"/>
      <c r="AM162" s="174">
        <f t="shared" si="101"/>
        <v>130000</v>
      </c>
      <c r="AN162" s="367">
        <f t="shared" si="102"/>
        <v>130000</v>
      </c>
      <c r="AO162" s="611"/>
      <c r="AP162" s="174"/>
      <c r="AQ162" s="174"/>
      <c r="AR162" s="174"/>
      <c r="AS162" s="174">
        <v>20000</v>
      </c>
      <c r="AT162" s="367">
        <f t="shared" si="137"/>
        <v>20000</v>
      </c>
      <c r="AU162" s="366"/>
      <c r="AV162" s="174"/>
      <c r="AW162" s="174"/>
      <c r="AX162" s="174"/>
      <c r="AY162" s="174"/>
      <c r="AZ162" s="367">
        <f t="shared" si="103"/>
        <v>0</v>
      </c>
      <c r="BA162" s="366"/>
      <c r="BB162" s="174"/>
      <c r="BC162" s="174"/>
      <c r="BD162" s="174"/>
      <c r="BE162" s="174">
        <f t="shared" si="104"/>
        <v>20000</v>
      </c>
      <c r="BF162" s="367">
        <f t="shared" si="105"/>
        <v>20000</v>
      </c>
      <c r="BG162" s="611"/>
      <c r="BH162" s="174"/>
      <c r="BI162" s="174"/>
      <c r="BJ162" s="174"/>
      <c r="BK162" s="174"/>
      <c r="BL162" s="367">
        <f t="shared" si="138"/>
        <v>0</v>
      </c>
      <c r="BM162" s="366"/>
      <c r="BN162" s="174"/>
      <c r="BO162" s="174"/>
      <c r="BP162" s="174"/>
      <c r="BQ162" s="174"/>
      <c r="BR162" s="367">
        <f t="shared" si="106"/>
        <v>0</v>
      </c>
      <c r="BS162" s="366"/>
      <c r="BT162" s="174"/>
      <c r="BU162" s="174"/>
      <c r="BV162" s="174"/>
      <c r="BW162" s="174"/>
      <c r="BX162" s="367">
        <f t="shared" si="107"/>
        <v>0</v>
      </c>
      <c r="BY162" s="366"/>
      <c r="BZ162" s="174"/>
      <c r="CA162" s="174"/>
      <c r="CB162" s="174"/>
      <c r="CC162" s="174"/>
      <c r="CD162" s="367">
        <f t="shared" si="108"/>
        <v>0</v>
      </c>
      <c r="CE162" s="618"/>
      <c r="CF162" s="366"/>
      <c r="CG162" s="174"/>
      <c r="CH162" s="174"/>
      <c r="CI162" s="174"/>
      <c r="CJ162" s="174"/>
      <c r="CK162" s="367">
        <f t="shared" si="139"/>
        <v>0</v>
      </c>
      <c r="CL162" s="611">
        <f t="shared" si="109"/>
        <v>0</v>
      </c>
      <c r="CM162" s="174">
        <f t="shared" si="110"/>
        <v>0</v>
      </c>
      <c r="CN162" s="174">
        <f t="shared" si="111"/>
        <v>0</v>
      </c>
      <c r="CO162" s="174">
        <f t="shared" si="112"/>
        <v>0</v>
      </c>
      <c r="CP162" s="174">
        <f t="shared" si="113"/>
        <v>0</v>
      </c>
      <c r="CQ162" s="367">
        <f t="shared" si="140"/>
        <v>0</v>
      </c>
      <c r="CR162" s="613"/>
      <c r="CS162" s="601"/>
      <c r="CT162" s="601"/>
      <c r="CU162" s="601"/>
      <c r="CV162" s="601"/>
      <c r="CW162" s="367">
        <f t="shared" si="141"/>
        <v>0</v>
      </c>
      <c r="CX162" s="366"/>
      <c r="CY162" s="174"/>
      <c r="CZ162" s="174"/>
      <c r="DA162" s="174"/>
      <c r="DB162" s="174"/>
      <c r="DC162" s="367">
        <f t="shared" si="114"/>
        <v>0</v>
      </c>
      <c r="DD162" s="366"/>
      <c r="DE162" s="174"/>
      <c r="DF162" s="174"/>
      <c r="DG162" s="174"/>
      <c r="DH162" s="174"/>
      <c r="DI162" s="367">
        <f t="shared" si="115"/>
        <v>0</v>
      </c>
      <c r="DJ162" s="600">
        <f t="shared" si="116"/>
        <v>0</v>
      </c>
      <c r="DK162" s="601">
        <f t="shared" si="117"/>
        <v>30240</v>
      </c>
      <c r="DL162" s="601">
        <f t="shared" si="118"/>
        <v>0</v>
      </c>
      <c r="DM162" s="601">
        <f t="shared" si="119"/>
        <v>0</v>
      </c>
      <c r="DN162" s="601">
        <f t="shared" si="120"/>
        <v>150000</v>
      </c>
      <c r="DO162" s="602">
        <f t="shared" si="121"/>
        <v>180240</v>
      </c>
      <c r="DP162" s="600">
        <f t="shared" si="122"/>
        <v>0</v>
      </c>
      <c r="DQ162" s="601">
        <f t="shared" si="123"/>
        <v>0</v>
      </c>
      <c r="DR162" s="601">
        <f t="shared" si="124"/>
        <v>0</v>
      </c>
      <c r="DS162" s="601">
        <f t="shared" si="125"/>
        <v>0</v>
      </c>
      <c r="DT162" s="601">
        <f t="shared" si="126"/>
        <v>0</v>
      </c>
      <c r="DU162" s="602">
        <f t="shared" si="127"/>
        <v>0</v>
      </c>
      <c r="DV162" s="600">
        <f t="shared" si="128"/>
        <v>0</v>
      </c>
      <c r="DW162" s="601">
        <f t="shared" si="129"/>
        <v>30240</v>
      </c>
      <c r="DX162" s="601">
        <f t="shared" si="130"/>
        <v>0</v>
      </c>
      <c r="DY162" s="601">
        <f t="shared" si="131"/>
        <v>0</v>
      </c>
      <c r="DZ162" s="601">
        <f t="shared" si="132"/>
        <v>150000</v>
      </c>
      <c r="EA162" s="602">
        <f t="shared" si="133"/>
        <v>180240</v>
      </c>
      <c r="EB162" s="459"/>
      <c r="EC162" s="366"/>
      <c r="ED162" s="174"/>
      <c r="EE162" s="174"/>
      <c r="EF162" s="174"/>
      <c r="EG162" s="174"/>
      <c r="EH162" s="174">
        <f t="shared" si="134"/>
        <v>0</v>
      </c>
      <c r="EI162" s="602"/>
      <c r="EJ162" s="459"/>
      <c r="EK162" s="614"/>
      <c r="EL162" s="622"/>
      <c r="EM162" s="623"/>
      <c r="EO162" s="600">
        <v>509087.61</v>
      </c>
      <c r="EP162" s="601">
        <v>154348.39000000001</v>
      </c>
      <c r="EQ162" s="601">
        <f t="shared" si="135"/>
        <v>663436</v>
      </c>
      <c r="ER162" s="624" t="s">
        <v>5808</v>
      </c>
      <c r="ES162" s="625">
        <v>45132</v>
      </c>
    </row>
    <row r="163" spans="1:149">
      <c r="A163" s="231">
        <v>216</v>
      </c>
      <c r="B163" s="153">
        <v>3424</v>
      </c>
      <c r="C163" s="153">
        <v>72744561</v>
      </c>
      <c r="D163" s="232" t="s">
        <v>1322</v>
      </c>
      <c r="E163" s="366"/>
      <c r="F163" s="174">
        <v>9600</v>
      </c>
      <c r="G163" s="174"/>
      <c r="H163" s="174"/>
      <c r="I163" s="174"/>
      <c r="J163" s="367">
        <f t="shared" si="142"/>
        <v>9600</v>
      </c>
      <c r="K163" s="366"/>
      <c r="L163" s="174"/>
      <c r="M163" s="174"/>
      <c r="N163" s="174"/>
      <c r="O163" s="174"/>
      <c r="P163" s="367">
        <f t="shared" si="136"/>
        <v>0</v>
      </c>
      <c r="Q163" s="366"/>
      <c r="R163" s="174">
        <f t="shared" si="97"/>
        <v>9600</v>
      </c>
      <c r="S163" s="174"/>
      <c r="T163" s="174"/>
      <c r="U163" s="174"/>
      <c r="V163" s="367">
        <f t="shared" si="98"/>
        <v>9600</v>
      </c>
      <c r="W163" s="366"/>
      <c r="X163" s="174"/>
      <c r="Y163" s="174"/>
      <c r="Z163" s="174"/>
      <c r="AA163" s="174"/>
      <c r="AB163" s="367">
        <f t="shared" si="99"/>
        <v>0</v>
      </c>
      <c r="AC163" s="366"/>
      <c r="AD163" s="174"/>
      <c r="AE163" s="174"/>
      <c r="AF163" s="174"/>
      <c r="AG163" s="174"/>
      <c r="AH163" s="367">
        <f t="shared" si="100"/>
        <v>0</v>
      </c>
      <c r="AI163" s="366"/>
      <c r="AJ163" s="174"/>
      <c r="AK163" s="174"/>
      <c r="AL163" s="174"/>
      <c r="AM163" s="174">
        <f t="shared" si="101"/>
        <v>0</v>
      </c>
      <c r="AN163" s="367">
        <f t="shared" si="102"/>
        <v>0</v>
      </c>
      <c r="AO163" s="611"/>
      <c r="AP163" s="174"/>
      <c r="AQ163" s="174"/>
      <c r="AR163" s="174"/>
      <c r="AS163" s="174"/>
      <c r="AT163" s="367">
        <f t="shared" si="137"/>
        <v>0</v>
      </c>
      <c r="AU163" s="366"/>
      <c r="AV163" s="174"/>
      <c r="AW163" s="174"/>
      <c r="AX163" s="174"/>
      <c r="AY163" s="174"/>
      <c r="AZ163" s="367">
        <f t="shared" si="103"/>
        <v>0</v>
      </c>
      <c r="BA163" s="366"/>
      <c r="BB163" s="174"/>
      <c r="BC163" s="174"/>
      <c r="BD163" s="174"/>
      <c r="BE163" s="174">
        <f t="shared" si="104"/>
        <v>0</v>
      </c>
      <c r="BF163" s="367">
        <f t="shared" si="105"/>
        <v>0</v>
      </c>
      <c r="BG163" s="611"/>
      <c r="BH163" s="174"/>
      <c r="BI163" s="174"/>
      <c r="BJ163" s="174"/>
      <c r="BK163" s="174"/>
      <c r="BL163" s="367">
        <f t="shared" si="138"/>
        <v>0</v>
      </c>
      <c r="BM163" s="366"/>
      <c r="BN163" s="174"/>
      <c r="BO163" s="174"/>
      <c r="BP163" s="174"/>
      <c r="BQ163" s="174"/>
      <c r="BR163" s="367">
        <f t="shared" si="106"/>
        <v>0</v>
      </c>
      <c r="BS163" s="366"/>
      <c r="BT163" s="174"/>
      <c r="BU163" s="174"/>
      <c r="BV163" s="174"/>
      <c r="BW163" s="174"/>
      <c r="BX163" s="367">
        <f t="shared" si="107"/>
        <v>0</v>
      </c>
      <c r="BY163" s="366"/>
      <c r="BZ163" s="174"/>
      <c r="CA163" s="174"/>
      <c r="CB163" s="174"/>
      <c r="CC163" s="174"/>
      <c r="CD163" s="367">
        <f t="shared" si="108"/>
        <v>0</v>
      </c>
      <c r="CE163" s="618"/>
      <c r="CF163" s="366"/>
      <c r="CG163" s="174"/>
      <c r="CH163" s="174"/>
      <c r="CI163" s="174"/>
      <c r="CJ163" s="174"/>
      <c r="CK163" s="367">
        <f t="shared" si="139"/>
        <v>0</v>
      </c>
      <c r="CL163" s="611">
        <f t="shared" si="109"/>
        <v>0</v>
      </c>
      <c r="CM163" s="174">
        <f t="shared" si="110"/>
        <v>0</v>
      </c>
      <c r="CN163" s="174">
        <f t="shared" si="111"/>
        <v>0</v>
      </c>
      <c r="CO163" s="174">
        <f t="shared" si="112"/>
        <v>0</v>
      </c>
      <c r="CP163" s="174">
        <f t="shared" si="113"/>
        <v>0</v>
      </c>
      <c r="CQ163" s="367">
        <f t="shared" si="140"/>
        <v>0</v>
      </c>
      <c r="CR163" s="613"/>
      <c r="CS163" s="601"/>
      <c r="CT163" s="601"/>
      <c r="CU163" s="601"/>
      <c r="CV163" s="601"/>
      <c r="CW163" s="367">
        <f t="shared" si="141"/>
        <v>0</v>
      </c>
      <c r="CX163" s="366"/>
      <c r="CY163" s="174"/>
      <c r="CZ163" s="174"/>
      <c r="DA163" s="174"/>
      <c r="DB163" s="174"/>
      <c r="DC163" s="367">
        <f t="shared" si="114"/>
        <v>0</v>
      </c>
      <c r="DD163" s="366"/>
      <c r="DE163" s="174"/>
      <c r="DF163" s="174"/>
      <c r="DG163" s="174"/>
      <c r="DH163" s="174"/>
      <c r="DI163" s="367">
        <f t="shared" si="115"/>
        <v>0</v>
      </c>
      <c r="DJ163" s="600">
        <f t="shared" si="116"/>
        <v>0</v>
      </c>
      <c r="DK163" s="601">
        <f t="shared" si="117"/>
        <v>9600</v>
      </c>
      <c r="DL163" s="601">
        <f t="shared" si="118"/>
        <v>0</v>
      </c>
      <c r="DM163" s="601">
        <f t="shared" si="119"/>
        <v>0</v>
      </c>
      <c r="DN163" s="601">
        <f t="shared" si="120"/>
        <v>0</v>
      </c>
      <c r="DO163" s="602">
        <f t="shared" si="121"/>
        <v>9600</v>
      </c>
      <c r="DP163" s="600">
        <f t="shared" si="122"/>
        <v>0</v>
      </c>
      <c r="DQ163" s="601">
        <f t="shared" si="123"/>
        <v>0</v>
      </c>
      <c r="DR163" s="601">
        <f t="shared" si="124"/>
        <v>0</v>
      </c>
      <c r="DS163" s="601">
        <f t="shared" si="125"/>
        <v>0</v>
      </c>
      <c r="DT163" s="601">
        <f t="shared" si="126"/>
        <v>0</v>
      </c>
      <c r="DU163" s="602">
        <f t="shared" si="127"/>
        <v>0</v>
      </c>
      <c r="DV163" s="600">
        <f t="shared" si="128"/>
        <v>0</v>
      </c>
      <c r="DW163" s="601">
        <f t="shared" si="129"/>
        <v>9600</v>
      </c>
      <c r="DX163" s="601">
        <f t="shared" si="130"/>
        <v>0</v>
      </c>
      <c r="DY163" s="601">
        <f t="shared" si="131"/>
        <v>0</v>
      </c>
      <c r="DZ163" s="601">
        <f t="shared" si="132"/>
        <v>0</v>
      </c>
      <c r="EA163" s="602">
        <f t="shared" si="133"/>
        <v>9600</v>
      </c>
      <c r="EB163" s="459"/>
      <c r="EC163" s="366"/>
      <c r="ED163" s="174"/>
      <c r="EE163" s="174"/>
      <c r="EF163" s="174"/>
      <c r="EG163" s="174"/>
      <c r="EH163" s="174">
        <f t="shared" si="134"/>
        <v>0</v>
      </c>
      <c r="EI163" s="602"/>
      <c r="EJ163" s="459"/>
      <c r="EK163" s="614"/>
      <c r="EL163" s="622"/>
      <c r="EM163" s="623"/>
      <c r="EO163" s="600"/>
      <c r="EP163" s="601"/>
      <c r="EQ163" s="601"/>
      <c r="ER163" s="624"/>
      <c r="ES163" s="625"/>
    </row>
    <row r="164" spans="1:149">
      <c r="A164" s="231">
        <v>217</v>
      </c>
      <c r="B164" s="153">
        <v>3430</v>
      </c>
      <c r="C164" s="153">
        <v>72744405</v>
      </c>
      <c r="D164" s="232" t="s">
        <v>1331</v>
      </c>
      <c r="E164" s="366"/>
      <c r="F164" s="174"/>
      <c r="G164" s="174"/>
      <c r="H164" s="174"/>
      <c r="I164" s="174"/>
      <c r="J164" s="367">
        <f t="shared" si="142"/>
        <v>0</v>
      </c>
      <c r="K164" s="366"/>
      <c r="L164" s="174"/>
      <c r="M164" s="174"/>
      <c r="N164" s="174"/>
      <c r="O164" s="174"/>
      <c r="P164" s="367">
        <f t="shared" si="136"/>
        <v>0</v>
      </c>
      <c r="Q164" s="366"/>
      <c r="R164" s="174">
        <f t="shared" si="97"/>
        <v>0</v>
      </c>
      <c r="S164" s="174"/>
      <c r="T164" s="174"/>
      <c r="U164" s="174"/>
      <c r="V164" s="367">
        <f t="shared" si="98"/>
        <v>0</v>
      </c>
      <c r="W164" s="366"/>
      <c r="X164" s="174"/>
      <c r="Y164" s="174"/>
      <c r="Z164" s="174"/>
      <c r="AA164" s="174"/>
      <c r="AB164" s="367">
        <f t="shared" si="99"/>
        <v>0</v>
      </c>
      <c r="AC164" s="366"/>
      <c r="AD164" s="174"/>
      <c r="AE164" s="174"/>
      <c r="AF164" s="174"/>
      <c r="AG164" s="174"/>
      <c r="AH164" s="367">
        <f t="shared" si="100"/>
        <v>0</v>
      </c>
      <c r="AI164" s="366"/>
      <c r="AJ164" s="174"/>
      <c r="AK164" s="174"/>
      <c r="AL164" s="174"/>
      <c r="AM164" s="174">
        <f t="shared" si="101"/>
        <v>0</v>
      </c>
      <c r="AN164" s="367">
        <f t="shared" si="102"/>
        <v>0</v>
      </c>
      <c r="AO164" s="611"/>
      <c r="AP164" s="174"/>
      <c r="AQ164" s="174"/>
      <c r="AR164" s="174"/>
      <c r="AS164" s="174"/>
      <c r="AT164" s="367">
        <f t="shared" si="137"/>
        <v>0</v>
      </c>
      <c r="AU164" s="366"/>
      <c r="AV164" s="174"/>
      <c r="AW164" s="174"/>
      <c r="AX164" s="174"/>
      <c r="AY164" s="174"/>
      <c r="AZ164" s="367">
        <f t="shared" si="103"/>
        <v>0</v>
      </c>
      <c r="BA164" s="366"/>
      <c r="BB164" s="174"/>
      <c r="BC164" s="174"/>
      <c r="BD164" s="174"/>
      <c r="BE164" s="174">
        <f t="shared" si="104"/>
        <v>0</v>
      </c>
      <c r="BF164" s="367">
        <f t="shared" si="105"/>
        <v>0</v>
      </c>
      <c r="BG164" s="611"/>
      <c r="BH164" s="174"/>
      <c r="BI164" s="174"/>
      <c r="BJ164" s="174"/>
      <c r="BK164" s="174"/>
      <c r="BL164" s="367">
        <f t="shared" si="138"/>
        <v>0</v>
      </c>
      <c r="BM164" s="366"/>
      <c r="BN164" s="174"/>
      <c r="BO164" s="174"/>
      <c r="BP164" s="174"/>
      <c r="BQ164" s="174"/>
      <c r="BR164" s="367">
        <f t="shared" si="106"/>
        <v>0</v>
      </c>
      <c r="BS164" s="366"/>
      <c r="BT164" s="174"/>
      <c r="BU164" s="174"/>
      <c r="BV164" s="174"/>
      <c r="BW164" s="174"/>
      <c r="BX164" s="367">
        <f t="shared" si="107"/>
        <v>0</v>
      </c>
      <c r="BY164" s="366"/>
      <c r="BZ164" s="174"/>
      <c r="CA164" s="174"/>
      <c r="CB164" s="174"/>
      <c r="CC164" s="174"/>
      <c r="CD164" s="367">
        <f t="shared" si="108"/>
        <v>0</v>
      </c>
      <c r="CE164" s="618"/>
      <c r="CF164" s="366"/>
      <c r="CG164" s="174"/>
      <c r="CH164" s="174"/>
      <c r="CI164" s="174"/>
      <c r="CJ164" s="174"/>
      <c r="CK164" s="367">
        <f t="shared" si="139"/>
        <v>0</v>
      </c>
      <c r="CL164" s="611">
        <f t="shared" si="109"/>
        <v>0</v>
      </c>
      <c r="CM164" s="174">
        <f t="shared" si="110"/>
        <v>0</v>
      </c>
      <c r="CN164" s="174">
        <f t="shared" si="111"/>
        <v>0</v>
      </c>
      <c r="CO164" s="174">
        <f t="shared" si="112"/>
        <v>0</v>
      </c>
      <c r="CP164" s="174">
        <f t="shared" si="113"/>
        <v>0</v>
      </c>
      <c r="CQ164" s="367">
        <f t="shared" si="140"/>
        <v>0</v>
      </c>
      <c r="CR164" s="613"/>
      <c r="CS164" s="601"/>
      <c r="CT164" s="601"/>
      <c r="CU164" s="601"/>
      <c r="CV164" s="601"/>
      <c r="CW164" s="367">
        <f t="shared" si="141"/>
        <v>0</v>
      </c>
      <c r="CX164" s="366"/>
      <c r="CY164" s="174"/>
      <c r="CZ164" s="174"/>
      <c r="DA164" s="174"/>
      <c r="DB164" s="174"/>
      <c r="DC164" s="367">
        <f t="shared" si="114"/>
        <v>0</v>
      </c>
      <c r="DD164" s="366"/>
      <c r="DE164" s="174"/>
      <c r="DF164" s="174"/>
      <c r="DG164" s="174"/>
      <c r="DH164" s="174"/>
      <c r="DI164" s="367">
        <f t="shared" si="115"/>
        <v>0</v>
      </c>
      <c r="DJ164" s="600">
        <f t="shared" si="116"/>
        <v>0</v>
      </c>
      <c r="DK164" s="601">
        <f t="shared" si="117"/>
        <v>0</v>
      </c>
      <c r="DL164" s="601">
        <f t="shared" si="118"/>
        <v>0</v>
      </c>
      <c r="DM164" s="601">
        <f t="shared" si="119"/>
        <v>0</v>
      </c>
      <c r="DN164" s="601">
        <f t="shared" si="120"/>
        <v>0</v>
      </c>
      <c r="DO164" s="602">
        <f t="shared" si="121"/>
        <v>0</v>
      </c>
      <c r="DP164" s="600">
        <f t="shared" si="122"/>
        <v>0</v>
      </c>
      <c r="DQ164" s="601">
        <f t="shared" si="123"/>
        <v>0</v>
      </c>
      <c r="DR164" s="601">
        <f t="shared" si="124"/>
        <v>0</v>
      </c>
      <c r="DS164" s="601">
        <f t="shared" si="125"/>
        <v>0</v>
      </c>
      <c r="DT164" s="601">
        <f t="shared" si="126"/>
        <v>0</v>
      </c>
      <c r="DU164" s="602">
        <f t="shared" si="127"/>
        <v>0</v>
      </c>
      <c r="DV164" s="600">
        <f t="shared" si="128"/>
        <v>0</v>
      </c>
      <c r="DW164" s="601">
        <f t="shared" si="129"/>
        <v>0</v>
      </c>
      <c r="DX164" s="601">
        <f t="shared" si="130"/>
        <v>0</v>
      </c>
      <c r="DY164" s="601">
        <f t="shared" si="131"/>
        <v>0</v>
      </c>
      <c r="DZ164" s="601">
        <f t="shared" si="132"/>
        <v>0</v>
      </c>
      <c r="EA164" s="602">
        <f t="shared" si="133"/>
        <v>0</v>
      </c>
      <c r="EB164" s="459"/>
      <c r="EC164" s="366"/>
      <c r="ED164" s="174"/>
      <c r="EE164" s="174"/>
      <c r="EF164" s="174"/>
      <c r="EG164" s="174"/>
      <c r="EH164" s="174">
        <f t="shared" si="134"/>
        <v>0</v>
      </c>
      <c r="EI164" s="602"/>
      <c r="EJ164" s="459"/>
      <c r="EK164" s="614">
        <v>1210</v>
      </c>
      <c r="EL164" s="622" t="s">
        <v>5647</v>
      </c>
      <c r="EM164" s="623">
        <v>45012</v>
      </c>
      <c r="EO164" s="600"/>
      <c r="EP164" s="601"/>
      <c r="EQ164" s="601"/>
      <c r="ER164" s="624"/>
      <c r="ES164" s="625"/>
    </row>
    <row r="165" spans="1:149">
      <c r="A165" s="231">
        <v>218</v>
      </c>
      <c r="B165" s="153">
        <v>3431</v>
      </c>
      <c r="C165" s="153">
        <v>72744162</v>
      </c>
      <c r="D165" s="232" t="s">
        <v>3101</v>
      </c>
      <c r="E165" s="366"/>
      <c r="F165" s="174">
        <v>38880</v>
      </c>
      <c r="G165" s="174"/>
      <c r="H165" s="174"/>
      <c r="I165" s="174"/>
      <c r="J165" s="367">
        <f t="shared" si="142"/>
        <v>38880</v>
      </c>
      <c r="K165" s="366"/>
      <c r="L165" s="174"/>
      <c r="M165" s="174"/>
      <c r="N165" s="174"/>
      <c r="O165" s="174"/>
      <c r="P165" s="367">
        <f t="shared" si="136"/>
        <v>0</v>
      </c>
      <c r="Q165" s="366"/>
      <c r="R165" s="174">
        <f t="shared" si="97"/>
        <v>38880</v>
      </c>
      <c r="S165" s="174"/>
      <c r="T165" s="174"/>
      <c r="U165" s="174"/>
      <c r="V165" s="367">
        <f t="shared" si="98"/>
        <v>38880</v>
      </c>
      <c r="W165" s="366"/>
      <c r="X165" s="174"/>
      <c r="Y165" s="174"/>
      <c r="Z165" s="174"/>
      <c r="AA165" s="174"/>
      <c r="AB165" s="367">
        <f t="shared" si="99"/>
        <v>0</v>
      </c>
      <c r="AC165" s="366"/>
      <c r="AD165" s="174"/>
      <c r="AE165" s="174"/>
      <c r="AF165" s="174"/>
      <c r="AG165" s="174"/>
      <c r="AH165" s="367">
        <f t="shared" si="100"/>
        <v>0</v>
      </c>
      <c r="AI165" s="366"/>
      <c r="AJ165" s="174"/>
      <c r="AK165" s="174"/>
      <c r="AL165" s="174"/>
      <c r="AM165" s="174">
        <f t="shared" si="101"/>
        <v>0</v>
      </c>
      <c r="AN165" s="367">
        <f t="shared" si="102"/>
        <v>0</v>
      </c>
      <c r="AO165" s="611"/>
      <c r="AP165" s="174"/>
      <c r="AQ165" s="174"/>
      <c r="AR165" s="174"/>
      <c r="AS165" s="174">
        <v>36000</v>
      </c>
      <c r="AT165" s="367">
        <f t="shared" si="137"/>
        <v>36000</v>
      </c>
      <c r="AU165" s="366"/>
      <c r="AV165" s="174"/>
      <c r="AW165" s="174"/>
      <c r="AX165" s="174"/>
      <c r="AY165" s="174"/>
      <c r="AZ165" s="367">
        <f t="shared" si="103"/>
        <v>0</v>
      </c>
      <c r="BA165" s="366"/>
      <c r="BB165" s="174"/>
      <c r="BC165" s="174"/>
      <c r="BD165" s="174"/>
      <c r="BE165" s="174">
        <f t="shared" si="104"/>
        <v>36000</v>
      </c>
      <c r="BF165" s="367">
        <f t="shared" si="105"/>
        <v>36000</v>
      </c>
      <c r="BG165" s="611"/>
      <c r="BH165" s="174"/>
      <c r="BI165" s="174"/>
      <c r="BJ165" s="174"/>
      <c r="BK165" s="174"/>
      <c r="BL165" s="367">
        <f t="shared" si="138"/>
        <v>0</v>
      </c>
      <c r="BM165" s="366"/>
      <c r="BN165" s="174"/>
      <c r="BO165" s="174"/>
      <c r="BP165" s="174"/>
      <c r="BQ165" s="174"/>
      <c r="BR165" s="367">
        <f t="shared" si="106"/>
        <v>0</v>
      </c>
      <c r="BS165" s="366"/>
      <c r="BT165" s="174"/>
      <c r="BU165" s="174"/>
      <c r="BV165" s="174"/>
      <c r="BW165" s="174"/>
      <c r="BX165" s="367">
        <f t="shared" si="107"/>
        <v>0</v>
      </c>
      <c r="BY165" s="366"/>
      <c r="BZ165" s="174"/>
      <c r="CA165" s="174"/>
      <c r="CB165" s="174"/>
      <c r="CC165" s="174"/>
      <c r="CD165" s="367">
        <f t="shared" si="108"/>
        <v>0</v>
      </c>
      <c r="CE165" s="618"/>
      <c r="CF165" s="366"/>
      <c r="CG165" s="174"/>
      <c r="CH165" s="174"/>
      <c r="CI165" s="174"/>
      <c r="CJ165" s="174"/>
      <c r="CK165" s="367">
        <f t="shared" si="139"/>
        <v>0</v>
      </c>
      <c r="CL165" s="611">
        <f t="shared" si="109"/>
        <v>0</v>
      </c>
      <c r="CM165" s="174">
        <f t="shared" si="110"/>
        <v>0</v>
      </c>
      <c r="CN165" s="174">
        <f t="shared" si="111"/>
        <v>0</v>
      </c>
      <c r="CO165" s="174">
        <f t="shared" si="112"/>
        <v>0</v>
      </c>
      <c r="CP165" s="174">
        <f t="shared" si="113"/>
        <v>0</v>
      </c>
      <c r="CQ165" s="367">
        <f t="shared" si="140"/>
        <v>0</v>
      </c>
      <c r="CR165" s="613"/>
      <c r="CS165" s="601"/>
      <c r="CT165" s="601"/>
      <c r="CU165" s="601"/>
      <c r="CV165" s="601"/>
      <c r="CW165" s="367">
        <f t="shared" si="141"/>
        <v>0</v>
      </c>
      <c r="CX165" s="366"/>
      <c r="CY165" s="174"/>
      <c r="CZ165" s="174"/>
      <c r="DA165" s="174"/>
      <c r="DB165" s="174"/>
      <c r="DC165" s="367">
        <f t="shared" si="114"/>
        <v>0</v>
      </c>
      <c r="DD165" s="366"/>
      <c r="DE165" s="174"/>
      <c r="DF165" s="174"/>
      <c r="DG165" s="174"/>
      <c r="DH165" s="174"/>
      <c r="DI165" s="367">
        <f t="shared" si="115"/>
        <v>0</v>
      </c>
      <c r="DJ165" s="600">
        <f t="shared" si="116"/>
        <v>0</v>
      </c>
      <c r="DK165" s="601">
        <f t="shared" si="117"/>
        <v>38880</v>
      </c>
      <c r="DL165" s="601">
        <f t="shared" si="118"/>
        <v>0</v>
      </c>
      <c r="DM165" s="601">
        <f t="shared" si="119"/>
        <v>0</v>
      </c>
      <c r="DN165" s="601">
        <f t="shared" si="120"/>
        <v>36000</v>
      </c>
      <c r="DO165" s="602">
        <f t="shared" si="121"/>
        <v>74880</v>
      </c>
      <c r="DP165" s="600">
        <f t="shared" si="122"/>
        <v>0</v>
      </c>
      <c r="DQ165" s="601">
        <f t="shared" si="123"/>
        <v>0</v>
      </c>
      <c r="DR165" s="601">
        <f t="shared" si="124"/>
        <v>0</v>
      </c>
      <c r="DS165" s="601">
        <f t="shared" si="125"/>
        <v>0</v>
      </c>
      <c r="DT165" s="601">
        <f t="shared" si="126"/>
        <v>0</v>
      </c>
      <c r="DU165" s="602">
        <f t="shared" si="127"/>
        <v>0</v>
      </c>
      <c r="DV165" s="600">
        <f t="shared" si="128"/>
        <v>0</v>
      </c>
      <c r="DW165" s="601">
        <f t="shared" si="129"/>
        <v>38880</v>
      </c>
      <c r="DX165" s="601">
        <f t="shared" si="130"/>
        <v>0</v>
      </c>
      <c r="DY165" s="601">
        <f t="shared" si="131"/>
        <v>0</v>
      </c>
      <c r="DZ165" s="601">
        <f t="shared" si="132"/>
        <v>36000</v>
      </c>
      <c r="EA165" s="602">
        <f t="shared" si="133"/>
        <v>74880</v>
      </c>
      <c r="EB165" s="459"/>
      <c r="EC165" s="366"/>
      <c r="ED165" s="174"/>
      <c r="EE165" s="174"/>
      <c r="EF165" s="174"/>
      <c r="EG165" s="174"/>
      <c r="EH165" s="174">
        <f t="shared" si="134"/>
        <v>0</v>
      </c>
      <c r="EI165" s="602"/>
      <c r="EJ165" s="459"/>
      <c r="EK165" s="614"/>
      <c r="EL165" s="622"/>
      <c r="EM165" s="623"/>
      <c r="EO165" s="600">
        <v>384527.53</v>
      </c>
      <c r="EP165" s="601">
        <v>116583.47</v>
      </c>
      <c r="EQ165" s="601">
        <f t="shared" si="135"/>
        <v>501111</v>
      </c>
      <c r="ER165" s="624" t="s">
        <v>5665</v>
      </c>
      <c r="ES165" s="625">
        <v>44963</v>
      </c>
    </row>
    <row r="166" spans="1:149">
      <c r="A166" s="231">
        <v>219</v>
      </c>
      <c r="B166" s="153">
        <v>3437</v>
      </c>
      <c r="C166" s="153">
        <v>70695377</v>
      </c>
      <c r="D166" s="232" t="s">
        <v>1343</v>
      </c>
      <c r="E166" s="366"/>
      <c r="F166" s="174"/>
      <c r="G166" s="174"/>
      <c r="H166" s="174"/>
      <c r="I166" s="174"/>
      <c r="J166" s="367">
        <f t="shared" si="142"/>
        <v>0</v>
      </c>
      <c r="K166" s="366"/>
      <c r="L166" s="174"/>
      <c r="M166" s="174"/>
      <c r="N166" s="174"/>
      <c r="O166" s="174"/>
      <c r="P166" s="367">
        <f t="shared" si="136"/>
        <v>0</v>
      </c>
      <c r="Q166" s="366"/>
      <c r="R166" s="174">
        <f t="shared" si="97"/>
        <v>0</v>
      </c>
      <c r="S166" s="174"/>
      <c r="T166" s="174"/>
      <c r="U166" s="174"/>
      <c r="V166" s="367">
        <f t="shared" si="98"/>
        <v>0</v>
      </c>
      <c r="W166" s="366"/>
      <c r="X166" s="174"/>
      <c r="Y166" s="174"/>
      <c r="Z166" s="174"/>
      <c r="AA166" s="174"/>
      <c r="AB166" s="367">
        <f t="shared" si="99"/>
        <v>0</v>
      </c>
      <c r="AC166" s="366"/>
      <c r="AD166" s="174"/>
      <c r="AE166" s="174"/>
      <c r="AF166" s="174"/>
      <c r="AG166" s="174"/>
      <c r="AH166" s="367">
        <f t="shared" si="100"/>
        <v>0</v>
      </c>
      <c r="AI166" s="366"/>
      <c r="AJ166" s="174"/>
      <c r="AK166" s="174"/>
      <c r="AL166" s="174"/>
      <c r="AM166" s="174">
        <f t="shared" si="101"/>
        <v>0</v>
      </c>
      <c r="AN166" s="367">
        <f t="shared" si="102"/>
        <v>0</v>
      </c>
      <c r="AO166" s="611"/>
      <c r="AP166" s="174"/>
      <c r="AQ166" s="174"/>
      <c r="AR166" s="174"/>
      <c r="AS166" s="174"/>
      <c r="AT166" s="367">
        <f t="shared" si="137"/>
        <v>0</v>
      </c>
      <c r="AU166" s="366"/>
      <c r="AV166" s="174"/>
      <c r="AW166" s="174"/>
      <c r="AX166" s="174"/>
      <c r="AY166" s="174"/>
      <c r="AZ166" s="367">
        <f t="shared" si="103"/>
        <v>0</v>
      </c>
      <c r="BA166" s="366"/>
      <c r="BB166" s="174"/>
      <c r="BC166" s="174"/>
      <c r="BD166" s="174"/>
      <c r="BE166" s="174">
        <f t="shared" si="104"/>
        <v>0</v>
      </c>
      <c r="BF166" s="367">
        <f t="shared" si="105"/>
        <v>0</v>
      </c>
      <c r="BG166" s="611"/>
      <c r="BH166" s="174"/>
      <c r="BI166" s="174"/>
      <c r="BJ166" s="174"/>
      <c r="BK166" s="174"/>
      <c r="BL166" s="367">
        <f t="shared" si="138"/>
        <v>0</v>
      </c>
      <c r="BM166" s="366"/>
      <c r="BN166" s="174"/>
      <c r="BO166" s="174"/>
      <c r="BP166" s="174"/>
      <c r="BQ166" s="174"/>
      <c r="BR166" s="367">
        <f t="shared" si="106"/>
        <v>0</v>
      </c>
      <c r="BS166" s="366"/>
      <c r="BT166" s="174"/>
      <c r="BU166" s="174"/>
      <c r="BV166" s="174"/>
      <c r="BW166" s="174"/>
      <c r="BX166" s="367">
        <f t="shared" si="107"/>
        <v>0</v>
      </c>
      <c r="BY166" s="366"/>
      <c r="BZ166" s="174"/>
      <c r="CA166" s="174"/>
      <c r="CB166" s="174"/>
      <c r="CC166" s="174"/>
      <c r="CD166" s="367">
        <f t="shared" si="108"/>
        <v>0</v>
      </c>
      <c r="CE166" s="618"/>
      <c r="CF166" s="366"/>
      <c r="CG166" s="174"/>
      <c r="CH166" s="174"/>
      <c r="CI166" s="174"/>
      <c r="CJ166" s="174"/>
      <c r="CK166" s="367">
        <f t="shared" si="139"/>
        <v>0</v>
      </c>
      <c r="CL166" s="611">
        <f t="shared" si="109"/>
        <v>0</v>
      </c>
      <c r="CM166" s="174">
        <f t="shared" si="110"/>
        <v>0</v>
      </c>
      <c r="CN166" s="174">
        <f t="shared" si="111"/>
        <v>0</v>
      </c>
      <c r="CO166" s="174">
        <f t="shared" si="112"/>
        <v>0</v>
      </c>
      <c r="CP166" s="174">
        <f t="shared" si="113"/>
        <v>0</v>
      </c>
      <c r="CQ166" s="367">
        <f t="shared" si="140"/>
        <v>0</v>
      </c>
      <c r="CR166" s="613"/>
      <c r="CS166" s="601"/>
      <c r="CT166" s="601"/>
      <c r="CU166" s="601"/>
      <c r="CV166" s="601"/>
      <c r="CW166" s="367">
        <f t="shared" si="141"/>
        <v>0</v>
      </c>
      <c r="CX166" s="366"/>
      <c r="CY166" s="174"/>
      <c r="CZ166" s="174"/>
      <c r="DA166" s="174"/>
      <c r="DB166" s="174"/>
      <c r="DC166" s="367">
        <f t="shared" si="114"/>
        <v>0</v>
      </c>
      <c r="DD166" s="366"/>
      <c r="DE166" s="174"/>
      <c r="DF166" s="174"/>
      <c r="DG166" s="174"/>
      <c r="DH166" s="174"/>
      <c r="DI166" s="367">
        <f t="shared" si="115"/>
        <v>0</v>
      </c>
      <c r="DJ166" s="600">
        <f t="shared" si="116"/>
        <v>0</v>
      </c>
      <c r="DK166" s="601">
        <f t="shared" si="117"/>
        <v>0</v>
      </c>
      <c r="DL166" s="601">
        <f t="shared" si="118"/>
        <v>0</v>
      </c>
      <c r="DM166" s="601">
        <f t="shared" si="119"/>
        <v>0</v>
      </c>
      <c r="DN166" s="601">
        <f t="shared" si="120"/>
        <v>0</v>
      </c>
      <c r="DO166" s="602">
        <f t="shared" si="121"/>
        <v>0</v>
      </c>
      <c r="DP166" s="600">
        <f t="shared" si="122"/>
        <v>0</v>
      </c>
      <c r="DQ166" s="601">
        <f t="shared" si="123"/>
        <v>0</v>
      </c>
      <c r="DR166" s="601">
        <f t="shared" si="124"/>
        <v>0</v>
      </c>
      <c r="DS166" s="601">
        <f t="shared" si="125"/>
        <v>0</v>
      </c>
      <c r="DT166" s="601">
        <f t="shared" si="126"/>
        <v>0</v>
      </c>
      <c r="DU166" s="602">
        <f t="shared" si="127"/>
        <v>0</v>
      </c>
      <c r="DV166" s="600">
        <f t="shared" si="128"/>
        <v>0</v>
      </c>
      <c r="DW166" s="601">
        <f t="shared" si="129"/>
        <v>0</v>
      </c>
      <c r="DX166" s="601">
        <f t="shared" si="130"/>
        <v>0</v>
      </c>
      <c r="DY166" s="601">
        <f t="shared" si="131"/>
        <v>0</v>
      </c>
      <c r="DZ166" s="601">
        <f t="shared" si="132"/>
        <v>0</v>
      </c>
      <c r="EA166" s="602">
        <f t="shared" si="133"/>
        <v>0</v>
      </c>
      <c r="EB166" s="459"/>
      <c r="EC166" s="366"/>
      <c r="ED166" s="174"/>
      <c r="EE166" s="174"/>
      <c r="EF166" s="174"/>
      <c r="EG166" s="174"/>
      <c r="EH166" s="174">
        <f t="shared" si="134"/>
        <v>0</v>
      </c>
      <c r="EI166" s="602"/>
      <c r="EJ166" s="459"/>
      <c r="EK166" s="614"/>
      <c r="EL166" s="622"/>
      <c r="EM166" s="623"/>
      <c r="EO166" s="600">
        <v>536304.76</v>
      </c>
      <c r="EP166" s="601">
        <v>162600.24</v>
      </c>
      <c r="EQ166" s="601">
        <f t="shared" si="135"/>
        <v>698905</v>
      </c>
      <c r="ER166" s="624" t="s">
        <v>5828</v>
      </c>
      <c r="ES166" s="625">
        <v>45140</v>
      </c>
    </row>
    <row r="167" spans="1:149">
      <c r="A167" s="231">
        <v>220</v>
      </c>
      <c r="B167" s="153">
        <v>3436</v>
      </c>
      <c r="C167" s="153">
        <v>70695385</v>
      </c>
      <c r="D167" s="232" t="s">
        <v>1352</v>
      </c>
      <c r="E167" s="366"/>
      <c r="F167" s="174">
        <v>113280</v>
      </c>
      <c r="G167" s="174"/>
      <c r="H167" s="174"/>
      <c r="I167" s="174"/>
      <c r="J167" s="367">
        <f t="shared" si="142"/>
        <v>113280</v>
      </c>
      <c r="K167" s="366"/>
      <c r="L167" s="174"/>
      <c r="M167" s="174"/>
      <c r="N167" s="174"/>
      <c r="O167" s="174"/>
      <c r="P167" s="367">
        <f t="shared" si="136"/>
        <v>0</v>
      </c>
      <c r="Q167" s="366"/>
      <c r="R167" s="174">
        <f t="shared" si="97"/>
        <v>113280</v>
      </c>
      <c r="S167" s="174"/>
      <c r="T167" s="174"/>
      <c r="U167" s="174"/>
      <c r="V167" s="367">
        <f t="shared" si="98"/>
        <v>113280</v>
      </c>
      <c r="W167" s="366"/>
      <c r="X167" s="174"/>
      <c r="Y167" s="174"/>
      <c r="Z167" s="174"/>
      <c r="AA167" s="174"/>
      <c r="AB167" s="367">
        <f t="shared" si="99"/>
        <v>0</v>
      </c>
      <c r="AC167" s="366"/>
      <c r="AD167" s="174"/>
      <c r="AE167" s="174"/>
      <c r="AF167" s="174"/>
      <c r="AG167" s="174"/>
      <c r="AH167" s="367">
        <f t="shared" si="100"/>
        <v>0</v>
      </c>
      <c r="AI167" s="366"/>
      <c r="AJ167" s="174"/>
      <c r="AK167" s="174"/>
      <c r="AL167" s="174"/>
      <c r="AM167" s="174">
        <f t="shared" si="101"/>
        <v>0</v>
      </c>
      <c r="AN167" s="367">
        <f t="shared" si="102"/>
        <v>0</v>
      </c>
      <c r="AO167" s="611"/>
      <c r="AP167" s="174"/>
      <c r="AQ167" s="174"/>
      <c r="AR167" s="174"/>
      <c r="AS167" s="174">
        <v>196000</v>
      </c>
      <c r="AT167" s="367">
        <f t="shared" si="137"/>
        <v>196000</v>
      </c>
      <c r="AU167" s="366"/>
      <c r="AV167" s="174"/>
      <c r="AW167" s="174"/>
      <c r="AX167" s="174"/>
      <c r="AY167" s="174"/>
      <c r="AZ167" s="367">
        <f t="shared" si="103"/>
        <v>0</v>
      </c>
      <c r="BA167" s="366"/>
      <c r="BB167" s="174"/>
      <c r="BC167" s="174"/>
      <c r="BD167" s="174"/>
      <c r="BE167" s="174">
        <f t="shared" si="104"/>
        <v>196000</v>
      </c>
      <c r="BF167" s="367">
        <f t="shared" si="105"/>
        <v>196000</v>
      </c>
      <c r="BG167" s="611"/>
      <c r="BH167" s="174"/>
      <c r="BI167" s="174"/>
      <c r="BJ167" s="174"/>
      <c r="BK167" s="174"/>
      <c r="BL167" s="367">
        <f t="shared" si="138"/>
        <v>0</v>
      </c>
      <c r="BM167" s="366"/>
      <c r="BN167" s="174"/>
      <c r="BO167" s="174"/>
      <c r="BP167" s="174"/>
      <c r="BQ167" s="174"/>
      <c r="BR167" s="367">
        <f t="shared" si="106"/>
        <v>0</v>
      </c>
      <c r="BS167" s="366"/>
      <c r="BT167" s="174"/>
      <c r="BU167" s="174"/>
      <c r="BV167" s="174"/>
      <c r="BW167" s="174"/>
      <c r="BX167" s="367">
        <f t="shared" si="107"/>
        <v>0</v>
      </c>
      <c r="BY167" s="366"/>
      <c r="BZ167" s="174"/>
      <c r="CA167" s="174"/>
      <c r="CB167" s="174"/>
      <c r="CC167" s="174"/>
      <c r="CD167" s="367">
        <f t="shared" si="108"/>
        <v>0</v>
      </c>
      <c r="CE167" s="618"/>
      <c r="CF167" s="366"/>
      <c r="CG167" s="174"/>
      <c r="CH167" s="174"/>
      <c r="CI167" s="174"/>
      <c r="CJ167" s="174"/>
      <c r="CK167" s="367">
        <f t="shared" si="139"/>
        <v>0</v>
      </c>
      <c r="CL167" s="611">
        <f t="shared" si="109"/>
        <v>0</v>
      </c>
      <c r="CM167" s="174">
        <f t="shared" si="110"/>
        <v>0</v>
      </c>
      <c r="CN167" s="174">
        <f t="shared" si="111"/>
        <v>0</v>
      </c>
      <c r="CO167" s="174">
        <f t="shared" si="112"/>
        <v>0</v>
      </c>
      <c r="CP167" s="174">
        <f t="shared" si="113"/>
        <v>0</v>
      </c>
      <c r="CQ167" s="367">
        <f t="shared" si="140"/>
        <v>0</v>
      </c>
      <c r="CR167" s="613"/>
      <c r="CS167" s="601"/>
      <c r="CT167" s="601"/>
      <c r="CU167" s="601"/>
      <c r="CV167" s="601"/>
      <c r="CW167" s="367">
        <f t="shared" si="141"/>
        <v>0</v>
      </c>
      <c r="CX167" s="366"/>
      <c r="CY167" s="174"/>
      <c r="CZ167" s="174"/>
      <c r="DA167" s="174"/>
      <c r="DB167" s="174"/>
      <c r="DC167" s="367">
        <f t="shared" si="114"/>
        <v>0</v>
      </c>
      <c r="DD167" s="366"/>
      <c r="DE167" s="174"/>
      <c r="DF167" s="174"/>
      <c r="DG167" s="174"/>
      <c r="DH167" s="174"/>
      <c r="DI167" s="367">
        <f t="shared" si="115"/>
        <v>0</v>
      </c>
      <c r="DJ167" s="600">
        <f t="shared" si="116"/>
        <v>0</v>
      </c>
      <c r="DK167" s="601">
        <f t="shared" si="117"/>
        <v>113280</v>
      </c>
      <c r="DL167" s="601">
        <f t="shared" si="118"/>
        <v>0</v>
      </c>
      <c r="DM167" s="601">
        <f t="shared" si="119"/>
        <v>0</v>
      </c>
      <c r="DN167" s="601">
        <f t="shared" si="120"/>
        <v>196000</v>
      </c>
      <c r="DO167" s="602">
        <f t="shared" si="121"/>
        <v>309280</v>
      </c>
      <c r="DP167" s="600">
        <f t="shared" si="122"/>
        <v>0</v>
      </c>
      <c r="DQ167" s="601">
        <f t="shared" si="123"/>
        <v>0</v>
      </c>
      <c r="DR167" s="601">
        <f t="shared" si="124"/>
        <v>0</v>
      </c>
      <c r="DS167" s="601">
        <f t="shared" si="125"/>
        <v>0</v>
      </c>
      <c r="DT167" s="601">
        <f t="shared" si="126"/>
        <v>0</v>
      </c>
      <c r="DU167" s="602">
        <f t="shared" si="127"/>
        <v>0</v>
      </c>
      <c r="DV167" s="600">
        <f t="shared" si="128"/>
        <v>0</v>
      </c>
      <c r="DW167" s="601">
        <f t="shared" si="129"/>
        <v>113280</v>
      </c>
      <c r="DX167" s="601">
        <f t="shared" si="130"/>
        <v>0</v>
      </c>
      <c r="DY167" s="601">
        <f t="shared" si="131"/>
        <v>0</v>
      </c>
      <c r="DZ167" s="601">
        <f t="shared" si="132"/>
        <v>196000</v>
      </c>
      <c r="EA167" s="602">
        <f t="shared" si="133"/>
        <v>309280</v>
      </c>
      <c r="EB167" s="459"/>
      <c r="EC167" s="366"/>
      <c r="ED167" s="174"/>
      <c r="EE167" s="174"/>
      <c r="EF167" s="174"/>
      <c r="EG167" s="174"/>
      <c r="EH167" s="174">
        <f t="shared" si="134"/>
        <v>0</v>
      </c>
      <c r="EI167" s="602"/>
      <c r="EJ167" s="459"/>
      <c r="EK167" s="614"/>
      <c r="EL167" s="622"/>
      <c r="EM167" s="623"/>
      <c r="EO167" s="600">
        <v>1255269.5</v>
      </c>
      <c r="EP167" s="601">
        <v>380580.5</v>
      </c>
      <c r="EQ167" s="601">
        <f t="shared" si="135"/>
        <v>1635850</v>
      </c>
      <c r="ER167" s="624" t="s">
        <v>5820</v>
      </c>
      <c r="ES167" s="625">
        <v>45140</v>
      </c>
    </row>
    <row r="168" spans="1:149">
      <c r="A168" s="231">
        <v>221</v>
      </c>
      <c r="B168" s="153">
        <v>3442</v>
      </c>
      <c r="C168" s="153">
        <v>72743638</v>
      </c>
      <c r="D168" s="232" t="s">
        <v>1355</v>
      </c>
      <c r="E168" s="366"/>
      <c r="F168" s="174"/>
      <c r="G168" s="174"/>
      <c r="H168" s="174"/>
      <c r="I168" s="174"/>
      <c r="J168" s="367">
        <f t="shared" si="142"/>
        <v>0</v>
      </c>
      <c r="K168" s="366"/>
      <c r="L168" s="174"/>
      <c r="M168" s="174"/>
      <c r="N168" s="174"/>
      <c r="O168" s="174"/>
      <c r="P168" s="367">
        <f t="shared" si="136"/>
        <v>0</v>
      </c>
      <c r="Q168" s="366"/>
      <c r="R168" s="174">
        <f t="shared" si="97"/>
        <v>0</v>
      </c>
      <c r="S168" s="174"/>
      <c r="T168" s="174"/>
      <c r="U168" s="174"/>
      <c r="V168" s="367">
        <f t="shared" si="98"/>
        <v>0</v>
      </c>
      <c r="W168" s="366"/>
      <c r="X168" s="174"/>
      <c r="Y168" s="174"/>
      <c r="Z168" s="174"/>
      <c r="AA168" s="174"/>
      <c r="AB168" s="367">
        <f t="shared" si="99"/>
        <v>0</v>
      </c>
      <c r="AC168" s="366"/>
      <c r="AD168" s="174"/>
      <c r="AE168" s="174"/>
      <c r="AF168" s="174"/>
      <c r="AG168" s="174"/>
      <c r="AH168" s="367">
        <f t="shared" si="100"/>
        <v>0</v>
      </c>
      <c r="AI168" s="366"/>
      <c r="AJ168" s="174"/>
      <c r="AK168" s="174"/>
      <c r="AL168" s="174"/>
      <c r="AM168" s="174">
        <f t="shared" si="101"/>
        <v>0</v>
      </c>
      <c r="AN168" s="367">
        <f t="shared" si="102"/>
        <v>0</v>
      </c>
      <c r="AO168" s="611"/>
      <c r="AP168" s="174"/>
      <c r="AQ168" s="174"/>
      <c r="AR168" s="174"/>
      <c r="AS168" s="174"/>
      <c r="AT168" s="367">
        <f t="shared" si="137"/>
        <v>0</v>
      </c>
      <c r="AU168" s="366"/>
      <c r="AV168" s="174"/>
      <c r="AW168" s="174"/>
      <c r="AX168" s="174"/>
      <c r="AY168" s="174"/>
      <c r="AZ168" s="367">
        <f t="shared" si="103"/>
        <v>0</v>
      </c>
      <c r="BA168" s="366"/>
      <c r="BB168" s="174"/>
      <c r="BC168" s="174"/>
      <c r="BD168" s="174"/>
      <c r="BE168" s="174">
        <f t="shared" si="104"/>
        <v>0</v>
      </c>
      <c r="BF168" s="367">
        <f t="shared" si="105"/>
        <v>0</v>
      </c>
      <c r="BG168" s="611"/>
      <c r="BH168" s="174"/>
      <c r="BI168" s="174"/>
      <c r="BJ168" s="174"/>
      <c r="BK168" s="174"/>
      <c r="BL168" s="367">
        <f t="shared" si="138"/>
        <v>0</v>
      </c>
      <c r="BM168" s="366"/>
      <c r="BN168" s="174"/>
      <c r="BO168" s="174"/>
      <c r="BP168" s="174"/>
      <c r="BQ168" s="174"/>
      <c r="BR168" s="367">
        <f t="shared" si="106"/>
        <v>0</v>
      </c>
      <c r="BS168" s="366"/>
      <c r="BT168" s="174"/>
      <c r="BU168" s="174"/>
      <c r="BV168" s="174"/>
      <c r="BW168" s="174"/>
      <c r="BX168" s="367">
        <f t="shared" si="107"/>
        <v>0</v>
      </c>
      <c r="BY168" s="366"/>
      <c r="BZ168" s="174"/>
      <c r="CA168" s="174"/>
      <c r="CB168" s="174"/>
      <c r="CC168" s="174"/>
      <c r="CD168" s="367">
        <f t="shared" si="108"/>
        <v>0</v>
      </c>
      <c r="CE168" s="618"/>
      <c r="CF168" s="366"/>
      <c r="CG168" s="174"/>
      <c r="CH168" s="174"/>
      <c r="CI168" s="174"/>
      <c r="CJ168" s="174"/>
      <c r="CK168" s="367">
        <f t="shared" si="139"/>
        <v>0</v>
      </c>
      <c r="CL168" s="611">
        <f t="shared" si="109"/>
        <v>0</v>
      </c>
      <c r="CM168" s="174">
        <f t="shared" si="110"/>
        <v>0</v>
      </c>
      <c r="CN168" s="174">
        <f t="shared" si="111"/>
        <v>0</v>
      </c>
      <c r="CO168" s="174">
        <f t="shared" si="112"/>
        <v>0</v>
      </c>
      <c r="CP168" s="174">
        <f t="shared" si="113"/>
        <v>0</v>
      </c>
      <c r="CQ168" s="367">
        <f t="shared" si="140"/>
        <v>0</v>
      </c>
      <c r="CR168" s="613"/>
      <c r="CS168" s="601"/>
      <c r="CT168" s="601"/>
      <c r="CU168" s="601"/>
      <c r="CV168" s="601"/>
      <c r="CW168" s="367">
        <f t="shared" si="141"/>
        <v>0</v>
      </c>
      <c r="CX168" s="366"/>
      <c r="CY168" s="174"/>
      <c r="CZ168" s="174"/>
      <c r="DA168" s="174"/>
      <c r="DB168" s="174"/>
      <c r="DC168" s="367">
        <f t="shared" si="114"/>
        <v>0</v>
      </c>
      <c r="DD168" s="366"/>
      <c r="DE168" s="174"/>
      <c r="DF168" s="174"/>
      <c r="DG168" s="174"/>
      <c r="DH168" s="174"/>
      <c r="DI168" s="367">
        <f t="shared" si="115"/>
        <v>0</v>
      </c>
      <c r="DJ168" s="600">
        <f t="shared" si="116"/>
        <v>0</v>
      </c>
      <c r="DK168" s="601">
        <f t="shared" si="117"/>
        <v>0</v>
      </c>
      <c r="DL168" s="601">
        <f t="shared" si="118"/>
        <v>0</v>
      </c>
      <c r="DM168" s="601">
        <f t="shared" si="119"/>
        <v>0</v>
      </c>
      <c r="DN168" s="601">
        <f t="shared" si="120"/>
        <v>0</v>
      </c>
      <c r="DO168" s="602">
        <f t="shared" si="121"/>
        <v>0</v>
      </c>
      <c r="DP168" s="600">
        <f t="shared" si="122"/>
        <v>0</v>
      </c>
      <c r="DQ168" s="601">
        <f t="shared" si="123"/>
        <v>0</v>
      </c>
      <c r="DR168" s="601">
        <f t="shared" si="124"/>
        <v>0</v>
      </c>
      <c r="DS168" s="601">
        <f t="shared" si="125"/>
        <v>0</v>
      </c>
      <c r="DT168" s="601">
        <f t="shared" si="126"/>
        <v>0</v>
      </c>
      <c r="DU168" s="602">
        <f t="shared" si="127"/>
        <v>0</v>
      </c>
      <c r="DV168" s="600">
        <f t="shared" si="128"/>
        <v>0</v>
      </c>
      <c r="DW168" s="601">
        <f t="shared" si="129"/>
        <v>0</v>
      </c>
      <c r="DX168" s="601">
        <f t="shared" si="130"/>
        <v>0</v>
      </c>
      <c r="DY168" s="601">
        <f t="shared" si="131"/>
        <v>0</v>
      </c>
      <c r="DZ168" s="601">
        <f t="shared" si="132"/>
        <v>0</v>
      </c>
      <c r="EA168" s="602">
        <f t="shared" si="133"/>
        <v>0</v>
      </c>
      <c r="EB168" s="459"/>
      <c r="EC168" s="366"/>
      <c r="ED168" s="174"/>
      <c r="EE168" s="174"/>
      <c r="EF168" s="174"/>
      <c r="EG168" s="174"/>
      <c r="EH168" s="174">
        <f t="shared" si="134"/>
        <v>0</v>
      </c>
      <c r="EI168" s="602"/>
      <c r="EJ168" s="459"/>
      <c r="EK168" s="614"/>
      <c r="EL168" s="622"/>
      <c r="EM168" s="623"/>
      <c r="EO168" s="600">
        <v>417861.22</v>
      </c>
      <c r="EP168" s="601">
        <v>126689.78</v>
      </c>
      <c r="EQ168" s="601">
        <f t="shared" si="135"/>
        <v>544551</v>
      </c>
      <c r="ER168" s="624" t="s">
        <v>5863</v>
      </c>
      <c r="ES168" s="625">
        <v>45147</v>
      </c>
    </row>
    <row r="169" spans="1:149">
      <c r="A169" s="231">
        <v>222</v>
      </c>
      <c r="B169" s="153">
        <v>3452</v>
      </c>
      <c r="C169" s="153">
        <v>72743557</v>
      </c>
      <c r="D169" s="232" t="s">
        <v>1362</v>
      </c>
      <c r="E169" s="366"/>
      <c r="F169" s="174">
        <v>84000</v>
      </c>
      <c r="G169" s="174"/>
      <c r="H169" s="174"/>
      <c r="I169" s="174"/>
      <c r="J169" s="367">
        <f t="shared" si="142"/>
        <v>84000</v>
      </c>
      <c r="K169" s="366"/>
      <c r="L169" s="174"/>
      <c r="M169" s="174"/>
      <c r="N169" s="174"/>
      <c r="O169" s="174"/>
      <c r="P169" s="367">
        <f t="shared" si="136"/>
        <v>0</v>
      </c>
      <c r="Q169" s="366"/>
      <c r="R169" s="174">
        <f t="shared" si="97"/>
        <v>84000</v>
      </c>
      <c r="S169" s="174"/>
      <c r="T169" s="174"/>
      <c r="U169" s="174"/>
      <c r="V169" s="367">
        <f t="shared" si="98"/>
        <v>84000</v>
      </c>
      <c r="W169" s="366"/>
      <c r="X169" s="174"/>
      <c r="Y169" s="174"/>
      <c r="Z169" s="174"/>
      <c r="AA169" s="174"/>
      <c r="AB169" s="367">
        <f t="shared" si="99"/>
        <v>0</v>
      </c>
      <c r="AC169" s="366"/>
      <c r="AD169" s="174"/>
      <c r="AE169" s="174"/>
      <c r="AF169" s="174"/>
      <c r="AG169" s="174"/>
      <c r="AH169" s="367">
        <f t="shared" si="100"/>
        <v>0</v>
      </c>
      <c r="AI169" s="366"/>
      <c r="AJ169" s="174"/>
      <c r="AK169" s="174"/>
      <c r="AL169" s="174"/>
      <c r="AM169" s="174">
        <f t="shared" si="101"/>
        <v>0</v>
      </c>
      <c r="AN169" s="367">
        <f t="shared" si="102"/>
        <v>0</v>
      </c>
      <c r="AO169" s="611"/>
      <c r="AP169" s="174"/>
      <c r="AQ169" s="174"/>
      <c r="AR169" s="174"/>
      <c r="AS169" s="174">
        <v>151000</v>
      </c>
      <c r="AT169" s="367">
        <f t="shared" si="137"/>
        <v>151000</v>
      </c>
      <c r="AU169" s="366"/>
      <c r="AV169" s="174"/>
      <c r="AW169" s="174"/>
      <c r="AX169" s="174"/>
      <c r="AY169" s="174"/>
      <c r="AZ169" s="367">
        <f t="shared" si="103"/>
        <v>0</v>
      </c>
      <c r="BA169" s="366"/>
      <c r="BB169" s="174"/>
      <c r="BC169" s="174"/>
      <c r="BD169" s="174"/>
      <c r="BE169" s="174">
        <f t="shared" si="104"/>
        <v>151000</v>
      </c>
      <c r="BF169" s="367">
        <f t="shared" si="105"/>
        <v>151000</v>
      </c>
      <c r="BG169" s="611"/>
      <c r="BH169" s="174"/>
      <c r="BI169" s="174"/>
      <c r="BJ169" s="174"/>
      <c r="BK169" s="174"/>
      <c r="BL169" s="367">
        <f t="shared" si="138"/>
        <v>0</v>
      </c>
      <c r="BM169" s="366"/>
      <c r="BN169" s="174"/>
      <c r="BO169" s="174"/>
      <c r="BP169" s="174"/>
      <c r="BQ169" s="174"/>
      <c r="BR169" s="367">
        <f t="shared" si="106"/>
        <v>0</v>
      </c>
      <c r="BS169" s="366"/>
      <c r="BT169" s="174"/>
      <c r="BU169" s="174"/>
      <c r="BV169" s="174"/>
      <c r="BW169" s="174"/>
      <c r="BX169" s="367">
        <f t="shared" si="107"/>
        <v>0</v>
      </c>
      <c r="BY169" s="366">
        <v>230960</v>
      </c>
      <c r="BZ169" s="174"/>
      <c r="CA169" s="174">
        <v>78064</v>
      </c>
      <c r="CB169" s="174">
        <v>4619</v>
      </c>
      <c r="CC169" s="174"/>
      <c r="CD169" s="367">
        <f t="shared" si="108"/>
        <v>313643</v>
      </c>
      <c r="CE169" s="618">
        <v>0.66669999999999996</v>
      </c>
      <c r="CF169" s="366"/>
      <c r="CG169" s="174"/>
      <c r="CH169" s="174"/>
      <c r="CI169" s="174"/>
      <c r="CJ169" s="174"/>
      <c r="CK169" s="367">
        <f t="shared" si="139"/>
        <v>0</v>
      </c>
      <c r="CL169" s="611">
        <f t="shared" si="109"/>
        <v>230960</v>
      </c>
      <c r="CM169" s="174">
        <f t="shared" si="110"/>
        <v>0</v>
      </c>
      <c r="CN169" s="174">
        <f t="shared" si="111"/>
        <v>78064</v>
      </c>
      <c r="CO169" s="174">
        <f t="shared" si="112"/>
        <v>4619</v>
      </c>
      <c r="CP169" s="174">
        <f t="shared" si="113"/>
        <v>0</v>
      </c>
      <c r="CQ169" s="367">
        <f t="shared" si="140"/>
        <v>313643</v>
      </c>
      <c r="CR169" s="613"/>
      <c r="CS169" s="601"/>
      <c r="CT169" s="601"/>
      <c r="CU169" s="601"/>
      <c r="CV169" s="601"/>
      <c r="CW169" s="367">
        <f t="shared" si="141"/>
        <v>0</v>
      </c>
      <c r="CX169" s="366"/>
      <c r="CY169" s="174"/>
      <c r="CZ169" s="174"/>
      <c r="DA169" s="174"/>
      <c r="DB169" s="174"/>
      <c r="DC169" s="367">
        <f t="shared" si="114"/>
        <v>0</v>
      </c>
      <c r="DD169" s="366"/>
      <c r="DE169" s="174"/>
      <c r="DF169" s="174"/>
      <c r="DG169" s="174"/>
      <c r="DH169" s="174"/>
      <c r="DI169" s="367">
        <f t="shared" si="115"/>
        <v>0</v>
      </c>
      <c r="DJ169" s="600">
        <f t="shared" si="116"/>
        <v>230960</v>
      </c>
      <c r="DK169" s="601">
        <f t="shared" si="117"/>
        <v>84000</v>
      </c>
      <c r="DL169" s="601">
        <f t="shared" si="118"/>
        <v>78064</v>
      </c>
      <c r="DM169" s="601">
        <f t="shared" si="119"/>
        <v>4619</v>
      </c>
      <c r="DN169" s="601">
        <f t="shared" si="120"/>
        <v>151000</v>
      </c>
      <c r="DO169" s="602">
        <f t="shared" si="121"/>
        <v>548643</v>
      </c>
      <c r="DP169" s="600">
        <f t="shared" si="122"/>
        <v>0</v>
      </c>
      <c r="DQ169" s="601">
        <f t="shared" si="123"/>
        <v>0</v>
      </c>
      <c r="DR169" s="601">
        <f t="shared" si="124"/>
        <v>0</v>
      </c>
      <c r="DS169" s="601">
        <f t="shared" si="125"/>
        <v>0</v>
      </c>
      <c r="DT169" s="601">
        <f t="shared" si="126"/>
        <v>0</v>
      </c>
      <c r="DU169" s="602">
        <f t="shared" si="127"/>
        <v>0</v>
      </c>
      <c r="DV169" s="600">
        <f t="shared" si="128"/>
        <v>230960</v>
      </c>
      <c r="DW169" s="601">
        <f t="shared" si="129"/>
        <v>84000</v>
      </c>
      <c r="DX169" s="601">
        <f t="shared" si="130"/>
        <v>78064</v>
      </c>
      <c r="DY169" s="601">
        <f t="shared" si="131"/>
        <v>4619</v>
      </c>
      <c r="DZ169" s="601">
        <f t="shared" si="132"/>
        <v>151000</v>
      </c>
      <c r="EA169" s="602">
        <f t="shared" si="133"/>
        <v>548643</v>
      </c>
      <c r="EB169" s="459"/>
      <c r="EC169" s="366"/>
      <c r="ED169" s="174"/>
      <c r="EE169" s="174"/>
      <c r="EF169" s="174"/>
      <c r="EG169" s="174"/>
      <c r="EH169" s="174">
        <f t="shared" si="134"/>
        <v>0</v>
      </c>
      <c r="EI169" s="602"/>
      <c r="EJ169" s="459"/>
      <c r="EK169" s="614">
        <v>7412</v>
      </c>
      <c r="EL169" s="622" t="s">
        <v>5765</v>
      </c>
      <c r="EM169" s="623">
        <v>45184</v>
      </c>
      <c r="EO169" s="600">
        <v>1719347.42</v>
      </c>
      <c r="EP169" s="601">
        <v>521282.58</v>
      </c>
      <c r="EQ169" s="601">
        <f t="shared" si="135"/>
        <v>2240630</v>
      </c>
      <c r="ER169" s="624" t="s">
        <v>5722</v>
      </c>
      <c r="ES169" s="625">
        <v>45078</v>
      </c>
    </row>
    <row r="170" spans="1:149">
      <c r="A170" s="231">
        <v>223</v>
      </c>
      <c r="B170" s="151">
        <v>3445</v>
      </c>
      <c r="C170" s="151">
        <v>70695849</v>
      </c>
      <c r="D170" s="232" t="s">
        <v>1365</v>
      </c>
      <c r="E170" s="366"/>
      <c r="F170" s="174">
        <v>17760</v>
      </c>
      <c r="G170" s="174"/>
      <c r="H170" s="174"/>
      <c r="I170" s="174"/>
      <c r="J170" s="367">
        <f t="shared" si="142"/>
        <v>17760</v>
      </c>
      <c r="K170" s="366"/>
      <c r="L170" s="174"/>
      <c r="M170" s="174"/>
      <c r="N170" s="174"/>
      <c r="O170" s="174"/>
      <c r="P170" s="367">
        <f t="shared" si="136"/>
        <v>0</v>
      </c>
      <c r="Q170" s="366"/>
      <c r="R170" s="174">
        <f t="shared" si="97"/>
        <v>17760</v>
      </c>
      <c r="S170" s="174"/>
      <c r="T170" s="174"/>
      <c r="U170" s="174"/>
      <c r="V170" s="367">
        <f t="shared" si="98"/>
        <v>17760</v>
      </c>
      <c r="W170" s="366"/>
      <c r="X170" s="174"/>
      <c r="Y170" s="174"/>
      <c r="Z170" s="174"/>
      <c r="AA170" s="174"/>
      <c r="AB170" s="367">
        <f t="shared" si="99"/>
        <v>0</v>
      </c>
      <c r="AC170" s="366"/>
      <c r="AD170" s="174"/>
      <c r="AE170" s="174"/>
      <c r="AF170" s="174"/>
      <c r="AG170" s="174"/>
      <c r="AH170" s="367">
        <f t="shared" si="100"/>
        <v>0</v>
      </c>
      <c r="AI170" s="366"/>
      <c r="AJ170" s="174"/>
      <c r="AK170" s="174"/>
      <c r="AL170" s="174"/>
      <c r="AM170" s="174">
        <f t="shared" si="101"/>
        <v>0</v>
      </c>
      <c r="AN170" s="367">
        <f t="shared" si="102"/>
        <v>0</v>
      </c>
      <c r="AO170" s="611"/>
      <c r="AP170" s="174"/>
      <c r="AQ170" s="174"/>
      <c r="AR170" s="174"/>
      <c r="AS170" s="174">
        <v>20000</v>
      </c>
      <c r="AT170" s="367">
        <f t="shared" si="137"/>
        <v>20000</v>
      </c>
      <c r="AU170" s="366"/>
      <c r="AV170" s="174"/>
      <c r="AW170" s="174"/>
      <c r="AX170" s="174"/>
      <c r="AY170" s="174"/>
      <c r="AZ170" s="367">
        <f t="shared" si="103"/>
        <v>0</v>
      </c>
      <c r="BA170" s="366"/>
      <c r="BB170" s="174"/>
      <c r="BC170" s="174"/>
      <c r="BD170" s="174"/>
      <c r="BE170" s="174">
        <f t="shared" si="104"/>
        <v>20000</v>
      </c>
      <c r="BF170" s="367">
        <f t="shared" si="105"/>
        <v>20000</v>
      </c>
      <c r="BG170" s="611"/>
      <c r="BH170" s="174"/>
      <c r="BI170" s="174"/>
      <c r="BJ170" s="174"/>
      <c r="BK170" s="174"/>
      <c r="BL170" s="367">
        <f t="shared" si="138"/>
        <v>0</v>
      </c>
      <c r="BM170" s="366"/>
      <c r="BN170" s="174"/>
      <c r="BO170" s="174"/>
      <c r="BP170" s="174"/>
      <c r="BQ170" s="174"/>
      <c r="BR170" s="367">
        <f t="shared" si="106"/>
        <v>0</v>
      </c>
      <c r="BS170" s="366"/>
      <c r="BT170" s="174"/>
      <c r="BU170" s="174"/>
      <c r="BV170" s="174"/>
      <c r="BW170" s="174"/>
      <c r="BX170" s="367">
        <f t="shared" si="107"/>
        <v>0</v>
      </c>
      <c r="BY170" s="366"/>
      <c r="BZ170" s="174"/>
      <c r="CA170" s="174"/>
      <c r="CB170" s="174"/>
      <c r="CC170" s="174"/>
      <c r="CD170" s="367">
        <f t="shared" si="108"/>
        <v>0</v>
      </c>
      <c r="CE170" s="618"/>
      <c r="CF170" s="366"/>
      <c r="CG170" s="174"/>
      <c r="CH170" s="174"/>
      <c r="CI170" s="174"/>
      <c r="CJ170" s="174"/>
      <c r="CK170" s="367">
        <f t="shared" si="139"/>
        <v>0</v>
      </c>
      <c r="CL170" s="611">
        <f t="shared" si="109"/>
        <v>0</v>
      </c>
      <c r="CM170" s="174">
        <f t="shared" si="110"/>
        <v>0</v>
      </c>
      <c r="CN170" s="174">
        <f t="shared" si="111"/>
        <v>0</v>
      </c>
      <c r="CO170" s="174">
        <f t="shared" si="112"/>
        <v>0</v>
      </c>
      <c r="CP170" s="174">
        <f t="shared" si="113"/>
        <v>0</v>
      </c>
      <c r="CQ170" s="367">
        <f t="shared" si="140"/>
        <v>0</v>
      </c>
      <c r="CR170" s="613"/>
      <c r="CS170" s="601"/>
      <c r="CT170" s="601"/>
      <c r="CU170" s="601"/>
      <c r="CV170" s="601"/>
      <c r="CW170" s="367">
        <f t="shared" si="141"/>
        <v>0</v>
      </c>
      <c r="CX170" s="366"/>
      <c r="CY170" s="174"/>
      <c r="CZ170" s="174"/>
      <c r="DA170" s="174"/>
      <c r="DB170" s="174"/>
      <c r="DC170" s="367">
        <f t="shared" si="114"/>
        <v>0</v>
      </c>
      <c r="DD170" s="366"/>
      <c r="DE170" s="174"/>
      <c r="DF170" s="174"/>
      <c r="DG170" s="174"/>
      <c r="DH170" s="174"/>
      <c r="DI170" s="367">
        <f t="shared" si="115"/>
        <v>0</v>
      </c>
      <c r="DJ170" s="600">
        <f t="shared" si="116"/>
        <v>0</v>
      </c>
      <c r="DK170" s="601">
        <f t="shared" si="117"/>
        <v>17760</v>
      </c>
      <c r="DL170" s="601">
        <f t="shared" si="118"/>
        <v>0</v>
      </c>
      <c r="DM170" s="601">
        <f t="shared" si="119"/>
        <v>0</v>
      </c>
      <c r="DN170" s="601">
        <f t="shared" si="120"/>
        <v>20000</v>
      </c>
      <c r="DO170" s="602">
        <f t="shared" si="121"/>
        <v>37760</v>
      </c>
      <c r="DP170" s="600">
        <f t="shared" si="122"/>
        <v>0</v>
      </c>
      <c r="DQ170" s="601">
        <f t="shared" si="123"/>
        <v>0</v>
      </c>
      <c r="DR170" s="601">
        <f t="shared" si="124"/>
        <v>0</v>
      </c>
      <c r="DS170" s="601">
        <f t="shared" si="125"/>
        <v>0</v>
      </c>
      <c r="DT170" s="601">
        <f t="shared" si="126"/>
        <v>0</v>
      </c>
      <c r="DU170" s="602">
        <f t="shared" si="127"/>
        <v>0</v>
      </c>
      <c r="DV170" s="600">
        <f t="shared" si="128"/>
        <v>0</v>
      </c>
      <c r="DW170" s="601">
        <f t="shared" si="129"/>
        <v>17760</v>
      </c>
      <c r="DX170" s="601">
        <f t="shared" si="130"/>
        <v>0</v>
      </c>
      <c r="DY170" s="601">
        <f t="shared" si="131"/>
        <v>0</v>
      </c>
      <c r="DZ170" s="601">
        <f t="shared" si="132"/>
        <v>20000</v>
      </c>
      <c r="EA170" s="602">
        <f t="shared" si="133"/>
        <v>37760</v>
      </c>
      <c r="EB170" s="459"/>
      <c r="EC170" s="366"/>
      <c r="ED170" s="174"/>
      <c r="EE170" s="174"/>
      <c r="EF170" s="174"/>
      <c r="EG170" s="174"/>
      <c r="EH170" s="174">
        <f t="shared" si="134"/>
        <v>0</v>
      </c>
      <c r="EI170" s="602"/>
      <c r="EJ170" s="459"/>
      <c r="EK170" s="614"/>
      <c r="EL170" s="622"/>
      <c r="EM170" s="623"/>
      <c r="EO170" s="600">
        <v>586764.14</v>
      </c>
      <c r="EP170" s="601">
        <v>177898.86</v>
      </c>
      <c r="EQ170" s="601">
        <f t="shared" si="135"/>
        <v>764663</v>
      </c>
      <c r="ER170" s="624" t="s">
        <v>5815</v>
      </c>
      <c r="ES170" s="625">
        <v>45132</v>
      </c>
    </row>
    <row r="171" spans="1:149">
      <c r="A171" s="231">
        <v>224</v>
      </c>
      <c r="B171" s="151">
        <v>3475</v>
      </c>
      <c r="C171" s="151">
        <v>4624548</v>
      </c>
      <c r="D171" s="232" t="s">
        <v>1371</v>
      </c>
      <c r="E171" s="366"/>
      <c r="F171" s="174"/>
      <c r="G171" s="174"/>
      <c r="H171" s="174"/>
      <c r="I171" s="174"/>
      <c r="J171" s="367">
        <f t="shared" si="142"/>
        <v>0</v>
      </c>
      <c r="K171" s="366"/>
      <c r="L171" s="174"/>
      <c r="M171" s="174"/>
      <c r="N171" s="174"/>
      <c r="O171" s="174"/>
      <c r="P171" s="367">
        <f t="shared" si="136"/>
        <v>0</v>
      </c>
      <c r="Q171" s="366"/>
      <c r="R171" s="174">
        <f t="shared" si="97"/>
        <v>0</v>
      </c>
      <c r="S171" s="174"/>
      <c r="T171" s="174"/>
      <c r="U171" s="174"/>
      <c r="V171" s="367">
        <f t="shared" si="98"/>
        <v>0</v>
      </c>
      <c r="W171" s="366"/>
      <c r="X171" s="174"/>
      <c r="Y171" s="174"/>
      <c r="Z171" s="174"/>
      <c r="AA171" s="174"/>
      <c r="AB171" s="367">
        <f t="shared" si="99"/>
        <v>0</v>
      </c>
      <c r="AC171" s="366"/>
      <c r="AD171" s="174"/>
      <c r="AE171" s="174"/>
      <c r="AF171" s="174"/>
      <c r="AG171" s="174"/>
      <c r="AH171" s="367">
        <f t="shared" si="100"/>
        <v>0</v>
      </c>
      <c r="AI171" s="366"/>
      <c r="AJ171" s="174"/>
      <c r="AK171" s="174"/>
      <c r="AL171" s="174"/>
      <c r="AM171" s="174">
        <f t="shared" si="101"/>
        <v>0</v>
      </c>
      <c r="AN171" s="367">
        <f t="shared" si="102"/>
        <v>0</v>
      </c>
      <c r="AO171" s="611"/>
      <c r="AP171" s="174"/>
      <c r="AQ171" s="174"/>
      <c r="AR171" s="174"/>
      <c r="AS171" s="174"/>
      <c r="AT171" s="367">
        <f t="shared" si="137"/>
        <v>0</v>
      </c>
      <c r="AU171" s="366"/>
      <c r="AV171" s="174"/>
      <c r="AW171" s="174"/>
      <c r="AX171" s="174"/>
      <c r="AY171" s="174"/>
      <c r="AZ171" s="367">
        <f t="shared" si="103"/>
        <v>0</v>
      </c>
      <c r="BA171" s="366"/>
      <c r="BB171" s="174"/>
      <c r="BC171" s="174"/>
      <c r="BD171" s="174"/>
      <c r="BE171" s="174">
        <f t="shared" si="104"/>
        <v>0</v>
      </c>
      <c r="BF171" s="367">
        <f t="shared" si="105"/>
        <v>0</v>
      </c>
      <c r="BG171" s="611"/>
      <c r="BH171" s="174"/>
      <c r="BI171" s="174"/>
      <c r="BJ171" s="174"/>
      <c r="BK171" s="174"/>
      <c r="BL171" s="367">
        <f t="shared" si="138"/>
        <v>0</v>
      </c>
      <c r="BM171" s="366"/>
      <c r="BN171" s="174"/>
      <c r="BO171" s="174"/>
      <c r="BP171" s="174"/>
      <c r="BQ171" s="174"/>
      <c r="BR171" s="367">
        <f t="shared" si="106"/>
        <v>0</v>
      </c>
      <c r="BS171" s="366"/>
      <c r="BT171" s="174"/>
      <c r="BU171" s="174"/>
      <c r="BV171" s="174"/>
      <c r="BW171" s="174"/>
      <c r="BX171" s="367">
        <f t="shared" si="107"/>
        <v>0</v>
      </c>
      <c r="BY171" s="366"/>
      <c r="BZ171" s="174"/>
      <c r="CA171" s="174"/>
      <c r="CB171" s="174"/>
      <c r="CC171" s="174"/>
      <c r="CD171" s="367">
        <f t="shared" si="108"/>
        <v>0</v>
      </c>
      <c r="CE171" s="618"/>
      <c r="CF171" s="366"/>
      <c r="CG171" s="174"/>
      <c r="CH171" s="174"/>
      <c r="CI171" s="174"/>
      <c r="CJ171" s="174"/>
      <c r="CK171" s="367">
        <f t="shared" si="139"/>
        <v>0</v>
      </c>
      <c r="CL171" s="611">
        <f t="shared" si="109"/>
        <v>0</v>
      </c>
      <c r="CM171" s="174">
        <f t="shared" si="110"/>
        <v>0</v>
      </c>
      <c r="CN171" s="174">
        <f t="shared" si="111"/>
        <v>0</v>
      </c>
      <c r="CO171" s="174">
        <f t="shared" si="112"/>
        <v>0</v>
      </c>
      <c r="CP171" s="174">
        <f t="shared" si="113"/>
        <v>0</v>
      </c>
      <c r="CQ171" s="367">
        <f t="shared" si="140"/>
        <v>0</v>
      </c>
      <c r="CR171" s="613"/>
      <c r="CS171" s="601"/>
      <c r="CT171" s="601"/>
      <c r="CU171" s="601"/>
      <c r="CV171" s="601"/>
      <c r="CW171" s="367">
        <f t="shared" si="141"/>
        <v>0</v>
      </c>
      <c r="CX171" s="366"/>
      <c r="CY171" s="174"/>
      <c r="CZ171" s="174"/>
      <c r="DA171" s="174"/>
      <c r="DB171" s="174"/>
      <c r="DC171" s="367">
        <f t="shared" si="114"/>
        <v>0</v>
      </c>
      <c r="DD171" s="366"/>
      <c r="DE171" s="174"/>
      <c r="DF171" s="174"/>
      <c r="DG171" s="174"/>
      <c r="DH171" s="174"/>
      <c r="DI171" s="367">
        <f t="shared" si="115"/>
        <v>0</v>
      </c>
      <c r="DJ171" s="600">
        <f t="shared" si="116"/>
        <v>0</v>
      </c>
      <c r="DK171" s="601">
        <f t="shared" si="117"/>
        <v>0</v>
      </c>
      <c r="DL171" s="601">
        <f t="shared" si="118"/>
        <v>0</v>
      </c>
      <c r="DM171" s="601">
        <f t="shared" si="119"/>
        <v>0</v>
      </c>
      <c r="DN171" s="601">
        <f t="shared" si="120"/>
        <v>0</v>
      </c>
      <c r="DO171" s="602">
        <f t="shared" si="121"/>
        <v>0</v>
      </c>
      <c r="DP171" s="600">
        <f t="shared" si="122"/>
        <v>0</v>
      </c>
      <c r="DQ171" s="601">
        <f t="shared" si="123"/>
        <v>0</v>
      </c>
      <c r="DR171" s="601">
        <f t="shared" si="124"/>
        <v>0</v>
      </c>
      <c r="DS171" s="601">
        <f t="shared" si="125"/>
        <v>0</v>
      </c>
      <c r="DT171" s="601">
        <f t="shared" si="126"/>
        <v>0</v>
      </c>
      <c r="DU171" s="602">
        <f t="shared" si="127"/>
        <v>0</v>
      </c>
      <c r="DV171" s="600">
        <f t="shared" si="128"/>
        <v>0</v>
      </c>
      <c r="DW171" s="601">
        <f t="shared" si="129"/>
        <v>0</v>
      </c>
      <c r="DX171" s="601">
        <f t="shared" si="130"/>
        <v>0</v>
      </c>
      <c r="DY171" s="601">
        <f t="shared" si="131"/>
        <v>0</v>
      </c>
      <c r="DZ171" s="601">
        <f t="shared" si="132"/>
        <v>0</v>
      </c>
      <c r="EA171" s="602">
        <f t="shared" si="133"/>
        <v>0</v>
      </c>
      <c r="EB171" s="459"/>
      <c r="EC171" s="366"/>
      <c r="ED171" s="174"/>
      <c r="EE171" s="174"/>
      <c r="EF171" s="174"/>
      <c r="EG171" s="174"/>
      <c r="EH171" s="174">
        <f t="shared" si="134"/>
        <v>0</v>
      </c>
      <c r="EI171" s="602"/>
      <c r="EJ171" s="459"/>
      <c r="EK171" s="614"/>
      <c r="EL171" s="622"/>
      <c r="EM171" s="623"/>
      <c r="EO171" s="600"/>
      <c r="EP171" s="601"/>
      <c r="EQ171" s="601"/>
      <c r="ER171" s="624"/>
      <c r="ES171" s="625"/>
    </row>
    <row r="172" spans="1:149">
      <c r="A172" s="231">
        <v>225</v>
      </c>
      <c r="B172" s="151">
        <v>3449</v>
      </c>
      <c r="C172" s="151">
        <v>70695016</v>
      </c>
      <c r="D172" s="232" t="s">
        <v>1380</v>
      </c>
      <c r="E172" s="366"/>
      <c r="F172" s="174"/>
      <c r="G172" s="174"/>
      <c r="H172" s="174"/>
      <c r="I172" s="174"/>
      <c r="J172" s="367">
        <f t="shared" si="142"/>
        <v>0</v>
      </c>
      <c r="K172" s="366"/>
      <c r="L172" s="174"/>
      <c r="M172" s="174"/>
      <c r="N172" s="174"/>
      <c r="O172" s="174"/>
      <c r="P172" s="367">
        <f t="shared" si="136"/>
        <v>0</v>
      </c>
      <c r="Q172" s="366"/>
      <c r="R172" s="174">
        <f t="shared" si="97"/>
        <v>0</v>
      </c>
      <c r="S172" s="174"/>
      <c r="T172" s="174"/>
      <c r="U172" s="174"/>
      <c r="V172" s="367">
        <f t="shared" si="98"/>
        <v>0</v>
      </c>
      <c r="W172" s="366"/>
      <c r="X172" s="174"/>
      <c r="Y172" s="174"/>
      <c r="Z172" s="174"/>
      <c r="AA172" s="174"/>
      <c r="AB172" s="367">
        <f t="shared" si="99"/>
        <v>0</v>
      </c>
      <c r="AC172" s="366"/>
      <c r="AD172" s="174"/>
      <c r="AE172" s="174"/>
      <c r="AF172" s="174"/>
      <c r="AG172" s="174"/>
      <c r="AH172" s="367">
        <f t="shared" si="100"/>
        <v>0</v>
      </c>
      <c r="AI172" s="366"/>
      <c r="AJ172" s="174"/>
      <c r="AK172" s="174"/>
      <c r="AL172" s="174"/>
      <c r="AM172" s="174">
        <f t="shared" si="101"/>
        <v>0</v>
      </c>
      <c r="AN172" s="367">
        <f t="shared" si="102"/>
        <v>0</v>
      </c>
      <c r="AO172" s="611"/>
      <c r="AP172" s="174"/>
      <c r="AQ172" s="174"/>
      <c r="AR172" s="174"/>
      <c r="AS172" s="174"/>
      <c r="AT172" s="367">
        <f t="shared" si="137"/>
        <v>0</v>
      </c>
      <c r="AU172" s="366"/>
      <c r="AV172" s="174"/>
      <c r="AW172" s="174"/>
      <c r="AX172" s="174"/>
      <c r="AY172" s="174"/>
      <c r="AZ172" s="367">
        <f t="shared" si="103"/>
        <v>0</v>
      </c>
      <c r="BA172" s="366"/>
      <c r="BB172" s="174"/>
      <c r="BC172" s="174"/>
      <c r="BD172" s="174"/>
      <c r="BE172" s="174">
        <f t="shared" si="104"/>
        <v>0</v>
      </c>
      <c r="BF172" s="367">
        <f t="shared" si="105"/>
        <v>0</v>
      </c>
      <c r="BG172" s="611"/>
      <c r="BH172" s="174"/>
      <c r="BI172" s="174"/>
      <c r="BJ172" s="174"/>
      <c r="BK172" s="174"/>
      <c r="BL172" s="367">
        <f t="shared" si="138"/>
        <v>0</v>
      </c>
      <c r="BM172" s="366"/>
      <c r="BN172" s="174"/>
      <c r="BO172" s="174"/>
      <c r="BP172" s="174"/>
      <c r="BQ172" s="174"/>
      <c r="BR172" s="367">
        <f t="shared" si="106"/>
        <v>0</v>
      </c>
      <c r="BS172" s="366"/>
      <c r="BT172" s="174"/>
      <c r="BU172" s="174"/>
      <c r="BV172" s="174"/>
      <c r="BW172" s="174"/>
      <c r="BX172" s="367">
        <f t="shared" si="107"/>
        <v>0</v>
      </c>
      <c r="BY172" s="366"/>
      <c r="BZ172" s="174"/>
      <c r="CA172" s="174"/>
      <c r="CB172" s="174"/>
      <c r="CC172" s="174"/>
      <c r="CD172" s="367">
        <f t="shared" si="108"/>
        <v>0</v>
      </c>
      <c r="CE172" s="618"/>
      <c r="CF172" s="366"/>
      <c r="CG172" s="174"/>
      <c r="CH172" s="174"/>
      <c r="CI172" s="174"/>
      <c r="CJ172" s="174"/>
      <c r="CK172" s="367">
        <f t="shared" si="139"/>
        <v>0</v>
      </c>
      <c r="CL172" s="611">
        <f t="shared" si="109"/>
        <v>0</v>
      </c>
      <c r="CM172" s="174">
        <f t="shared" si="110"/>
        <v>0</v>
      </c>
      <c r="CN172" s="174">
        <f t="shared" si="111"/>
        <v>0</v>
      </c>
      <c r="CO172" s="174">
        <f t="shared" si="112"/>
        <v>0</v>
      </c>
      <c r="CP172" s="174">
        <f t="shared" si="113"/>
        <v>0</v>
      </c>
      <c r="CQ172" s="367">
        <f t="shared" si="140"/>
        <v>0</v>
      </c>
      <c r="CR172" s="613"/>
      <c r="CS172" s="601"/>
      <c r="CT172" s="601"/>
      <c r="CU172" s="601"/>
      <c r="CV172" s="601"/>
      <c r="CW172" s="367">
        <f t="shared" si="141"/>
        <v>0</v>
      </c>
      <c r="CX172" s="366"/>
      <c r="CY172" s="174"/>
      <c r="CZ172" s="174"/>
      <c r="DA172" s="174"/>
      <c r="DB172" s="174"/>
      <c r="DC172" s="367">
        <f t="shared" si="114"/>
        <v>0</v>
      </c>
      <c r="DD172" s="366"/>
      <c r="DE172" s="174"/>
      <c r="DF172" s="174"/>
      <c r="DG172" s="174"/>
      <c r="DH172" s="174"/>
      <c r="DI172" s="367">
        <f t="shared" si="115"/>
        <v>0</v>
      </c>
      <c r="DJ172" s="600">
        <f t="shared" si="116"/>
        <v>0</v>
      </c>
      <c r="DK172" s="601">
        <f t="shared" si="117"/>
        <v>0</v>
      </c>
      <c r="DL172" s="601">
        <f t="shared" si="118"/>
        <v>0</v>
      </c>
      <c r="DM172" s="601">
        <f t="shared" si="119"/>
        <v>0</v>
      </c>
      <c r="DN172" s="601">
        <f t="shared" si="120"/>
        <v>0</v>
      </c>
      <c r="DO172" s="602">
        <f t="shared" si="121"/>
        <v>0</v>
      </c>
      <c r="DP172" s="600">
        <f t="shared" si="122"/>
        <v>0</v>
      </c>
      <c r="DQ172" s="601">
        <f t="shared" si="123"/>
        <v>0</v>
      </c>
      <c r="DR172" s="601">
        <f t="shared" si="124"/>
        <v>0</v>
      </c>
      <c r="DS172" s="601">
        <f t="shared" si="125"/>
        <v>0</v>
      </c>
      <c r="DT172" s="601">
        <f t="shared" si="126"/>
        <v>0</v>
      </c>
      <c r="DU172" s="602">
        <f t="shared" si="127"/>
        <v>0</v>
      </c>
      <c r="DV172" s="600">
        <f t="shared" si="128"/>
        <v>0</v>
      </c>
      <c r="DW172" s="601">
        <f t="shared" si="129"/>
        <v>0</v>
      </c>
      <c r="DX172" s="601">
        <f t="shared" si="130"/>
        <v>0</v>
      </c>
      <c r="DY172" s="601">
        <f t="shared" si="131"/>
        <v>0</v>
      </c>
      <c r="DZ172" s="601">
        <f t="shared" si="132"/>
        <v>0</v>
      </c>
      <c r="EA172" s="602">
        <f t="shared" si="133"/>
        <v>0</v>
      </c>
      <c r="EB172" s="459"/>
      <c r="EC172" s="366"/>
      <c r="ED172" s="174"/>
      <c r="EE172" s="174"/>
      <c r="EF172" s="174"/>
      <c r="EG172" s="174"/>
      <c r="EH172" s="174">
        <f t="shared" si="134"/>
        <v>0</v>
      </c>
      <c r="EI172" s="602"/>
      <c r="EJ172" s="459"/>
      <c r="EK172" s="614">
        <v>40332</v>
      </c>
      <c r="EL172" s="622" t="s">
        <v>5650</v>
      </c>
      <c r="EM172" s="623">
        <v>45035</v>
      </c>
      <c r="EO172" s="600"/>
      <c r="EP172" s="601"/>
      <c r="EQ172" s="601"/>
      <c r="ER172" s="624"/>
      <c r="ES172" s="625"/>
    </row>
    <row r="173" spans="1:149">
      <c r="A173" s="231">
        <v>226</v>
      </c>
      <c r="B173" s="151">
        <v>3451</v>
      </c>
      <c r="C173" s="151">
        <v>70694991</v>
      </c>
      <c r="D173" s="232" t="s">
        <v>2773</v>
      </c>
      <c r="E173" s="366"/>
      <c r="F173" s="174"/>
      <c r="G173" s="174"/>
      <c r="H173" s="174"/>
      <c r="I173" s="174"/>
      <c r="J173" s="367">
        <f t="shared" si="142"/>
        <v>0</v>
      </c>
      <c r="K173" s="366"/>
      <c r="L173" s="174"/>
      <c r="M173" s="174"/>
      <c r="N173" s="174"/>
      <c r="O173" s="174"/>
      <c r="P173" s="367">
        <f t="shared" si="136"/>
        <v>0</v>
      </c>
      <c r="Q173" s="366"/>
      <c r="R173" s="174">
        <f t="shared" si="97"/>
        <v>0</v>
      </c>
      <c r="S173" s="174"/>
      <c r="T173" s="174"/>
      <c r="U173" s="174"/>
      <c r="V173" s="367">
        <f t="shared" si="98"/>
        <v>0</v>
      </c>
      <c r="W173" s="366"/>
      <c r="X173" s="174"/>
      <c r="Y173" s="174"/>
      <c r="Z173" s="174"/>
      <c r="AA173" s="174"/>
      <c r="AB173" s="367">
        <f t="shared" si="99"/>
        <v>0</v>
      </c>
      <c r="AC173" s="366"/>
      <c r="AD173" s="174"/>
      <c r="AE173" s="174"/>
      <c r="AF173" s="174"/>
      <c r="AG173" s="174"/>
      <c r="AH173" s="367">
        <f t="shared" si="100"/>
        <v>0</v>
      </c>
      <c r="AI173" s="366"/>
      <c r="AJ173" s="174"/>
      <c r="AK173" s="174"/>
      <c r="AL173" s="174"/>
      <c r="AM173" s="174">
        <f t="shared" si="101"/>
        <v>0</v>
      </c>
      <c r="AN173" s="367">
        <f t="shared" si="102"/>
        <v>0</v>
      </c>
      <c r="AO173" s="611"/>
      <c r="AP173" s="174"/>
      <c r="AQ173" s="174"/>
      <c r="AR173" s="174"/>
      <c r="AS173" s="174"/>
      <c r="AT173" s="367">
        <f t="shared" si="137"/>
        <v>0</v>
      </c>
      <c r="AU173" s="366"/>
      <c r="AV173" s="174"/>
      <c r="AW173" s="174"/>
      <c r="AX173" s="174"/>
      <c r="AY173" s="174"/>
      <c r="AZ173" s="367">
        <f t="shared" si="103"/>
        <v>0</v>
      </c>
      <c r="BA173" s="366"/>
      <c r="BB173" s="174"/>
      <c r="BC173" s="174"/>
      <c r="BD173" s="174"/>
      <c r="BE173" s="174">
        <f t="shared" si="104"/>
        <v>0</v>
      </c>
      <c r="BF173" s="367">
        <f t="shared" si="105"/>
        <v>0</v>
      </c>
      <c r="BG173" s="611"/>
      <c r="BH173" s="174"/>
      <c r="BI173" s="174"/>
      <c r="BJ173" s="174"/>
      <c r="BK173" s="174"/>
      <c r="BL173" s="367">
        <f t="shared" si="138"/>
        <v>0</v>
      </c>
      <c r="BM173" s="366"/>
      <c r="BN173" s="174"/>
      <c r="BO173" s="174"/>
      <c r="BP173" s="174"/>
      <c r="BQ173" s="174"/>
      <c r="BR173" s="367">
        <f t="shared" si="106"/>
        <v>0</v>
      </c>
      <c r="BS173" s="366"/>
      <c r="BT173" s="174"/>
      <c r="BU173" s="174"/>
      <c r="BV173" s="174"/>
      <c r="BW173" s="174"/>
      <c r="BX173" s="367">
        <f t="shared" si="107"/>
        <v>0</v>
      </c>
      <c r="BY173" s="366"/>
      <c r="BZ173" s="174"/>
      <c r="CA173" s="174"/>
      <c r="CB173" s="174"/>
      <c r="CC173" s="174"/>
      <c r="CD173" s="367">
        <f t="shared" si="108"/>
        <v>0</v>
      </c>
      <c r="CE173" s="618"/>
      <c r="CF173" s="366"/>
      <c r="CG173" s="174"/>
      <c r="CH173" s="174"/>
      <c r="CI173" s="174"/>
      <c r="CJ173" s="174"/>
      <c r="CK173" s="367">
        <f t="shared" si="139"/>
        <v>0</v>
      </c>
      <c r="CL173" s="611">
        <f t="shared" si="109"/>
        <v>0</v>
      </c>
      <c r="CM173" s="174">
        <f t="shared" si="110"/>
        <v>0</v>
      </c>
      <c r="CN173" s="174">
        <f t="shared" si="111"/>
        <v>0</v>
      </c>
      <c r="CO173" s="174">
        <f t="shared" si="112"/>
        <v>0</v>
      </c>
      <c r="CP173" s="174">
        <f t="shared" si="113"/>
        <v>0</v>
      </c>
      <c r="CQ173" s="367">
        <f t="shared" si="140"/>
        <v>0</v>
      </c>
      <c r="CR173" s="613"/>
      <c r="CS173" s="601"/>
      <c r="CT173" s="601"/>
      <c r="CU173" s="601"/>
      <c r="CV173" s="601"/>
      <c r="CW173" s="367">
        <f t="shared" si="141"/>
        <v>0</v>
      </c>
      <c r="CX173" s="366"/>
      <c r="CY173" s="174"/>
      <c r="CZ173" s="174"/>
      <c r="DA173" s="174"/>
      <c r="DB173" s="174"/>
      <c r="DC173" s="367">
        <f t="shared" si="114"/>
        <v>0</v>
      </c>
      <c r="DD173" s="366"/>
      <c r="DE173" s="174"/>
      <c r="DF173" s="174"/>
      <c r="DG173" s="174"/>
      <c r="DH173" s="174"/>
      <c r="DI173" s="367">
        <f t="shared" si="115"/>
        <v>0</v>
      </c>
      <c r="DJ173" s="600">
        <f t="shared" si="116"/>
        <v>0</v>
      </c>
      <c r="DK173" s="601">
        <f t="shared" si="117"/>
        <v>0</v>
      </c>
      <c r="DL173" s="601">
        <f t="shared" si="118"/>
        <v>0</v>
      </c>
      <c r="DM173" s="601">
        <f t="shared" si="119"/>
        <v>0</v>
      </c>
      <c r="DN173" s="601">
        <f t="shared" si="120"/>
        <v>0</v>
      </c>
      <c r="DO173" s="602">
        <f t="shared" si="121"/>
        <v>0</v>
      </c>
      <c r="DP173" s="600">
        <f t="shared" si="122"/>
        <v>0</v>
      </c>
      <c r="DQ173" s="601">
        <f t="shared" si="123"/>
        <v>0</v>
      </c>
      <c r="DR173" s="601">
        <f t="shared" si="124"/>
        <v>0</v>
      </c>
      <c r="DS173" s="601">
        <f t="shared" si="125"/>
        <v>0</v>
      </c>
      <c r="DT173" s="601">
        <f t="shared" si="126"/>
        <v>0</v>
      </c>
      <c r="DU173" s="602">
        <f t="shared" si="127"/>
        <v>0</v>
      </c>
      <c r="DV173" s="600">
        <f t="shared" si="128"/>
        <v>0</v>
      </c>
      <c r="DW173" s="601">
        <f t="shared" si="129"/>
        <v>0</v>
      </c>
      <c r="DX173" s="601">
        <f t="shared" si="130"/>
        <v>0</v>
      </c>
      <c r="DY173" s="601">
        <f t="shared" si="131"/>
        <v>0</v>
      </c>
      <c r="DZ173" s="601">
        <f t="shared" si="132"/>
        <v>0</v>
      </c>
      <c r="EA173" s="602">
        <f t="shared" si="133"/>
        <v>0</v>
      </c>
      <c r="EB173" s="459"/>
      <c r="EC173" s="366"/>
      <c r="ED173" s="174"/>
      <c r="EE173" s="174"/>
      <c r="EF173" s="174"/>
      <c r="EG173" s="174"/>
      <c r="EH173" s="174">
        <f t="shared" si="134"/>
        <v>0</v>
      </c>
      <c r="EI173" s="602"/>
      <c r="EJ173" s="459"/>
      <c r="EK173" s="614"/>
      <c r="EL173" s="622"/>
      <c r="EM173" s="623"/>
      <c r="EO173" s="600"/>
      <c r="EP173" s="601"/>
      <c r="EQ173" s="601"/>
      <c r="ER173" s="624"/>
      <c r="ES173" s="625"/>
    </row>
    <row r="174" spans="1:149">
      <c r="A174" s="231">
        <v>227</v>
      </c>
      <c r="B174" s="151">
        <v>3456</v>
      </c>
      <c r="C174" s="151">
        <v>75125439</v>
      </c>
      <c r="D174" s="232" t="s">
        <v>1388</v>
      </c>
      <c r="E174" s="366"/>
      <c r="F174" s="174"/>
      <c r="G174" s="174"/>
      <c r="H174" s="174"/>
      <c r="I174" s="174"/>
      <c r="J174" s="367">
        <f t="shared" si="142"/>
        <v>0</v>
      </c>
      <c r="K174" s="366"/>
      <c r="L174" s="174"/>
      <c r="M174" s="174"/>
      <c r="N174" s="174"/>
      <c r="O174" s="174"/>
      <c r="P174" s="367">
        <f t="shared" si="136"/>
        <v>0</v>
      </c>
      <c r="Q174" s="366"/>
      <c r="R174" s="174">
        <f t="shared" si="97"/>
        <v>0</v>
      </c>
      <c r="S174" s="174"/>
      <c r="T174" s="174"/>
      <c r="U174" s="174"/>
      <c r="V174" s="367">
        <f t="shared" si="98"/>
        <v>0</v>
      </c>
      <c r="W174" s="366"/>
      <c r="X174" s="174"/>
      <c r="Y174" s="174"/>
      <c r="Z174" s="174"/>
      <c r="AA174" s="174"/>
      <c r="AB174" s="367">
        <f t="shared" si="99"/>
        <v>0</v>
      </c>
      <c r="AC174" s="366"/>
      <c r="AD174" s="174"/>
      <c r="AE174" s="174"/>
      <c r="AF174" s="174"/>
      <c r="AG174" s="174"/>
      <c r="AH174" s="367">
        <f t="shared" si="100"/>
        <v>0</v>
      </c>
      <c r="AI174" s="366"/>
      <c r="AJ174" s="174"/>
      <c r="AK174" s="174"/>
      <c r="AL174" s="174"/>
      <c r="AM174" s="174">
        <f t="shared" si="101"/>
        <v>0</v>
      </c>
      <c r="AN174" s="367">
        <f t="shared" si="102"/>
        <v>0</v>
      </c>
      <c r="AO174" s="611"/>
      <c r="AP174" s="174"/>
      <c r="AQ174" s="174"/>
      <c r="AR174" s="174"/>
      <c r="AS174" s="174"/>
      <c r="AT174" s="367">
        <f t="shared" si="137"/>
        <v>0</v>
      </c>
      <c r="AU174" s="366"/>
      <c r="AV174" s="174"/>
      <c r="AW174" s="174"/>
      <c r="AX174" s="174"/>
      <c r="AY174" s="174"/>
      <c r="AZ174" s="367">
        <f t="shared" si="103"/>
        <v>0</v>
      </c>
      <c r="BA174" s="366"/>
      <c r="BB174" s="174"/>
      <c r="BC174" s="174"/>
      <c r="BD174" s="174"/>
      <c r="BE174" s="174">
        <f t="shared" si="104"/>
        <v>0</v>
      </c>
      <c r="BF174" s="367">
        <f t="shared" si="105"/>
        <v>0</v>
      </c>
      <c r="BG174" s="611"/>
      <c r="BH174" s="174"/>
      <c r="BI174" s="174"/>
      <c r="BJ174" s="174"/>
      <c r="BK174" s="174"/>
      <c r="BL174" s="367">
        <f t="shared" si="138"/>
        <v>0</v>
      </c>
      <c r="BM174" s="366"/>
      <c r="BN174" s="174"/>
      <c r="BO174" s="174"/>
      <c r="BP174" s="174"/>
      <c r="BQ174" s="174"/>
      <c r="BR174" s="367">
        <f t="shared" si="106"/>
        <v>0</v>
      </c>
      <c r="BS174" s="366"/>
      <c r="BT174" s="174"/>
      <c r="BU174" s="174"/>
      <c r="BV174" s="174"/>
      <c r="BW174" s="174"/>
      <c r="BX174" s="367">
        <f t="shared" si="107"/>
        <v>0</v>
      </c>
      <c r="BY174" s="366"/>
      <c r="BZ174" s="174"/>
      <c r="CA174" s="174"/>
      <c r="CB174" s="174"/>
      <c r="CC174" s="174"/>
      <c r="CD174" s="367">
        <f t="shared" si="108"/>
        <v>0</v>
      </c>
      <c r="CE174" s="618"/>
      <c r="CF174" s="366"/>
      <c r="CG174" s="174"/>
      <c r="CH174" s="174"/>
      <c r="CI174" s="174"/>
      <c r="CJ174" s="174"/>
      <c r="CK174" s="367">
        <f t="shared" si="139"/>
        <v>0</v>
      </c>
      <c r="CL174" s="611">
        <f t="shared" si="109"/>
        <v>0</v>
      </c>
      <c r="CM174" s="174">
        <f t="shared" si="110"/>
        <v>0</v>
      </c>
      <c r="CN174" s="174">
        <f t="shared" si="111"/>
        <v>0</v>
      </c>
      <c r="CO174" s="174">
        <f t="shared" si="112"/>
        <v>0</v>
      </c>
      <c r="CP174" s="174">
        <f t="shared" si="113"/>
        <v>0</v>
      </c>
      <c r="CQ174" s="367">
        <f t="shared" si="140"/>
        <v>0</v>
      </c>
      <c r="CR174" s="613"/>
      <c r="CS174" s="601"/>
      <c r="CT174" s="601"/>
      <c r="CU174" s="601"/>
      <c r="CV174" s="601"/>
      <c r="CW174" s="367">
        <f t="shared" si="141"/>
        <v>0</v>
      </c>
      <c r="CX174" s="366"/>
      <c r="CY174" s="174"/>
      <c r="CZ174" s="174"/>
      <c r="DA174" s="174"/>
      <c r="DB174" s="174"/>
      <c r="DC174" s="367">
        <f t="shared" si="114"/>
        <v>0</v>
      </c>
      <c r="DD174" s="366"/>
      <c r="DE174" s="174"/>
      <c r="DF174" s="174"/>
      <c r="DG174" s="174"/>
      <c r="DH174" s="174"/>
      <c r="DI174" s="367">
        <f t="shared" si="115"/>
        <v>0</v>
      </c>
      <c r="DJ174" s="600">
        <f t="shared" si="116"/>
        <v>0</v>
      </c>
      <c r="DK174" s="601">
        <f t="shared" si="117"/>
        <v>0</v>
      </c>
      <c r="DL174" s="601">
        <f t="shared" si="118"/>
        <v>0</v>
      </c>
      <c r="DM174" s="601">
        <f t="shared" si="119"/>
        <v>0</v>
      </c>
      <c r="DN174" s="601">
        <f t="shared" si="120"/>
        <v>0</v>
      </c>
      <c r="DO174" s="602">
        <f t="shared" si="121"/>
        <v>0</v>
      </c>
      <c r="DP174" s="600">
        <f t="shared" si="122"/>
        <v>0</v>
      </c>
      <c r="DQ174" s="601">
        <f t="shared" si="123"/>
        <v>0</v>
      </c>
      <c r="DR174" s="601">
        <f t="shared" si="124"/>
        <v>0</v>
      </c>
      <c r="DS174" s="601">
        <f t="shared" si="125"/>
        <v>0</v>
      </c>
      <c r="DT174" s="601">
        <f t="shared" si="126"/>
        <v>0</v>
      </c>
      <c r="DU174" s="602">
        <f t="shared" si="127"/>
        <v>0</v>
      </c>
      <c r="DV174" s="600">
        <f t="shared" si="128"/>
        <v>0</v>
      </c>
      <c r="DW174" s="601">
        <f t="shared" si="129"/>
        <v>0</v>
      </c>
      <c r="DX174" s="601">
        <f t="shared" si="130"/>
        <v>0</v>
      </c>
      <c r="DY174" s="601">
        <f t="shared" si="131"/>
        <v>0</v>
      </c>
      <c r="DZ174" s="601">
        <f t="shared" si="132"/>
        <v>0</v>
      </c>
      <c r="EA174" s="602">
        <f t="shared" si="133"/>
        <v>0</v>
      </c>
      <c r="EB174" s="459"/>
      <c r="EC174" s="366"/>
      <c r="ED174" s="174"/>
      <c r="EE174" s="174"/>
      <c r="EF174" s="174"/>
      <c r="EG174" s="174"/>
      <c r="EH174" s="174">
        <f t="shared" si="134"/>
        <v>0</v>
      </c>
      <c r="EI174" s="602"/>
      <c r="EJ174" s="459"/>
      <c r="EK174" s="614"/>
      <c r="EL174" s="622"/>
      <c r="EM174" s="623"/>
      <c r="EO174" s="600"/>
      <c r="EP174" s="601"/>
      <c r="EQ174" s="601"/>
      <c r="ER174" s="624"/>
      <c r="ES174" s="625"/>
    </row>
    <row r="175" spans="1:149">
      <c r="A175" s="231">
        <v>228</v>
      </c>
      <c r="B175" s="151">
        <v>3447</v>
      </c>
      <c r="C175" s="151">
        <v>70694982</v>
      </c>
      <c r="D175" s="232" t="s">
        <v>1394</v>
      </c>
      <c r="E175" s="366"/>
      <c r="F175" s="174">
        <v>92160</v>
      </c>
      <c r="G175" s="174"/>
      <c r="H175" s="174"/>
      <c r="I175" s="174"/>
      <c r="J175" s="367">
        <f t="shared" si="142"/>
        <v>92160</v>
      </c>
      <c r="K175" s="366"/>
      <c r="L175" s="174"/>
      <c r="M175" s="174"/>
      <c r="N175" s="174"/>
      <c r="O175" s="174"/>
      <c r="P175" s="367">
        <f t="shared" si="136"/>
        <v>0</v>
      </c>
      <c r="Q175" s="366"/>
      <c r="R175" s="174">
        <f t="shared" si="97"/>
        <v>92160</v>
      </c>
      <c r="S175" s="174"/>
      <c r="T175" s="174"/>
      <c r="U175" s="174"/>
      <c r="V175" s="367">
        <f t="shared" si="98"/>
        <v>92160</v>
      </c>
      <c r="W175" s="366"/>
      <c r="X175" s="174"/>
      <c r="Y175" s="174"/>
      <c r="Z175" s="174"/>
      <c r="AA175" s="174">
        <v>227000</v>
      </c>
      <c r="AB175" s="367">
        <f t="shared" si="99"/>
        <v>227000</v>
      </c>
      <c r="AC175" s="366"/>
      <c r="AD175" s="174"/>
      <c r="AE175" s="174"/>
      <c r="AF175" s="174"/>
      <c r="AG175" s="174"/>
      <c r="AH175" s="367">
        <f t="shared" si="100"/>
        <v>0</v>
      </c>
      <c r="AI175" s="366"/>
      <c r="AJ175" s="174"/>
      <c r="AK175" s="174"/>
      <c r="AL175" s="174"/>
      <c r="AM175" s="174">
        <f t="shared" si="101"/>
        <v>227000</v>
      </c>
      <c r="AN175" s="367">
        <f t="shared" si="102"/>
        <v>227000</v>
      </c>
      <c r="AO175" s="611"/>
      <c r="AP175" s="174"/>
      <c r="AQ175" s="174"/>
      <c r="AR175" s="174"/>
      <c r="AS175" s="174">
        <v>123000</v>
      </c>
      <c r="AT175" s="367">
        <f t="shared" si="137"/>
        <v>123000</v>
      </c>
      <c r="AU175" s="366"/>
      <c r="AV175" s="174"/>
      <c r="AW175" s="174"/>
      <c r="AX175" s="174"/>
      <c r="AY175" s="174"/>
      <c r="AZ175" s="367">
        <f t="shared" si="103"/>
        <v>0</v>
      </c>
      <c r="BA175" s="366"/>
      <c r="BB175" s="174"/>
      <c r="BC175" s="174"/>
      <c r="BD175" s="174"/>
      <c r="BE175" s="174">
        <f t="shared" si="104"/>
        <v>123000</v>
      </c>
      <c r="BF175" s="367">
        <f t="shared" si="105"/>
        <v>123000</v>
      </c>
      <c r="BG175" s="611"/>
      <c r="BH175" s="174"/>
      <c r="BI175" s="174"/>
      <c r="BJ175" s="174"/>
      <c r="BK175" s="174"/>
      <c r="BL175" s="367">
        <f t="shared" si="138"/>
        <v>0</v>
      </c>
      <c r="BM175" s="366"/>
      <c r="BN175" s="174"/>
      <c r="BO175" s="174"/>
      <c r="BP175" s="174"/>
      <c r="BQ175" s="174"/>
      <c r="BR175" s="367">
        <f t="shared" si="106"/>
        <v>0</v>
      </c>
      <c r="BS175" s="366"/>
      <c r="BT175" s="174"/>
      <c r="BU175" s="174"/>
      <c r="BV175" s="174"/>
      <c r="BW175" s="174"/>
      <c r="BX175" s="367">
        <f t="shared" si="107"/>
        <v>0</v>
      </c>
      <c r="BY175" s="366">
        <v>115480</v>
      </c>
      <c r="BZ175" s="174"/>
      <c r="CA175" s="174">
        <v>39032</v>
      </c>
      <c r="CB175" s="174">
        <v>2310</v>
      </c>
      <c r="CC175" s="174"/>
      <c r="CD175" s="367">
        <f t="shared" si="108"/>
        <v>156822</v>
      </c>
      <c r="CE175" s="618">
        <v>0.33329999999999999</v>
      </c>
      <c r="CF175" s="366"/>
      <c r="CG175" s="174"/>
      <c r="CH175" s="174"/>
      <c r="CI175" s="174"/>
      <c r="CJ175" s="174"/>
      <c r="CK175" s="367">
        <f t="shared" si="139"/>
        <v>0</v>
      </c>
      <c r="CL175" s="611">
        <f t="shared" si="109"/>
        <v>115480</v>
      </c>
      <c r="CM175" s="174">
        <f t="shared" si="110"/>
        <v>0</v>
      </c>
      <c r="CN175" s="174">
        <f t="shared" si="111"/>
        <v>39032</v>
      </c>
      <c r="CO175" s="174">
        <f t="shared" si="112"/>
        <v>2310</v>
      </c>
      <c r="CP175" s="174">
        <f t="shared" si="113"/>
        <v>0</v>
      </c>
      <c r="CQ175" s="367">
        <f t="shared" si="140"/>
        <v>156822</v>
      </c>
      <c r="CR175" s="613"/>
      <c r="CS175" s="601"/>
      <c r="CT175" s="601"/>
      <c r="CU175" s="601"/>
      <c r="CV175" s="601"/>
      <c r="CW175" s="367">
        <f t="shared" si="141"/>
        <v>0</v>
      </c>
      <c r="CX175" s="366"/>
      <c r="CY175" s="174"/>
      <c r="CZ175" s="174"/>
      <c r="DA175" s="174"/>
      <c r="DB175" s="174"/>
      <c r="DC175" s="367">
        <f t="shared" si="114"/>
        <v>0</v>
      </c>
      <c r="DD175" s="366"/>
      <c r="DE175" s="174"/>
      <c r="DF175" s="174"/>
      <c r="DG175" s="174"/>
      <c r="DH175" s="174"/>
      <c r="DI175" s="367">
        <f t="shared" si="115"/>
        <v>0</v>
      </c>
      <c r="DJ175" s="600">
        <f t="shared" si="116"/>
        <v>115480</v>
      </c>
      <c r="DK175" s="601">
        <f t="shared" si="117"/>
        <v>92160</v>
      </c>
      <c r="DL175" s="601">
        <f t="shared" si="118"/>
        <v>39032</v>
      </c>
      <c r="DM175" s="601">
        <f t="shared" si="119"/>
        <v>2310</v>
      </c>
      <c r="DN175" s="601">
        <f t="shared" si="120"/>
        <v>350000</v>
      </c>
      <c r="DO175" s="602">
        <f t="shared" si="121"/>
        <v>598982</v>
      </c>
      <c r="DP175" s="600">
        <f t="shared" si="122"/>
        <v>0</v>
      </c>
      <c r="DQ175" s="601">
        <f t="shared" si="123"/>
        <v>0</v>
      </c>
      <c r="DR175" s="601">
        <f t="shared" si="124"/>
        <v>0</v>
      </c>
      <c r="DS175" s="601">
        <f t="shared" si="125"/>
        <v>0</v>
      </c>
      <c r="DT175" s="601">
        <f t="shared" si="126"/>
        <v>0</v>
      </c>
      <c r="DU175" s="602">
        <f t="shared" si="127"/>
        <v>0</v>
      </c>
      <c r="DV175" s="600">
        <f t="shared" si="128"/>
        <v>115480</v>
      </c>
      <c r="DW175" s="601">
        <f t="shared" si="129"/>
        <v>92160</v>
      </c>
      <c r="DX175" s="601">
        <f t="shared" si="130"/>
        <v>39032</v>
      </c>
      <c r="DY175" s="601">
        <f t="shared" si="131"/>
        <v>2310</v>
      </c>
      <c r="DZ175" s="601">
        <f t="shared" si="132"/>
        <v>350000</v>
      </c>
      <c r="EA175" s="602">
        <f t="shared" si="133"/>
        <v>598982</v>
      </c>
      <c r="EB175" s="459"/>
      <c r="EC175" s="366"/>
      <c r="ED175" s="174"/>
      <c r="EE175" s="174"/>
      <c r="EF175" s="174"/>
      <c r="EG175" s="174"/>
      <c r="EH175" s="174">
        <f t="shared" si="134"/>
        <v>0</v>
      </c>
      <c r="EI175" s="602"/>
      <c r="EJ175" s="459"/>
      <c r="EK175" s="614">
        <v>21164</v>
      </c>
      <c r="EL175" s="622" t="s">
        <v>5649</v>
      </c>
      <c r="EM175" s="623">
        <v>45008</v>
      </c>
      <c r="EO175" s="600"/>
      <c r="EP175" s="601"/>
      <c r="EQ175" s="601"/>
      <c r="ER175" s="624"/>
      <c r="ES175" s="625"/>
    </row>
    <row r="176" spans="1:149">
      <c r="A176" s="231">
        <v>229</v>
      </c>
      <c r="B176" s="151">
        <v>3446</v>
      </c>
      <c r="C176" s="151">
        <v>70694974</v>
      </c>
      <c r="D176" s="232" t="s">
        <v>1401</v>
      </c>
      <c r="E176" s="366"/>
      <c r="F176" s="174">
        <v>69600</v>
      </c>
      <c r="G176" s="174"/>
      <c r="H176" s="174"/>
      <c r="I176" s="174"/>
      <c r="J176" s="367">
        <f t="shared" si="142"/>
        <v>69600</v>
      </c>
      <c r="K176" s="366"/>
      <c r="L176" s="174"/>
      <c r="M176" s="174"/>
      <c r="N176" s="174"/>
      <c r="O176" s="174"/>
      <c r="P176" s="367">
        <f t="shared" si="136"/>
        <v>0</v>
      </c>
      <c r="Q176" s="366"/>
      <c r="R176" s="174">
        <f t="shared" si="97"/>
        <v>69600</v>
      </c>
      <c r="S176" s="174"/>
      <c r="T176" s="174"/>
      <c r="U176" s="174"/>
      <c r="V176" s="367">
        <f t="shared" si="98"/>
        <v>69600</v>
      </c>
      <c r="W176" s="366"/>
      <c r="X176" s="174"/>
      <c r="Y176" s="174"/>
      <c r="Z176" s="174"/>
      <c r="AA176" s="174">
        <v>358000</v>
      </c>
      <c r="AB176" s="367">
        <f t="shared" si="99"/>
        <v>358000</v>
      </c>
      <c r="AC176" s="366"/>
      <c r="AD176" s="174"/>
      <c r="AE176" s="174"/>
      <c r="AF176" s="174"/>
      <c r="AG176" s="174"/>
      <c r="AH176" s="367">
        <f t="shared" si="100"/>
        <v>0</v>
      </c>
      <c r="AI176" s="366"/>
      <c r="AJ176" s="174"/>
      <c r="AK176" s="174"/>
      <c r="AL176" s="174"/>
      <c r="AM176" s="174">
        <f t="shared" si="101"/>
        <v>358000</v>
      </c>
      <c r="AN176" s="367">
        <f t="shared" si="102"/>
        <v>358000</v>
      </c>
      <c r="AO176" s="611"/>
      <c r="AP176" s="174"/>
      <c r="AQ176" s="174"/>
      <c r="AR176" s="174"/>
      <c r="AS176" s="174">
        <v>217000</v>
      </c>
      <c r="AT176" s="367">
        <f t="shared" si="137"/>
        <v>217000</v>
      </c>
      <c r="AU176" s="366"/>
      <c r="AV176" s="174"/>
      <c r="AW176" s="174"/>
      <c r="AX176" s="174"/>
      <c r="AY176" s="174"/>
      <c r="AZ176" s="367">
        <f t="shared" si="103"/>
        <v>0</v>
      </c>
      <c r="BA176" s="366"/>
      <c r="BB176" s="174"/>
      <c r="BC176" s="174"/>
      <c r="BD176" s="174"/>
      <c r="BE176" s="174">
        <f t="shared" si="104"/>
        <v>217000</v>
      </c>
      <c r="BF176" s="367">
        <f t="shared" si="105"/>
        <v>217000</v>
      </c>
      <c r="BG176" s="611"/>
      <c r="BH176" s="174"/>
      <c r="BI176" s="174"/>
      <c r="BJ176" s="174"/>
      <c r="BK176" s="174"/>
      <c r="BL176" s="367">
        <f t="shared" si="138"/>
        <v>0</v>
      </c>
      <c r="BM176" s="366"/>
      <c r="BN176" s="174"/>
      <c r="BO176" s="174"/>
      <c r="BP176" s="174"/>
      <c r="BQ176" s="174"/>
      <c r="BR176" s="367">
        <f t="shared" si="106"/>
        <v>0</v>
      </c>
      <c r="BS176" s="366"/>
      <c r="BT176" s="174"/>
      <c r="BU176" s="174"/>
      <c r="BV176" s="174"/>
      <c r="BW176" s="174"/>
      <c r="BX176" s="367">
        <f t="shared" si="107"/>
        <v>0</v>
      </c>
      <c r="BY176" s="366"/>
      <c r="BZ176" s="174"/>
      <c r="CA176" s="174"/>
      <c r="CB176" s="174"/>
      <c r="CC176" s="174"/>
      <c r="CD176" s="367">
        <f t="shared" si="108"/>
        <v>0</v>
      </c>
      <c r="CE176" s="618"/>
      <c r="CF176" s="366"/>
      <c r="CG176" s="174"/>
      <c r="CH176" s="174"/>
      <c r="CI176" s="174"/>
      <c r="CJ176" s="174"/>
      <c r="CK176" s="367">
        <f t="shared" si="139"/>
        <v>0</v>
      </c>
      <c r="CL176" s="611">
        <f t="shared" si="109"/>
        <v>0</v>
      </c>
      <c r="CM176" s="174">
        <f t="shared" si="110"/>
        <v>0</v>
      </c>
      <c r="CN176" s="174">
        <f t="shared" si="111"/>
        <v>0</v>
      </c>
      <c r="CO176" s="174">
        <f t="shared" si="112"/>
        <v>0</v>
      </c>
      <c r="CP176" s="174">
        <f t="shared" si="113"/>
        <v>0</v>
      </c>
      <c r="CQ176" s="367">
        <f t="shared" si="140"/>
        <v>0</v>
      </c>
      <c r="CR176" s="613"/>
      <c r="CS176" s="601"/>
      <c r="CT176" s="601"/>
      <c r="CU176" s="601"/>
      <c r="CV176" s="601"/>
      <c r="CW176" s="367">
        <f t="shared" si="141"/>
        <v>0</v>
      </c>
      <c r="CX176" s="366"/>
      <c r="CY176" s="174"/>
      <c r="CZ176" s="174"/>
      <c r="DA176" s="174"/>
      <c r="DB176" s="174"/>
      <c r="DC176" s="367">
        <f t="shared" si="114"/>
        <v>0</v>
      </c>
      <c r="DD176" s="366"/>
      <c r="DE176" s="174"/>
      <c r="DF176" s="174"/>
      <c r="DG176" s="174"/>
      <c r="DH176" s="174"/>
      <c r="DI176" s="367">
        <f t="shared" si="115"/>
        <v>0</v>
      </c>
      <c r="DJ176" s="600">
        <f t="shared" si="116"/>
        <v>0</v>
      </c>
      <c r="DK176" s="601">
        <f t="shared" si="117"/>
        <v>69600</v>
      </c>
      <c r="DL176" s="601">
        <f t="shared" si="118"/>
        <v>0</v>
      </c>
      <c r="DM176" s="601">
        <f t="shared" si="119"/>
        <v>0</v>
      </c>
      <c r="DN176" s="601">
        <f t="shared" si="120"/>
        <v>575000</v>
      </c>
      <c r="DO176" s="602">
        <f t="shared" si="121"/>
        <v>644600</v>
      </c>
      <c r="DP176" s="600">
        <f t="shared" si="122"/>
        <v>0</v>
      </c>
      <c r="DQ176" s="601">
        <f t="shared" si="123"/>
        <v>0</v>
      </c>
      <c r="DR176" s="601">
        <f t="shared" si="124"/>
        <v>0</v>
      </c>
      <c r="DS176" s="601">
        <f t="shared" si="125"/>
        <v>0</v>
      </c>
      <c r="DT176" s="601">
        <f t="shared" si="126"/>
        <v>0</v>
      </c>
      <c r="DU176" s="602">
        <f t="shared" si="127"/>
        <v>0</v>
      </c>
      <c r="DV176" s="600">
        <f t="shared" si="128"/>
        <v>0</v>
      </c>
      <c r="DW176" s="601">
        <f t="shared" si="129"/>
        <v>69600</v>
      </c>
      <c r="DX176" s="601">
        <f t="shared" si="130"/>
        <v>0</v>
      </c>
      <c r="DY176" s="601">
        <f t="shared" si="131"/>
        <v>0</v>
      </c>
      <c r="DZ176" s="601">
        <f t="shared" si="132"/>
        <v>575000</v>
      </c>
      <c r="EA176" s="602">
        <f t="shared" si="133"/>
        <v>644600</v>
      </c>
      <c r="EB176" s="459"/>
      <c r="EC176" s="366"/>
      <c r="ED176" s="174"/>
      <c r="EE176" s="174"/>
      <c r="EF176" s="174"/>
      <c r="EG176" s="174"/>
      <c r="EH176" s="174">
        <f t="shared" si="134"/>
        <v>0</v>
      </c>
      <c r="EI176" s="602"/>
      <c r="EJ176" s="459"/>
      <c r="EK176" s="614">
        <v>74074</v>
      </c>
      <c r="EL176" s="622" t="s">
        <v>5648</v>
      </c>
      <c r="EM176" s="623">
        <v>45033</v>
      </c>
      <c r="EO176" s="600">
        <v>1101696.6599999999</v>
      </c>
      <c r="EP176" s="601">
        <v>334019.34000000003</v>
      </c>
      <c r="EQ176" s="601">
        <f t="shared" si="135"/>
        <v>1435716</v>
      </c>
      <c r="ER176" s="624" t="s">
        <v>5664</v>
      </c>
      <c r="ES176" s="625">
        <v>44963</v>
      </c>
    </row>
    <row r="177" spans="1:149">
      <c r="A177" s="231">
        <v>230</v>
      </c>
      <c r="B177" s="151">
        <v>3457</v>
      </c>
      <c r="C177" s="151">
        <v>75125412</v>
      </c>
      <c r="D177" s="232" t="s">
        <v>3846</v>
      </c>
      <c r="E177" s="366"/>
      <c r="F177" s="174"/>
      <c r="G177" s="174"/>
      <c r="H177" s="174"/>
      <c r="I177" s="174"/>
      <c r="J177" s="367">
        <f t="shared" si="142"/>
        <v>0</v>
      </c>
      <c r="K177" s="366"/>
      <c r="L177" s="174"/>
      <c r="M177" s="174"/>
      <c r="N177" s="174"/>
      <c r="O177" s="174"/>
      <c r="P177" s="367">
        <f t="shared" si="136"/>
        <v>0</v>
      </c>
      <c r="Q177" s="366"/>
      <c r="R177" s="174">
        <f t="shared" si="97"/>
        <v>0</v>
      </c>
      <c r="S177" s="174"/>
      <c r="T177" s="174"/>
      <c r="U177" s="174"/>
      <c r="V177" s="367">
        <f t="shared" si="98"/>
        <v>0</v>
      </c>
      <c r="W177" s="366"/>
      <c r="X177" s="174"/>
      <c r="Y177" s="174"/>
      <c r="Z177" s="174"/>
      <c r="AA177" s="174"/>
      <c r="AB177" s="367">
        <f t="shared" si="99"/>
        <v>0</v>
      </c>
      <c r="AC177" s="366"/>
      <c r="AD177" s="174"/>
      <c r="AE177" s="174"/>
      <c r="AF177" s="174"/>
      <c r="AG177" s="174"/>
      <c r="AH177" s="367">
        <f t="shared" si="100"/>
        <v>0</v>
      </c>
      <c r="AI177" s="366"/>
      <c r="AJ177" s="174"/>
      <c r="AK177" s="174"/>
      <c r="AL177" s="174"/>
      <c r="AM177" s="174">
        <f t="shared" si="101"/>
        <v>0</v>
      </c>
      <c r="AN177" s="367">
        <f t="shared" si="102"/>
        <v>0</v>
      </c>
      <c r="AO177" s="611"/>
      <c r="AP177" s="174"/>
      <c r="AQ177" s="174"/>
      <c r="AR177" s="174"/>
      <c r="AS177" s="174"/>
      <c r="AT177" s="367">
        <f t="shared" si="137"/>
        <v>0</v>
      </c>
      <c r="AU177" s="366"/>
      <c r="AV177" s="174"/>
      <c r="AW177" s="174"/>
      <c r="AX177" s="174"/>
      <c r="AY177" s="174"/>
      <c r="AZ177" s="367">
        <f t="shared" si="103"/>
        <v>0</v>
      </c>
      <c r="BA177" s="366"/>
      <c r="BB177" s="174"/>
      <c r="BC177" s="174"/>
      <c r="BD177" s="174"/>
      <c r="BE177" s="174">
        <f t="shared" si="104"/>
        <v>0</v>
      </c>
      <c r="BF177" s="367">
        <f t="shared" si="105"/>
        <v>0</v>
      </c>
      <c r="BG177" s="611"/>
      <c r="BH177" s="174"/>
      <c r="BI177" s="174"/>
      <c r="BJ177" s="174"/>
      <c r="BK177" s="174"/>
      <c r="BL177" s="367">
        <f t="shared" si="138"/>
        <v>0</v>
      </c>
      <c r="BM177" s="366"/>
      <c r="BN177" s="174"/>
      <c r="BO177" s="174"/>
      <c r="BP177" s="174"/>
      <c r="BQ177" s="174"/>
      <c r="BR177" s="367">
        <f t="shared" si="106"/>
        <v>0</v>
      </c>
      <c r="BS177" s="366"/>
      <c r="BT177" s="174"/>
      <c r="BU177" s="174"/>
      <c r="BV177" s="174"/>
      <c r="BW177" s="174"/>
      <c r="BX177" s="367">
        <f t="shared" si="107"/>
        <v>0</v>
      </c>
      <c r="BY177" s="366"/>
      <c r="BZ177" s="174"/>
      <c r="CA177" s="174"/>
      <c r="CB177" s="174"/>
      <c r="CC177" s="174"/>
      <c r="CD177" s="367">
        <f t="shared" si="108"/>
        <v>0</v>
      </c>
      <c r="CE177" s="618"/>
      <c r="CF177" s="366"/>
      <c r="CG177" s="174"/>
      <c r="CH177" s="174"/>
      <c r="CI177" s="174"/>
      <c r="CJ177" s="174"/>
      <c r="CK177" s="367">
        <f t="shared" si="139"/>
        <v>0</v>
      </c>
      <c r="CL177" s="611">
        <f t="shared" si="109"/>
        <v>0</v>
      </c>
      <c r="CM177" s="174">
        <f t="shared" si="110"/>
        <v>0</v>
      </c>
      <c r="CN177" s="174">
        <f t="shared" si="111"/>
        <v>0</v>
      </c>
      <c r="CO177" s="174">
        <f t="shared" si="112"/>
        <v>0</v>
      </c>
      <c r="CP177" s="174">
        <f t="shared" si="113"/>
        <v>0</v>
      </c>
      <c r="CQ177" s="367">
        <f t="shared" si="140"/>
        <v>0</v>
      </c>
      <c r="CR177" s="613"/>
      <c r="CS177" s="601"/>
      <c r="CT177" s="601"/>
      <c r="CU177" s="601"/>
      <c r="CV177" s="601"/>
      <c r="CW177" s="367">
        <f t="shared" si="141"/>
        <v>0</v>
      </c>
      <c r="CX177" s="366"/>
      <c r="CY177" s="174"/>
      <c r="CZ177" s="174"/>
      <c r="DA177" s="174"/>
      <c r="DB177" s="174"/>
      <c r="DC177" s="367">
        <f t="shared" si="114"/>
        <v>0</v>
      </c>
      <c r="DD177" s="366"/>
      <c r="DE177" s="174"/>
      <c r="DF177" s="174"/>
      <c r="DG177" s="174"/>
      <c r="DH177" s="174"/>
      <c r="DI177" s="367">
        <f t="shared" si="115"/>
        <v>0</v>
      </c>
      <c r="DJ177" s="600">
        <f t="shared" si="116"/>
        <v>0</v>
      </c>
      <c r="DK177" s="601">
        <f t="shared" si="117"/>
        <v>0</v>
      </c>
      <c r="DL177" s="601">
        <f t="shared" si="118"/>
        <v>0</v>
      </c>
      <c r="DM177" s="601">
        <f t="shared" si="119"/>
        <v>0</v>
      </c>
      <c r="DN177" s="601">
        <f t="shared" si="120"/>
        <v>0</v>
      </c>
      <c r="DO177" s="602">
        <f t="shared" si="121"/>
        <v>0</v>
      </c>
      <c r="DP177" s="600">
        <f t="shared" si="122"/>
        <v>0</v>
      </c>
      <c r="DQ177" s="601">
        <f t="shared" si="123"/>
        <v>0</v>
      </c>
      <c r="DR177" s="601">
        <f t="shared" si="124"/>
        <v>0</v>
      </c>
      <c r="DS177" s="601">
        <f t="shared" si="125"/>
        <v>0</v>
      </c>
      <c r="DT177" s="601">
        <f t="shared" si="126"/>
        <v>0</v>
      </c>
      <c r="DU177" s="602">
        <f t="shared" si="127"/>
        <v>0</v>
      </c>
      <c r="DV177" s="600">
        <f t="shared" si="128"/>
        <v>0</v>
      </c>
      <c r="DW177" s="601">
        <f t="shared" si="129"/>
        <v>0</v>
      </c>
      <c r="DX177" s="601">
        <f t="shared" si="130"/>
        <v>0</v>
      </c>
      <c r="DY177" s="601">
        <f t="shared" si="131"/>
        <v>0</v>
      </c>
      <c r="DZ177" s="601">
        <f t="shared" si="132"/>
        <v>0</v>
      </c>
      <c r="EA177" s="602">
        <f t="shared" si="133"/>
        <v>0</v>
      </c>
      <c r="EB177" s="459"/>
      <c r="EC177" s="366"/>
      <c r="ED177" s="174"/>
      <c r="EE177" s="174"/>
      <c r="EF177" s="174"/>
      <c r="EG177" s="174"/>
      <c r="EH177" s="174">
        <f t="shared" si="134"/>
        <v>0</v>
      </c>
      <c r="EI177" s="602"/>
      <c r="EJ177" s="459"/>
      <c r="EK177" s="614"/>
      <c r="EL177" s="622"/>
      <c r="EM177" s="623"/>
      <c r="EO177" s="600">
        <v>863153.65</v>
      </c>
      <c r="EP177" s="601">
        <v>261696.35</v>
      </c>
      <c r="EQ177" s="601">
        <f t="shared" si="135"/>
        <v>1124850</v>
      </c>
      <c r="ER177" s="624" t="s">
        <v>5702</v>
      </c>
      <c r="ES177" s="625">
        <v>45061</v>
      </c>
    </row>
    <row r="178" spans="1:149">
      <c r="A178" s="231">
        <v>231</v>
      </c>
      <c r="B178" s="151">
        <v>3423</v>
      </c>
      <c r="C178" s="151">
        <v>70695059</v>
      </c>
      <c r="D178" s="232" t="s">
        <v>1408</v>
      </c>
      <c r="E178" s="366"/>
      <c r="F178" s="174"/>
      <c r="G178" s="174"/>
      <c r="H178" s="174"/>
      <c r="I178" s="174"/>
      <c r="J178" s="367">
        <f t="shared" si="142"/>
        <v>0</v>
      </c>
      <c r="K178" s="366"/>
      <c r="L178" s="174"/>
      <c r="M178" s="174"/>
      <c r="N178" s="174"/>
      <c r="O178" s="174"/>
      <c r="P178" s="367">
        <f t="shared" si="136"/>
        <v>0</v>
      </c>
      <c r="Q178" s="366"/>
      <c r="R178" s="174">
        <f t="shared" si="97"/>
        <v>0</v>
      </c>
      <c r="S178" s="174"/>
      <c r="T178" s="174"/>
      <c r="U178" s="174"/>
      <c r="V178" s="367">
        <f t="shared" si="98"/>
        <v>0</v>
      </c>
      <c r="W178" s="366"/>
      <c r="X178" s="174"/>
      <c r="Y178" s="174"/>
      <c r="Z178" s="174"/>
      <c r="AA178" s="174"/>
      <c r="AB178" s="367">
        <f t="shared" si="99"/>
        <v>0</v>
      </c>
      <c r="AC178" s="366"/>
      <c r="AD178" s="174"/>
      <c r="AE178" s="174"/>
      <c r="AF178" s="174"/>
      <c r="AG178" s="174"/>
      <c r="AH178" s="367">
        <f t="shared" si="100"/>
        <v>0</v>
      </c>
      <c r="AI178" s="366"/>
      <c r="AJ178" s="174"/>
      <c r="AK178" s="174"/>
      <c r="AL178" s="174"/>
      <c r="AM178" s="174">
        <f t="shared" si="101"/>
        <v>0</v>
      </c>
      <c r="AN178" s="367">
        <f t="shared" si="102"/>
        <v>0</v>
      </c>
      <c r="AO178" s="611"/>
      <c r="AP178" s="174"/>
      <c r="AQ178" s="174"/>
      <c r="AR178" s="174"/>
      <c r="AS178" s="174"/>
      <c r="AT178" s="367">
        <f t="shared" si="137"/>
        <v>0</v>
      </c>
      <c r="AU178" s="366"/>
      <c r="AV178" s="174"/>
      <c r="AW178" s="174"/>
      <c r="AX178" s="174"/>
      <c r="AY178" s="174"/>
      <c r="AZ178" s="367">
        <f t="shared" si="103"/>
        <v>0</v>
      </c>
      <c r="BA178" s="366"/>
      <c r="BB178" s="174"/>
      <c r="BC178" s="174"/>
      <c r="BD178" s="174"/>
      <c r="BE178" s="174">
        <f t="shared" si="104"/>
        <v>0</v>
      </c>
      <c r="BF178" s="367">
        <f t="shared" si="105"/>
        <v>0</v>
      </c>
      <c r="BG178" s="611"/>
      <c r="BH178" s="174"/>
      <c r="BI178" s="174"/>
      <c r="BJ178" s="174"/>
      <c r="BK178" s="174"/>
      <c r="BL178" s="367">
        <f t="shared" si="138"/>
        <v>0</v>
      </c>
      <c r="BM178" s="366"/>
      <c r="BN178" s="174"/>
      <c r="BO178" s="174"/>
      <c r="BP178" s="174"/>
      <c r="BQ178" s="174"/>
      <c r="BR178" s="367">
        <f t="shared" si="106"/>
        <v>0</v>
      </c>
      <c r="BS178" s="366"/>
      <c r="BT178" s="174"/>
      <c r="BU178" s="174"/>
      <c r="BV178" s="174"/>
      <c r="BW178" s="174"/>
      <c r="BX178" s="367">
        <f t="shared" si="107"/>
        <v>0</v>
      </c>
      <c r="BY178" s="366"/>
      <c r="BZ178" s="174"/>
      <c r="CA178" s="174"/>
      <c r="CB178" s="174"/>
      <c r="CC178" s="174"/>
      <c r="CD178" s="367">
        <f t="shared" si="108"/>
        <v>0</v>
      </c>
      <c r="CE178" s="618"/>
      <c r="CF178" s="366"/>
      <c r="CG178" s="174"/>
      <c r="CH178" s="174"/>
      <c r="CI178" s="174"/>
      <c r="CJ178" s="174"/>
      <c r="CK178" s="367">
        <f t="shared" si="139"/>
        <v>0</v>
      </c>
      <c r="CL178" s="611">
        <f t="shared" si="109"/>
        <v>0</v>
      </c>
      <c r="CM178" s="174">
        <f t="shared" si="110"/>
        <v>0</v>
      </c>
      <c r="CN178" s="174">
        <f t="shared" si="111"/>
        <v>0</v>
      </c>
      <c r="CO178" s="174">
        <f t="shared" si="112"/>
        <v>0</v>
      </c>
      <c r="CP178" s="174">
        <f t="shared" si="113"/>
        <v>0</v>
      </c>
      <c r="CQ178" s="367">
        <f t="shared" si="140"/>
        <v>0</v>
      </c>
      <c r="CR178" s="613"/>
      <c r="CS178" s="601"/>
      <c r="CT178" s="601"/>
      <c r="CU178" s="601"/>
      <c r="CV178" s="601"/>
      <c r="CW178" s="367">
        <f t="shared" si="141"/>
        <v>0</v>
      </c>
      <c r="CX178" s="366"/>
      <c r="CY178" s="174"/>
      <c r="CZ178" s="174"/>
      <c r="DA178" s="174"/>
      <c r="DB178" s="174"/>
      <c r="DC178" s="367">
        <f t="shared" si="114"/>
        <v>0</v>
      </c>
      <c r="DD178" s="366"/>
      <c r="DE178" s="174"/>
      <c r="DF178" s="174"/>
      <c r="DG178" s="174"/>
      <c r="DH178" s="174"/>
      <c r="DI178" s="367">
        <f t="shared" si="115"/>
        <v>0</v>
      </c>
      <c r="DJ178" s="600">
        <f t="shared" si="116"/>
        <v>0</v>
      </c>
      <c r="DK178" s="601">
        <f t="shared" si="117"/>
        <v>0</v>
      </c>
      <c r="DL178" s="601">
        <f t="shared" si="118"/>
        <v>0</v>
      </c>
      <c r="DM178" s="601">
        <f t="shared" si="119"/>
        <v>0</v>
      </c>
      <c r="DN178" s="601">
        <f t="shared" si="120"/>
        <v>0</v>
      </c>
      <c r="DO178" s="602">
        <f t="shared" si="121"/>
        <v>0</v>
      </c>
      <c r="DP178" s="600">
        <f t="shared" si="122"/>
        <v>0</v>
      </c>
      <c r="DQ178" s="601">
        <f t="shared" si="123"/>
        <v>0</v>
      </c>
      <c r="DR178" s="601">
        <f t="shared" si="124"/>
        <v>0</v>
      </c>
      <c r="DS178" s="601">
        <f t="shared" si="125"/>
        <v>0</v>
      </c>
      <c r="DT178" s="601">
        <f t="shared" si="126"/>
        <v>0</v>
      </c>
      <c r="DU178" s="602">
        <f t="shared" si="127"/>
        <v>0</v>
      </c>
      <c r="DV178" s="600">
        <f t="shared" si="128"/>
        <v>0</v>
      </c>
      <c r="DW178" s="601">
        <f t="shared" si="129"/>
        <v>0</v>
      </c>
      <c r="DX178" s="601">
        <f t="shared" si="130"/>
        <v>0</v>
      </c>
      <c r="DY178" s="601">
        <f t="shared" si="131"/>
        <v>0</v>
      </c>
      <c r="DZ178" s="601">
        <f t="shared" si="132"/>
        <v>0</v>
      </c>
      <c r="EA178" s="602">
        <f t="shared" si="133"/>
        <v>0</v>
      </c>
      <c r="EB178" s="459"/>
      <c r="EC178" s="366"/>
      <c r="ED178" s="174"/>
      <c r="EE178" s="174"/>
      <c r="EF178" s="174"/>
      <c r="EG178" s="174"/>
      <c r="EH178" s="174">
        <f t="shared" si="134"/>
        <v>0</v>
      </c>
      <c r="EI178" s="602"/>
      <c r="EJ178" s="459"/>
      <c r="EK178" s="614"/>
      <c r="EL178" s="622"/>
      <c r="EM178" s="623"/>
      <c r="EO178" s="600"/>
      <c r="EP178" s="601"/>
      <c r="EQ178" s="601"/>
      <c r="ER178" s="624"/>
      <c r="ES178" s="625"/>
    </row>
    <row r="179" spans="1:149">
      <c r="A179" s="231">
        <v>232</v>
      </c>
      <c r="B179" s="151">
        <v>3448</v>
      </c>
      <c r="C179" s="151">
        <v>70695041</v>
      </c>
      <c r="D179" s="232" t="s">
        <v>1414</v>
      </c>
      <c r="E179" s="366"/>
      <c r="F179" s="174">
        <v>14400</v>
      </c>
      <c r="G179" s="174"/>
      <c r="H179" s="174"/>
      <c r="I179" s="174"/>
      <c r="J179" s="367">
        <f t="shared" si="142"/>
        <v>14400</v>
      </c>
      <c r="K179" s="366"/>
      <c r="L179" s="174"/>
      <c r="M179" s="174"/>
      <c r="N179" s="174"/>
      <c r="O179" s="174"/>
      <c r="P179" s="367">
        <f t="shared" si="136"/>
        <v>0</v>
      </c>
      <c r="Q179" s="366"/>
      <c r="R179" s="174">
        <f t="shared" si="97"/>
        <v>14400</v>
      </c>
      <c r="S179" s="174"/>
      <c r="T179" s="174"/>
      <c r="U179" s="174"/>
      <c r="V179" s="367">
        <f t="shared" si="98"/>
        <v>14400</v>
      </c>
      <c r="W179" s="366"/>
      <c r="X179" s="174"/>
      <c r="Y179" s="174"/>
      <c r="Z179" s="174"/>
      <c r="AA179" s="174"/>
      <c r="AB179" s="367">
        <f t="shared" si="99"/>
        <v>0</v>
      </c>
      <c r="AC179" s="366"/>
      <c r="AD179" s="174"/>
      <c r="AE179" s="174"/>
      <c r="AF179" s="174"/>
      <c r="AG179" s="174"/>
      <c r="AH179" s="367">
        <f t="shared" si="100"/>
        <v>0</v>
      </c>
      <c r="AI179" s="366"/>
      <c r="AJ179" s="174"/>
      <c r="AK179" s="174"/>
      <c r="AL179" s="174"/>
      <c r="AM179" s="174">
        <f t="shared" si="101"/>
        <v>0</v>
      </c>
      <c r="AN179" s="367">
        <f t="shared" si="102"/>
        <v>0</v>
      </c>
      <c r="AO179" s="611"/>
      <c r="AP179" s="174"/>
      <c r="AQ179" s="174"/>
      <c r="AR179" s="174"/>
      <c r="AS179" s="174">
        <v>20000</v>
      </c>
      <c r="AT179" s="367">
        <f t="shared" si="137"/>
        <v>20000</v>
      </c>
      <c r="AU179" s="366"/>
      <c r="AV179" s="174"/>
      <c r="AW179" s="174"/>
      <c r="AX179" s="174"/>
      <c r="AY179" s="174"/>
      <c r="AZ179" s="367">
        <f t="shared" si="103"/>
        <v>0</v>
      </c>
      <c r="BA179" s="366"/>
      <c r="BB179" s="174"/>
      <c r="BC179" s="174"/>
      <c r="BD179" s="174"/>
      <c r="BE179" s="174">
        <f t="shared" si="104"/>
        <v>20000</v>
      </c>
      <c r="BF179" s="367">
        <f t="shared" si="105"/>
        <v>20000</v>
      </c>
      <c r="BG179" s="611"/>
      <c r="BH179" s="174"/>
      <c r="BI179" s="174"/>
      <c r="BJ179" s="174"/>
      <c r="BK179" s="174"/>
      <c r="BL179" s="367">
        <f t="shared" si="138"/>
        <v>0</v>
      </c>
      <c r="BM179" s="366"/>
      <c r="BN179" s="174"/>
      <c r="BO179" s="174"/>
      <c r="BP179" s="174"/>
      <c r="BQ179" s="174"/>
      <c r="BR179" s="367">
        <f t="shared" si="106"/>
        <v>0</v>
      </c>
      <c r="BS179" s="366"/>
      <c r="BT179" s="174"/>
      <c r="BU179" s="174"/>
      <c r="BV179" s="174"/>
      <c r="BW179" s="174"/>
      <c r="BX179" s="367">
        <f t="shared" si="107"/>
        <v>0</v>
      </c>
      <c r="BY179" s="366"/>
      <c r="BZ179" s="174"/>
      <c r="CA179" s="174"/>
      <c r="CB179" s="174"/>
      <c r="CC179" s="174"/>
      <c r="CD179" s="367">
        <f t="shared" si="108"/>
        <v>0</v>
      </c>
      <c r="CE179" s="618"/>
      <c r="CF179" s="366"/>
      <c r="CG179" s="174"/>
      <c r="CH179" s="174"/>
      <c r="CI179" s="174"/>
      <c r="CJ179" s="174"/>
      <c r="CK179" s="367">
        <f t="shared" si="139"/>
        <v>0</v>
      </c>
      <c r="CL179" s="611">
        <f t="shared" si="109"/>
        <v>0</v>
      </c>
      <c r="CM179" s="174">
        <f t="shared" si="110"/>
        <v>0</v>
      </c>
      <c r="CN179" s="174">
        <f t="shared" si="111"/>
        <v>0</v>
      </c>
      <c r="CO179" s="174">
        <f t="shared" si="112"/>
        <v>0</v>
      </c>
      <c r="CP179" s="174">
        <f t="shared" si="113"/>
        <v>0</v>
      </c>
      <c r="CQ179" s="367">
        <f t="shared" si="140"/>
        <v>0</v>
      </c>
      <c r="CR179" s="613"/>
      <c r="CS179" s="601"/>
      <c r="CT179" s="601"/>
      <c r="CU179" s="601"/>
      <c r="CV179" s="601"/>
      <c r="CW179" s="367">
        <f t="shared" si="141"/>
        <v>0</v>
      </c>
      <c r="CX179" s="366"/>
      <c r="CY179" s="174"/>
      <c r="CZ179" s="174"/>
      <c r="DA179" s="174"/>
      <c r="DB179" s="174"/>
      <c r="DC179" s="367">
        <f t="shared" si="114"/>
        <v>0</v>
      </c>
      <c r="DD179" s="366"/>
      <c r="DE179" s="174"/>
      <c r="DF179" s="174"/>
      <c r="DG179" s="174"/>
      <c r="DH179" s="174"/>
      <c r="DI179" s="367">
        <f t="shared" si="115"/>
        <v>0</v>
      </c>
      <c r="DJ179" s="600">
        <f t="shared" si="116"/>
        <v>0</v>
      </c>
      <c r="DK179" s="601">
        <f t="shared" si="117"/>
        <v>14400</v>
      </c>
      <c r="DL179" s="601">
        <f t="shared" si="118"/>
        <v>0</v>
      </c>
      <c r="DM179" s="601">
        <f t="shared" si="119"/>
        <v>0</v>
      </c>
      <c r="DN179" s="601">
        <f t="shared" si="120"/>
        <v>20000</v>
      </c>
      <c r="DO179" s="602">
        <f t="shared" si="121"/>
        <v>34400</v>
      </c>
      <c r="DP179" s="600">
        <f t="shared" si="122"/>
        <v>0</v>
      </c>
      <c r="DQ179" s="601">
        <f t="shared" si="123"/>
        <v>0</v>
      </c>
      <c r="DR179" s="601">
        <f t="shared" si="124"/>
        <v>0</v>
      </c>
      <c r="DS179" s="601">
        <f t="shared" si="125"/>
        <v>0</v>
      </c>
      <c r="DT179" s="601">
        <f t="shared" si="126"/>
        <v>0</v>
      </c>
      <c r="DU179" s="602">
        <f t="shared" si="127"/>
        <v>0</v>
      </c>
      <c r="DV179" s="600">
        <f t="shared" si="128"/>
        <v>0</v>
      </c>
      <c r="DW179" s="601">
        <f t="shared" si="129"/>
        <v>14400</v>
      </c>
      <c r="DX179" s="601">
        <f t="shared" si="130"/>
        <v>0</v>
      </c>
      <c r="DY179" s="601">
        <f t="shared" si="131"/>
        <v>0</v>
      </c>
      <c r="DZ179" s="601">
        <f t="shared" si="132"/>
        <v>20000</v>
      </c>
      <c r="EA179" s="602">
        <f t="shared" si="133"/>
        <v>34400</v>
      </c>
      <c r="EB179" s="459"/>
      <c r="EC179" s="366"/>
      <c r="ED179" s="174"/>
      <c r="EE179" s="174"/>
      <c r="EF179" s="174"/>
      <c r="EG179" s="174"/>
      <c r="EH179" s="174">
        <f t="shared" si="134"/>
        <v>0</v>
      </c>
      <c r="EI179" s="602"/>
      <c r="EJ179" s="459"/>
      <c r="EK179" s="614"/>
      <c r="EL179" s="622"/>
      <c r="EM179" s="623"/>
      <c r="EO179" s="600">
        <v>388523.12</v>
      </c>
      <c r="EP179" s="601">
        <v>117794.88</v>
      </c>
      <c r="EQ179" s="601">
        <f t="shared" si="135"/>
        <v>506318</v>
      </c>
      <c r="ER179" s="624" t="s">
        <v>5785</v>
      </c>
      <c r="ES179" s="625">
        <v>45131</v>
      </c>
    </row>
    <row r="180" spans="1:149">
      <c r="A180" s="231">
        <v>233</v>
      </c>
      <c r="B180" s="151">
        <v>3402</v>
      </c>
      <c r="C180" s="151">
        <v>70982643</v>
      </c>
      <c r="D180" s="232" t="s">
        <v>1420</v>
      </c>
      <c r="E180" s="366"/>
      <c r="F180" s="174"/>
      <c r="G180" s="174"/>
      <c r="H180" s="174"/>
      <c r="I180" s="174"/>
      <c r="J180" s="367">
        <f t="shared" si="142"/>
        <v>0</v>
      </c>
      <c r="K180" s="366"/>
      <c r="L180" s="174"/>
      <c r="M180" s="174"/>
      <c r="N180" s="174"/>
      <c r="O180" s="174"/>
      <c r="P180" s="367">
        <f t="shared" si="136"/>
        <v>0</v>
      </c>
      <c r="Q180" s="366"/>
      <c r="R180" s="174">
        <f t="shared" si="97"/>
        <v>0</v>
      </c>
      <c r="S180" s="174"/>
      <c r="T180" s="174"/>
      <c r="U180" s="174"/>
      <c r="V180" s="367">
        <f t="shared" si="98"/>
        <v>0</v>
      </c>
      <c r="W180" s="366"/>
      <c r="X180" s="174"/>
      <c r="Y180" s="174"/>
      <c r="Z180" s="174"/>
      <c r="AA180" s="174"/>
      <c r="AB180" s="367">
        <f t="shared" si="99"/>
        <v>0</v>
      </c>
      <c r="AC180" s="366"/>
      <c r="AD180" s="174"/>
      <c r="AE180" s="174"/>
      <c r="AF180" s="174"/>
      <c r="AG180" s="174"/>
      <c r="AH180" s="367">
        <f t="shared" si="100"/>
        <v>0</v>
      </c>
      <c r="AI180" s="366"/>
      <c r="AJ180" s="174"/>
      <c r="AK180" s="174"/>
      <c r="AL180" s="174"/>
      <c r="AM180" s="174">
        <f t="shared" si="101"/>
        <v>0</v>
      </c>
      <c r="AN180" s="367">
        <f t="shared" si="102"/>
        <v>0</v>
      </c>
      <c r="AO180" s="611"/>
      <c r="AP180" s="174"/>
      <c r="AQ180" s="174"/>
      <c r="AR180" s="174"/>
      <c r="AS180" s="174"/>
      <c r="AT180" s="367">
        <f t="shared" si="137"/>
        <v>0</v>
      </c>
      <c r="AU180" s="366"/>
      <c r="AV180" s="174"/>
      <c r="AW180" s="174"/>
      <c r="AX180" s="174"/>
      <c r="AY180" s="174"/>
      <c r="AZ180" s="367">
        <f t="shared" si="103"/>
        <v>0</v>
      </c>
      <c r="BA180" s="366"/>
      <c r="BB180" s="174"/>
      <c r="BC180" s="174"/>
      <c r="BD180" s="174"/>
      <c r="BE180" s="174">
        <f t="shared" si="104"/>
        <v>0</v>
      </c>
      <c r="BF180" s="367">
        <f t="shared" si="105"/>
        <v>0</v>
      </c>
      <c r="BG180" s="611"/>
      <c r="BH180" s="174"/>
      <c r="BI180" s="174"/>
      <c r="BJ180" s="174"/>
      <c r="BK180" s="174"/>
      <c r="BL180" s="367">
        <f t="shared" si="138"/>
        <v>0</v>
      </c>
      <c r="BM180" s="366"/>
      <c r="BN180" s="174"/>
      <c r="BO180" s="174"/>
      <c r="BP180" s="174"/>
      <c r="BQ180" s="174"/>
      <c r="BR180" s="367">
        <f t="shared" si="106"/>
        <v>0</v>
      </c>
      <c r="BS180" s="366"/>
      <c r="BT180" s="174"/>
      <c r="BU180" s="174"/>
      <c r="BV180" s="174"/>
      <c r="BW180" s="174"/>
      <c r="BX180" s="367">
        <f t="shared" si="107"/>
        <v>0</v>
      </c>
      <c r="BY180" s="366"/>
      <c r="BZ180" s="174"/>
      <c r="CA180" s="174"/>
      <c r="CB180" s="174"/>
      <c r="CC180" s="174"/>
      <c r="CD180" s="367">
        <f t="shared" si="108"/>
        <v>0</v>
      </c>
      <c r="CE180" s="618"/>
      <c r="CF180" s="366"/>
      <c r="CG180" s="174"/>
      <c r="CH180" s="174"/>
      <c r="CI180" s="174"/>
      <c r="CJ180" s="174"/>
      <c r="CK180" s="367">
        <f t="shared" si="139"/>
        <v>0</v>
      </c>
      <c r="CL180" s="611">
        <f t="shared" si="109"/>
        <v>0</v>
      </c>
      <c r="CM180" s="174">
        <f t="shared" si="110"/>
        <v>0</v>
      </c>
      <c r="CN180" s="174">
        <f t="shared" si="111"/>
        <v>0</v>
      </c>
      <c r="CO180" s="174">
        <f t="shared" si="112"/>
        <v>0</v>
      </c>
      <c r="CP180" s="174">
        <f t="shared" si="113"/>
        <v>0</v>
      </c>
      <c r="CQ180" s="367">
        <f t="shared" si="140"/>
        <v>0</v>
      </c>
      <c r="CR180" s="613"/>
      <c r="CS180" s="601"/>
      <c r="CT180" s="601"/>
      <c r="CU180" s="601"/>
      <c r="CV180" s="601"/>
      <c r="CW180" s="367">
        <f t="shared" si="141"/>
        <v>0</v>
      </c>
      <c r="CX180" s="366"/>
      <c r="CY180" s="174"/>
      <c r="CZ180" s="174"/>
      <c r="DA180" s="174"/>
      <c r="DB180" s="174"/>
      <c r="DC180" s="367">
        <f t="shared" si="114"/>
        <v>0</v>
      </c>
      <c r="DD180" s="366"/>
      <c r="DE180" s="174"/>
      <c r="DF180" s="174"/>
      <c r="DG180" s="174"/>
      <c r="DH180" s="174"/>
      <c r="DI180" s="367">
        <f t="shared" si="115"/>
        <v>0</v>
      </c>
      <c r="DJ180" s="600">
        <f t="shared" si="116"/>
        <v>0</v>
      </c>
      <c r="DK180" s="601">
        <f t="shared" si="117"/>
        <v>0</v>
      </c>
      <c r="DL180" s="601">
        <f t="shared" si="118"/>
        <v>0</v>
      </c>
      <c r="DM180" s="601">
        <f t="shared" si="119"/>
        <v>0</v>
      </c>
      <c r="DN180" s="601">
        <f t="shared" si="120"/>
        <v>0</v>
      </c>
      <c r="DO180" s="602">
        <f t="shared" si="121"/>
        <v>0</v>
      </c>
      <c r="DP180" s="600">
        <f t="shared" si="122"/>
        <v>0</v>
      </c>
      <c r="DQ180" s="601">
        <f t="shared" si="123"/>
        <v>0</v>
      </c>
      <c r="DR180" s="601">
        <f t="shared" si="124"/>
        <v>0</v>
      </c>
      <c r="DS180" s="601">
        <f t="shared" si="125"/>
        <v>0</v>
      </c>
      <c r="DT180" s="601">
        <f t="shared" si="126"/>
        <v>0</v>
      </c>
      <c r="DU180" s="602">
        <f t="shared" si="127"/>
        <v>0</v>
      </c>
      <c r="DV180" s="600">
        <f t="shared" si="128"/>
        <v>0</v>
      </c>
      <c r="DW180" s="601">
        <f t="shared" si="129"/>
        <v>0</v>
      </c>
      <c r="DX180" s="601">
        <f t="shared" si="130"/>
        <v>0</v>
      </c>
      <c r="DY180" s="601">
        <f t="shared" si="131"/>
        <v>0</v>
      </c>
      <c r="DZ180" s="601">
        <f t="shared" si="132"/>
        <v>0</v>
      </c>
      <c r="EA180" s="602">
        <f t="shared" si="133"/>
        <v>0</v>
      </c>
      <c r="EB180" s="459"/>
      <c r="EC180" s="366"/>
      <c r="ED180" s="174"/>
      <c r="EE180" s="174"/>
      <c r="EF180" s="174"/>
      <c r="EG180" s="174"/>
      <c r="EH180" s="174">
        <f t="shared" si="134"/>
        <v>0</v>
      </c>
      <c r="EI180" s="602"/>
      <c r="EJ180" s="459"/>
      <c r="EK180" s="614"/>
      <c r="EL180" s="622"/>
      <c r="EM180" s="623"/>
      <c r="EO180" s="600">
        <v>402208.81</v>
      </c>
      <c r="EP180" s="601">
        <v>121944.19</v>
      </c>
      <c r="EQ180" s="601">
        <f t="shared" si="135"/>
        <v>524153</v>
      </c>
      <c r="ER180" s="624" t="s">
        <v>5799</v>
      </c>
      <c r="ES180" s="625">
        <v>45132</v>
      </c>
    </row>
    <row r="181" spans="1:149">
      <c r="A181" s="231">
        <v>234</v>
      </c>
      <c r="B181" s="151">
        <v>3429</v>
      </c>
      <c r="C181" s="151">
        <v>43257151</v>
      </c>
      <c r="D181" s="232" t="s">
        <v>1428</v>
      </c>
      <c r="E181" s="366"/>
      <c r="F181" s="174">
        <v>15360</v>
      </c>
      <c r="G181" s="174"/>
      <c r="H181" s="174"/>
      <c r="I181" s="174"/>
      <c r="J181" s="367">
        <f t="shared" si="142"/>
        <v>15360</v>
      </c>
      <c r="K181" s="366"/>
      <c r="L181" s="174">
        <v>15360</v>
      </c>
      <c r="M181" s="174"/>
      <c r="N181" s="174"/>
      <c r="O181" s="174"/>
      <c r="P181" s="367">
        <f t="shared" si="136"/>
        <v>15360</v>
      </c>
      <c r="Q181" s="366"/>
      <c r="R181" s="174">
        <f t="shared" si="97"/>
        <v>0</v>
      </c>
      <c r="S181" s="174"/>
      <c r="T181" s="174"/>
      <c r="U181" s="174"/>
      <c r="V181" s="367">
        <f t="shared" si="98"/>
        <v>0</v>
      </c>
      <c r="W181" s="366"/>
      <c r="X181" s="174"/>
      <c r="Y181" s="174"/>
      <c r="Z181" s="174"/>
      <c r="AA181" s="174"/>
      <c r="AB181" s="367">
        <f t="shared" si="99"/>
        <v>0</v>
      </c>
      <c r="AC181" s="366"/>
      <c r="AD181" s="174"/>
      <c r="AE181" s="174"/>
      <c r="AF181" s="174"/>
      <c r="AG181" s="174"/>
      <c r="AH181" s="367">
        <f t="shared" si="100"/>
        <v>0</v>
      </c>
      <c r="AI181" s="366"/>
      <c r="AJ181" s="174"/>
      <c r="AK181" s="174"/>
      <c r="AL181" s="174"/>
      <c r="AM181" s="174">
        <f t="shared" si="101"/>
        <v>0</v>
      </c>
      <c r="AN181" s="367">
        <f t="shared" si="102"/>
        <v>0</v>
      </c>
      <c r="AO181" s="611"/>
      <c r="AP181" s="174"/>
      <c r="AQ181" s="174"/>
      <c r="AR181" s="174"/>
      <c r="AS181" s="174">
        <v>20000</v>
      </c>
      <c r="AT181" s="367">
        <f t="shared" si="137"/>
        <v>20000</v>
      </c>
      <c r="AU181" s="366"/>
      <c r="AV181" s="174"/>
      <c r="AW181" s="174"/>
      <c r="AX181" s="174"/>
      <c r="AY181" s="174"/>
      <c r="AZ181" s="367">
        <f t="shared" si="103"/>
        <v>0</v>
      </c>
      <c r="BA181" s="366"/>
      <c r="BB181" s="174"/>
      <c r="BC181" s="174"/>
      <c r="BD181" s="174"/>
      <c r="BE181" s="174">
        <f t="shared" si="104"/>
        <v>20000</v>
      </c>
      <c r="BF181" s="367">
        <f t="shared" si="105"/>
        <v>20000</v>
      </c>
      <c r="BG181" s="611"/>
      <c r="BH181" s="174"/>
      <c r="BI181" s="174"/>
      <c r="BJ181" s="174"/>
      <c r="BK181" s="174"/>
      <c r="BL181" s="367">
        <f t="shared" si="138"/>
        <v>0</v>
      </c>
      <c r="BM181" s="366"/>
      <c r="BN181" s="174"/>
      <c r="BO181" s="174"/>
      <c r="BP181" s="174"/>
      <c r="BQ181" s="174"/>
      <c r="BR181" s="367">
        <f t="shared" si="106"/>
        <v>0</v>
      </c>
      <c r="BS181" s="366"/>
      <c r="BT181" s="174"/>
      <c r="BU181" s="174"/>
      <c r="BV181" s="174"/>
      <c r="BW181" s="174"/>
      <c r="BX181" s="367">
        <f t="shared" si="107"/>
        <v>0</v>
      </c>
      <c r="BY181" s="366"/>
      <c r="BZ181" s="174"/>
      <c r="CA181" s="174"/>
      <c r="CB181" s="174"/>
      <c r="CC181" s="174"/>
      <c r="CD181" s="367">
        <f t="shared" si="108"/>
        <v>0</v>
      </c>
      <c r="CE181" s="618"/>
      <c r="CF181" s="366"/>
      <c r="CG181" s="174"/>
      <c r="CH181" s="174"/>
      <c r="CI181" s="174"/>
      <c r="CJ181" s="174"/>
      <c r="CK181" s="367">
        <f t="shared" si="139"/>
        <v>0</v>
      </c>
      <c r="CL181" s="611">
        <f t="shared" si="109"/>
        <v>0</v>
      </c>
      <c r="CM181" s="174">
        <f t="shared" si="110"/>
        <v>0</v>
      </c>
      <c r="CN181" s="174">
        <f t="shared" si="111"/>
        <v>0</v>
      </c>
      <c r="CO181" s="174">
        <f t="shared" si="112"/>
        <v>0</v>
      </c>
      <c r="CP181" s="174">
        <f t="shared" si="113"/>
        <v>0</v>
      </c>
      <c r="CQ181" s="367">
        <f t="shared" si="140"/>
        <v>0</v>
      </c>
      <c r="CR181" s="613"/>
      <c r="CS181" s="601"/>
      <c r="CT181" s="601"/>
      <c r="CU181" s="601"/>
      <c r="CV181" s="601"/>
      <c r="CW181" s="367">
        <f t="shared" si="141"/>
        <v>0</v>
      </c>
      <c r="CX181" s="366"/>
      <c r="CY181" s="174"/>
      <c r="CZ181" s="174"/>
      <c r="DA181" s="174"/>
      <c r="DB181" s="174"/>
      <c r="DC181" s="367">
        <f t="shared" si="114"/>
        <v>0</v>
      </c>
      <c r="DD181" s="366"/>
      <c r="DE181" s="174"/>
      <c r="DF181" s="174"/>
      <c r="DG181" s="174"/>
      <c r="DH181" s="174"/>
      <c r="DI181" s="367">
        <f t="shared" si="115"/>
        <v>0</v>
      </c>
      <c r="DJ181" s="600">
        <f t="shared" si="116"/>
        <v>0</v>
      </c>
      <c r="DK181" s="601">
        <f t="shared" si="117"/>
        <v>15360</v>
      </c>
      <c r="DL181" s="601">
        <f t="shared" si="118"/>
        <v>0</v>
      </c>
      <c r="DM181" s="601">
        <f t="shared" si="119"/>
        <v>0</v>
      </c>
      <c r="DN181" s="601">
        <f t="shared" si="120"/>
        <v>20000</v>
      </c>
      <c r="DO181" s="602">
        <f t="shared" si="121"/>
        <v>35360</v>
      </c>
      <c r="DP181" s="600">
        <f t="shared" si="122"/>
        <v>0</v>
      </c>
      <c r="DQ181" s="601">
        <f t="shared" si="123"/>
        <v>15360</v>
      </c>
      <c r="DR181" s="601">
        <f t="shared" si="124"/>
        <v>0</v>
      </c>
      <c r="DS181" s="601">
        <f t="shared" si="125"/>
        <v>0</v>
      </c>
      <c r="DT181" s="601">
        <f t="shared" si="126"/>
        <v>0</v>
      </c>
      <c r="DU181" s="602">
        <f t="shared" si="127"/>
        <v>15360</v>
      </c>
      <c r="DV181" s="600">
        <f t="shared" si="128"/>
        <v>0</v>
      </c>
      <c r="DW181" s="601">
        <f t="shared" si="129"/>
        <v>0</v>
      </c>
      <c r="DX181" s="601">
        <f t="shared" si="130"/>
        <v>0</v>
      </c>
      <c r="DY181" s="601">
        <f t="shared" si="131"/>
        <v>0</v>
      </c>
      <c r="DZ181" s="601">
        <f t="shared" si="132"/>
        <v>20000</v>
      </c>
      <c r="EA181" s="602">
        <f t="shared" si="133"/>
        <v>20000</v>
      </c>
      <c r="EB181" s="459"/>
      <c r="EC181" s="366"/>
      <c r="ED181" s="174"/>
      <c r="EE181" s="174"/>
      <c r="EF181" s="174"/>
      <c r="EG181" s="174"/>
      <c r="EH181" s="174">
        <f t="shared" si="134"/>
        <v>0</v>
      </c>
      <c r="EI181" s="602"/>
      <c r="EJ181" s="459"/>
      <c r="EK181" s="614"/>
      <c r="EL181" s="622"/>
      <c r="EM181" s="623"/>
      <c r="EO181" s="600"/>
      <c r="EP181" s="601"/>
      <c r="EQ181" s="601"/>
      <c r="ER181" s="624"/>
      <c r="ES181" s="625"/>
    </row>
    <row r="182" spans="1:149">
      <c r="A182" s="231">
        <v>235</v>
      </c>
      <c r="B182" s="151">
        <v>3405</v>
      </c>
      <c r="C182" s="151">
        <v>70698325</v>
      </c>
      <c r="D182" s="232" t="s">
        <v>1432</v>
      </c>
      <c r="E182" s="366"/>
      <c r="F182" s="174">
        <v>9600</v>
      </c>
      <c r="G182" s="174"/>
      <c r="H182" s="174"/>
      <c r="I182" s="174"/>
      <c r="J182" s="367">
        <f t="shared" si="142"/>
        <v>9600</v>
      </c>
      <c r="K182" s="366"/>
      <c r="L182" s="174"/>
      <c r="M182" s="174"/>
      <c r="N182" s="174"/>
      <c r="O182" s="174"/>
      <c r="P182" s="367">
        <f t="shared" si="136"/>
        <v>0</v>
      </c>
      <c r="Q182" s="366"/>
      <c r="R182" s="174">
        <f t="shared" si="97"/>
        <v>9600</v>
      </c>
      <c r="S182" s="174"/>
      <c r="T182" s="174"/>
      <c r="U182" s="174"/>
      <c r="V182" s="367">
        <f t="shared" si="98"/>
        <v>9600</v>
      </c>
      <c r="W182" s="366"/>
      <c r="X182" s="174"/>
      <c r="Y182" s="174"/>
      <c r="Z182" s="174"/>
      <c r="AA182" s="174"/>
      <c r="AB182" s="367">
        <f t="shared" si="99"/>
        <v>0</v>
      </c>
      <c r="AC182" s="366"/>
      <c r="AD182" s="174"/>
      <c r="AE182" s="174"/>
      <c r="AF182" s="174"/>
      <c r="AG182" s="174"/>
      <c r="AH182" s="367">
        <f t="shared" si="100"/>
        <v>0</v>
      </c>
      <c r="AI182" s="366"/>
      <c r="AJ182" s="174"/>
      <c r="AK182" s="174"/>
      <c r="AL182" s="174"/>
      <c r="AM182" s="174">
        <f t="shared" si="101"/>
        <v>0</v>
      </c>
      <c r="AN182" s="367">
        <f t="shared" si="102"/>
        <v>0</v>
      </c>
      <c r="AO182" s="611"/>
      <c r="AP182" s="174"/>
      <c r="AQ182" s="174"/>
      <c r="AR182" s="174"/>
      <c r="AS182" s="174"/>
      <c r="AT182" s="367">
        <f t="shared" si="137"/>
        <v>0</v>
      </c>
      <c r="AU182" s="366"/>
      <c r="AV182" s="174"/>
      <c r="AW182" s="174"/>
      <c r="AX182" s="174"/>
      <c r="AY182" s="174"/>
      <c r="AZ182" s="367">
        <f t="shared" si="103"/>
        <v>0</v>
      </c>
      <c r="BA182" s="366"/>
      <c r="BB182" s="174"/>
      <c r="BC182" s="174"/>
      <c r="BD182" s="174"/>
      <c r="BE182" s="174">
        <f t="shared" si="104"/>
        <v>0</v>
      </c>
      <c r="BF182" s="367">
        <f t="shared" si="105"/>
        <v>0</v>
      </c>
      <c r="BG182" s="611"/>
      <c r="BH182" s="174"/>
      <c r="BI182" s="174"/>
      <c r="BJ182" s="174"/>
      <c r="BK182" s="174"/>
      <c r="BL182" s="367">
        <f t="shared" si="138"/>
        <v>0</v>
      </c>
      <c r="BM182" s="366"/>
      <c r="BN182" s="174"/>
      <c r="BO182" s="174"/>
      <c r="BP182" s="174"/>
      <c r="BQ182" s="174"/>
      <c r="BR182" s="367">
        <f t="shared" si="106"/>
        <v>0</v>
      </c>
      <c r="BS182" s="366"/>
      <c r="BT182" s="174"/>
      <c r="BU182" s="174"/>
      <c r="BV182" s="174"/>
      <c r="BW182" s="174"/>
      <c r="BX182" s="367">
        <f t="shared" si="107"/>
        <v>0</v>
      </c>
      <c r="BY182" s="366"/>
      <c r="BZ182" s="174"/>
      <c r="CA182" s="174"/>
      <c r="CB182" s="174"/>
      <c r="CC182" s="174"/>
      <c r="CD182" s="367">
        <f t="shared" si="108"/>
        <v>0</v>
      </c>
      <c r="CE182" s="618"/>
      <c r="CF182" s="366"/>
      <c r="CG182" s="174"/>
      <c r="CH182" s="174"/>
      <c r="CI182" s="174"/>
      <c r="CJ182" s="174"/>
      <c r="CK182" s="367">
        <f t="shared" si="139"/>
        <v>0</v>
      </c>
      <c r="CL182" s="611">
        <f t="shared" si="109"/>
        <v>0</v>
      </c>
      <c r="CM182" s="174">
        <f t="shared" si="110"/>
        <v>0</v>
      </c>
      <c r="CN182" s="174">
        <f t="shared" si="111"/>
        <v>0</v>
      </c>
      <c r="CO182" s="174">
        <f t="shared" si="112"/>
        <v>0</v>
      </c>
      <c r="CP182" s="174">
        <f t="shared" si="113"/>
        <v>0</v>
      </c>
      <c r="CQ182" s="367">
        <f t="shared" si="140"/>
        <v>0</v>
      </c>
      <c r="CR182" s="613"/>
      <c r="CS182" s="601"/>
      <c r="CT182" s="601"/>
      <c r="CU182" s="601"/>
      <c r="CV182" s="601"/>
      <c r="CW182" s="367">
        <f t="shared" si="141"/>
        <v>0</v>
      </c>
      <c r="CX182" s="366"/>
      <c r="CY182" s="174"/>
      <c r="CZ182" s="174"/>
      <c r="DA182" s="174"/>
      <c r="DB182" s="174"/>
      <c r="DC182" s="367">
        <f t="shared" si="114"/>
        <v>0</v>
      </c>
      <c r="DD182" s="366"/>
      <c r="DE182" s="174"/>
      <c r="DF182" s="174"/>
      <c r="DG182" s="174"/>
      <c r="DH182" s="174"/>
      <c r="DI182" s="367">
        <f t="shared" si="115"/>
        <v>0</v>
      </c>
      <c r="DJ182" s="600">
        <f t="shared" si="116"/>
        <v>0</v>
      </c>
      <c r="DK182" s="601">
        <f t="shared" si="117"/>
        <v>9600</v>
      </c>
      <c r="DL182" s="601">
        <f t="shared" si="118"/>
        <v>0</v>
      </c>
      <c r="DM182" s="601">
        <f t="shared" si="119"/>
        <v>0</v>
      </c>
      <c r="DN182" s="601">
        <f t="shared" si="120"/>
        <v>0</v>
      </c>
      <c r="DO182" s="602">
        <f t="shared" si="121"/>
        <v>9600</v>
      </c>
      <c r="DP182" s="600">
        <f t="shared" si="122"/>
        <v>0</v>
      </c>
      <c r="DQ182" s="601">
        <f t="shared" si="123"/>
        <v>0</v>
      </c>
      <c r="DR182" s="601">
        <f t="shared" si="124"/>
        <v>0</v>
      </c>
      <c r="DS182" s="601">
        <f t="shared" si="125"/>
        <v>0</v>
      </c>
      <c r="DT182" s="601">
        <f t="shared" si="126"/>
        <v>0</v>
      </c>
      <c r="DU182" s="602">
        <f t="shared" si="127"/>
        <v>0</v>
      </c>
      <c r="DV182" s="600">
        <f t="shared" si="128"/>
        <v>0</v>
      </c>
      <c r="DW182" s="601">
        <f t="shared" si="129"/>
        <v>9600</v>
      </c>
      <c r="DX182" s="601">
        <f t="shared" si="130"/>
        <v>0</v>
      </c>
      <c r="DY182" s="601">
        <f t="shared" si="131"/>
        <v>0</v>
      </c>
      <c r="DZ182" s="601">
        <f t="shared" si="132"/>
        <v>0</v>
      </c>
      <c r="EA182" s="602">
        <f t="shared" si="133"/>
        <v>9600</v>
      </c>
      <c r="EB182" s="459"/>
      <c r="EC182" s="366"/>
      <c r="ED182" s="174"/>
      <c r="EE182" s="174"/>
      <c r="EF182" s="174"/>
      <c r="EG182" s="174"/>
      <c r="EH182" s="174">
        <f t="shared" si="134"/>
        <v>0</v>
      </c>
      <c r="EI182" s="602"/>
      <c r="EJ182" s="459"/>
      <c r="EK182" s="614"/>
      <c r="EL182" s="622"/>
      <c r="EM182" s="623"/>
      <c r="EO182" s="600">
        <v>201659.58</v>
      </c>
      <c r="EP182" s="601">
        <v>61140.42</v>
      </c>
      <c r="EQ182" s="601">
        <f t="shared" si="135"/>
        <v>262800</v>
      </c>
      <c r="ER182" s="624" t="s">
        <v>5716</v>
      </c>
      <c r="ES182" s="625">
        <v>45078</v>
      </c>
    </row>
    <row r="183" spans="1:149">
      <c r="A183" s="231">
        <v>236</v>
      </c>
      <c r="B183" s="151">
        <v>3444</v>
      </c>
      <c r="C183" s="151">
        <v>16389573</v>
      </c>
      <c r="D183" s="232" t="s">
        <v>1440</v>
      </c>
      <c r="E183" s="366"/>
      <c r="F183" s="174"/>
      <c r="G183" s="174"/>
      <c r="H183" s="174"/>
      <c r="I183" s="174"/>
      <c r="J183" s="367">
        <f t="shared" si="142"/>
        <v>0</v>
      </c>
      <c r="K183" s="366"/>
      <c r="L183" s="174"/>
      <c r="M183" s="174"/>
      <c r="N183" s="174"/>
      <c r="O183" s="174"/>
      <c r="P183" s="367">
        <f t="shared" si="136"/>
        <v>0</v>
      </c>
      <c r="Q183" s="366"/>
      <c r="R183" s="174">
        <f t="shared" si="97"/>
        <v>0</v>
      </c>
      <c r="S183" s="174"/>
      <c r="T183" s="174"/>
      <c r="U183" s="174"/>
      <c r="V183" s="367">
        <f t="shared" si="98"/>
        <v>0</v>
      </c>
      <c r="W183" s="366"/>
      <c r="X183" s="174"/>
      <c r="Y183" s="174"/>
      <c r="Z183" s="174"/>
      <c r="AA183" s="174"/>
      <c r="AB183" s="367">
        <f t="shared" si="99"/>
        <v>0</v>
      </c>
      <c r="AC183" s="366"/>
      <c r="AD183" s="174"/>
      <c r="AE183" s="174"/>
      <c r="AF183" s="174"/>
      <c r="AG183" s="174"/>
      <c r="AH183" s="367">
        <f t="shared" si="100"/>
        <v>0</v>
      </c>
      <c r="AI183" s="366"/>
      <c r="AJ183" s="174"/>
      <c r="AK183" s="174"/>
      <c r="AL183" s="174"/>
      <c r="AM183" s="174">
        <f t="shared" si="101"/>
        <v>0</v>
      </c>
      <c r="AN183" s="367">
        <f t="shared" si="102"/>
        <v>0</v>
      </c>
      <c r="AO183" s="611"/>
      <c r="AP183" s="174"/>
      <c r="AQ183" s="174"/>
      <c r="AR183" s="174"/>
      <c r="AS183" s="174"/>
      <c r="AT183" s="367">
        <f t="shared" si="137"/>
        <v>0</v>
      </c>
      <c r="AU183" s="366"/>
      <c r="AV183" s="174"/>
      <c r="AW183" s="174"/>
      <c r="AX183" s="174"/>
      <c r="AY183" s="174"/>
      <c r="AZ183" s="367">
        <f t="shared" si="103"/>
        <v>0</v>
      </c>
      <c r="BA183" s="366"/>
      <c r="BB183" s="174"/>
      <c r="BC183" s="174"/>
      <c r="BD183" s="174"/>
      <c r="BE183" s="174">
        <f t="shared" si="104"/>
        <v>0</v>
      </c>
      <c r="BF183" s="367">
        <f t="shared" si="105"/>
        <v>0</v>
      </c>
      <c r="BG183" s="611"/>
      <c r="BH183" s="174"/>
      <c r="BI183" s="174"/>
      <c r="BJ183" s="174"/>
      <c r="BK183" s="174"/>
      <c r="BL183" s="367">
        <f t="shared" si="138"/>
        <v>0</v>
      </c>
      <c r="BM183" s="366"/>
      <c r="BN183" s="174"/>
      <c r="BO183" s="174"/>
      <c r="BP183" s="174"/>
      <c r="BQ183" s="174"/>
      <c r="BR183" s="367">
        <f t="shared" si="106"/>
        <v>0</v>
      </c>
      <c r="BS183" s="366"/>
      <c r="BT183" s="174"/>
      <c r="BU183" s="174"/>
      <c r="BV183" s="174"/>
      <c r="BW183" s="174"/>
      <c r="BX183" s="367">
        <f t="shared" si="107"/>
        <v>0</v>
      </c>
      <c r="BY183" s="366"/>
      <c r="BZ183" s="174"/>
      <c r="CA183" s="174"/>
      <c r="CB183" s="174"/>
      <c r="CC183" s="174"/>
      <c r="CD183" s="367">
        <f t="shared" si="108"/>
        <v>0</v>
      </c>
      <c r="CE183" s="618"/>
      <c r="CF183" s="366"/>
      <c r="CG183" s="174"/>
      <c r="CH183" s="174"/>
      <c r="CI183" s="174"/>
      <c r="CJ183" s="174"/>
      <c r="CK183" s="367">
        <f t="shared" si="139"/>
        <v>0</v>
      </c>
      <c r="CL183" s="611">
        <f t="shared" si="109"/>
        <v>0</v>
      </c>
      <c r="CM183" s="174">
        <f t="shared" si="110"/>
        <v>0</v>
      </c>
      <c r="CN183" s="174">
        <f t="shared" si="111"/>
        <v>0</v>
      </c>
      <c r="CO183" s="174">
        <f t="shared" si="112"/>
        <v>0</v>
      </c>
      <c r="CP183" s="174">
        <f t="shared" si="113"/>
        <v>0</v>
      </c>
      <c r="CQ183" s="367">
        <f t="shared" si="140"/>
        <v>0</v>
      </c>
      <c r="CR183" s="613"/>
      <c r="CS183" s="601"/>
      <c r="CT183" s="601"/>
      <c r="CU183" s="601"/>
      <c r="CV183" s="601"/>
      <c r="CW183" s="367">
        <f t="shared" si="141"/>
        <v>0</v>
      </c>
      <c r="CX183" s="366"/>
      <c r="CY183" s="174"/>
      <c r="CZ183" s="174"/>
      <c r="DA183" s="174"/>
      <c r="DB183" s="174"/>
      <c r="DC183" s="367">
        <f t="shared" si="114"/>
        <v>0</v>
      </c>
      <c r="DD183" s="366"/>
      <c r="DE183" s="174"/>
      <c r="DF183" s="174"/>
      <c r="DG183" s="174"/>
      <c r="DH183" s="174"/>
      <c r="DI183" s="367">
        <f t="shared" si="115"/>
        <v>0</v>
      </c>
      <c r="DJ183" s="600">
        <f t="shared" si="116"/>
        <v>0</v>
      </c>
      <c r="DK183" s="601">
        <f t="shared" si="117"/>
        <v>0</v>
      </c>
      <c r="DL183" s="601">
        <f t="shared" si="118"/>
        <v>0</v>
      </c>
      <c r="DM183" s="601">
        <f t="shared" si="119"/>
        <v>0</v>
      </c>
      <c r="DN183" s="601">
        <f t="shared" si="120"/>
        <v>0</v>
      </c>
      <c r="DO183" s="602">
        <f t="shared" si="121"/>
        <v>0</v>
      </c>
      <c r="DP183" s="600">
        <f t="shared" si="122"/>
        <v>0</v>
      </c>
      <c r="DQ183" s="601">
        <f t="shared" si="123"/>
        <v>0</v>
      </c>
      <c r="DR183" s="601">
        <f t="shared" si="124"/>
        <v>0</v>
      </c>
      <c r="DS183" s="601">
        <f t="shared" si="125"/>
        <v>0</v>
      </c>
      <c r="DT183" s="601">
        <f t="shared" si="126"/>
        <v>0</v>
      </c>
      <c r="DU183" s="602">
        <f t="shared" si="127"/>
        <v>0</v>
      </c>
      <c r="DV183" s="600">
        <f t="shared" si="128"/>
        <v>0</v>
      </c>
      <c r="DW183" s="601">
        <f t="shared" si="129"/>
        <v>0</v>
      </c>
      <c r="DX183" s="601">
        <f t="shared" si="130"/>
        <v>0</v>
      </c>
      <c r="DY183" s="601">
        <f t="shared" si="131"/>
        <v>0</v>
      </c>
      <c r="DZ183" s="601">
        <f t="shared" si="132"/>
        <v>0</v>
      </c>
      <c r="EA183" s="602">
        <f t="shared" si="133"/>
        <v>0</v>
      </c>
      <c r="EB183" s="459"/>
      <c r="EC183" s="366"/>
      <c r="ED183" s="174"/>
      <c r="EE183" s="174"/>
      <c r="EF183" s="174"/>
      <c r="EG183" s="174"/>
      <c r="EH183" s="174">
        <f t="shared" si="134"/>
        <v>0</v>
      </c>
      <c r="EI183" s="602"/>
      <c r="EJ183" s="459"/>
      <c r="EK183" s="614"/>
      <c r="EL183" s="622"/>
      <c r="EM183" s="623"/>
      <c r="EO183" s="600"/>
      <c r="EP183" s="601"/>
      <c r="EQ183" s="601"/>
      <c r="ER183" s="624"/>
      <c r="ES183" s="625"/>
    </row>
    <row r="184" spans="1:149">
      <c r="A184" s="231">
        <v>237</v>
      </c>
      <c r="B184" s="151">
        <v>3443</v>
      </c>
      <c r="C184" s="151">
        <v>16389581</v>
      </c>
      <c r="D184" s="232" t="s">
        <v>1448</v>
      </c>
      <c r="E184" s="366"/>
      <c r="F184" s="174">
        <v>38400</v>
      </c>
      <c r="G184" s="174"/>
      <c r="H184" s="174"/>
      <c r="I184" s="174"/>
      <c r="J184" s="367">
        <f t="shared" si="142"/>
        <v>38400</v>
      </c>
      <c r="K184" s="366"/>
      <c r="L184" s="174"/>
      <c r="M184" s="174"/>
      <c r="N184" s="174"/>
      <c r="O184" s="174"/>
      <c r="P184" s="367">
        <f t="shared" si="136"/>
        <v>0</v>
      </c>
      <c r="Q184" s="366"/>
      <c r="R184" s="174">
        <f t="shared" si="97"/>
        <v>38400</v>
      </c>
      <c r="S184" s="174"/>
      <c r="T184" s="174"/>
      <c r="U184" s="174"/>
      <c r="V184" s="367">
        <f t="shared" si="98"/>
        <v>38400</v>
      </c>
      <c r="W184" s="366"/>
      <c r="X184" s="174"/>
      <c r="Y184" s="174"/>
      <c r="Z184" s="174"/>
      <c r="AA184" s="174"/>
      <c r="AB184" s="367">
        <f t="shared" si="99"/>
        <v>0</v>
      </c>
      <c r="AC184" s="366"/>
      <c r="AD184" s="174"/>
      <c r="AE184" s="174"/>
      <c r="AF184" s="174"/>
      <c r="AG184" s="174"/>
      <c r="AH184" s="367">
        <f t="shared" si="100"/>
        <v>0</v>
      </c>
      <c r="AI184" s="366"/>
      <c r="AJ184" s="174"/>
      <c r="AK184" s="174"/>
      <c r="AL184" s="174"/>
      <c r="AM184" s="174">
        <f t="shared" si="101"/>
        <v>0</v>
      </c>
      <c r="AN184" s="367">
        <f t="shared" si="102"/>
        <v>0</v>
      </c>
      <c r="AO184" s="611"/>
      <c r="AP184" s="174"/>
      <c r="AQ184" s="174"/>
      <c r="AR184" s="174"/>
      <c r="AS184" s="174">
        <v>32000</v>
      </c>
      <c r="AT184" s="367">
        <f t="shared" si="137"/>
        <v>32000</v>
      </c>
      <c r="AU184" s="366"/>
      <c r="AV184" s="174"/>
      <c r="AW184" s="174"/>
      <c r="AX184" s="174"/>
      <c r="AY184" s="174"/>
      <c r="AZ184" s="367">
        <f t="shared" si="103"/>
        <v>0</v>
      </c>
      <c r="BA184" s="366"/>
      <c r="BB184" s="174"/>
      <c r="BC184" s="174"/>
      <c r="BD184" s="174"/>
      <c r="BE184" s="174">
        <f t="shared" si="104"/>
        <v>32000</v>
      </c>
      <c r="BF184" s="367">
        <f t="shared" si="105"/>
        <v>32000</v>
      </c>
      <c r="BG184" s="611"/>
      <c r="BH184" s="174"/>
      <c r="BI184" s="174"/>
      <c r="BJ184" s="174"/>
      <c r="BK184" s="174"/>
      <c r="BL184" s="367">
        <f t="shared" si="138"/>
        <v>0</v>
      </c>
      <c r="BM184" s="366"/>
      <c r="BN184" s="174"/>
      <c r="BO184" s="174"/>
      <c r="BP184" s="174"/>
      <c r="BQ184" s="174"/>
      <c r="BR184" s="367">
        <f t="shared" si="106"/>
        <v>0</v>
      </c>
      <c r="BS184" s="366"/>
      <c r="BT184" s="174"/>
      <c r="BU184" s="174"/>
      <c r="BV184" s="174"/>
      <c r="BW184" s="174"/>
      <c r="BX184" s="367">
        <f t="shared" si="107"/>
        <v>0</v>
      </c>
      <c r="BY184" s="366"/>
      <c r="BZ184" s="174"/>
      <c r="CA184" s="174"/>
      <c r="CB184" s="174"/>
      <c r="CC184" s="174"/>
      <c r="CD184" s="367">
        <f t="shared" si="108"/>
        <v>0</v>
      </c>
      <c r="CE184" s="618"/>
      <c r="CF184" s="366"/>
      <c r="CG184" s="174"/>
      <c r="CH184" s="174"/>
      <c r="CI184" s="174"/>
      <c r="CJ184" s="174"/>
      <c r="CK184" s="367">
        <f t="shared" si="139"/>
        <v>0</v>
      </c>
      <c r="CL184" s="611">
        <f t="shared" si="109"/>
        <v>0</v>
      </c>
      <c r="CM184" s="174">
        <f t="shared" si="110"/>
        <v>0</v>
      </c>
      <c r="CN184" s="174">
        <f t="shared" si="111"/>
        <v>0</v>
      </c>
      <c r="CO184" s="174">
        <f t="shared" si="112"/>
        <v>0</v>
      </c>
      <c r="CP184" s="174">
        <f t="shared" si="113"/>
        <v>0</v>
      </c>
      <c r="CQ184" s="367">
        <f t="shared" si="140"/>
        <v>0</v>
      </c>
      <c r="CR184" s="613"/>
      <c r="CS184" s="601"/>
      <c r="CT184" s="601"/>
      <c r="CU184" s="601"/>
      <c r="CV184" s="601"/>
      <c r="CW184" s="367">
        <f t="shared" si="141"/>
        <v>0</v>
      </c>
      <c r="CX184" s="366"/>
      <c r="CY184" s="174"/>
      <c r="CZ184" s="174"/>
      <c r="DA184" s="174"/>
      <c r="DB184" s="174"/>
      <c r="DC184" s="367">
        <f t="shared" si="114"/>
        <v>0</v>
      </c>
      <c r="DD184" s="366"/>
      <c r="DE184" s="174"/>
      <c r="DF184" s="174"/>
      <c r="DG184" s="174"/>
      <c r="DH184" s="174"/>
      <c r="DI184" s="367">
        <f t="shared" si="115"/>
        <v>0</v>
      </c>
      <c r="DJ184" s="600">
        <f t="shared" si="116"/>
        <v>0</v>
      </c>
      <c r="DK184" s="601">
        <f t="shared" si="117"/>
        <v>38400</v>
      </c>
      <c r="DL184" s="601">
        <f t="shared" si="118"/>
        <v>0</v>
      </c>
      <c r="DM184" s="601">
        <f t="shared" si="119"/>
        <v>0</v>
      </c>
      <c r="DN184" s="601">
        <f t="shared" si="120"/>
        <v>32000</v>
      </c>
      <c r="DO184" s="602">
        <f t="shared" si="121"/>
        <v>70400</v>
      </c>
      <c r="DP184" s="600">
        <f t="shared" si="122"/>
        <v>0</v>
      </c>
      <c r="DQ184" s="601">
        <f t="shared" si="123"/>
        <v>0</v>
      </c>
      <c r="DR184" s="601">
        <f t="shared" si="124"/>
        <v>0</v>
      </c>
      <c r="DS184" s="601">
        <f t="shared" si="125"/>
        <v>0</v>
      </c>
      <c r="DT184" s="601">
        <f t="shared" si="126"/>
        <v>0</v>
      </c>
      <c r="DU184" s="602">
        <f t="shared" si="127"/>
        <v>0</v>
      </c>
      <c r="DV184" s="600">
        <f t="shared" si="128"/>
        <v>0</v>
      </c>
      <c r="DW184" s="601">
        <f t="shared" si="129"/>
        <v>38400</v>
      </c>
      <c r="DX184" s="601">
        <f t="shared" si="130"/>
        <v>0</v>
      </c>
      <c r="DY184" s="601">
        <f t="shared" si="131"/>
        <v>0</v>
      </c>
      <c r="DZ184" s="601">
        <f t="shared" si="132"/>
        <v>32000</v>
      </c>
      <c r="EA184" s="602">
        <f t="shared" si="133"/>
        <v>70400</v>
      </c>
      <c r="EB184" s="459"/>
      <c r="EC184" s="366"/>
      <c r="ED184" s="174"/>
      <c r="EE184" s="174"/>
      <c r="EF184" s="174"/>
      <c r="EG184" s="174"/>
      <c r="EH184" s="174">
        <f t="shared" si="134"/>
        <v>0</v>
      </c>
      <c r="EI184" s="602"/>
      <c r="EJ184" s="459"/>
      <c r="EK184" s="614"/>
      <c r="EL184" s="622"/>
      <c r="EM184" s="623"/>
      <c r="EO184" s="600"/>
      <c r="EP184" s="601"/>
      <c r="EQ184" s="601"/>
      <c r="ER184" s="624"/>
      <c r="ES184" s="625"/>
    </row>
    <row r="185" spans="1:149">
      <c r="A185" s="231">
        <v>238</v>
      </c>
      <c r="B185" s="151">
        <v>4476</v>
      </c>
      <c r="C185" s="151">
        <v>70200815</v>
      </c>
      <c r="D185" s="232" t="s">
        <v>1453</v>
      </c>
      <c r="E185" s="366"/>
      <c r="F185" s="174"/>
      <c r="G185" s="174"/>
      <c r="H185" s="174"/>
      <c r="I185" s="174"/>
      <c r="J185" s="367">
        <f t="shared" si="142"/>
        <v>0</v>
      </c>
      <c r="K185" s="366"/>
      <c r="L185" s="174"/>
      <c r="M185" s="174"/>
      <c r="N185" s="174"/>
      <c r="O185" s="174"/>
      <c r="P185" s="367">
        <f t="shared" si="136"/>
        <v>0</v>
      </c>
      <c r="Q185" s="366"/>
      <c r="R185" s="174">
        <f t="shared" si="97"/>
        <v>0</v>
      </c>
      <c r="S185" s="174"/>
      <c r="T185" s="174"/>
      <c r="U185" s="174"/>
      <c r="V185" s="367">
        <f t="shared" si="98"/>
        <v>0</v>
      </c>
      <c r="W185" s="366"/>
      <c r="X185" s="174"/>
      <c r="Y185" s="174"/>
      <c r="Z185" s="174"/>
      <c r="AA185" s="174"/>
      <c r="AB185" s="367">
        <f t="shared" si="99"/>
        <v>0</v>
      </c>
      <c r="AC185" s="366"/>
      <c r="AD185" s="174"/>
      <c r="AE185" s="174"/>
      <c r="AF185" s="174"/>
      <c r="AG185" s="174"/>
      <c r="AH185" s="367">
        <f t="shared" si="100"/>
        <v>0</v>
      </c>
      <c r="AI185" s="366"/>
      <c r="AJ185" s="174"/>
      <c r="AK185" s="174"/>
      <c r="AL185" s="174"/>
      <c r="AM185" s="174">
        <f t="shared" si="101"/>
        <v>0</v>
      </c>
      <c r="AN185" s="367">
        <f t="shared" si="102"/>
        <v>0</v>
      </c>
      <c r="AO185" s="611"/>
      <c r="AP185" s="174"/>
      <c r="AQ185" s="174"/>
      <c r="AR185" s="174"/>
      <c r="AS185" s="174"/>
      <c r="AT185" s="367">
        <f t="shared" si="137"/>
        <v>0</v>
      </c>
      <c r="AU185" s="366"/>
      <c r="AV185" s="174"/>
      <c r="AW185" s="174"/>
      <c r="AX185" s="174"/>
      <c r="AY185" s="174"/>
      <c r="AZ185" s="367">
        <f t="shared" si="103"/>
        <v>0</v>
      </c>
      <c r="BA185" s="366"/>
      <c r="BB185" s="174"/>
      <c r="BC185" s="174"/>
      <c r="BD185" s="174"/>
      <c r="BE185" s="174">
        <f t="shared" si="104"/>
        <v>0</v>
      </c>
      <c r="BF185" s="367">
        <f t="shared" si="105"/>
        <v>0</v>
      </c>
      <c r="BG185" s="611"/>
      <c r="BH185" s="174"/>
      <c r="BI185" s="174"/>
      <c r="BJ185" s="174"/>
      <c r="BK185" s="174"/>
      <c r="BL185" s="367">
        <f t="shared" si="138"/>
        <v>0</v>
      </c>
      <c r="BM185" s="366"/>
      <c r="BN185" s="174"/>
      <c r="BO185" s="174"/>
      <c r="BP185" s="174"/>
      <c r="BQ185" s="174"/>
      <c r="BR185" s="367">
        <f t="shared" si="106"/>
        <v>0</v>
      </c>
      <c r="BS185" s="366"/>
      <c r="BT185" s="174"/>
      <c r="BU185" s="174"/>
      <c r="BV185" s="174"/>
      <c r="BW185" s="174"/>
      <c r="BX185" s="367">
        <f t="shared" si="107"/>
        <v>0</v>
      </c>
      <c r="BY185" s="366"/>
      <c r="BZ185" s="174"/>
      <c r="CA185" s="174"/>
      <c r="CB185" s="174"/>
      <c r="CC185" s="174"/>
      <c r="CD185" s="367">
        <f t="shared" si="108"/>
        <v>0</v>
      </c>
      <c r="CE185" s="618"/>
      <c r="CF185" s="366"/>
      <c r="CG185" s="174"/>
      <c r="CH185" s="174"/>
      <c r="CI185" s="174"/>
      <c r="CJ185" s="174"/>
      <c r="CK185" s="367">
        <f t="shared" si="139"/>
        <v>0</v>
      </c>
      <c r="CL185" s="611">
        <f t="shared" si="109"/>
        <v>0</v>
      </c>
      <c r="CM185" s="174">
        <f t="shared" si="110"/>
        <v>0</v>
      </c>
      <c r="CN185" s="174">
        <f t="shared" si="111"/>
        <v>0</v>
      </c>
      <c r="CO185" s="174">
        <f t="shared" si="112"/>
        <v>0</v>
      </c>
      <c r="CP185" s="174">
        <f t="shared" si="113"/>
        <v>0</v>
      </c>
      <c r="CQ185" s="367">
        <f t="shared" si="140"/>
        <v>0</v>
      </c>
      <c r="CR185" s="613"/>
      <c r="CS185" s="601"/>
      <c r="CT185" s="601"/>
      <c r="CU185" s="601"/>
      <c r="CV185" s="601"/>
      <c r="CW185" s="367">
        <f t="shared" si="141"/>
        <v>0</v>
      </c>
      <c r="CX185" s="366"/>
      <c r="CY185" s="174"/>
      <c r="CZ185" s="174"/>
      <c r="DA185" s="174"/>
      <c r="DB185" s="174"/>
      <c r="DC185" s="367">
        <f t="shared" si="114"/>
        <v>0</v>
      </c>
      <c r="DD185" s="366"/>
      <c r="DE185" s="174"/>
      <c r="DF185" s="174"/>
      <c r="DG185" s="174"/>
      <c r="DH185" s="174"/>
      <c r="DI185" s="367">
        <f t="shared" si="115"/>
        <v>0</v>
      </c>
      <c r="DJ185" s="600">
        <f t="shared" si="116"/>
        <v>0</v>
      </c>
      <c r="DK185" s="601">
        <f t="shared" si="117"/>
        <v>0</v>
      </c>
      <c r="DL185" s="601">
        <f t="shared" si="118"/>
        <v>0</v>
      </c>
      <c r="DM185" s="601">
        <f t="shared" si="119"/>
        <v>0</v>
      </c>
      <c r="DN185" s="601">
        <f t="shared" si="120"/>
        <v>0</v>
      </c>
      <c r="DO185" s="602">
        <f t="shared" si="121"/>
        <v>0</v>
      </c>
      <c r="DP185" s="600">
        <f t="shared" si="122"/>
        <v>0</v>
      </c>
      <c r="DQ185" s="601">
        <f t="shared" si="123"/>
        <v>0</v>
      </c>
      <c r="DR185" s="601">
        <f t="shared" si="124"/>
        <v>0</v>
      </c>
      <c r="DS185" s="601">
        <f t="shared" si="125"/>
        <v>0</v>
      </c>
      <c r="DT185" s="601">
        <f t="shared" si="126"/>
        <v>0</v>
      </c>
      <c r="DU185" s="602">
        <f t="shared" si="127"/>
        <v>0</v>
      </c>
      <c r="DV185" s="600">
        <f t="shared" si="128"/>
        <v>0</v>
      </c>
      <c r="DW185" s="601">
        <f t="shared" si="129"/>
        <v>0</v>
      </c>
      <c r="DX185" s="601">
        <f t="shared" si="130"/>
        <v>0</v>
      </c>
      <c r="DY185" s="601">
        <f t="shared" si="131"/>
        <v>0</v>
      </c>
      <c r="DZ185" s="601">
        <f t="shared" si="132"/>
        <v>0</v>
      </c>
      <c r="EA185" s="602">
        <f t="shared" si="133"/>
        <v>0</v>
      </c>
      <c r="EB185" s="459"/>
      <c r="EC185" s="366"/>
      <c r="ED185" s="174"/>
      <c r="EE185" s="174"/>
      <c r="EF185" s="174"/>
      <c r="EG185" s="174"/>
      <c r="EH185" s="174">
        <f t="shared" si="134"/>
        <v>0</v>
      </c>
      <c r="EI185" s="602"/>
      <c r="EJ185" s="459"/>
      <c r="EK185" s="614"/>
      <c r="EL185" s="622"/>
      <c r="EM185" s="623"/>
      <c r="EO185" s="600"/>
      <c r="EP185" s="601"/>
      <c r="EQ185" s="601"/>
      <c r="ER185" s="624"/>
      <c r="ES185" s="625"/>
    </row>
    <row r="186" spans="1:149">
      <c r="A186" s="231">
        <v>239</v>
      </c>
      <c r="B186" s="151">
        <v>4411</v>
      </c>
      <c r="C186" s="151">
        <v>70982121</v>
      </c>
      <c r="D186" s="232" t="s">
        <v>1459</v>
      </c>
      <c r="E186" s="366"/>
      <c r="F186" s="174"/>
      <c r="G186" s="174"/>
      <c r="H186" s="174"/>
      <c r="I186" s="174"/>
      <c r="J186" s="367">
        <f t="shared" si="142"/>
        <v>0</v>
      </c>
      <c r="K186" s="366"/>
      <c r="L186" s="174"/>
      <c r="M186" s="174"/>
      <c r="N186" s="174"/>
      <c r="O186" s="174"/>
      <c r="P186" s="367">
        <f t="shared" si="136"/>
        <v>0</v>
      </c>
      <c r="Q186" s="366"/>
      <c r="R186" s="174">
        <f t="shared" si="97"/>
        <v>0</v>
      </c>
      <c r="S186" s="174"/>
      <c r="T186" s="174"/>
      <c r="U186" s="174"/>
      <c r="V186" s="367">
        <f t="shared" si="98"/>
        <v>0</v>
      </c>
      <c r="W186" s="366"/>
      <c r="X186" s="174"/>
      <c r="Y186" s="174"/>
      <c r="Z186" s="174"/>
      <c r="AA186" s="174"/>
      <c r="AB186" s="367">
        <f t="shared" si="99"/>
        <v>0</v>
      </c>
      <c r="AC186" s="366"/>
      <c r="AD186" s="174"/>
      <c r="AE186" s="174"/>
      <c r="AF186" s="174"/>
      <c r="AG186" s="174"/>
      <c r="AH186" s="367">
        <f t="shared" si="100"/>
        <v>0</v>
      </c>
      <c r="AI186" s="366"/>
      <c r="AJ186" s="174"/>
      <c r="AK186" s="174"/>
      <c r="AL186" s="174"/>
      <c r="AM186" s="174">
        <f t="shared" si="101"/>
        <v>0</v>
      </c>
      <c r="AN186" s="367">
        <f t="shared" si="102"/>
        <v>0</v>
      </c>
      <c r="AO186" s="611"/>
      <c r="AP186" s="174"/>
      <c r="AQ186" s="174"/>
      <c r="AR186" s="174"/>
      <c r="AS186" s="174"/>
      <c r="AT186" s="367">
        <f t="shared" si="137"/>
        <v>0</v>
      </c>
      <c r="AU186" s="366"/>
      <c r="AV186" s="174"/>
      <c r="AW186" s="174"/>
      <c r="AX186" s="174"/>
      <c r="AY186" s="174"/>
      <c r="AZ186" s="367">
        <f t="shared" si="103"/>
        <v>0</v>
      </c>
      <c r="BA186" s="366"/>
      <c r="BB186" s="174"/>
      <c r="BC186" s="174"/>
      <c r="BD186" s="174"/>
      <c r="BE186" s="174">
        <f t="shared" si="104"/>
        <v>0</v>
      </c>
      <c r="BF186" s="367">
        <f t="shared" si="105"/>
        <v>0</v>
      </c>
      <c r="BG186" s="611"/>
      <c r="BH186" s="174"/>
      <c r="BI186" s="174"/>
      <c r="BJ186" s="174"/>
      <c r="BK186" s="174"/>
      <c r="BL186" s="367">
        <f t="shared" si="138"/>
        <v>0</v>
      </c>
      <c r="BM186" s="366"/>
      <c r="BN186" s="174"/>
      <c r="BO186" s="174"/>
      <c r="BP186" s="174"/>
      <c r="BQ186" s="174"/>
      <c r="BR186" s="367">
        <f t="shared" si="106"/>
        <v>0</v>
      </c>
      <c r="BS186" s="366"/>
      <c r="BT186" s="174"/>
      <c r="BU186" s="174"/>
      <c r="BV186" s="174"/>
      <c r="BW186" s="174"/>
      <c r="BX186" s="367">
        <f t="shared" si="107"/>
        <v>0</v>
      </c>
      <c r="BY186" s="366"/>
      <c r="BZ186" s="174"/>
      <c r="CA186" s="174"/>
      <c r="CB186" s="174"/>
      <c r="CC186" s="174"/>
      <c r="CD186" s="367">
        <f t="shared" si="108"/>
        <v>0</v>
      </c>
      <c r="CE186" s="618"/>
      <c r="CF186" s="366"/>
      <c r="CG186" s="174"/>
      <c r="CH186" s="174"/>
      <c r="CI186" s="174"/>
      <c r="CJ186" s="174"/>
      <c r="CK186" s="367">
        <f t="shared" si="139"/>
        <v>0</v>
      </c>
      <c r="CL186" s="611">
        <f t="shared" si="109"/>
        <v>0</v>
      </c>
      <c r="CM186" s="174">
        <f t="shared" si="110"/>
        <v>0</v>
      </c>
      <c r="CN186" s="174">
        <f t="shared" si="111"/>
        <v>0</v>
      </c>
      <c r="CO186" s="174">
        <f t="shared" si="112"/>
        <v>0</v>
      </c>
      <c r="CP186" s="174">
        <f t="shared" si="113"/>
        <v>0</v>
      </c>
      <c r="CQ186" s="367">
        <f t="shared" si="140"/>
        <v>0</v>
      </c>
      <c r="CR186" s="613"/>
      <c r="CS186" s="601"/>
      <c r="CT186" s="601"/>
      <c r="CU186" s="601"/>
      <c r="CV186" s="601"/>
      <c r="CW186" s="367">
        <f t="shared" si="141"/>
        <v>0</v>
      </c>
      <c r="CX186" s="366"/>
      <c r="CY186" s="174"/>
      <c r="CZ186" s="174"/>
      <c r="DA186" s="174"/>
      <c r="DB186" s="174"/>
      <c r="DC186" s="367">
        <f t="shared" si="114"/>
        <v>0</v>
      </c>
      <c r="DD186" s="366"/>
      <c r="DE186" s="174"/>
      <c r="DF186" s="174"/>
      <c r="DG186" s="174"/>
      <c r="DH186" s="174"/>
      <c r="DI186" s="367">
        <f t="shared" si="115"/>
        <v>0</v>
      </c>
      <c r="DJ186" s="600">
        <f t="shared" si="116"/>
        <v>0</v>
      </c>
      <c r="DK186" s="601">
        <f t="shared" si="117"/>
        <v>0</v>
      </c>
      <c r="DL186" s="601">
        <f t="shared" si="118"/>
        <v>0</v>
      </c>
      <c r="DM186" s="601">
        <f t="shared" si="119"/>
        <v>0</v>
      </c>
      <c r="DN186" s="601">
        <f t="shared" si="120"/>
        <v>0</v>
      </c>
      <c r="DO186" s="602">
        <f t="shared" si="121"/>
        <v>0</v>
      </c>
      <c r="DP186" s="600">
        <f t="shared" si="122"/>
        <v>0</v>
      </c>
      <c r="DQ186" s="601">
        <f t="shared" si="123"/>
        <v>0</v>
      </c>
      <c r="DR186" s="601">
        <f t="shared" si="124"/>
        <v>0</v>
      </c>
      <c r="DS186" s="601">
        <f t="shared" si="125"/>
        <v>0</v>
      </c>
      <c r="DT186" s="601">
        <f t="shared" si="126"/>
        <v>0</v>
      </c>
      <c r="DU186" s="602">
        <f t="shared" si="127"/>
        <v>0</v>
      </c>
      <c r="DV186" s="600">
        <f t="shared" si="128"/>
        <v>0</v>
      </c>
      <c r="DW186" s="601">
        <f t="shared" si="129"/>
        <v>0</v>
      </c>
      <c r="DX186" s="601">
        <f t="shared" si="130"/>
        <v>0</v>
      </c>
      <c r="DY186" s="601">
        <f t="shared" si="131"/>
        <v>0</v>
      </c>
      <c r="DZ186" s="601">
        <f t="shared" si="132"/>
        <v>0</v>
      </c>
      <c r="EA186" s="602">
        <f t="shared" si="133"/>
        <v>0</v>
      </c>
      <c r="EB186" s="459"/>
      <c r="EC186" s="366"/>
      <c r="ED186" s="174"/>
      <c r="EE186" s="174"/>
      <c r="EF186" s="174"/>
      <c r="EG186" s="174"/>
      <c r="EH186" s="174">
        <f t="shared" si="134"/>
        <v>0</v>
      </c>
      <c r="EI186" s="602"/>
      <c r="EJ186" s="459"/>
      <c r="EK186" s="614"/>
      <c r="EL186" s="622"/>
      <c r="EM186" s="623"/>
      <c r="EO186" s="600"/>
      <c r="EP186" s="601"/>
      <c r="EQ186" s="601"/>
      <c r="ER186" s="624"/>
      <c r="ES186" s="625"/>
    </row>
    <row r="187" spans="1:149">
      <c r="A187" s="231">
        <v>240</v>
      </c>
      <c r="B187" s="151">
        <v>4409</v>
      </c>
      <c r="C187" s="151">
        <v>70982104</v>
      </c>
      <c r="D187" s="232" t="s">
        <v>1465</v>
      </c>
      <c r="E187" s="366"/>
      <c r="F187" s="174"/>
      <c r="G187" s="174"/>
      <c r="H187" s="174"/>
      <c r="I187" s="174"/>
      <c r="J187" s="367">
        <f t="shared" si="142"/>
        <v>0</v>
      </c>
      <c r="K187" s="366"/>
      <c r="L187" s="174"/>
      <c r="M187" s="174"/>
      <c r="N187" s="174"/>
      <c r="O187" s="174"/>
      <c r="P187" s="367">
        <f t="shared" si="136"/>
        <v>0</v>
      </c>
      <c r="Q187" s="366"/>
      <c r="R187" s="174">
        <f t="shared" si="97"/>
        <v>0</v>
      </c>
      <c r="S187" s="174"/>
      <c r="T187" s="174"/>
      <c r="U187" s="174"/>
      <c r="V187" s="367">
        <f t="shared" si="98"/>
        <v>0</v>
      </c>
      <c r="W187" s="366"/>
      <c r="X187" s="174"/>
      <c r="Y187" s="174"/>
      <c r="Z187" s="174"/>
      <c r="AA187" s="174"/>
      <c r="AB187" s="367">
        <f t="shared" si="99"/>
        <v>0</v>
      </c>
      <c r="AC187" s="366"/>
      <c r="AD187" s="174"/>
      <c r="AE187" s="174"/>
      <c r="AF187" s="174"/>
      <c r="AG187" s="174"/>
      <c r="AH187" s="367">
        <f t="shared" si="100"/>
        <v>0</v>
      </c>
      <c r="AI187" s="366"/>
      <c r="AJ187" s="174"/>
      <c r="AK187" s="174"/>
      <c r="AL187" s="174"/>
      <c r="AM187" s="174">
        <f t="shared" si="101"/>
        <v>0</v>
      </c>
      <c r="AN187" s="367">
        <f t="shared" si="102"/>
        <v>0</v>
      </c>
      <c r="AO187" s="611"/>
      <c r="AP187" s="174"/>
      <c r="AQ187" s="174"/>
      <c r="AR187" s="174"/>
      <c r="AS187" s="174"/>
      <c r="AT187" s="367">
        <f t="shared" si="137"/>
        <v>0</v>
      </c>
      <c r="AU187" s="366"/>
      <c r="AV187" s="174"/>
      <c r="AW187" s="174"/>
      <c r="AX187" s="174"/>
      <c r="AY187" s="174"/>
      <c r="AZ187" s="367">
        <f t="shared" si="103"/>
        <v>0</v>
      </c>
      <c r="BA187" s="366"/>
      <c r="BB187" s="174"/>
      <c r="BC187" s="174"/>
      <c r="BD187" s="174"/>
      <c r="BE187" s="174">
        <f t="shared" si="104"/>
        <v>0</v>
      </c>
      <c r="BF187" s="367">
        <f t="shared" si="105"/>
        <v>0</v>
      </c>
      <c r="BG187" s="611"/>
      <c r="BH187" s="174"/>
      <c r="BI187" s="174"/>
      <c r="BJ187" s="174"/>
      <c r="BK187" s="174"/>
      <c r="BL187" s="367">
        <f t="shared" si="138"/>
        <v>0</v>
      </c>
      <c r="BM187" s="366"/>
      <c r="BN187" s="174"/>
      <c r="BO187" s="174"/>
      <c r="BP187" s="174"/>
      <c r="BQ187" s="174"/>
      <c r="BR187" s="367">
        <f t="shared" si="106"/>
        <v>0</v>
      </c>
      <c r="BS187" s="366"/>
      <c r="BT187" s="174"/>
      <c r="BU187" s="174"/>
      <c r="BV187" s="174"/>
      <c r="BW187" s="174"/>
      <c r="BX187" s="367">
        <f t="shared" si="107"/>
        <v>0</v>
      </c>
      <c r="BY187" s="366"/>
      <c r="BZ187" s="174"/>
      <c r="CA187" s="174"/>
      <c r="CB187" s="174"/>
      <c r="CC187" s="174"/>
      <c r="CD187" s="367">
        <f t="shared" si="108"/>
        <v>0</v>
      </c>
      <c r="CE187" s="618"/>
      <c r="CF187" s="366"/>
      <c r="CG187" s="174"/>
      <c r="CH187" s="174"/>
      <c r="CI187" s="174"/>
      <c r="CJ187" s="174"/>
      <c r="CK187" s="367">
        <f t="shared" si="139"/>
        <v>0</v>
      </c>
      <c r="CL187" s="611">
        <f t="shared" si="109"/>
        <v>0</v>
      </c>
      <c r="CM187" s="174">
        <f t="shared" si="110"/>
        <v>0</v>
      </c>
      <c r="CN187" s="174">
        <f t="shared" si="111"/>
        <v>0</v>
      </c>
      <c r="CO187" s="174">
        <f t="shared" si="112"/>
        <v>0</v>
      </c>
      <c r="CP187" s="174">
        <f t="shared" si="113"/>
        <v>0</v>
      </c>
      <c r="CQ187" s="367">
        <f t="shared" si="140"/>
        <v>0</v>
      </c>
      <c r="CR187" s="613"/>
      <c r="CS187" s="601"/>
      <c r="CT187" s="601"/>
      <c r="CU187" s="601"/>
      <c r="CV187" s="601"/>
      <c r="CW187" s="367">
        <f t="shared" si="141"/>
        <v>0</v>
      </c>
      <c r="CX187" s="366"/>
      <c r="CY187" s="174"/>
      <c r="CZ187" s="174"/>
      <c r="DA187" s="174"/>
      <c r="DB187" s="174"/>
      <c r="DC187" s="367">
        <f t="shared" si="114"/>
        <v>0</v>
      </c>
      <c r="DD187" s="366"/>
      <c r="DE187" s="174"/>
      <c r="DF187" s="174"/>
      <c r="DG187" s="174"/>
      <c r="DH187" s="174"/>
      <c r="DI187" s="367">
        <f t="shared" si="115"/>
        <v>0</v>
      </c>
      <c r="DJ187" s="600">
        <f t="shared" si="116"/>
        <v>0</v>
      </c>
      <c r="DK187" s="601">
        <f t="shared" si="117"/>
        <v>0</v>
      </c>
      <c r="DL187" s="601">
        <f t="shared" si="118"/>
        <v>0</v>
      </c>
      <c r="DM187" s="601">
        <f t="shared" si="119"/>
        <v>0</v>
      </c>
      <c r="DN187" s="601">
        <f t="shared" si="120"/>
        <v>0</v>
      </c>
      <c r="DO187" s="602">
        <f t="shared" si="121"/>
        <v>0</v>
      </c>
      <c r="DP187" s="600">
        <f t="shared" si="122"/>
        <v>0</v>
      </c>
      <c r="DQ187" s="601">
        <f t="shared" si="123"/>
        <v>0</v>
      </c>
      <c r="DR187" s="601">
        <f t="shared" si="124"/>
        <v>0</v>
      </c>
      <c r="DS187" s="601">
        <f t="shared" si="125"/>
        <v>0</v>
      </c>
      <c r="DT187" s="601">
        <f t="shared" si="126"/>
        <v>0</v>
      </c>
      <c r="DU187" s="602">
        <f t="shared" si="127"/>
        <v>0</v>
      </c>
      <c r="DV187" s="600">
        <f t="shared" si="128"/>
        <v>0</v>
      </c>
      <c r="DW187" s="601">
        <f t="shared" si="129"/>
        <v>0</v>
      </c>
      <c r="DX187" s="601">
        <f t="shared" si="130"/>
        <v>0</v>
      </c>
      <c r="DY187" s="601">
        <f t="shared" si="131"/>
        <v>0</v>
      </c>
      <c r="DZ187" s="601">
        <f t="shared" si="132"/>
        <v>0</v>
      </c>
      <c r="EA187" s="602">
        <f t="shared" si="133"/>
        <v>0</v>
      </c>
      <c r="EB187" s="459"/>
      <c r="EC187" s="366"/>
      <c r="ED187" s="174"/>
      <c r="EE187" s="174"/>
      <c r="EF187" s="174"/>
      <c r="EG187" s="174"/>
      <c r="EH187" s="174">
        <f t="shared" si="134"/>
        <v>0</v>
      </c>
      <c r="EI187" s="602"/>
      <c r="EJ187" s="459"/>
      <c r="EK187" s="614">
        <v>4299</v>
      </c>
      <c r="EL187" s="622" t="s">
        <v>5653</v>
      </c>
      <c r="EM187" s="623">
        <v>45063</v>
      </c>
      <c r="EO187" s="600">
        <v>729286.37</v>
      </c>
      <c r="EP187" s="601">
        <v>221109.63</v>
      </c>
      <c r="EQ187" s="601">
        <f t="shared" si="135"/>
        <v>950396</v>
      </c>
      <c r="ER187" s="624" t="s">
        <v>5754</v>
      </c>
      <c r="ES187" s="625">
        <v>45104</v>
      </c>
    </row>
    <row r="188" spans="1:149">
      <c r="A188" s="231">
        <v>241</v>
      </c>
      <c r="B188" s="151">
        <v>4407</v>
      </c>
      <c r="C188" s="151">
        <v>70982201</v>
      </c>
      <c r="D188" s="232" t="s">
        <v>1470</v>
      </c>
      <c r="E188" s="366"/>
      <c r="F188" s="174"/>
      <c r="G188" s="174"/>
      <c r="H188" s="174"/>
      <c r="I188" s="174"/>
      <c r="J188" s="367">
        <f t="shared" si="142"/>
        <v>0</v>
      </c>
      <c r="K188" s="366"/>
      <c r="L188" s="174"/>
      <c r="M188" s="174"/>
      <c r="N188" s="174"/>
      <c r="O188" s="174"/>
      <c r="P188" s="367">
        <f t="shared" si="136"/>
        <v>0</v>
      </c>
      <c r="Q188" s="366"/>
      <c r="R188" s="174">
        <f t="shared" si="97"/>
        <v>0</v>
      </c>
      <c r="S188" s="174"/>
      <c r="T188" s="174"/>
      <c r="U188" s="174"/>
      <c r="V188" s="367">
        <f t="shared" si="98"/>
        <v>0</v>
      </c>
      <c r="W188" s="366"/>
      <c r="X188" s="174"/>
      <c r="Y188" s="174"/>
      <c r="Z188" s="174"/>
      <c r="AA188" s="174"/>
      <c r="AB188" s="367">
        <f t="shared" si="99"/>
        <v>0</v>
      </c>
      <c r="AC188" s="366"/>
      <c r="AD188" s="174"/>
      <c r="AE188" s="174"/>
      <c r="AF188" s="174"/>
      <c r="AG188" s="174"/>
      <c r="AH188" s="367">
        <f t="shared" si="100"/>
        <v>0</v>
      </c>
      <c r="AI188" s="366"/>
      <c r="AJ188" s="174"/>
      <c r="AK188" s="174"/>
      <c r="AL188" s="174"/>
      <c r="AM188" s="174">
        <f t="shared" si="101"/>
        <v>0</v>
      </c>
      <c r="AN188" s="367">
        <f t="shared" si="102"/>
        <v>0</v>
      </c>
      <c r="AO188" s="611"/>
      <c r="AP188" s="174"/>
      <c r="AQ188" s="174"/>
      <c r="AR188" s="174"/>
      <c r="AS188" s="174"/>
      <c r="AT188" s="367">
        <f t="shared" si="137"/>
        <v>0</v>
      </c>
      <c r="AU188" s="366"/>
      <c r="AV188" s="174"/>
      <c r="AW188" s="174"/>
      <c r="AX188" s="174"/>
      <c r="AY188" s="174"/>
      <c r="AZ188" s="367">
        <f t="shared" si="103"/>
        <v>0</v>
      </c>
      <c r="BA188" s="366"/>
      <c r="BB188" s="174"/>
      <c r="BC188" s="174"/>
      <c r="BD188" s="174"/>
      <c r="BE188" s="174">
        <f t="shared" si="104"/>
        <v>0</v>
      </c>
      <c r="BF188" s="367">
        <f t="shared" si="105"/>
        <v>0</v>
      </c>
      <c r="BG188" s="611"/>
      <c r="BH188" s="174"/>
      <c r="BI188" s="174"/>
      <c r="BJ188" s="174"/>
      <c r="BK188" s="174"/>
      <c r="BL188" s="367">
        <f t="shared" si="138"/>
        <v>0</v>
      </c>
      <c r="BM188" s="366"/>
      <c r="BN188" s="174"/>
      <c r="BO188" s="174"/>
      <c r="BP188" s="174"/>
      <c r="BQ188" s="174"/>
      <c r="BR188" s="367">
        <f t="shared" si="106"/>
        <v>0</v>
      </c>
      <c r="BS188" s="366"/>
      <c r="BT188" s="174"/>
      <c r="BU188" s="174"/>
      <c r="BV188" s="174"/>
      <c r="BW188" s="174"/>
      <c r="BX188" s="367">
        <f t="shared" si="107"/>
        <v>0</v>
      </c>
      <c r="BY188" s="366"/>
      <c r="BZ188" s="174"/>
      <c r="CA188" s="174"/>
      <c r="CB188" s="174"/>
      <c r="CC188" s="174"/>
      <c r="CD188" s="367">
        <f t="shared" si="108"/>
        <v>0</v>
      </c>
      <c r="CE188" s="618"/>
      <c r="CF188" s="366"/>
      <c r="CG188" s="174"/>
      <c r="CH188" s="174"/>
      <c r="CI188" s="174"/>
      <c r="CJ188" s="174"/>
      <c r="CK188" s="367">
        <f t="shared" si="139"/>
        <v>0</v>
      </c>
      <c r="CL188" s="611">
        <f t="shared" si="109"/>
        <v>0</v>
      </c>
      <c r="CM188" s="174">
        <f t="shared" si="110"/>
        <v>0</v>
      </c>
      <c r="CN188" s="174">
        <f t="shared" si="111"/>
        <v>0</v>
      </c>
      <c r="CO188" s="174">
        <f t="shared" si="112"/>
        <v>0</v>
      </c>
      <c r="CP188" s="174">
        <f t="shared" si="113"/>
        <v>0</v>
      </c>
      <c r="CQ188" s="367">
        <f t="shared" si="140"/>
        <v>0</v>
      </c>
      <c r="CR188" s="613"/>
      <c r="CS188" s="601"/>
      <c r="CT188" s="601"/>
      <c r="CU188" s="601"/>
      <c r="CV188" s="601"/>
      <c r="CW188" s="367">
        <f t="shared" si="141"/>
        <v>0</v>
      </c>
      <c r="CX188" s="366"/>
      <c r="CY188" s="174"/>
      <c r="CZ188" s="174"/>
      <c r="DA188" s="174"/>
      <c r="DB188" s="174"/>
      <c r="DC188" s="367">
        <f t="shared" si="114"/>
        <v>0</v>
      </c>
      <c r="DD188" s="366"/>
      <c r="DE188" s="174"/>
      <c r="DF188" s="174"/>
      <c r="DG188" s="174"/>
      <c r="DH188" s="174"/>
      <c r="DI188" s="367">
        <f t="shared" si="115"/>
        <v>0</v>
      </c>
      <c r="DJ188" s="600">
        <f t="shared" si="116"/>
        <v>0</v>
      </c>
      <c r="DK188" s="601">
        <f t="shared" si="117"/>
        <v>0</v>
      </c>
      <c r="DL188" s="601">
        <f t="shared" si="118"/>
        <v>0</v>
      </c>
      <c r="DM188" s="601">
        <f t="shared" si="119"/>
        <v>0</v>
      </c>
      <c r="DN188" s="601">
        <f t="shared" si="120"/>
        <v>0</v>
      </c>
      <c r="DO188" s="602">
        <f t="shared" si="121"/>
        <v>0</v>
      </c>
      <c r="DP188" s="600">
        <f t="shared" si="122"/>
        <v>0</v>
      </c>
      <c r="DQ188" s="601">
        <f t="shared" si="123"/>
        <v>0</v>
      </c>
      <c r="DR188" s="601">
        <f t="shared" si="124"/>
        <v>0</v>
      </c>
      <c r="DS188" s="601">
        <f t="shared" si="125"/>
        <v>0</v>
      </c>
      <c r="DT188" s="601">
        <f t="shared" si="126"/>
        <v>0</v>
      </c>
      <c r="DU188" s="602">
        <f t="shared" si="127"/>
        <v>0</v>
      </c>
      <c r="DV188" s="600">
        <f t="shared" si="128"/>
        <v>0</v>
      </c>
      <c r="DW188" s="601">
        <f t="shared" si="129"/>
        <v>0</v>
      </c>
      <c r="DX188" s="601">
        <f t="shared" si="130"/>
        <v>0</v>
      </c>
      <c r="DY188" s="601">
        <f t="shared" si="131"/>
        <v>0</v>
      </c>
      <c r="DZ188" s="601">
        <f t="shared" si="132"/>
        <v>0</v>
      </c>
      <c r="EA188" s="602">
        <f t="shared" si="133"/>
        <v>0</v>
      </c>
      <c r="EB188" s="459"/>
      <c r="EC188" s="366"/>
      <c r="ED188" s="174"/>
      <c r="EE188" s="174"/>
      <c r="EF188" s="174"/>
      <c r="EG188" s="174"/>
      <c r="EH188" s="174">
        <f t="shared" si="134"/>
        <v>0</v>
      </c>
      <c r="EI188" s="602"/>
      <c r="EJ188" s="459"/>
      <c r="EK188" s="614"/>
      <c r="EL188" s="622"/>
      <c r="EM188" s="623"/>
      <c r="EO188" s="600">
        <v>439577.21</v>
      </c>
      <c r="EP188" s="601">
        <v>133273.79</v>
      </c>
      <c r="EQ188" s="601">
        <f t="shared" si="135"/>
        <v>572851</v>
      </c>
      <c r="ER188" s="624" t="s">
        <v>5869</v>
      </c>
      <c r="ES188" s="625">
        <v>45166</v>
      </c>
    </row>
    <row r="189" spans="1:149">
      <c r="A189" s="231">
        <v>242</v>
      </c>
      <c r="B189" s="151">
        <v>4492</v>
      </c>
      <c r="C189" s="151">
        <v>71173838</v>
      </c>
      <c r="D189" s="232" t="s">
        <v>1474</v>
      </c>
      <c r="E189" s="366"/>
      <c r="F189" s="174"/>
      <c r="G189" s="174"/>
      <c r="H189" s="174"/>
      <c r="I189" s="174"/>
      <c r="J189" s="367">
        <f t="shared" si="142"/>
        <v>0</v>
      </c>
      <c r="K189" s="366"/>
      <c r="L189" s="174"/>
      <c r="M189" s="174"/>
      <c r="N189" s="174"/>
      <c r="O189" s="174"/>
      <c r="P189" s="367">
        <f t="shared" si="136"/>
        <v>0</v>
      </c>
      <c r="Q189" s="366"/>
      <c r="R189" s="174">
        <f t="shared" si="97"/>
        <v>0</v>
      </c>
      <c r="S189" s="174"/>
      <c r="T189" s="174"/>
      <c r="U189" s="174"/>
      <c r="V189" s="367">
        <f t="shared" si="98"/>
        <v>0</v>
      </c>
      <c r="W189" s="366"/>
      <c r="X189" s="174"/>
      <c r="Y189" s="174"/>
      <c r="Z189" s="174"/>
      <c r="AA189" s="174"/>
      <c r="AB189" s="367">
        <f t="shared" si="99"/>
        <v>0</v>
      </c>
      <c r="AC189" s="366"/>
      <c r="AD189" s="174"/>
      <c r="AE189" s="174"/>
      <c r="AF189" s="174"/>
      <c r="AG189" s="174"/>
      <c r="AH189" s="367">
        <f t="shared" si="100"/>
        <v>0</v>
      </c>
      <c r="AI189" s="366"/>
      <c r="AJ189" s="174"/>
      <c r="AK189" s="174"/>
      <c r="AL189" s="174"/>
      <c r="AM189" s="174">
        <f t="shared" si="101"/>
        <v>0</v>
      </c>
      <c r="AN189" s="367">
        <f t="shared" si="102"/>
        <v>0</v>
      </c>
      <c r="AO189" s="611"/>
      <c r="AP189" s="174"/>
      <c r="AQ189" s="174"/>
      <c r="AR189" s="174"/>
      <c r="AS189" s="174"/>
      <c r="AT189" s="367">
        <f t="shared" si="137"/>
        <v>0</v>
      </c>
      <c r="AU189" s="366"/>
      <c r="AV189" s="174"/>
      <c r="AW189" s="174"/>
      <c r="AX189" s="174"/>
      <c r="AY189" s="174"/>
      <c r="AZ189" s="367">
        <f t="shared" si="103"/>
        <v>0</v>
      </c>
      <c r="BA189" s="366"/>
      <c r="BB189" s="174"/>
      <c r="BC189" s="174"/>
      <c r="BD189" s="174"/>
      <c r="BE189" s="174">
        <f t="shared" si="104"/>
        <v>0</v>
      </c>
      <c r="BF189" s="367">
        <f t="shared" si="105"/>
        <v>0</v>
      </c>
      <c r="BG189" s="611"/>
      <c r="BH189" s="174"/>
      <c r="BI189" s="174"/>
      <c r="BJ189" s="174"/>
      <c r="BK189" s="174"/>
      <c r="BL189" s="367">
        <f t="shared" si="138"/>
        <v>0</v>
      </c>
      <c r="BM189" s="366"/>
      <c r="BN189" s="174"/>
      <c r="BO189" s="174"/>
      <c r="BP189" s="174"/>
      <c r="BQ189" s="174"/>
      <c r="BR189" s="367">
        <f t="shared" si="106"/>
        <v>0</v>
      </c>
      <c r="BS189" s="366"/>
      <c r="BT189" s="174"/>
      <c r="BU189" s="174"/>
      <c r="BV189" s="174"/>
      <c r="BW189" s="174"/>
      <c r="BX189" s="367">
        <f t="shared" si="107"/>
        <v>0</v>
      </c>
      <c r="BY189" s="366"/>
      <c r="BZ189" s="174"/>
      <c r="CA189" s="174"/>
      <c r="CB189" s="174"/>
      <c r="CC189" s="174"/>
      <c r="CD189" s="367">
        <f t="shared" si="108"/>
        <v>0</v>
      </c>
      <c r="CE189" s="618"/>
      <c r="CF189" s="366"/>
      <c r="CG189" s="174"/>
      <c r="CH189" s="174"/>
      <c r="CI189" s="174"/>
      <c r="CJ189" s="174"/>
      <c r="CK189" s="367">
        <f t="shared" si="139"/>
        <v>0</v>
      </c>
      <c r="CL189" s="611">
        <f t="shared" si="109"/>
        <v>0</v>
      </c>
      <c r="CM189" s="174">
        <f t="shared" si="110"/>
        <v>0</v>
      </c>
      <c r="CN189" s="174">
        <f t="shared" si="111"/>
        <v>0</v>
      </c>
      <c r="CO189" s="174">
        <f t="shared" si="112"/>
        <v>0</v>
      </c>
      <c r="CP189" s="174">
        <f t="shared" si="113"/>
        <v>0</v>
      </c>
      <c r="CQ189" s="367">
        <f t="shared" si="140"/>
        <v>0</v>
      </c>
      <c r="CR189" s="613"/>
      <c r="CS189" s="601"/>
      <c r="CT189" s="601"/>
      <c r="CU189" s="601"/>
      <c r="CV189" s="601"/>
      <c r="CW189" s="367">
        <f t="shared" si="141"/>
        <v>0</v>
      </c>
      <c r="CX189" s="366"/>
      <c r="CY189" s="174"/>
      <c r="CZ189" s="174"/>
      <c r="DA189" s="174"/>
      <c r="DB189" s="174"/>
      <c r="DC189" s="367">
        <f t="shared" si="114"/>
        <v>0</v>
      </c>
      <c r="DD189" s="366"/>
      <c r="DE189" s="174"/>
      <c r="DF189" s="174"/>
      <c r="DG189" s="174"/>
      <c r="DH189" s="174"/>
      <c r="DI189" s="367">
        <f t="shared" si="115"/>
        <v>0</v>
      </c>
      <c r="DJ189" s="600">
        <f t="shared" si="116"/>
        <v>0</v>
      </c>
      <c r="DK189" s="601">
        <f t="shared" si="117"/>
        <v>0</v>
      </c>
      <c r="DL189" s="601">
        <f t="shared" si="118"/>
        <v>0</v>
      </c>
      <c r="DM189" s="601">
        <f t="shared" si="119"/>
        <v>0</v>
      </c>
      <c r="DN189" s="601">
        <f t="shared" si="120"/>
        <v>0</v>
      </c>
      <c r="DO189" s="602">
        <f t="shared" si="121"/>
        <v>0</v>
      </c>
      <c r="DP189" s="600">
        <f t="shared" si="122"/>
        <v>0</v>
      </c>
      <c r="DQ189" s="601">
        <f t="shared" si="123"/>
        <v>0</v>
      </c>
      <c r="DR189" s="601">
        <f t="shared" si="124"/>
        <v>0</v>
      </c>
      <c r="DS189" s="601">
        <f t="shared" si="125"/>
        <v>0</v>
      </c>
      <c r="DT189" s="601">
        <f t="shared" si="126"/>
        <v>0</v>
      </c>
      <c r="DU189" s="602">
        <f t="shared" si="127"/>
        <v>0</v>
      </c>
      <c r="DV189" s="600">
        <f t="shared" si="128"/>
        <v>0</v>
      </c>
      <c r="DW189" s="601">
        <f t="shared" si="129"/>
        <v>0</v>
      </c>
      <c r="DX189" s="601">
        <f t="shared" si="130"/>
        <v>0</v>
      </c>
      <c r="DY189" s="601">
        <f t="shared" si="131"/>
        <v>0</v>
      </c>
      <c r="DZ189" s="601">
        <f t="shared" si="132"/>
        <v>0</v>
      </c>
      <c r="EA189" s="602">
        <f t="shared" si="133"/>
        <v>0</v>
      </c>
      <c r="EB189" s="459"/>
      <c r="EC189" s="366"/>
      <c r="ED189" s="174"/>
      <c r="EE189" s="174"/>
      <c r="EF189" s="174"/>
      <c r="EG189" s="174"/>
      <c r="EH189" s="174">
        <f t="shared" si="134"/>
        <v>0</v>
      </c>
      <c r="EI189" s="602"/>
      <c r="EJ189" s="459"/>
      <c r="EK189" s="614"/>
      <c r="EL189" s="622"/>
      <c r="EM189" s="623"/>
      <c r="EO189" s="600">
        <v>458042.74</v>
      </c>
      <c r="EP189" s="601">
        <v>138872.26</v>
      </c>
      <c r="EQ189" s="601">
        <f t="shared" si="135"/>
        <v>596915</v>
      </c>
      <c r="ER189" s="624" t="s">
        <v>5847</v>
      </c>
      <c r="ES189" s="625">
        <v>45149</v>
      </c>
    </row>
    <row r="190" spans="1:149">
      <c r="A190" s="231">
        <v>243</v>
      </c>
      <c r="B190" s="151">
        <v>4408</v>
      </c>
      <c r="C190" s="151">
        <v>70982163</v>
      </c>
      <c r="D190" s="232" t="s">
        <v>1479</v>
      </c>
      <c r="E190" s="366"/>
      <c r="F190" s="174"/>
      <c r="G190" s="174"/>
      <c r="H190" s="174"/>
      <c r="I190" s="174"/>
      <c r="J190" s="367">
        <f t="shared" si="142"/>
        <v>0</v>
      </c>
      <c r="K190" s="366"/>
      <c r="L190" s="174"/>
      <c r="M190" s="174"/>
      <c r="N190" s="174"/>
      <c r="O190" s="174"/>
      <c r="P190" s="367">
        <f t="shared" si="136"/>
        <v>0</v>
      </c>
      <c r="Q190" s="366"/>
      <c r="R190" s="174">
        <f t="shared" si="97"/>
        <v>0</v>
      </c>
      <c r="S190" s="174"/>
      <c r="T190" s="174"/>
      <c r="U190" s="174"/>
      <c r="V190" s="367">
        <f t="shared" si="98"/>
        <v>0</v>
      </c>
      <c r="W190" s="366"/>
      <c r="X190" s="174"/>
      <c r="Y190" s="174"/>
      <c r="Z190" s="174"/>
      <c r="AA190" s="174"/>
      <c r="AB190" s="367">
        <f t="shared" si="99"/>
        <v>0</v>
      </c>
      <c r="AC190" s="366"/>
      <c r="AD190" s="174"/>
      <c r="AE190" s="174"/>
      <c r="AF190" s="174"/>
      <c r="AG190" s="174"/>
      <c r="AH190" s="367">
        <f t="shared" si="100"/>
        <v>0</v>
      </c>
      <c r="AI190" s="366"/>
      <c r="AJ190" s="174"/>
      <c r="AK190" s="174"/>
      <c r="AL190" s="174"/>
      <c r="AM190" s="174">
        <f t="shared" si="101"/>
        <v>0</v>
      </c>
      <c r="AN190" s="367">
        <f t="shared" si="102"/>
        <v>0</v>
      </c>
      <c r="AO190" s="611"/>
      <c r="AP190" s="174"/>
      <c r="AQ190" s="174"/>
      <c r="AR190" s="174"/>
      <c r="AS190" s="174"/>
      <c r="AT190" s="367">
        <f t="shared" si="137"/>
        <v>0</v>
      </c>
      <c r="AU190" s="366"/>
      <c r="AV190" s="174"/>
      <c r="AW190" s="174"/>
      <c r="AX190" s="174"/>
      <c r="AY190" s="174"/>
      <c r="AZ190" s="367">
        <f t="shared" si="103"/>
        <v>0</v>
      </c>
      <c r="BA190" s="366"/>
      <c r="BB190" s="174"/>
      <c r="BC190" s="174"/>
      <c r="BD190" s="174"/>
      <c r="BE190" s="174">
        <f t="shared" si="104"/>
        <v>0</v>
      </c>
      <c r="BF190" s="367">
        <f t="shared" si="105"/>
        <v>0</v>
      </c>
      <c r="BG190" s="611"/>
      <c r="BH190" s="174"/>
      <c r="BI190" s="174"/>
      <c r="BJ190" s="174"/>
      <c r="BK190" s="174"/>
      <c r="BL190" s="367">
        <f t="shared" si="138"/>
        <v>0</v>
      </c>
      <c r="BM190" s="366"/>
      <c r="BN190" s="174"/>
      <c r="BO190" s="174"/>
      <c r="BP190" s="174"/>
      <c r="BQ190" s="174"/>
      <c r="BR190" s="367">
        <f t="shared" si="106"/>
        <v>0</v>
      </c>
      <c r="BS190" s="366"/>
      <c r="BT190" s="174"/>
      <c r="BU190" s="174"/>
      <c r="BV190" s="174"/>
      <c r="BW190" s="174"/>
      <c r="BX190" s="367">
        <f t="shared" si="107"/>
        <v>0</v>
      </c>
      <c r="BY190" s="366"/>
      <c r="BZ190" s="174"/>
      <c r="CA190" s="174"/>
      <c r="CB190" s="174"/>
      <c r="CC190" s="174"/>
      <c r="CD190" s="367">
        <f t="shared" si="108"/>
        <v>0</v>
      </c>
      <c r="CE190" s="618"/>
      <c r="CF190" s="366"/>
      <c r="CG190" s="174"/>
      <c r="CH190" s="174"/>
      <c r="CI190" s="174"/>
      <c r="CJ190" s="174"/>
      <c r="CK190" s="367">
        <f t="shared" si="139"/>
        <v>0</v>
      </c>
      <c r="CL190" s="611">
        <f t="shared" si="109"/>
        <v>0</v>
      </c>
      <c r="CM190" s="174">
        <f t="shared" si="110"/>
        <v>0</v>
      </c>
      <c r="CN190" s="174">
        <f t="shared" si="111"/>
        <v>0</v>
      </c>
      <c r="CO190" s="174">
        <f t="shared" si="112"/>
        <v>0</v>
      </c>
      <c r="CP190" s="174">
        <f t="shared" si="113"/>
        <v>0</v>
      </c>
      <c r="CQ190" s="367">
        <f t="shared" si="140"/>
        <v>0</v>
      </c>
      <c r="CR190" s="613"/>
      <c r="CS190" s="601"/>
      <c r="CT190" s="601"/>
      <c r="CU190" s="601"/>
      <c r="CV190" s="601"/>
      <c r="CW190" s="367">
        <f t="shared" si="141"/>
        <v>0</v>
      </c>
      <c r="CX190" s="366"/>
      <c r="CY190" s="174"/>
      <c r="CZ190" s="174"/>
      <c r="DA190" s="174"/>
      <c r="DB190" s="174"/>
      <c r="DC190" s="367">
        <f t="shared" si="114"/>
        <v>0</v>
      </c>
      <c r="DD190" s="366"/>
      <c r="DE190" s="174"/>
      <c r="DF190" s="174"/>
      <c r="DG190" s="174"/>
      <c r="DH190" s="174"/>
      <c r="DI190" s="367">
        <f t="shared" si="115"/>
        <v>0</v>
      </c>
      <c r="DJ190" s="600">
        <f t="shared" si="116"/>
        <v>0</v>
      </c>
      <c r="DK190" s="601">
        <f t="shared" si="117"/>
        <v>0</v>
      </c>
      <c r="DL190" s="601">
        <f t="shared" si="118"/>
        <v>0</v>
      </c>
      <c r="DM190" s="601">
        <f t="shared" si="119"/>
        <v>0</v>
      </c>
      <c r="DN190" s="601">
        <f t="shared" si="120"/>
        <v>0</v>
      </c>
      <c r="DO190" s="602">
        <f t="shared" si="121"/>
        <v>0</v>
      </c>
      <c r="DP190" s="600">
        <f t="shared" si="122"/>
        <v>0</v>
      </c>
      <c r="DQ190" s="601">
        <f t="shared" si="123"/>
        <v>0</v>
      </c>
      <c r="DR190" s="601">
        <f t="shared" si="124"/>
        <v>0</v>
      </c>
      <c r="DS190" s="601">
        <f t="shared" si="125"/>
        <v>0</v>
      </c>
      <c r="DT190" s="601">
        <f t="shared" si="126"/>
        <v>0</v>
      </c>
      <c r="DU190" s="602">
        <f t="shared" si="127"/>
        <v>0</v>
      </c>
      <c r="DV190" s="600">
        <f t="shared" si="128"/>
        <v>0</v>
      </c>
      <c r="DW190" s="601">
        <f t="shared" si="129"/>
        <v>0</v>
      </c>
      <c r="DX190" s="601">
        <f t="shared" si="130"/>
        <v>0</v>
      </c>
      <c r="DY190" s="601">
        <f t="shared" si="131"/>
        <v>0</v>
      </c>
      <c r="DZ190" s="601">
        <f t="shared" si="132"/>
        <v>0</v>
      </c>
      <c r="EA190" s="602">
        <f t="shared" si="133"/>
        <v>0</v>
      </c>
      <c r="EB190" s="459"/>
      <c r="EC190" s="366"/>
      <c r="ED190" s="174"/>
      <c r="EE190" s="174"/>
      <c r="EF190" s="174"/>
      <c r="EG190" s="174"/>
      <c r="EH190" s="174">
        <f t="shared" si="134"/>
        <v>0</v>
      </c>
      <c r="EI190" s="602"/>
      <c r="EJ190" s="459"/>
      <c r="EK190" s="614"/>
      <c r="EL190" s="622"/>
      <c r="EM190" s="623"/>
      <c r="EO190" s="600">
        <v>542455.06999999995</v>
      </c>
      <c r="EP190" s="601">
        <v>164464.93</v>
      </c>
      <c r="EQ190" s="601">
        <f t="shared" si="135"/>
        <v>706920</v>
      </c>
      <c r="ER190" s="624" t="s">
        <v>5723</v>
      </c>
      <c r="ES190" s="625">
        <v>45083</v>
      </c>
    </row>
    <row r="191" spans="1:149">
      <c r="A191" s="231">
        <v>244</v>
      </c>
      <c r="B191" s="151">
        <v>4423</v>
      </c>
      <c r="C191" s="151">
        <v>70982155</v>
      </c>
      <c r="D191" s="232" t="s">
        <v>1484</v>
      </c>
      <c r="E191" s="366"/>
      <c r="F191" s="174"/>
      <c r="G191" s="174"/>
      <c r="H191" s="174"/>
      <c r="I191" s="174"/>
      <c r="J191" s="367">
        <f t="shared" si="142"/>
        <v>0</v>
      </c>
      <c r="K191" s="366"/>
      <c r="L191" s="174"/>
      <c r="M191" s="174"/>
      <c r="N191" s="174"/>
      <c r="O191" s="174"/>
      <c r="P191" s="367">
        <f t="shared" si="136"/>
        <v>0</v>
      </c>
      <c r="Q191" s="366"/>
      <c r="R191" s="174">
        <f t="shared" si="97"/>
        <v>0</v>
      </c>
      <c r="S191" s="174"/>
      <c r="T191" s="174"/>
      <c r="U191" s="174"/>
      <c r="V191" s="367">
        <f t="shared" si="98"/>
        <v>0</v>
      </c>
      <c r="W191" s="366"/>
      <c r="X191" s="174"/>
      <c r="Y191" s="174"/>
      <c r="Z191" s="174"/>
      <c r="AA191" s="174"/>
      <c r="AB191" s="367">
        <f t="shared" si="99"/>
        <v>0</v>
      </c>
      <c r="AC191" s="366"/>
      <c r="AD191" s="174"/>
      <c r="AE191" s="174"/>
      <c r="AF191" s="174"/>
      <c r="AG191" s="174"/>
      <c r="AH191" s="367">
        <f t="shared" si="100"/>
        <v>0</v>
      </c>
      <c r="AI191" s="366"/>
      <c r="AJ191" s="174"/>
      <c r="AK191" s="174"/>
      <c r="AL191" s="174"/>
      <c r="AM191" s="174">
        <f t="shared" si="101"/>
        <v>0</v>
      </c>
      <c r="AN191" s="367">
        <f t="shared" si="102"/>
        <v>0</v>
      </c>
      <c r="AO191" s="611"/>
      <c r="AP191" s="174"/>
      <c r="AQ191" s="174"/>
      <c r="AR191" s="174"/>
      <c r="AS191" s="174"/>
      <c r="AT191" s="367">
        <f t="shared" si="137"/>
        <v>0</v>
      </c>
      <c r="AU191" s="366"/>
      <c r="AV191" s="174"/>
      <c r="AW191" s="174"/>
      <c r="AX191" s="174"/>
      <c r="AY191" s="174"/>
      <c r="AZ191" s="367">
        <f t="shared" si="103"/>
        <v>0</v>
      </c>
      <c r="BA191" s="366"/>
      <c r="BB191" s="174"/>
      <c r="BC191" s="174"/>
      <c r="BD191" s="174"/>
      <c r="BE191" s="174">
        <f t="shared" si="104"/>
        <v>0</v>
      </c>
      <c r="BF191" s="367">
        <f t="shared" si="105"/>
        <v>0</v>
      </c>
      <c r="BG191" s="611"/>
      <c r="BH191" s="174"/>
      <c r="BI191" s="174"/>
      <c r="BJ191" s="174"/>
      <c r="BK191" s="174"/>
      <c r="BL191" s="367">
        <f t="shared" si="138"/>
        <v>0</v>
      </c>
      <c r="BM191" s="366"/>
      <c r="BN191" s="174"/>
      <c r="BO191" s="174"/>
      <c r="BP191" s="174"/>
      <c r="BQ191" s="174"/>
      <c r="BR191" s="367">
        <f t="shared" si="106"/>
        <v>0</v>
      </c>
      <c r="BS191" s="366"/>
      <c r="BT191" s="174"/>
      <c r="BU191" s="174"/>
      <c r="BV191" s="174"/>
      <c r="BW191" s="174"/>
      <c r="BX191" s="367">
        <f t="shared" si="107"/>
        <v>0</v>
      </c>
      <c r="BY191" s="366"/>
      <c r="BZ191" s="174"/>
      <c r="CA191" s="174"/>
      <c r="CB191" s="174"/>
      <c r="CC191" s="174"/>
      <c r="CD191" s="367">
        <f t="shared" si="108"/>
        <v>0</v>
      </c>
      <c r="CE191" s="618"/>
      <c r="CF191" s="366"/>
      <c r="CG191" s="174"/>
      <c r="CH191" s="174"/>
      <c r="CI191" s="174"/>
      <c r="CJ191" s="174"/>
      <c r="CK191" s="367">
        <f t="shared" si="139"/>
        <v>0</v>
      </c>
      <c r="CL191" s="611">
        <f t="shared" si="109"/>
        <v>0</v>
      </c>
      <c r="CM191" s="174">
        <f t="shared" si="110"/>
        <v>0</v>
      </c>
      <c r="CN191" s="174">
        <f t="shared" si="111"/>
        <v>0</v>
      </c>
      <c r="CO191" s="174">
        <f t="shared" si="112"/>
        <v>0</v>
      </c>
      <c r="CP191" s="174">
        <f t="shared" si="113"/>
        <v>0</v>
      </c>
      <c r="CQ191" s="367">
        <f t="shared" si="140"/>
        <v>0</v>
      </c>
      <c r="CR191" s="613"/>
      <c r="CS191" s="601"/>
      <c r="CT191" s="601"/>
      <c r="CU191" s="601"/>
      <c r="CV191" s="601"/>
      <c r="CW191" s="367">
        <f t="shared" si="141"/>
        <v>0</v>
      </c>
      <c r="CX191" s="366"/>
      <c r="CY191" s="174"/>
      <c r="CZ191" s="174"/>
      <c r="DA191" s="174"/>
      <c r="DB191" s="174"/>
      <c r="DC191" s="367">
        <f t="shared" si="114"/>
        <v>0</v>
      </c>
      <c r="DD191" s="366"/>
      <c r="DE191" s="174"/>
      <c r="DF191" s="174"/>
      <c r="DG191" s="174"/>
      <c r="DH191" s="174"/>
      <c r="DI191" s="367">
        <f t="shared" si="115"/>
        <v>0</v>
      </c>
      <c r="DJ191" s="600">
        <f t="shared" si="116"/>
        <v>0</v>
      </c>
      <c r="DK191" s="601">
        <f t="shared" si="117"/>
        <v>0</v>
      </c>
      <c r="DL191" s="601">
        <f t="shared" si="118"/>
        <v>0</v>
      </c>
      <c r="DM191" s="601">
        <f t="shared" si="119"/>
        <v>0</v>
      </c>
      <c r="DN191" s="601">
        <f t="shared" si="120"/>
        <v>0</v>
      </c>
      <c r="DO191" s="602">
        <f t="shared" si="121"/>
        <v>0</v>
      </c>
      <c r="DP191" s="600">
        <f t="shared" si="122"/>
        <v>0</v>
      </c>
      <c r="DQ191" s="601">
        <f t="shared" si="123"/>
        <v>0</v>
      </c>
      <c r="DR191" s="601">
        <f t="shared" si="124"/>
        <v>0</v>
      </c>
      <c r="DS191" s="601">
        <f t="shared" si="125"/>
        <v>0</v>
      </c>
      <c r="DT191" s="601">
        <f t="shared" si="126"/>
        <v>0</v>
      </c>
      <c r="DU191" s="602">
        <f t="shared" si="127"/>
        <v>0</v>
      </c>
      <c r="DV191" s="600">
        <f t="shared" si="128"/>
        <v>0</v>
      </c>
      <c r="DW191" s="601">
        <f t="shared" si="129"/>
        <v>0</v>
      </c>
      <c r="DX191" s="601">
        <f t="shared" si="130"/>
        <v>0</v>
      </c>
      <c r="DY191" s="601">
        <f t="shared" si="131"/>
        <v>0</v>
      </c>
      <c r="DZ191" s="601">
        <f t="shared" si="132"/>
        <v>0</v>
      </c>
      <c r="EA191" s="602">
        <f t="shared" si="133"/>
        <v>0</v>
      </c>
      <c r="EB191" s="459"/>
      <c r="EC191" s="366"/>
      <c r="ED191" s="174"/>
      <c r="EE191" s="174"/>
      <c r="EF191" s="174"/>
      <c r="EG191" s="174"/>
      <c r="EH191" s="174">
        <f t="shared" si="134"/>
        <v>0</v>
      </c>
      <c r="EI191" s="602"/>
      <c r="EJ191" s="459"/>
      <c r="EK191" s="614"/>
      <c r="EL191" s="622"/>
      <c r="EM191" s="623"/>
      <c r="EO191" s="600">
        <v>450803.54</v>
      </c>
      <c r="EP191" s="601">
        <v>136677.46</v>
      </c>
      <c r="EQ191" s="601">
        <f t="shared" si="135"/>
        <v>587481</v>
      </c>
      <c r="ER191" s="624" t="s">
        <v>5715</v>
      </c>
      <c r="ES191" s="625">
        <v>45078</v>
      </c>
    </row>
    <row r="192" spans="1:149">
      <c r="A192" s="231">
        <v>245</v>
      </c>
      <c r="B192" s="151">
        <v>4404</v>
      </c>
      <c r="C192" s="151">
        <v>831298</v>
      </c>
      <c r="D192" s="232" t="s">
        <v>1489</v>
      </c>
      <c r="E192" s="366"/>
      <c r="F192" s="174"/>
      <c r="G192" s="174"/>
      <c r="H192" s="174"/>
      <c r="I192" s="174"/>
      <c r="J192" s="367">
        <f t="shared" si="142"/>
        <v>0</v>
      </c>
      <c r="K192" s="366"/>
      <c r="L192" s="174"/>
      <c r="M192" s="174"/>
      <c r="N192" s="174"/>
      <c r="O192" s="174"/>
      <c r="P192" s="367">
        <f t="shared" si="136"/>
        <v>0</v>
      </c>
      <c r="Q192" s="366"/>
      <c r="R192" s="174">
        <f t="shared" si="97"/>
        <v>0</v>
      </c>
      <c r="S192" s="174"/>
      <c r="T192" s="174"/>
      <c r="U192" s="174"/>
      <c r="V192" s="367">
        <f t="shared" si="98"/>
        <v>0</v>
      </c>
      <c r="W192" s="366"/>
      <c r="X192" s="174"/>
      <c r="Y192" s="174"/>
      <c r="Z192" s="174"/>
      <c r="AA192" s="174"/>
      <c r="AB192" s="367">
        <f t="shared" si="99"/>
        <v>0</v>
      </c>
      <c r="AC192" s="366"/>
      <c r="AD192" s="174"/>
      <c r="AE192" s="174"/>
      <c r="AF192" s="174"/>
      <c r="AG192" s="174"/>
      <c r="AH192" s="367">
        <f t="shared" si="100"/>
        <v>0</v>
      </c>
      <c r="AI192" s="366"/>
      <c r="AJ192" s="174"/>
      <c r="AK192" s="174"/>
      <c r="AL192" s="174"/>
      <c r="AM192" s="174">
        <f t="shared" si="101"/>
        <v>0</v>
      </c>
      <c r="AN192" s="367">
        <f t="shared" si="102"/>
        <v>0</v>
      </c>
      <c r="AO192" s="611"/>
      <c r="AP192" s="174"/>
      <c r="AQ192" s="174"/>
      <c r="AR192" s="174"/>
      <c r="AS192" s="174"/>
      <c r="AT192" s="367">
        <f t="shared" si="137"/>
        <v>0</v>
      </c>
      <c r="AU192" s="366"/>
      <c r="AV192" s="174"/>
      <c r="AW192" s="174"/>
      <c r="AX192" s="174"/>
      <c r="AY192" s="174"/>
      <c r="AZ192" s="367">
        <f t="shared" si="103"/>
        <v>0</v>
      </c>
      <c r="BA192" s="366"/>
      <c r="BB192" s="174"/>
      <c r="BC192" s="174"/>
      <c r="BD192" s="174"/>
      <c r="BE192" s="174">
        <f t="shared" si="104"/>
        <v>0</v>
      </c>
      <c r="BF192" s="367">
        <f t="shared" si="105"/>
        <v>0</v>
      </c>
      <c r="BG192" s="611"/>
      <c r="BH192" s="174"/>
      <c r="BI192" s="174"/>
      <c r="BJ192" s="174"/>
      <c r="BK192" s="174"/>
      <c r="BL192" s="367">
        <f t="shared" si="138"/>
        <v>0</v>
      </c>
      <c r="BM192" s="366"/>
      <c r="BN192" s="174"/>
      <c r="BO192" s="174"/>
      <c r="BP192" s="174"/>
      <c r="BQ192" s="174"/>
      <c r="BR192" s="367">
        <f t="shared" si="106"/>
        <v>0</v>
      </c>
      <c r="BS192" s="366"/>
      <c r="BT192" s="174"/>
      <c r="BU192" s="174"/>
      <c r="BV192" s="174"/>
      <c r="BW192" s="174"/>
      <c r="BX192" s="367">
        <f t="shared" si="107"/>
        <v>0</v>
      </c>
      <c r="BY192" s="366"/>
      <c r="BZ192" s="174"/>
      <c r="CA192" s="174"/>
      <c r="CB192" s="174"/>
      <c r="CC192" s="174"/>
      <c r="CD192" s="367">
        <f t="shared" si="108"/>
        <v>0</v>
      </c>
      <c r="CE192" s="618"/>
      <c r="CF192" s="366"/>
      <c r="CG192" s="174"/>
      <c r="CH192" s="174"/>
      <c r="CI192" s="174"/>
      <c r="CJ192" s="174"/>
      <c r="CK192" s="367">
        <f t="shared" si="139"/>
        <v>0</v>
      </c>
      <c r="CL192" s="611">
        <f t="shared" si="109"/>
        <v>0</v>
      </c>
      <c r="CM192" s="174">
        <f t="shared" si="110"/>
        <v>0</v>
      </c>
      <c r="CN192" s="174">
        <f t="shared" si="111"/>
        <v>0</v>
      </c>
      <c r="CO192" s="174">
        <f t="shared" si="112"/>
        <v>0</v>
      </c>
      <c r="CP192" s="174">
        <f t="shared" si="113"/>
        <v>0</v>
      </c>
      <c r="CQ192" s="367">
        <f t="shared" si="140"/>
        <v>0</v>
      </c>
      <c r="CR192" s="613"/>
      <c r="CS192" s="601"/>
      <c r="CT192" s="601"/>
      <c r="CU192" s="601"/>
      <c r="CV192" s="601"/>
      <c r="CW192" s="367">
        <f t="shared" si="141"/>
        <v>0</v>
      </c>
      <c r="CX192" s="366"/>
      <c r="CY192" s="174"/>
      <c r="CZ192" s="174"/>
      <c r="DA192" s="174"/>
      <c r="DB192" s="174"/>
      <c r="DC192" s="367">
        <f t="shared" si="114"/>
        <v>0</v>
      </c>
      <c r="DD192" s="366"/>
      <c r="DE192" s="174"/>
      <c r="DF192" s="174"/>
      <c r="DG192" s="174"/>
      <c r="DH192" s="174"/>
      <c r="DI192" s="367">
        <f t="shared" si="115"/>
        <v>0</v>
      </c>
      <c r="DJ192" s="600">
        <f t="shared" si="116"/>
        <v>0</v>
      </c>
      <c r="DK192" s="601">
        <f t="shared" si="117"/>
        <v>0</v>
      </c>
      <c r="DL192" s="601">
        <f t="shared" si="118"/>
        <v>0</v>
      </c>
      <c r="DM192" s="601">
        <f t="shared" si="119"/>
        <v>0</v>
      </c>
      <c r="DN192" s="601">
        <f t="shared" si="120"/>
        <v>0</v>
      </c>
      <c r="DO192" s="602">
        <f t="shared" si="121"/>
        <v>0</v>
      </c>
      <c r="DP192" s="600">
        <f t="shared" si="122"/>
        <v>0</v>
      </c>
      <c r="DQ192" s="601">
        <f t="shared" si="123"/>
        <v>0</v>
      </c>
      <c r="DR192" s="601">
        <f t="shared" si="124"/>
        <v>0</v>
      </c>
      <c r="DS192" s="601">
        <f t="shared" si="125"/>
        <v>0</v>
      </c>
      <c r="DT192" s="601">
        <f t="shared" si="126"/>
        <v>0</v>
      </c>
      <c r="DU192" s="602">
        <f t="shared" si="127"/>
        <v>0</v>
      </c>
      <c r="DV192" s="600">
        <f t="shared" si="128"/>
        <v>0</v>
      </c>
      <c r="DW192" s="601">
        <f t="shared" si="129"/>
        <v>0</v>
      </c>
      <c r="DX192" s="601">
        <f t="shared" si="130"/>
        <v>0</v>
      </c>
      <c r="DY192" s="601">
        <f t="shared" si="131"/>
        <v>0</v>
      </c>
      <c r="DZ192" s="601">
        <f t="shared" si="132"/>
        <v>0</v>
      </c>
      <c r="EA192" s="602">
        <f t="shared" si="133"/>
        <v>0</v>
      </c>
      <c r="EB192" s="459"/>
      <c r="EC192" s="366"/>
      <c r="ED192" s="174"/>
      <c r="EE192" s="174"/>
      <c r="EF192" s="174"/>
      <c r="EG192" s="174"/>
      <c r="EH192" s="174">
        <f t="shared" si="134"/>
        <v>0</v>
      </c>
      <c r="EI192" s="602"/>
      <c r="EJ192" s="459"/>
      <c r="EK192" s="614"/>
      <c r="EL192" s="622"/>
      <c r="EM192" s="623"/>
      <c r="EO192" s="600"/>
      <c r="EP192" s="601"/>
      <c r="EQ192" s="601"/>
      <c r="ER192" s="624"/>
      <c r="ES192" s="625"/>
    </row>
    <row r="193" spans="1:149">
      <c r="A193" s="231">
        <v>246</v>
      </c>
      <c r="B193" s="151">
        <v>4480</v>
      </c>
      <c r="C193" s="151">
        <v>49864548</v>
      </c>
      <c r="D193" s="232" t="s">
        <v>1495</v>
      </c>
      <c r="E193" s="366"/>
      <c r="F193" s="174"/>
      <c r="G193" s="174"/>
      <c r="H193" s="174"/>
      <c r="I193" s="174"/>
      <c r="J193" s="367">
        <f t="shared" si="142"/>
        <v>0</v>
      </c>
      <c r="K193" s="366"/>
      <c r="L193" s="174"/>
      <c r="M193" s="174"/>
      <c r="N193" s="174"/>
      <c r="O193" s="174"/>
      <c r="P193" s="367">
        <f t="shared" si="136"/>
        <v>0</v>
      </c>
      <c r="Q193" s="366"/>
      <c r="R193" s="174">
        <f t="shared" si="97"/>
        <v>0</v>
      </c>
      <c r="S193" s="174"/>
      <c r="T193" s="174"/>
      <c r="U193" s="174"/>
      <c r="V193" s="367">
        <f t="shared" si="98"/>
        <v>0</v>
      </c>
      <c r="W193" s="366"/>
      <c r="X193" s="174"/>
      <c r="Y193" s="174"/>
      <c r="Z193" s="174"/>
      <c r="AA193" s="174"/>
      <c r="AB193" s="367">
        <f t="shared" si="99"/>
        <v>0</v>
      </c>
      <c r="AC193" s="366"/>
      <c r="AD193" s="174"/>
      <c r="AE193" s="174"/>
      <c r="AF193" s="174"/>
      <c r="AG193" s="174"/>
      <c r="AH193" s="367">
        <f t="shared" si="100"/>
        <v>0</v>
      </c>
      <c r="AI193" s="366"/>
      <c r="AJ193" s="174"/>
      <c r="AK193" s="174"/>
      <c r="AL193" s="174"/>
      <c r="AM193" s="174">
        <f t="shared" si="101"/>
        <v>0</v>
      </c>
      <c r="AN193" s="367">
        <f t="shared" si="102"/>
        <v>0</v>
      </c>
      <c r="AO193" s="611"/>
      <c r="AP193" s="174"/>
      <c r="AQ193" s="174"/>
      <c r="AR193" s="174"/>
      <c r="AS193" s="174"/>
      <c r="AT193" s="367">
        <f t="shared" si="137"/>
        <v>0</v>
      </c>
      <c r="AU193" s="366"/>
      <c r="AV193" s="174"/>
      <c r="AW193" s="174"/>
      <c r="AX193" s="174"/>
      <c r="AY193" s="174"/>
      <c r="AZ193" s="367">
        <f t="shared" si="103"/>
        <v>0</v>
      </c>
      <c r="BA193" s="366"/>
      <c r="BB193" s="174"/>
      <c r="BC193" s="174"/>
      <c r="BD193" s="174"/>
      <c r="BE193" s="174">
        <f t="shared" si="104"/>
        <v>0</v>
      </c>
      <c r="BF193" s="367">
        <f t="shared" si="105"/>
        <v>0</v>
      </c>
      <c r="BG193" s="611"/>
      <c r="BH193" s="174"/>
      <c r="BI193" s="174"/>
      <c r="BJ193" s="174"/>
      <c r="BK193" s="174"/>
      <c r="BL193" s="367">
        <f t="shared" si="138"/>
        <v>0</v>
      </c>
      <c r="BM193" s="366"/>
      <c r="BN193" s="174"/>
      <c r="BO193" s="174"/>
      <c r="BP193" s="174"/>
      <c r="BQ193" s="174"/>
      <c r="BR193" s="367">
        <f t="shared" si="106"/>
        <v>0</v>
      </c>
      <c r="BS193" s="366"/>
      <c r="BT193" s="174"/>
      <c r="BU193" s="174"/>
      <c r="BV193" s="174"/>
      <c r="BW193" s="174"/>
      <c r="BX193" s="367">
        <f t="shared" si="107"/>
        <v>0</v>
      </c>
      <c r="BY193" s="366"/>
      <c r="BZ193" s="174"/>
      <c r="CA193" s="174"/>
      <c r="CB193" s="174"/>
      <c r="CC193" s="174"/>
      <c r="CD193" s="367">
        <f t="shared" si="108"/>
        <v>0</v>
      </c>
      <c r="CE193" s="618"/>
      <c r="CF193" s="366"/>
      <c r="CG193" s="174"/>
      <c r="CH193" s="174"/>
      <c r="CI193" s="174"/>
      <c r="CJ193" s="174"/>
      <c r="CK193" s="367">
        <f t="shared" si="139"/>
        <v>0</v>
      </c>
      <c r="CL193" s="611">
        <f t="shared" si="109"/>
        <v>0</v>
      </c>
      <c r="CM193" s="174">
        <f t="shared" si="110"/>
        <v>0</v>
      </c>
      <c r="CN193" s="174">
        <f t="shared" si="111"/>
        <v>0</v>
      </c>
      <c r="CO193" s="174">
        <f t="shared" si="112"/>
        <v>0</v>
      </c>
      <c r="CP193" s="174">
        <f t="shared" si="113"/>
        <v>0</v>
      </c>
      <c r="CQ193" s="367">
        <f t="shared" si="140"/>
        <v>0</v>
      </c>
      <c r="CR193" s="613"/>
      <c r="CS193" s="601"/>
      <c r="CT193" s="601"/>
      <c r="CU193" s="601"/>
      <c r="CV193" s="601"/>
      <c r="CW193" s="367">
        <f t="shared" si="141"/>
        <v>0</v>
      </c>
      <c r="CX193" s="366"/>
      <c r="CY193" s="174"/>
      <c r="CZ193" s="174"/>
      <c r="DA193" s="174"/>
      <c r="DB193" s="174"/>
      <c r="DC193" s="367">
        <f t="shared" si="114"/>
        <v>0</v>
      </c>
      <c r="DD193" s="366"/>
      <c r="DE193" s="174"/>
      <c r="DF193" s="174"/>
      <c r="DG193" s="174"/>
      <c r="DH193" s="174"/>
      <c r="DI193" s="367">
        <f t="shared" si="115"/>
        <v>0</v>
      </c>
      <c r="DJ193" s="600">
        <f t="shared" si="116"/>
        <v>0</v>
      </c>
      <c r="DK193" s="601">
        <f t="shared" si="117"/>
        <v>0</v>
      </c>
      <c r="DL193" s="601">
        <f t="shared" si="118"/>
        <v>0</v>
      </c>
      <c r="DM193" s="601">
        <f t="shared" si="119"/>
        <v>0</v>
      </c>
      <c r="DN193" s="601">
        <f t="shared" si="120"/>
        <v>0</v>
      </c>
      <c r="DO193" s="602">
        <f t="shared" si="121"/>
        <v>0</v>
      </c>
      <c r="DP193" s="600">
        <f t="shared" si="122"/>
        <v>0</v>
      </c>
      <c r="DQ193" s="601">
        <f t="shared" si="123"/>
        <v>0</v>
      </c>
      <c r="DR193" s="601">
        <f t="shared" si="124"/>
        <v>0</v>
      </c>
      <c r="DS193" s="601">
        <f t="shared" si="125"/>
        <v>0</v>
      </c>
      <c r="DT193" s="601">
        <f t="shared" si="126"/>
        <v>0</v>
      </c>
      <c r="DU193" s="602">
        <f t="shared" si="127"/>
        <v>0</v>
      </c>
      <c r="DV193" s="600">
        <f t="shared" si="128"/>
        <v>0</v>
      </c>
      <c r="DW193" s="601">
        <f t="shared" si="129"/>
        <v>0</v>
      </c>
      <c r="DX193" s="601">
        <f t="shared" si="130"/>
        <v>0</v>
      </c>
      <c r="DY193" s="601">
        <f t="shared" si="131"/>
        <v>0</v>
      </c>
      <c r="DZ193" s="601">
        <f t="shared" si="132"/>
        <v>0</v>
      </c>
      <c r="EA193" s="602">
        <f t="shared" si="133"/>
        <v>0</v>
      </c>
      <c r="EB193" s="459"/>
      <c r="EC193" s="366"/>
      <c r="ED193" s="174"/>
      <c r="EE193" s="174"/>
      <c r="EF193" s="174"/>
      <c r="EG193" s="174"/>
      <c r="EH193" s="174">
        <f t="shared" si="134"/>
        <v>0</v>
      </c>
      <c r="EI193" s="602"/>
      <c r="EJ193" s="459"/>
      <c r="EK193" s="614"/>
      <c r="EL193" s="622"/>
      <c r="EM193" s="623"/>
      <c r="EO193" s="600"/>
      <c r="EP193" s="601"/>
      <c r="EQ193" s="601"/>
      <c r="ER193" s="624"/>
      <c r="ES193" s="625"/>
    </row>
    <row r="194" spans="1:149">
      <c r="A194" s="231">
        <v>247</v>
      </c>
      <c r="B194" s="151">
        <v>4439</v>
      </c>
      <c r="C194" s="151">
        <v>48283088</v>
      </c>
      <c r="D194" s="232" t="s">
        <v>1501</v>
      </c>
      <c r="E194" s="366"/>
      <c r="F194" s="174">
        <v>133920</v>
      </c>
      <c r="G194" s="174"/>
      <c r="H194" s="174"/>
      <c r="I194" s="174"/>
      <c r="J194" s="367">
        <f t="shared" si="142"/>
        <v>133920</v>
      </c>
      <c r="K194" s="366"/>
      <c r="L194" s="174">
        <v>120</v>
      </c>
      <c r="M194" s="174"/>
      <c r="N194" s="174"/>
      <c r="O194" s="174"/>
      <c r="P194" s="367">
        <f t="shared" si="136"/>
        <v>120</v>
      </c>
      <c r="Q194" s="366"/>
      <c r="R194" s="174">
        <f t="shared" si="97"/>
        <v>133800</v>
      </c>
      <c r="S194" s="174"/>
      <c r="T194" s="174"/>
      <c r="U194" s="174"/>
      <c r="V194" s="367">
        <f t="shared" si="98"/>
        <v>133800</v>
      </c>
      <c r="W194" s="366"/>
      <c r="X194" s="174"/>
      <c r="Y194" s="174"/>
      <c r="Z194" s="174"/>
      <c r="AA194" s="174">
        <v>356000</v>
      </c>
      <c r="AB194" s="367">
        <f t="shared" si="99"/>
        <v>356000</v>
      </c>
      <c r="AC194" s="366"/>
      <c r="AD194" s="174"/>
      <c r="AE194" s="174"/>
      <c r="AF194" s="174"/>
      <c r="AG194" s="174"/>
      <c r="AH194" s="367">
        <f t="shared" si="100"/>
        <v>0</v>
      </c>
      <c r="AI194" s="366"/>
      <c r="AJ194" s="174"/>
      <c r="AK194" s="174"/>
      <c r="AL194" s="174"/>
      <c r="AM194" s="174">
        <f t="shared" si="101"/>
        <v>356000</v>
      </c>
      <c r="AN194" s="367">
        <f t="shared" si="102"/>
        <v>356000</v>
      </c>
      <c r="AO194" s="611"/>
      <c r="AP194" s="174"/>
      <c r="AQ194" s="174"/>
      <c r="AR194" s="174"/>
      <c r="AS194" s="174">
        <v>147000</v>
      </c>
      <c r="AT194" s="367">
        <f t="shared" si="137"/>
        <v>147000</v>
      </c>
      <c r="AU194" s="366"/>
      <c r="AV194" s="174"/>
      <c r="AW194" s="174"/>
      <c r="AX194" s="174"/>
      <c r="AY194" s="174"/>
      <c r="AZ194" s="367">
        <f t="shared" si="103"/>
        <v>0</v>
      </c>
      <c r="BA194" s="366"/>
      <c r="BB194" s="174"/>
      <c r="BC194" s="174"/>
      <c r="BD194" s="174"/>
      <c r="BE194" s="174">
        <f t="shared" si="104"/>
        <v>147000</v>
      </c>
      <c r="BF194" s="367">
        <f t="shared" si="105"/>
        <v>147000</v>
      </c>
      <c r="BG194" s="611"/>
      <c r="BH194" s="174"/>
      <c r="BI194" s="174"/>
      <c r="BJ194" s="174"/>
      <c r="BK194" s="174"/>
      <c r="BL194" s="367">
        <f t="shared" si="138"/>
        <v>0</v>
      </c>
      <c r="BM194" s="366"/>
      <c r="BN194" s="174"/>
      <c r="BO194" s="174"/>
      <c r="BP194" s="174"/>
      <c r="BQ194" s="174"/>
      <c r="BR194" s="367">
        <f t="shared" si="106"/>
        <v>0</v>
      </c>
      <c r="BS194" s="366"/>
      <c r="BT194" s="174"/>
      <c r="BU194" s="174"/>
      <c r="BV194" s="174"/>
      <c r="BW194" s="174"/>
      <c r="BX194" s="367">
        <f t="shared" si="107"/>
        <v>0</v>
      </c>
      <c r="BY194" s="366"/>
      <c r="BZ194" s="174"/>
      <c r="CA194" s="174"/>
      <c r="CB194" s="174"/>
      <c r="CC194" s="174"/>
      <c r="CD194" s="367">
        <f t="shared" si="108"/>
        <v>0</v>
      </c>
      <c r="CE194" s="618"/>
      <c r="CF194" s="366"/>
      <c r="CG194" s="174"/>
      <c r="CH194" s="174"/>
      <c r="CI194" s="174"/>
      <c r="CJ194" s="174"/>
      <c r="CK194" s="367">
        <f t="shared" si="139"/>
        <v>0</v>
      </c>
      <c r="CL194" s="611">
        <f t="shared" si="109"/>
        <v>0</v>
      </c>
      <c r="CM194" s="174">
        <f t="shared" si="110"/>
        <v>0</v>
      </c>
      <c r="CN194" s="174">
        <f t="shared" si="111"/>
        <v>0</v>
      </c>
      <c r="CO194" s="174">
        <f t="shared" si="112"/>
        <v>0</v>
      </c>
      <c r="CP194" s="174">
        <f t="shared" si="113"/>
        <v>0</v>
      </c>
      <c r="CQ194" s="367">
        <f t="shared" si="140"/>
        <v>0</v>
      </c>
      <c r="CR194" s="613"/>
      <c r="CS194" s="601"/>
      <c r="CT194" s="601"/>
      <c r="CU194" s="601"/>
      <c r="CV194" s="601"/>
      <c r="CW194" s="367">
        <f t="shared" si="141"/>
        <v>0</v>
      </c>
      <c r="CX194" s="366"/>
      <c r="CY194" s="174"/>
      <c r="CZ194" s="174"/>
      <c r="DA194" s="174"/>
      <c r="DB194" s="174"/>
      <c r="DC194" s="367">
        <f t="shared" si="114"/>
        <v>0</v>
      </c>
      <c r="DD194" s="366"/>
      <c r="DE194" s="174"/>
      <c r="DF194" s="174"/>
      <c r="DG194" s="174"/>
      <c r="DH194" s="174"/>
      <c r="DI194" s="367">
        <f t="shared" si="115"/>
        <v>0</v>
      </c>
      <c r="DJ194" s="600">
        <f t="shared" si="116"/>
        <v>0</v>
      </c>
      <c r="DK194" s="601">
        <f t="shared" si="117"/>
        <v>133920</v>
      </c>
      <c r="DL194" s="601">
        <f t="shared" si="118"/>
        <v>0</v>
      </c>
      <c r="DM194" s="601">
        <f t="shared" si="119"/>
        <v>0</v>
      </c>
      <c r="DN194" s="601">
        <f t="shared" si="120"/>
        <v>503000</v>
      </c>
      <c r="DO194" s="602">
        <f t="shared" si="121"/>
        <v>636920</v>
      </c>
      <c r="DP194" s="600">
        <f t="shared" si="122"/>
        <v>0</v>
      </c>
      <c r="DQ194" s="601">
        <f t="shared" si="123"/>
        <v>120</v>
      </c>
      <c r="DR194" s="601">
        <f t="shared" si="124"/>
        <v>0</v>
      </c>
      <c r="DS194" s="601">
        <f t="shared" si="125"/>
        <v>0</v>
      </c>
      <c r="DT194" s="601">
        <f t="shared" si="126"/>
        <v>0</v>
      </c>
      <c r="DU194" s="602">
        <f t="shared" si="127"/>
        <v>120</v>
      </c>
      <c r="DV194" s="600">
        <f t="shared" si="128"/>
        <v>0</v>
      </c>
      <c r="DW194" s="601">
        <f t="shared" si="129"/>
        <v>133800</v>
      </c>
      <c r="DX194" s="601">
        <f t="shared" si="130"/>
        <v>0</v>
      </c>
      <c r="DY194" s="601">
        <f t="shared" si="131"/>
        <v>0</v>
      </c>
      <c r="DZ194" s="601">
        <f t="shared" si="132"/>
        <v>503000</v>
      </c>
      <c r="EA194" s="602">
        <f t="shared" si="133"/>
        <v>636800</v>
      </c>
      <c r="EB194" s="459"/>
      <c r="EC194" s="366"/>
      <c r="ED194" s="174"/>
      <c r="EE194" s="174"/>
      <c r="EF194" s="174"/>
      <c r="EG194" s="174"/>
      <c r="EH194" s="174">
        <f t="shared" si="134"/>
        <v>0</v>
      </c>
      <c r="EI194" s="602"/>
      <c r="EJ194" s="459"/>
      <c r="EK194" s="614"/>
      <c r="EL194" s="622"/>
      <c r="EM194" s="623"/>
      <c r="EO194" s="600">
        <v>1495933.47</v>
      </c>
      <c r="EP194" s="601">
        <v>453546.53</v>
      </c>
      <c r="EQ194" s="601">
        <f t="shared" si="135"/>
        <v>1949480</v>
      </c>
      <c r="ER194" s="624" t="s">
        <v>5854</v>
      </c>
      <c r="ES194" s="625">
        <v>45149</v>
      </c>
    </row>
    <row r="195" spans="1:149">
      <c r="A195" s="231">
        <v>248</v>
      </c>
      <c r="B195" s="151">
        <v>4443</v>
      </c>
      <c r="C195" s="151">
        <v>46750045</v>
      </c>
      <c r="D195" s="232" t="s">
        <v>1506</v>
      </c>
      <c r="E195" s="366"/>
      <c r="F195" s="174">
        <v>374400</v>
      </c>
      <c r="G195" s="174"/>
      <c r="H195" s="174"/>
      <c r="I195" s="174"/>
      <c r="J195" s="367">
        <f t="shared" si="142"/>
        <v>374400</v>
      </c>
      <c r="K195" s="366"/>
      <c r="L195" s="174"/>
      <c r="M195" s="174"/>
      <c r="N195" s="174"/>
      <c r="O195" s="174"/>
      <c r="P195" s="367">
        <f t="shared" si="136"/>
        <v>0</v>
      </c>
      <c r="Q195" s="366"/>
      <c r="R195" s="174">
        <f t="shared" si="97"/>
        <v>374400</v>
      </c>
      <c r="S195" s="174"/>
      <c r="T195" s="174"/>
      <c r="U195" s="174"/>
      <c r="V195" s="367">
        <f t="shared" si="98"/>
        <v>374400</v>
      </c>
      <c r="W195" s="366"/>
      <c r="X195" s="174"/>
      <c r="Y195" s="174"/>
      <c r="Z195" s="174"/>
      <c r="AA195" s="174"/>
      <c r="AB195" s="367">
        <f t="shared" si="99"/>
        <v>0</v>
      </c>
      <c r="AC195" s="366"/>
      <c r="AD195" s="174"/>
      <c r="AE195" s="174"/>
      <c r="AF195" s="174"/>
      <c r="AG195" s="174"/>
      <c r="AH195" s="367">
        <f t="shared" si="100"/>
        <v>0</v>
      </c>
      <c r="AI195" s="366"/>
      <c r="AJ195" s="174"/>
      <c r="AK195" s="174"/>
      <c r="AL195" s="174"/>
      <c r="AM195" s="174">
        <f t="shared" si="101"/>
        <v>0</v>
      </c>
      <c r="AN195" s="367">
        <f t="shared" si="102"/>
        <v>0</v>
      </c>
      <c r="AO195" s="611"/>
      <c r="AP195" s="174"/>
      <c r="AQ195" s="174"/>
      <c r="AR195" s="174"/>
      <c r="AS195" s="174">
        <v>483000</v>
      </c>
      <c r="AT195" s="367">
        <f t="shared" si="137"/>
        <v>483000</v>
      </c>
      <c r="AU195" s="366"/>
      <c r="AV195" s="174"/>
      <c r="AW195" s="174"/>
      <c r="AX195" s="174"/>
      <c r="AY195" s="174"/>
      <c r="AZ195" s="367">
        <f t="shared" si="103"/>
        <v>0</v>
      </c>
      <c r="BA195" s="366"/>
      <c r="BB195" s="174"/>
      <c r="BC195" s="174"/>
      <c r="BD195" s="174"/>
      <c r="BE195" s="174">
        <f t="shared" si="104"/>
        <v>483000</v>
      </c>
      <c r="BF195" s="367">
        <f t="shared" si="105"/>
        <v>483000</v>
      </c>
      <c r="BG195" s="611"/>
      <c r="BH195" s="174"/>
      <c r="BI195" s="174"/>
      <c r="BJ195" s="174"/>
      <c r="BK195" s="174"/>
      <c r="BL195" s="367">
        <f t="shared" si="138"/>
        <v>0</v>
      </c>
      <c r="BM195" s="366"/>
      <c r="BN195" s="174"/>
      <c r="BO195" s="174"/>
      <c r="BP195" s="174"/>
      <c r="BQ195" s="174"/>
      <c r="BR195" s="367">
        <f t="shared" si="106"/>
        <v>0</v>
      </c>
      <c r="BS195" s="366"/>
      <c r="BT195" s="174"/>
      <c r="BU195" s="174"/>
      <c r="BV195" s="174"/>
      <c r="BW195" s="174"/>
      <c r="BX195" s="367">
        <f t="shared" si="107"/>
        <v>0</v>
      </c>
      <c r="BY195" s="366"/>
      <c r="BZ195" s="174"/>
      <c r="CA195" s="174"/>
      <c r="CB195" s="174"/>
      <c r="CC195" s="174"/>
      <c r="CD195" s="367">
        <f t="shared" si="108"/>
        <v>0</v>
      </c>
      <c r="CE195" s="618"/>
      <c r="CF195" s="366"/>
      <c r="CG195" s="174"/>
      <c r="CH195" s="174"/>
      <c r="CI195" s="174"/>
      <c r="CJ195" s="174"/>
      <c r="CK195" s="367">
        <f t="shared" si="139"/>
        <v>0</v>
      </c>
      <c r="CL195" s="611">
        <f t="shared" si="109"/>
        <v>0</v>
      </c>
      <c r="CM195" s="174">
        <f t="shared" si="110"/>
        <v>0</v>
      </c>
      <c r="CN195" s="174">
        <f t="shared" si="111"/>
        <v>0</v>
      </c>
      <c r="CO195" s="174">
        <f t="shared" si="112"/>
        <v>0</v>
      </c>
      <c r="CP195" s="174">
        <f t="shared" si="113"/>
        <v>0</v>
      </c>
      <c r="CQ195" s="367">
        <f t="shared" si="140"/>
        <v>0</v>
      </c>
      <c r="CR195" s="613"/>
      <c r="CS195" s="601"/>
      <c r="CT195" s="601"/>
      <c r="CU195" s="601"/>
      <c r="CV195" s="601"/>
      <c r="CW195" s="367">
        <f t="shared" si="141"/>
        <v>0</v>
      </c>
      <c r="CX195" s="366"/>
      <c r="CY195" s="174"/>
      <c r="CZ195" s="174"/>
      <c r="DA195" s="174"/>
      <c r="DB195" s="174"/>
      <c r="DC195" s="367">
        <f t="shared" si="114"/>
        <v>0</v>
      </c>
      <c r="DD195" s="366"/>
      <c r="DE195" s="174"/>
      <c r="DF195" s="174"/>
      <c r="DG195" s="174"/>
      <c r="DH195" s="174"/>
      <c r="DI195" s="367">
        <f t="shared" si="115"/>
        <v>0</v>
      </c>
      <c r="DJ195" s="600">
        <f t="shared" si="116"/>
        <v>0</v>
      </c>
      <c r="DK195" s="601">
        <f t="shared" si="117"/>
        <v>374400</v>
      </c>
      <c r="DL195" s="601">
        <f t="shared" si="118"/>
        <v>0</v>
      </c>
      <c r="DM195" s="601">
        <f t="shared" si="119"/>
        <v>0</v>
      </c>
      <c r="DN195" s="601">
        <f t="shared" si="120"/>
        <v>483000</v>
      </c>
      <c r="DO195" s="602">
        <f t="shared" si="121"/>
        <v>857400</v>
      </c>
      <c r="DP195" s="600">
        <f t="shared" si="122"/>
        <v>0</v>
      </c>
      <c r="DQ195" s="601">
        <f t="shared" si="123"/>
        <v>0</v>
      </c>
      <c r="DR195" s="601">
        <f t="shared" si="124"/>
        <v>0</v>
      </c>
      <c r="DS195" s="601">
        <f t="shared" si="125"/>
        <v>0</v>
      </c>
      <c r="DT195" s="601">
        <f t="shared" si="126"/>
        <v>0</v>
      </c>
      <c r="DU195" s="602">
        <f t="shared" si="127"/>
        <v>0</v>
      </c>
      <c r="DV195" s="600">
        <f t="shared" si="128"/>
        <v>0</v>
      </c>
      <c r="DW195" s="601">
        <f t="shared" si="129"/>
        <v>374400</v>
      </c>
      <c r="DX195" s="601">
        <f t="shared" si="130"/>
        <v>0</v>
      </c>
      <c r="DY195" s="601">
        <f t="shared" si="131"/>
        <v>0</v>
      </c>
      <c r="DZ195" s="601">
        <f t="shared" si="132"/>
        <v>483000</v>
      </c>
      <c r="EA195" s="602">
        <f t="shared" si="133"/>
        <v>857400</v>
      </c>
      <c r="EB195" s="459"/>
      <c r="EC195" s="366"/>
      <c r="ED195" s="174"/>
      <c r="EE195" s="174"/>
      <c r="EF195" s="174"/>
      <c r="EG195" s="174"/>
      <c r="EH195" s="174">
        <f t="shared" si="134"/>
        <v>0</v>
      </c>
      <c r="EI195" s="602"/>
      <c r="EJ195" s="459"/>
      <c r="EK195" s="614">
        <v>5080</v>
      </c>
      <c r="EL195" s="622" t="s">
        <v>5769</v>
      </c>
      <c r="EM195" s="623">
        <v>45181</v>
      </c>
      <c r="EO195" s="600">
        <v>3058970.94</v>
      </c>
      <c r="EP195" s="601">
        <v>927438.06</v>
      </c>
      <c r="EQ195" s="601">
        <f t="shared" si="135"/>
        <v>3986409</v>
      </c>
      <c r="ER195" s="624" t="s">
        <v>5752</v>
      </c>
      <c r="ES195" s="625">
        <v>45104</v>
      </c>
    </row>
    <row r="196" spans="1:149">
      <c r="A196" s="231">
        <v>249</v>
      </c>
      <c r="B196" s="151">
        <v>4438</v>
      </c>
      <c r="C196" s="151">
        <v>49864599</v>
      </c>
      <c r="D196" s="232" t="s">
        <v>1511</v>
      </c>
      <c r="E196" s="366"/>
      <c r="F196" s="174">
        <v>239040</v>
      </c>
      <c r="G196" s="174"/>
      <c r="H196" s="174"/>
      <c r="I196" s="174"/>
      <c r="J196" s="367">
        <f t="shared" si="142"/>
        <v>239040</v>
      </c>
      <c r="K196" s="366"/>
      <c r="L196" s="174">
        <v>21840</v>
      </c>
      <c r="M196" s="174"/>
      <c r="N196" s="174"/>
      <c r="O196" s="174"/>
      <c r="P196" s="367">
        <f t="shared" si="136"/>
        <v>21840</v>
      </c>
      <c r="Q196" s="366"/>
      <c r="R196" s="174">
        <f t="shared" si="97"/>
        <v>217200</v>
      </c>
      <c r="S196" s="174"/>
      <c r="T196" s="174"/>
      <c r="U196" s="174"/>
      <c r="V196" s="367">
        <f t="shared" si="98"/>
        <v>217200</v>
      </c>
      <c r="W196" s="366"/>
      <c r="X196" s="174"/>
      <c r="Y196" s="174"/>
      <c r="Z196" s="174"/>
      <c r="AA196" s="174"/>
      <c r="AB196" s="367">
        <f t="shared" si="99"/>
        <v>0</v>
      </c>
      <c r="AC196" s="366"/>
      <c r="AD196" s="174"/>
      <c r="AE196" s="174"/>
      <c r="AF196" s="174"/>
      <c r="AG196" s="174"/>
      <c r="AH196" s="367">
        <f t="shared" si="100"/>
        <v>0</v>
      </c>
      <c r="AI196" s="366"/>
      <c r="AJ196" s="174"/>
      <c r="AK196" s="174"/>
      <c r="AL196" s="174"/>
      <c r="AM196" s="174">
        <f t="shared" si="101"/>
        <v>0</v>
      </c>
      <c r="AN196" s="367">
        <f t="shared" si="102"/>
        <v>0</v>
      </c>
      <c r="AO196" s="611"/>
      <c r="AP196" s="174"/>
      <c r="AQ196" s="174"/>
      <c r="AR196" s="174"/>
      <c r="AS196" s="174">
        <v>262000</v>
      </c>
      <c r="AT196" s="367">
        <f t="shared" si="137"/>
        <v>262000</v>
      </c>
      <c r="AU196" s="366"/>
      <c r="AV196" s="174"/>
      <c r="AW196" s="174"/>
      <c r="AX196" s="174"/>
      <c r="AY196" s="174"/>
      <c r="AZ196" s="367">
        <f t="shared" si="103"/>
        <v>0</v>
      </c>
      <c r="BA196" s="366"/>
      <c r="BB196" s="174"/>
      <c r="BC196" s="174"/>
      <c r="BD196" s="174"/>
      <c r="BE196" s="174">
        <f t="shared" si="104"/>
        <v>262000</v>
      </c>
      <c r="BF196" s="367">
        <f t="shared" si="105"/>
        <v>262000</v>
      </c>
      <c r="BG196" s="611"/>
      <c r="BH196" s="174"/>
      <c r="BI196" s="174"/>
      <c r="BJ196" s="174"/>
      <c r="BK196" s="174"/>
      <c r="BL196" s="367">
        <f t="shared" si="138"/>
        <v>0</v>
      </c>
      <c r="BM196" s="366"/>
      <c r="BN196" s="174"/>
      <c r="BO196" s="174"/>
      <c r="BP196" s="174"/>
      <c r="BQ196" s="174"/>
      <c r="BR196" s="367">
        <f t="shared" si="106"/>
        <v>0</v>
      </c>
      <c r="BS196" s="366"/>
      <c r="BT196" s="174"/>
      <c r="BU196" s="174"/>
      <c r="BV196" s="174"/>
      <c r="BW196" s="174"/>
      <c r="BX196" s="367">
        <f t="shared" si="107"/>
        <v>0</v>
      </c>
      <c r="BY196" s="366"/>
      <c r="BZ196" s="174"/>
      <c r="CA196" s="174"/>
      <c r="CB196" s="174"/>
      <c r="CC196" s="174"/>
      <c r="CD196" s="367">
        <f t="shared" si="108"/>
        <v>0</v>
      </c>
      <c r="CE196" s="618"/>
      <c r="CF196" s="366"/>
      <c r="CG196" s="174"/>
      <c r="CH196" s="174"/>
      <c r="CI196" s="174"/>
      <c r="CJ196" s="174"/>
      <c r="CK196" s="367">
        <f t="shared" si="139"/>
        <v>0</v>
      </c>
      <c r="CL196" s="611">
        <f t="shared" si="109"/>
        <v>0</v>
      </c>
      <c r="CM196" s="174">
        <f t="shared" si="110"/>
        <v>0</v>
      </c>
      <c r="CN196" s="174">
        <f t="shared" si="111"/>
        <v>0</v>
      </c>
      <c r="CO196" s="174">
        <f t="shared" si="112"/>
        <v>0</v>
      </c>
      <c r="CP196" s="174">
        <f t="shared" si="113"/>
        <v>0</v>
      </c>
      <c r="CQ196" s="367">
        <f t="shared" si="140"/>
        <v>0</v>
      </c>
      <c r="CR196" s="613"/>
      <c r="CS196" s="601"/>
      <c r="CT196" s="601"/>
      <c r="CU196" s="601"/>
      <c r="CV196" s="601"/>
      <c r="CW196" s="367">
        <f t="shared" si="141"/>
        <v>0</v>
      </c>
      <c r="CX196" s="366"/>
      <c r="CY196" s="174"/>
      <c r="CZ196" s="174"/>
      <c r="DA196" s="174"/>
      <c r="DB196" s="174"/>
      <c r="DC196" s="367">
        <f t="shared" si="114"/>
        <v>0</v>
      </c>
      <c r="DD196" s="366"/>
      <c r="DE196" s="174"/>
      <c r="DF196" s="174"/>
      <c r="DG196" s="174"/>
      <c r="DH196" s="174"/>
      <c r="DI196" s="367">
        <f t="shared" si="115"/>
        <v>0</v>
      </c>
      <c r="DJ196" s="600">
        <f t="shared" si="116"/>
        <v>0</v>
      </c>
      <c r="DK196" s="601">
        <f t="shared" si="117"/>
        <v>239040</v>
      </c>
      <c r="DL196" s="601">
        <f t="shared" si="118"/>
        <v>0</v>
      </c>
      <c r="DM196" s="601">
        <f t="shared" si="119"/>
        <v>0</v>
      </c>
      <c r="DN196" s="601">
        <f t="shared" si="120"/>
        <v>262000</v>
      </c>
      <c r="DO196" s="602">
        <f t="shared" si="121"/>
        <v>501040</v>
      </c>
      <c r="DP196" s="600">
        <f t="shared" si="122"/>
        <v>0</v>
      </c>
      <c r="DQ196" s="601">
        <f t="shared" si="123"/>
        <v>21840</v>
      </c>
      <c r="DR196" s="601">
        <f t="shared" si="124"/>
        <v>0</v>
      </c>
      <c r="DS196" s="601">
        <f t="shared" si="125"/>
        <v>0</v>
      </c>
      <c r="DT196" s="601">
        <f t="shared" si="126"/>
        <v>0</v>
      </c>
      <c r="DU196" s="602">
        <f t="shared" si="127"/>
        <v>21840</v>
      </c>
      <c r="DV196" s="600">
        <f t="shared" si="128"/>
        <v>0</v>
      </c>
      <c r="DW196" s="601">
        <f t="shared" si="129"/>
        <v>217200</v>
      </c>
      <c r="DX196" s="601">
        <f t="shared" si="130"/>
        <v>0</v>
      </c>
      <c r="DY196" s="601">
        <f t="shared" si="131"/>
        <v>0</v>
      </c>
      <c r="DZ196" s="601">
        <f t="shared" si="132"/>
        <v>262000</v>
      </c>
      <c r="EA196" s="602">
        <f t="shared" si="133"/>
        <v>479200</v>
      </c>
      <c r="EB196" s="459"/>
      <c r="EC196" s="366"/>
      <c r="ED196" s="174"/>
      <c r="EE196" s="174"/>
      <c r="EF196" s="174"/>
      <c r="EG196" s="174"/>
      <c r="EH196" s="174">
        <f t="shared" si="134"/>
        <v>0</v>
      </c>
      <c r="EI196" s="602"/>
      <c r="EJ196" s="459"/>
      <c r="EK196" s="614"/>
      <c r="EL196" s="622"/>
      <c r="EM196" s="623"/>
      <c r="EO196" s="600">
        <v>2983770.64</v>
      </c>
      <c r="EP196" s="601">
        <v>904638.36</v>
      </c>
      <c r="EQ196" s="601">
        <f t="shared" si="135"/>
        <v>3888409</v>
      </c>
      <c r="ER196" s="624" t="s">
        <v>5709</v>
      </c>
      <c r="ES196" s="625">
        <v>45064</v>
      </c>
    </row>
    <row r="197" spans="1:149">
      <c r="A197" s="231">
        <v>250</v>
      </c>
      <c r="B197" s="151">
        <v>4455</v>
      </c>
      <c r="C197" s="151">
        <v>49864611</v>
      </c>
      <c r="D197" s="232" t="s">
        <v>1517</v>
      </c>
      <c r="E197" s="366"/>
      <c r="F197" s="174">
        <v>177600</v>
      </c>
      <c r="G197" s="174"/>
      <c r="H197" s="174"/>
      <c r="I197" s="174"/>
      <c r="J197" s="367">
        <f t="shared" si="142"/>
        <v>177600</v>
      </c>
      <c r="K197" s="366"/>
      <c r="L197" s="174">
        <v>0</v>
      </c>
      <c r="M197" s="174"/>
      <c r="N197" s="174"/>
      <c r="O197" s="174"/>
      <c r="P197" s="367">
        <f t="shared" si="136"/>
        <v>0</v>
      </c>
      <c r="Q197" s="366"/>
      <c r="R197" s="174">
        <f t="shared" si="97"/>
        <v>177600</v>
      </c>
      <c r="S197" s="174"/>
      <c r="T197" s="174"/>
      <c r="U197" s="174"/>
      <c r="V197" s="367">
        <f t="shared" si="98"/>
        <v>177600</v>
      </c>
      <c r="W197" s="366"/>
      <c r="X197" s="174"/>
      <c r="Y197" s="174"/>
      <c r="Z197" s="174"/>
      <c r="AA197" s="174"/>
      <c r="AB197" s="367">
        <f t="shared" si="99"/>
        <v>0</v>
      </c>
      <c r="AC197" s="366"/>
      <c r="AD197" s="174"/>
      <c r="AE197" s="174"/>
      <c r="AF197" s="174"/>
      <c r="AG197" s="174"/>
      <c r="AH197" s="367">
        <f t="shared" si="100"/>
        <v>0</v>
      </c>
      <c r="AI197" s="366"/>
      <c r="AJ197" s="174"/>
      <c r="AK197" s="174"/>
      <c r="AL197" s="174"/>
      <c r="AM197" s="174">
        <f t="shared" si="101"/>
        <v>0</v>
      </c>
      <c r="AN197" s="367">
        <f t="shared" si="102"/>
        <v>0</v>
      </c>
      <c r="AO197" s="611"/>
      <c r="AP197" s="174"/>
      <c r="AQ197" s="174"/>
      <c r="AR197" s="174"/>
      <c r="AS197" s="174">
        <v>369000</v>
      </c>
      <c r="AT197" s="367">
        <f t="shared" si="137"/>
        <v>369000</v>
      </c>
      <c r="AU197" s="366"/>
      <c r="AV197" s="174"/>
      <c r="AW197" s="174"/>
      <c r="AX197" s="174"/>
      <c r="AY197" s="174"/>
      <c r="AZ197" s="367">
        <f t="shared" si="103"/>
        <v>0</v>
      </c>
      <c r="BA197" s="366"/>
      <c r="BB197" s="174"/>
      <c r="BC197" s="174"/>
      <c r="BD197" s="174"/>
      <c r="BE197" s="174">
        <f t="shared" si="104"/>
        <v>369000</v>
      </c>
      <c r="BF197" s="367">
        <f t="shared" si="105"/>
        <v>369000</v>
      </c>
      <c r="BG197" s="611"/>
      <c r="BH197" s="174"/>
      <c r="BI197" s="174"/>
      <c r="BJ197" s="174"/>
      <c r="BK197" s="174"/>
      <c r="BL197" s="367">
        <f t="shared" si="138"/>
        <v>0</v>
      </c>
      <c r="BM197" s="366"/>
      <c r="BN197" s="174"/>
      <c r="BO197" s="174"/>
      <c r="BP197" s="174"/>
      <c r="BQ197" s="174"/>
      <c r="BR197" s="367">
        <f t="shared" si="106"/>
        <v>0</v>
      </c>
      <c r="BS197" s="366"/>
      <c r="BT197" s="174"/>
      <c r="BU197" s="174"/>
      <c r="BV197" s="174"/>
      <c r="BW197" s="174"/>
      <c r="BX197" s="367">
        <f t="shared" si="107"/>
        <v>0</v>
      </c>
      <c r="BY197" s="366">
        <v>346440</v>
      </c>
      <c r="BZ197" s="174"/>
      <c r="CA197" s="174">
        <v>117097</v>
      </c>
      <c r="CB197" s="174">
        <v>6929</v>
      </c>
      <c r="CC197" s="174"/>
      <c r="CD197" s="367">
        <f t="shared" si="108"/>
        <v>470466</v>
      </c>
      <c r="CE197" s="618">
        <v>1</v>
      </c>
      <c r="CF197" s="366">
        <f>BY197-154663</f>
        <v>191777</v>
      </c>
      <c r="CG197" s="174"/>
      <c r="CH197" s="174">
        <f>CA197-52278</f>
        <v>64819</v>
      </c>
      <c r="CI197" s="174">
        <f>CB197-3093.26</f>
        <v>3835.74</v>
      </c>
      <c r="CJ197" s="174"/>
      <c r="CK197" s="367">
        <f t="shared" si="139"/>
        <v>260431.74</v>
      </c>
      <c r="CL197" s="611">
        <f t="shared" si="109"/>
        <v>154663</v>
      </c>
      <c r="CM197" s="174">
        <f t="shared" si="110"/>
        <v>0</v>
      </c>
      <c r="CN197" s="174">
        <f t="shared" si="111"/>
        <v>52278</v>
      </c>
      <c r="CO197" s="174">
        <f t="shared" si="112"/>
        <v>3093.26</v>
      </c>
      <c r="CP197" s="174">
        <f t="shared" si="113"/>
        <v>0</v>
      </c>
      <c r="CQ197" s="367">
        <f t="shared" si="140"/>
        <v>210034.26</v>
      </c>
      <c r="CR197" s="613"/>
      <c r="CS197" s="601"/>
      <c r="CT197" s="601"/>
      <c r="CU197" s="601"/>
      <c r="CV197" s="601"/>
      <c r="CW197" s="367">
        <f t="shared" si="141"/>
        <v>0</v>
      </c>
      <c r="CX197" s="366"/>
      <c r="CY197" s="174"/>
      <c r="CZ197" s="174"/>
      <c r="DA197" s="174"/>
      <c r="DB197" s="174"/>
      <c r="DC197" s="367">
        <f t="shared" si="114"/>
        <v>0</v>
      </c>
      <c r="DD197" s="366"/>
      <c r="DE197" s="174"/>
      <c r="DF197" s="174"/>
      <c r="DG197" s="174"/>
      <c r="DH197" s="174"/>
      <c r="DI197" s="367">
        <f t="shared" si="115"/>
        <v>0</v>
      </c>
      <c r="DJ197" s="600">
        <f t="shared" si="116"/>
        <v>346440</v>
      </c>
      <c r="DK197" s="601">
        <f t="shared" si="117"/>
        <v>177600</v>
      </c>
      <c r="DL197" s="601">
        <f t="shared" si="118"/>
        <v>117097</v>
      </c>
      <c r="DM197" s="601">
        <f t="shared" si="119"/>
        <v>6929</v>
      </c>
      <c r="DN197" s="601">
        <f t="shared" si="120"/>
        <v>369000</v>
      </c>
      <c r="DO197" s="602">
        <f t="shared" si="121"/>
        <v>1017066</v>
      </c>
      <c r="DP197" s="600">
        <f t="shared" si="122"/>
        <v>191777</v>
      </c>
      <c r="DQ197" s="601">
        <f t="shared" si="123"/>
        <v>0</v>
      </c>
      <c r="DR197" s="601">
        <f t="shared" si="124"/>
        <v>64819</v>
      </c>
      <c r="DS197" s="601">
        <f t="shared" si="125"/>
        <v>3835.74</v>
      </c>
      <c r="DT197" s="601">
        <f t="shared" si="126"/>
        <v>0</v>
      </c>
      <c r="DU197" s="602">
        <f t="shared" si="127"/>
        <v>260431.74</v>
      </c>
      <c r="DV197" s="600">
        <f t="shared" si="128"/>
        <v>154663</v>
      </c>
      <c r="DW197" s="601">
        <f t="shared" si="129"/>
        <v>177600</v>
      </c>
      <c r="DX197" s="601">
        <f t="shared" si="130"/>
        <v>52278</v>
      </c>
      <c r="DY197" s="601">
        <f t="shared" si="131"/>
        <v>3093.26</v>
      </c>
      <c r="DZ197" s="601">
        <f t="shared" si="132"/>
        <v>369000</v>
      </c>
      <c r="EA197" s="602">
        <f t="shared" si="133"/>
        <v>756634.26</v>
      </c>
      <c r="EB197" s="459"/>
      <c r="EC197" s="366"/>
      <c r="ED197" s="174"/>
      <c r="EE197" s="174"/>
      <c r="EF197" s="174"/>
      <c r="EG197" s="174"/>
      <c r="EH197" s="174">
        <f t="shared" si="134"/>
        <v>0</v>
      </c>
      <c r="EI197" s="602"/>
      <c r="EJ197" s="459"/>
      <c r="EK197" s="614"/>
      <c r="EL197" s="622"/>
      <c r="EM197" s="623"/>
      <c r="EO197" s="600">
        <v>1949491.05</v>
      </c>
      <c r="EP197" s="601">
        <v>591058.94999999995</v>
      </c>
      <c r="EQ197" s="601">
        <f t="shared" si="135"/>
        <v>2540550</v>
      </c>
      <c r="ER197" s="624" t="s">
        <v>5689</v>
      </c>
      <c r="ES197" s="625">
        <v>45034</v>
      </c>
    </row>
    <row r="198" spans="1:149">
      <c r="A198" s="231">
        <v>251</v>
      </c>
      <c r="B198" s="151">
        <v>4440</v>
      </c>
      <c r="C198" s="151">
        <v>48283029</v>
      </c>
      <c r="D198" s="232" t="s">
        <v>1522</v>
      </c>
      <c r="E198" s="366"/>
      <c r="F198" s="174">
        <v>190560</v>
      </c>
      <c r="G198" s="174"/>
      <c r="H198" s="174"/>
      <c r="I198" s="174"/>
      <c r="J198" s="367">
        <f t="shared" si="142"/>
        <v>190560</v>
      </c>
      <c r="K198" s="366"/>
      <c r="L198" s="174"/>
      <c r="M198" s="174"/>
      <c r="N198" s="174"/>
      <c r="O198" s="174"/>
      <c r="P198" s="367">
        <f t="shared" si="136"/>
        <v>0</v>
      </c>
      <c r="Q198" s="366"/>
      <c r="R198" s="174">
        <f t="shared" ref="R198:R261" si="143">F198-L198</f>
        <v>190560</v>
      </c>
      <c r="S198" s="174"/>
      <c r="T198" s="174"/>
      <c r="U198" s="174"/>
      <c r="V198" s="367">
        <f t="shared" ref="V198:V260" si="144">SUM(Q198:U198)</f>
        <v>190560</v>
      </c>
      <c r="W198" s="366"/>
      <c r="X198" s="174"/>
      <c r="Y198" s="174"/>
      <c r="Z198" s="174"/>
      <c r="AA198" s="174"/>
      <c r="AB198" s="367">
        <f t="shared" ref="AB198:AB260" si="145">SUM(W198:AA198)</f>
        <v>0</v>
      </c>
      <c r="AC198" s="366"/>
      <c r="AD198" s="174"/>
      <c r="AE198" s="174"/>
      <c r="AF198" s="174"/>
      <c r="AG198" s="174"/>
      <c r="AH198" s="367">
        <f t="shared" ref="AH198:AH260" si="146">SUM(AC198:AG198)</f>
        <v>0</v>
      </c>
      <c r="AI198" s="366"/>
      <c r="AJ198" s="174"/>
      <c r="AK198" s="174"/>
      <c r="AL198" s="174"/>
      <c r="AM198" s="174">
        <f t="shared" ref="AM198:AM261" si="147">AA198-AG198</f>
        <v>0</v>
      </c>
      <c r="AN198" s="367">
        <f t="shared" ref="AN198:AN260" si="148">SUM(AI198:AM198)</f>
        <v>0</v>
      </c>
      <c r="AO198" s="611"/>
      <c r="AP198" s="174"/>
      <c r="AQ198" s="174"/>
      <c r="AR198" s="174"/>
      <c r="AS198" s="174">
        <v>164000</v>
      </c>
      <c r="AT198" s="367">
        <f t="shared" si="137"/>
        <v>164000</v>
      </c>
      <c r="AU198" s="366"/>
      <c r="AV198" s="174"/>
      <c r="AW198" s="174"/>
      <c r="AX198" s="174"/>
      <c r="AY198" s="174"/>
      <c r="AZ198" s="367">
        <f t="shared" ref="AZ198:AZ260" si="149">SUM(AU198:AY198)</f>
        <v>0</v>
      </c>
      <c r="BA198" s="366"/>
      <c r="BB198" s="174"/>
      <c r="BC198" s="174"/>
      <c r="BD198" s="174"/>
      <c r="BE198" s="174">
        <f t="shared" ref="BE198:BE261" si="150">AS198-AY198</f>
        <v>164000</v>
      </c>
      <c r="BF198" s="367">
        <f t="shared" ref="BF198:BF261" si="151">SUM(BA198:BE198)</f>
        <v>164000</v>
      </c>
      <c r="BG198" s="611"/>
      <c r="BH198" s="174"/>
      <c r="BI198" s="174"/>
      <c r="BJ198" s="174"/>
      <c r="BK198" s="174"/>
      <c r="BL198" s="367">
        <f t="shared" si="138"/>
        <v>0</v>
      </c>
      <c r="BM198" s="366"/>
      <c r="BN198" s="174"/>
      <c r="BO198" s="174"/>
      <c r="BP198" s="174"/>
      <c r="BQ198" s="174"/>
      <c r="BR198" s="367">
        <f t="shared" ref="BR198:BR261" si="152">SUM(BM198:BQ198)</f>
        <v>0</v>
      </c>
      <c r="BS198" s="366"/>
      <c r="BT198" s="174"/>
      <c r="BU198" s="174"/>
      <c r="BV198" s="174"/>
      <c r="BW198" s="174"/>
      <c r="BX198" s="367">
        <f t="shared" ref="BX198:BX261" si="153">SUM(BS198:BW198)</f>
        <v>0</v>
      </c>
      <c r="BY198" s="366">
        <v>230960</v>
      </c>
      <c r="BZ198" s="174"/>
      <c r="CA198" s="174">
        <v>78064</v>
      </c>
      <c r="CB198" s="174">
        <v>4619</v>
      </c>
      <c r="CC198" s="174"/>
      <c r="CD198" s="367">
        <f t="shared" ref="CD198:CD261" si="154">SUM(BY198:CC198)</f>
        <v>313643</v>
      </c>
      <c r="CE198" s="618">
        <v>0.66669999999999996</v>
      </c>
      <c r="CF198" s="366"/>
      <c r="CG198" s="174"/>
      <c r="CH198" s="174"/>
      <c r="CI198" s="174"/>
      <c r="CJ198" s="174"/>
      <c r="CK198" s="367">
        <f t="shared" si="139"/>
        <v>0</v>
      </c>
      <c r="CL198" s="611">
        <f t="shared" ref="CL198:CL261" si="155">BY198-CF198</f>
        <v>230960</v>
      </c>
      <c r="CM198" s="174">
        <f t="shared" ref="CM198:CM261" si="156">BZ198-CG198</f>
        <v>0</v>
      </c>
      <c r="CN198" s="174">
        <f t="shared" ref="CN198:CN261" si="157">CA198-CH198</f>
        <v>78064</v>
      </c>
      <c r="CO198" s="174">
        <f t="shared" ref="CO198:CO261" si="158">CB198-CI198</f>
        <v>4619</v>
      </c>
      <c r="CP198" s="174">
        <f t="shared" ref="CP198:CP261" si="159">CC198-CJ198</f>
        <v>0</v>
      </c>
      <c r="CQ198" s="367">
        <f t="shared" si="140"/>
        <v>313643</v>
      </c>
      <c r="CR198" s="613"/>
      <c r="CS198" s="601"/>
      <c r="CT198" s="601"/>
      <c r="CU198" s="601"/>
      <c r="CV198" s="601"/>
      <c r="CW198" s="367">
        <f t="shared" si="141"/>
        <v>0</v>
      </c>
      <c r="CX198" s="366"/>
      <c r="CY198" s="174"/>
      <c r="CZ198" s="174"/>
      <c r="DA198" s="174"/>
      <c r="DB198" s="174"/>
      <c r="DC198" s="367">
        <f t="shared" ref="DC198:DC261" si="160">SUM(CX198:DB198)</f>
        <v>0</v>
      </c>
      <c r="DD198" s="366"/>
      <c r="DE198" s="174"/>
      <c r="DF198" s="174"/>
      <c r="DG198" s="174"/>
      <c r="DH198" s="174"/>
      <c r="DI198" s="367">
        <f t="shared" ref="DI198:DI261" si="161">SUM(DD198:DH198)</f>
        <v>0</v>
      </c>
      <c r="DJ198" s="600">
        <f t="shared" ref="DJ198:DJ261" si="162">E198+W198+AO198+BG198+BY198+CR198</f>
        <v>230960</v>
      </c>
      <c r="DK198" s="601">
        <f t="shared" ref="DK198:DK261" si="163">F198+X198+AP198+BH198+BZ198+CS198</f>
        <v>190560</v>
      </c>
      <c r="DL198" s="601">
        <f t="shared" ref="DL198:DL261" si="164">G198+Y198+AQ198+BI198+CA198+CT198</f>
        <v>78064</v>
      </c>
      <c r="DM198" s="601">
        <f t="shared" ref="DM198:DM261" si="165">H198+Z198+AR198+BJ198+CB198+CU198</f>
        <v>4619</v>
      </c>
      <c r="DN198" s="601">
        <f t="shared" ref="DN198:DN261" si="166">I198+AA198+AS198+BK198+CC198+CV198</f>
        <v>164000</v>
      </c>
      <c r="DO198" s="602">
        <f t="shared" ref="DO198:DO261" si="167">SUM(DJ198:DN198)</f>
        <v>668203</v>
      </c>
      <c r="DP198" s="600">
        <f t="shared" ref="DP198:DP261" si="168">K198+AC198+AU198+BM198+CF198+CX198</f>
        <v>0</v>
      </c>
      <c r="DQ198" s="601">
        <f t="shared" ref="DQ198:DQ261" si="169">L198+AD198+AV198+BN198+CG198+CY198</f>
        <v>0</v>
      </c>
      <c r="DR198" s="601">
        <f t="shared" ref="DR198:DR261" si="170">M198+AE198+AW198+BO198+CH198+CZ198</f>
        <v>0</v>
      </c>
      <c r="DS198" s="601">
        <f t="shared" ref="DS198:DS261" si="171">N198+AF198+AX198+BP198+CI198+DA198</f>
        <v>0</v>
      </c>
      <c r="DT198" s="601">
        <f t="shared" ref="DT198:DT261" si="172">O198+AG198+AY198+BQ198+CJ198+DB198</f>
        <v>0</v>
      </c>
      <c r="DU198" s="602">
        <f t="shared" ref="DU198:DU261" si="173">SUM(DP198:DT198)</f>
        <v>0</v>
      </c>
      <c r="DV198" s="600">
        <f t="shared" ref="DV198:DV261" si="174">Q198+AI198+BA198+DD198+BS198+CL198</f>
        <v>230960</v>
      </c>
      <c r="DW198" s="601">
        <f t="shared" ref="DW198:DW261" si="175">R198+AJ198+BB198+DE198+BT198+CM198</f>
        <v>190560</v>
      </c>
      <c r="DX198" s="601">
        <f t="shared" ref="DX198:DX261" si="176">S198+AK198+BC198+DF198+BU198+CN198</f>
        <v>78064</v>
      </c>
      <c r="DY198" s="601">
        <f t="shared" ref="DY198:DY261" si="177">T198+AL198+BD198+DG198+BV198+CO198</f>
        <v>4619</v>
      </c>
      <c r="DZ198" s="601">
        <f t="shared" ref="DZ198:DZ261" si="178">U198+AM198+BE198+DH198+BW198+CP198</f>
        <v>164000</v>
      </c>
      <c r="EA198" s="602">
        <f t="shared" ref="EA198:EA261" si="179">SUM(DV198:DZ198)</f>
        <v>668203</v>
      </c>
      <c r="EB198" s="459"/>
      <c r="EC198" s="366"/>
      <c r="ED198" s="174"/>
      <c r="EE198" s="174"/>
      <c r="EF198" s="174"/>
      <c r="EG198" s="174"/>
      <c r="EH198" s="174">
        <f t="shared" ref="EH198:EH261" si="180">SUM(EC198:EG198)</f>
        <v>0</v>
      </c>
      <c r="EI198" s="602"/>
      <c r="EJ198" s="459"/>
      <c r="EK198" s="614"/>
      <c r="EL198" s="622"/>
      <c r="EM198" s="623"/>
      <c r="EO198" s="600">
        <v>2311973.37</v>
      </c>
      <c r="EP198" s="601">
        <v>700958.63</v>
      </c>
      <c r="EQ198" s="601">
        <f t="shared" ref="EQ198:EQ255" si="181">SUM(EO198:EP198)</f>
        <v>3012932</v>
      </c>
      <c r="ER198" s="624" t="s">
        <v>5876</v>
      </c>
      <c r="ES198" s="625">
        <v>45174</v>
      </c>
    </row>
    <row r="199" spans="1:149">
      <c r="A199" s="231">
        <v>252</v>
      </c>
      <c r="B199" s="151">
        <v>4442</v>
      </c>
      <c r="C199" s="151">
        <v>48283061</v>
      </c>
      <c r="D199" s="232" t="s">
        <v>1525</v>
      </c>
      <c r="E199" s="366"/>
      <c r="F199" s="174">
        <v>141600</v>
      </c>
      <c r="G199" s="174"/>
      <c r="H199" s="174"/>
      <c r="I199" s="174"/>
      <c r="J199" s="367">
        <f t="shared" si="142"/>
        <v>141600</v>
      </c>
      <c r="K199" s="366"/>
      <c r="L199" s="174"/>
      <c r="M199" s="174"/>
      <c r="N199" s="174"/>
      <c r="O199" s="174"/>
      <c r="P199" s="367">
        <f t="shared" ref="P199:P261" si="182">SUM(K199:O199)</f>
        <v>0</v>
      </c>
      <c r="Q199" s="366"/>
      <c r="R199" s="174">
        <f t="shared" si="143"/>
        <v>141600</v>
      </c>
      <c r="S199" s="174"/>
      <c r="T199" s="174"/>
      <c r="U199" s="174"/>
      <c r="V199" s="367">
        <f t="shared" si="144"/>
        <v>141600</v>
      </c>
      <c r="W199" s="366"/>
      <c r="X199" s="174"/>
      <c r="Y199" s="174"/>
      <c r="Z199" s="174"/>
      <c r="AA199" s="174"/>
      <c r="AB199" s="367">
        <f t="shared" si="145"/>
        <v>0</v>
      </c>
      <c r="AC199" s="366"/>
      <c r="AD199" s="174"/>
      <c r="AE199" s="174"/>
      <c r="AF199" s="174"/>
      <c r="AG199" s="174"/>
      <c r="AH199" s="367">
        <f t="shared" si="146"/>
        <v>0</v>
      </c>
      <c r="AI199" s="366"/>
      <c r="AJ199" s="174"/>
      <c r="AK199" s="174"/>
      <c r="AL199" s="174"/>
      <c r="AM199" s="174">
        <f t="shared" si="147"/>
        <v>0</v>
      </c>
      <c r="AN199" s="367">
        <f t="shared" si="148"/>
        <v>0</v>
      </c>
      <c r="AO199" s="611"/>
      <c r="AP199" s="174"/>
      <c r="AQ199" s="174"/>
      <c r="AR199" s="174"/>
      <c r="AS199" s="174">
        <v>73000</v>
      </c>
      <c r="AT199" s="367">
        <f t="shared" ref="AT199:AT261" si="183">SUM(AO199:AS199)</f>
        <v>73000</v>
      </c>
      <c r="AU199" s="366"/>
      <c r="AV199" s="174"/>
      <c r="AW199" s="174"/>
      <c r="AX199" s="174"/>
      <c r="AY199" s="174"/>
      <c r="AZ199" s="367">
        <f t="shared" si="149"/>
        <v>0</v>
      </c>
      <c r="BA199" s="366"/>
      <c r="BB199" s="174"/>
      <c r="BC199" s="174"/>
      <c r="BD199" s="174"/>
      <c r="BE199" s="174">
        <f t="shared" si="150"/>
        <v>73000</v>
      </c>
      <c r="BF199" s="367">
        <f t="shared" si="151"/>
        <v>73000</v>
      </c>
      <c r="BG199" s="611"/>
      <c r="BH199" s="174"/>
      <c r="BI199" s="174"/>
      <c r="BJ199" s="174"/>
      <c r="BK199" s="174"/>
      <c r="BL199" s="367">
        <f t="shared" si="138"/>
        <v>0</v>
      </c>
      <c r="BM199" s="366"/>
      <c r="BN199" s="174"/>
      <c r="BO199" s="174"/>
      <c r="BP199" s="174"/>
      <c r="BQ199" s="174"/>
      <c r="BR199" s="367">
        <f t="shared" si="152"/>
        <v>0</v>
      </c>
      <c r="BS199" s="366"/>
      <c r="BT199" s="174"/>
      <c r="BU199" s="174"/>
      <c r="BV199" s="174"/>
      <c r="BW199" s="174"/>
      <c r="BX199" s="367">
        <f t="shared" si="153"/>
        <v>0</v>
      </c>
      <c r="BY199" s="366"/>
      <c r="BZ199" s="174"/>
      <c r="CA199" s="174"/>
      <c r="CB199" s="174"/>
      <c r="CC199" s="174"/>
      <c r="CD199" s="367">
        <f t="shared" si="154"/>
        <v>0</v>
      </c>
      <c r="CE199" s="618"/>
      <c r="CF199" s="366"/>
      <c r="CG199" s="174"/>
      <c r="CH199" s="174"/>
      <c r="CI199" s="174"/>
      <c r="CJ199" s="174"/>
      <c r="CK199" s="367">
        <f t="shared" si="139"/>
        <v>0</v>
      </c>
      <c r="CL199" s="611">
        <f t="shared" si="155"/>
        <v>0</v>
      </c>
      <c r="CM199" s="174">
        <f t="shared" si="156"/>
        <v>0</v>
      </c>
      <c r="CN199" s="174">
        <f t="shared" si="157"/>
        <v>0</v>
      </c>
      <c r="CO199" s="174">
        <f t="shared" si="158"/>
        <v>0</v>
      </c>
      <c r="CP199" s="174">
        <f t="shared" si="159"/>
        <v>0</v>
      </c>
      <c r="CQ199" s="367">
        <f t="shared" si="140"/>
        <v>0</v>
      </c>
      <c r="CR199" s="613"/>
      <c r="CS199" s="601"/>
      <c r="CT199" s="601"/>
      <c r="CU199" s="601"/>
      <c r="CV199" s="601"/>
      <c r="CW199" s="367">
        <f t="shared" si="141"/>
        <v>0</v>
      </c>
      <c r="CX199" s="366"/>
      <c r="CY199" s="174"/>
      <c r="CZ199" s="174"/>
      <c r="DA199" s="174"/>
      <c r="DB199" s="174"/>
      <c r="DC199" s="367">
        <f t="shared" si="160"/>
        <v>0</v>
      </c>
      <c r="DD199" s="366"/>
      <c r="DE199" s="174"/>
      <c r="DF199" s="174"/>
      <c r="DG199" s="174"/>
      <c r="DH199" s="174"/>
      <c r="DI199" s="367">
        <f t="shared" si="161"/>
        <v>0</v>
      </c>
      <c r="DJ199" s="600">
        <f t="shared" si="162"/>
        <v>0</v>
      </c>
      <c r="DK199" s="601">
        <f t="shared" si="163"/>
        <v>141600</v>
      </c>
      <c r="DL199" s="601">
        <f t="shared" si="164"/>
        <v>0</v>
      </c>
      <c r="DM199" s="601">
        <f t="shared" si="165"/>
        <v>0</v>
      </c>
      <c r="DN199" s="601">
        <f t="shared" si="166"/>
        <v>73000</v>
      </c>
      <c r="DO199" s="602">
        <f t="shared" si="167"/>
        <v>214600</v>
      </c>
      <c r="DP199" s="600">
        <f t="shared" si="168"/>
        <v>0</v>
      </c>
      <c r="DQ199" s="601">
        <f t="shared" si="169"/>
        <v>0</v>
      </c>
      <c r="DR199" s="601">
        <f t="shared" si="170"/>
        <v>0</v>
      </c>
      <c r="DS199" s="601">
        <f t="shared" si="171"/>
        <v>0</v>
      </c>
      <c r="DT199" s="601">
        <f t="shared" si="172"/>
        <v>0</v>
      </c>
      <c r="DU199" s="602">
        <f t="shared" si="173"/>
        <v>0</v>
      </c>
      <c r="DV199" s="600">
        <f t="shared" si="174"/>
        <v>0</v>
      </c>
      <c r="DW199" s="601">
        <f t="shared" si="175"/>
        <v>141600</v>
      </c>
      <c r="DX199" s="601">
        <f t="shared" si="176"/>
        <v>0</v>
      </c>
      <c r="DY199" s="601">
        <f t="shared" si="177"/>
        <v>0</v>
      </c>
      <c r="DZ199" s="601">
        <f t="shared" si="178"/>
        <v>73000</v>
      </c>
      <c r="EA199" s="602">
        <f t="shared" si="179"/>
        <v>214600</v>
      </c>
      <c r="EB199" s="459"/>
      <c r="EC199" s="366"/>
      <c r="ED199" s="174"/>
      <c r="EE199" s="174"/>
      <c r="EF199" s="174"/>
      <c r="EG199" s="174"/>
      <c r="EH199" s="174">
        <f t="shared" si="180"/>
        <v>0</v>
      </c>
      <c r="EI199" s="602"/>
      <c r="EJ199" s="459"/>
      <c r="EK199" s="614"/>
      <c r="EL199" s="622"/>
      <c r="EM199" s="623"/>
      <c r="EO199" s="600">
        <v>1226742.5</v>
      </c>
      <c r="EP199" s="601">
        <v>371931.5</v>
      </c>
      <c r="EQ199" s="601">
        <f t="shared" si="181"/>
        <v>1598674</v>
      </c>
      <c r="ER199" s="624" t="s">
        <v>5874</v>
      </c>
      <c r="ES199" s="625">
        <v>45174</v>
      </c>
    </row>
    <row r="200" spans="1:149">
      <c r="A200" s="231">
        <v>253</v>
      </c>
      <c r="B200" s="151">
        <v>4436</v>
      </c>
      <c r="C200" s="151">
        <v>70982198</v>
      </c>
      <c r="D200" s="232" t="s">
        <v>1528</v>
      </c>
      <c r="E200" s="366"/>
      <c r="F200" s="174">
        <v>173760</v>
      </c>
      <c r="G200" s="174"/>
      <c r="H200" s="174"/>
      <c r="I200" s="174"/>
      <c r="J200" s="367">
        <f t="shared" si="142"/>
        <v>173760</v>
      </c>
      <c r="K200" s="366"/>
      <c r="L200" s="174"/>
      <c r="M200" s="174"/>
      <c r="N200" s="174"/>
      <c r="O200" s="174"/>
      <c r="P200" s="367">
        <f t="shared" si="182"/>
        <v>0</v>
      </c>
      <c r="Q200" s="366"/>
      <c r="R200" s="174">
        <f t="shared" si="143"/>
        <v>173760</v>
      </c>
      <c r="S200" s="174"/>
      <c r="T200" s="174"/>
      <c r="U200" s="174"/>
      <c r="V200" s="367">
        <f t="shared" si="144"/>
        <v>173760</v>
      </c>
      <c r="W200" s="366"/>
      <c r="X200" s="174"/>
      <c r="Y200" s="174"/>
      <c r="Z200" s="174"/>
      <c r="AA200" s="174"/>
      <c r="AB200" s="367">
        <f t="shared" si="145"/>
        <v>0</v>
      </c>
      <c r="AC200" s="366"/>
      <c r="AD200" s="174"/>
      <c r="AE200" s="174"/>
      <c r="AF200" s="174"/>
      <c r="AG200" s="174"/>
      <c r="AH200" s="367">
        <f t="shared" si="146"/>
        <v>0</v>
      </c>
      <c r="AI200" s="366"/>
      <c r="AJ200" s="174"/>
      <c r="AK200" s="174"/>
      <c r="AL200" s="174"/>
      <c r="AM200" s="174">
        <f t="shared" si="147"/>
        <v>0</v>
      </c>
      <c r="AN200" s="367">
        <f t="shared" si="148"/>
        <v>0</v>
      </c>
      <c r="AO200" s="611"/>
      <c r="AP200" s="174"/>
      <c r="AQ200" s="174"/>
      <c r="AR200" s="174"/>
      <c r="AS200" s="174">
        <v>393000</v>
      </c>
      <c r="AT200" s="367">
        <f t="shared" si="183"/>
        <v>393000</v>
      </c>
      <c r="AU200" s="366"/>
      <c r="AV200" s="174"/>
      <c r="AW200" s="174"/>
      <c r="AX200" s="174"/>
      <c r="AY200" s="174"/>
      <c r="AZ200" s="367">
        <f t="shared" si="149"/>
        <v>0</v>
      </c>
      <c r="BA200" s="366"/>
      <c r="BB200" s="174"/>
      <c r="BC200" s="174"/>
      <c r="BD200" s="174"/>
      <c r="BE200" s="174">
        <f t="shared" si="150"/>
        <v>393000</v>
      </c>
      <c r="BF200" s="367">
        <f t="shared" si="151"/>
        <v>393000</v>
      </c>
      <c r="BG200" s="611"/>
      <c r="BH200" s="174"/>
      <c r="BI200" s="174"/>
      <c r="BJ200" s="174"/>
      <c r="BK200" s="174"/>
      <c r="BL200" s="367">
        <f t="shared" si="138"/>
        <v>0</v>
      </c>
      <c r="BM200" s="366"/>
      <c r="BN200" s="174"/>
      <c r="BO200" s="174"/>
      <c r="BP200" s="174"/>
      <c r="BQ200" s="174"/>
      <c r="BR200" s="367">
        <f t="shared" si="152"/>
        <v>0</v>
      </c>
      <c r="BS200" s="366"/>
      <c r="BT200" s="174"/>
      <c r="BU200" s="174"/>
      <c r="BV200" s="174"/>
      <c r="BW200" s="174"/>
      <c r="BX200" s="367">
        <f t="shared" si="153"/>
        <v>0</v>
      </c>
      <c r="BY200" s="366">
        <v>230960</v>
      </c>
      <c r="BZ200" s="174"/>
      <c r="CA200" s="174">
        <v>78064</v>
      </c>
      <c r="CB200" s="174">
        <v>4619</v>
      </c>
      <c r="CC200" s="174"/>
      <c r="CD200" s="367">
        <f t="shared" si="154"/>
        <v>313643</v>
      </c>
      <c r="CE200" s="618">
        <v>0.66669999999999996</v>
      </c>
      <c r="CF200" s="366"/>
      <c r="CG200" s="174"/>
      <c r="CH200" s="174"/>
      <c r="CI200" s="174"/>
      <c r="CJ200" s="174"/>
      <c r="CK200" s="367">
        <f t="shared" si="139"/>
        <v>0</v>
      </c>
      <c r="CL200" s="611">
        <f t="shared" si="155"/>
        <v>230960</v>
      </c>
      <c r="CM200" s="174">
        <f t="shared" si="156"/>
        <v>0</v>
      </c>
      <c r="CN200" s="174">
        <f t="shared" si="157"/>
        <v>78064</v>
      </c>
      <c r="CO200" s="174">
        <f t="shared" si="158"/>
        <v>4619</v>
      </c>
      <c r="CP200" s="174">
        <f t="shared" si="159"/>
        <v>0</v>
      </c>
      <c r="CQ200" s="367">
        <f t="shared" si="140"/>
        <v>313643</v>
      </c>
      <c r="CR200" s="613"/>
      <c r="CS200" s="601"/>
      <c r="CT200" s="601"/>
      <c r="CU200" s="601"/>
      <c r="CV200" s="601"/>
      <c r="CW200" s="367">
        <f t="shared" si="141"/>
        <v>0</v>
      </c>
      <c r="CX200" s="366"/>
      <c r="CY200" s="174"/>
      <c r="CZ200" s="174"/>
      <c r="DA200" s="174"/>
      <c r="DB200" s="174"/>
      <c r="DC200" s="367">
        <f t="shared" si="160"/>
        <v>0</v>
      </c>
      <c r="DD200" s="366"/>
      <c r="DE200" s="174"/>
      <c r="DF200" s="174"/>
      <c r="DG200" s="174"/>
      <c r="DH200" s="174"/>
      <c r="DI200" s="367">
        <f t="shared" si="161"/>
        <v>0</v>
      </c>
      <c r="DJ200" s="600">
        <f t="shared" si="162"/>
        <v>230960</v>
      </c>
      <c r="DK200" s="601">
        <f t="shared" si="163"/>
        <v>173760</v>
      </c>
      <c r="DL200" s="601">
        <f t="shared" si="164"/>
        <v>78064</v>
      </c>
      <c r="DM200" s="601">
        <f t="shared" si="165"/>
        <v>4619</v>
      </c>
      <c r="DN200" s="601">
        <f t="shared" si="166"/>
        <v>393000</v>
      </c>
      <c r="DO200" s="602">
        <f t="shared" si="167"/>
        <v>880403</v>
      </c>
      <c r="DP200" s="600">
        <f t="shared" si="168"/>
        <v>0</v>
      </c>
      <c r="DQ200" s="601">
        <f t="shared" si="169"/>
        <v>0</v>
      </c>
      <c r="DR200" s="601">
        <f t="shared" si="170"/>
        <v>0</v>
      </c>
      <c r="DS200" s="601">
        <f t="shared" si="171"/>
        <v>0</v>
      </c>
      <c r="DT200" s="601">
        <f t="shared" si="172"/>
        <v>0</v>
      </c>
      <c r="DU200" s="602">
        <f t="shared" si="173"/>
        <v>0</v>
      </c>
      <c r="DV200" s="600">
        <f t="shared" si="174"/>
        <v>230960</v>
      </c>
      <c r="DW200" s="601">
        <f t="shared" si="175"/>
        <v>173760</v>
      </c>
      <c r="DX200" s="601">
        <f t="shared" si="176"/>
        <v>78064</v>
      </c>
      <c r="DY200" s="601">
        <f t="shared" si="177"/>
        <v>4619</v>
      </c>
      <c r="DZ200" s="601">
        <f t="shared" si="178"/>
        <v>393000</v>
      </c>
      <c r="EA200" s="602">
        <f t="shared" si="179"/>
        <v>880403</v>
      </c>
      <c r="EB200" s="459"/>
      <c r="EC200" s="366">
        <v>0</v>
      </c>
      <c r="ED200" s="174">
        <v>1302962</v>
      </c>
      <c r="EE200" s="174">
        <v>440401</v>
      </c>
      <c r="EF200" s="174">
        <v>0</v>
      </c>
      <c r="EG200" s="174">
        <v>633372</v>
      </c>
      <c r="EH200" s="174">
        <f t="shared" si="180"/>
        <v>2376735</v>
      </c>
      <c r="EI200" s="602">
        <v>2.7</v>
      </c>
      <c r="EJ200" s="459"/>
      <c r="EK200" s="614"/>
      <c r="EL200" s="622"/>
      <c r="EM200" s="623"/>
      <c r="EO200" s="600">
        <v>1420612.7</v>
      </c>
      <c r="EP200" s="601">
        <v>430710.3</v>
      </c>
      <c r="EQ200" s="601">
        <f t="shared" si="181"/>
        <v>1851323</v>
      </c>
      <c r="ER200" s="624" t="s">
        <v>5807</v>
      </c>
      <c r="ES200" s="625">
        <v>45132</v>
      </c>
    </row>
    <row r="201" spans="1:149">
      <c r="A201" s="231">
        <v>254</v>
      </c>
      <c r="B201" s="151">
        <v>4454</v>
      </c>
      <c r="C201" s="151">
        <v>48283070</v>
      </c>
      <c r="D201" s="232" t="s">
        <v>1530</v>
      </c>
      <c r="E201" s="366"/>
      <c r="F201" s="174">
        <v>182880</v>
      </c>
      <c r="G201" s="174"/>
      <c r="H201" s="174"/>
      <c r="I201" s="174"/>
      <c r="J201" s="367">
        <f t="shared" si="142"/>
        <v>182880</v>
      </c>
      <c r="K201" s="366"/>
      <c r="L201" s="174">
        <v>30780</v>
      </c>
      <c r="M201" s="174"/>
      <c r="N201" s="174"/>
      <c r="O201" s="174"/>
      <c r="P201" s="367">
        <f t="shared" si="182"/>
        <v>30780</v>
      </c>
      <c r="Q201" s="366"/>
      <c r="R201" s="174">
        <f t="shared" si="143"/>
        <v>152100</v>
      </c>
      <c r="S201" s="174"/>
      <c r="T201" s="174"/>
      <c r="U201" s="174"/>
      <c r="V201" s="367">
        <f t="shared" si="144"/>
        <v>152100</v>
      </c>
      <c r="W201" s="366"/>
      <c r="X201" s="174"/>
      <c r="Y201" s="174"/>
      <c r="Z201" s="174"/>
      <c r="AA201" s="174"/>
      <c r="AB201" s="367">
        <f t="shared" si="145"/>
        <v>0</v>
      </c>
      <c r="AC201" s="366"/>
      <c r="AD201" s="174"/>
      <c r="AE201" s="174"/>
      <c r="AF201" s="174"/>
      <c r="AG201" s="174"/>
      <c r="AH201" s="367">
        <f t="shared" si="146"/>
        <v>0</v>
      </c>
      <c r="AI201" s="366"/>
      <c r="AJ201" s="174"/>
      <c r="AK201" s="174"/>
      <c r="AL201" s="174"/>
      <c r="AM201" s="174">
        <f t="shared" si="147"/>
        <v>0</v>
      </c>
      <c r="AN201" s="367">
        <f t="shared" si="148"/>
        <v>0</v>
      </c>
      <c r="AO201" s="611"/>
      <c r="AP201" s="174"/>
      <c r="AQ201" s="174"/>
      <c r="AR201" s="174"/>
      <c r="AS201" s="174">
        <v>188000</v>
      </c>
      <c r="AT201" s="367">
        <f t="shared" si="183"/>
        <v>188000</v>
      </c>
      <c r="AU201" s="366"/>
      <c r="AV201" s="174"/>
      <c r="AW201" s="174"/>
      <c r="AX201" s="174"/>
      <c r="AY201" s="174"/>
      <c r="AZ201" s="367">
        <f t="shared" si="149"/>
        <v>0</v>
      </c>
      <c r="BA201" s="366"/>
      <c r="BB201" s="174"/>
      <c r="BC201" s="174"/>
      <c r="BD201" s="174"/>
      <c r="BE201" s="174">
        <f t="shared" si="150"/>
        <v>188000</v>
      </c>
      <c r="BF201" s="367">
        <f t="shared" si="151"/>
        <v>188000</v>
      </c>
      <c r="BG201" s="611"/>
      <c r="BH201" s="174"/>
      <c r="BI201" s="174"/>
      <c r="BJ201" s="174"/>
      <c r="BK201" s="174"/>
      <c r="BL201" s="367">
        <f t="shared" si="138"/>
        <v>0</v>
      </c>
      <c r="BM201" s="366"/>
      <c r="BN201" s="174"/>
      <c r="BO201" s="174"/>
      <c r="BP201" s="174"/>
      <c r="BQ201" s="174"/>
      <c r="BR201" s="367">
        <f t="shared" si="152"/>
        <v>0</v>
      </c>
      <c r="BS201" s="366"/>
      <c r="BT201" s="174"/>
      <c r="BU201" s="174"/>
      <c r="BV201" s="174"/>
      <c r="BW201" s="174"/>
      <c r="BX201" s="367">
        <f t="shared" si="153"/>
        <v>0</v>
      </c>
      <c r="BY201" s="366"/>
      <c r="BZ201" s="174"/>
      <c r="CA201" s="174"/>
      <c r="CB201" s="174"/>
      <c r="CC201" s="174"/>
      <c r="CD201" s="367">
        <f t="shared" si="154"/>
        <v>0</v>
      </c>
      <c r="CE201" s="618"/>
      <c r="CF201" s="366"/>
      <c r="CG201" s="174"/>
      <c r="CH201" s="174"/>
      <c r="CI201" s="174"/>
      <c r="CJ201" s="174"/>
      <c r="CK201" s="367">
        <f t="shared" si="139"/>
        <v>0</v>
      </c>
      <c r="CL201" s="611">
        <f t="shared" si="155"/>
        <v>0</v>
      </c>
      <c r="CM201" s="174">
        <f t="shared" si="156"/>
        <v>0</v>
      </c>
      <c r="CN201" s="174">
        <f t="shared" si="157"/>
        <v>0</v>
      </c>
      <c r="CO201" s="174">
        <f t="shared" si="158"/>
        <v>0</v>
      </c>
      <c r="CP201" s="174">
        <f t="shared" si="159"/>
        <v>0</v>
      </c>
      <c r="CQ201" s="367">
        <f t="shared" si="140"/>
        <v>0</v>
      </c>
      <c r="CR201" s="613"/>
      <c r="CS201" s="601"/>
      <c r="CT201" s="601"/>
      <c r="CU201" s="601"/>
      <c r="CV201" s="601"/>
      <c r="CW201" s="367">
        <f t="shared" si="141"/>
        <v>0</v>
      </c>
      <c r="CX201" s="366"/>
      <c r="CY201" s="174"/>
      <c r="CZ201" s="174"/>
      <c r="DA201" s="174"/>
      <c r="DB201" s="174"/>
      <c r="DC201" s="367">
        <f t="shared" si="160"/>
        <v>0</v>
      </c>
      <c r="DD201" s="366"/>
      <c r="DE201" s="174"/>
      <c r="DF201" s="174"/>
      <c r="DG201" s="174"/>
      <c r="DH201" s="174"/>
      <c r="DI201" s="367">
        <f t="shared" si="161"/>
        <v>0</v>
      </c>
      <c r="DJ201" s="600">
        <f t="shared" si="162"/>
        <v>0</v>
      </c>
      <c r="DK201" s="601">
        <f t="shared" si="163"/>
        <v>182880</v>
      </c>
      <c r="DL201" s="601">
        <f t="shared" si="164"/>
        <v>0</v>
      </c>
      <c r="DM201" s="601">
        <f t="shared" si="165"/>
        <v>0</v>
      </c>
      <c r="DN201" s="601">
        <f t="shared" si="166"/>
        <v>188000</v>
      </c>
      <c r="DO201" s="602">
        <f t="shared" si="167"/>
        <v>370880</v>
      </c>
      <c r="DP201" s="600">
        <f t="shared" si="168"/>
        <v>0</v>
      </c>
      <c r="DQ201" s="601">
        <f t="shared" si="169"/>
        <v>30780</v>
      </c>
      <c r="DR201" s="601">
        <f t="shared" si="170"/>
        <v>0</v>
      </c>
      <c r="DS201" s="601">
        <f t="shared" si="171"/>
        <v>0</v>
      </c>
      <c r="DT201" s="601">
        <f t="shared" si="172"/>
        <v>0</v>
      </c>
      <c r="DU201" s="602">
        <f t="shared" si="173"/>
        <v>30780</v>
      </c>
      <c r="DV201" s="600">
        <f t="shared" si="174"/>
        <v>0</v>
      </c>
      <c r="DW201" s="601">
        <f t="shared" si="175"/>
        <v>152100</v>
      </c>
      <c r="DX201" s="601">
        <f t="shared" si="176"/>
        <v>0</v>
      </c>
      <c r="DY201" s="601">
        <f t="shared" si="177"/>
        <v>0</v>
      </c>
      <c r="DZ201" s="601">
        <f t="shared" si="178"/>
        <v>188000</v>
      </c>
      <c r="EA201" s="602">
        <f t="shared" si="179"/>
        <v>340100</v>
      </c>
      <c r="EB201" s="459"/>
      <c r="EC201" s="366"/>
      <c r="ED201" s="174"/>
      <c r="EE201" s="174"/>
      <c r="EF201" s="174"/>
      <c r="EG201" s="174"/>
      <c r="EH201" s="174">
        <f t="shared" si="180"/>
        <v>0</v>
      </c>
      <c r="EI201" s="602"/>
      <c r="EJ201" s="459"/>
      <c r="EK201" s="614"/>
      <c r="EL201" s="622"/>
      <c r="EM201" s="623"/>
      <c r="EO201" s="600">
        <v>1099150.6100000001</v>
      </c>
      <c r="EP201" s="601">
        <v>333247.39</v>
      </c>
      <c r="EQ201" s="601">
        <f t="shared" si="181"/>
        <v>1432398</v>
      </c>
      <c r="ER201" s="624" t="s">
        <v>5844</v>
      </c>
      <c r="ES201" s="625">
        <v>45147</v>
      </c>
    </row>
    <row r="202" spans="1:149">
      <c r="A202" s="231">
        <v>255</v>
      </c>
      <c r="B202" s="151">
        <v>4479</v>
      </c>
      <c r="C202" s="151">
        <v>70982228</v>
      </c>
      <c r="D202" s="232" t="s">
        <v>1533</v>
      </c>
      <c r="E202" s="366"/>
      <c r="F202" s="174">
        <v>9600</v>
      </c>
      <c r="G202" s="174"/>
      <c r="H202" s="174"/>
      <c r="I202" s="174"/>
      <c r="J202" s="367">
        <f t="shared" si="142"/>
        <v>9600</v>
      </c>
      <c r="K202" s="366"/>
      <c r="L202" s="174">
        <v>9600</v>
      </c>
      <c r="M202" s="174"/>
      <c r="N202" s="174"/>
      <c r="O202" s="174"/>
      <c r="P202" s="367">
        <f t="shared" si="182"/>
        <v>9600</v>
      </c>
      <c r="Q202" s="366"/>
      <c r="R202" s="174">
        <f t="shared" si="143"/>
        <v>0</v>
      </c>
      <c r="S202" s="174"/>
      <c r="T202" s="174"/>
      <c r="U202" s="174"/>
      <c r="V202" s="367">
        <f t="shared" si="144"/>
        <v>0</v>
      </c>
      <c r="W202" s="366"/>
      <c r="X202" s="174"/>
      <c r="Y202" s="174"/>
      <c r="Z202" s="174"/>
      <c r="AA202" s="174">
        <v>234000</v>
      </c>
      <c r="AB202" s="367">
        <f t="shared" si="145"/>
        <v>234000</v>
      </c>
      <c r="AC202" s="366"/>
      <c r="AD202" s="174"/>
      <c r="AE202" s="174"/>
      <c r="AF202" s="174"/>
      <c r="AG202" s="174"/>
      <c r="AH202" s="367">
        <f t="shared" si="146"/>
        <v>0</v>
      </c>
      <c r="AI202" s="366"/>
      <c r="AJ202" s="174"/>
      <c r="AK202" s="174"/>
      <c r="AL202" s="174"/>
      <c r="AM202" s="174">
        <f t="shared" si="147"/>
        <v>234000</v>
      </c>
      <c r="AN202" s="367">
        <f t="shared" si="148"/>
        <v>234000</v>
      </c>
      <c r="AO202" s="611"/>
      <c r="AP202" s="174"/>
      <c r="AQ202" s="174"/>
      <c r="AR202" s="174"/>
      <c r="AS202" s="174"/>
      <c r="AT202" s="367">
        <f t="shared" si="183"/>
        <v>0</v>
      </c>
      <c r="AU202" s="366"/>
      <c r="AV202" s="174"/>
      <c r="AW202" s="174"/>
      <c r="AX202" s="174"/>
      <c r="AY202" s="174"/>
      <c r="AZ202" s="367">
        <f t="shared" si="149"/>
        <v>0</v>
      </c>
      <c r="BA202" s="366"/>
      <c r="BB202" s="174"/>
      <c r="BC202" s="174"/>
      <c r="BD202" s="174"/>
      <c r="BE202" s="174">
        <f t="shared" si="150"/>
        <v>0</v>
      </c>
      <c r="BF202" s="367">
        <f t="shared" si="151"/>
        <v>0</v>
      </c>
      <c r="BG202" s="611"/>
      <c r="BH202" s="174"/>
      <c r="BI202" s="174"/>
      <c r="BJ202" s="174"/>
      <c r="BK202" s="174"/>
      <c r="BL202" s="367">
        <f t="shared" si="138"/>
        <v>0</v>
      </c>
      <c r="BM202" s="366"/>
      <c r="BN202" s="174"/>
      <c r="BO202" s="174"/>
      <c r="BP202" s="174"/>
      <c r="BQ202" s="174"/>
      <c r="BR202" s="367">
        <f t="shared" si="152"/>
        <v>0</v>
      </c>
      <c r="BS202" s="366"/>
      <c r="BT202" s="174"/>
      <c r="BU202" s="174"/>
      <c r="BV202" s="174"/>
      <c r="BW202" s="174"/>
      <c r="BX202" s="367">
        <f t="shared" si="153"/>
        <v>0</v>
      </c>
      <c r="BY202" s="366"/>
      <c r="BZ202" s="174"/>
      <c r="CA202" s="174"/>
      <c r="CB202" s="174"/>
      <c r="CC202" s="174"/>
      <c r="CD202" s="367">
        <f t="shared" si="154"/>
        <v>0</v>
      </c>
      <c r="CE202" s="618"/>
      <c r="CF202" s="366"/>
      <c r="CG202" s="174"/>
      <c r="CH202" s="174"/>
      <c r="CI202" s="174"/>
      <c r="CJ202" s="174"/>
      <c r="CK202" s="367">
        <f t="shared" si="139"/>
        <v>0</v>
      </c>
      <c r="CL202" s="611">
        <f t="shared" si="155"/>
        <v>0</v>
      </c>
      <c r="CM202" s="174">
        <f t="shared" si="156"/>
        <v>0</v>
      </c>
      <c r="CN202" s="174">
        <f t="shared" si="157"/>
        <v>0</v>
      </c>
      <c r="CO202" s="174">
        <f t="shared" si="158"/>
        <v>0</v>
      </c>
      <c r="CP202" s="174">
        <f t="shared" si="159"/>
        <v>0</v>
      </c>
      <c r="CQ202" s="367">
        <f t="shared" si="140"/>
        <v>0</v>
      </c>
      <c r="CR202" s="613"/>
      <c r="CS202" s="601"/>
      <c r="CT202" s="601"/>
      <c r="CU202" s="601"/>
      <c r="CV202" s="601"/>
      <c r="CW202" s="367">
        <f t="shared" si="141"/>
        <v>0</v>
      </c>
      <c r="CX202" s="366"/>
      <c r="CY202" s="174"/>
      <c r="CZ202" s="174"/>
      <c r="DA202" s="174"/>
      <c r="DB202" s="174"/>
      <c r="DC202" s="367">
        <f t="shared" si="160"/>
        <v>0</v>
      </c>
      <c r="DD202" s="366"/>
      <c r="DE202" s="174"/>
      <c r="DF202" s="174"/>
      <c r="DG202" s="174"/>
      <c r="DH202" s="174"/>
      <c r="DI202" s="367">
        <f t="shared" si="161"/>
        <v>0</v>
      </c>
      <c r="DJ202" s="600">
        <f t="shared" si="162"/>
        <v>0</v>
      </c>
      <c r="DK202" s="601">
        <f t="shared" si="163"/>
        <v>9600</v>
      </c>
      <c r="DL202" s="601">
        <f t="shared" si="164"/>
        <v>0</v>
      </c>
      <c r="DM202" s="601">
        <f t="shared" si="165"/>
        <v>0</v>
      </c>
      <c r="DN202" s="601">
        <f t="shared" si="166"/>
        <v>234000</v>
      </c>
      <c r="DO202" s="602">
        <f t="shared" si="167"/>
        <v>243600</v>
      </c>
      <c r="DP202" s="600">
        <f t="shared" si="168"/>
        <v>0</v>
      </c>
      <c r="DQ202" s="601">
        <f t="shared" si="169"/>
        <v>9600</v>
      </c>
      <c r="DR202" s="601">
        <f t="shared" si="170"/>
        <v>0</v>
      </c>
      <c r="DS202" s="601">
        <f t="shared" si="171"/>
        <v>0</v>
      </c>
      <c r="DT202" s="601">
        <f t="shared" si="172"/>
        <v>0</v>
      </c>
      <c r="DU202" s="602">
        <f t="shared" si="173"/>
        <v>9600</v>
      </c>
      <c r="DV202" s="600">
        <f t="shared" si="174"/>
        <v>0</v>
      </c>
      <c r="DW202" s="601">
        <f t="shared" si="175"/>
        <v>0</v>
      </c>
      <c r="DX202" s="601">
        <f t="shared" si="176"/>
        <v>0</v>
      </c>
      <c r="DY202" s="601">
        <f t="shared" si="177"/>
        <v>0</v>
      </c>
      <c r="DZ202" s="601">
        <f t="shared" si="178"/>
        <v>234000</v>
      </c>
      <c r="EA202" s="602">
        <f t="shared" si="179"/>
        <v>234000</v>
      </c>
      <c r="EB202" s="459"/>
      <c r="EC202" s="366"/>
      <c r="ED202" s="174"/>
      <c r="EE202" s="174"/>
      <c r="EF202" s="174"/>
      <c r="EG202" s="174"/>
      <c r="EH202" s="174">
        <f t="shared" si="180"/>
        <v>0</v>
      </c>
      <c r="EI202" s="602"/>
      <c r="EJ202" s="459"/>
      <c r="EK202" s="614"/>
      <c r="EL202" s="622"/>
      <c r="EM202" s="623"/>
      <c r="EO202" s="600">
        <v>356414.9</v>
      </c>
      <c r="EP202" s="601">
        <v>108060.1</v>
      </c>
      <c r="EQ202" s="601">
        <f t="shared" si="181"/>
        <v>464475</v>
      </c>
      <c r="ER202" s="624" t="s">
        <v>5714</v>
      </c>
      <c r="ES202" s="625">
        <v>45064</v>
      </c>
    </row>
    <row r="203" spans="1:149">
      <c r="A203" s="231">
        <v>256</v>
      </c>
      <c r="B203" s="151">
        <v>4473</v>
      </c>
      <c r="C203" s="151">
        <v>62237021</v>
      </c>
      <c r="D203" s="232" t="s">
        <v>3950</v>
      </c>
      <c r="E203" s="366"/>
      <c r="F203" s="174"/>
      <c r="G203" s="174"/>
      <c r="H203" s="174"/>
      <c r="I203" s="174"/>
      <c r="J203" s="367">
        <f t="shared" si="142"/>
        <v>0</v>
      </c>
      <c r="K203" s="366"/>
      <c r="L203" s="174"/>
      <c r="M203" s="174"/>
      <c r="N203" s="174"/>
      <c r="O203" s="174"/>
      <c r="P203" s="367">
        <f t="shared" si="182"/>
        <v>0</v>
      </c>
      <c r="Q203" s="366"/>
      <c r="R203" s="174">
        <f t="shared" si="143"/>
        <v>0</v>
      </c>
      <c r="S203" s="174"/>
      <c r="T203" s="174"/>
      <c r="U203" s="174"/>
      <c r="V203" s="367">
        <f t="shared" si="144"/>
        <v>0</v>
      </c>
      <c r="W203" s="366"/>
      <c r="X203" s="174"/>
      <c r="Y203" s="174"/>
      <c r="Z203" s="174"/>
      <c r="AA203" s="174"/>
      <c r="AB203" s="367">
        <f t="shared" si="145"/>
        <v>0</v>
      </c>
      <c r="AC203" s="366"/>
      <c r="AD203" s="174"/>
      <c r="AE203" s="174"/>
      <c r="AF203" s="174"/>
      <c r="AG203" s="174"/>
      <c r="AH203" s="367">
        <f t="shared" si="146"/>
        <v>0</v>
      </c>
      <c r="AI203" s="366"/>
      <c r="AJ203" s="174"/>
      <c r="AK203" s="174"/>
      <c r="AL203" s="174"/>
      <c r="AM203" s="174">
        <f t="shared" si="147"/>
        <v>0</v>
      </c>
      <c r="AN203" s="367">
        <f t="shared" si="148"/>
        <v>0</v>
      </c>
      <c r="AO203" s="611"/>
      <c r="AP203" s="174"/>
      <c r="AQ203" s="174"/>
      <c r="AR203" s="174"/>
      <c r="AS203" s="174"/>
      <c r="AT203" s="367">
        <f t="shared" si="183"/>
        <v>0</v>
      </c>
      <c r="AU203" s="366"/>
      <c r="AV203" s="174"/>
      <c r="AW203" s="174"/>
      <c r="AX203" s="174"/>
      <c r="AY203" s="174"/>
      <c r="AZ203" s="367">
        <f t="shared" si="149"/>
        <v>0</v>
      </c>
      <c r="BA203" s="366"/>
      <c r="BB203" s="174"/>
      <c r="BC203" s="174"/>
      <c r="BD203" s="174"/>
      <c r="BE203" s="174">
        <f t="shared" si="150"/>
        <v>0</v>
      </c>
      <c r="BF203" s="367">
        <f t="shared" si="151"/>
        <v>0</v>
      </c>
      <c r="BG203" s="611"/>
      <c r="BH203" s="174"/>
      <c r="BI203" s="174"/>
      <c r="BJ203" s="174"/>
      <c r="BK203" s="174"/>
      <c r="BL203" s="367">
        <f t="shared" si="138"/>
        <v>0</v>
      </c>
      <c r="BM203" s="366"/>
      <c r="BN203" s="174"/>
      <c r="BO203" s="174"/>
      <c r="BP203" s="174"/>
      <c r="BQ203" s="174"/>
      <c r="BR203" s="367">
        <f t="shared" si="152"/>
        <v>0</v>
      </c>
      <c r="BS203" s="366"/>
      <c r="BT203" s="174"/>
      <c r="BU203" s="174"/>
      <c r="BV203" s="174"/>
      <c r="BW203" s="174"/>
      <c r="BX203" s="367">
        <f t="shared" si="153"/>
        <v>0</v>
      </c>
      <c r="BY203" s="366"/>
      <c r="BZ203" s="174"/>
      <c r="CA203" s="174"/>
      <c r="CB203" s="174"/>
      <c r="CC203" s="174"/>
      <c r="CD203" s="367">
        <f t="shared" si="154"/>
        <v>0</v>
      </c>
      <c r="CE203" s="618"/>
      <c r="CF203" s="366"/>
      <c r="CG203" s="174"/>
      <c r="CH203" s="174"/>
      <c r="CI203" s="174"/>
      <c r="CJ203" s="174"/>
      <c r="CK203" s="367">
        <f t="shared" si="139"/>
        <v>0</v>
      </c>
      <c r="CL203" s="611">
        <f t="shared" si="155"/>
        <v>0</v>
      </c>
      <c r="CM203" s="174">
        <f t="shared" si="156"/>
        <v>0</v>
      </c>
      <c r="CN203" s="174">
        <f t="shared" si="157"/>
        <v>0</v>
      </c>
      <c r="CO203" s="174">
        <f t="shared" si="158"/>
        <v>0</v>
      </c>
      <c r="CP203" s="174">
        <f t="shared" si="159"/>
        <v>0</v>
      </c>
      <c r="CQ203" s="367">
        <f t="shared" si="140"/>
        <v>0</v>
      </c>
      <c r="CR203" s="613"/>
      <c r="CS203" s="601"/>
      <c r="CT203" s="601"/>
      <c r="CU203" s="601"/>
      <c r="CV203" s="601"/>
      <c r="CW203" s="367">
        <f t="shared" si="141"/>
        <v>0</v>
      </c>
      <c r="CX203" s="366"/>
      <c r="CY203" s="174"/>
      <c r="CZ203" s="174"/>
      <c r="DA203" s="174"/>
      <c r="DB203" s="174"/>
      <c r="DC203" s="367">
        <f t="shared" si="160"/>
        <v>0</v>
      </c>
      <c r="DD203" s="366"/>
      <c r="DE203" s="174"/>
      <c r="DF203" s="174"/>
      <c r="DG203" s="174"/>
      <c r="DH203" s="174"/>
      <c r="DI203" s="367">
        <f t="shared" si="161"/>
        <v>0</v>
      </c>
      <c r="DJ203" s="600">
        <f t="shared" si="162"/>
        <v>0</v>
      </c>
      <c r="DK203" s="601">
        <f t="shared" si="163"/>
        <v>0</v>
      </c>
      <c r="DL203" s="601">
        <f t="shared" si="164"/>
        <v>0</v>
      </c>
      <c r="DM203" s="601">
        <f t="shared" si="165"/>
        <v>0</v>
      </c>
      <c r="DN203" s="601">
        <f t="shared" si="166"/>
        <v>0</v>
      </c>
      <c r="DO203" s="602">
        <f t="shared" si="167"/>
        <v>0</v>
      </c>
      <c r="DP203" s="600">
        <f t="shared" si="168"/>
        <v>0</v>
      </c>
      <c r="DQ203" s="601">
        <f t="shared" si="169"/>
        <v>0</v>
      </c>
      <c r="DR203" s="601">
        <f t="shared" si="170"/>
        <v>0</v>
      </c>
      <c r="DS203" s="601">
        <f t="shared" si="171"/>
        <v>0</v>
      </c>
      <c r="DT203" s="601">
        <f t="shared" si="172"/>
        <v>0</v>
      </c>
      <c r="DU203" s="602">
        <f t="shared" si="173"/>
        <v>0</v>
      </c>
      <c r="DV203" s="600">
        <f t="shared" si="174"/>
        <v>0</v>
      </c>
      <c r="DW203" s="601">
        <f t="shared" si="175"/>
        <v>0</v>
      </c>
      <c r="DX203" s="601">
        <f t="shared" si="176"/>
        <v>0</v>
      </c>
      <c r="DY203" s="601">
        <f t="shared" si="177"/>
        <v>0</v>
      </c>
      <c r="DZ203" s="601">
        <f t="shared" si="178"/>
        <v>0</v>
      </c>
      <c r="EA203" s="602">
        <f t="shared" si="179"/>
        <v>0</v>
      </c>
      <c r="EB203" s="459"/>
      <c r="EC203" s="366"/>
      <c r="ED203" s="174"/>
      <c r="EE203" s="174"/>
      <c r="EF203" s="174"/>
      <c r="EG203" s="174"/>
      <c r="EH203" s="174">
        <f t="shared" si="180"/>
        <v>0</v>
      </c>
      <c r="EI203" s="602"/>
      <c r="EJ203" s="459"/>
      <c r="EK203" s="614"/>
      <c r="EL203" s="622"/>
      <c r="EM203" s="623"/>
      <c r="EO203" s="600">
        <v>1720782.39</v>
      </c>
      <c r="EP203" s="601">
        <v>521717.61</v>
      </c>
      <c r="EQ203" s="601">
        <f t="shared" si="181"/>
        <v>2242500</v>
      </c>
      <c r="ER203" s="624" t="s">
        <v>5676</v>
      </c>
      <c r="ES203" s="625">
        <v>45000</v>
      </c>
    </row>
    <row r="204" spans="1:149">
      <c r="A204" s="231">
        <v>257</v>
      </c>
      <c r="B204" s="151">
        <v>4485</v>
      </c>
      <c r="C204" s="151">
        <v>70695113</v>
      </c>
      <c r="D204" s="232" t="s">
        <v>1543</v>
      </c>
      <c r="E204" s="366"/>
      <c r="F204" s="174"/>
      <c r="G204" s="174"/>
      <c r="H204" s="174"/>
      <c r="I204" s="174"/>
      <c r="J204" s="367">
        <f t="shared" si="142"/>
        <v>0</v>
      </c>
      <c r="K204" s="366"/>
      <c r="L204" s="174"/>
      <c r="M204" s="174"/>
      <c r="N204" s="174"/>
      <c r="O204" s="174"/>
      <c r="P204" s="367">
        <f t="shared" si="182"/>
        <v>0</v>
      </c>
      <c r="Q204" s="366"/>
      <c r="R204" s="174">
        <f t="shared" si="143"/>
        <v>0</v>
      </c>
      <c r="S204" s="174"/>
      <c r="T204" s="174"/>
      <c r="U204" s="174"/>
      <c r="V204" s="367">
        <f t="shared" si="144"/>
        <v>0</v>
      </c>
      <c r="W204" s="366"/>
      <c r="X204" s="174"/>
      <c r="Y204" s="174"/>
      <c r="Z204" s="174"/>
      <c r="AA204" s="174"/>
      <c r="AB204" s="367">
        <f t="shared" si="145"/>
        <v>0</v>
      </c>
      <c r="AC204" s="366"/>
      <c r="AD204" s="174"/>
      <c r="AE204" s="174"/>
      <c r="AF204" s="174"/>
      <c r="AG204" s="174"/>
      <c r="AH204" s="367">
        <f t="shared" si="146"/>
        <v>0</v>
      </c>
      <c r="AI204" s="366"/>
      <c r="AJ204" s="174"/>
      <c r="AK204" s="174"/>
      <c r="AL204" s="174"/>
      <c r="AM204" s="174">
        <f t="shared" si="147"/>
        <v>0</v>
      </c>
      <c r="AN204" s="367">
        <f t="shared" si="148"/>
        <v>0</v>
      </c>
      <c r="AO204" s="611"/>
      <c r="AP204" s="174"/>
      <c r="AQ204" s="174"/>
      <c r="AR204" s="174"/>
      <c r="AS204" s="174"/>
      <c r="AT204" s="367">
        <f t="shared" si="183"/>
        <v>0</v>
      </c>
      <c r="AU204" s="366"/>
      <c r="AV204" s="174"/>
      <c r="AW204" s="174"/>
      <c r="AX204" s="174"/>
      <c r="AY204" s="174"/>
      <c r="AZ204" s="367">
        <f t="shared" si="149"/>
        <v>0</v>
      </c>
      <c r="BA204" s="366"/>
      <c r="BB204" s="174"/>
      <c r="BC204" s="174"/>
      <c r="BD204" s="174"/>
      <c r="BE204" s="174">
        <f t="shared" si="150"/>
        <v>0</v>
      </c>
      <c r="BF204" s="367">
        <f t="shared" si="151"/>
        <v>0</v>
      </c>
      <c r="BG204" s="611"/>
      <c r="BH204" s="174"/>
      <c r="BI204" s="174"/>
      <c r="BJ204" s="174"/>
      <c r="BK204" s="174"/>
      <c r="BL204" s="367">
        <f t="shared" ref="BL204:BL267" si="184">SUM(BG204:BK204)</f>
        <v>0</v>
      </c>
      <c r="BM204" s="366"/>
      <c r="BN204" s="174"/>
      <c r="BO204" s="174"/>
      <c r="BP204" s="174"/>
      <c r="BQ204" s="174"/>
      <c r="BR204" s="367">
        <f t="shared" si="152"/>
        <v>0</v>
      </c>
      <c r="BS204" s="366"/>
      <c r="BT204" s="174"/>
      <c r="BU204" s="174"/>
      <c r="BV204" s="174"/>
      <c r="BW204" s="174"/>
      <c r="BX204" s="367">
        <f t="shared" si="153"/>
        <v>0</v>
      </c>
      <c r="BY204" s="366"/>
      <c r="BZ204" s="174"/>
      <c r="CA204" s="174"/>
      <c r="CB204" s="174"/>
      <c r="CC204" s="174"/>
      <c r="CD204" s="367">
        <f t="shared" si="154"/>
        <v>0</v>
      </c>
      <c r="CE204" s="618"/>
      <c r="CF204" s="366"/>
      <c r="CG204" s="174"/>
      <c r="CH204" s="174"/>
      <c r="CI204" s="174"/>
      <c r="CJ204" s="174"/>
      <c r="CK204" s="367">
        <f t="shared" ref="CK204:CK267" si="185">SUM(CF204:CJ204)</f>
        <v>0</v>
      </c>
      <c r="CL204" s="611">
        <f t="shared" si="155"/>
        <v>0</v>
      </c>
      <c r="CM204" s="174">
        <f t="shared" si="156"/>
        <v>0</v>
      </c>
      <c r="CN204" s="174">
        <f t="shared" si="157"/>
        <v>0</v>
      </c>
      <c r="CO204" s="174">
        <f t="shared" si="158"/>
        <v>0</v>
      </c>
      <c r="CP204" s="174">
        <f t="shared" si="159"/>
        <v>0</v>
      </c>
      <c r="CQ204" s="367">
        <f t="shared" ref="CQ204:CQ267" si="186">SUM(CL204:CP204)</f>
        <v>0</v>
      </c>
      <c r="CR204" s="613"/>
      <c r="CS204" s="601"/>
      <c r="CT204" s="601"/>
      <c r="CU204" s="601"/>
      <c r="CV204" s="601"/>
      <c r="CW204" s="367">
        <f t="shared" ref="CW204:CW266" si="187">SUM(CR204:CV204)</f>
        <v>0</v>
      </c>
      <c r="CX204" s="366"/>
      <c r="CY204" s="174"/>
      <c r="CZ204" s="174"/>
      <c r="DA204" s="174"/>
      <c r="DB204" s="174"/>
      <c r="DC204" s="367">
        <f t="shared" si="160"/>
        <v>0</v>
      </c>
      <c r="DD204" s="366"/>
      <c r="DE204" s="174"/>
      <c r="DF204" s="174"/>
      <c r="DG204" s="174"/>
      <c r="DH204" s="174"/>
      <c r="DI204" s="367">
        <f t="shared" si="161"/>
        <v>0</v>
      </c>
      <c r="DJ204" s="600">
        <f t="shared" si="162"/>
        <v>0</v>
      </c>
      <c r="DK204" s="601">
        <f t="shared" si="163"/>
        <v>0</v>
      </c>
      <c r="DL204" s="601">
        <f t="shared" si="164"/>
        <v>0</v>
      </c>
      <c r="DM204" s="601">
        <f t="shared" si="165"/>
        <v>0</v>
      </c>
      <c r="DN204" s="601">
        <f t="shared" si="166"/>
        <v>0</v>
      </c>
      <c r="DO204" s="602">
        <f t="shared" si="167"/>
        <v>0</v>
      </c>
      <c r="DP204" s="600">
        <f t="shared" si="168"/>
        <v>0</v>
      </c>
      <c r="DQ204" s="601">
        <f t="shared" si="169"/>
        <v>0</v>
      </c>
      <c r="DR204" s="601">
        <f t="shared" si="170"/>
        <v>0</v>
      </c>
      <c r="DS204" s="601">
        <f t="shared" si="171"/>
        <v>0</v>
      </c>
      <c r="DT204" s="601">
        <f t="shared" si="172"/>
        <v>0</v>
      </c>
      <c r="DU204" s="602">
        <f t="shared" si="173"/>
        <v>0</v>
      </c>
      <c r="DV204" s="600">
        <f t="shared" si="174"/>
        <v>0</v>
      </c>
      <c r="DW204" s="601">
        <f t="shared" si="175"/>
        <v>0</v>
      </c>
      <c r="DX204" s="601">
        <f t="shared" si="176"/>
        <v>0</v>
      </c>
      <c r="DY204" s="601">
        <f t="shared" si="177"/>
        <v>0</v>
      </c>
      <c r="DZ204" s="601">
        <f t="shared" si="178"/>
        <v>0</v>
      </c>
      <c r="EA204" s="602">
        <f t="shared" si="179"/>
        <v>0</v>
      </c>
      <c r="EB204" s="459"/>
      <c r="EC204" s="366"/>
      <c r="ED204" s="174"/>
      <c r="EE204" s="174"/>
      <c r="EF204" s="174"/>
      <c r="EG204" s="174"/>
      <c r="EH204" s="174">
        <f t="shared" si="180"/>
        <v>0</v>
      </c>
      <c r="EI204" s="602"/>
      <c r="EJ204" s="459"/>
      <c r="EK204" s="614"/>
      <c r="EL204" s="622"/>
      <c r="EM204" s="623"/>
      <c r="EO204" s="600">
        <v>303775.46000000002</v>
      </c>
      <c r="EP204" s="601">
        <v>92100.54</v>
      </c>
      <c r="EQ204" s="601">
        <f t="shared" si="181"/>
        <v>395876</v>
      </c>
      <c r="ER204" s="624" t="s">
        <v>5659</v>
      </c>
      <c r="ES204" s="625">
        <v>44963</v>
      </c>
    </row>
    <row r="205" spans="1:149">
      <c r="A205" s="231">
        <v>258</v>
      </c>
      <c r="B205" s="151">
        <v>4435</v>
      </c>
      <c r="C205" s="151">
        <v>72744669</v>
      </c>
      <c r="D205" s="232" t="s">
        <v>1551</v>
      </c>
      <c r="E205" s="366"/>
      <c r="F205" s="174">
        <v>35520</v>
      </c>
      <c r="G205" s="174"/>
      <c r="H205" s="174"/>
      <c r="I205" s="174"/>
      <c r="J205" s="367">
        <f t="shared" ref="J205:J267" si="188">SUM(E205:I205)</f>
        <v>35520</v>
      </c>
      <c r="K205" s="366"/>
      <c r="L205" s="174"/>
      <c r="M205" s="174"/>
      <c r="N205" s="174"/>
      <c r="O205" s="174"/>
      <c r="P205" s="367">
        <f t="shared" si="182"/>
        <v>0</v>
      </c>
      <c r="Q205" s="366"/>
      <c r="R205" s="174">
        <f t="shared" si="143"/>
        <v>35520</v>
      </c>
      <c r="S205" s="174"/>
      <c r="T205" s="174"/>
      <c r="U205" s="174"/>
      <c r="V205" s="367">
        <f t="shared" si="144"/>
        <v>35520</v>
      </c>
      <c r="W205" s="366"/>
      <c r="X205" s="174"/>
      <c r="Y205" s="174"/>
      <c r="Z205" s="174"/>
      <c r="AA205" s="174">
        <v>61000</v>
      </c>
      <c r="AB205" s="367">
        <f t="shared" si="145"/>
        <v>61000</v>
      </c>
      <c r="AC205" s="366"/>
      <c r="AD205" s="174"/>
      <c r="AE205" s="174"/>
      <c r="AF205" s="174"/>
      <c r="AG205" s="174"/>
      <c r="AH205" s="367">
        <f t="shared" si="146"/>
        <v>0</v>
      </c>
      <c r="AI205" s="366"/>
      <c r="AJ205" s="174"/>
      <c r="AK205" s="174"/>
      <c r="AL205" s="174"/>
      <c r="AM205" s="174">
        <f t="shared" si="147"/>
        <v>61000</v>
      </c>
      <c r="AN205" s="367">
        <f t="shared" si="148"/>
        <v>61000</v>
      </c>
      <c r="AO205" s="611"/>
      <c r="AP205" s="174"/>
      <c r="AQ205" s="174"/>
      <c r="AR205" s="174"/>
      <c r="AS205" s="174">
        <v>41000</v>
      </c>
      <c r="AT205" s="367">
        <f t="shared" si="183"/>
        <v>41000</v>
      </c>
      <c r="AU205" s="366"/>
      <c r="AV205" s="174"/>
      <c r="AW205" s="174"/>
      <c r="AX205" s="174"/>
      <c r="AY205" s="174"/>
      <c r="AZ205" s="367">
        <f t="shared" si="149"/>
        <v>0</v>
      </c>
      <c r="BA205" s="366"/>
      <c r="BB205" s="174"/>
      <c r="BC205" s="174"/>
      <c r="BD205" s="174"/>
      <c r="BE205" s="174">
        <f t="shared" si="150"/>
        <v>41000</v>
      </c>
      <c r="BF205" s="367">
        <f t="shared" si="151"/>
        <v>41000</v>
      </c>
      <c r="BG205" s="611"/>
      <c r="BH205" s="174"/>
      <c r="BI205" s="174"/>
      <c r="BJ205" s="174"/>
      <c r="BK205" s="174"/>
      <c r="BL205" s="367">
        <f t="shared" si="184"/>
        <v>0</v>
      </c>
      <c r="BM205" s="366"/>
      <c r="BN205" s="174"/>
      <c r="BO205" s="174"/>
      <c r="BP205" s="174"/>
      <c r="BQ205" s="174"/>
      <c r="BR205" s="367">
        <f t="shared" si="152"/>
        <v>0</v>
      </c>
      <c r="BS205" s="366"/>
      <c r="BT205" s="174"/>
      <c r="BU205" s="174"/>
      <c r="BV205" s="174"/>
      <c r="BW205" s="174"/>
      <c r="BX205" s="367">
        <f t="shared" si="153"/>
        <v>0</v>
      </c>
      <c r="BY205" s="366"/>
      <c r="BZ205" s="174"/>
      <c r="CA205" s="174"/>
      <c r="CB205" s="174"/>
      <c r="CC205" s="174"/>
      <c r="CD205" s="367">
        <f t="shared" si="154"/>
        <v>0</v>
      </c>
      <c r="CE205" s="618"/>
      <c r="CF205" s="366"/>
      <c r="CG205" s="174"/>
      <c r="CH205" s="174"/>
      <c r="CI205" s="174"/>
      <c r="CJ205" s="174"/>
      <c r="CK205" s="367">
        <f t="shared" si="185"/>
        <v>0</v>
      </c>
      <c r="CL205" s="611">
        <f t="shared" si="155"/>
        <v>0</v>
      </c>
      <c r="CM205" s="174">
        <f t="shared" si="156"/>
        <v>0</v>
      </c>
      <c r="CN205" s="174">
        <f t="shared" si="157"/>
        <v>0</v>
      </c>
      <c r="CO205" s="174">
        <f t="shared" si="158"/>
        <v>0</v>
      </c>
      <c r="CP205" s="174">
        <f t="shared" si="159"/>
        <v>0</v>
      </c>
      <c r="CQ205" s="367">
        <f t="shared" si="186"/>
        <v>0</v>
      </c>
      <c r="CR205" s="613"/>
      <c r="CS205" s="601"/>
      <c r="CT205" s="601"/>
      <c r="CU205" s="601"/>
      <c r="CV205" s="601"/>
      <c r="CW205" s="367">
        <f t="shared" si="187"/>
        <v>0</v>
      </c>
      <c r="CX205" s="366"/>
      <c r="CY205" s="174"/>
      <c r="CZ205" s="174"/>
      <c r="DA205" s="174"/>
      <c r="DB205" s="174"/>
      <c r="DC205" s="367">
        <f t="shared" si="160"/>
        <v>0</v>
      </c>
      <c r="DD205" s="366"/>
      <c r="DE205" s="174"/>
      <c r="DF205" s="174"/>
      <c r="DG205" s="174"/>
      <c r="DH205" s="174"/>
      <c r="DI205" s="367">
        <f t="shared" si="161"/>
        <v>0</v>
      </c>
      <c r="DJ205" s="600">
        <f t="shared" si="162"/>
        <v>0</v>
      </c>
      <c r="DK205" s="601">
        <f t="shared" si="163"/>
        <v>35520</v>
      </c>
      <c r="DL205" s="601">
        <f t="shared" si="164"/>
        <v>0</v>
      </c>
      <c r="DM205" s="601">
        <f t="shared" si="165"/>
        <v>0</v>
      </c>
      <c r="DN205" s="601">
        <f t="shared" si="166"/>
        <v>102000</v>
      </c>
      <c r="DO205" s="602">
        <f t="shared" si="167"/>
        <v>137520</v>
      </c>
      <c r="DP205" s="600">
        <f t="shared" si="168"/>
        <v>0</v>
      </c>
      <c r="DQ205" s="601">
        <f t="shared" si="169"/>
        <v>0</v>
      </c>
      <c r="DR205" s="601">
        <f t="shared" si="170"/>
        <v>0</v>
      </c>
      <c r="DS205" s="601">
        <f t="shared" si="171"/>
        <v>0</v>
      </c>
      <c r="DT205" s="601">
        <f t="shared" si="172"/>
        <v>0</v>
      </c>
      <c r="DU205" s="602">
        <f t="shared" si="173"/>
        <v>0</v>
      </c>
      <c r="DV205" s="600">
        <f t="shared" si="174"/>
        <v>0</v>
      </c>
      <c r="DW205" s="601">
        <f t="shared" si="175"/>
        <v>35520</v>
      </c>
      <c r="DX205" s="601">
        <f t="shared" si="176"/>
        <v>0</v>
      </c>
      <c r="DY205" s="601">
        <f t="shared" si="177"/>
        <v>0</v>
      </c>
      <c r="DZ205" s="601">
        <f t="shared" si="178"/>
        <v>102000</v>
      </c>
      <c r="EA205" s="602">
        <f t="shared" si="179"/>
        <v>137520</v>
      </c>
      <c r="EB205" s="459"/>
      <c r="EC205" s="366"/>
      <c r="ED205" s="174"/>
      <c r="EE205" s="174"/>
      <c r="EF205" s="174"/>
      <c r="EG205" s="174"/>
      <c r="EH205" s="174">
        <f t="shared" si="180"/>
        <v>0</v>
      </c>
      <c r="EI205" s="602"/>
      <c r="EJ205" s="459"/>
      <c r="EK205" s="614"/>
      <c r="EL205" s="622"/>
      <c r="EM205" s="623"/>
      <c r="EO205" s="600">
        <v>766526.63</v>
      </c>
      <c r="EP205" s="601">
        <v>232400.37</v>
      </c>
      <c r="EQ205" s="601">
        <f t="shared" si="181"/>
        <v>998927</v>
      </c>
      <c r="ER205" s="624" t="s">
        <v>5776</v>
      </c>
      <c r="ES205" s="625">
        <v>45110</v>
      </c>
    </row>
    <row r="206" spans="1:149">
      <c r="A206" s="231">
        <v>259</v>
      </c>
      <c r="B206" s="151">
        <v>4412</v>
      </c>
      <c r="C206" s="151">
        <v>70698554</v>
      </c>
      <c r="D206" s="232" t="s">
        <v>1560</v>
      </c>
      <c r="E206" s="366"/>
      <c r="F206" s="174"/>
      <c r="G206" s="174"/>
      <c r="H206" s="174"/>
      <c r="I206" s="174"/>
      <c r="J206" s="367">
        <f t="shared" si="188"/>
        <v>0</v>
      </c>
      <c r="K206" s="366"/>
      <c r="L206" s="174"/>
      <c r="M206" s="174"/>
      <c r="N206" s="174"/>
      <c r="O206" s="174"/>
      <c r="P206" s="367">
        <f t="shared" si="182"/>
        <v>0</v>
      </c>
      <c r="Q206" s="366"/>
      <c r="R206" s="174">
        <f t="shared" si="143"/>
        <v>0</v>
      </c>
      <c r="S206" s="174"/>
      <c r="T206" s="174"/>
      <c r="U206" s="174"/>
      <c r="V206" s="367">
        <f t="shared" si="144"/>
        <v>0</v>
      </c>
      <c r="W206" s="366"/>
      <c r="X206" s="174"/>
      <c r="Y206" s="174"/>
      <c r="Z206" s="174"/>
      <c r="AA206" s="174"/>
      <c r="AB206" s="367">
        <f t="shared" si="145"/>
        <v>0</v>
      </c>
      <c r="AC206" s="366"/>
      <c r="AD206" s="174"/>
      <c r="AE206" s="174"/>
      <c r="AF206" s="174"/>
      <c r="AG206" s="174"/>
      <c r="AH206" s="367">
        <f t="shared" si="146"/>
        <v>0</v>
      </c>
      <c r="AI206" s="366"/>
      <c r="AJ206" s="174"/>
      <c r="AK206" s="174"/>
      <c r="AL206" s="174"/>
      <c r="AM206" s="174">
        <f t="shared" si="147"/>
        <v>0</v>
      </c>
      <c r="AN206" s="367">
        <f t="shared" si="148"/>
        <v>0</v>
      </c>
      <c r="AO206" s="611"/>
      <c r="AP206" s="174"/>
      <c r="AQ206" s="174"/>
      <c r="AR206" s="174"/>
      <c r="AS206" s="174"/>
      <c r="AT206" s="367">
        <f t="shared" si="183"/>
        <v>0</v>
      </c>
      <c r="AU206" s="366"/>
      <c r="AV206" s="174"/>
      <c r="AW206" s="174"/>
      <c r="AX206" s="174"/>
      <c r="AY206" s="174"/>
      <c r="AZ206" s="367">
        <f t="shared" si="149"/>
        <v>0</v>
      </c>
      <c r="BA206" s="366"/>
      <c r="BB206" s="174"/>
      <c r="BC206" s="174"/>
      <c r="BD206" s="174"/>
      <c r="BE206" s="174">
        <f t="shared" si="150"/>
        <v>0</v>
      </c>
      <c r="BF206" s="367">
        <f t="shared" si="151"/>
        <v>0</v>
      </c>
      <c r="BG206" s="611"/>
      <c r="BH206" s="174"/>
      <c r="BI206" s="174"/>
      <c r="BJ206" s="174"/>
      <c r="BK206" s="174"/>
      <c r="BL206" s="367">
        <f t="shared" si="184"/>
        <v>0</v>
      </c>
      <c r="BM206" s="366"/>
      <c r="BN206" s="174"/>
      <c r="BO206" s="174"/>
      <c r="BP206" s="174"/>
      <c r="BQ206" s="174"/>
      <c r="BR206" s="367">
        <f t="shared" si="152"/>
        <v>0</v>
      </c>
      <c r="BS206" s="366"/>
      <c r="BT206" s="174"/>
      <c r="BU206" s="174"/>
      <c r="BV206" s="174"/>
      <c r="BW206" s="174"/>
      <c r="BX206" s="367">
        <f t="shared" si="153"/>
        <v>0</v>
      </c>
      <c r="BY206" s="366"/>
      <c r="BZ206" s="174"/>
      <c r="CA206" s="174"/>
      <c r="CB206" s="174"/>
      <c r="CC206" s="174"/>
      <c r="CD206" s="367">
        <f t="shared" si="154"/>
        <v>0</v>
      </c>
      <c r="CE206" s="618"/>
      <c r="CF206" s="366"/>
      <c r="CG206" s="174"/>
      <c r="CH206" s="174"/>
      <c r="CI206" s="174"/>
      <c r="CJ206" s="174"/>
      <c r="CK206" s="367">
        <f t="shared" si="185"/>
        <v>0</v>
      </c>
      <c r="CL206" s="611">
        <f t="shared" si="155"/>
        <v>0</v>
      </c>
      <c r="CM206" s="174">
        <f t="shared" si="156"/>
        <v>0</v>
      </c>
      <c r="CN206" s="174">
        <f t="shared" si="157"/>
        <v>0</v>
      </c>
      <c r="CO206" s="174">
        <f t="shared" si="158"/>
        <v>0</v>
      </c>
      <c r="CP206" s="174">
        <f t="shared" si="159"/>
        <v>0</v>
      </c>
      <c r="CQ206" s="367">
        <f t="shared" si="186"/>
        <v>0</v>
      </c>
      <c r="CR206" s="613"/>
      <c r="CS206" s="601"/>
      <c r="CT206" s="601"/>
      <c r="CU206" s="601"/>
      <c r="CV206" s="601"/>
      <c r="CW206" s="367">
        <f t="shared" si="187"/>
        <v>0</v>
      </c>
      <c r="CX206" s="366"/>
      <c r="CY206" s="174"/>
      <c r="CZ206" s="174"/>
      <c r="DA206" s="174"/>
      <c r="DB206" s="174"/>
      <c r="DC206" s="367">
        <f t="shared" si="160"/>
        <v>0</v>
      </c>
      <c r="DD206" s="366"/>
      <c r="DE206" s="174"/>
      <c r="DF206" s="174"/>
      <c r="DG206" s="174"/>
      <c r="DH206" s="174"/>
      <c r="DI206" s="367">
        <f t="shared" si="161"/>
        <v>0</v>
      </c>
      <c r="DJ206" s="600">
        <f t="shared" si="162"/>
        <v>0</v>
      </c>
      <c r="DK206" s="601">
        <f t="shared" si="163"/>
        <v>0</v>
      </c>
      <c r="DL206" s="601">
        <f t="shared" si="164"/>
        <v>0</v>
      </c>
      <c r="DM206" s="601">
        <f t="shared" si="165"/>
        <v>0</v>
      </c>
      <c r="DN206" s="601">
        <f t="shared" si="166"/>
        <v>0</v>
      </c>
      <c r="DO206" s="602">
        <f t="shared" si="167"/>
        <v>0</v>
      </c>
      <c r="DP206" s="600">
        <f t="shared" si="168"/>
        <v>0</v>
      </c>
      <c r="DQ206" s="601">
        <f t="shared" si="169"/>
        <v>0</v>
      </c>
      <c r="DR206" s="601">
        <f t="shared" si="170"/>
        <v>0</v>
      </c>
      <c r="DS206" s="601">
        <f t="shared" si="171"/>
        <v>0</v>
      </c>
      <c r="DT206" s="601">
        <f t="shared" si="172"/>
        <v>0</v>
      </c>
      <c r="DU206" s="602">
        <f t="shared" si="173"/>
        <v>0</v>
      </c>
      <c r="DV206" s="600">
        <f t="shared" si="174"/>
        <v>0</v>
      </c>
      <c r="DW206" s="601">
        <f t="shared" si="175"/>
        <v>0</v>
      </c>
      <c r="DX206" s="601">
        <f t="shared" si="176"/>
        <v>0</v>
      </c>
      <c r="DY206" s="601">
        <f t="shared" si="177"/>
        <v>0</v>
      </c>
      <c r="DZ206" s="601">
        <f t="shared" si="178"/>
        <v>0</v>
      </c>
      <c r="EA206" s="602">
        <f t="shared" si="179"/>
        <v>0</v>
      </c>
      <c r="EB206" s="459"/>
      <c r="EC206" s="366"/>
      <c r="ED206" s="174"/>
      <c r="EE206" s="174"/>
      <c r="EF206" s="174"/>
      <c r="EG206" s="174"/>
      <c r="EH206" s="174">
        <f t="shared" si="180"/>
        <v>0</v>
      </c>
      <c r="EI206" s="602"/>
      <c r="EJ206" s="459"/>
      <c r="EK206" s="614"/>
      <c r="EL206" s="622"/>
      <c r="EM206" s="623"/>
      <c r="EO206" s="600">
        <v>326749.90999999997</v>
      </c>
      <c r="EP206" s="601">
        <v>99066.09</v>
      </c>
      <c r="EQ206" s="601">
        <f t="shared" si="181"/>
        <v>425816</v>
      </c>
      <c r="ER206" s="624" t="s">
        <v>5804</v>
      </c>
      <c r="ES206" s="625">
        <v>45132</v>
      </c>
    </row>
    <row r="207" spans="1:149">
      <c r="A207" s="231">
        <v>260</v>
      </c>
      <c r="B207" s="151">
        <v>4413</v>
      </c>
      <c r="C207" s="151">
        <v>70695369</v>
      </c>
      <c r="D207" s="232" t="s">
        <v>1566</v>
      </c>
      <c r="E207" s="366"/>
      <c r="F207" s="174"/>
      <c r="G207" s="174"/>
      <c r="H207" s="174"/>
      <c r="I207" s="174"/>
      <c r="J207" s="367">
        <f t="shared" si="188"/>
        <v>0</v>
      </c>
      <c r="K207" s="366"/>
      <c r="L207" s="174"/>
      <c r="M207" s="174"/>
      <c r="N207" s="174"/>
      <c r="O207" s="174"/>
      <c r="P207" s="367">
        <f t="shared" si="182"/>
        <v>0</v>
      </c>
      <c r="Q207" s="366"/>
      <c r="R207" s="174">
        <f t="shared" si="143"/>
        <v>0</v>
      </c>
      <c r="S207" s="174"/>
      <c r="T207" s="174"/>
      <c r="U207" s="174"/>
      <c r="V207" s="367">
        <f t="shared" si="144"/>
        <v>0</v>
      </c>
      <c r="W207" s="366"/>
      <c r="X207" s="174"/>
      <c r="Y207" s="174"/>
      <c r="Z207" s="174"/>
      <c r="AA207" s="174"/>
      <c r="AB207" s="367">
        <f t="shared" si="145"/>
        <v>0</v>
      </c>
      <c r="AC207" s="366"/>
      <c r="AD207" s="174"/>
      <c r="AE207" s="174"/>
      <c r="AF207" s="174"/>
      <c r="AG207" s="174"/>
      <c r="AH207" s="367">
        <f t="shared" si="146"/>
        <v>0</v>
      </c>
      <c r="AI207" s="366"/>
      <c r="AJ207" s="174"/>
      <c r="AK207" s="174"/>
      <c r="AL207" s="174"/>
      <c r="AM207" s="174">
        <f t="shared" si="147"/>
        <v>0</v>
      </c>
      <c r="AN207" s="367">
        <f t="shared" si="148"/>
        <v>0</v>
      </c>
      <c r="AO207" s="611"/>
      <c r="AP207" s="174"/>
      <c r="AQ207" s="174"/>
      <c r="AR207" s="174"/>
      <c r="AS207" s="174"/>
      <c r="AT207" s="367">
        <f t="shared" si="183"/>
        <v>0</v>
      </c>
      <c r="AU207" s="366"/>
      <c r="AV207" s="174"/>
      <c r="AW207" s="174"/>
      <c r="AX207" s="174"/>
      <c r="AY207" s="174"/>
      <c r="AZ207" s="367">
        <f t="shared" si="149"/>
        <v>0</v>
      </c>
      <c r="BA207" s="366"/>
      <c r="BB207" s="174"/>
      <c r="BC207" s="174"/>
      <c r="BD207" s="174"/>
      <c r="BE207" s="174">
        <f t="shared" si="150"/>
        <v>0</v>
      </c>
      <c r="BF207" s="367">
        <f t="shared" si="151"/>
        <v>0</v>
      </c>
      <c r="BG207" s="611"/>
      <c r="BH207" s="174"/>
      <c r="BI207" s="174"/>
      <c r="BJ207" s="174"/>
      <c r="BK207" s="174"/>
      <c r="BL207" s="367">
        <f t="shared" si="184"/>
        <v>0</v>
      </c>
      <c r="BM207" s="366"/>
      <c r="BN207" s="174"/>
      <c r="BO207" s="174"/>
      <c r="BP207" s="174"/>
      <c r="BQ207" s="174"/>
      <c r="BR207" s="367">
        <f t="shared" si="152"/>
        <v>0</v>
      </c>
      <c r="BS207" s="366"/>
      <c r="BT207" s="174"/>
      <c r="BU207" s="174"/>
      <c r="BV207" s="174"/>
      <c r="BW207" s="174"/>
      <c r="BX207" s="367">
        <f t="shared" si="153"/>
        <v>0</v>
      </c>
      <c r="BY207" s="366"/>
      <c r="BZ207" s="174"/>
      <c r="CA207" s="174"/>
      <c r="CB207" s="174"/>
      <c r="CC207" s="174"/>
      <c r="CD207" s="367">
        <f t="shared" si="154"/>
        <v>0</v>
      </c>
      <c r="CE207" s="618"/>
      <c r="CF207" s="366"/>
      <c r="CG207" s="174"/>
      <c r="CH207" s="174"/>
      <c r="CI207" s="174"/>
      <c r="CJ207" s="174"/>
      <c r="CK207" s="367">
        <f t="shared" si="185"/>
        <v>0</v>
      </c>
      <c r="CL207" s="611">
        <f t="shared" si="155"/>
        <v>0</v>
      </c>
      <c r="CM207" s="174">
        <f t="shared" si="156"/>
        <v>0</v>
      </c>
      <c r="CN207" s="174">
        <f t="shared" si="157"/>
        <v>0</v>
      </c>
      <c r="CO207" s="174">
        <f t="shared" si="158"/>
        <v>0</v>
      </c>
      <c r="CP207" s="174">
        <f t="shared" si="159"/>
        <v>0</v>
      </c>
      <c r="CQ207" s="367">
        <f t="shared" si="186"/>
        <v>0</v>
      </c>
      <c r="CR207" s="613"/>
      <c r="CS207" s="601"/>
      <c r="CT207" s="601"/>
      <c r="CU207" s="601"/>
      <c r="CV207" s="601"/>
      <c r="CW207" s="367">
        <f t="shared" si="187"/>
        <v>0</v>
      </c>
      <c r="CX207" s="366"/>
      <c r="CY207" s="174"/>
      <c r="CZ207" s="174"/>
      <c r="DA207" s="174"/>
      <c r="DB207" s="174"/>
      <c r="DC207" s="367">
        <f t="shared" si="160"/>
        <v>0</v>
      </c>
      <c r="DD207" s="366"/>
      <c r="DE207" s="174"/>
      <c r="DF207" s="174"/>
      <c r="DG207" s="174"/>
      <c r="DH207" s="174"/>
      <c r="DI207" s="367">
        <f t="shared" si="161"/>
        <v>0</v>
      </c>
      <c r="DJ207" s="600">
        <f t="shared" si="162"/>
        <v>0</v>
      </c>
      <c r="DK207" s="601">
        <f t="shared" si="163"/>
        <v>0</v>
      </c>
      <c r="DL207" s="601">
        <f t="shared" si="164"/>
        <v>0</v>
      </c>
      <c r="DM207" s="601">
        <f t="shared" si="165"/>
        <v>0</v>
      </c>
      <c r="DN207" s="601">
        <f t="shared" si="166"/>
        <v>0</v>
      </c>
      <c r="DO207" s="602">
        <f t="shared" si="167"/>
        <v>0</v>
      </c>
      <c r="DP207" s="600">
        <f t="shared" si="168"/>
        <v>0</v>
      </c>
      <c r="DQ207" s="601">
        <f t="shared" si="169"/>
        <v>0</v>
      </c>
      <c r="DR207" s="601">
        <f t="shared" si="170"/>
        <v>0</v>
      </c>
      <c r="DS207" s="601">
        <f t="shared" si="171"/>
        <v>0</v>
      </c>
      <c r="DT207" s="601">
        <f t="shared" si="172"/>
        <v>0</v>
      </c>
      <c r="DU207" s="602">
        <f t="shared" si="173"/>
        <v>0</v>
      </c>
      <c r="DV207" s="600">
        <f t="shared" si="174"/>
        <v>0</v>
      </c>
      <c r="DW207" s="601">
        <f t="shared" si="175"/>
        <v>0</v>
      </c>
      <c r="DX207" s="601">
        <f t="shared" si="176"/>
        <v>0</v>
      </c>
      <c r="DY207" s="601">
        <f t="shared" si="177"/>
        <v>0</v>
      </c>
      <c r="DZ207" s="601">
        <f t="shared" si="178"/>
        <v>0</v>
      </c>
      <c r="EA207" s="602">
        <f t="shared" si="179"/>
        <v>0</v>
      </c>
      <c r="EB207" s="459"/>
      <c r="EC207" s="366"/>
      <c r="ED207" s="174"/>
      <c r="EE207" s="174"/>
      <c r="EF207" s="174"/>
      <c r="EG207" s="174"/>
      <c r="EH207" s="174">
        <f t="shared" si="180"/>
        <v>0</v>
      </c>
      <c r="EI207" s="602"/>
      <c r="EJ207" s="459"/>
      <c r="EK207" s="614"/>
      <c r="EL207" s="622"/>
      <c r="EM207" s="623"/>
      <c r="EO207" s="600">
        <v>494233.26</v>
      </c>
      <c r="EP207" s="601">
        <v>149844.74</v>
      </c>
      <c r="EQ207" s="601">
        <f t="shared" si="181"/>
        <v>644078</v>
      </c>
      <c r="ER207" s="624" t="s">
        <v>5805</v>
      </c>
      <c r="ES207" s="625">
        <v>45132</v>
      </c>
    </row>
    <row r="208" spans="1:149">
      <c r="A208" s="231">
        <v>261</v>
      </c>
      <c r="B208" s="151">
        <v>4429</v>
      </c>
      <c r="C208" s="151">
        <v>70698520</v>
      </c>
      <c r="D208" s="232" t="s">
        <v>1569</v>
      </c>
      <c r="E208" s="366"/>
      <c r="F208" s="174">
        <v>34080</v>
      </c>
      <c r="G208" s="174"/>
      <c r="H208" s="174"/>
      <c r="I208" s="174"/>
      <c r="J208" s="367">
        <f t="shared" si="188"/>
        <v>34080</v>
      </c>
      <c r="K208" s="366"/>
      <c r="L208" s="174"/>
      <c r="M208" s="174"/>
      <c r="N208" s="174"/>
      <c r="O208" s="174"/>
      <c r="P208" s="367">
        <f t="shared" si="182"/>
        <v>0</v>
      </c>
      <c r="Q208" s="366"/>
      <c r="R208" s="174">
        <f t="shared" si="143"/>
        <v>34080</v>
      </c>
      <c r="S208" s="174"/>
      <c r="T208" s="174"/>
      <c r="U208" s="174"/>
      <c r="V208" s="367">
        <f t="shared" si="144"/>
        <v>34080</v>
      </c>
      <c r="W208" s="366"/>
      <c r="X208" s="174"/>
      <c r="Y208" s="174"/>
      <c r="Z208" s="174"/>
      <c r="AA208" s="174">
        <v>27000</v>
      </c>
      <c r="AB208" s="367">
        <f t="shared" si="145"/>
        <v>27000</v>
      </c>
      <c r="AC208" s="366"/>
      <c r="AD208" s="174"/>
      <c r="AE208" s="174"/>
      <c r="AF208" s="174"/>
      <c r="AG208" s="174"/>
      <c r="AH208" s="367">
        <f t="shared" si="146"/>
        <v>0</v>
      </c>
      <c r="AI208" s="366"/>
      <c r="AJ208" s="174"/>
      <c r="AK208" s="174"/>
      <c r="AL208" s="174"/>
      <c r="AM208" s="174">
        <f t="shared" si="147"/>
        <v>27000</v>
      </c>
      <c r="AN208" s="367">
        <f t="shared" si="148"/>
        <v>27000</v>
      </c>
      <c r="AO208" s="611"/>
      <c r="AP208" s="174"/>
      <c r="AQ208" s="174"/>
      <c r="AR208" s="174"/>
      <c r="AS208" s="174">
        <v>49000</v>
      </c>
      <c r="AT208" s="367">
        <f t="shared" si="183"/>
        <v>49000</v>
      </c>
      <c r="AU208" s="366"/>
      <c r="AV208" s="174"/>
      <c r="AW208" s="174"/>
      <c r="AX208" s="174"/>
      <c r="AY208" s="174"/>
      <c r="AZ208" s="367">
        <f t="shared" si="149"/>
        <v>0</v>
      </c>
      <c r="BA208" s="366"/>
      <c r="BB208" s="174"/>
      <c r="BC208" s="174"/>
      <c r="BD208" s="174"/>
      <c r="BE208" s="174">
        <f t="shared" si="150"/>
        <v>49000</v>
      </c>
      <c r="BF208" s="367">
        <f t="shared" si="151"/>
        <v>49000</v>
      </c>
      <c r="BG208" s="611"/>
      <c r="BH208" s="174"/>
      <c r="BI208" s="174"/>
      <c r="BJ208" s="174"/>
      <c r="BK208" s="174"/>
      <c r="BL208" s="367">
        <f t="shared" si="184"/>
        <v>0</v>
      </c>
      <c r="BM208" s="366"/>
      <c r="BN208" s="174"/>
      <c r="BO208" s="174"/>
      <c r="BP208" s="174"/>
      <c r="BQ208" s="174"/>
      <c r="BR208" s="367">
        <f t="shared" si="152"/>
        <v>0</v>
      </c>
      <c r="BS208" s="366"/>
      <c r="BT208" s="174"/>
      <c r="BU208" s="174"/>
      <c r="BV208" s="174"/>
      <c r="BW208" s="174"/>
      <c r="BX208" s="367">
        <f t="shared" si="153"/>
        <v>0</v>
      </c>
      <c r="BY208" s="366"/>
      <c r="BZ208" s="174"/>
      <c r="CA208" s="174"/>
      <c r="CB208" s="174"/>
      <c r="CC208" s="174"/>
      <c r="CD208" s="367">
        <f t="shared" si="154"/>
        <v>0</v>
      </c>
      <c r="CE208" s="618"/>
      <c r="CF208" s="366"/>
      <c r="CG208" s="174"/>
      <c r="CH208" s="174"/>
      <c r="CI208" s="174"/>
      <c r="CJ208" s="174"/>
      <c r="CK208" s="367">
        <f t="shared" si="185"/>
        <v>0</v>
      </c>
      <c r="CL208" s="611">
        <f t="shared" si="155"/>
        <v>0</v>
      </c>
      <c r="CM208" s="174">
        <f t="shared" si="156"/>
        <v>0</v>
      </c>
      <c r="CN208" s="174">
        <f t="shared" si="157"/>
        <v>0</v>
      </c>
      <c r="CO208" s="174">
        <f t="shared" si="158"/>
        <v>0</v>
      </c>
      <c r="CP208" s="174">
        <f t="shared" si="159"/>
        <v>0</v>
      </c>
      <c r="CQ208" s="367">
        <f t="shared" si="186"/>
        <v>0</v>
      </c>
      <c r="CR208" s="613"/>
      <c r="CS208" s="601"/>
      <c r="CT208" s="601"/>
      <c r="CU208" s="601"/>
      <c r="CV208" s="601"/>
      <c r="CW208" s="367">
        <f t="shared" si="187"/>
        <v>0</v>
      </c>
      <c r="CX208" s="366"/>
      <c r="CY208" s="174"/>
      <c r="CZ208" s="174"/>
      <c r="DA208" s="174"/>
      <c r="DB208" s="174"/>
      <c r="DC208" s="367">
        <f t="shared" si="160"/>
        <v>0</v>
      </c>
      <c r="DD208" s="366"/>
      <c r="DE208" s="174"/>
      <c r="DF208" s="174"/>
      <c r="DG208" s="174"/>
      <c r="DH208" s="174"/>
      <c r="DI208" s="367">
        <f t="shared" si="161"/>
        <v>0</v>
      </c>
      <c r="DJ208" s="600">
        <f t="shared" si="162"/>
        <v>0</v>
      </c>
      <c r="DK208" s="601">
        <f t="shared" si="163"/>
        <v>34080</v>
      </c>
      <c r="DL208" s="601">
        <f t="shared" si="164"/>
        <v>0</v>
      </c>
      <c r="DM208" s="601">
        <f t="shared" si="165"/>
        <v>0</v>
      </c>
      <c r="DN208" s="601">
        <f t="shared" si="166"/>
        <v>76000</v>
      </c>
      <c r="DO208" s="602">
        <f t="shared" si="167"/>
        <v>110080</v>
      </c>
      <c r="DP208" s="600">
        <f t="shared" si="168"/>
        <v>0</v>
      </c>
      <c r="DQ208" s="601">
        <f t="shared" si="169"/>
        <v>0</v>
      </c>
      <c r="DR208" s="601">
        <f t="shared" si="170"/>
        <v>0</v>
      </c>
      <c r="DS208" s="601">
        <f t="shared" si="171"/>
        <v>0</v>
      </c>
      <c r="DT208" s="601">
        <f t="shared" si="172"/>
        <v>0</v>
      </c>
      <c r="DU208" s="602">
        <f t="shared" si="173"/>
        <v>0</v>
      </c>
      <c r="DV208" s="600">
        <f t="shared" si="174"/>
        <v>0</v>
      </c>
      <c r="DW208" s="601">
        <f t="shared" si="175"/>
        <v>34080</v>
      </c>
      <c r="DX208" s="601">
        <f t="shared" si="176"/>
        <v>0</v>
      </c>
      <c r="DY208" s="601">
        <f t="shared" si="177"/>
        <v>0</v>
      </c>
      <c r="DZ208" s="601">
        <f t="shared" si="178"/>
        <v>76000</v>
      </c>
      <c r="EA208" s="602">
        <f t="shared" si="179"/>
        <v>110080</v>
      </c>
      <c r="EB208" s="459"/>
      <c r="EC208" s="366"/>
      <c r="ED208" s="174"/>
      <c r="EE208" s="174"/>
      <c r="EF208" s="174"/>
      <c r="EG208" s="174"/>
      <c r="EH208" s="174">
        <f t="shared" si="180"/>
        <v>0</v>
      </c>
      <c r="EI208" s="602"/>
      <c r="EJ208" s="459"/>
      <c r="EK208" s="614"/>
      <c r="EL208" s="622"/>
      <c r="EM208" s="623"/>
      <c r="EO208" s="600">
        <v>617351.5</v>
      </c>
      <c r="EP208" s="601">
        <v>187172.5</v>
      </c>
      <c r="EQ208" s="601">
        <f t="shared" si="181"/>
        <v>804524</v>
      </c>
      <c r="ER208" s="624" t="s">
        <v>5787</v>
      </c>
      <c r="ES208" s="625">
        <v>45131</v>
      </c>
    </row>
    <row r="209" spans="1:149">
      <c r="A209" s="231">
        <v>262</v>
      </c>
      <c r="B209" s="151">
        <v>4452</v>
      </c>
      <c r="C209" s="151">
        <v>70698511</v>
      </c>
      <c r="D209" s="232" t="s">
        <v>1574</v>
      </c>
      <c r="E209" s="366"/>
      <c r="F209" s="174">
        <v>199680</v>
      </c>
      <c r="G209" s="174"/>
      <c r="H209" s="174"/>
      <c r="I209" s="174"/>
      <c r="J209" s="367">
        <f t="shared" si="188"/>
        <v>199680</v>
      </c>
      <c r="K209" s="366"/>
      <c r="L209" s="174"/>
      <c r="M209" s="174"/>
      <c r="N209" s="174"/>
      <c r="O209" s="174"/>
      <c r="P209" s="367">
        <f t="shared" si="182"/>
        <v>0</v>
      </c>
      <c r="Q209" s="366"/>
      <c r="R209" s="174">
        <f t="shared" si="143"/>
        <v>199680</v>
      </c>
      <c r="S209" s="174"/>
      <c r="T209" s="174"/>
      <c r="U209" s="174"/>
      <c r="V209" s="367">
        <f t="shared" si="144"/>
        <v>199680</v>
      </c>
      <c r="W209" s="366"/>
      <c r="X209" s="174"/>
      <c r="Y209" s="174"/>
      <c r="Z209" s="174"/>
      <c r="AA209" s="174"/>
      <c r="AB209" s="367">
        <f t="shared" si="145"/>
        <v>0</v>
      </c>
      <c r="AC209" s="366"/>
      <c r="AD209" s="174"/>
      <c r="AE209" s="174"/>
      <c r="AF209" s="174"/>
      <c r="AG209" s="174"/>
      <c r="AH209" s="367">
        <f t="shared" si="146"/>
        <v>0</v>
      </c>
      <c r="AI209" s="366"/>
      <c r="AJ209" s="174"/>
      <c r="AK209" s="174"/>
      <c r="AL209" s="174"/>
      <c r="AM209" s="174">
        <f t="shared" si="147"/>
        <v>0</v>
      </c>
      <c r="AN209" s="367">
        <f t="shared" si="148"/>
        <v>0</v>
      </c>
      <c r="AO209" s="611"/>
      <c r="AP209" s="174"/>
      <c r="AQ209" s="174"/>
      <c r="AR209" s="174"/>
      <c r="AS209" s="174">
        <v>213000</v>
      </c>
      <c r="AT209" s="367">
        <f t="shared" si="183"/>
        <v>213000</v>
      </c>
      <c r="AU209" s="366"/>
      <c r="AV209" s="174"/>
      <c r="AW209" s="174"/>
      <c r="AX209" s="174"/>
      <c r="AY209" s="174"/>
      <c r="AZ209" s="367">
        <f t="shared" si="149"/>
        <v>0</v>
      </c>
      <c r="BA209" s="366"/>
      <c r="BB209" s="174"/>
      <c r="BC209" s="174"/>
      <c r="BD209" s="174"/>
      <c r="BE209" s="174">
        <f t="shared" si="150"/>
        <v>213000</v>
      </c>
      <c r="BF209" s="367">
        <f t="shared" si="151"/>
        <v>213000</v>
      </c>
      <c r="BG209" s="611"/>
      <c r="BH209" s="174"/>
      <c r="BI209" s="174"/>
      <c r="BJ209" s="174"/>
      <c r="BK209" s="174"/>
      <c r="BL209" s="367">
        <f t="shared" si="184"/>
        <v>0</v>
      </c>
      <c r="BM209" s="366"/>
      <c r="BN209" s="174"/>
      <c r="BO209" s="174"/>
      <c r="BP209" s="174"/>
      <c r="BQ209" s="174"/>
      <c r="BR209" s="367">
        <f t="shared" si="152"/>
        <v>0</v>
      </c>
      <c r="BS209" s="366"/>
      <c r="BT209" s="174"/>
      <c r="BU209" s="174"/>
      <c r="BV209" s="174"/>
      <c r="BW209" s="174"/>
      <c r="BX209" s="367">
        <f t="shared" si="153"/>
        <v>0</v>
      </c>
      <c r="BY209" s="366">
        <v>346440</v>
      </c>
      <c r="BZ209" s="174"/>
      <c r="CA209" s="174">
        <v>117097</v>
      </c>
      <c r="CB209" s="174">
        <v>6929</v>
      </c>
      <c r="CC209" s="174"/>
      <c r="CD209" s="367">
        <f t="shared" si="154"/>
        <v>470466</v>
      </c>
      <c r="CE209" s="618">
        <v>1</v>
      </c>
      <c r="CF209" s="366"/>
      <c r="CG209" s="174"/>
      <c r="CH209" s="174"/>
      <c r="CI209" s="174"/>
      <c r="CJ209" s="174"/>
      <c r="CK209" s="367">
        <f t="shared" si="185"/>
        <v>0</v>
      </c>
      <c r="CL209" s="611">
        <f t="shared" si="155"/>
        <v>346440</v>
      </c>
      <c r="CM209" s="174">
        <f t="shared" si="156"/>
        <v>0</v>
      </c>
      <c r="CN209" s="174">
        <f t="shared" si="157"/>
        <v>117097</v>
      </c>
      <c r="CO209" s="174">
        <f t="shared" si="158"/>
        <v>6929</v>
      </c>
      <c r="CP209" s="174">
        <f t="shared" si="159"/>
        <v>0</v>
      </c>
      <c r="CQ209" s="367">
        <f t="shared" si="186"/>
        <v>470466</v>
      </c>
      <c r="CR209" s="613"/>
      <c r="CS209" s="601"/>
      <c r="CT209" s="601"/>
      <c r="CU209" s="601"/>
      <c r="CV209" s="601"/>
      <c r="CW209" s="367">
        <f t="shared" si="187"/>
        <v>0</v>
      </c>
      <c r="CX209" s="366"/>
      <c r="CY209" s="174"/>
      <c r="CZ209" s="174"/>
      <c r="DA209" s="174"/>
      <c r="DB209" s="174"/>
      <c r="DC209" s="367">
        <f t="shared" si="160"/>
        <v>0</v>
      </c>
      <c r="DD209" s="366"/>
      <c r="DE209" s="174"/>
      <c r="DF209" s="174"/>
      <c r="DG209" s="174"/>
      <c r="DH209" s="174"/>
      <c r="DI209" s="367">
        <f t="shared" si="161"/>
        <v>0</v>
      </c>
      <c r="DJ209" s="600">
        <f t="shared" si="162"/>
        <v>346440</v>
      </c>
      <c r="DK209" s="601">
        <f t="shared" si="163"/>
        <v>199680</v>
      </c>
      <c r="DL209" s="601">
        <f t="shared" si="164"/>
        <v>117097</v>
      </c>
      <c r="DM209" s="601">
        <f t="shared" si="165"/>
        <v>6929</v>
      </c>
      <c r="DN209" s="601">
        <f t="shared" si="166"/>
        <v>213000</v>
      </c>
      <c r="DO209" s="602">
        <f t="shared" si="167"/>
        <v>883146</v>
      </c>
      <c r="DP209" s="600">
        <f t="shared" si="168"/>
        <v>0</v>
      </c>
      <c r="DQ209" s="601">
        <f t="shared" si="169"/>
        <v>0</v>
      </c>
      <c r="DR209" s="601">
        <f t="shared" si="170"/>
        <v>0</v>
      </c>
      <c r="DS209" s="601">
        <f t="shared" si="171"/>
        <v>0</v>
      </c>
      <c r="DT209" s="601">
        <f t="shared" si="172"/>
        <v>0</v>
      </c>
      <c r="DU209" s="602">
        <f t="shared" si="173"/>
        <v>0</v>
      </c>
      <c r="DV209" s="600">
        <f t="shared" si="174"/>
        <v>346440</v>
      </c>
      <c r="DW209" s="601">
        <f t="shared" si="175"/>
        <v>199680</v>
      </c>
      <c r="DX209" s="601">
        <f t="shared" si="176"/>
        <v>117097</v>
      </c>
      <c r="DY209" s="601">
        <f t="shared" si="177"/>
        <v>6929</v>
      </c>
      <c r="DZ209" s="601">
        <f t="shared" si="178"/>
        <v>213000</v>
      </c>
      <c r="EA209" s="602">
        <f t="shared" si="179"/>
        <v>883146</v>
      </c>
      <c r="EB209" s="459"/>
      <c r="EC209" s="366"/>
      <c r="ED209" s="174"/>
      <c r="EE209" s="174"/>
      <c r="EF209" s="174"/>
      <c r="EG209" s="174"/>
      <c r="EH209" s="174">
        <f t="shared" si="180"/>
        <v>0</v>
      </c>
      <c r="EI209" s="602"/>
      <c r="EJ209" s="459"/>
      <c r="EK209" s="614"/>
      <c r="EL209" s="622"/>
      <c r="EM209" s="623"/>
      <c r="EO209" s="600">
        <v>1018043.25</v>
      </c>
      <c r="EP209" s="601">
        <v>308656.75</v>
      </c>
      <c r="EQ209" s="601">
        <f t="shared" si="181"/>
        <v>1326700</v>
      </c>
      <c r="ER209" s="624" t="s">
        <v>5824</v>
      </c>
      <c r="ES209" s="625">
        <v>45140</v>
      </c>
    </row>
    <row r="210" spans="1:149">
      <c r="A210" s="231">
        <v>263</v>
      </c>
      <c r="B210" s="151">
        <v>4468</v>
      </c>
      <c r="C210" s="151">
        <v>70698546</v>
      </c>
      <c r="D210" s="232" t="s">
        <v>1578</v>
      </c>
      <c r="E210" s="366"/>
      <c r="F210" s="174"/>
      <c r="G210" s="174"/>
      <c r="H210" s="174"/>
      <c r="I210" s="174"/>
      <c r="J210" s="367">
        <f t="shared" si="188"/>
        <v>0</v>
      </c>
      <c r="K210" s="366"/>
      <c r="L210" s="174"/>
      <c r="M210" s="174"/>
      <c r="N210" s="174"/>
      <c r="O210" s="174"/>
      <c r="P210" s="367">
        <f t="shared" si="182"/>
        <v>0</v>
      </c>
      <c r="Q210" s="366"/>
      <c r="R210" s="174">
        <f t="shared" si="143"/>
        <v>0</v>
      </c>
      <c r="S210" s="174"/>
      <c r="T210" s="174"/>
      <c r="U210" s="174"/>
      <c r="V210" s="367">
        <f t="shared" si="144"/>
        <v>0</v>
      </c>
      <c r="W210" s="366"/>
      <c r="X210" s="174"/>
      <c r="Y210" s="174"/>
      <c r="Z210" s="174"/>
      <c r="AA210" s="174"/>
      <c r="AB210" s="367">
        <f t="shared" si="145"/>
        <v>0</v>
      </c>
      <c r="AC210" s="366"/>
      <c r="AD210" s="174"/>
      <c r="AE210" s="174"/>
      <c r="AF210" s="174"/>
      <c r="AG210" s="174"/>
      <c r="AH210" s="367">
        <f t="shared" si="146"/>
        <v>0</v>
      </c>
      <c r="AI210" s="366"/>
      <c r="AJ210" s="174"/>
      <c r="AK210" s="174"/>
      <c r="AL210" s="174"/>
      <c r="AM210" s="174">
        <f t="shared" si="147"/>
        <v>0</v>
      </c>
      <c r="AN210" s="367">
        <f t="shared" si="148"/>
        <v>0</v>
      </c>
      <c r="AO210" s="611"/>
      <c r="AP210" s="174"/>
      <c r="AQ210" s="174"/>
      <c r="AR210" s="174"/>
      <c r="AS210" s="174"/>
      <c r="AT210" s="367">
        <f t="shared" si="183"/>
        <v>0</v>
      </c>
      <c r="AU210" s="366"/>
      <c r="AV210" s="174"/>
      <c r="AW210" s="174"/>
      <c r="AX210" s="174"/>
      <c r="AY210" s="174"/>
      <c r="AZ210" s="367">
        <f t="shared" si="149"/>
        <v>0</v>
      </c>
      <c r="BA210" s="366"/>
      <c r="BB210" s="174"/>
      <c r="BC210" s="174"/>
      <c r="BD210" s="174"/>
      <c r="BE210" s="174">
        <f t="shared" si="150"/>
        <v>0</v>
      </c>
      <c r="BF210" s="367">
        <f t="shared" si="151"/>
        <v>0</v>
      </c>
      <c r="BG210" s="611"/>
      <c r="BH210" s="174"/>
      <c r="BI210" s="174"/>
      <c r="BJ210" s="174"/>
      <c r="BK210" s="174"/>
      <c r="BL210" s="367">
        <f t="shared" si="184"/>
        <v>0</v>
      </c>
      <c r="BM210" s="366"/>
      <c r="BN210" s="174"/>
      <c r="BO210" s="174"/>
      <c r="BP210" s="174"/>
      <c r="BQ210" s="174"/>
      <c r="BR210" s="367">
        <f t="shared" si="152"/>
        <v>0</v>
      </c>
      <c r="BS210" s="366"/>
      <c r="BT210" s="174"/>
      <c r="BU210" s="174"/>
      <c r="BV210" s="174"/>
      <c r="BW210" s="174"/>
      <c r="BX210" s="367">
        <f t="shared" si="153"/>
        <v>0</v>
      </c>
      <c r="BY210" s="366"/>
      <c r="BZ210" s="174"/>
      <c r="CA210" s="174"/>
      <c r="CB210" s="174"/>
      <c r="CC210" s="174"/>
      <c r="CD210" s="367">
        <f t="shared" si="154"/>
        <v>0</v>
      </c>
      <c r="CE210" s="618"/>
      <c r="CF210" s="366"/>
      <c r="CG210" s="174"/>
      <c r="CH210" s="174"/>
      <c r="CI210" s="174"/>
      <c r="CJ210" s="174"/>
      <c r="CK210" s="367">
        <f t="shared" si="185"/>
        <v>0</v>
      </c>
      <c r="CL210" s="611">
        <f t="shared" si="155"/>
        <v>0</v>
      </c>
      <c r="CM210" s="174">
        <f t="shared" si="156"/>
        <v>0</v>
      </c>
      <c r="CN210" s="174">
        <f t="shared" si="157"/>
        <v>0</v>
      </c>
      <c r="CO210" s="174">
        <f t="shared" si="158"/>
        <v>0</v>
      </c>
      <c r="CP210" s="174">
        <f t="shared" si="159"/>
        <v>0</v>
      </c>
      <c r="CQ210" s="367">
        <f t="shared" si="186"/>
        <v>0</v>
      </c>
      <c r="CR210" s="613"/>
      <c r="CS210" s="601"/>
      <c r="CT210" s="601"/>
      <c r="CU210" s="601"/>
      <c r="CV210" s="601"/>
      <c r="CW210" s="367">
        <f t="shared" si="187"/>
        <v>0</v>
      </c>
      <c r="CX210" s="366"/>
      <c r="CY210" s="174"/>
      <c r="CZ210" s="174"/>
      <c r="DA210" s="174"/>
      <c r="DB210" s="174"/>
      <c r="DC210" s="367">
        <f t="shared" si="160"/>
        <v>0</v>
      </c>
      <c r="DD210" s="366"/>
      <c r="DE210" s="174"/>
      <c r="DF210" s="174"/>
      <c r="DG210" s="174"/>
      <c r="DH210" s="174"/>
      <c r="DI210" s="367">
        <f t="shared" si="161"/>
        <v>0</v>
      </c>
      <c r="DJ210" s="600">
        <f t="shared" si="162"/>
        <v>0</v>
      </c>
      <c r="DK210" s="601">
        <f t="shared" si="163"/>
        <v>0</v>
      </c>
      <c r="DL210" s="601">
        <f t="shared" si="164"/>
        <v>0</v>
      </c>
      <c r="DM210" s="601">
        <f t="shared" si="165"/>
        <v>0</v>
      </c>
      <c r="DN210" s="601">
        <f t="shared" si="166"/>
        <v>0</v>
      </c>
      <c r="DO210" s="602">
        <f t="shared" si="167"/>
        <v>0</v>
      </c>
      <c r="DP210" s="600">
        <f t="shared" si="168"/>
        <v>0</v>
      </c>
      <c r="DQ210" s="601">
        <f t="shared" si="169"/>
        <v>0</v>
      </c>
      <c r="DR210" s="601">
        <f t="shared" si="170"/>
        <v>0</v>
      </c>
      <c r="DS210" s="601">
        <f t="shared" si="171"/>
        <v>0</v>
      </c>
      <c r="DT210" s="601">
        <f t="shared" si="172"/>
        <v>0</v>
      </c>
      <c r="DU210" s="602">
        <f t="shared" si="173"/>
        <v>0</v>
      </c>
      <c r="DV210" s="600">
        <f t="shared" si="174"/>
        <v>0</v>
      </c>
      <c r="DW210" s="601">
        <f t="shared" si="175"/>
        <v>0</v>
      </c>
      <c r="DX210" s="601">
        <f t="shared" si="176"/>
        <v>0</v>
      </c>
      <c r="DY210" s="601">
        <f t="shared" si="177"/>
        <v>0</v>
      </c>
      <c r="DZ210" s="601">
        <f t="shared" si="178"/>
        <v>0</v>
      </c>
      <c r="EA210" s="602">
        <f t="shared" si="179"/>
        <v>0</v>
      </c>
      <c r="EB210" s="459"/>
      <c r="EC210" s="366"/>
      <c r="ED210" s="174"/>
      <c r="EE210" s="174"/>
      <c r="EF210" s="174"/>
      <c r="EG210" s="174"/>
      <c r="EH210" s="174">
        <f t="shared" si="180"/>
        <v>0</v>
      </c>
      <c r="EI210" s="602"/>
      <c r="EJ210" s="459"/>
      <c r="EK210" s="614"/>
      <c r="EL210" s="622"/>
      <c r="EM210" s="623"/>
      <c r="EO210" s="600"/>
      <c r="EP210" s="601"/>
      <c r="EQ210" s="601"/>
      <c r="ER210" s="624"/>
      <c r="ES210" s="625"/>
    </row>
    <row r="211" spans="1:149">
      <c r="A211" s="231">
        <v>264</v>
      </c>
      <c r="B211" s="151">
        <v>4414</v>
      </c>
      <c r="C211" s="151">
        <v>70695831</v>
      </c>
      <c r="D211" s="232" t="s">
        <v>4548</v>
      </c>
      <c r="E211" s="366"/>
      <c r="F211" s="174"/>
      <c r="G211" s="174"/>
      <c r="H211" s="174"/>
      <c r="I211" s="174"/>
      <c r="J211" s="367">
        <f t="shared" si="188"/>
        <v>0</v>
      </c>
      <c r="K211" s="366"/>
      <c r="L211" s="174"/>
      <c r="M211" s="174"/>
      <c r="N211" s="174"/>
      <c r="O211" s="174"/>
      <c r="P211" s="367">
        <f t="shared" si="182"/>
        <v>0</v>
      </c>
      <c r="Q211" s="366"/>
      <c r="R211" s="174">
        <f t="shared" si="143"/>
        <v>0</v>
      </c>
      <c r="S211" s="174"/>
      <c r="T211" s="174"/>
      <c r="U211" s="174"/>
      <c r="V211" s="367">
        <f t="shared" si="144"/>
        <v>0</v>
      </c>
      <c r="W211" s="366"/>
      <c r="X211" s="174"/>
      <c r="Y211" s="174"/>
      <c r="Z211" s="174"/>
      <c r="AA211" s="174"/>
      <c r="AB211" s="367">
        <f t="shared" si="145"/>
        <v>0</v>
      </c>
      <c r="AC211" s="366"/>
      <c r="AD211" s="174"/>
      <c r="AE211" s="174"/>
      <c r="AF211" s="174"/>
      <c r="AG211" s="174"/>
      <c r="AH211" s="367">
        <f t="shared" si="146"/>
        <v>0</v>
      </c>
      <c r="AI211" s="366"/>
      <c r="AJ211" s="174"/>
      <c r="AK211" s="174"/>
      <c r="AL211" s="174"/>
      <c r="AM211" s="174">
        <f t="shared" si="147"/>
        <v>0</v>
      </c>
      <c r="AN211" s="367">
        <f t="shared" si="148"/>
        <v>0</v>
      </c>
      <c r="AO211" s="611"/>
      <c r="AP211" s="174"/>
      <c r="AQ211" s="174"/>
      <c r="AR211" s="174"/>
      <c r="AS211" s="174"/>
      <c r="AT211" s="367">
        <f t="shared" si="183"/>
        <v>0</v>
      </c>
      <c r="AU211" s="366"/>
      <c r="AV211" s="174"/>
      <c r="AW211" s="174"/>
      <c r="AX211" s="174"/>
      <c r="AY211" s="174"/>
      <c r="AZ211" s="367">
        <f t="shared" si="149"/>
        <v>0</v>
      </c>
      <c r="BA211" s="366"/>
      <c r="BB211" s="174"/>
      <c r="BC211" s="174"/>
      <c r="BD211" s="174"/>
      <c r="BE211" s="174">
        <f t="shared" si="150"/>
        <v>0</v>
      </c>
      <c r="BF211" s="367">
        <f t="shared" si="151"/>
        <v>0</v>
      </c>
      <c r="BG211" s="611"/>
      <c r="BH211" s="174"/>
      <c r="BI211" s="174"/>
      <c r="BJ211" s="174"/>
      <c r="BK211" s="174"/>
      <c r="BL211" s="367">
        <f t="shared" si="184"/>
        <v>0</v>
      </c>
      <c r="BM211" s="366"/>
      <c r="BN211" s="174"/>
      <c r="BO211" s="174"/>
      <c r="BP211" s="174"/>
      <c r="BQ211" s="174"/>
      <c r="BR211" s="367">
        <f t="shared" si="152"/>
        <v>0</v>
      </c>
      <c r="BS211" s="366"/>
      <c r="BT211" s="174"/>
      <c r="BU211" s="174"/>
      <c r="BV211" s="174"/>
      <c r="BW211" s="174"/>
      <c r="BX211" s="367">
        <f t="shared" si="153"/>
        <v>0</v>
      </c>
      <c r="BY211" s="366"/>
      <c r="BZ211" s="174"/>
      <c r="CA211" s="174"/>
      <c r="CB211" s="174"/>
      <c r="CC211" s="174"/>
      <c r="CD211" s="367">
        <f t="shared" si="154"/>
        <v>0</v>
      </c>
      <c r="CE211" s="618"/>
      <c r="CF211" s="366"/>
      <c r="CG211" s="174"/>
      <c r="CH211" s="174"/>
      <c r="CI211" s="174"/>
      <c r="CJ211" s="174"/>
      <c r="CK211" s="367">
        <f t="shared" si="185"/>
        <v>0</v>
      </c>
      <c r="CL211" s="611">
        <f t="shared" si="155"/>
        <v>0</v>
      </c>
      <c r="CM211" s="174">
        <f t="shared" si="156"/>
        <v>0</v>
      </c>
      <c r="CN211" s="174">
        <f t="shared" si="157"/>
        <v>0</v>
      </c>
      <c r="CO211" s="174">
        <f t="shared" si="158"/>
        <v>0</v>
      </c>
      <c r="CP211" s="174">
        <f t="shared" si="159"/>
        <v>0</v>
      </c>
      <c r="CQ211" s="367">
        <f t="shared" si="186"/>
        <v>0</v>
      </c>
      <c r="CR211" s="613"/>
      <c r="CS211" s="601"/>
      <c r="CT211" s="601"/>
      <c r="CU211" s="601"/>
      <c r="CV211" s="601"/>
      <c r="CW211" s="367">
        <f t="shared" si="187"/>
        <v>0</v>
      </c>
      <c r="CX211" s="366"/>
      <c r="CY211" s="174"/>
      <c r="CZ211" s="174"/>
      <c r="DA211" s="174"/>
      <c r="DB211" s="174"/>
      <c r="DC211" s="367">
        <f t="shared" si="160"/>
        <v>0</v>
      </c>
      <c r="DD211" s="366"/>
      <c r="DE211" s="174"/>
      <c r="DF211" s="174"/>
      <c r="DG211" s="174"/>
      <c r="DH211" s="174"/>
      <c r="DI211" s="367">
        <f t="shared" si="161"/>
        <v>0</v>
      </c>
      <c r="DJ211" s="600">
        <f t="shared" si="162"/>
        <v>0</v>
      </c>
      <c r="DK211" s="601">
        <f t="shared" si="163"/>
        <v>0</v>
      </c>
      <c r="DL211" s="601">
        <f t="shared" si="164"/>
        <v>0</v>
      </c>
      <c r="DM211" s="601">
        <f t="shared" si="165"/>
        <v>0</v>
      </c>
      <c r="DN211" s="601">
        <f t="shared" si="166"/>
        <v>0</v>
      </c>
      <c r="DO211" s="602">
        <f t="shared" si="167"/>
        <v>0</v>
      </c>
      <c r="DP211" s="600">
        <f t="shared" si="168"/>
        <v>0</v>
      </c>
      <c r="DQ211" s="601">
        <f t="shared" si="169"/>
        <v>0</v>
      </c>
      <c r="DR211" s="601">
        <f t="shared" si="170"/>
        <v>0</v>
      </c>
      <c r="DS211" s="601">
        <f t="shared" si="171"/>
        <v>0</v>
      </c>
      <c r="DT211" s="601">
        <f t="shared" si="172"/>
        <v>0</v>
      </c>
      <c r="DU211" s="602">
        <f t="shared" si="173"/>
        <v>0</v>
      </c>
      <c r="DV211" s="600">
        <f t="shared" si="174"/>
        <v>0</v>
      </c>
      <c r="DW211" s="601">
        <f t="shared" si="175"/>
        <v>0</v>
      </c>
      <c r="DX211" s="601">
        <f t="shared" si="176"/>
        <v>0</v>
      </c>
      <c r="DY211" s="601">
        <f t="shared" si="177"/>
        <v>0</v>
      </c>
      <c r="DZ211" s="601">
        <f t="shared" si="178"/>
        <v>0</v>
      </c>
      <c r="EA211" s="602">
        <f t="shared" si="179"/>
        <v>0</v>
      </c>
      <c r="EB211" s="459"/>
      <c r="EC211" s="366"/>
      <c r="ED211" s="174"/>
      <c r="EE211" s="174"/>
      <c r="EF211" s="174"/>
      <c r="EG211" s="174"/>
      <c r="EH211" s="174">
        <f t="shared" si="180"/>
        <v>0</v>
      </c>
      <c r="EI211" s="602"/>
      <c r="EJ211" s="459"/>
      <c r="EK211" s="614">
        <v>1631</v>
      </c>
      <c r="EL211" s="622" t="s">
        <v>5646</v>
      </c>
      <c r="EM211" s="623">
        <v>44957</v>
      </c>
      <c r="EO211" s="600">
        <v>398228.57</v>
      </c>
      <c r="EP211" s="601">
        <v>120737.43</v>
      </c>
      <c r="EQ211" s="601">
        <f t="shared" si="181"/>
        <v>518966</v>
      </c>
      <c r="ER211" s="624" t="s">
        <v>5667</v>
      </c>
      <c r="ES211" s="625">
        <v>44963</v>
      </c>
    </row>
    <row r="212" spans="1:149">
      <c r="A212" s="231">
        <v>265</v>
      </c>
      <c r="B212" s="151">
        <v>4444</v>
      </c>
      <c r="C212" s="151">
        <v>48282979</v>
      </c>
      <c r="D212" s="232" t="s">
        <v>1587</v>
      </c>
      <c r="E212" s="366"/>
      <c r="F212" s="174">
        <v>114240</v>
      </c>
      <c r="G212" s="174"/>
      <c r="H212" s="174"/>
      <c r="I212" s="174"/>
      <c r="J212" s="367">
        <f t="shared" si="188"/>
        <v>114240</v>
      </c>
      <c r="K212" s="366"/>
      <c r="L212" s="174"/>
      <c r="M212" s="174"/>
      <c r="N212" s="174"/>
      <c r="O212" s="174"/>
      <c r="P212" s="367">
        <f t="shared" si="182"/>
        <v>0</v>
      </c>
      <c r="Q212" s="366"/>
      <c r="R212" s="174">
        <f t="shared" si="143"/>
        <v>114240</v>
      </c>
      <c r="S212" s="174"/>
      <c r="T212" s="174"/>
      <c r="U212" s="174"/>
      <c r="V212" s="367">
        <f t="shared" si="144"/>
        <v>114240</v>
      </c>
      <c r="W212" s="366"/>
      <c r="X212" s="174"/>
      <c r="Y212" s="174"/>
      <c r="Z212" s="174"/>
      <c r="AA212" s="174"/>
      <c r="AB212" s="367">
        <f t="shared" si="145"/>
        <v>0</v>
      </c>
      <c r="AC212" s="366"/>
      <c r="AD212" s="174"/>
      <c r="AE212" s="174"/>
      <c r="AF212" s="174"/>
      <c r="AG212" s="174"/>
      <c r="AH212" s="367">
        <f t="shared" si="146"/>
        <v>0</v>
      </c>
      <c r="AI212" s="366"/>
      <c r="AJ212" s="174"/>
      <c r="AK212" s="174"/>
      <c r="AL212" s="174"/>
      <c r="AM212" s="174">
        <f t="shared" si="147"/>
        <v>0</v>
      </c>
      <c r="AN212" s="367">
        <f t="shared" si="148"/>
        <v>0</v>
      </c>
      <c r="AO212" s="611"/>
      <c r="AP212" s="174"/>
      <c r="AQ212" s="174"/>
      <c r="AR212" s="174"/>
      <c r="AS212" s="174">
        <v>151000</v>
      </c>
      <c r="AT212" s="367">
        <f t="shared" si="183"/>
        <v>151000</v>
      </c>
      <c r="AU212" s="366"/>
      <c r="AV212" s="174"/>
      <c r="AW212" s="174"/>
      <c r="AX212" s="174"/>
      <c r="AY212" s="174"/>
      <c r="AZ212" s="367">
        <f t="shared" si="149"/>
        <v>0</v>
      </c>
      <c r="BA212" s="366"/>
      <c r="BB212" s="174"/>
      <c r="BC212" s="174"/>
      <c r="BD212" s="174"/>
      <c r="BE212" s="174">
        <f t="shared" si="150"/>
        <v>151000</v>
      </c>
      <c r="BF212" s="367">
        <f t="shared" si="151"/>
        <v>151000</v>
      </c>
      <c r="BG212" s="611"/>
      <c r="BH212" s="174"/>
      <c r="BI212" s="174"/>
      <c r="BJ212" s="174"/>
      <c r="BK212" s="174"/>
      <c r="BL212" s="367">
        <f t="shared" si="184"/>
        <v>0</v>
      </c>
      <c r="BM212" s="366"/>
      <c r="BN212" s="174"/>
      <c r="BO212" s="174"/>
      <c r="BP212" s="174"/>
      <c r="BQ212" s="174"/>
      <c r="BR212" s="367">
        <f t="shared" si="152"/>
        <v>0</v>
      </c>
      <c r="BS212" s="366"/>
      <c r="BT212" s="174"/>
      <c r="BU212" s="174"/>
      <c r="BV212" s="174"/>
      <c r="BW212" s="174"/>
      <c r="BX212" s="367">
        <f t="shared" si="153"/>
        <v>0</v>
      </c>
      <c r="BY212" s="366"/>
      <c r="BZ212" s="174"/>
      <c r="CA212" s="174"/>
      <c r="CB212" s="174"/>
      <c r="CC212" s="174"/>
      <c r="CD212" s="367">
        <f t="shared" si="154"/>
        <v>0</v>
      </c>
      <c r="CE212" s="618"/>
      <c r="CF212" s="366"/>
      <c r="CG212" s="174"/>
      <c r="CH212" s="174"/>
      <c r="CI212" s="174"/>
      <c r="CJ212" s="174"/>
      <c r="CK212" s="367">
        <f t="shared" si="185"/>
        <v>0</v>
      </c>
      <c r="CL212" s="611">
        <f t="shared" si="155"/>
        <v>0</v>
      </c>
      <c r="CM212" s="174">
        <f t="shared" si="156"/>
        <v>0</v>
      </c>
      <c r="CN212" s="174">
        <f t="shared" si="157"/>
        <v>0</v>
      </c>
      <c r="CO212" s="174">
        <f t="shared" si="158"/>
        <v>0</v>
      </c>
      <c r="CP212" s="174">
        <f t="shared" si="159"/>
        <v>0</v>
      </c>
      <c r="CQ212" s="367">
        <f t="shared" si="186"/>
        <v>0</v>
      </c>
      <c r="CR212" s="613"/>
      <c r="CS212" s="601"/>
      <c r="CT212" s="601"/>
      <c r="CU212" s="601"/>
      <c r="CV212" s="601"/>
      <c r="CW212" s="367">
        <f t="shared" si="187"/>
        <v>0</v>
      </c>
      <c r="CX212" s="366"/>
      <c r="CY212" s="174"/>
      <c r="CZ212" s="174"/>
      <c r="DA212" s="174"/>
      <c r="DB212" s="174"/>
      <c r="DC212" s="367">
        <f t="shared" si="160"/>
        <v>0</v>
      </c>
      <c r="DD212" s="366"/>
      <c r="DE212" s="174"/>
      <c r="DF212" s="174"/>
      <c r="DG212" s="174"/>
      <c r="DH212" s="174"/>
      <c r="DI212" s="367">
        <f t="shared" si="161"/>
        <v>0</v>
      </c>
      <c r="DJ212" s="600">
        <f t="shared" si="162"/>
        <v>0</v>
      </c>
      <c r="DK212" s="601">
        <f t="shared" si="163"/>
        <v>114240</v>
      </c>
      <c r="DL212" s="601">
        <f t="shared" si="164"/>
        <v>0</v>
      </c>
      <c r="DM212" s="601">
        <f t="shared" si="165"/>
        <v>0</v>
      </c>
      <c r="DN212" s="601">
        <f t="shared" si="166"/>
        <v>151000</v>
      </c>
      <c r="DO212" s="602">
        <f t="shared" si="167"/>
        <v>265240</v>
      </c>
      <c r="DP212" s="600">
        <f t="shared" si="168"/>
        <v>0</v>
      </c>
      <c r="DQ212" s="601">
        <f t="shared" si="169"/>
        <v>0</v>
      </c>
      <c r="DR212" s="601">
        <f t="shared" si="170"/>
        <v>0</v>
      </c>
      <c r="DS212" s="601">
        <f t="shared" si="171"/>
        <v>0</v>
      </c>
      <c r="DT212" s="601">
        <f t="shared" si="172"/>
        <v>0</v>
      </c>
      <c r="DU212" s="602">
        <f t="shared" si="173"/>
        <v>0</v>
      </c>
      <c r="DV212" s="600">
        <f t="shared" si="174"/>
        <v>0</v>
      </c>
      <c r="DW212" s="601">
        <f t="shared" si="175"/>
        <v>114240</v>
      </c>
      <c r="DX212" s="601">
        <f t="shared" si="176"/>
        <v>0</v>
      </c>
      <c r="DY212" s="601">
        <f t="shared" si="177"/>
        <v>0</v>
      </c>
      <c r="DZ212" s="601">
        <f t="shared" si="178"/>
        <v>151000</v>
      </c>
      <c r="EA212" s="602">
        <f t="shared" si="179"/>
        <v>265240</v>
      </c>
      <c r="EB212" s="459"/>
      <c r="EC212" s="366"/>
      <c r="ED212" s="174"/>
      <c r="EE212" s="174"/>
      <c r="EF212" s="174"/>
      <c r="EG212" s="174"/>
      <c r="EH212" s="174">
        <f t="shared" si="180"/>
        <v>0</v>
      </c>
      <c r="EI212" s="602"/>
      <c r="EJ212" s="459"/>
      <c r="EK212" s="614"/>
      <c r="EL212" s="622"/>
      <c r="EM212" s="623"/>
      <c r="EO212" s="600">
        <v>788432.94</v>
      </c>
      <c r="EP212" s="601">
        <v>239042.06</v>
      </c>
      <c r="EQ212" s="601">
        <f t="shared" si="181"/>
        <v>1027475</v>
      </c>
      <c r="ER212" s="624" t="s">
        <v>5699</v>
      </c>
      <c r="ES212" s="625">
        <v>45061</v>
      </c>
    </row>
    <row r="213" spans="1:149">
      <c r="A213" s="231">
        <v>266</v>
      </c>
      <c r="B213" s="151">
        <v>4445</v>
      </c>
      <c r="C213" s="151">
        <v>72742631</v>
      </c>
      <c r="D213" s="232" t="s">
        <v>1592</v>
      </c>
      <c r="E213" s="366"/>
      <c r="F213" s="174">
        <v>24480</v>
      </c>
      <c r="G213" s="174"/>
      <c r="H213" s="174"/>
      <c r="I213" s="174"/>
      <c r="J213" s="367">
        <f t="shared" si="188"/>
        <v>24480</v>
      </c>
      <c r="K213" s="366"/>
      <c r="L213" s="174"/>
      <c r="M213" s="174"/>
      <c r="N213" s="174"/>
      <c r="O213" s="174"/>
      <c r="P213" s="367">
        <f t="shared" si="182"/>
        <v>0</v>
      </c>
      <c r="Q213" s="366"/>
      <c r="R213" s="174">
        <f t="shared" si="143"/>
        <v>24480</v>
      </c>
      <c r="S213" s="174"/>
      <c r="T213" s="174"/>
      <c r="U213" s="174"/>
      <c r="V213" s="367">
        <f t="shared" si="144"/>
        <v>24480</v>
      </c>
      <c r="W213" s="366"/>
      <c r="X213" s="174"/>
      <c r="Y213" s="174"/>
      <c r="Z213" s="174"/>
      <c r="AA213" s="174"/>
      <c r="AB213" s="367">
        <f t="shared" si="145"/>
        <v>0</v>
      </c>
      <c r="AC213" s="366"/>
      <c r="AD213" s="174"/>
      <c r="AE213" s="174"/>
      <c r="AF213" s="174"/>
      <c r="AG213" s="174"/>
      <c r="AH213" s="367">
        <f t="shared" si="146"/>
        <v>0</v>
      </c>
      <c r="AI213" s="366"/>
      <c r="AJ213" s="174"/>
      <c r="AK213" s="174"/>
      <c r="AL213" s="174"/>
      <c r="AM213" s="174">
        <f t="shared" si="147"/>
        <v>0</v>
      </c>
      <c r="AN213" s="367">
        <f t="shared" si="148"/>
        <v>0</v>
      </c>
      <c r="AO213" s="611"/>
      <c r="AP213" s="174"/>
      <c r="AQ213" s="174"/>
      <c r="AR213" s="174"/>
      <c r="AS213" s="174"/>
      <c r="AT213" s="367">
        <f t="shared" si="183"/>
        <v>0</v>
      </c>
      <c r="AU213" s="366"/>
      <c r="AV213" s="174"/>
      <c r="AW213" s="174"/>
      <c r="AX213" s="174"/>
      <c r="AY213" s="174"/>
      <c r="AZ213" s="367">
        <f t="shared" si="149"/>
        <v>0</v>
      </c>
      <c r="BA213" s="366"/>
      <c r="BB213" s="174"/>
      <c r="BC213" s="174"/>
      <c r="BD213" s="174"/>
      <c r="BE213" s="174">
        <f t="shared" si="150"/>
        <v>0</v>
      </c>
      <c r="BF213" s="367">
        <f t="shared" si="151"/>
        <v>0</v>
      </c>
      <c r="BG213" s="611"/>
      <c r="BH213" s="174"/>
      <c r="BI213" s="174"/>
      <c r="BJ213" s="174"/>
      <c r="BK213" s="174"/>
      <c r="BL213" s="367">
        <f t="shared" si="184"/>
        <v>0</v>
      </c>
      <c r="BM213" s="366"/>
      <c r="BN213" s="174"/>
      <c r="BO213" s="174"/>
      <c r="BP213" s="174"/>
      <c r="BQ213" s="174"/>
      <c r="BR213" s="367">
        <f t="shared" si="152"/>
        <v>0</v>
      </c>
      <c r="BS213" s="366"/>
      <c r="BT213" s="174"/>
      <c r="BU213" s="174"/>
      <c r="BV213" s="174"/>
      <c r="BW213" s="174"/>
      <c r="BX213" s="367">
        <f t="shared" si="153"/>
        <v>0</v>
      </c>
      <c r="BY213" s="366"/>
      <c r="BZ213" s="174"/>
      <c r="CA213" s="174"/>
      <c r="CB213" s="174"/>
      <c r="CC213" s="174"/>
      <c r="CD213" s="367">
        <f t="shared" si="154"/>
        <v>0</v>
      </c>
      <c r="CE213" s="618"/>
      <c r="CF213" s="366"/>
      <c r="CG213" s="174"/>
      <c r="CH213" s="174"/>
      <c r="CI213" s="174"/>
      <c r="CJ213" s="174"/>
      <c r="CK213" s="367">
        <f t="shared" si="185"/>
        <v>0</v>
      </c>
      <c r="CL213" s="611">
        <f t="shared" si="155"/>
        <v>0</v>
      </c>
      <c r="CM213" s="174">
        <f t="shared" si="156"/>
        <v>0</v>
      </c>
      <c r="CN213" s="174">
        <f t="shared" si="157"/>
        <v>0</v>
      </c>
      <c r="CO213" s="174">
        <f t="shared" si="158"/>
        <v>0</v>
      </c>
      <c r="CP213" s="174">
        <f t="shared" si="159"/>
        <v>0</v>
      </c>
      <c r="CQ213" s="367">
        <f t="shared" si="186"/>
        <v>0</v>
      </c>
      <c r="CR213" s="613"/>
      <c r="CS213" s="601"/>
      <c r="CT213" s="601"/>
      <c r="CU213" s="601"/>
      <c r="CV213" s="601"/>
      <c r="CW213" s="367">
        <f t="shared" si="187"/>
        <v>0</v>
      </c>
      <c r="CX213" s="366"/>
      <c r="CY213" s="174"/>
      <c r="CZ213" s="174"/>
      <c r="DA213" s="174"/>
      <c r="DB213" s="174"/>
      <c r="DC213" s="367">
        <f t="shared" si="160"/>
        <v>0</v>
      </c>
      <c r="DD213" s="366"/>
      <c r="DE213" s="174"/>
      <c r="DF213" s="174"/>
      <c r="DG213" s="174"/>
      <c r="DH213" s="174"/>
      <c r="DI213" s="367">
        <f t="shared" si="161"/>
        <v>0</v>
      </c>
      <c r="DJ213" s="600">
        <f t="shared" si="162"/>
        <v>0</v>
      </c>
      <c r="DK213" s="601">
        <f t="shared" si="163"/>
        <v>24480</v>
      </c>
      <c r="DL213" s="601">
        <f t="shared" si="164"/>
        <v>0</v>
      </c>
      <c r="DM213" s="601">
        <f t="shared" si="165"/>
        <v>0</v>
      </c>
      <c r="DN213" s="601">
        <f t="shared" si="166"/>
        <v>0</v>
      </c>
      <c r="DO213" s="602">
        <f t="shared" si="167"/>
        <v>24480</v>
      </c>
      <c r="DP213" s="600">
        <f t="shared" si="168"/>
        <v>0</v>
      </c>
      <c r="DQ213" s="601">
        <f t="shared" si="169"/>
        <v>0</v>
      </c>
      <c r="DR213" s="601">
        <f t="shared" si="170"/>
        <v>0</v>
      </c>
      <c r="DS213" s="601">
        <f t="shared" si="171"/>
        <v>0</v>
      </c>
      <c r="DT213" s="601">
        <f t="shared" si="172"/>
        <v>0</v>
      </c>
      <c r="DU213" s="602">
        <f t="shared" si="173"/>
        <v>0</v>
      </c>
      <c r="DV213" s="600">
        <f t="shared" si="174"/>
        <v>0</v>
      </c>
      <c r="DW213" s="601">
        <f t="shared" si="175"/>
        <v>24480</v>
      </c>
      <c r="DX213" s="601">
        <f t="shared" si="176"/>
        <v>0</v>
      </c>
      <c r="DY213" s="601">
        <f t="shared" si="177"/>
        <v>0</v>
      </c>
      <c r="DZ213" s="601">
        <f t="shared" si="178"/>
        <v>0</v>
      </c>
      <c r="EA213" s="602">
        <f t="shared" si="179"/>
        <v>24480</v>
      </c>
      <c r="EB213" s="459"/>
      <c r="EC213" s="366"/>
      <c r="ED213" s="174"/>
      <c r="EE213" s="174"/>
      <c r="EF213" s="174"/>
      <c r="EG213" s="174"/>
      <c r="EH213" s="174">
        <f t="shared" si="180"/>
        <v>0</v>
      </c>
      <c r="EI213" s="602"/>
      <c r="EJ213" s="459"/>
      <c r="EK213" s="614"/>
      <c r="EL213" s="622"/>
      <c r="EM213" s="623"/>
      <c r="EO213" s="600">
        <v>686094.54</v>
      </c>
      <c r="EP213" s="601">
        <v>208014.46</v>
      </c>
      <c r="EQ213" s="601">
        <f t="shared" si="181"/>
        <v>894109</v>
      </c>
      <c r="ER213" s="624" t="s">
        <v>5814</v>
      </c>
      <c r="ES213" s="625">
        <v>45132</v>
      </c>
    </row>
    <row r="214" spans="1:149">
      <c r="A214" s="231">
        <v>267</v>
      </c>
      <c r="B214" s="151">
        <v>4446</v>
      </c>
      <c r="C214" s="151">
        <v>70695504</v>
      </c>
      <c r="D214" s="232" t="s">
        <v>1600</v>
      </c>
      <c r="E214" s="366"/>
      <c r="F214" s="174">
        <v>10080</v>
      </c>
      <c r="G214" s="174"/>
      <c r="H214" s="174"/>
      <c r="I214" s="174"/>
      <c r="J214" s="367">
        <f t="shared" si="188"/>
        <v>10080</v>
      </c>
      <c r="K214" s="366"/>
      <c r="L214" s="174">
        <v>10080</v>
      </c>
      <c r="M214" s="174"/>
      <c r="N214" s="174"/>
      <c r="O214" s="174"/>
      <c r="P214" s="367">
        <f t="shared" si="182"/>
        <v>10080</v>
      </c>
      <c r="Q214" s="366"/>
      <c r="R214" s="174">
        <f t="shared" si="143"/>
        <v>0</v>
      </c>
      <c r="S214" s="174"/>
      <c r="T214" s="174"/>
      <c r="U214" s="174"/>
      <c r="V214" s="367">
        <f t="shared" si="144"/>
        <v>0</v>
      </c>
      <c r="W214" s="366"/>
      <c r="X214" s="174"/>
      <c r="Y214" s="174"/>
      <c r="Z214" s="174"/>
      <c r="AA214" s="174"/>
      <c r="AB214" s="367">
        <f t="shared" si="145"/>
        <v>0</v>
      </c>
      <c r="AC214" s="366"/>
      <c r="AD214" s="174"/>
      <c r="AE214" s="174"/>
      <c r="AF214" s="174"/>
      <c r="AG214" s="174"/>
      <c r="AH214" s="367">
        <f t="shared" si="146"/>
        <v>0</v>
      </c>
      <c r="AI214" s="366"/>
      <c r="AJ214" s="174"/>
      <c r="AK214" s="174"/>
      <c r="AL214" s="174"/>
      <c r="AM214" s="174">
        <f t="shared" si="147"/>
        <v>0</v>
      </c>
      <c r="AN214" s="367">
        <f t="shared" si="148"/>
        <v>0</v>
      </c>
      <c r="AO214" s="611"/>
      <c r="AP214" s="174"/>
      <c r="AQ214" s="174"/>
      <c r="AR214" s="174"/>
      <c r="AS214" s="174"/>
      <c r="AT214" s="367">
        <f t="shared" si="183"/>
        <v>0</v>
      </c>
      <c r="AU214" s="366"/>
      <c r="AV214" s="174"/>
      <c r="AW214" s="174"/>
      <c r="AX214" s="174"/>
      <c r="AY214" s="174"/>
      <c r="AZ214" s="367">
        <f t="shared" si="149"/>
        <v>0</v>
      </c>
      <c r="BA214" s="366"/>
      <c r="BB214" s="174"/>
      <c r="BC214" s="174"/>
      <c r="BD214" s="174"/>
      <c r="BE214" s="174">
        <f t="shared" si="150"/>
        <v>0</v>
      </c>
      <c r="BF214" s="367">
        <f t="shared" si="151"/>
        <v>0</v>
      </c>
      <c r="BG214" s="611"/>
      <c r="BH214" s="174"/>
      <c r="BI214" s="174"/>
      <c r="BJ214" s="174"/>
      <c r="BK214" s="174"/>
      <c r="BL214" s="367">
        <f t="shared" si="184"/>
        <v>0</v>
      </c>
      <c r="BM214" s="366"/>
      <c r="BN214" s="174"/>
      <c r="BO214" s="174"/>
      <c r="BP214" s="174"/>
      <c r="BQ214" s="174"/>
      <c r="BR214" s="367">
        <f t="shared" si="152"/>
        <v>0</v>
      </c>
      <c r="BS214" s="366"/>
      <c r="BT214" s="174"/>
      <c r="BU214" s="174"/>
      <c r="BV214" s="174"/>
      <c r="BW214" s="174"/>
      <c r="BX214" s="367">
        <f t="shared" si="153"/>
        <v>0</v>
      </c>
      <c r="BY214" s="366"/>
      <c r="BZ214" s="174"/>
      <c r="CA214" s="174"/>
      <c r="CB214" s="174"/>
      <c r="CC214" s="174"/>
      <c r="CD214" s="367">
        <f t="shared" si="154"/>
        <v>0</v>
      </c>
      <c r="CE214" s="618"/>
      <c r="CF214" s="366"/>
      <c r="CG214" s="174"/>
      <c r="CH214" s="174"/>
      <c r="CI214" s="174"/>
      <c r="CJ214" s="174"/>
      <c r="CK214" s="367">
        <f t="shared" si="185"/>
        <v>0</v>
      </c>
      <c r="CL214" s="611">
        <f t="shared" si="155"/>
        <v>0</v>
      </c>
      <c r="CM214" s="174">
        <f t="shared" si="156"/>
        <v>0</v>
      </c>
      <c r="CN214" s="174">
        <f t="shared" si="157"/>
        <v>0</v>
      </c>
      <c r="CO214" s="174">
        <f t="shared" si="158"/>
        <v>0</v>
      </c>
      <c r="CP214" s="174">
        <f t="shared" si="159"/>
        <v>0</v>
      </c>
      <c r="CQ214" s="367">
        <f t="shared" si="186"/>
        <v>0</v>
      </c>
      <c r="CR214" s="613"/>
      <c r="CS214" s="601"/>
      <c r="CT214" s="601"/>
      <c r="CU214" s="601"/>
      <c r="CV214" s="601"/>
      <c r="CW214" s="367">
        <f t="shared" si="187"/>
        <v>0</v>
      </c>
      <c r="CX214" s="366"/>
      <c r="CY214" s="174"/>
      <c r="CZ214" s="174"/>
      <c r="DA214" s="174"/>
      <c r="DB214" s="174"/>
      <c r="DC214" s="367">
        <f t="shared" si="160"/>
        <v>0</v>
      </c>
      <c r="DD214" s="366"/>
      <c r="DE214" s="174"/>
      <c r="DF214" s="174"/>
      <c r="DG214" s="174"/>
      <c r="DH214" s="174"/>
      <c r="DI214" s="367">
        <f t="shared" si="161"/>
        <v>0</v>
      </c>
      <c r="DJ214" s="600">
        <f t="shared" si="162"/>
        <v>0</v>
      </c>
      <c r="DK214" s="601">
        <f t="shared" si="163"/>
        <v>10080</v>
      </c>
      <c r="DL214" s="601">
        <f t="shared" si="164"/>
        <v>0</v>
      </c>
      <c r="DM214" s="601">
        <f t="shared" si="165"/>
        <v>0</v>
      </c>
      <c r="DN214" s="601">
        <f t="shared" si="166"/>
        <v>0</v>
      </c>
      <c r="DO214" s="602">
        <f t="shared" si="167"/>
        <v>10080</v>
      </c>
      <c r="DP214" s="600">
        <f t="shared" si="168"/>
        <v>0</v>
      </c>
      <c r="DQ214" s="601">
        <f t="shared" si="169"/>
        <v>10080</v>
      </c>
      <c r="DR214" s="601">
        <f t="shared" si="170"/>
        <v>0</v>
      </c>
      <c r="DS214" s="601">
        <f t="shared" si="171"/>
        <v>0</v>
      </c>
      <c r="DT214" s="601">
        <f t="shared" si="172"/>
        <v>0</v>
      </c>
      <c r="DU214" s="602">
        <f t="shared" si="173"/>
        <v>10080</v>
      </c>
      <c r="DV214" s="600">
        <f t="shared" si="174"/>
        <v>0</v>
      </c>
      <c r="DW214" s="601">
        <f t="shared" si="175"/>
        <v>0</v>
      </c>
      <c r="DX214" s="601">
        <f t="shared" si="176"/>
        <v>0</v>
      </c>
      <c r="DY214" s="601">
        <f t="shared" si="177"/>
        <v>0</v>
      </c>
      <c r="DZ214" s="601">
        <f t="shared" si="178"/>
        <v>0</v>
      </c>
      <c r="EA214" s="602">
        <f t="shared" si="179"/>
        <v>0</v>
      </c>
      <c r="EB214" s="459"/>
      <c r="EC214" s="366"/>
      <c r="ED214" s="174"/>
      <c r="EE214" s="174"/>
      <c r="EF214" s="174"/>
      <c r="EG214" s="174"/>
      <c r="EH214" s="174">
        <f t="shared" si="180"/>
        <v>0</v>
      </c>
      <c r="EI214" s="602"/>
      <c r="EJ214" s="459"/>
      <c r="EK214" s="614"/>
      <c r="EL214" s="622"/>
      <c r="EM214" s="623"/>
      <c r="EO214" s="600">
        <v>198647.74</v>
      </c>
      <c r="EP214" s="601">
        <v>60227.26</v>
      </c>
      <c r="EQ214" s="601">
        <f t="shared" si="181"/>
        <v>258875</v>
      </c>
      <c r="ER214" s="624" t="s">
        <v>5803</v>
      </c>
      <c r="ES214" s="625">
        <v>45132</v>
      </c>
    </row>
    <row r="215" spans="1:149">
      <c r="A215" s="231">
        <v>268</v>
      </c>
      <c r="B215" s="151">
        <v>4431</v>
      </c>
      <c r="C215" s="151">
        <v>70981515</v>
      </c>
      <c r="D215" s="232" t="s">
        <v>1606</v>
      </c>
      <c r="E215" s="366"/>
      <c r="F215" s="174">
        <v>13920</v>
      </c>
      <c r="G215" s="174"/>
      <c r="H215" s="174"/>
      <c r="I215" s="174"/>
      <c r="J215" s="367">
        <f t="shared" si="188"/>
        <v>13920</v>
      </c>
      <c r="K215" s="366"/>
      <c r="L215" s="174"/>
      <c r="M215" s="174"/>
      <c r="N215" s="174"/>
      <c r="O215" s="174"/>
      <c r="P215" s="367">
        <f t="shared" si="182"/>
        <v>0</v>
      </c>
      <c r="Q215" s="366"/>
      <c r="R215" s="174">
        <f t="shared" si="143"/>
        <v>13920</v>
      </c>
      <c r="S215" s="174"/>
      <c r="T215" s="174"/>
      <c r="U215" s="174"/>
      <c r="V215" s="367">
        <f t="shared" si="144"/>
        <v>13920</v>
      </c>
      <c r="W215" s="366"/>
      <c r="X215" s="174"/>
      <c r="Y215" s="174"/>
      <c r="Z215" s="174"/>
      <c r="AA215" s="174"/>
      <c r="AB215" s="367">
        <f t="shared" si="145"/>
        <v>0</v>
      </c>
      <c r="AC215" s="366"/>
      <c r="AD215" s="174"/>
      <c r="AE215" s="174"/>
      <c r="AF215" s="174"/>
      <c r="AG215" s="174"/>
      <c r="AH215" s="367">
        <f t="shared" si="146"/>
        <v>0</v>
      </c>
      <c r="AI215" s="366"/>
      <c r="AJ215" s="174"/>
      <c r="AK215" s="174"/>
      <c r="AL215" s="174"/>
      <c r="AM215" s="174">
        <f t="shared" si="147"/>
        <v>0</v>
      </c>
      <c r="AN215" s="367">
        <f t="shared" si="148"/>
        <v>0</v>
      </c>
      <c r="AO215" s="611"/>
      <c r="AP215" s="174"/>
      <c r="AQ215" s="174"/>
      <c r="AR215" s="174"/>
      <c r="AS215" s="174"/>
      <c r="AT215" s="367">
        <f t="shared" si="183"/>
        <v>0</v>
      </c>
      <c r="AU215" s="366"/>
      <c r="AV215" s="174"/>
      <c r="AW215" s="174"/>
      <c r="AX215" s="174"/>
      <c r="AY215" s="174"/>
      <c r="AZ215" s="367">
        <f t="shared" si="149"/>
        <v>0</v>
      </c>
      <c r="BA215" s="366"/>
      <c r="BB215" s="174"/>
      <c r="BC215" s="174"/>
      <c r="BD215" s="174"/>
      <c r="BE215" s="174">
        <f t="shared" si="150"/>
        <v>0</v>
      </c>
      <c r="BF215" s="367">
        <f t="shared" si="151"/>
        <v>0</v>
      </c>
      <c r="BG215" s="611"/>
      <c r="BH215" s="174"/>
      <c r="BI215" s="174"/>
      <c r="BJ215" s="174"/>
      <c r="BK215" s="174"/>
      <c r="BL215" s="367">
        <f t="shared" si="184"/>
        <v>0</v>
      </c>
      <c r="BM215" s="366"/>
      <c r="BN215" s="174"/>
      <c r="BO215" s="174"/>
      <c r="BP215" s="174"/>
      <c r="BQ215" s="174"/>
      <c r="BR215" s="367">
        <f t="shared" si="152"/>
        <v>0</v>
      </c>
      <c r="BS215" s="366"/>
      <c r="BT215" s="174"/>
      <c r="BU215" s="174"/>
      <c r="BV215" s="174"/>
      <c r="BW215" s="174"/>
      <c r="BX215" s="367">
        <f t="shared" si="153"/>
        <v>0</v>
      </c>
      <c r="BY215" s="366"/>
      <c r="BZ215" s="174"/>
      <c r="CA215" s="174"/>
      <c r="CB215" s="174"/>
      <c r="CC215" s="174"/>
      <c r="CD215" s="367">
        <f t="shared" si="154"/>
        <v>0</v>
      </c>
      <c r="CE215" s="618"/>
      <c r="CF215" s="366"/>
      <c r="CG215" s="174"/>
      <c r="CH215" s="174"/>
      <c r="CI215" s="174"/>
      <c r="CJ215" s="174"/>
      <c r="CK215" s="367">
        <f t="shared" si="185"/>
        <v>0</v>
      </c>
      <c r="CL215" s="611">
        <f t="shared" si="155"/>
        <v>0</v>
      </c>
      <c r="CM215" s="174">
        <f t="shared" si="156"/>
        <v>0</v>
      </c>
      <c r="CN215" s="174">
        <f t="shared" si="157"/>
        <v>0</v>
      </c>
      <c r="CO215" s="174">
        <f t="shared" si="158"/>
        <v>0</v>
      </c>
      <c r="CP215" s="174">
        <f t="shared" si="159"/>
        <v>0</v>
      </c>
      <c r="CQ215" s="367">
        <f t="shared" si="186"/>
        <v>0</v>
      </c>
      <c r="CR215" s="613"/>
      <c r="CS215" s="601"/>
      <c r="CT215" s="601"/>
      <c r="CU215" s="601"/>
      <c r="CV215" s="601"/>
      <c r="CW215" s="367">
        <f t="shared" si="187"/>
        <v>0</v>
      </c>
      <c r="CX215" s="366"/>
      <c r="CY215" s="174"/>
      <c r="CZ215" s="174"/>
      <c r="DA215" s="174"/>
      <c r="DB215" s="174"/>
      <c r="DC215" s="367">
        <f t="shared" si="160"/>
        <v>0</v>
      </c>
      <c r="DD215" s="366"/>
      <c r="DE215" s="174"/>
      <c r="DF215" s="174"/>
      <c r="DG215" s="174"/>
      <c r="DH215" s="174"/>
      <c r="DI215" s="367">
        <f t="shared" si="161"/>
        <v>0</v>
      </c>
      <c r="DJ215" s="600">
        <f t="shared" si="162"/>
        <v>0</v>
      </c>
      <c r="DK215" s="601">
        <f t="shared" si="163"/>
        <v>13920</v>
      </c>
      <c r="DL215" s="601">
        <f t="shared" si="164"/>
        <v>0</v>
      </c>
      <c r="DM215" s="601">
        <f t="shared" si="165"/>
        <v>0</v>
      </c>
      <c r="DN215" s="601">
        <f t="shared" si="166"/>
        <v>0</v>
      </c>
      <c r="DO215" s="602">
        <f t="shared" si="167"/>
        <v>13920</v>
      </c>
      <c r="DP215" s="600">
        <f t="shared" si="168"/>
        <v>0</v>
      </c>
      <c r="DQ215" s="601">
        <f t="shared" si="169"/>
        <v>0</v>
      </c>
      <c r="DR215" s="601">
        <f t="shared" si="170"/>
        <v>0</v>
      </c>
      <c r="DS215" s="601">
        <f t="shared" si="171"/>
        <v>0</v>
      </c>
      <c r="DT215" s="601">
        <f t="shared" si="172"/>
        <v>0</v>
      </c>
      <c r="DU215" s="602">
        <f t="shared" si="173"/>
        <v>0</v>
      </c>
      <c r="DV215" s="600">
        <f t="shared" si="174"/>
        <v>0</v>
      </c>
      <c r="DW215" s="601">
        <f t="shared" si="175"/>
        <v>13920</v>
      </c>
      <c r="DX215" s="601">
        <f t="shared" si="176"/>
        <v>0</v>
      </c>
      <c r="DY215" s="601">
        <f t="shared" si="177"/>
        <v>0</v>
      </c>
      <c r="DZ215" s="601">
        <f t="shared" si="178"/>
        <v>0</v>
      </c>
      <c r="EA215" s="602">
        <f t="shared" si="179"/>
        <v>13920</v>
      </c>
      <c r="EB215" s="459"/>
      <c r="EC215" s="366"/>
      <c r="ED215" s="174"/>
      <c r="EE215" s="174"/>
      <c r="EF215" s="174"/>
      <c r="EG215" s="174"/>
      <c r="EH215" s="174">
        <f t="shared" si="180"/>
        <v>0</v>
      </c>
      <c r="EI215" s="602"/>
      <c r="EJ215" s="459"/>
      <c r="EK215" s="614"/>
      <c r="EL215" s="622"/>
      <c r="EM215" s="623"/>
      <c r="EO215" s="600">
        <v>670268.72</v>
      </c>
      <c r="EP215" s="601">
        <v>203216.28</v>
      </c>
      <c r="EQ215" s="601">
        <f t="shared" si="181"/>
        <v>873485</v>
      </c>
      <c r="ER215" s="624" t="s">
        <v>5784</v>
      </c>
      <c r="ES215" s="625">
        <v>45131</v>
      </c>
    </row>
    <row r="216" spans="1:149">
      <c r="A216" s="231">
        <v>269</v>
      </c>
      <c r="B216" s="151">
        <v>4416</v>
      </c>
      <c r="C216" s="151">
        <v>71013105</v>
      </c>
      <c r="D216" s="232" t="s">
        <v>1613</v>
      </c>
      <c r="E216" s="366"/>
      <c r="F216" s="174"/>
      <c r="G216" s="174"/>
      <c r="H216" s="174"/>
      <c r="I216" s="174"/>
      <c r="J216" s="367">
        <f t="shared" si="188"/>
        <v>0</v>
      </c>
      <c r="K216" s="366"/>
      <c r="L216" s="174"/>
      <c r="M216" s="174"/>
      <c r="N216" s="174"/>
      <c r="O216" s="174"/>
      <c r="P216" s="367">
        <f t="shared" si="182"/>
        <v>0</v>
      </c>
      <c r="Q216" s="366"/>
      <c r="R216" s="174">
        <f t="shared" si="143"/>
        <v>0</v>
      </c>
      <c r="S216" s="174"/>
      <c r="T216" s="174"/>
      <c r="U216" s="174"/>
      <c r="V216" s="367">
        <f t="shared" si="144"/>
        <v>0</v>
      </c>
      <c r="W216" s="366"/>
      <c r="X216" s="174"/>
      <c r="Y216" s="174"/>
      <c r="Z216" s="174"/>
      <c r="AA216" s="174"/>
      <c r="AB216" s="367">
        <f t="shared" si="145"/>
        <v>0</v>
      </c>
      <c r="AC216" s="366"/>
      <c r="AD216" s="174"/>
      <c r="AE216" s="174"/>
      <c r="AF216" s="174"/>
      <c r="AG216" s="174"/>
      <c r="AH216" s="367">
        <f t="shared" si="146"/>
        <v>0</v>
      </c>
      <c r="AI216" s="366"/>
      <c r="AJ216" s="174"/>
      <c r="AK216" s="174"/>
      <c r="AL216" s="174"/>
      <c r="AM216" s="174">
        <f t="shared" si="147"/>
        <v>0</v>
      </c>
      <c r="AN216" s="367">
        <f t="shared" si="148"/>
        <v>0</v>
      </c>
      <c r="AO216" s="611"/>
      <c r="AP216" s="174"/>
      <c r="AQ216" s="174"/>
      <c r="AR216" s="174"/>
      <c r="AS216" s="174"/>
      <c r="AT216" s="367">
        <f t="shared" si="183"/>
        <v>0</v>
      </c>
      <c r="AU216" s="366"/>
      <c r="AV216" s="174"/>
      <c r="AW216" s="174"/>
      <c r="AX216" s="174"/>
      <c r="AY216" s="174"/>
      <c r="AZ216" s="367">
        <f t="shared" si="149"/>
        <v>0</v>
      </c>
      <c r="BA216" s="366"/>
      <c r="BB216" s="174"/>
      <c r="BC216" s="174"/>
      <c r="BD216" s="174"/>
      <c r="BE216" s="174">
        <f t="shared" si="150"/>
        <v>0</v>
      </c>
      <c r="BF216" s="367">
        <f t="shared" si="151"/>
        <v>0</v>
      </c>
      <c r="BG216" s="611"/>
      <c r="BH216" s="174"/>
      <c r="BI216" s="174"/>
      <c r="BJ216" s="174"/>
      <c r="BK216" s="174"/>
      <c r="BL216" s="367">
        <f t="shared" si="184"/>
        <v>0</v>
      </c>
      <c r="BM216" s="366"/>
      <c r="BN216" s="174"/>
      <c r="BO216" s="174"/>
      <c r="BP216" s="174"/>
      <c r="BQ216" s="174"/>
      <c r="BR216" s="367">
        <f t="shared" si="152"/>
        <v>0</v>
      </c>
      <c r="BS216" s="366"/>
      <c r="BT216" s="174"/>
      <c r="BU216" s="174"/>
      <c r="BV216" s="174"/>
      <c r="BW216" s="174"/>
      <c r="BX216" s="367">
        <f t="shared" si="153"/>
        <v>0</v>
      </c>
      <c r="BY216" s="366"/>
      <c r="BZ216" s="174"/>
      <c r="CA216" s="174"/>
      <c r="CB216" s="174"/>
      <c r="CC216" s="174"/>
      <c r="CD216" s="367">
        <f t="shared" si="154"/>
        <v>0</v>
      </c>
      <c r="CE216" s="618"/>
      <c r="CF216" s="366"/>
      <c r="CG216" s="174"/>
      <c r="CH216" s="174"/>
      <c r="CI216" s="174"/>
      <c r="CJ216" s="174"/>
      <c r="CK216" s="367">
        <f t="shared" si="185"/>
        <v>0</v>
      </c>
      <c r="CL216" s="611">
        <f t="shared" si="155"/>
        <v>0</v>
      </c>
      <c r="CM216" s="174">
        <f t="shared" si="156"/>
        <v>0</v>
      </c>
      <c r="CN216" s="174">
        <f t="shared" si="157"/>
        <v>0</v>
      </c>
      <c r="CO216" s="174">
        <f t="shared" si="158"/>
        <v>0</v>
      </c>
      <c r="CP216" s="174">
        <f t="shared" si="159"/>
        <v>0</v>
      </c>
      <c r="CQ216" s="367">
        <f t="shared" si="186"/>
        <v>0</v>
      </c>
      <c r="CR216" s="613"/>
      <c r="CS216" s="601"/>
      <c r="CT216" s="601"/>
      <c r="CU216" s="601"/>
      <c r="CV216" s="601"/>
      <c r="CW216" s="367">
        <f t="shared" si="187"/>
        <v>0</v>
      </c>
      <c r="CX216" s="366"/>
      <c r="CY216" s="174"/>
      <c r="CZ216" s="174"/>
      <c r="DA216" s="174"/>
      <c r="DB216" s="174"/>
      <c r="DC216" s="367">
        <f t="shared" si="160"/>
        <v>0</v>
      </c>
      <c r="DD216" s="366"/>
      <c r="DE216" s="174"/>
      <c r="DF216" s="174"/>
      <c r="DG216" s="174"/>
      <c r="DH216" s="174"/>
      <c r="DI216" s="367">
        <f t="shared" si="161"/>
        <v>0</v>
      </c>
      <c r="DJ216" s="600">
        <f t="shared" si="162"/>
        <v>0</v>
      </c>
      <c r="DK216" s="601">
        <f t="shared" si="163"/>
        <v>0</v>
      </c>
      <c r="DL216" s="601">
        <f t="shared" si="164"/>
        <v>0</v>
      </c>
      <c r="DM216" s="601">
        <f t="shared" si="165"/>
        <v>0</v>
      </c>
      <c r="DN216" s="601">
        <f t="shared" si="166"/>
        <v>0</v>
      </c>
      <c r="DO216" s="602">
        <f t="shared" si="167"/>
        <v>0</v>
      </c>
      <c r="DP216" s="600">
        <f t="shared" si="168"/>
        <v>0</v>
      </c>
      <c r="DQ216" s="601">
        <f t="shared" si="169"/>
        <v>0</v>
      </c>
      <c r="DR216" s="601">
        <f t="shared" si="170"/>
        <v>0</v>
      </c>
      <c r="DS216" s="601">
        <f t="shared" si="171"/>
        <v>0</v>
      </c>
      <c r="DT216" s="601">
        <f t="shared" si="172"/>
        <v>0</v>
      </c>
      <c r="DU216" s="602">
        <f t="shared" si="173"/>
        <v>0</v>
      </c>
      <c r="DV216" s="600">
        <f t="shared" si="174"/>
        <v>0</v>
      </c>
      <c r="DW216" s="601">
        <f t="shared" si="175"/>
        <v>0</v>
      </c>
      <c r="DX216" s="601">
        <f t="shared" si="176"/>
        <v>0</v>
      </c>
      <c r="DY216" s="601">
        <f t="shared" si="177"/>
        <v>0</v>
      </c>
      <c r="DZ216" s="601">
        <f t="shared" si="178"/>
        <v>0</v>
      </c>
      <c r="EA216" s="602">
        <f t="shared" si="179"/>
        <v>0</v>
      </c>
      <c r="EB216" s="459"/>
      <c r="EC216" s="366"/>
      <c r="ED216" s="174"/>
      <c r="EE216" s="174"/>
      <c r="EF216" s="174"/>
      <c r="EG216" s="174"/>
      <c r="EH216" s="174">
        <f t="shared" si="180"/>
        <v>0</v>
      </c>
      <c r="EI216" s="602"/>
      <c r="EJ216" s="459"/>
      <c r="EK216" s="614"/>
      <c r="EL216" s="622"/>
      <c r="EM216" s="623"/>
      <c r="EO216" s="600"/>
      <c r="EP216" s="601"/>
      <c r="EQ216" s="601"/>
      <c r="ER216" s="624"/>
      <c r="ES216" s="625"/>
    </row>
    <row r="217" spans="1:149">
      <c r="A217" s="231">
        <v>270</v>
      </c>
      <c r="B217" s="151">
        <v>4447</v>
      </c>
      <c r="C217" s="151">
        <v>70695962</v>
      </c>
      <c r="D217" s="232" t="s">
        <v>1623</v>
      </c>
      <c r="E217" s="366"/>
      <c r="F217" s="174">
        <v>72960</v>
      </c>
      <c r="G217" s="174"/>
      <c r="H217" s="174"/>
      <c r="I217" s="174"/>
      <c r="J217" s="367">
        <f t="shared" si="188"/>
        <v>72960</v>
      </c>
      <c r="K217" s="366"/>
      <c r="L217" s="174"/>
      <c r="M217" s="174"/>
      <c r="N217" s="174"/>
      <c r="O217" s="174"/>
      <c r="P217" s="367">
        <f t="shared" si="182"/>
        <v>0</v>
      </c>
      <c r="Q217" s="366"/>
      <c r="R217" s="174">
        <f t="shared" si="143"/>
        <v>72960</v>
      </c>
      <c r="S217" s="174"/>
      <c r="T217" s="174"/>
      <c r="U217" s="174"/>
      <c r="V217" s="367">
        <f t="shared" si="144"/>
        <v>72960</v>
      </c>
      <c r="W217" s="366"/>
      <c r="X217" s="174"/>
      <c r="Y217" s="174"/>
      <c r="Z217" s="174"/>
      <c r="AA217" s="174"/>
      <c r="AB217" s="367">
        <f t="shared" si="145"/>
        <v>0</v>
      </c>
      <c r="AC217" s="366"/>
      <c r="AD217" s="174"/>
      <c r="AE217" s="174"/>
      <c r="AF217" s="174"/>
      <c r="AG217" s="174"/>
      <c r="AH217" s="367">
        <f t="shared" si="146"/>
        <v>0</v>
      </c>
      <c r="AI217" s="366"/>
      <c r="AJ217" s="174"/>
      <c r="AK217" s="174"/>
      <c r="AL217" s="174"/>
      <c r="AM217" s="174">
        <f t="shared" si="147"/>
        <v>0</v>
      </c>
      <c r="AN217" s="367">
        <f t="shared" si="148"/>
        <v>0</v>
      </c>
      <c r="AO217" s="611"/>
      <c r="AP217" s="174"/>
      <c r="AQ217" s="174"/>
      <c r="AR217" s="174"/>
      <c r="AS217" s="174">
        <v>41000</v>
      </c>
      <c r="AT217" s="367">
        <f t="shared" si="183"/>
        <v>41000</v>
      </c>
      <c r="AU217" s="366"/>
      <c r="AV217" s="174"/>
      <c r="AW217" s="174"/>
      <c r="AX217" s="174"/>
      <c r="AY217" s="174"/>
      <c r="AZ217" s="367">
        <f t="shared" si="149"/>
        <v>0</v>
      </c>
      <c r="BA217" s="366"/>
      <c r="BB217" s="174"/>
      <c r="BC217" s="174"/>
      <c r="BD217" s="174"/>
      <c r="BE217" s="174">
        <f t="shared" si="150"/>
        <v>41000</v>
      </c>
      <c r="BF217" s="367">
        <f t="shared" si="151"/>
        <v>41000</v>
      </c>
      <c r="BG217" s="611"/>
      <c r="BH217" s="174"/>
      <c r="BI217" s="174"/>
      <c r="BJ217" s="174"/>
      <c r="BK217" s="174"/>
      <c r="BL217" s="367">
        <f t="shared" si="184"/>
        <v>0</v>
      </c>
      <c r="BM217" s="366"/>
      <c r="BN217" s="174"/>
      <c r="BO217" s="174"/>
      <c r="BP217" s="174"/>
      <c r="BQ217" s="174"/>
      <c r="BR217" s="367">
        <f t="shared" si="152"/>
        <v>0</v>
      </c>
      <c r="BS217" s="366"/>
      <c r="BT217" s="174"/>
      <c r="BU217" s="174"/>
      <c r="BV217" s="174"/>
      <c r="BW217" s="174"/>
      <c r="BX217" s="367">
        <f t="shared" si="153"/>
        <v>0</v>
      </c>
      <c r="BY217" s="366"/>
      <c r="BZ217" s="174"/>
      <c r="CA217" s="174"/>
      <c r="CB217" s="174"/>
      <c r="CC217" s="174"/>
      <c r="CD217" s="367">
        <f t="shared" si="154"/>
        <v>0</v>
      </c>
      <c r="CE217" s="618"/>
      <c r="CF217" s="366"/>
      <c r="CG217" s="174"/>
      <c r="CH217" s="174"/>
      <c r="CI217" s="174"/>
      <c r="CJ217" s="174"/>
      <c r="CK217" s="367">
        <f t="shared" si="185"/>
        <v>0</v>
      </c>
      <c r="CL217" s="611">
        <f t="shared" si="155"/>
        <v>0</v>
      </c>
      <c r="CM217" s="174">
        <f t="shared" si="156"/>
        <v>0</v>
      </c>
      <c r="CN217" s="174">
        <f t="shared" si="157"/>
        <v>0</v>
      </c>
      <c r="CO217" s="174">
        <f t="shared" si="158"/>
        <v>0</v>
      </c>
      <c r="CP217" s="174">
        <f t="shared" si="159"/>
        <v>0</v>
      </c>
      <c r="CQ217" s="367">
        <f t="shared" si="186"/>
        <v>0</v>
      </c>
      <c r="CR217" s="613"/>
      <c r="CS217" s="601"/>
      <c r="CT217" s="601"/>
      <c r="CU217" s="601"/>
      <c r="CV217" s="601"/>
      <c r="CW217" s="367">
        <f t="shared" si="187"/>
        <v>0</v>
      </c>
      <c r="CX217" s="366"/>
      <c r="CY217" s="174"/>
      <c r="CZ217" s="174"/>
      <c r="DA217" s="174"/>
      <c r="DB217" s="174"/>
      <c r="DC217" s="367">
        <f t="shared" si="160"/>
        <v>0</v>
      </c>
      <c r="DD217" s="366"/>
      <c r="DE217" s="174"/>
      <c r="DF217" s="174"/>
      <c r="DG217" s="174"/>
      <c r="DH217" s="174"/>
      <c r="DI217" s="367">
        <f t="shared" si="161"/>
        <v>0</v>
      </c>
      <c r="DJ217" s="600">
        <f t="shared" si="162"/>
        <v>0</v>
      </c>
      <c r="DK217" s="601">
        <f t="shared" si="163"/>
        <v>72960</v>
      </c>
      <c r="DL217" s="601">
        <f t="shared" si="164"/>
        <v>0</v>
      </c>
      <c r="DM217" s="601">
        <f t="shared" si="165"/>
        <v>0</v>
      </c>
      <c r="DN217" s="601">
        <f t="shared" si="166"/>
        <v>41000</v>
      </c>
      <c r="DO217" s="602">
        <f t="shared" si="167"/>
        <v>113960</v>
      </c>
      <c r="DP217" s="600">
        <f t="shared" si="168"/>
        <v>0</v>
      </c>
      <c r="DQ217" s="601">
        <f t="shared" si="169"/>
        <v>0</v>
      </c>
      <c r="DR217" s="601">
        <f t="shared" si="170"/>
        <v>0</v>
      </c>
      <c r="DS217" s="601">
        <f t="shared" si="171"/>
        <v>0</v>
      </c>
      <c r="DT217" s="601">
        <f t="shared" si="172"/>
        <v>0</v>
      </c>
      <c r="DU217" s="602">
        <f t="shared" si="173"/>
        <v>0</v>
      </c>
      <c r="DV217" s="600">
        <f t="shared" si="174"/>
        <v>0</v>
      </c>
      <c r="DW217" s="601">
        <f t="shared" si="175"/>
        <v>72960</v>
      </c>
      <c r="DX217" s="601">
        <f t="shared" si="176"/>
        <v>0</v>
      </c>
      <c r="DY217" s="601">
        <f t="shared" si="177"/>
        <v>0</v>
      </c>
      <c r="DZ217" s="601">
        <f t="shared" si="178"/>
        <v>41000</v>
      </c>
      <c r="EA217" s="602">
        <f t="shared" si="179"/>
        <v>113960</v>
      </c>
      <c r="EB217" s="459"/>
      <c r="EC217" s="366"/>
      <c r="ED217" s="174"/>
      <c r="EE217" s="174"/>
      <c r="EF217" s="174"/>
      <c r="EG217" s="174"/>
      <c r="EH217" s="174">
        <f t="shared" si="180"/>
        <v>0</v>
      </c>
      <c r="EI217" s="602"/>
      <c r="EJ217" s="459"/>
      <c r="EK217" s="614"/>
      <c r="EL217" s="622"/>
      <c r="EM217" s="623"/>
      <c r="EO217" s="600"/>
      <c r="EP217" s="601"/>
      <c r="EQ217" s="601"/>
      <c r="ER217" s="624"/>
      <c r="ES217" s="625"/>
    </row>
    <row r="218" spans="1:149">
      <c r="A218" s="231">
        <v>271</v>
      </c>
      <c r="B218" s="151">
        <v>4449</v>
      </c>
      <c r="C218" s="151">
        <v>72744171</v>
      </c>
      <c r="D218" s="232" t="s">
        <v>1630</v>
      </c>
      <c r="E218" s="366"/>
      <c r="F218" s="174">
        <v>61440</v>
      </c>
      <c r="G218" s="174"/>
      <c r="H218" s="174"/>
      <c r="I218" s="174"/>
      <c r="J218" s="367">
        <f t="shared" si="188"/>
        <v>61440</v>
      </c>
      <c r="K218" s="366"/>
      <c r="L218" s="174"/>
      <c r="M218" s="174"/>
      <c r="N218" s="174"/>
      <c r="O218" s="174"/>
      <c r="P218" s="367">
        <f t="shared" si="182"/>
        <v>0</v>
      </c>
      <c r="Q218" s="366"/>
      <c r="R218" s="174">
        <f t="shared" si="143"/>
        <v>61440</v>
      </c>
      <c r="S218" s="174"/>
      <c r="T218" s="174"/>
      <c r="U218" s="174"/>
      <c r="V218" s="367">
        <f t="shared" si="144"/>
        <v>61440</v>
      </c>
      <c r="W218" s="366"/>
      <c r="X218" s="174"/>
      <c r="Y218" s="174"/>
      <c r="Z218" s="174"/>
      <c r="AA218" s="174"/>
      <c r="AB218" s="367">
        <f t="shared" si="145"/>
        <v>0</v>
      </c>
      <c r="AC218" s="366"/>
      <c r="AD218" s="174"/>
      <c r="AE218" s="174"/>
      <c r="AF218" s="174"/>
      <c r="AG218" s="174"/>
      <c r="AH218" s="367">
        <f t="shared" si="146"/>
        <v>0</v>
      </c>
      <c r="AI218" s="366"/>
      <c r="AJ218" s="174"/>
      <c r="AK218" s="174"/>
      <c r="AL218" s="174"/>
      <c r="AM218" s="174">
        <f t="shared" si="147"/>
        <v>0</v>
      </c>
      <c r="AN218" s="367">
        <f t="shared" si="148"/>
        <v>0</v>
      </c>
      <c r="AO218" s="611"/>
      <c r="AP218" s="174"/>
      <c r="AQ218" s="174"/>
      <c r="AR218" s="174"/>
      <c r="AS218" s="174">
        <v>57000</v>
      </c>
      <c r="AT218" s="367">
        <f t="shared" si="183"/>
        <v>57000</v>
      </c>
      <c r="AU218" s="366"/>
      <c r="AV218" s="174"/>
      <c r="AW218" s="174"/>
      <c r="AX218" s="174"/>
      <c r="AY218" s="174"/>
      <c r="AZ218" s="367">
        <f t="shared" si="149"/>
        <v>0</v>
      </c>
      <c r="BA218" s="366"/>
      <c r="BB218" s="174"/>
      <c r="BC218" s="174"/>
      <c r="BD218" s="174"/>
      <c r="BE218" s="174">
        <f t="shared" si="150"/>
        <v>57000</v>
      </c>
      <c r="BF218" s="367">
        <f t="shared" si="151"/>
        <v>57000</v>
      </c>
      <c r="BG218" s="611"/>
      <c r="BH218" s="174"/>
      <c r="BI218" s="174"/>
      <c r="BJ218" s="174"/>
      <c r="BK218" s="174"/>
      <c r="BL218" s="367">
        <f t="shared" si="184"/>
        <v>0</v>
      </c>
      <c r="BM218" s="366"/>
      <c r="BN218" s="174"/>
      <c r="BO218" s="174"/>
      <c r="BP218" s="174"/>
      <c r="BQ218" s="174"/>
      <c r="BR218" s="367">
        <f t="shared" si="152"/>
        <v>0</v>
      </c>
      <c r="BS218" s="366"/>
      <c r="BT218" s="174"/>
      <c r="BU218" s="174"/>
      <c r="BV218" s="174"/>
      <c r="BW218" s="174"/>
      <c r="BX218" s="367">
        <f t="shared" si="153"/>
        <v>0</v>
      </c>
      <c r="BY218" s="366"/>
      <c r="BZ218" s="174"/>
      <c r="CA218" s="174"/>
      <c r="CB218" s="174"/>
      <c r="CC218" s="174"/>
      <c r="CD218" s="367">
        <f t="shared" si="154"/>
        <v>0</v>
      </c>
      <c r="CE218" s="618"/>
      <c r="CF218" s="366"/>
      <c r="CG218" s="174"/>
      <c r="CH218" s="174"/>
      <c r="CI218" s="174"/>
      <c r="CJ218" s="174"/>
      <c r="CK218" s="367">
        <f t="shared" si="185"/>
        <v>0</v>
      </c>
      <c r="CL218" s="611">
        <f t="shared" si="155"/>
        <v>0</v>
      </c>
      <c r="CM218" s="174">
        <f t="shared" si="156"/>
        <v>0</v>
      </c>
      <c r="CN218" s="174">
        <f t="shared" si="157"/>
        <v>0</v>
      </c>
      <c r="CO218" s="174">
        <f t="shared" si="158"/>
        <v>0</v>
      </c>
      <c r="CP218" s="174">
        <f t="shared" si="159"/>
        <v>0</v>
      </c>
      <c r="CQ218" s="367">
        <f t="shared" si="186"/>
        <v>0</v>
      </c>
      <c r="CR218" s="613"/>
      <c r="CS218" s="601"/>
      <c r="CT218" s="601"/>
      <c r="CU218" s="601"/>
      <c r="CV218" s="601"/>
      <c r="CW218" s="367">
        <f t="shared" si="187"/>
        <v>0</v>
      </c>
      <c r="CX218" s="366"/>
      <c r="CY218" s="174"/>
      <c r="CZ218" s="174"/>
      <c r="DA218" s="174"/>
      <c r="DB218" s="174"/>
      <c r="DC218" s="367">
        <f t="shared" si="160"/>
        <v>0</v>
      </c>
      <c r="DD218" s="366"/>
      <c r="DE218" s="174"/>
      <c r="DF218" s="174"/>
      <c r="DG218" s="174"/>
      <c r="DH218" s="174"/>
      <c r="DI218" s="367">
        <f t="shared" si="161"/>
        <v>0</v>
      </c>
      <c r="DJ218" s="600">
        <f t="shared" si="162"/>
        <v>0</v>
      </c>
      <c r="DK218" s="601">
        <f t="shared" si="163"/>
        <v>61440</v>
      </c>
      <c r="DL218" s="601">
        <f t="shared" si="164"/>
        <v>0</v>
      </c>
      <c r="DM218" s="601">
        <f t="shared" si="165"/>
        <v>0</v>
      </c>
      <c r="DN218" s="601">
        <f t="shared" si="166"/>
        <v>57000</v>
      </c>
      <c r="DO218" s="602">
        <f t="shared" si="167"/>
        <v>118440</v>
      </c>
      <c r="DP218" s="600">
        <f t="shared" si="168"/>
        <v>0</v>
      </c>
      <c r="DQ218" s="601">
        <f t="shared" si="169"/>
        <v>0</v>
      </c>
      <c r="DR218" s="601">
        <f t="shared" si="170"/>
        <v>0</v>
      </c>
      <c r="DS218" s="601">
        <f t="shared" si="171"/>
        <v>0</v>
      </c>
      <c r="DT218" s="601">
        <f t="shared" si="172"/>
        <v>0</v>
      </c>
      <c r="DU218" s="602">
        <f t="shared" si="173"/>
        <v>0</v>
      </c>
      <c r="DV218" s="600">
        <f t="shared" si="174"/>
        <v>0</v>
      </c>
      <c r="DW218" s="601">
        <f t="shared" si="175"/>
        <v>61440</v>
      </c>
      <c r="DX218" s="601">
        <f t="shared" si="176"/>
        <v>0</v>
      </c>
      <c r="DY218" s="601">
        <f t="shared" si="177"/>
        <v>0</v>
      </c>
      <c r="DZ218" s="601">
        <f t="shared" si="178"/>
        <v>57000</v>
      </c>
      <c r="EA218" s="602">
        <f t="shared" si="179"/>
        <v>118440</v>
      </c>
      <c r="EB218" s="459"/>
      <c r="EC218" s="366"/>
      <c r="ED218" s="174"/>
      <c r="EE218" s="174"/>
      <c r="EF218" s="174"/>
      <c r="EG218" s="174"/>
      <c r="EH218" s="174">
        <f t="shared" si="180"/>
        <v>0</v>
      </c>
      <c r="EI218" s="602"/>
      <c r="EJ218" s="459"/>
      <c r="EK218" s="614"/>
      <c r="EL218" s="622"/>
      <c r="EM218" s="623"/>
      <c r="EO218" s="600">
        <v>935694.32</v>
      </c>
      <c r="EP218" s="601">
        <v>283689.68</v>
      </c>
      <c r="EQ218" s="601">
        <f t="shared" si="181"/>
        <v>1219384</v>
      </c>
      <c r="ER218" s="624" t="s">
        <v>5707</v>
      </c>
      <c r="ES218" s="625">
        <v>45064</v>
      </c>
    </row>
    <row r="219" spans="1:149">
      <c r="A219" s="231">
        <v>272</v>
      </c>
      <c r="B219" s="151">
        <v>4401</v>
      </c>
      <c r="C219" s="151">
        <v>71011129</v>
      </c>
      <c r="D219" s="232" t="s">
        <v>1638</v>
      </c>
      <c r="E219" s="366"/>
      <c r="F219" s="174"/>
      <c r="G219" s="174"/>
      <c r="H219" s="174"/>
      <c r="I219" s="174"/>
      <c r="J219" s="367">
        <f t="shared" si="188"/>
        <v>0</v>
      </c>
      <c r="K219" s="366"/>
      <c r="L219" s="174"/>
      <c r="M219" s="174"/>
      <c r="N219" s="174"/>
      <c r="O219" s="174"/>
      <c r="P219" s="367">
        <f t="shared" si="182"/>
        <v>0</v>
      </c>
      <c r="Q219" s="366"/>
      <c r="R219" s="174">
        <f t="shared" si="143"/>
        <v>0</v>
      </c>
      <c r="S219" s="174"/>
      <c r="T219" s="174"/>
      <c r="U219" s="174"/>
      <c r="V219" s="367">
        <f t="shared" si="144"/>
        <v>0</v>
      </c>
      <c r="W219" s="366"/>
      <c r="X219" s="174"/>
      <c r="Y219" s="174"/>
      <c r="Z219" s="174"/>
      <c r="AA219" s="174"/>
      <c r="AB219" s="367">
        <f t="shared" si="145"/>
        <v>0</v>
      </c>
      <c r="AC219" s="366"/>
      <c r="AD219" s="174"/>
      <c r="AE219" s="174"/>
      <c r="AF219" s="174"/>
      <c r="AG219" s="174"/>
      <c r="AH219" s="367">
        <f t="shared" si="146"/>
        <v>0</v>
      </c>
      <c r="AI219" s="366"/>
      <c r="AJ219" s="174"/>
      <c r="AK219" s="174"/>
      <c r="AL219" s="174"/>
      <c r="AM219" s="174">
        <f t="shared" si="147"/>
        <v>0</v>
      </c>
      <c r="AN219" s="367">
        <f t="shared" si="148"/>
        <v>0</v>
      </c>
      <c r="AO219" s="611"/>
      <c r="AP219" s="174"/>
      <c r="AQ219" s="174"/>
      <c r="AR219" s="174"/>
      <c r="AS219" s="174"/>
      <c r="AT219" s="367">
        <f t="shared" si="183"/>
        <v>0</v>
      </c>
      <c r="AU219" s="366"/>
      <c r="AV219" s="174"/>
      <c r="AW219" s="174"/>
      <c r="AX219" s="174"/>
      <c r="AY219" s="174"/>
      <c r="AZ219" s="367">
        <f t="shared" si="149"/>
        <v>0</v>
      </c>
      <c r="BA219" s="366"/>
      <c r="BB219" s="174"/>
      <c r="BC219" s="174"/>
      <c r="BD219" s="174"/>
      <c r="BE219" s="174">
        <f t="shared" si="150"/>
        <v>0</v>
      </c>
      <c r="BF219" s="367">
        <f t="shared" si="151"/>
        <v>0</v>
      </c>
      <c r="BG219" s="611"/>
      <c r="BH219" s="174"/>
      <c r="BI219" s="174"/>
      <c r="BJ219" s="174"/>
      <c r="BK219" s="174"/>
      <c r="BL219" s="367">
        <f t="shared" si="184"/>
        <v>0</v>
      </c>
      <c r="BM219" s="366"/>
      <c r="BN219" s="174"/>
      <c r="BO219" s="174"/>
      <c r="BP219" s="174"/>
      <c r="BQ219" s="174"/>
      <c r="BR219" s="367">
        <f t="shared" si="152"/>
        <v>0</v>
      </c>
      <c r="BS219" s="366"/>
      <c r="BT219" s="174"/>
      <c r="BU219" s="174"/>
      <c r="BV219" s="174"/>
      <c r="BW219" s="174"/>
      <c r="BX219" s="367">
        <f t="shared" si="153"/>
        <v>0</v>
      </c>
      <c r="BY219" s="366"/>
      <c r="BZ219" s="174"/>
      <c r="CA219" s="174"/>
      <c r="CB219" s="174"/>
      <c r="CC219" s="174"/>
      <c r="CD219" s="367">
        <f t="shared" si="154"/>
        <v>0</v>
      </c>
      <c r="CE219" s="618"/>
      <c r="CF219" s="366"/>
      <c r="CG219" s="174"/>
      <c r="CH219" s="174"/>
      <c r="CI219" s="174"/>
      <c r="CJ219" s="174"/>
      <c r="CK219" s="367">
        <f t="shared" si="185"/>
        <v>0</v>
      </c>
      <c r="CL219" s="611">
        <f t="shared" si="155"/>
        <v>0</v>
      </c>
      <c r="CM219" s="174">
        <f t="shared" si="156"/>
        <v>0</v>
      </c>
      <c r="CN219" s="174">
        <f t="shared" si="157"/>
        <v>0</v>
      </c>
      <c r="CO219" s="174">
        <f t="shared" si="158"/>
        <v>0</v>
      </c>
      <c r="CP219" s="174">
        <f t="shared" si="159"/>
        <v>0</v>
      </c>
      <c r="CQ219" s="367">
        <f t="shared" si="186"/>
        <v>0</v>
      </c>
      <c r="CR219" s="613"/>
      <c r="CS219" s="601"/>
      <c r="CT219" s="601"/>
      <c r="CU219" s="601"/>
      <c r="CV219" s="601"/>
      <c r="CW219" s="367">
        <f t="shared" si="187"/>
        <v>0</v>
      </c>
      <c r="CX219" s="366"/>
      <c r="CY219" s="174"/>
      <c r="CZ219" s="174"/>
      <c r="DA219" s="174"/>
      <c r="DB219" s="174"/>
      <c r="DC219" s="367">
        <f t="shared" si="160"/>
        <v>0</v>
      </c>
      <c r="DD219" s="366"/>
      <c r="DE219" s="174"/>
      <c r="DF219" s="174"/>
      <c r="DG219" s="174"/>
      <c r="DH219" s="174"/>
      <c r="DI219" s="367">
        <f t="shared" si="161"/>
        <v>0</v>
      </c>
      <c r="DJ219" s="600">
        <f t="shared" si="162"/>
        <v>0</v>
      </c>
      <c r="DK219" s="601">
        <f t="shared" si="163"/>
        <v>0</v>
      </c>
      <c r="DL219" s="601">
        <f t="shared" si="164"/>
        <v>0</v>
      </c>
      <c r="DM219" s="601">
        <f t="shared" si="165"/>
        <v>0</v>
      </c>
      <c r="DN219" s="601">
        <f t="shared" si="166"/>
        <v>0</v>
      </c>
      <c r="DO219" s="602">
        <f t="shared" si="167"/>
        <v>0</v>
      </c>
      <c r="DP219" s="600">
        <f t="shared" si="168"/>
        <v>0</v>
      </c>
      <c r="DQ219" s="601">
        <f t="shared" si="169"/>
        <v>0</v>
      </c>
      <c r="DR219" s="601">
        <f t="shared" si="170"/>
        <v>0</v>
      </c>
      <c r="DS219" s="601">
        <f t="shared" si="171"/>
        <v>0</v>
      </c>
      <c r="DT219" s="601">
        <f t="shared" si="172"/>
        <v>0</v>
      </c>
      <c r="DU219" s="602">
        <f t="shared" si="173"/>
        <v>0</v>
      </c>
      <c r="DV219" s="600">
        <f t="shared" si="174"/>
        <v>0</v>
      </c>
      <c r="DW219" s="601">
        <f t="shared" si="175"/>
        <v>0</v>
      </c>
      <c r="DX219" s="601">
        <f t="shared" si="176"/>
        <v>0</v>
      </c>
      <c r="DY219" s="601">
        <f t="shared" si="177"/>
        <v>0</v>
      </c>
      <c r="DZ219" s="601">
        <f t="shared" si="178"/>
        <v>0</v>
      </c>
      <c r="EA219" s="602">
        <f t="shared" si="179"/>
        <v>0</v>
      </c>
      <c r="EB219" s="459"/>
      <c r="EC219" s="366"/>
      <c r="ED219" s="174"/>
      <c r="EE219" s="174"/>
      <c r="EF219" s="174"/>
      <c r="EG219" s="174"/>
      <c r="EH219" s="174">
        <f t="shared" si="180"/>
        <v>0</v>
      </c>
      <c r="EI219" s="602"/>
      <c r="EJ219" s="459"/>
      <c r="EK219" s="614"/>
      <c r="EL219" s="622"/>
      <c r="EM219" s="623"/>
      <c r="EO219" s="600"/>
      <c r="EP219" s="601"/>
      <c r="EQ219" s="601"/>
      <c r="ER219" s="624"/>
      <c r="ES219" s="625"/>
    </row>
    <row r="220" spans="1:149">
      <c r="A220" s="231">
        <v>273</v>
      </c>
      <c r="B220" s="151">
        <v>4453</v>
      </c>
      <c r="C220" s="151">
        <v>71011111</v>
      </c>
      <c r="D220" s="232" t="s">
        <v>1647</v>
      </c>
      <c r="E220" s="366"/>
      <c r="F220" s="174">
        <v>41280</v>
      </c>
      <c r="G220" s="174"/>
      <c r="H220" s="174"/>
      <c r="I220" s="174"/>
      <c r="J220" s="367">
        <f t="shared" si="188"/>
        <v>41280</v>
      </c>
      <c r="K220" s="366"/>
      <c r="L220" s="174">
        <v>180</v>
      </c>
      <c r="M220" s="174"/>
      <c r="N220" s="174"/>
      <c r="O220" s="174"/>
      <c r="P220" s="367">
        <f t="shared" si="182"/>
        <v>180</v>
      </c>
      <c r="Q220" s="366"/>
      <c r="R220" s="174">
        <f t="shared" si="143"/>
        <v>41100</v>
      </c>
      <c r="S220" s="174"/>
      <c r="T220" s="174"/>
      <c r="U220" s="174"/>
      <c r="V220" s="367">
        <f t="shared" si="144"/>
        <v>41100</v>
      </c>
      <c r="W220" s="366"/>
      <c r="X220" s="174"/>
      <c r="Y220" s="174"/>
      <c r="Z220" s="174"/>
      <c r="AA220" s="174"/>
      <c r="AB220" s="367">
        <f t="shared" si="145"/>
        <v>0</v>
      </c>
      <c r="AC220" s="366"/>
      <c r="AD220" s="174"/>
      <c r="AE220" s="174"/>
      <c r="AF220" s="174"/>
      <c r="AG220" s="174"/>
      <c r="AH220" s="367">
        <f t="shared" si="146"/>
        <v>0</v>
      </c>
      <c r="AI220" s="366"/>
      <c r="AJ220" s="174"/>
      <c r="AK220" s="174"/>
      <c r="AL220" s="174"/>
      <c r="AM220" s="174">
        <f t="shared" si="147"/>
        <v>0</v>
      </c>
      <c r="AN220" s="367">
        <f t="shared" si="148"/>
        <v>0</v>
      </c>
      <c r="AO220" s="611"/>
      <c r="AP220" s="174"/>
      <c r="AQ220" s="174"/>
      <c r="AR220" s="174"/>
      <c r="AS220" s="174">
        <v>20000</v>
      </c>
      <c r="AT220" s="367">
        <f t="shared" si="183"/>
        <v>20000</v>
      </c>
      <c r="AU220" s="366"/>
      <c r="AV220" s="174"/>
      <c r="AW220" s="174"/>
      <c r="AX220" s="174"/>
      <c r="AY220" s="174"/>
      <c r="AZ220" s="367">
        <f t="shared" si="149"/>
        <v>0</v>
      </c>
      <c r="BA220" s="366"/>
      <c r="BB220" s="174"/>
      <c r="BC220" s="174"/>
      <c r="BD220" s="174"/>
      <c r="BE220" s="174">
        <f t="shared" si="150"/>
        <v>20000</v>
      </c>
      <c r="BF220" s="367">
        <f t="shared" si="151"/>
        <v>20000</v>
      </c>
      <c r="BG220" s="611"/>
      <c r="BH220" s="174"/>
      <c r="BI220" s="174"/>
      <c r="BJ220" s="174"/>
      <c r="BK220" s="174"/>
      <c r="BL220" s="367">
        <f t="shared" si="184"/>
        <v>0</v>
      </c>
      <c r="BM220" s="366"/>
      <c r="BN220" s="174"/>
      <c r="BO220" s="174"/>
      <c r="BP220" s="174"/>
      <c r="BQ220" s="174"/>
      <c r="BR220" s="367">
        <f t="shared" si="152"/>
        <v>0</v>
      </c>
      <c r="BS220" s="366"/>
      <c r="BT220" s="174"/>
      <c r="BU220" s="174"/>
      <c r="BV220" s="174"/>
      <c r="BW220" s="174"/>
      <c r="BX220" s="367">
        <f t="shared" si="153"/>
        <v>0</v>
      </c>
      <c r="BY220" s="366"/>
      <c r="BZ220" s="174"/>
      <c r="CA220" s="174"/>
      <c r="CB220" s="174"/>
      <c r="CC220" s="174"/>
      <c r="CD220" s="367">
        <f t="shared" si="154"/>
        <v>0</v>
      </c>
      <c r="CE220" s="618"/>
      <c r="CF220" s="366"/>
      <c r="CG220" s="174"/>
      <c r="CH220" s="174"/>
      <c r="CI220" s="174"/>
      <c r="CJ220" s="174"/>
      <c r="CK220" s="367">
        <f t="shared" si="185"/>
        <v>0</v>
      </c>
      <c r="CL220" s="611">
        <f t="shared" si="155"/>
        <v>0</v>
      </c>
      <c r="CM220" s="174">
        <f t="shared" si="156"/>
        <v>0</v>
      </c>
      <c r="CN220" s="174">
        <f t="shared" si="157"/>
        <v>0</v>
      </c>
      <c r="CO220" s="174">
        <f t="shared" si="158"/>
        <v>0</v>
      </c>
      <c r="CP220" s="174">
        <f t="shared" si="159"/>
        <v>0</v>
      </c>
      <c r="CQ220" s="367">
        <f t="shared" si="186"/>
        <v>0</v>
      </c>
      <c r="CR220" s="613"/>
      <c r="CS220" s="601"/>
      <c r="CT220" s="601"/>
      <c r="CU220" s="601"/>
      <c r="CV220" s="601"/>
      <c r="CW220" s="367">
        <f t="shared" si="187"/>
        <v>0</v>
      </c>
      <c r="CX220" s="366"/>
      <c r="CY220" s="174"/>
      <c r="CZ220" s="174"/>
      <c r="DA220" s="174"/>
      <c r="DB220" s="174"/>
      <c r="DC220" s="367">
        <f t="shared" si="160"/>
        <v>0</v>
      </c>
      <c r="DD220" s="366"/>
      <c r="DE220" s="174"/>
      <c r="DF220" s="174"/>
      <c r="DG220" s="174"/>
      <c r="DH220" s="174"/>
      <c r="DI220" s="367">
        <f t="shared" si="161"/>
        <v>0</v>
      </c>
      <c r="DJ220" s="600">
        <f t="shared" si="162"/>
        <v>0</v>
      </c>
      <c r="DK220" s="601">
        <f t="shared" si="163"/>
        <v>41280</v>
      </c>
      <c r="DL220" s="601">
        <f t="shared" si="164"/>
        <v>0</v>
      </c>
      <c r="DM220" s="601">
        <f t="shared" si="165"/>
        <v>0</v>
      </c>
      <c r="DN220" s="601">
        <f t="shared" si="166"/>
        <v>20000</v>
      </c>
      <c r="DO220" s="602">
        <f t="shared" si="167"/>
        <v>61280</v>
      </c>
      <c r="DP220" s="600">
        <f t="shared" si="168"/>
        <v>0</v>
      </c>
      <c r="DQ220" s="601">
        <f t="shared" si="169"/>
        <v>180</v>
      </c>
      <c r="DR220" s="601">
        <f t="shared" si="170"/>
        <v>0</v>
      </c>
      <c r="DS220" s="601">
        <f t="shared" si="171"/>
        <v>0</v>
      </c>
      <c r="DT220" s="601">
        <f t="shared" si="172"/>
        <v>0</v>
      </c>
      <c r="DU220" s="602">
        <f t="shared" si="173"/>
        <v>180</v>
      </c>
      <c r="DV220" s="600">
        <f t="shared" si="174"/>
        <v>0</v>
      </c>
      <c r="DW220" s="601">
        <f t="shared" si="175"/>
        <v>41100</v>
      </c>
      <c r="DX220" s="601">
        <f t="shared" si="176"/>
        <v>0</v>
      </c>
      <c r="DY220" s="601">
        <f t="shared" si="177"/>
        <v>0</v>
      </c>
      <c r="DZ220" s="601">
        <f t="shared" si="178"/>
        <v>20000</v>
      </c>
      <c r="EA220" s="602">
        <f t="shared" si="179"/>
        <v>61100</v>
      </c>
      <c r="EB220" s="459"/>
      <c r="EC220" s="366"/>
      <c r="ED220" s="174"/>
      <c r="EE220" s="174"/>
      <c r="EF220" s="174"/>
      <c r="EG220" s="174"/>
      <c r="EH220" s="174">
        <f t="shared" si="180"/>
        <v>0</v>
      </c>
      <c r="EI220" s="602"/>
      <c r="EJ220" s="459"/>
      <c r="EK220" s="614"/>
      <c r="EL220" s="622"/>
      <c r="EM220" s="623"/>
      <c r="EO220" s="600">
        <v>692322.36</v>
      </c>
      <c r="EP220" s="601">
        <v>209902.64</v>
      </c>
      <c r="EQ220" s="601">
        <f t="shared" si="181"/>
        <v>902225</v>
      </c>
      <c r="ER220" s="624" t="s">
        <v>5881</v>
      </c>
      <c r="ES220" s="625">
        <v>45189</v>
      </c>
    </row>
    <row r="221" spans="1:149">
      <c r="A221" s="231">
        <v>274</v>
      </c>
      <c r="B221" s="151">
        <v>4467</v>
      </c>
      <c r="C221" s="151">
        <v>48282545</v>
      </c>
      <c r="D221" s="232" t="s">
        <v>1652</v>
      </c>
      <c r="E221" s="366"/>
      <c r="F221" s="174">
        <v>156000</v>
      </c>
      <c r="G221" s="174"/>
      <c r="H221" s="174"/>
      <c r="I221" s="174"/>
      <c r="J221" s="367">
        <f t="shared" si="188"/>
        <v>156000</v>
      </c>
      <c r="K221" s="366"/>
      <c r="L221" s="174"/>
      <c r="M221" s="174"/>
      <c r="N221" s="174"/>
      <c r="O221" s="174"/>
      <c r="P221" s="367">
        <f t="shared" si="182"/>
        <v>0</v>
      </c>
      <c r="Q221" s="366"/>
      <c r="R221" s="174">
        <f t="shared" si="143"/>
        <v>156000</v>
      </c>
      <c r="S221" s="174"/>
      <c r="T221" s="174"/>
      <c r="U221" s="174"/>
      <c r="V221" s="367">
        <f t="shared" si="144"/>
        <v>156000</v>
      </c>
      <c r="W221" s="366"/>
      <c r="X221" s="174"/>
      <c r="Y221" s="174"/>
      <c r="Z221" s="174"/>
      <c r="AA221" s="174"/>
      <c r="AB221" s="367">
        <f t="shared" si="145"/>
        <v>0</v>
      </c>
      <c r="AC221" s="366"/>
      <c r="AD221" s="174"/>
      <c r="AE221" s="174"/>
      <c r="AF221" s="174"/>
      <c r="AG221" s="174"/>
      <c r="AH221" s="367">
        <f t="shared" si="146"/>
        <v>0</v>
      </c>
      <c r="AI221" s="366"/>
      <c r="AJ221" s="174"/>
      <c r="AK221" s="174"/>
      <c r="AL221" s="174"/>
      <c r="AM221" s="174">
        <f t="shared" si="147"/>
        <v>0</v>
      </c>
      <c r="AN221" s="367">
        <f t="shared" si="148"/>
        <v>0</v>
      </c>
      <c r="AO221" s="611"/>
      <c r="AP221" s="174"/>
      <c r="AQ221" s="174"/>
      <c r="AR221" s="174"/>
      <c r="AS221" s="174">
        <v>307000</v>
      </c>
      <c r="AT221" s="367">
        <f t="shared" si="183"/>
        <v>307000</v>
      </c>
      <c r="AU221" s="366"/>
      <c r="AV221" s="174"/>
      <c r="AW221" s="174"/>
      <c r="AX221" s="174"/>
      <c r="AY221" s="174"/>
      <c r="AZ221" s="367">
        <f t="shared" si="149"/>
        <v>0</v>
      </c>
      <c r="BA221" s="366"/>
      <c r="BB221" s="174"/>
      <c r="BC221" s="174"/>
      <c r="BD221" s="174"/>
      <c r="BE221" s="174">
        <f t="shared" si="150"/>
        <v>307000</v>
      </c>
      <c r="BF221" s="367">
        <f t="shared" si="151"/>
        <v>307000</v>
      </c>
      <c r="BG221" s="611"/>
      <c r="BH221" s="174"/>
      <c r="BI221" s="174"/>
      <c r="BJ221" s="174"/>
      <c r="BK221" s="174"/>
      <c r="BL221" s="367">
        <f t="shared" si="184"/>
        <v>0</v>
      </c>
      <c r="BM221" s="366"/>
      <c r="BN221" s="174"/>
      <c r="BO221" s="174"/>
      <c r="BP221" s="174"/>
      <c r="BQ221" s="174"/>
      <c r="BR221" s="367">
        <f t="shared" si="152"/>
        <v>0</v>
      </c>
      <c r="BS221" s="366"/>
      <c r="BT221" s="174"/>
      <c r="BU221" s="174"/>
      <c r="BV221" s="174"/>
      <c r="BW221" s="174"/>
      <c r="BX221" s="367">
        <f t="shared" si="153"/>
        <v>0</v>
      </c>
      <c r="BY221" s="366"/>
      <c r="BZ221" s="174"/>
      <c r="CA221" s="174"/>
      <c r="CB221" s="174"/>
      <c r="CC221" s="174"/>
      <c r="CD221" s="367">
        <f t="shared" si="154"/>
        <v>0</v>
      </c>
      <c r="CE221" s="618"/>
      <c r="CF221" s="366"/>
      <c r="CG221" s="174"/>
      <c r="CH221" s="174"/>
      <c r="CI221" s="174"/>
      <c r="CJ221" s="174"/>
      <c r="CK221" s="367">
        <f t="shared" si="185"/>
        <v>0</v>
      </c>
      <c r="CL221" s="611">
        <f t="shared" si="155"/>
        <v>0</v>
      </c>
      <c r="CM221" s="174">
        <f t="shared" si="156"/>
        <v>0</v>
      </c>
      <c r="CN221" s="174">
        <f t="shared" si="157"/>
        <v>0</v>
      </c>
      <c r="CO221" s="174">
        <f t="shared" si="158"/>
        <v>0</v>
      </c>
      <c r="CP221" s="174">
        <f t="shared" si="159"/>
        <v>0</v>
      </c>
      <c r="CQ221" s="367">
        <f t="shared" si="186"/>
        <v>0</v>
      </c>
      <c r="CR221" s="613"/>
      <c r="CS221" s="601"/>
      <c r="CT221" s="601"/>
      <c r="CU221" s="601"/>
      <c r="CV221" s="601"/>
      <c r="CW221" s="367">
        <f t="shared" si="187"/>
        <v>0</v>
      </c>
      <c r="CX221" s="366"/>
      <c r="CY221" s="174"/>
      <c r="CZ221" s="174"/>
      <c r="DA221" s="174"/>
      <c r="DB221" s="174"/>
      <c r="DC221" s="367">
        <f t="shared" si="160"/>
        <v>0</v>
      </c>
      <c r="DD221" s="366"/>
      <c r="DE221" s="174"/>
      <c r="DF221" s="174"/>
      <c r="DG221" s="174"/>
      <c r="DH221" s="174"/>
      <c r="DI221" s="367">
        <f t="shared" si="161"/>
        <v>0</v>
      </c>
      <c r="DJ221" s="600">
        <f t="shared" si="162"/>
        <v>0</v>
      </c>
      <c r="DK221" s="601">
        <f t="shared" si="163"/>
        <v>156000</v>
      </c>
      <c r="DL221" s="601">
        <f t="shared" si="164"/>
        <v>0</v>
      </c>
      <c r="DM221" s="601">
        <f t="shared" si="165"/>
        <v>0</v>
      </c>
      <c r="DN221" s="601">
        <f t="shared" si="166"/>
        <v>307000</v>
      </c>
      <c r="DO221" s="602">
        <f t="shared" si="167"/>
        <v>463000</v>
      </c>
      <c r="DP221" s="600">
        <f t="shared" si="168"/>
        <v>0</v>
      </c>
      <c r="DQ221" s="601">
        <f t="shared" si="169"/>
        <v>0</v>
      </c>
      <c r="DR221" s="601">
        <f t="shared" si="170"/>
        <v>0</v>
      </c>
      <c r="DS221" s="601">
        <f t="shared" si="171"/>
        <v>0</v>
      </c>
      <c r="DT221" s="601">
        <f t="shared" si="172"/>
        <v>0</v>
      </c>
      <c r="DU221" s="602">
        <f t="shared" si="173"/>
        <v>0</v>
      </c>
      <c r="DV221" s="600">
        <f t="shared" si="174"/>
        <v>0</v>
      </c>
      <c r="DW221" s="601">
        <f t="shared" si="175"/>
        <v>156000</v>
      </c>
      <c r="DX221" s="601">
        <f t="shared" si="176"/>
        <v>0</v>
      </c>
      <c r="DY221" s="601">
        <f t="shared" si="177"/>
        <v>0</v>
      </c>
      <c r="DZ221" s="601">
        <f t="shared" si="178"/>
        <v>307000</v>
      </c>
      <c r="EA221" s="602">
        <f t="shared" si="179"/>
        <v>463000</v>
      </c>
      <c r="EB221" s="459"/>
      <c r="EC221" s="366">
        <v>690890</v>
      </c>
      <c r="ED221" s="174">
        <v>163000</v>
      </c>
      <c r="EE221" s="174">
        <v>233521</v>
      </c>
      <c r="EF221" s="174">
        <v>13818</v>
      </c>
      <c r="EG221" s="174">
        <v>383267</v>
      </c>
      <c r="EH221" s="174">
        <f t="shared" si="180"/>
        <v>1484496</v>
      </c>
      <c r="EI221" s="602">
        <v>6</v>
      </c>
      <c r="EJ221" s="459"/>
      <c r="EK221" s="614">
        <v>32000</v>
      </c>
      <c r="EL221" s="622" t="s">
        <v>5757</v>
      </c>
      <c r="EM221" s="623">
        <v>45100</v>
      </c>
      <c r="EO221" s="600">
        <v>929166.47</v>
      </c>
      <c r="EP221" s="601">
        <v>281710.53000000003</v>
      </c>
      <c r="EQ221" s="601">
        <f t="shared" si="181"/>
        <v>1210877</v>
      </c>
      <c r="ER221" s="624" t="s">
        <v>5878</v>
      </c>
      <c r="ES221" s="625">
        <v>45189</v>
      </c>
    </row>
    <row r="222" spans="1:149">
      <c r="A222" s="231">
        <v>275</v>
      </c>
      <c r="B222" s="151">
        <v>4460</v>
      </c>
      <c r="C222" s="151">
        <v>48283011</v>
      </c>
      <c r="D222" s="232" t="s">
        <v>1657</v>
      </c>
      <c r="E222" s="366"/>
      <c r="F222" s="174">
        <v>166560</v>
      </c>
      <c r="G222" s="174"/>
      <c r="H222" s="174"/>
      <c r="I222" s="174"/>
      <c r="J222" s="367">
        <f t="shared" si="188"/>
        <v>166560</v>
      </c>
      <c r="K222" s="366"/>
      <c r="L222" s="174"/>
      <c r="M222" s="174"/>
      <c r="N222" s="174"/>
      <c r="O222" s="174"/>
      <c r="P222" s="367">
        <f t="shared" si="182"/>
        <v>0</v>
      </c>
      <c r="Q222" s="366"/>
      <c r="R222" s="174">
        <f t="shared" si="143"/>
        <v>166560</v>
      </c>
      <c r="S222" s="174"/>
      <c r="T222" s="174"/>
      <c r="U222" s="174"/>
      <c r="V222" s="367">
        <f t="shared" si="144"/>
        <v>166560</v>
      </c>
      <c r="W222" s="366"/>
      <c r="X222" s="174"/>
      <c r="Y222" s="174"/>
      <c r="Z222" s="174"/>
      <c r="AA222" s="174"/>
      <c r="AB222" s="367">
        <f t="shared" si="145"/>
        <v>0</v>
      </c>
      <c r="AC222" s="366"/>
      <c r="AD222" s="174"/>
      <c r="AE222" s="174"/>
      <c r="AF222" s="174"/>
      <c r="AG222" s="174"/>
      <c r="AH222" s="367">
        <f t="shared" si="146"/>
        <v>0</v>
      </c>
      <c r="AI222" s="366"/>
      <c r="AJ222" s="174"/>
      <c r="AK222" s="174"/>
      <c r="AL222" s="174"/>
      <c r="AM222" s="174">
        <f t="shared" si="147"/>
        <v>0</v>
      </c>
      <c r="AN222" s="367">
        <f t="shared" si="148"/>
        <v>0</v>
      </c>
      <c r="AO222" s="611"/>
      <c r="AP222" s="174"/>
      <c r="AQ222" s="174"/>
      <c r="AR222" s="174"/>
      <c r="AS222" s="174">
        <v>123000</v>
      </c>
      <c r="AT222" s="367">
        <f t="shared" si="183"/>
        <v>123000</v>
      </c>
      <c r="AU222" s="366"/>
      <c r="AV222" s="174"/>
      <c r="AW222" s="174"/>
      <c r="AX222" s="174"/>
      <c r="AY222" s="174"/>
      <c r="AZ222" s="367">
        <f t="shared" si="149"/>
        <v>0</v>
      </c>
      <c r="BA222" s="366"/>
      <c r="BB222" s="174"/>
      <c r="BC222" s="174"/>
      <c r="BD222" s="174"/>
      <c r="BE222" s="174">
        <f t="shared" si="150"/>
        <v>123000</v>
      </c>
      <c r="BF222" s="367">
        <f t="shared" si="151"/>
        <v>123000</v>
      </c>
      <c r="BG222" s="611"/>
      <c r="BH222" s="174"/>
      <c r="BI222" s="174"/>
      <c r="BJ222" s="174"/>
      <c r="BK222" s="174"/>
      <c r="BL222" s="367">
        <f t="shared" si="184"/>
        <v>0</v>
      </c>
      <c r="BM222" s="366"/>
      <c r="BN222" s="174"/>
      <c r="BO222" s="174"/>
      <c r="BP222" s="174"/>
      <c r="BQ222" s="174"/>
      <c r="BR222" s="367">
        <f t="shared" si="152"/>
        <v>0</v>
      </c>
      <c r="BS222" s="366"/>
      <c r="BT222" s="174"/>
      <c r="BU222" s="174"/>
      <c r="BV222" s="174"/>
      <c r="BW222" s="174"/>
      <c r="BX222" s="367">
        <f t="shared" si="153"/>
        <v>0</v>
      </c>
      <c r="BY222" s="366"/>
      <c r="BZ222" s="174"/>
      <c r="CA222" s="174"/>
      <c r="CB222" s="174"/>
      <c r="CC222" s="174"/>
      <c r="CD222" s="367">
        <f t="shared" si="154"/>
        <v>0</v>
      </c>
      <c r="CE222" s="618"/>
      <c r="CF222" s="366"/>
      <c r="CG222" s="174"/>
      <c r="CH222" s="174"/>
      <c r="CI222" s="174"/>
      <c r="CJ222" s="174"/>
      <c r="CK222" s="367">
        <f t="shared" si="185"/>
        <v>0</v>
      </c>
      <c r="CL222" s="611">
        <f t="shared" si="155"/>
        <v>0</v>
      </c>
      <c r="CM222" s="174">
        <f t="shared" si="156"/>
        <v>0</v>
      </c>
      <c r="CN222" s="174">
        <f t="shared" si="157"/>
        <v>0</v>
      </c>
      <c r="CO222" s="174">
        <f t="shared" si="158"/>
        <v>0</v>
      </c>
      <c r="CP222" s="174">
        <f t="shared" si="159"/>
        <v>0</v>
      </c>
      <c r="CQ222" s="367">
        <f t="shared" si="186"/>
        <v>0</v>
      </c>
      <c r="CR222" s="613"/>
      <c r="CS222" s="601"/>
      <c r="CT222" s="601"/>
      <c r="CU222" s="601"/>
      <c r="CV222" s="601"/>
      <c r="CW222" s="367">
        <f t="shared" si="187"/>
        <v>0</v>
      </c>
      <c r="CX222" s="366"/>
      <c r="CY222" s="174"/>
      <c r="CZ222" s="174"/>
      <c r="DA222" s="174"/>
      <c r="DB222" s="174"/>
      <c r="DC222" s="367">
        <f t="shared" si="160"/>
        <v>0</v>
      </c>
      <c r="DD222" s="366"/>
      <c r="DE222" s="174"/>
      <c r="DF222" s="174"/>
      <c r="DG222" s="174"/>
      <c r="DH222" s="174"/>
      <c r="DI222" s="367">
        <f t="shared" si="161"/>
        <v>0</v>
      </c>
      <c r="DJ222" s="600">
        <f t="shared" si="162"/>
        <v>0</v>
      </c>
      <c r="DK222" s="601">
        <f t="shared" si="163"/>
        <v>166560</v>
      </c>
      <c r="DL222" s="601">
        <f t="shared" si="164"/>
        <v>0</v>
      </c>
      <c r="DM222" s="601">
        <f t="shared" si="165"/>
        <v>0</v>
      </c>
      <c r="DN222" s="601">
        <f t="shared" si="166"/>
        <v>123000</v>
      </c>
      <c r="DO222" s="602">
        <f t="shared" si="167"/>
        <v>289560</v>
      </c>
      <c r="DP222" s="600">
        <f t="shared" si="168"/>
        <v>0</v>
      </c>
      <c r="DQ222" s="601">
        <f t="shared" si="169"/>
        <v>0</v>
      </c>
      <c r="DR222" s="601">
        <f t="shared" si="170"/>
        <v>0</v>
      </c>
      <c r="DS222" s="601">
        <f t="shared" si="171"/>
        <v>0</v>
      </c>
      <c r="DT222" s="601">
        <f t="shared" si="172"/>
        <v>0</v>
      </c>
      <c r="DU222" s="602">
        <f t="shared" si="173"/>
        <v>0</v>
      </c>
      <c r="DV222" s="600">
        <f t="shared" si="174"/>
        <v>0</v>
      </c>
      <c r="DW222" s="601">
        <f t="shared" si="175"/>
        <v>166560</v>
      </c>
      <c r="DX222" s="601">
        <f t="shared" si="176"/>
        <v>0</v>
      </c>
      <c r="DY222" s="601">
        <f t="shared" si="177"/>
        <v>0</v>
      </c>
      <c r="DZ222" s="601">
        <f t="shared" si="178"/>
        <v>123000</v>
      </c>
      <c r="EA222" s="602">
        <f t="shared" si="179"/>
        <v>289560</v>
      </c>
      <c r="EB222" s="459"/>
      <c r="EC222" s="366"/>
      <c r="ED222" s="174"/>
      <c r="EE222" s="174"/>
      <c r="EF222" s="174"/>
      <c r="EG222" s="174"/>
      <c r="EH222" s="174">
        <f t="shared" si="180"/>
        <v>0</v>
      </c>
      <c r="EI222" s="602"/>
      <c r="EJ222" s="459"/>
      <c r="EK222" s="614"/>
      <c r="EL222" s="622"/>
      <c r="EM222" s="623"/>
      <c r="EO222" s="600"/>
      <c r="EP222" s="601"/>
      <c r="EQ222" s="601"/>
      <c r="ER222" s="624"/>
      <c r="ES222" s="625"/>
    </row>
    <row r="223" spans="1:149">
      <c r="A223" s="231">
        <v>276</v>
      </c>
      <c r="B223" s="151">
        <v>4472</v>
      </c>
      <c r="C223" s="151">
        <v>48282561</v>
      </c>
      <c r="D223" s="232" t="s">
        <v>1660</v>
      </c>
      <c r="E223" s="366"/>
      <c r="F223" s="174"/>
      <c r="G223" s="174"/>
      <c r="H223" s="174"/>
      <c r="I223" s="174"/>
      <c r="J223" s="367">
        <f t="shared" si="188"/>
        <v>0</v>
      </c>
      <c r="K223" s="366"/>
      <c r="L223" s="174"/>
      <c r="M223" s="174"/>
      <c r="N223" s="174"/>
      <c r="O223" s="174"/>
      <c r="P223" s="367">
        <f t="shared" si="182"/>
        <v>0</v>
      </c>
      <c r="Q223" s="366"/>
      <c r="R223" s="174">
        <f t="shared" si="143"/>
        <v>0</v>
      </c>
      <c r="S223" s="174"/>
      <c r="T223" s="174"/>
      <c r="U223" s="174"/>
      <c r="V223" s="367">
        <f t="shared" si="144"/>
        <v>0</v>
      </c>
      <c r="W223" s="366"/>
      <c r="X223" s="174"/>
      <c r="Y223" s="174"/>
      <c r="Z223" s="174"/>
      <c r="AA223" s="174"/>
      <c r="AB223" s="367">
        <f t="shared" si="145"/>
        <v>0</v>
      </c>
      <c r="AC223" s="366"/>
      <c r="AD223" s="174"/>
      <c r="AE223" s="174"/>
      <c r="AF223" s="174"/>
      <c r="AG223" s="174"/>
      <c r="AH223" s="367">
        <f t="shared" si="146"/>
        <v>0</v>
      </c>
      <c r="AI223" s="366"/>
      <c r="AJ223" s="174"/>
      <c r="AK223" s="174"/>
      <c r="AL223" s="174"/>
      <c r="AM223" s="174">
        <f t="shared" si="147"/>
        <v>0</v>
      </c>
      <c r="AN223" s="367">
        <f t="shared" si="148"/>
        <v>0</v>
      </c>
      <c r="AO223" s="611"/>
      <c r="AP223" s="174"/>
      <c r="AQ223" s="174"/>
      <c r="AR223" s="174"/>
      <c r="AS223" s="174"/>
      <c r="AT223" s="367">
        <f t="shared" si="183"/>
        <v>0</v>
      </c>
      <c r="AU223" s="366"/>
      <c r="AV223" s="174"/>
      <c r="AW223" s="174"/>
      <c r="AX223" s="174"/>
      <c r="AY223" s="174"/>
      <c r="AZ223" s="367">
        <f t="shared" si="149"/>
        <v>0</v>
      </c>
      <c r="BA223" s="366"/>
      <c r="BB223" s="174"/>
      <c r="BC223" s="174"/>
      <c r="BD223" s="174"/>
      <c r="BE223" s="174">
        <f t="shared" si="150"/>
        <v>0</v>
      </c>
      <c r="BF223" s="367">
        <f t="shared" si="151"/>
        <v>0</v>
      </c>
      <c r="BG223" s="611"/>
      <c r="BH223" s="174"/>
      <c r="BI223" s="174"/>
      <c r="BJ223" s="174"/>
      <c r="BK223" s="174"/>
      <c r="BL223" s="367">
        <f t="shared" si="184"/>
        <v>0</v>
      </c>
      <c r="BM223" s="366"/>
      <c r="BN223" s="174"/>
      <c r="BO223" s="174"/>
      <c r="BP223" s="174"/>
      <c r="BQ223" s="174"/>
      <c r="BR223" s="367">
        <f t="shared" si="152"/>
        <v>0</v>
      </c>
      <c r="BS223" s="366"/>
      <c r="BT223" s="174"/>
      <c r="BU223" s="174"/>
      <c r="BV223" s="174"/>
      <c r="BW223" s="174"/>
      <c r="BX223" s="367">
        <f t="shared" si="153"/>
        <v>0</v>
      </c>
      <c r="BY223" s="366"/>
      <c r="BZ223" s="174"/>
      <c r="CA223" s="174"/>
      <c r="CB223" s="174"/>
      <c r="CC223" s="174"/>
      <c r="CD223" s="367">
        <f t="shared" si="154"/>
        <v>0</v>
      </c>
      <c r="CE223" s="618"/>
      <c r="CF223" s="366"/>
      <c r="CG223" s="174"/>
      <c r="CH223" s="174"/>
      <c r="CI223" s="174"/>
      <c r="CJ223" s="174"/>
      <c r="CK223" s="367">
        <f t="shared" si="185"/>
        <v>0</v>
      </c>
      <c r="CL223" s="611">
        <f t="shared" si="155"/>
        <v>0</v>
      </c>
      <c r="CM223" s="174">
        <f t="shared" si="156"/>
        <v>0</v>
      </c>
      <c r="CN223" s="174">
        <f t="shared" si="157"/>
        <v>0</v>
      </c>
      <c r="CO223" s="174">
        <f t="shared" si="158"/>
        <v>0</v>
      </c>
      <c r="CP223" s="174">
        <f t="shared" si="159"/>
        <v>0</v>
      </c>
      <c r="CQ223" s="367">
        <f t="shared" si="186"/>
        <v>0</v>
      </c>
      <c r="CR223" s="613"/>
      <c r="CS223" s="601"/>
      <c r="CT223" s="601"/>
      <c r="CU223" s="601"/>
      <c r="CV223" s="601"/>
      <c r="CW223" s="367">
        <f t="shared" si="187"/>
        <v>0</v>
      </c>
      <c r="CX223" s="366"/>
      <c r="CY223" s="174"/>
      <c r="CZ223" s="174"/>
      <c r="DA223" s="174"/>
      <c r="DB223" s="174"/>
      <c r="DC223" s="367">
        <f t="shared" si="160"/>
        <v>0</v>
      </c>
      <c r="DD223" s="366"/>
      <c r="DE223" s="174"/>
      <c r="DF223" s="174"/>
      <c r="DG223" s="174"/>
      <c r="DH223" s="174"/>
      <c r="DI223" s="367">
        <f t="shared" si="161"/>
        <v>0</v>
      </c>
      <c r="DJ223" s="600">
        <f t="shared" si="162"/>
        <v>0</v>
      </c>
      <c r="DK223" s="601">
        <f t="shared" si="163"/>
        <v>0</v>
      </c>
      <c r="DL223" s="601">
        <f t="shared" si="164"/>
        <v>0</v>
      </c>
      <c r="DM223" s="601">
        <f t="shared" si="165"/>
        <v>0</v>
      </c>
      <c r="DN223" s="601">
        <f t="shared" si="166"/>
        <v>0</v>
      </c>
      <c r="DO223" s="602">
        <f t="shared" si="167"/>
        <v>0</v>
      </c>
      <c r="DP223" s="600">
        <f t="shared" si="168"/>
        <v>0</v>
      </c>
      <c r="DQ223" s="601">
        <f t="shared" si="169"/>
        <v>0</v>
      </c>
      <c r="DR223" s="601">
        <f t="shared" si="170"/>
        <v>0</v>
      </c>
      <c r="DS223" s="601">
        <f t="shared" si="171"/>
        <v>0</v>
      </c>
      <c r="DT223" s="601">
        <f t="shared" si="172"/>
        <v>0</v>
      </c>
      <c r="DU223" s="602">
        <f t="shared" si="173"/>
        <v>0</v>
      </c>
      <c r="DV223" s="600">
        <f t="shared" si="174"/>
        <v>0</v>
      </c>
      <c r="DW223" s="601">
        <f t="shared" si="175"/>
        <v>0</v>
      </c>
      <c r="DX223" s="601">
        <f t="shared" si="176"/>
        <v>0</v>
      </c>
      <c r="DY223" s="601">
        <f t="shared" si="177"/>
        <v>0</v>
      </c>
      <c r="DZ223" s="601">
        <f t="shared" si="178"/>
        <v>0</v>
      </c>
      <c r="EA223" s="602">
        <f t="shared" si="179"/>
        <v>0</v>
      </c>
      <c r="EB223" s="459"/>
      <c r="EC223" s="366"/>
      <c r="ED223" s="174"/>
      <c r="EE223" s="174"/>
      <c r="EF223" s="174"/>
      <c r="EG223" s="174"/>
      <c r="EH223" s="174">
        <f t="shared" si="180"/>
        <v>0</v>
      </c>
      <c r="EI223" s="602"/>
      <c r="EJ223" s="459"/>
      <c r="EK223" s="614"/>
      <c r="EL223" s="622"/>
      <c r="EM223" s="623"/>
      <c r="EO223" s="600">
        <v>908358.24</v>
      </c>
      <c r="EP223" s="601">
        <v>275401.76</v>
      </c>
      <c r="EQ223" s="601">
        <f t="shared" si="181"/>
        <v>1183760</v>
      </c>
      <c r="ER223" s="624" t="s">
        <v>5750</v>
      </c>
      <c r="ES223" s="625">
        <v>45104</v>
      </c>
    </row>
    <row r="224" spans="1:149">
      <c r="A224" s="231">
        <v>277</v>
      </c>
      <c r="B224" s="151">
        <v>4418</v>
      </c>
      <c r="C224" s="151">
        <v>72742411</v>
      </c>
      <c r="D224" s="232" t="s">
        <v>1664</v>
      </c>
      <c r="E224" s="366"/>
      <c r="F224" s="174"/>
      <c r="G224" s="174"/>
      <c r="H224" s="174"/>
      <c r="I224" s="174"/>
      <c r="J224" s="367">
        <f t="shared" si="188"/>
        <v>0</v>
      </c>
      <c r="K224" s="366"/>
      <c r="L224" s="174"/>
      <c r="M224" s="174"/>
      <c r="N224" s="174"/>
      <c r="O224" s="174"/>
      <c r="P224" s="367">
        <f t="shared" si="182"/>
        <v>0</v>
      </c>
      <c r="Q224" s="366"/>
      <c r="R224" s="174">
        <f t="shared" si="143"/>
        <v>0</v>
      </c>
      <c r="S224" s="174"/>
      <c r="T224" s="174"/>
      <c r="U224" s="174"/>
      <c r="V224" s="367">
        <f t="shared" si="144"/>
        <v>0</v>
      </c>
      <c r="W224" s="366"/>
      <c r="X224" s="174"/>
      <c r="Y224" s="174"/>
      <c r="Z224" s="174"/>
      <c r="AA224" s="174"/>
      <c r="AB224" s="367">
        <f t="shared" si="145"/>
        <v>0</v>
      </c>
      <c r="AC224" s="366"/>
      <c r="AD224" s="174"/>
      <c r="AE224" s="174"/>
      <c r="AF224" s="174"/>
      <c r="AG224" s="174"/>
      <c r="AH224" s="367">
        <f t="shared" si="146"/>
        <v>0</v>
      </c>
      <c r="AI224" s="366"/>
      <c r="AJ224" s="174"/>
      <c r="AK224" s="174"/>
      <c r="AL224" s="174"/>
      <c r="AM224" s="174">
        <f t="shared" si="147"/>
        <v>0</v>
      </c>
      <c r="AN224" s="367">
        <f t="shared" si="148"/>
        <v>0</v>
      </c>
      <c r="AO224" s="611"/>
      <c r="AP224" s="174"/>
      <c r="AQ224" s="174"/>
      <c r="AR224" s="174"/>
      <c r="AS224" s="174"/>
      <c r="AT224" s="367">
        <f t="shared" si="183"/>
        <v>0</v>
      </c>
      <c r="AU224" s="366"/>
      <c r="AV224" s="174"/>
      <c r="AW224" s="174"/>
      <c r="AX224" s="174"/>
      <c r="AY224" s="174"/>
      <c r="AZ224" s="367">
        <f t="shared" si="149"/>
        <v>0</v>
      </c>
      <c r="BA224" s="366"/>
      <c r="BB224" s="174"/>
      <c r="BC224" s="174"/>
      <c r="BD224" s="174"/>
      <c r="BE224" s="174">
        <f t="shared" si="150"/>
        <v>0</v>
      </c>
      <c r="BF224" s="367">
        <f t="shared" si="151"/>
        <v>0</v>
      </c>
      <c r="BG224" s="611"/>
      <c r="BH224" s="174"/>
      <c r="BI224" s="174"/>
      <c r="BJ224" s="174"/>
      <c r="BK224" s="174"/>
      <c r="BL224" s="367">
        <f t="shared" si="184"/>
        <v>0</v>
      </c>
      <c r="BM224" s="366"/>
      <c r="BN224" s="174"/>
      <c r="BO224" s="174"/>
      <c r="BP224" s="174"/>
      <c r="BQ224" s="174"/>
      <c r="BR224" s="367">
        <f t="shared" si="152"/>
        <v>0</v>
      </c>
      <c r="BS224" s="366"/>
      <c r="BT224" s="174"/>
      <c r="BU224" s="174"/>
      <c r="BV224" s="174"/>
      <c r="BW224" s="174"/>
      <c r="BX224" s="367">
        <f t="shared" si="153"/>
        <v>0</v>
      </c>
      <c r="BY224" s="366"/>
      <c r="BZ224" s="174"/>
      <c r="CA224" s="174"/>
      <c r="CB224" s="174"/>
      <c r="CC224" s="174"/>
      <c r="CD224" s="367">
        <f t="shared" si="154"/>
        <v>0</v>
      </c>
      <c r="CE224" s="618"/>
      <c r="CF224" s="366"/>
      <c r="CG224" s="174"/>
      <c r="CH224" s="174"/>
      <c r="CI224" s="174"/>
      <c r="CJ224" s="174"/>
      <c r="CK224" s="367">
        <f t="shared" si="185"/>
        <v>0</v>
      </c>
      <c r="CL224" s="611">
        <f t="shared" si="155"/>
        <v>0</v>
      </c>
      <c r="CM224" s="174">
        <f t="shared" si="156"/>
        <v>0</v>
      </c>
      <c r="CN224" s="174">
        <f t="shared" si="157"/>
        <v>0</v>
      </c>
      <c r="CO224" s="174">
        <f t="shared" si="158"/>
        <v>0</v>
      </c>
      <c r="CP224" s="174">
        <f t="shared" si="159"/>
        <v>0</v>
      </c>
      <c r="CQ224" s="367">
        <f t="shared" si="186"/>
        <v>0</v>
      </c>
      <c r="CR224" s="613"/>
      <c r="CS224" s="601"/>
      <c r="CT224" s="601"/>
      <c r="CU224" s="601"/>
      <c r="CV224" s="601"/>
      <c r="CW224" s="367">
        <f t="shared" si="187"/>
        <v>0</v>
      </c>
      <c r="CX224" s="366"/>
      <c r="CY224" s="174"/>
      <c r="CZ224" s="174"/>
      <c r="DA224" s="174"/>
      <c r="DB224" s="174"/>
      <c r="DC224" s="367">
        <f t="shared" si="160"/>
        <v>0</v>
      </c>
      <c r="DD224" s="366"/>
      <c r="DE224" s="174"/>
      <c r="DF224" s="174"/>
      <c r="DG224" s="174"/>
      <c r="DH224" s="174"/>
      <c r="DI224" s="367">
        <f t="shared" si="161"/>
        <v>0</v>
      </c>
      <c r="DJ224" s="600">
        <f t="shared" si="162"/>
        <v>0</v>
      </c>
      <c r="DK224" s="601">
        <f t="shared" si="163"/>
        <v>0</v>
      </c>
      <c r="DL224" s="601">
        <f t="shared" si="164"/>
        <v>0</v>
      </c>
      <c r="DM224" s="601">
        <f t="shared" si="165"/>
        <v>0</v>
      </c>
      <c r="DN224" s="601">
        <f t="shared" si="166"/>
        <v>0</v>
      </c>
      <c r="DO224" s="602">
        <f t="shared" si="167"/>
        <v>0</v>
      </c>
      <c r="DP224" s="600">
        <f t="shared" si="168"/>
        <v>0</v>
      </c>
      <c r="DQ224" s="601">
        <f t="shared" si="169"/>
        <v>0</v>
      </c>
      <c r="DR224" s="601">
        <f t="shared" si="170"/>
        <v>0</v>
      </c>
      <c r="DS224" s="601">
        <f t="shared" si="171"/>
        <v>0</v>
      </c>
      <c r="DT224" s="601">
        <f t="shared" si="172"/>
        <v>0</v>
      </c>
      <c r="DU224" s="602">
        <f t="shared" si="173"/>
        <v>0</v>
      </c>
      <c r="DV224" s="600">
        <f t="shared" si="174"/>
        <v>0</v>
      </c>
      <c r="DW224" s="601">
        <f t="shared" si="175"/>
        <v>0</v>
      </c>
      <c r="DX224" s="601">
        <f t="shared" si="176"/>
        <v>0</v>
      </c>
      <c r="DY224" s="601">
        <f t="shared" si="177"/>
        <v>0</v>
      </c>
      <c r="DZ224" s="601">
        <f t="shared" si="178"/>
        <v>0</v>
      </c>
      <c r="EA224" s="602">
        <f t="shared" si="179"/>
        <v>0</v>
      </c>
      <c r="EB224" s="459"/>
      <c r="EC224" s="366"/>
      <c r="ED224" s="174"/>
      <c r="EE224" s="174"/>
      <c r="EF224" s="174"/>
      <c r="EG224" s="174"/>
      <c r="EH224" s="174">
        <f t="shared" si="180"/>
        <v>0</v>
      </c>
      <c r="EI224" s="602"/>
      <c r="EJ224" s="459"/>
      <c r="EK224" s="614"/>
      <c r="EL224" s="622"/>
      <c r="EM224" s="623"/>
      <c r="EO224" s="600"/>
      <c r="EP224" s="601"/>
      <c r="EQ224" s="601"/>
      <c r="ER224" s="624"/>
      <c r="ES224" s="625"/>
    </row>
    <row r="225" spans="1:149">
      <c r="A225" s="231">
        <v>278</v>
      </c>
      <c r="B225" s="151">
        <v>4432</v>
      </c>
      <c r="C225" s="151">
        <v>70695903</v>
      </c>
      <c r="D225" s="232" t="s">
        <v>1670</v>
      </c>
      <c r="E225" s="366"/>
      <c r="F225" s="174">
        <v>9600</v>
      </c>
      <c r="G225" s="174"/>
      <c r="H225" s="174"/>
      <c r="I225" s="174"/>
      <c r="J225" s="367">
        <f t="shared" si="188"/>
        <v>9600</v>
      </c>
      <c r="K225" s="366"/>
      <c r="L225" s="174">
        <v>100</v>
      </c>
      <c r="M225" s="174"/>
      <c r="N225" s="174"/>
      <c r="O225" s="174"/>
      <c r="P225" s="367">
        <f t="shared" si="182"/>
        <v>100</v>
      </c>
      <c r="Q225" s="366"/>
      <c r="R225" s="174">
        <f t="shared" si="143"/>
        <v>9500</v>
      </c>
      <c r="S225" s="174"/>
      <c r="T225" s="174"/>
      <c r="U225" s="174"/>
      <c r="V225" s="367">
        <f t="shared" si="144"/>
        <v>9500</v>
      </c>
      <c r="W225" s="366"/>
      <c r="X225" s="174"/>
      <c r="Y225" s="174"/>
      <c r="Z225" s="174"/>
      <c r="AA225" s="174"/>
      <c r="AB225" s="367">
        <f t="shared" si="145"/>
        <v>0</v>
      </c>
      <c r="AC225" s="366"/>
      <c r="AD225" s="174"/>
      <c r="AE225" s="174"/>
      <c r="AF225" s="174"/>
      <c r="AG225" s="174"/>
      <c r="AH225" s="367">
        <f t="shared" si="146"/>
        <v>0</v>
      </c>
      <c r="AI225" s="366"/>
      <c r="AJ225" s="174"/>
      <c r="AK225" s="174"/>
      <c r="AL225" s="174"/>
      <c r="AM225" s="174">
        <f t="shared" si="147"/>
        <v>0</v>
      </c>
      <c r="AN225" s="367">
        <f t="shared" si="148"/>
        <v>0</v>
      </c>
      <c r="AO225" s="611"/>
      <c r="AP225" s="174"/>
      <c r="AQ225" s="174"/>
      <c r="AR225" s="174"/>
      <c r="AS225" s="174"/>
      <c r="AT225" s="367">
        <f t="shared" si="183"/>
        <v>0</v>
      </c>
      <c r="AU225" s="366"/>
      <c r="AV225" s="174"/>
      <c r="AW225" s="174"/>
      <c r="AX225" s="174"/>
      <c r="AY225" s="174"/>
      <c r="AZ225" s="367">
        <f t="shared" si="149"/>
        <v>0</v>
      </c>
      <c r="BA225" s="366"/>
      <c r="BB225" s="174"/>
      <c r="BC225" s="174"/>
      <c r="BD225" s="174"/>
      <c r="BE225" s="174">
        <f t="shared" si="150"/>
        <v>0</v>
      </c>
      <c r="BF225" s="367">
        <f t="shared" si="151"/>
        <v>0</v>
      </c>
      <c r="BG225" s="611"/>
      <c r="BH225" s="174"/>
      <c r="BI225" s="174"/>
      <c r="BJ225" s="174"/>
      <c r="BK225" s="174"/>
      <c r="BL225" s="367">
        <f t="shared" si="184"/>
        <v>0</v>
      </c>
      <c r="BM225" s="366"/>
      <c r="BN225" s="174"/>
      <c r="BO225" s="174"/>
      <c r="BP225" s="174"/>
      <c r="BQ225" s="174"/>
      <c r="BR225" s="367">
        <f t="shared" si="152"/>
        <v>0</v>
      </c>
      <c r="BS225" s="366"/>
      <c r="BT225" s="174"/>
      <c r="BU225" s="174"/>
      <c r="BV225" s="174"/>
      <c r="BW225" s="174"/>
      <c r="BX225" s="367">
        <f t="shared" si="153"/>
        <v>0</v>
      </c>
      <c r="BY225" s="366"/>
      <c r="BZ225" s="174"/>
      <c r="CA225" s="174"/>
      <c r="CB225" s="174"/>
      <c r="CC225" s="174"/>
      <c r="CD225" s="367">
        <f t="shared" si="154"/>
        <v>0</v>
      </c>
      <c r="CE225" s="618"/>
      <c r="CF225" s="366"/>
      <c r="CG225" s="174"/>
      <c r="CH225" s="174"/>
      <c r="CI225" s="174"/>
      <c r="CJ225" s="174"/>
      <c r="CK225" s="367">
        <f t="shared" si="185"/>
        <v>0</v>
      </c>
      <c r="CL225" s="611">
        <f t="shared" si="155"/>
        <v>0</v>
      </c>
      <c r="CM225" s="174">
        <f t="shared" si="156"/>
        <v>0</v>
      </c>
      <c r="CN225" s="174">
        <f t="shared" si="157"/>
        <v>0</v>
      </c>
      <c r="CO225" s="174">
        <f t="shared" si="158"/>
        <v>0</v>
      </c>
      <c r="CP225" s="174">
        <f t="shared" si="159"/>
        <v>0</v>
      </c>
      <c r="CQ225" s="367">
        <f t="shared" si="186"/>
        <v>0</v>
      </c>
      <c r="CR225" s="613"/>
      <c r="CS225" s="601"/>
      <c r="CT225" s="601"/>
      <c r="CU225" s="601"/>
      <c r="CV225" s="601"/>
      <c r="CW225" s="367">
        <f t="shared" si="187"/>
        <v>0</v>
      </c>
      <c r="CX225" s="366"/>
      <c r="CY225" s="174"/>
      <c r="CZ225" s="174"/>
      <c r="DA225" s="174"/>
      <c r="DB225" s="174"/>
      <c r="DC225" s="367">
        <f t="shared" si="160"/>
        <v>0</v>
      </c>
      <c r="DD225" s="366"/>
      <c r="DE225" s="174"/>
      <c r="DF225" s="174"/>
      <c r="DG225" s="174"/>
      <c r="DH225" s="174"/>
      <c r="DI225" s="367">
        <f t="shared" si="161"/>
        <v>0</v>
      </c>
      <c r="DJ225" s="600">
        <f t="shared" si="162"/>
        <v>0</v>
      </c>
      <c r="DK225" s="601">
        <f t="shared" si="163"/>
        <v>9600</v>
      </c>
      <c r="DL225" s="601">
        <f t="shared" si="164"/>
        <v>0</v>
      </c>
      <c r="DM225" s="601">
        <f t="shared" si="165"/>
        <v>0</v>
      </c>
      <c r="DN225" s="601">
        <f t="shared" si="166"/>
        <v>0</v>
      </c>
      <c r="DO225" s="602">
        <f t="shared" si="167"/>
        <v>9600</v>
      </c>
      <c r="DP225" s="600">
        <f t="shared" si="168"/>
        <v>0</v>
      </c>
      <c r="DQ225" s="601">
        <f t="shared" si="169"/>
        <v>100</v>
      </c>
      <c r="DR225" s="601">
        <f t="shared" si="170"/>
        <v>0</v>
      </c>
      <c r="DS225" s="601">
        <f t="shared" si="171"/>
        <v>0</v>
      </c>
      <c r="DT225" s="601">
        <f t="shared" si="172"/>
        <v>0</v>
      </c>
      <c r="DU225" s="602">
        <f t="shared" si="173"/>
        <v>100</v>
      </c>
      <c r="DV225" s="600">
        <f t="shared" si="174"/>
        <v>0</v>
      </c>
      <c r="DW225" s="601">
        <f t="shared" si="175"/>
        <v>9500</v>
      </c>
      <c r="DX225" s="601">
        <f t="shared" si="176"/>
        <v>0</v>
      </c>
      <c r="DY225" s="601">
        <f t="shared" si="177"/>
        <v>0</v>
      </c>
      <c r="DZ225" s="601">
        <f t="shared" si="178"/>
        <v>0</v>
      </c>
      <c r="EA225" s="602">
        <f t="shared" si="179"/>
        <v>9500</v>
      </c>
      <c r="EB225" s="459"/>
      <c r="EC225" s="366"/>
      <c r="ED225" s="174"/>
      <c r="EE225" s="174"/>
      <c r="EF225" s="174"/>
      <c r="EG225" s="174"/>
      <c r="EH225" s="174">
        <f t="shared" si="180"/>
        <v>0</v>
      </c>
      <c r="EI225" s="602"/>
      <c r="EJ225" s="459"/>
      <c r="EK225" s="614"/>
      <c r="EL225" s="622"/>
      <c r="EM225" s="623"/>
      <c r="EO225" s="600">
        <v>616343.19999999995</v>
      </c>
      <c r="EP225" s="601">
        <v>186866.8</v>
      </c>
      <c r="EQ225" s="601">
        <f t="shared" si="181"/>
        <v>803210</v>
      </c>
      <c r="ER225" s="624" t="s">
        <v>5796</v>
      </c>
      <c r="ES225" s="625">
        <v>45132</v>
      </c>
    </row>
    <row r="226" spans="1:149">
      <c r="A226" s="231">
        <v>279</v>
      </c>
      <c r="B226" s="151">
        <v>4459</v>
      </c>
      <c r="C226" s="151">
        <v>72742356</v>
      </c>
      <c r="D226" s="232" t="s">
        <v>1678</v>
      </c>
      <c r="E226" s="366"/>
      <c r="F226" s="174">
        <v>73920</v>
      </c>
      <c r="G226" s="174"/>
      <c r="H226" s="174"/>
      <c r="I226" s="174"/>
      <c r="J226" s="367">
        <f t="shared" si="188"/>
        <v>73920</v>
      </c>
      <c r="K226" s="366"/>
      <c r="L226" s="174"/>
      <c r="M226" s="174"/>
      <c r="N226" s="174"/>
      <c r="O226" s="174"/>
      <c r="P226" s="367">
        <f t="shared" si="182"/>
        <v>0</v>
      </c>
      <c r="Q226" s="366"/>
      <c r="R226" s="174">
        <f t="shared" si="143"/>
        <v>73920</v>
      </c>
      <c r="S226" s="174"/>
      <c r="T226" s="174"/>
      <c r="U226" s="174"/>
      <c r="V226" s="367">
        <f t="shared" si="144"/>
        <v>73920</v>
      </c>
      <c r="W226" s="366"/>
      <c r="X226" s="174"/>
      <c r="Y226" s="174"/>
      <c r="Z226" s="174"/>
      <c r="AA226" s="174">
        <v>153000</v>
      </c>
      <c r="AB226" s="367">
        <f t="shared" si="145"/>
        <v>153000</v>
      </c>
      <c r="AC226" s="366"/>
      <c r="AD226" s="174"/>
      <c r="AE226" s="174"/>
      <c r="AF226" s="174"/>
      <c r="AG226" s="174"/>
      <c r="AH226" s="367">
        <f t="shared" si="146"/>
        <v>0</v>
      </c>
      <c r="AI226" s="366"/>
      <c r="AJ226" s="174"/>
      <c r="AK226" s="174"/>
      <c r="AL226" s="174"/>
      <c r="AM226" s="174">
        <f t="shared" si="147"/>
        <v>153000</v>
      </c>
      <c r="AN226" s="367">
        <f t="shared" si="148"/>
        <v>153000</v>
      </c>
      <c r="AO226" s="611"/>
      <c r="AP226" s="174"/>
      <c r="AQ226" s="174"/>
      <c r="AR226" s="174"/>
      <c r="AS226" s="174">
        <v>53000</v>
      </c>
      <c r="AT226" s="367">
        <f t="shared" si="183"/>
        <v>53000</v>
      </c>
      <c r="AU226" s="366"/>
      <c r="AV226" s="174"/>
      <c r="AW226" s="174"/>
      <c r="AX226" s="174"/>
      <c r="AY226" s="174"/>
      <c r="AZ226" s="367">
        <f t="shared" si="149"/>
        <v>0</v>
      </c>
      <c r="BA226" s="366"/>
      <c r="BB226" s="174"/>
      <c r="BC226" s="174"/>
      <c r="BD226" s="174"/>
      <c r="BE226" s="174">
        <f t="shared" si="150"/>
        <v>53000</v>
      </c>
      <c r="BF226" s="367">
        <f t="shared" si="151"/>
        <v>53000</v>
      </c>
      <c r="BG226" s="611"/>
      <c r="BH226" s="174"/>
      <c r="BI226" s="174"/>
      <c r="BJ226" s="174"/>
      <c r="BK226" s="174"/>
      <c r="BL226" s="367">
        <f t="shared" si="184"/>
        <v>0</v>
      </c>
      <c r="BM226" s="366"/>
      <c r="BN226" s="174"/>
      <c r="BO226" s="174"/>
      <c r="BP226" s="174"/>
      <c r="BQ226" s="174"/>
      <c r="BR226" s="367">
        <f t="shared" si="152"/>
        <v>0</v>
      </c>
      <c r="BS226" s="366"/>
      <c r="BT226" s="174"/>
      <c r="BU226" s="174"/>
      <c r="BV226" s="174"/>
      <c r="BW226" s="174"/>
      <c r="BX226" s="367">
        <f t="shared" si="153"/>
        <v>0</v>
      </c>
      <c r="BY226" s="366"/>
      <c r="BZ226" s="174"/>
      <c r="CA226" s="174"/>
      <c r="CB226" s="174"/>
      <c r="CC226" s="174"/>
      <c r="CD226" s="367">
        <f t="shared" si="154"/>
        <v>0</v>
      </c>
      <c r="CE226" s="618"/>
      <c r="CF226" s="366"/>
      <c r="CG226" s="174"/>
      <c r="CH226" s="174"/>
      <c r="CI226" s="174"/>
      <c r="CJ226" s="174"/>
      <c r="CK226" s="367">
        <f t="shared" si="185"/>
        <v>0</v>
      </c>
      <c r="CL226" s="611">
        <f t="shared" si="155"/>
        <v>0</v>
      </c>
      <c r="CM226" s="174">
        <f t="shared" si="156"/>
        <v>0</v>
      </c>
      <c r="CN226" s="174">
        <f t="shared" si="157"/>
        <v>0</v>
      </c>
      <c r="CO226" s="174">
        <f t="shared" si="158"/>
        <v>0</v>
      </c>
      <c r="CP226" s="174">
        <f t="shared" si="159"/>
        <v>0</v>
      </c>
      <c r="CQ226" s="367">
        <f t="shared" si="186"/>
        <v>0</v>
      </c>
      <c r="CR226" s="613"/>
      <c r="CS226" s="601"/>
      <c r="CT226" s="601"/>
      <c r="CU226" s="601"/>
      <c r="CV226" s="601"/>
      <c r="CW226" s="367">
        <f t="shared" si="187"/>
        <v>0</v>
      </c>
      <c r="CX226" s="366"/>
      <c r="CY226" s="174"/>
      <c r="CZ226" s="174"/>
      <c r="DA226" s="174"/>
      <c r="DB226" s="174"/>
      <c r="DC226" s="367">
        <f t="shared" si="160"/>
        <v>0</v>
      </c>
      <c r="DD226" s="366"/>
      <c r="DE226" s="174"/>
      <c r="DF226" s="174"/>
      <c r="DG226" s="174"/>
      <c r="DH226" s="174"/>
      <c r="DI226" s="367">
        <f t="shared" si="161"/>
        <v>0</v>
      </c>
      <c r="DJ226" s="600">
        <f t="shared" si="162"/>
        <v>0</v>
      </c>
      <c r="DK226" s="601">
        <f t="shared" si="163"/>
        <v>73920</v>
      </c>
      <c r="DL226" s="601">
        <f t="shared" si="164"/>
        <v>0</v>
      </c>
      <c r="DM226" s="601">
        <f t="shared" si="165"/>
        <v>0</v>
      </c>
      <c r="DN226" s="601">
        <f t="shared" si="166"/>
        <v>206000</v>
      </c>
      <c r="DO226" s="602">
        <f t="shared" si="167"/>
        <v>279920</v>
      </c>
      <c r="DP226" s="600">
        <f t="shared" si="168"/>
        <v>0</v>
      </c>
      <c r="DQ226" s="601">
        <f t="shared" si="169"/>
        <v>0</v>
      </c>
      <c r="DR226" s="601">
        <f t="shared" si="170"/>
        <v>0</v>
      </c>
      <c r="DS226" s="601">
        <f t="shared" si="171"/>
        <v>0</v>
      </c>
      <c r="DT226" s="601">
        <f t="shared" si="172"/>
        <v>0</v>
      </c>
      <c r="DU226" s="602">
        <f t="shared" si="173"/>
        <v>0</v>
      </c>
      <c r="DV226" s="600">
        <f t="shared" si="174"/>
        <v>0</v>
      </c>
      <c r="DW226" s="601">
        <f t="shared" si="175"/>
        <v>73920</v>
      </c>
      <c r="DX226" s="601">
        <f t="shared" si="176"/>
        <v>0</v>
      </c>
      <c r="DY226" s="601">
        <f t="shared" si="177"/>
        <v>0</v>
      </c>
      <c r="DZ226" s="601">
        <f t="shared" si="178"/>
        <v>206000</v>
      </c>
      <c r="EA226" s="602">
        <f t="shared" si="179"/>
        <v>279920</v>
      </c>
      <c r="EB226" s="459"/>
      <c r="EC226" s="366"/>
      <c r="ED226" s="174"/>
      <c r="EE226" s="174"/>
      <c r="EF226" s="174"/>
      <c r="EG226" s="174"/>
      <c r="EH226" s="174">
        <f t="shared" si="180"/>
        <v>0</v>
      </c>
      <c r="EI226" s="602"/>
      <c r="EJ226" s="459"/>
      <c r="EK226" s="614"/>
      <c r="EL226" s="622"/>
      <c r="EM226" s="623"/>
      <c r="EO226" s="600">
        <v>919555.41</v>
      </c>
      <c r="EP226" s="601">
        <v>278796.59000000003</v>
      </c>
      <c r="EQ226" s="601">
        <f t="shared" si="181"/>
        <v>1198352</v>
      </c>
      <c r="ER226" s="624" t="s">
        <v>5817</v>
      </c>
      <c r="ES226" s="625">
        <v>45140</v>
      </c>
    </row>
    <row r="227" spans="1:149">
      <c r="A227" s="231">
        <v>280</v>
      </c>
      <c r="B227" s="151">
        <v>4424</v>
      </c>
      <c r="C227" s="151">
        <v>72741562</v>
      </c>
      <c r="D227" s="232" t="s">
        <v>1687</v>
      </c>
      <c r="E227" s="366"/>
      <c r="F227" s="174"/>
      <c r="G227" s="174"/>
      <c r="H227" s="174"/>
      <c r="I227" s="174"/>
      <c r="J227" s="367">
        <f t="shared" si="188"/>
        <v>0</v>
      </c>
      <c r="K227" s="366"/>
      <c r="L227" s="174"/>
      <c r="M227" s="174"/>
      <c r="N227" s="174"/>
      <c r="O227" s="174"/>
      <c r="P227" s="367">
        <f t="shared" si="182"/>
        <v>0</v>
      </c>
      <c r="Q227" s="366"/>
      <c r="R227" s="174">
        <f t="shared" si="143"/>
        <v>0</v>
      </c>
      <c r="S227" s="174"/>
      <c r="T227" s="174"/>
      <c r="U227" s="174"/>
      <c r="V227" s="367">
        <f t="shared" si="144"/>
        <v>0</v>
      </c>
      <c r="W227" s="366"/>
      <c r="X227" s="174"/>
      <c r="Y227" s="174"/>
      <c r="Z227" s="174"/>
      <c r="AA227" s="174"/>
      <c r="AB227" s="367">
        <f t="shared" si="145"/>
        <v>0</v>
      </c>
      <c r="AC227" s="366"/>
      <c r="AD227" s="174"/>
      <c r="AE227" s="174"/>
      <c r="AF227" s="174"/>
      <c r="AG227" s="174"/>
      <c r="AH227" s="367">
        <f t="shared" si="146"/>
        <v>0</v>
      </c>
      <c r="AI227" s="366"/>
      <c r="AJ227" s="174"/>
      <c r="AK227" s="174"/>
      <c r="AL227" s="174"/>
      <c r="AM227" s="174">
        <f t="shared" si="147"/>
        <v>0</v>
      </c>
      <c r="AN227" s="367">
        <f t="shared" si="148"/>
        <v>0</v>
      </c>
      <c r="AO227" s="611"/>
      <c r="AP227" s="174"/>
      <c r="AQ227" s="174"/>
      <c r="AR227" s="174"/>
      <c r="AS227" s="174"/>
      <c r="AT227" s="367">
        <f t="shared" si="183"/>
        <v>0</v>
      </c>
      <c r="AU227" s="366"/>
      <c r="AV227" s="174"/>
      <c r="AW227" s="174"/>
      <c r="AX227" s="174"/>
      <c r="AY227" s="174"/>
      <c r="AZ227" s="367">
        <f t="shared" si="149"/>
        <v>0</v>
      </c>
      <c r="BA227" s="366"/>
      <c r="BB227" s="174"/>
      <c r="BC227" s="174"/>
      <c r="BD227" s="174"/>
      <c r="BE227" s="174">
        <f t="shared" si="150"/>
        <v>0</v>
      </c>
      <c r="BF227" s="367">
        <f t="shared" si="151"/>
        <v>0</v>
      </c>
      <c r="BG227" s="611"/>
      <c r="BH227" s="174"/>
      <c r="BI227" s="174"/>
      <c r="BJ227" s="174"/>
      <c r="BK227" s="174"/>
      <c r="BL227" s="367">
        <f t="shared" si="184"/>
        <v>0</v>
      </c>
      <c r="BM227" s="366"/>
      <c r="BN227" s="174"/>
      <c r="BO227" s="174"/>
      <c r="BP227" s="174"/>
      <c r="BQ227" s="174"/>
      <c r="BR227" s="367">
        <f t="shared" si="152"/>
        <v>0</v>
      </c>
      <c r="BS227" s="366"/>
      <c r="BT227" s="174"/>
      <c r="BU227" s="174"/>
      <c r="BV227" s="174"/>
      <c r="BW227" s="174"/>
      <c r="BX227" s="367">
        <f t="shared" si="153"/>
        <v>0</v>
      </c>
      <c r="BY227" s="366"/>
      <c r="BZ227" s="174"/>
      <c r="CA227" s="174"/>
      <c r="CB227" s="174"/>
      <c r="CC227" s="174"/>
      <c r="CD227" s="367">
        <f t="shared" si="154"/>
        <v>0</v>
      </c>
      <c r="CE227" s="618"/>
      <c r="CF227" s="366"/>
      <c r="CG227" s="174"/>
      <c r="CH227" s="174"/>
      <c r="CI227" s="174"/>
      <c r="CJ227" s="174"/>
      <c r="CK227" s="367">
        <f t="shared" si="185"/>
        <v>0</v>
      </c>
      <c r="CL227" s="611">
        <f t="shared" si="155"/>
        <v>0</v>
      </c>
      <c r="CM227" s="174">
        <f t="shared" si="156"/>
        <v>0</v>
      </c>
      <c r="CN227" s="174">
        <f t="shared" si="157"/>
        <v>0</v>
      </c>
      <c r="CO227" s="174">
        <f t="shared" si="158"/>
        <v>0</v>
      </c>
      <c r="CP227" s="174">
        <f t="shared" si="159"/>
        <v>0</v>
      </c>
      <c r="CQ227" s="367">
        <f t="shared" si="186"/>
        <v>0</v>
      </c>
      <c r="CR227" s="613"/>
      <c r="CS227" s="601"/>
      <c r="CT227" s="601"/>
      <c r="CU227" s="601"/>
      <c r="CV227" s="601"/>
      <c r="CW227" s="367">
        <f t="shared" si="187"/>
        <v>0</v>
      </c>
      <c r="CX227" s="366"/>
      <c r="CY227" s="174"/>
      <c r="CZ227" s="174"/>
      <c r="DA227" s="174"/>
      <c r="DB227" s="174"/>
      <c r="DC227" s="367">
        <f t="shared" si="160"/>
        <v>0</v>
      </c>
      <c r="DD227" s="366"/>
      <c r="DE227" s="174"/>
      <c r="DF227" s="174"/>
      <c r="DG227" s="174"/>
      <c r="DH227" s="174"/>
      <c r="DI227" s="367">
        <f t="shared" si="161"/>
        <v>0</v>
      </c>
      <c r="DJ227" s="600">
        <f t="shared" si="162"/>
        <v>0</v>
      </c>
      <c r="DK227" s="601">
        <f t="shared" si="163"/>
        <v>0</v>
      </c>
      <c r="DL227" s="601">
        <f t="shared" si="164"/>
        <v>0</v>
      </c>
      <c r="DM227" s="601">
        <f t="shared" si="165"/>
        <v>0</v>
      </c>
      <c r="DN227" s="601">
        <f t="shared" si="166"/>
        <v>0</v>
      </c>
      <c r="DO227" s="602">
        <f t="shared" si="167"/>
        <v>0</v>
      </c>
      <c r="DP227" s="600">
        <f t="shared" si="168"/>
        <v>0</v>
      </c>
      <c r="DQ227" s="601">
        <f t="shared" si="169"/>
        <v>0</v>
      </c>
      <c r="DR227" s="601">
        <f t="shared" si="170"/>
        <v>0</v>
      </c>
      <c r="DS227" s="601">
        <f t="shared" si="171"/>
        <v>0</v>
      </c>
      <c r="DT227" s="601">
        <f t="shared" si="172"/>
        <v>0</v>
      </c>
      <c r="DU227" s="602">
        <f t="shared" si="173"/>
        <v>0</v>
      </c>
      <c r="DV227" s="600">
        <f t="shared" si="174"/>
        <v>0</v>
      </c>
      <c r="DW227" s="601">
        <f t="shared" si="175"/>
        <v>0</v>
      </c>
      <c r="DX227" s="601">
        <f t="shared" si="176"/>
        <v>0</v>
      </c>
      <c r="DY227" s="601">
        <f t="shared" si="177"/>
        <v>0</v>
      </c>
      <c r="DZ227" s="601">
        <f t="shared" si="178"/>
        <v>0</v>
      </c>
      <c r="EA227" s="602">
        <f t="shared" si="179"/>
        <v>0</v>
      </c>
      <c r="EB227" s="459"/>
      <c r="EC227" s="366"/>
      <c r="ED227" s="174"/>
      <c r="EE227" s="174"/>
      <c r="EF227" s="174"/>
      <c r="EG227" s="174"/>
      <c r="EH227" s="174">
        <f t="shared" si="180"/>
        <v>0</v>
      </c>
      <c r="EI227" s="602"/>
      <c r="EJ227" s="459"/>
      <c r="EK227" s="614"/>
      <c r="EL227" s="622"/>
      <c r="EM227" s="623"/>
      <c r="EO227" s="600"/>
      <c r="EP227" s="601"/>
      <c r="EQ227" s="601"/>
      <c r="ER227" s="624"/>
      <c r="ES227" s="625"/>
    </row>
    <row r="228" spans="1:149">
      <c r="A228" s="231">
        <v>281</v>
      </c>
      <c r="B228" s="151">
        <v>4489</v>
      </c>
      <c r="C228" s="151">
        <v>72742607</v>
      </c>
      <c r="D228" s="232" t="s">
        <v>3096</v>
      </c>
      <c r="E228" s="366"/>
      <c r="F228" s="174">
        <v>31200</v>
      </c>
      <c r="G228" s="174"/>
      <c r="H228" s="174"/>
      <c r="I228" s="174"/>
      <c r="J228" s="367">
        <f t="shared" si="188"/>
        <v>31200</v>
      </c>
      <c r="K228" s="366"/>
      <c r="L228" s="174"/>
      <c r="M228" s="174"/>
      <c r="N228" s="174"/>
      <c r="O228" s="174"/>
      <c r="P228" s="367">
        <f t="shared" si="182"/>
        <v>0</v>
      </c>
      <c r="Q228" s="366"/>
      <c r="R228" s="174">
        <f t="shared" si="143"/>
        <v>31200</v>
      </c>
      <c r="S228" s="174"/>
      <c r="T228" s="174"/>
      <c r="U228" s="174"/>
      <c r="V228" s="367">
        <f t="shared" si="144"/>
        <v>31200</v>
      </c>
      <c r="W228" s="366"/>
      <c r="X228" s="174"/>
      <c r="Y228" s="174"/>
      <c r="Z228" s="174"/>
      <c r="AA228" s="174"/>
      <c r="AB228" s="367">
        <f t="shared" si="145"/>
        <v>0</v>
      </c>
      <c r="AC228" s="366"/>
      <c r="AD228" s="174"/>
      <c r="AE228" s="174"/>
      <c r="AF228" s="174"/>
      <c r="AG228" s="174"/>
      <c r="AH228" s="367">
        <f t="shared" si="146"/>
        <v>0</v>
      </c>
      <c r="AI228" s="366"/>
      <c r="AJ228" s="174"/>
      <c r="AK228" s="174"/>
      <c r="AL228" s="174"/>
      <c r="AM228" s="174">
        <f t="shared" si="147"/>
        <v>0</v>
      </c>
      <c r="AN228" s="367">
        <f t="shared" si="148"/>
        <v>0</v>
      </c>
      <c r="AO228" s="611"/>
      <c r="AP228" s="174"/>
      <c r="AQ228" s="174"/>
      <c r="AR228" s="174"/>
      <c r="AS228" s="174">
        <v>53000</v>
      </c>
      <c r="AT228" s="367">
        <f t="shared" si="183"/>
        <v>53000</v>
      </c>
      <c r="AU228" s="366"/>
      <c r="AV228" s="174"/>
      <c r="AW228" s="174"/>
      <c r="AX228" s="174"/>
      <c r="AY228" s="174"/>
      <c r="AZ228" s="367">
        <f t="shared" si="149"/>
        <v>0</v>
      </c>
      <c r="BA228" s="366"/>
      <c r="BB228" s="174"/>
      <c r="BC228" s="174"/>
      <c r="BD228" s="174"/>
      <c r="BE228" s="174">
        <f t="shared" si="150"/>
        <v>53000</v>
      </c>
      <c r="BF228" s="367">
        <f t="shared" si="151"/>
        <v>53000</v>
      </c>
      <c r="BG228" s="611"/>
      <c r="BH228" s="174"/>
      <c r="BI228" s="174"/>
      <c r="BJ228" s="174"/>
      <c r="BK228" s="174"/>
      <c r="BL228" s="367">
        <f t="shared" si="184"/>
        <v>0</v>
      </c>
      <c r="BM228" s="366"/>
      <c r="BN228" s="174"/>
      <c r="BO228" s="174"/>
      <c r="BP228" s="174"/>
      <c r="BQ228" s="174"/>
      <c r="BR228" s="367">
        <f t="shared" si="152"/>
        <v>0</v>
      </c>
      <c r="BS228" s="366"/>
      <c r="BT228" s="174"/>
      <c r="BU228" s="174"/>
      <c r="BV228" s="174"/>
      <c r="BW228" s="174"/>
      <c r="BX228" s="367">
        <f t="shared" si="153"/>
        <v>0</v>
      </c>
      <c r="BY228" s="366"/>
      <c r="BZ228" s="174"/>
      <c r="CA228" s="174"/>
      <c r="CB228" s="174"/>
      <c r="CC228" s="174"/>
      <c r="CD228" s="367">
        <f t="shared" si="154"/>
        <v>0</v>
      </c>
      <c r="CE228" s="618"/>
      <c r="CF228" s="366"/>
      <c r="CG228" s="174"/>
      <c r="CH228" s="174"/>
      <c r="CI228" s="174"/>
      <c r="CJ228" s="174"/>
      <c r="CK228" s="367">
        <f t="shared" si="185"/>
        <v>0</v>
      </c>
      <c r="CL228" s="611">
        <f t="shared" si="155"/>
        <v>0</v>
      </c>
      <c r="CM228" s="174">
        <f t="shared" si="156"/>
        <v>0</v>
      </c>
      <c r="CN228" s="174">
        <f t="shared" si="157"/>
        <v>0</v>
      </c>
      <c r="CO228" s="174">
        <f t="shared" si="158"/>
        <v>0</v>
      </c>
      <c r="CP228" s="174">
        <f t="shared" si="159"/>
        <v>0</v>
      </c>
      <c r="CQ228" s="367">
        <f t="shared" si="186"/>
        <v>0</v>
      </c>
      <c r="CR228" s="613"/>
      <c r="CS228" s="601"/>
      <c r="CT228" s="601"/>
      <c r="CU228" s="601"/>
      <c r="CV228" s="601"/>
      <c r="CW228" s="367">
        <f t="shared" si="187"/>
        <v>0</v>
      </c>
      <c r="CX228" s="366"/>
      <c r="CY228" s="174"/>
      <c r="CZ228" s="174"/>
      <c r="DA228" s="174"/>
      <c r="DB228" s="174"/>
      <c r="DC228" s="367">
        <f t="shared" si="160"/>
        <v>0</v>
      </c>
      <c r="DD228" s="366"/>
      <c r="DE228" s="174"/>
      <c r="DF228" s="174"/>
      <c r="DG228" s="174"/>
      <c r="DH228" s="174"/>
      <c r="DI228" s="367">
        <f t="shared" si="161"/>
        <v>0</v>
      </c>
      <c r="DJ228" s="600">
        <f t="shared" si="162"/>
        <v>0</v>
      </c>
      <c r="DK228" s="601">
        <f t="shared" si="163"/>
        <v>31200</v>
      </c>
      <c r="DL228" s="601">
        <f t="shared" si="164"/>
        <v>0</v>
      </c>
      <c r="DM228" s="601">
        <f t="shared" si="165"/>
        <v>0</v>
      </c>
      <c r="DN228" s="601">
        <f t="shared" si="166"/>
        <v>53000</v>
      </c>
      <c r="DO228" s="602">
        <f t="shared" si="167"/>
        <v>84200</v>
      </c>
      <c r="DP228" s="600">
        <f t="shared" si="168"/>
        <v>0</v>
      </c>
      <c r="DQ228" s="601">
        <f t="shared" si="169"/>
        <v>0</v>
      </c>
      <c r="DR228" s="601">
        <f t="shared" si="170"/>
        <v>0</v>
      </c>
      <c r="DS228" s="601">
        <f t="shared" si="171"/>
        <v>0</v>
      </c>
      <c r="DT228" s="601">
        <f t="shared" si="172"/>
        <v>0</v>
      </c>
      <c r="DU228" s="602">
        <f t="shared" si="173"/>
        <v>0</v>
      </c>
      <c r="DV228" s="600">
        <f t="shared" si="174"/>
        <v>0</v>
      </c>
      <c r="DW228" s="601">
        <f t="shared" si="175"/>
        <v>31200</v>
      </c>
      <c r="DX228" s="601">
        <f t="shared" si="176"/>
        <v>0</v>
      </c>
      <c r="DY228" s="601">
        <f t="shared" si="177"/>
        <v>0</v>
      </c>
      <c r="DZ228" s="601">
        <f t="shared" si="178"/>
        <v>53000</v>
      </c>
      <c r="EA228" s="602">
        <f t="shared" si="179"/>
        <v>84200</v>
      </c>
      <c r="EB228" s="459"/>
      <c r="EC228" s="366"/>
      <c r="ED228" s="174"/>
      <c r="EE228" s="174"/>
      <c r="EF228" s="174"/>
      <c r="EG228" s="174"/>
      <c r="EH228" s="174">
        <f t="shared" si="180"/>
        <v>0</v>
      </c>
      <c r="EI228" s="602"/>
      <c r="EJ228" s="459"/>
      <c r="EK228" s="614"/>
      <c r="EL228" s="622"/>
      <c r="EM228" s="623"/>
      <c r="EO228" s="600">
        <v>700534.53</v>
      </c>
      <c r="EP228" s="601">
        <v>212392.47</v>
      </c>
      <c r="EQ228" s="601">
        <f t="shared" si="181"/>
        <v>912927</v>
      </c>
      <c r="ER228" s="624" t="s">
        <v>5729</v>
      </c>
      <c r="ES228" s="625">
        <v>45089</v>
      </c>
    </row>
    <row r="229" spans="1:149">
      <c r="A229" s="231">
        <v>282</v>
      </c>
      <c r="B229" s="151">
        <v>4426</v>
      </c>
      <c r="C229" s="151">
        <v>72742160</v>
      </c>
      <c r="D229" s="232" t="s">
        <v>1696</v>
      </c>
      <c r="E229" s="366"/>
      <c r="F229" s="174"/>
      <c r="G229" s="174"/>
      <c r="H229" s="174"/>
      <c r="I229" s="174"/>
      <c r="J229" s="367">
        <f t="shared" si="188"/>
        <v>0</v>
      </c>
      <c r="K229" s="366"/>
      <c r="L229" s="174"/>
      <c r="M229" s="174"/>
      <c r="N229" s="174"/>
      <c r="O229" s="174"/>
      <c r="P229" s="367">
        <f t="shared" si="182"/>
        <v>0</v>
      </c>
      <c r="Q229" s="366"/>
      <c r="R229" s="174">
        <f t="shared" si="143"/>
        <v>0</v>
      </c>
      <c r="S229" s="174"/>
      <c r="T229" s="174"/>
      <c r="U229" s="174"/>
      <c r="V229" s="367">
        <f t="shared" si="144"/>
        <v>0</v>
      </c>
      <c r="W229" s="366"/>
      <c r="X229" s="174"/>
      <c r="Y229" s="174"/>
      <c r="Z229" s="174"/>
      <c r="AA229" s="174"/>
      <c r="AB229" s="367">
        <f t="shared" si="145"/>
        <v>0</v>
      </c>
      <c r="AC229" s="366"/>
      <c r="AD229" s="174"/>
      <c r="AE229" s="174"/>
      <c r="AF229" s="174"/>
      <c r="AG229" s="174"/>
      <c r="AH229" s="367">
        <f t="shared" si="146"/>
        <v>0</v>
      </c>
      <c r="AI229" s="366"/>
      <c r="AJ229" s="174"/>
      <c r="AK229" s="174"/>
      <c r="AL229" s="174"/>
      <c r="AM229" s="174">
        <f t="shared" si="147"/>
        <v>0</v>
      </c>
      <c r="AN229" s="367">
        <f t="shared" si="148"/>
        <v>0</v>
      </c>
      <c r="AO229" s="611"/>
      <c r="AP229" s="174"/>
      <c r="AQ229" s="174"/>
      <c r="AR229" s="174"/>
      <c r="AS229" s="174"/>
      <c r="AT229" s="367">
        <f t="shared" si="183"/>
        <v>0</v>
      </c>
      <c r="AU229" s="366"/>
      <c r="AV229" s="174"/>
      <c r="AW229" s="174"/>
      <c r="AX229" s="174"/>
      <c r="AY229" s="174"/>
      <c r="AZ229" s="367">
        <f t="shared" si="149"/>
        <v>0</v>
      </c>
      <c r="BA229" s="366"/>
      <c r="BB229" s="174"/>
      <c r="BC229" s="174"/>
      <c r="BD229" s="174"/>
      <c r="BE229" s="174">
        <f t="shared" si="150"/>
        <v>0</v>
      </c>
      <c r="BF229" s="367">
        <f t="shared" si="151"/>
        <v>0</v>
      </c>
      <c r="BG229" s="611"/>
      <c r="BH229" s="174"/>
      <c r="BI229" s="174"/>
      <c r="BJ229" s="174"/>
      <c r="BK229" s="174"/>
      <c r="BL229" s="367">
        <f t="shared" si="184"/>
        <v>0</v>
      </c>
      <c r="BM229" s="366"/>
      <c r="BN229" s="174"/>
      <c r="BO229" s="174"/>
      <c r="BP229" s="174"/>
      <c r="BQ229" s="174"/>
      <c r="BR229" s="367">
        <f t="shared" si="152"/>
        <v>0</v>
      </c>
      <c r="BS229" s="366"/>
      <c r="BT229" s="174"/>
      <c r="BU229" s="174"/>
      <c r="BV229" s="174"/>
      <c r="BW229" s="174"/>
      <c r="BX229" s="367">
        <f t="shared" si="153"/>
        <v>0</v>
      </c>
      <c r="BY229" s="366"/>
      <c r="BZ229" s="174"/>
      <c r="CA229" s="174"/>
      <c r="CB229" s="174"/>
      <c r="CC229" s="174"/>
      <c r="CD229" s="367">
        <f t="shared" si="154"/>
        <v>0</v>
      </c>
      <c r="CE229" s="618"/>
      <c r="CF229" s="366"/>
      <c r="CG229" s="174"/>
      <c r="CH229" s="174"/>
      <c r="CI229" s="174"/>
      <c r="CJ229" s="174"/>
      <c r="CK229" s="367">
        <f t="shared" si="185"/>
        <v>0</v>
      </c>
      <c r="CL229" s="611">
        <f t="shared" si="155"/>
        <v>0</v>
      </c>
      <c r="CM229" s="174">
        <f t="shared" si="156"/>
        <v>0</v>
      </c>
      <c r="CN229" s="174">
        <f t="shared" si="157"/>
        <v>0</v>
      </c>
      <c r="CO229" s="174">
        <f t="shared" si="158"/>
        <v>0</v>
      </c>
      <c r="CP229" s="174">
        <f t="shared" si="159"/>
        <v>0</v>
      </c>
      <c r="CQ229" s="367">
        <f t="shared" si="186"/>
        <v>0</v>
      </c>
      <c r="CR229" s="613"/>
      <c r="CS229" s="601"/>
      <c r="CT229" s="601"/>
      <c r="CU229" s="601"/>
      <c r="CV229" s="601"/>
      <c r="CW229" s="367">
        <f t="shared" si="187"/>
        <v>0</v>
      </c>
      <c r="CX229" s="366"/>
      <c r="CY229" s="174"/>
      <c r="CZ229" s="174"/>
      <c r="DA229" s="174"/>
      <c r="DB229" s="174"/>
      <c r="DC229" s="367">
        <f t="shared" si="160"/>
        <v>0</v>
      </c>
      <c r="DD229" s="366"/>
      <c r="DE229" s="174"/>
      <c r="DF229" s="174"/>
      <c r="DG229" s="174"/>
      <c r="DH229" s="174"/>
      <c r="DI229" s="367">
        <f t="shared" si="161"/>
        <v>0</v>
      </c>
      <c r="DJ229" s="600">
        <f t="shared" si="162"/>
        <v>0</v>
      </c>
      <c r="DK229" s="601">
        <f t="shared" si="163"/>
        <v>0</v>
      </c>
      <c r="DL229" s="601">
        <f t="shared" si="164"/>
        <v>0</v>
      </c>
      <c r="DM229" s="601">
        <f t="shared" si="165"/>
        <v>0</v>
      </c>
      <c r="DN229" s="601">
        <f t="shared" si="166"/>
        <v>0</v>
      </c>
      <c r="DO229" s="602">
        <f t="shared" si="167"/>
        <v>0</v>
      </c>
      <c r="DP229" s="600">
        <f t="shared" si="168"/>
        <v>0</v>
      </c>
      <c r="DQ229" s="601">
        <f t="shared" si="169"/>
        <v>0</v>
      </c>
      <c r="DR229" s="601">
        <f t="shared" si="170"/>
        <v>0</v>
      </c>
      <c r="DS229" s="601">
        <f t="shared" si="171"/>
        <v>0</v>
      </c>
      <c r="DT229" s="601">
        <f t="shared" si="172"/>
        <v>0</v>
      </c>
      <c r="DU229" s="602">
        <f t="shared" si="173"/>
        <v>0</v>
      </c>
      <c r="DV229" s="600">
        <f t="shared" si="174"/>
        <v>0</v>
      </c>
      <c r="DW229" s="601">
        <f t="shared" si="175"/>
        <v>0</v>
      </c>
      <c r="DX229" s="601">
        <f t="shared" si="176"/>
        <v>0</v>
      </c>
      <c r="DY229" s="601">
        <f t="shared" si="177"/>
        <v>0</v>
      </c>
      <c r="DZ229" s="601">
        <f t="shared" si="178"/>
        <v>0</v>
      </c>
      <c r="EA229" s="602">
        <f t="shared" si="179"/>
        <v>0</v>
      </c>
      <c r="EB229" s="459"/>
      <c r="EC229" s="366"/>
      <c r="ED229" s="174"/>
      <c r="EE229" s="174"/>
      <c r="EF229" s="174"/>
      <c r="EG229" s="174"/>
      <c r="EH229" s="174">
        <f t="shared" si="180"/>
        <v>0</v>
      </c>
      <c r="EI229" s="602"/>
      <c r="EJ229" s="459"/>
      <c r="EK229" s="614"/>
      <c r="EL229" s="622"/>
      <c r="EM229" s="623"/>
      <c r="EO229" s="600"/>
      <c r="EP229" s="601"/>
      <c r="EQ229" s="601"/>
      <c r="ER229" s="624"/>
      <c r="ES229" s="625"/>
    </row>
    <row r="230" spans="1:149">
      <c r="A230" s="231">
        <v>283</v>
      </c>
      <c r="B230" s="151">
        <v>4461</v>
      </c>
      <c r="C230" s="151">
        <v>46750088</v>
      </c>
      <c r="D230" s="232" t="s">
        <v>1701</v>
      </c>
      <c r="E230" s="366"/>
      <c r="F230" s="174">
        <v>167520</v>
      </c>
      <c r="G230" s="174"/>
      <c r="H230" s="174"/>
      <c r="I230" s="174"/>
      <c r="J230" s="367">
        <f t="shared" si="188"/>
        <v>167520</v>
      </c>
      <c r="K230" s="366"/>
      <c r="L230" s="174">
        <v>6420</v>
      </c>
      <c r="M230" s="174"/>
      <c r="N230" s="174"/>
      <c r="O230" s="174"/>
      <c r="P230" s="367">
        <f t="shared" si="182"/>
        <v>6420</v>
      </c>
      <c r="Q230" s="366"/>
      <c r="R230" s="174">
        <f t="shared" si="143"/>
        <v>161100</v>
      </c>
      <c r="S230" s="174"/>
      <c r="T230" s="174"/>
      <c r="U230" s="174"/>
      <c r="V230" s="367">
        <f t="shared" si="144"/>
        <v>161100</v>
      </c>
      <c r="W230" s="366"/>
      <c r="X230" s="174"/>
      <c r="Y230" s="174"/>
      <c r="Z230" s="174"/>
      <c r="AA230" s="174"/>
      <c r="AB230" s="367">
        <f t="shared" si="145"/>
        <v>0</v>
      </c>
      <c r="AC230" s="366"/>
      <c r="AD230" s="174"/>
      <c r="AE230" s="174"/>
      <c r="AF230" s="174"/>
      <c r="AG230" s="174"/>
      <c r="AH230" s="367">
        <f t="shared" si="146"/>
        <v>0</v>
      </c>
      <c r="AI230" s="366"/>
      <c r="AJ230" s="174"/>
      <c r="AK230" s="174"/>
      <c r="AL230" s="174"/>
      <c r="AM230" s="174">
        <f t="shared" si="147"/>
        <v>0</v>
      </c>
      <c r="AN230" s="367">
        <f t="shared" si="148"/>
        <v>0</v>
      </c>
      <c r="AO230" s="611"/>
      <c r="AP230" s="174"/>
      <c r="AQ230" s="174"/>
      <c r="AR230" s="174"/>
      <c r="AS230" s="174">
        <v>319000</v>
      </c>
      <c r="AT230" s="367">
        <f t="shared" si="183"/>
        <v>319000</v>
      </c>
      <c r="AU230" s="366"/>
      <c r="AV230" s="174"/>
      <c r="AW230" s="174"/>
      <c r="AX230" s="174"/>
      <c r="AY230" s="174"/>
      <c r="AZ230" s="367">
        <f t="shared" si="149"/>
        <v>0</v>
      </c>
      <c r="BA230" s="366"/>
      <c r="BB230" s="174"/>
      <c r="BC230" s="174"/>
      <c r="BD230" s="174"/>
      <c r="BE230" s="174">
        <f t="shared" si="150"/>
        <v>319000</v>
      </c>
      <c r="BF230" s="367">
        <f t="shared" si="151"/>
        <v>319000</v>
      </c>
      <c r="BG230" s="611"/>
      <c r="BH230" s="174"/>
      <c r="BI230" s="174"/>
      <c r="BJ230" s="174"/>
      <c r="BK230" s="174"/>
      <c r="BL230" s="367">
        <f t="shared" si="184"/>
        <v>0</v>
      </c>
      <c r="BM230" s="366"/>
      <c r="BN230" s="174"/>
      <c r="BO230" s="174"/>
      <c r="BP230" s="174"/>
      <c r="BQ230" s="174"/>
      <c r="BR230" s="367">
        <f t="shared" si="152"/>
        <v>0</v>
      </c>
      <c r="BS230" s="366"/>
      <c r="BT230" s="174"/>
      <c r="BU230" s="174"/>
      <c r="BV230" s="174"/>
      <c r="BW230" s="174"/>
      <c r="BX230" s="367">
        <f t="shared" si="153"/>
        <v>0</v>
      </c>
      <c r="BY230" s="366"/>
      <c r="BZ230" s="174"/>
      <c r="CA230" s="174"/>
      <c r="CB230" s="174"/>
      <c r="CC230" s="174"/>
      <c r="CD230" s="367">
        <f t="shared" si="154"/>
        <v>0</v>
      </c>
      <c r="CE230" s="618"/>
      <c r="CF230" s="366"/>
      <c r="CG230" s="174"/>
      <c r="CH230" s="174"/>
      <c r="CI230" s="174"/>
      <c r="CJ230" s="174"/>
      <c r="CK230" s="367">
        <f t="shared" si="185"/>
        <v>0</v>
      </c>
      <c r="CL230" s="611">
        <f t="shared" si="155"/>
        <v>0</v>
      </c>
      <c r="CM230" s="174">
        <f t="shared" si="156"/>
        <v>0</v>
      </c>
      <c r="CN230" s="174">
        <f t="shared" si="157"/>
        <v>0</v>
      </c>
      <c r="CO230" s="174">
        <f t="shared" si="158"/>
        <v>0</v>
      </c>
      <c r="CP230" s="174">
        <f t="shared" si="159"/>
        <v>0</v>
      </c>
      <c r="CQ230" s="367">
        <f t="shared" si="186"/>
        <v>0</v>
      </c>
      <c r="CR230" s="613"/>
      <c r="CS230" s="601"/>
      <c r="CT230" s="601"/>
      <c r="CU230" s="601"/>
      <c r="CV230" s="601"/>
      <c r="CW230" s="367">
        <f t="shared" si="187"/>
        <v>0</v>
      </c>
      <c r="CX230" s="366"/>
      <c r="CY230" s="174"/>
      <c r="CZ230" s="174"/>
      <c r="DA230" s="174"/>
      <c r="DB230" s="174"/>
      <c r="DC230" s="367">
        <f t="shared" si="160"/>
        <v>0</v>
      </c>
      <c r="DD230" s="366"/>
      <c r="DE230" s="174"/>
      <c r="DF230" s="174"/>
      <c r="DG230" s="174"/>
      <c r="DH230" s="174"/>
      <c r="DI230" s="367">
        <f t="shared" si="161"/>
        <v>0</v>
      </c>
      <c r="DJ230" s="600">
        <f t="shared" si="162"/>
        <v>0</v>
      </c>
      <c r="DK230" s="601">
        <f t="shared" si="163"/>
        <v>167520</v>
      </c>
      <c r="DL230" s="601">
        <f t="shared" si="164"/>
        <v>0</v>
      </c>
      <c r="DM230" s="601">
        <f t="shared" si="165"/>
        <v>0</v>
      </c>
      <c r="DN230" s="601">
        <f t="shared" si="166"/>
        <v>319000</v>
      </c>
      <c r="DO230" s="602">
        <f t="shared" si="167"/>
        <v>486520</v>
      </c>
      <c r="DP230" s="600">
        <f t="shared" si="168"/>
        <v>0</v>
      </c>
      <c r="DQ230" s="601">
        <f t="shared" si="169"/>
        <v>6420</v>
      </c>
      <c r="DR230" s="601">
        <f t="shared" si="170"/>
        <v>0</v>
      </c>
      <c r="DS230" s="601">
        <f t="shared" si="171"/>
        <v>0</v>
      </c>
      <c r="DT230" s="601">
        <f t="shared" si="172"/>
        <v>0</v>
      </c>
      <c r="DU230" s="602">
        <f t="shared" si="173"/>
        <v>6420</v>
      </c>
      <c r="DV230" s="600">
        <f t="shared" si="174"/>
        <v>0</v>
      </c>
      <c r="DW230" s="601">
        <f t="shared" si="175"/>
        <v>161100</v>
      </c>
      <c r="DX230" s="601">
        <f t="shared" si="176"/>
        <v>0</v>
      </c>
      <c r="DY230" s="601">
        <f t="shared" si="177"/>
        <v>0</v>
      </c>
      <c r="DZ230" s="601">
        <f t="shared" si="178"/>
        <v>319000</v>
      </c>
      <c r="EA230" s="602">
        <f t="shared" si="179"/>
        <v>480100</v>
      </c>
      <c r="EB230" s="459"/>
      <c r="EC230" s="366"/>
      <c r="ED230" s="174"/>
      <c r="EE230" s="174"/>
      <c r="EF230" s="174"/>
      <c r="EG230" s="174"/>
      <c r="EH230" s="174">
        <f t="shared" si="180"/>
        <v>0</v>
      </c>
      <c r="EI230" s="602"/>
      <c r="EJ230" s="459"/>
      <c r="EK230" s="614"/>
      <c r="EL230" s="622"/>
      <c r="EM230" s="623"/>
      <c r="EO230" s="600">
        <v>1846879.48</v>
      </c>
      <c r="EP230" s="601">
        <v>559948.52</v>
      </c>
      <c r="EQ230" s="601">
        <f t="shared" si="181"/>
        <v>2406828</v>
      </c>
      <c r="ER230" s="624" t="s">
        <v>5829</v>
      </c>
      <c r="ES230" s="625">
        <v>45140</v>
      </c>
    </row>
    <row r="231" spans="1:149">
      <c r="A231" s="231">
        <v>284</v>
      </c>
      <c r="B231" s="151">
        <v>4427</v>
      </c>
      <c r="C231" s="151">
        <v>70982678</v>
      </c>
      <c r="D231" s="232" t="s">
        <v>5619</v>
      </c>
      <c r="E231" s="366"/>
      <c r="F231" s="174">
        <v>22080</v>
      </c>
      <c r="G231" s="174"/>
      <c r="H231" s="174"/>
      <c r="I231" s="174"/>
      <c r="J231" s="367">
        <f t="shared" si="188"/>
        <v>22080</v>
      </c>
      <c r="K231" s="366"/>
      <c r="L231" s="174">
        <v>22080</v>
      </c>
      <c r="M231" s="174"/>
      <c r="N231" s="174"/>
      <c r="O231" s="174"/>
      <c r="P231" s="367">
        <f t="shared" si="182"/>
        <v>22080</v>
      </c>
      <c r="Q231" s="366"/>
      <c r="R231" s="174">
        <f t="shared" si="143"/>
        <v>0</v>
      </c>
      <c r="S231" s="174"/>
      <c r="T231" s="174"/>
      <c r="U231" s="174"/>
      <c r="V231" s="367">
        <f t="shared" si="144"/>
        <v>0</v>
      </c>
      <c r="W231" s="366"/>
      <c r="X231" s="174"/>
      <c r="Y231" s="174"/>
      <c r="Z231" s="174"/>
      <c r="AA231" s="174"/>
      <c r="AB231" s="367">
        <f t="shared" si="145"/>
        <v>0</v>
      </c>
      <c r="AC231" s="366"/>
      <c r="AD231" s="174"/>
      <c r="AE231" s="174"/>
      <c r="AF231" s="174"/>
      <c r="AG231" s="174"/>
      <c r="AH231" s="367">
        <f t="shared" si="146"/>
        <v>0</v>
      </c>
      <c r="AI231" s="366"/>
      <c r="AJ231" s="174"/>
      <c r="AK231" s="174"/>
      <c r="AL231" s="174"/>
      <c r="AM231" s="174">
        <f t="shared" si="147"/>
        <v>0</v>
      </c>
      <c r="AN231" s="367">
        <f t="shared" si="148"/>
        <v>0</v>
      </c>
      <c r="AO231" s="611"/>
      <c r="AP231" s="174"/>
      <c r="AQ231" s="174"/>
      <c r="AR231" s="174"/>
      <c r="AS231" s="174">
        <v>20000</v>
      </c>
      <c r="AT231" s="367">
        <f t="shared" si="183"/>
        <v>20000</v>
      </c>
      <c r="AU231" s="366"/>
      <c r="AV231" s="174"/>
      <c r="AW231" s="174"/>
      <c r="AX231" s="174"/>
      <c r="AY231" s="174"/>
      <c r="AZ231" s="367">
        <f t="shared" si="149"/>
        <v>0</v>
      </c>
      <c r="BA231" s="366"/>
      <c r="BB231" s="174"/>
      <c r="BC231" s="174"/>
      <c r="BD231" s="174"/>
      <c r="BE231" s="174">
        <f t="shared" si="150"/>
        <v>20000</v>
      </c>
      <c r="BF231" s="367">
        <f t="shared" si="151"/>
        <v>20000</v>
      </c>
      <c r="BG231" s="611"/>
      <c r="BH231" s="174"/>
      <c r="BI231" s="174"/>
      <c r="BJ231" s="174"/>
      <c r="BK231" s="174"/>
      <c r="BL231" s="367">
        <f t="shared" si="184"/>
        <v>0</v>
      </c>
      <c r="BM231" s="366"/>
      <c r="BN231" s="174"/>
      <c r="BO231" s="174"/>
      <c r="BP231" s="174"/>
      <c r="BQ231" s="174"/>
      <c r="BR231" s="367">
        <f t="shared" si="152"/>
        <v>0</v>
      </c>
      <c r="BS231" s="366"/>
      <c r="BT231" s="174"/>
      <c r="BU231" s="174"/>
      <c r="BV231" s="174"/>
      <c r="BW231" s="174"/>
      <c r="BX231" s="367">
        <f t="shared" si="153"/>
        <v>0</v>
      </c>
      <c r="BY231" s="366"/>
      <c r="BZ231" s="174"/>
      <c r="CA231" s="174"/>
      <c r="CB231" s="174"/>
      <c r="CC231" s="174"/>
      <c r="CD231" s="367">
        <f t="shared" si="154"/>
        <v>0</v>
      </c>
      <c r="CE231" s="618"/>
      <c r="CF231" s="366"/>
      <c r="CG231" s="174"/>
      <c r="CH231" s="174"/>
      <c r="CI231" s="174"/>
      <c r="CJ231" s="174"/>
      <c r="CK231" s="367">
        <f t="shared" si="185"/>
        <v>0</v>
      </c>
      <c r="CL231" s="611">
        <f t="shared" si="155"/>
        <v>0</v>
      </c>
      <c r="CM231" s="174">
        <f t="shared" si="156"/>
        <v>0</v>
      </c>
      <c r="CN231" s="174">
        <f t="shared" si="157"/>
        <v>0</v>
      </c>
      <c r="CO231" s="174">
        <f t="shared" si="158"/>
        <v>0</v>
      </c>
      <c r="CP231" s="174">
        <f t="shared" si="159"/>
        <v>0</v>
      </c>
      <c r="CQ231" s="367">
        <f t="shared" si="186"/>
        <v>0</v>
      </c>
      <c r="CR231" s="613"/>
      <c r="CS231" s="601"/>
      <c r="CT231" s="601"/>
      <c r="CU231" s="601"/>
      <c r="CV231" s="601"/>
      <c r="CW231" s="367">
        <f t="shared" si="187"/>
        <v>0</v>
      </c>
      <c r="CX231" s="366"/>
      <c r="CY231" s="174"/>
      <c r="CZ231" s="174"/>
      <c r="DA231" s="174"/>
      <c r="DB231" s="174"/>
      <c r="DC231" s="367">
        <f t="shared" si="160"/>
        <v>0</v>
      </c>
      <c r="DD231" s="366"/>
      <c r="DE231" s="174"/>
      <c r="DF231" s="174"/>
      <c r="DG231" s="174"/>
      <c r="DH231" s="174"/>
      <c r="DI231" s="367">
        <f t="shared" si="161"/>
        <v>0</v>
      </c>
      <c r="DJ231" s="600">
        <f t="shared" si="162"/>
        <v>0</v>
      </c>
      <c r="DK231" s="601">
        <f t="shared" si="163"/>
        <v>22080</v>
      </c>
      <c r="DL231" s="601">
        <f t="shared" si="164"/>
        <v>0</v>
      </c>
      <c r="DM231" s="601">
        <f t="shared" si="165"/>
        <v>0</v>
      </c>
      <c r="DN231" s="601">
        <f t="shared" si="166"/>
        <v>20000</v>
      </c>
      <c r="DO231" s="602">
        <f t="shared" si="167"/>
        <v>42080</v>
      </c>
      <c r="DP231" s="600">
        <f t="shared" si="168"/>
        <v>0</v>
      </c>
      <c r="DQ231" s="601">
        <f t="shared" si="169"/>
        <v>22080</v>
      </c>
      <c r="DR231" s="601">
        <f t="shared" si="170"/>
        <v>0</v>
      </c>
      <c r="DS231" s="601">
        <f t="shared" si="171"/>
        <v>0</v>
      </c>
      <c r="DT231" s="601">
        <f t="shared" si="172"/>
        <v>0</v>
      </c>
      <c r="DU231" s="602">
        <f t="shared" si="173"/>
        <v>22080</v>
      </c>
      <c r="DV231" s="600">
        <f t="shared" si="174"/>
        <v>0</v>
      </c>
      <c r="DW231" s="601">
        <f t="shared" si="175"/>
        <v>0</v>
      </c>
      <c r="DX231" s="601">
        <f t="shared" si="176"/>
        <v>0</v>
      </c>
      <c r="DY231" s="601">
        <f t="shared" si="177"/>
        <v>0</v>
      </c>
      <c r="DZ231" s="601">
        <f t="shared" si="178"/>
        <v>20000</v>
      </c>
      <c r="EA231" s="602">
        <f t="shared" si="179"/>
        <v>20000</v>
      </c>
      <c r="EB231" s="459"/>
      <c r="EC231" s="366"/>
      <c r="ED231" s="174"/>
      <c r="EE231" s="174"/>
      <c r="EF231" s="174"/>
      <c r="EG231" s="174"/>
      <c r="EH231" s="174">
        <f t="shared" si="180"/>
        <v>0</v>
      </c>
      <c r="EI231" s="602"/>
      <c r="EJ231" s="459"/>
      <c r="EK231" s="614"/>
      <c r="EL231" s="622"/>
      <c r="EM231" s="623"/>
      <c r="EO231" s="600">
        <v>559704.32999999996</v>
      </c>
      <c r="EP231" s="601">
        <v>169694.67</v>
      </c>
      <c r="EQ231" s="601">
        <f t="shared" si="181"/>
        <v>729399</v>
      </c>
      <c r="ER231" s="624" t="s">
        <v>5802</v>
      </c>
      <c r="ES231" s="625">
        <v>45132</v>
      </c>
    </row>
    <row r="232" spans="1:149">
      <c r="A232" s="231">
        <v>286</v>
      </c>
      <c r="B232" s="151">
        <v>4490</v>
      </c>
      <c r="C232" s="151">
        <v>72745088</v>
      </c>
      <c r="D232" s="232" t="s">
        <v>1723</v>
      </c>
      <c r="E232" s="366"/>
      <c r="F232" s="174">
        <v>22080</v>
      </c>
      <c r="G232" s="174"/>
      <c r="H232" s="174"/>
      <c r="I232" s="174"/>
      <c r="J232" s="367">
        <f t="shared" si="188"/>
        <v>22080</v>
      </c>
      <c r="K232" s="366"/>
      <c r="L232" s="174"/>
      <c r="M232" s="174"/>
      <c r="N232" s="174"/>
      <c r="O232" s="174"/>
      <c r="P232" s="367">
        <f t="shared" si="182"/>
        <v>0</v>
      </c>
      <c r="Q232" s="366"/>
      <c r="R232" s="174">
        <f t="shared" si="143"/>
        <v>22080</v>
      </c>
      <c r="S232" s="174"/>
      <c r="T232" s="174"/>
      <c r="U232" s="174"/>
      <c r="V232" s="367">
        <f t="shared" si="144"/>
        <v>22080</v>
      </c>
      <c r="W232" s="366"/>
      <c r="X232" s="174"/>
      <c r="Y232" s="174"/>
      <c r="Z232" s="174"/>
      <c r="AA232" s="174">
        <v>20000</v>
      </c>
      <c r="AB232" s="367">
        <f t="shared" si="145"/>
        <v>20000</v>
      </c>
      <c r="AC232" s="366"/>
      <c r="AD232" s="174"/>
      <c r="AE232" s="174"/>
      <c r="AF232" s="174"/>
      <c r="AG232" s="174"/>
      <c r="AH232" s="367">
        <f t="shared" si="146"/>
        <v>0</v>
      </c>
      <c r="AI232" s="366"/>
      <c r="AJ232" s="174"/>
      <c r="AK232" s="174"/>
      <c r="AL232" s="174"/>
      <c r="AM232" s="174">
        <f t="shared" si="147"/>
        <v>20000</v>
      </c>
      <c r="AN232" s="367">
        <f t="shared" si="148"/>
        <v>20000</v>
      </c>
      <c r="AO232" s="611"/>
      <c r="AP232" s="174"/>
      <c r="AQ232" s="174"/>
      <c r="AR232" s="174"/>
      <c r="AS232" s="174">
        <v>20000</v>
      </c>
      <c r="AT232" s="367">
        <f t="shared" si="183"/>
        <v>20000</v>
      </c>
      <c r="AU232" s="366"/>
      <c r="AV232" s="174"/>
      <c r="AW232" s="174"/>
      <c r="AX232" s="174"/>
      <c r="AY232" s="174"/>
      <c r="AZ232" s="367">
        <f t="shared" si="149"/>
        <v>0</v>
      </c>
      <c r="BA232" s="366"/>
      <c r="BB232" s="174"/>
      <c r="BC232" s="174"/>
      <c r="BD232" s="174"/>
      <c r="BE232" s="174">
        <f t="shared" si="150"/>
        <v>20000</v>
      </c>
      <c r="BF232" s="367">
        <f t="shared" si="151"/>
        <v>20000</v>
      </c>
      <c r="BG232" s="611"/>
      <c r="BH232" s="174"/>
      <c r="BI232" s="174"/>
      <c r="BJ232" s="174"/>
      <c r="BK232" s="174"/>
      <c r="BL232" s="367">
        <f t="shared" si="184"/>
        <v>0</v>
      </c>
      <c r="BM232" s="366"/>
      <c r="BN232" s="174"/>
      <c r="BO232" s="174"/>
      <c r="BP232" s="174"/>
      <c r="BQ232" s="174"/>
      <c r="BR232" s="367">
        <f t="shared" si="152"/>
        <v>0</v>
      </c>
      <c r="BS232" s="366"/>
      <c r="BT232" s="174"/>
      <c r="BU232" s="174"/>
      <c r="BV232" s="174"/>
      <c r="BW232" s="174"/>
      <c r="BX232" s="367">
        <f t="shared" si="153"/>
        <v>0</v>
      </c>
      <c r="BY232" s="366"/>
      <c r="BZ232" s="174"/>
      <c r="CA232" s="174"/>
      <c r="CB232" s="174"/>
      <c r="CC232" s="174"/>
      <c r="CD232" s="367">
        <f t="shared" si="154"/>
        <v>0</v>
      </c>
      <c r="CE232" s="618"/>
      <c r="CF232" s="366"/>
      <c r="CG232" s="174"/>
      <c r="CH232" s="174"/>
      <c r="CI232" s="174"/>
      <c r="CJ232" s="174"/>
      <c r="CK232" s="367">
        <f t="shared" si="185"/>
        <v>0</v>
      </c>
      <c r="CL232" s="611">
        <f t="shared" si="155"/>
        <v>0</v>
      </c>
      <c r="CM232" s="174">
        <f t="shared" si="156"/>
        <v>0</v>
      </c>
      <c r="CN232" s="174">
        <f t="shared" si="157"/>
        <v>0</v>
      </c>
      <c r="CO232" s="174">
        <f t="shared" si="158"/>
        <v>0</v>
      </c>
      <c r="CP232" s="174">
        <f t="shared" si="159"/>
        <v>0</v>
      </c>
      <c r="CQ232" s="367">
        <f t="shared" si="186"/>
        <v>0</v>
      </c>
      <c r="CR232" s="613"/>
      <c r="CS232" s="601"/>
      <c r="CT232" s="601"/>
      <c r="CU232" s="601"/>
      <c r="CV232" s="601"/>
      <c r="CW232" s="367">
        <f t="shared" si="187"/>
        <v>0</v>
      </c>
      <c r="CX232" s="366"/>
      <c r="CY232" s="174"/>
      <c r="CZ232" s="174"/>
      <c r="DA232" s="174"/>
      <c r="DB232" s="174"/>
      <c r="DC232" s="367">
        <f t="shared" si="160"/>
        <v>0</v>
      </c>
      <c r="DD232" s="366"/>
      <c r="DE232" s="174"/>
      <c r="DF232" s="174"/>
      <c r="DG232" s="174"/>
      <c r="DH232" s="174"/>
      <c r="DI232" s="367">
        <f t="shared" si="161"/>
        <v>0</v>
      </c>
      <c r="DJ232" s="600">
        <f t="shared" si="162"/>
        <v>0</v>
      </c>
      <c r="DK232" s="601">
        <f t="shared" si="163"/>
        <v>22080</v>
      </c>
      <c r="DL232" s="601">
        <f t="shared" si="164"/>
        <v>0</v>
      </c>
      <c r="DM232" s="601">
        <f t="shared" si="165"/>
        <v>0</v>
      </c>
      <c r="DN232" s="601">
        <f t="shared" si="166"/>
        <v>40000</v>
      </c>
      <c r="DO232" s="602">
        <f t="shared" si="167"/>
        <v>62080</v>
      </c>
      <c r="DP232" s="600">
        <f t="shared" si="168"/>
        <v>0</v>
      </c>
      <c r="DQ232" s="601">
        <f t="shared" si="169"/>
        <v>0</v>
      </c>
      <c r="DR232" s="601">
        <f t="shared" si="170"/>
        <v>0</v>
      </c>
      <c r="DS232" s="601">
        <f t="shared" si="171"/>
        <v>0</v>
      </c>
      <c r="DT232" s="601">
        <f t="shared" si="172"/>
        <v>0</v>
      </c>
      <c r="DU232" s="602">
        <f t="shared" si="173"/>
        <v>0</v>
      </c>
      <c r="DV232" s="600">
        <f t="shared" si="174"/>
        <v>0</v>
      </c>
      <c r="DW232" s="601">
        <f t="shared" si="175"/>
        <v>22080</v>
      </c>
      <c r="DX232" s="601">
        <f t="shared" si="176"/>
        <v>0</v>
      </c>
      <c r="DY232" s="601">
        <f t="shared" si="177"/>
        <v>0</v>
      </c>
      <c r="DZ232" s="601">
        <f t="shared" si="178"/>
        <v>40000</v>
      </c>
      <c r="EA232" s="602">
        <f t="shared" si="179"/>
        <v>62080</v>
      </c>
      <c r="EB232" s="459"/>
      <c r="EC232" s="366"/>
      <c r="ED232" s="174"/>
      <c r="EE232" s="174"/>
      <c r="EF232" s="174"/>
      <c r="EG232" s="174"/>
      <c r="EH232" s="174">
        <f t="shared" si="180"/>
        <v>0</v>
      </c>
      <c r="EI232" s="602"/>
      <c r="EJ232" s="459"/>
      <c r="EK232" s="614"/>
      <c r="EL232" s="622"/>
      <c r="EM232" s="623"/>
      <c r="EO232" s="600">
        <v>562132.22</v>
      </c>
      <c r="EP232" s="601">
        <v>170430.78</v>
      </c>
      <c r="EQ232" s="601">
        <f t="shared" si="181"/>
        <v>732563</v>
      </c>
      <c r="ER232" s="624" t="s">
        <v>5700</v>
      </c>
      <c r="ES232" s="625">
        <v>45061</v>
      </c>
    </row>
    <row r="233" spans="1:149">
      <c r="A233" s="231">
        <v>287</v>
      </c>
      <c r="B233" s="151">
        <v>4491</v>
      </c>
      <c r="C233" s="151">
        <v>72742437</v>
      </c>
      <c r="D233" s="232" t="s">
        <v>1731</v>
      </c>
      <c r="E233" s="366"/>
      <c r="F233" s="174">
        <v>9600</v>
      </c>
      <c r="G233" s="174"/>
      <c r="H233" s="174"/>
      <c r="I233" s="174"/>
      <c r="J233" s="367">
        <f t="shared" si="188"/>
        <v>9600</v>
      </c>
      <c r="K233" s="366"/>
      <c r="L233" s="174"/>
      <c r="M233" s="174"/>
      <c r="N233" s="174"/>
      <c r="O233" s="174"/>
      <c r="P233" s="367">
        <f t="shared" si="182"/>
        <v>0</v>
      </c>
      <c r="Q233" s="366"/>
      <c r="R233" s="174">
        <f t="shared" si="143"/>
        <v>9600</v>
      </c>
      <c r="S233" s="174"/>
      <c r="T233" s="174"/>
      <c r="U233" s="174"/>
      <c r="V233" s="367">
        <f t="shared" si="144"/>
        <v>9600</v>
      </c>
      <c r="W233" s="366"/>
      <c r="X233" s="174"/>
      <c r="Y233" s="174"/>
      <c r="Z233" s="174"/>
      <c r="AA233" s="174">
        <v>38000</v>
      </c>
      <c r="AB233" s="367">
        <f t="shared" si="145"/>
        <v>38000</v>
      </c>
      <c r="AC233" s="366"/>
      <c r="AD233" s="174"/>
      <c r="AE233" s="174"/>
      <c r="AF233" s="174"/>
      <c r="AG233" s="174"/>
      <c r="AH233" s="367">
        <f t="shared" si="146"/>
        <v>0</v>
      </c>
      <c r="AI233" s="366"/>
      <c r="AJ233" s="174"/>
      <c r="AK233" s="174"/>
      <c r="AL233" s="174"/>
      <c r="AM233" s="174">
        <f t="shared" si="147"/>
        <v>38000</v>
      </c>
      <c r="AN233" s="367">
        <f t="shared" si="148"/>
        <v>38000</v>
      </c>
      <c r="AO233" s="611"/>
      <c r="AP233" s="174"/>
      <c r="AQ233" s="174"/>
      <c r="AR233" s="174"/>
      <c r="AS233" s="174">
        <v>20000</v>
      </c>
      <c r="AT233" s="367">
        <f t="shared" si="183"/>
        <v>20000</v>
      </c>
      <c r="AU233" s="366"/>
      <c r="AV233" s="174"/>
      <c r="AW233" s="174"/>
      <c r="AX233" s="174"/>
      <c r="AY233" s="174"/>
      <c r="AZ233" s="367">
        <f t="shared" si="149"/>
        <v>0</v>
      </c>
      <c r="BA233" s="366"/>
      <c r="BB233" s="174"/>
      <c r="BC233" s="174"/>
      <c r="BD233" s="174"/>
      <c r="BE233" s="174">
        <f t="shared" si="150"/>
        <v>20000</v>
      </c>
      <c r="BF233" s="367">
        <f t="shared" si="151"/>
        <v>20000</v>
      </c>
      <c r="BG233" s="611"/>
      <c r="BH233" s="174"/>
      <c r="BI233" s="174"/>
      <c r="BJ233" s="174"/>
      <c r="BK233" s="174"/>
      <c r="BL233" s="367">
        <f t="shared" si="184"/>
        <v>0</v>
      </c>
      <c r="BM233" s="366"/>
      <c r="BN233" s="174"/>
      <c r="BO233" s="174"/>
      <c r="BP233" s="174"/>
      <c r="BQ233" s="174"/>
      <c r="BR233" s="367">
        <f t="shared" si="152"/>
        <v>0</v>
      </c>
      <c r="BS233" s="366"/>
      <c r="BT233" s="174"/>
      <c r="BU233" s="174"/>
      <c r="BV233" s="174"/>
      <c r="BW233" s="174"/>
      <c r="BX233" s="367">
        <f t="shared" si="153"/>
        <v>0</v>
      </c>
      <c r="BY233" s="366"/>
      <c r="BZ233" s="174"/>
      <c r="CA233" s="174"/>
      <c r="CB233" s="174"/>
      <c r="CC233" s="174"/>
      <c r="CD233" s="367">
        <f t="shared" si="154"/>
        <v>0</v>
      </c>
      <c r="CE233" s="618"/>
      <c r="CF233" s="366"/>
      <c r="CG233" s="174"/>
      <c r="CH233" s="174"/>
      <c r="CI233" s="174"/>
      <c r="CJ233" s="174"/>
      <c r="CK233" s="367">
        <f t="shared" si="185"/>
        <v>0</v>
      </c>
      <c r="CL233" s="611">
        <f t="shared" si="155"/>
        <v>0</v>
      </c>
      <c r="CM233" s="174">
        <f t="shared" si="156"/>
        <v>0</v>
      </c>
      <c r="CN233" s="174">
        <f t="shared" si="157"/>
        <v>0</v>
      </c>
      <c r="CO233" s="174">
        <f t="shared" si="158"/>
        <v>0</v>
      </c>
      <c r="CP233" s="174">
        <f t="shared" si="159"/>
        <v>0</v>
      </c>
      <c r="CQ233" s="367">
        <f t="shared" si="186"/>
        <v>0</v>
      </c>
      <c r="CR233" s="613"/>
      <c r="CS233" s="601"/>
      <c r="CT233" s="601"/>
      <c r="CU233" s="601"/>
      <c r="CV233" s="601"/>
      <c r="CW233" s="367">
        <f t="shared" si="187"/>
        <v>0</v>
      </c>
      <c r="CX233" s="366"/>
      <c r="CY233" s="174"/>
      <c r="CZ233" s="174"/>
      <c r="DA233" s="174"/>
      <c r="DB233" s="174"/>
      <c r="DC233" s="367">
        <f t="shared" si="160"/>
        <v>0</v>
      </c>
      <c r="DD233" s="366"/>
      <c r="DE233" s="174"/>
      <c r="DF233" s="174"/>
      <c r="DG233" s="174"/>
      <c r="DH233" s="174"/>
      <c r="DI233" s="367">
        <f t="shared" si="161"/>
        <v>0</v>
      </c>
      <c r="DJ233" s="600">
        <f t="shared" si="162"/>
        <v>0</v>
      </c>
      <c r="DK233" s="601">
        <f t="shared" si="163"/>
        <v>9600</v>
      </c>
      <c r="DL233" s="601">
        <f t="shared" si="164"/>
        <v>0</v>
      </c>
      <c r="DM233" s="601">
        <f t="shared" si="165"/>
        <v>0</v>
      </c>
      <c r="DN233" s="601">
        <f t="shared" si="166"/>
        <v>58000</v>
      </c>
      <c r="DO233" s="602">
        <f t="shared" si="167"/>
        <v>67600</v>
      </c>
      <c r="DP233" s="600">
        <f t="shared" si="168"/>
        <v>0</v>
      </c>
      <c r="DQ233" s="601">
        <f t="shared" si="169"/>
        <v>0</v>
      </c>
      <c r="DR233" s="601">
        <f t="shared" si="170"/>
        <v>0</v>
      </c>
      <c r="DS233" s="601">
        <f t="shared" si="171"/>
        <v>0</v>
      </c>
      <c r="DT233" s="601">
        <f t="shared" si="172"/>
        <v>0</v>
      </c>
      <c r="DU233" s="602">
        <f t="shared" si="173"/>
        <v>0</v>
      </c>
      <c r="DV233" s="600">
        <f t="shared" si="174"/>
        <v>0</v>
      </c>
      <c r="DW233" s="601">
        <f t="shared" si="175"/>
        <v>9600</v>
      </c>
      <c r="DX233" s="601">
        <f t="shared" si="176"/>
        <v>0</v>
      </c>
      <c r="DY233" s="601">
        <f t="shared" si="177"/>
        <v>0</v>
      </c>
      <c r="DZ233" s="601">
        <f t="shared" si="178"/>
        <v>58000</v>
      </c>
      <c r="EA233" s="602">
        <f t="shared" si="179"/>
        <v>67600</v>
      </c>
      <c r="EB233" s="459"/>
      <c r="EC233" s="366"/>
      <c r="ED233" s="174"/>
      <c r="EE233" s="174"/>
      <c r="EF233" s="174"/>
      <c r="EG233" s="174"/>
      <c r="EH233" s="174">
        <f t="shared" si="180"/>
        <v>0</v>
      </c>
      <c r="EI233" s="602"/>
      <c r="EJ233" s="459"/>
      <c r="EK233" s="614"/>
      <c r="EL233" s="622"/>
      <c r="EM233" s="623"/>
      <c r="EO233" s="600">
        <v>632072.34</v>
      </c>
      <c r="EP233" s="601">
        <v>191635.66</v>
      </c>
      <c r="EQ233" s="601">
        <f t="shared" si="181"/>
        <v>823708</v>
      </c>
      <c r="ER233" s="624" t="s">
        <v>5833</v>
      </c>
      <c r="ES233" s="625">
        <v>45147</v>
      </c>
    </row>
    <row r="234" spans="1:149">
      <c r="A234" s="231">
        <v>288</v>
      </c>
      <c r="B234" s="151">
        <v>4465</v>
      </c>
      <c r="C234" s="151">
        <v>46750428</v>
      </c>
      <c r="D234" s="232" t="s">
        <v>1738</v>
      </c>
      <c r="E234" s="366"/>
      <c r="F234" s="174">
        <v>105120</v>
      </c>
      <c r="G234" s="174"/>
      <c r="H234" s="174"/>
      <c r="I234" s="174"/>
      <c r="J234" s="367">
        <f t="shared" si="188"/>
        <v>105120</v>
      </c>
      <c r="K234" s="366"/>
      <c r="L234" s="174"/>
      <c r="M234" s="174"/>
      <c r="N234" s="174"/>
      <c r="O234" s="174"/>
      <c r="P234" s="367">
        <f t="shared" si="182"/>
        <v>0</v>
      </c>
      <c r="Q234" s="366"/>
      <c r="R234" s="174">
        <f t="shared" si="143"/>
        <v>105120</v>
      </c>
      <c r="S234" s="174"/>
      <c r="T234" s="174"/>
      <c r="U234" s="174"/>
      <c r="V234" s="367">
        <f t="shared" si="144"/>
        <v>105120</v>
      </c>
      <c r="W234" s="366"/>
      <c r="X234" s="174"/>
      <c r="Y234" s="174"/>
      <c r="Z234" s="174"/>
      <c r="AA234" s="174"/>
      <c r="AB234" s="367">
        <f t="shared" si="145"/>
        <v>0</v>
      </c>
      <c r="AC234" s="366"/>
      <c r="AD234" s="174"/>
      <c r="AE234" s="174"/>
      <c r="AF234" s="174"/>
      <c r="AG234" s="174"/>
      <c r="AH234" s="367">
        <f t="shared" si="146"/>
        <v>0</v>
      </c>
      <c r="AI234" s="366"/>
      <c r="AJ234" s="174"/>
      <c r="AK234" s="174"/>
      <c r="AL234" s="174"/>
      <c r="AM234" s="174">
        <f t="shared" si="147"/>
        <v>0</v>
      </c>
      <c r="AN234" s="367">
        <f t="shared" si="148"/>
        <v>0</v>
      </c>
      <c r="AO234" s="611"/>
      <c r="AP234" s="174"/>
      <c r="AQ234" s="174"/>
      <c r="AR234" s="174"/>
      <c r="AS234" s="174">
        <v>127000</v>
      </c>
      <c r="AT234" s="367">
        <f t="shared" si="183"/>
        <v>127000</v>
      </c>
      <c r="AU234" s="366"/>
      <c r="AV234" s="174"/>
      <c r="AW234" s="174"/>
      <c r="AX234" s="174"/>
      <c r="AY234" s="174"/>
      <c r="AZ234" s="367">
        <f t="shared" si="149"/>
        <v>0</v>
      </c>
      <c r="BA234" s="366"/>
      <c r="BB234" s="174"/>
      <c r="BC234" s="174"/>
      <c r="BD234" s="174"/>
      <c r="BE234" s="174">
        <f t="shared" si="150"/>
        <v>127000</v>
      </c>
      <c r="BF234" s="367">
        <f t="shared" si="151"/>
        <v>127000</v>
      </c>
      <c r="BG234" s="611"/>
      <c r="BH234" s="174"/>
      <c r="BI234" s="174"/>
      <c r="BJ234" s="174"/>
      <c r="BK234" s="174"/>
      <c r="BL234" s="367">
        <f t="shared" si="184"/>
        <v>0</v>
      </c>
      <c r="BM234" s="366"/>
      <c r="BN234" s="174"/>
      <c r="BO234" s="174"/>
      <c r="BP234" s="174"/>
      <c r="BQ234" s="174"/>
      <c r="BR234" s="367">
        <f t="shared" si="152"/>
        <v>0</v>
      </c>
      <c r="BS234" s="366"/>
      <c r="BT234" s="174"/>
      <c r="BU234" s="174"/>
      <c r="BV234" s="174"/>
      <c r="BW234" s="174"/>
      <c r="BX234" s="367">
        <f t="shared" si="153"/>
        <v>0</v>
      </c>
      <c r="BY234" s="366"/>
      <c r="BZ234" s="174"/>
      <c r="CA234" s="174"/>
      <c r="CB234" s="174"/>
      <c r="CC234" s="174"/>
      <c r="CD234" s="367">
        <f t="shared" si="154"/>
        <v>0</v>
      </c>
      <c r="CE234" s="618"/>
      <c r="CF234" s="366"/>
      <c r="CG234" s="174"/>
      <c r="CH234" s="174"/>
      <c r="CI234" s="174"/>
      <c r="CJ234" s="174"/>
      <c r="CK234" s="367">
        <f t="shared" si="185"/>
        <v>0</v>
      </c>
      <c r="CL234" s="611">
        <f t="shared" si="155"/>
        <v>0</v>
      </c>
      <c r="CM234" s="174">
        <f t="shared" si="156"/>
        <v>0</v>
      </c>
      <c r="CN234" s="174">
        <f t="shared" si="157"/>
        <v>0</v>
      </c>
      <c r="CO234" s="174">
        <f t="shared" si="158"/>
        <v>0</v>
      </c>
      <c r="CP234" s="174">
        <f t="shared" si="159"/>
        <v>0</v>
      </c>
      <c r="CQ234" s="367">
        <f t="shared" si="186"/>
        <v>0</v>
      </c>
      <c r="CR234" s="613"/>
      <c r="CS234" s="601"/>
      <c r="CT234" s="601"/>
      <c r="CU234" s="601"/>
      <c r="CV234" s="601"/>
      <c r="CW234" s="367">
        <f t="shared" si="187"/>
        <v>0</v>
      </c>
      <c r="CX234" s="366"/>
      <c r="CY234" s="174"/>
      <c r="CZ234" s="174"/>
      <c r="DA234" s="174"/>
      <c r="DB234" s="174"/>
      <c r="DC234" s="367">
        <f t="shared" si="160"/>
        <v>0</v>
      </c>
      <c r="DD234" s="366"/>
      <c r="DE234" s="174"/>
      <c r="DF234" s="174"/>
      <c r="DG234" s="174"/>
      <c r="DH234" s="174"/>
      <c r="DI234" s="367">
        <f t="shared" si="161"/>
        <v>0</v>
      </c>
      <c r="DJ234" s="600">
        <f t="shared" si="162"/>
        <v>0</v>
      </c>
      <c r="DK234" s="601">
        <f t="shared" si="163"/>
        <v>105120</v>
      </c>
      <c r="DL234" s="601">
        <f t="shared" si="164"/>
        <v>0</v>
      </c>
      <c r="DM234" s="601">
        <f t="shared" si="165"/>
        <v>0</v>
      </c>
      <c r="DN234" s="601">
        <f t="shared" si="166"/>
        <v>127000</v>
      </c>
      <c r="DO234" s="602">
        <f t="shared" si="167"/>
        <v>232120</v>
      </c>
      <c r="DP234" s="600">
        <f t="shared" si="168"/>
        <v>0</v>
      </c>
      <c r="DQ234" s="601">
        <f t="shared" si="169"/>
        <v>0</v>
      </c>
      <c r="DR234" s="601">
        <f t="shared" si="170"/>
        <v>0</v>
      </c>
      <c r="DS234" s="601">
        <f t="shared" si="171"/>
        <v>0</v>
      </c>
      <c r="DT234" s="601">
        <f t="shared" si="172"/>
        <v>0</v>
      </c>
      <c r="DU234" s="602">
        <f t="shared" si="173"/>
        <v>0</v>
      </c>
      <c r="DV234" s="600">
        <f t="shared" si="174"/>
        <v>0</v>
      </c>
      <c r="DW234" s="601">
        <f t="shared" si="175"/>
        <v>105120</v>
      </c>
      <c r="DX234" s="601">
        <f t="shared" si="176"/>
        <v>0</v>
      </c>
      <c r="DY234" s="601">
        <f t="shared" si="177"/>
        <v>0</v>
      </c>
      <c r="DZ234" s="601">
        <f t="shared" si="178"/>
        <v>127000</v>
      </c>
      <c r="EA234" s="602">
        <f t="shared" si="179"/>
        <v>232120</v>
      </c>
      <c r="EB234" s="459"/>
      <c r="EC234" s="366"/>
      <c r="ED234" s="174"/>
      <c r="EE234" s="174"/>
      <c r="EF234" s="174"/>
      <c r="EG234" s="174"/>
      <c r="EH234" s="174">
        <f t="shared" si="180"/>
        <v>0</v>
      </c>
      <c r="EI234" s="602"/>
      <c r="EJ234" s="459"/>
      <c r="EK234" s="614"/>
      <c r="EL234" s="622"/>
      <c r="EM234" s="623"/>
      <c r="EO234" s="600">
        <v>1590401.17</v>
      </c>
      <c r="EP234" s="601">
        <v>482187.83</v>
      </c>
      <c r="EQ234" s="601">
        <f t="shared" si="181"/>
        <v>2072589</v>
      </c>
      <c r="ER234" s="624" t="s">
        <v>5818</v>
      </c>
      <c r="ES234" s="625">
        <v>45140</v>
      </c>
    </row>
    <row r="235" spans="1:149">
      <c r="A235" s="231">
        <v>289</v>
      </c>
      <c r="B235" s="151">
        <v>4466</v>
      </c>
      <c r="C235" s="151">
        <v>70982074</v>
      </c>
      <c r="D235" s="232" t="s">
        <v>1746</v>
      </c>
      <c r="E235" s="366"/>
      <c r="F235" s="174">
        <v>29760</v>
      </c>
      <c r="G235" s="174"/>
      <c r="H235" s="174"/>
      <c r="I235" s="174"/>
      <c r="J235" s="367">
        <f t="shared" si="188"/>
        <v>29760</v>
      </c>
      <c r="K235" s="366"/>
      <c r="L235" s="174"/>
      <c r="M235" s="174"/>
      <c r="N235" s="174"/>
      <c r="O235" s="174"/>
      <c r="P235" s="367">
        <f t="shared" si="182"/>
        <v>0</v>
      </c>
      <c r="Q235" s="366"/>
      <c r="R235" s="174">
        <f t="shared" si="143"/>
        <v>29760</v>
      </c>
      <c r="S235" s="174"/>
      <c r="T235" s="174"/>
      <c r="U235" s="174"/>
      <c r="V235" s="367">
        <f t="shared" si="144"/>
        <v>29760</v>
      </c>
      <c r="W235" s="366"/>
      <c r="X235" s="174"/>
      <c r="Y235" s="174"/>
      <c r="Z235" s="174"/>
      <c r="AA235" s="174">
        <v>86000</v>
      </c>
      <c r="AB235" s="367">
        <f t="shared" si="145"/>
        <v>86000</v>
      </c>
      <c r="AC235" s="366"/>
      <c r="AD235" s="174"/>
      <c r="AE235" s="174"/>
      <c r="AF235" s="174"/>
      <c r="AG235" s="174"/>
      <c r="AH235" s="367">
        <f t="shared" si="146"/>
        <v>0</v>
      </c>
      <c r="AI235" s="366"/>
      <c r="AJ235" s="174"/>
      <c r="AK235" s="174"/>
      <c r="AL235" s="174"/>
      <c r="AM235" s="174">
        <f t="shared" si="147"/>
        <v>86000</v>
      </c>
      <c r="AN235" s="367">
        <f t="shared" si="148"/>
        <v>86000</v>
      </c>
      <c r="AO235" s="611"/>
      <c r="AP235" s="174"/>
      <c r="AQ235" s="174"/>
      <c r="AR235" s="174"/>
      <c r="AS235" s="174">
        <v>28000</v>
      </c>
      <c r="AT235" s="367">
        <f t="shared" si="183"/>
        <v>28000</v>
      </c>
      <c r="AU235" s="366"/>
      <c r="AV235" s="174"/>
      <c r="AW235" s="174"/>
      <c r="AX235" s="174"/>
      <c r="AY235" s="174"/>
      <c r="AZ235" s="367">
        <f t="shared" si="149"/>
        <v>0</v>
      </c>
      <c r="BA235" s="366"/>
      <c r="BB235" s="174"/>
      <c r="BC235" s="174"/>
      <c r="BD235" s="174"/>
      <c r="BE235" s="174">
        <f t="shared" si="150"/>
        <v>28000</v>
      </c>
      <c r="BF235" s="367">
        <f t="shared" si="151"/>
        <v>28000</v>
      </c>
      <c r="BG235" s="611"/>
      <c r="BH235" s="174"/>
      <c r="BI235" s="174"/>
      <c r="BJ235" s="174"/>
      <c r="BK235" s="174"/>
      <c r="BL235" s="367">
        <f t="shared" si="184"/>
        <v>0</v>
      </c>
      <c r="BM235" s="366"/>
      <c r="BN235" s="174"/>
      <c r="BO235" s="174"/>
      <c r="BP235" s="174"/>
      <c r="BQ235" s="174"/>
      <c r="BR235" s="367">
        <f t="shared" si="152"/>
        <v>0</v>
      </c>
      <c r="BS235" s="366"/>
      <c r="BT235" s="174"/>
      <c r="BU235" s="174"/>
      <c r="BV235" s="174"/>
      <c r="BW235" s="174"/>
      <c r="BX235" s="367">
        <f t="shared" si="153"/>
        <v>0</v>
      </c>
      <c r="BY235" s="366"/>
      <c r="BZ235" s="174"/>
      <c r="CA235" s="174"/>
      <c r="CB235" s="174"/>
      <c r="CC235" s="174"/>
      <c r="CD235" s="367">
        <f t="shared" si="154"/>
        <v>0</v>
      </c>
      <c r="CE235" s="618"/>
      <c r="CF235" s="366"/>
      <c r="CG235" s="174"/>
      <c r="CH235" s="174"/>
      <c r="CI235" s="174"/>
      <c r="CJ235" s="174"/>
      <c r="CK235" s="367">
        <f t="shared" si="185"/>
        <v>0</v>
      </c>
      <c r="CL235" s="611">
        <f t="shared" si="155"/>
        <v>0</v>
      </c>
      <c r="CM235" s="174">
        <f t="shared" si="156"/>
        <v>0</v>
      </c>
      <c r="CN235" s="174">
        <f t="shared" si="157"/>
        <v>0</v>
      </c>
      <c r="CO235" s="174">
        <f t="shared" si="158"/>
        <v>0</v>
      </c>
      <c r="CP235" s="174">
        <f t="shared" si="159"/>
        <v>0</v>
      </c>
      <c r="CQ235" s="367">
        <f t="shared" si="186"/>
        <v>0</v>
      </c>
      <c r="CR235" s="613"/>
      <c r="CS235" s="601"/>
      <c r="CT235" s="601"/>
      <c r="CU235" s="601"/>
      <c r="CV235" s="601"/>
      <c r="CW235" s="367">
        <f t="shared" si="187"/>
        <v>0</v>
      </c>
      <c r="CX235" s="366"/>
      <c r="CY235" s="174"/>
      <c r="CZ235" s="174"/>
      <c r="DA235" s="174"/>
      <c r="DB235" s="174"/>
      <c r="DC235" s="367">
        <f t="shared" si="160"/>
        <v>0</v>
      </c>
      <c r="DD235" s="366"/>
      <c r="DE235" s="174"/>
      <c r="DF235" s="174"/>
      <c r="DG235" s="174"/>
      <c r="DH235" s="174"/>
      <c r="DI235" s="367">
        <f t="shared" si="161"/>
        <v>0</v>
      </c>
      <c r="DJ235" s="600">
        <f t="shared" si="162"/>
        <v>0</v>
      </c>
      <c r="DK235" s="601">
        <f t="shared" si="163"/>
        <v>29760</v>
      </c>
      <c r="DL235" s="601">
        <f t="shared" si="164"/>
        <v>0</v>
      </c>
      <c r="DM235" s="601">
        <f t="shared" si="165"/>
        <v>0</v>
      </c>
      <c r="DN235" s="601">
        <f t="shared" si="166"/>
        <v>114000</v>
      </c>
      <c r="DO235" s="602">
        <f t="shared" si="167"/>
        <v>143760</v>
      </c>
      <c r="DP235" s="600">
        <f t="shared" si="168"/>
        <v>0</v>
      </c>
      <c r="DQ235" s="601">
        <f t="shared" si="169"/>
        <v>0</v>
      </c>
      <c r="DR235" s="601">
        <f t="shared" si="170"/>
        <v>0</v>
      </c>
      <c r="DS235" s="601">
        <f t="shared" si="171"/>
        <v>0</v>
      </c>
      <c r="DT235" s="601">
        <f t="shared" si="172"/>
        <v>0</v>
      </c>
      <c r="DU235" s="602">
        <f t="shared" si="173"/>
        <v>0</v>
      </c>
      <c r="DV235" s="600">
        <f t="shared" si="174"/>
        <v>0</v>
      </c>
      <c r="DW235" s="601">
        <f t="shared" si="175"/>
        <v>29760</v>
      </c>
      <c r="DX235" s="601">
        <f t="shared" si="176"/>
        <v>0</v>
      </c>
      <c r="DY235" s="601">
        <f t="shared" si="177"/>
        <v>0</v>
      </c>
      <c r="DZ235" s="601">
        <f t="shared" si="178"/>
        <v>114000</v>
      </c>
      <c r="EA235" s="602">
        <f t="shared" si="179"/>
        <v>143760</v>
      </c>
      <c r="EB235" s="459"/>
      <c r="EC235" s="366"/>
      <c r="ED235" s="174"/>
      <c r="EE235" s="174"/>
      <c r="EF235" s="174"/>
      <c r="EG235" s="174"/>
      <c r="EH235" s="174">
        <f t="shared" si="180"/>
        <v>0</v>
      </c>
      <c r="EI235" s="602"/>
      <c r="EJ235" s="459"/>
      <c r="EK235" s="614"/>
      <c r="EL235" s="622"/>
      <c r="EM235" s="623"/>
      <c r="EO235" s="600">
        <v>902268.56</v>
      </c>
      <c r="EP235" s="601">
        <v>273555.44</v>
      </c>
      <c r="EQ235" s="601">
        <f t="shared" si="181"/>
        <v>1175824</v>
      </c>
      <c r="ER235" s="624" t="s">
        <v>5786</v>
      </c>
      <c r="ES235" s="625">
        <v>45131</v>
      </c>
    </row>
    <row r="236" spans="1:149">
      <c r="A236" s="231">
        <v>290</v>
      </c>
      <c r="B236" s="151">
        <v>4470</v>
      </c>
      <c r="C236" s="151">
        <v>70982112</v>
      </c>
      <c r="D236" s="232" t="s">
        <v>1755</v>
      </c>
      <c r="E236" s="366"/>
      <c r="F236" s="174"/>
      <c r="G236" s="174"/>
      <c r="H236" s="174"/>
      <c r="I236" s="174"/>
      <c r="J236" s="367">
        <f t="shared" si="188"/>
        <v>0</v>
      </c>
      <c r="K236" s="366"/>
      <c r="L236" s="174"/>
      <c r="M236" s="174"/>
      <c r="N236" s="174"/>
      <c r="O236" s="174"/>
      <c r="P236" s="367">
        <f t="shared" si="182"/>
        <v>0</v>
      </c>
      <c r="Q236" s="366"/>
      <c r="R236" s="174">
        <f t="shared" si="143"/>
        <v>0</v>
      </c>
      <c r="S236" s="174"/>
      <c r="T236" s="174"/>
      <c r="U236" s="174"/>
      <c r="V236" s="367">
        <f t="shared" si="144"/>
        <v>0</v>
      </c>
      <c r="W236" s="366"/>
      <c r="X236" s="174"/>
      <c r="Y236" s="174"/>
      <c r="Z236" s="174"/>
      <c r="AA236" s="174"/>
      <c r="AB236" s="367">
        <f t="shared" si="145"/>
        <v>0</v>
      </c>
      <c r="AC236" s="366"/>
      <c r="AD236" s="174"/>
      <c r="AE236" s="174"/>
      <c r="AF236" s="174"/>
      <c r="AG236" s="174"/>
      <c r="AH236" s="367">
        <f t="shared" si="146"/>
        <v>0</v>
      </c>
      <c r="AI236" s="366"/>
      <c r="AJ236" s="174"/>
      <c r="AK236" s="174"/>
      <c r="AL236" s="174"/>
      <c r="AM236" s="174">
        <f t="shared" si="147"/>
        <v>0</v>
      </c>
      <c r="AN236" s="367">
        <f t="shared" si="148"/>
        <v>0</v>
      </c>
      <c r="AO236" s="611"/>
      <c r="AP236" s="174"/>
      <c r="AQ236" s="174"/>
      <c r="AR236" s="174"/>
      <c r="AS236" s="174"/>
      <c r="AT236" s="367">
        <f t="shared" si="183"/>
        <v>0</v>
      </c>
      <c r="AU236" s="366"/>
      <c r="AV236" s="174"/>
      <c r="AW236" s="174"/>
      <c r="AX236" s="174"/>
      <c r="AY236" s="174"/>
      <c r="AZ236" s="367">
        <f t="shared" si="149"/>
        <v>0</v>
      </c>
      <c r="BA236" s="366"/>
      <c r="BB236" s="174"/>
      <c r="BC236" s="174"/>
      <c r="BD236" s="174"/>
      <c r="BE236" s="174">
        <f t="shared" si="150"/>
        <v>0</v>
      </c>
      <c r="BF236" s="367">
        <f t="shared" si="151"/>
        <v>0</v>
      </c>
      <c r="BG236" s="611"/>
      <c r="BH236" s="174"/>
      <c r="BI236" s="174"/>
      <c r="BJ236" s="174"/>
      <c r="BK236" s="174"/>
      <c r="BL236" s="367">
        <f t="shared" si="184"/>
        <v>0</v>
      </c>
      <c r="BM236" s="366"/>
      <c r="BN236" s="174"/>
      <c r="BO236" s="174"/>
      <c r="BP236" s="174"/>
      <c r="BQ236" s="174"/>
      <c r="BR236" s="367">
        <f t="shared" si="152"/>
        <v>0</v>
      </c>
      <c r="BS236" s="366"/>
      <c r="BT236" s="174"/>
      <c r="BU236" s="174"/>
      <c r="BV236" s="174"/>
      <c r="BW236" s="174"/>
      <c r="BX236" s="367">
        <f t="shared" si="153"/>
        <v>0</v>
      </c>
      <c r="BY236" s="366"/>
      <c r="BZ236" s="174"/>
      <c r="CA236" s="174"/>
      <c r="CB236" s="174"/>
      <c r="CC236" s="174"/>
      <c r="CD236" s="367">
        <f t="shared" si="154"/>
        <v>0</v>
      </c>
      <c r="CE236" s="618"/>
      <c r="CF236" s="366"/>
      <c r="CG236" s="174"/>
      <c r="CH236" s="174"/>
      <c r="CI236" s="174"/>
      <c r="CJ236" s="174"/>
      <c r="CK236" s="367">
        <f t="shared" si="185"/>
        <v>0</v>
      </c>
      <c r="CL236" s="611">
        <f t="shared" si="155"/>
        <v>0</v>
      </c>
      <c r="CM236" s="174">
        <f t="shared" si="156"/>
        <v>0</v>
      </c>
      <c r="CN236" s="174">
        <f t="shared" si="157"/>
        <v>0</v>
      </c>
      <c r="CO236" s="174">
        <f t="shared" si="158"/>
        <v>0</v>
      </c>
      <c r="CP236" s="174">
        <f t="shared" si="159"/>
        <v>0</v>
      </c>
      <c r="CQ236" s="367">
        <f t="shared" si="186"/>
        <v>0</v>
      </c>
      <c r="CR236" s="613"/>
      <c r="CS236" s="601"/>
      <c r="CT236" s="601"/>
      <c r="CU236" s="601"/>
      <c r="CV236" s="601"/>
      <c r="CW236" s="367">
        <f t="shared" si="187"/>
        <v>0</v>
      </c>
      <c r="CX236" s="366"/>
      <c r="CY236" s="174"/>
      <c r="CZ236" s="174"/>
      <c r="DA236" s="174"/>
      <c r="DB236" s="174"/>
      <c r="DC236" s="367">
        <f t="shared" si="160"/>
        <v>0</v>
      </c>
      <c r="DD236" s="366"/>
      <c r="DE236" s="174"/>
      <c r="DF236" s="174"/>
      <c r="DG236" s="174"/>
      <c r="DH236" s="174"/>
      <c r="DI236" s="367">
        <f t="shared" si="161"/>
        <v>0</v>
      </c>
      <c r="DJ236" s="600">
        <f t="shared" si="162"/>
        <v>0</v>
      </c>
      <c r="DK236" s="601">
        <f t="shared" si="163"/>
        <v>0</v>
      </c>
      <c r="DL236" s="601">
        <f t="shared" si="164"/>
        <v>0</v>
      </c>
      <c r="DM236" s="601">
        <f t="shared" si="165"/>
        <v>0</v>
      </c>
      <c r="DN236" s="601">
        <f t="shared" si="166"/>
        <v>0</v>
      </c>
      <c r="DO236" s="602">
        <f t="shared" si="167"/>
        <v>0</v>
      </c>
      <c r="DP236" s="600">
        <f t="shared" si="168"/>
        <v>0</v>
      </c>
      <c r="DQ236" s="601">
        <f t="shared" si="169"/>
        <v>0</v>
      </c>
      <c r="DR236" s="601">
        <f t="shared" si="170"/>
        <v>0</v>
      </c>
      <c r="DS236" s="601">
        <f t="shared" si="171"/>
        <v>0</v>
      </c>
      <c r="DT236" s="601">
        <f t="shared" si="172"/>
        <v>0</v>
      </c>
      <c r="DU236" s="602">
        <f t="shared" si="173"/>
        <v>0</v>
      </c>
      <c r="DV236" s="600">
        <f t="shared" si="174"/>
        <v>0</v>
      </c>
      <c r="DW236" s="601">
        <f t="shared" si="175"/>
        <v>0</v>
      </c>
      <c r="DX236" s="601">
        <f t="shared" si="176"/>
        <v>0</v>
      </c>
      <c r="DY236" s="601">
        <f t="shared" si="177"/>
        <v>0</v>
      </c>
      <c r="DZ236" s="601">
        <f t="shared" si="178"/>
        <v>0</v>
      </c>
      <c r="EA236" s="602">
        <f t="shared" si="179"/>
        <v>0</v>
      </c>
      <c r="EB236" s="459"/>
      <c r="EC236" s="366"/>
      <c r="ED236" s="174"/>
      <c r="EE236" s="174"/>
      <c r="EF236" s="174"/>
      <c r="EG236" s="174"/>
      <c r="EH236" s="174">
        <f t="shared" si="180"/>
        <v>0</v>
      </c>
      <c r="EI236" s="602"/>
      <c r="EJ236" s="459"/>
      <c r="EK236" s="614"/>
      <c r="EL236" s="622"/>
      <c r="EM236" s="623"/>
      <c r="EO236" s="600"/>
      <c r="EP236" s="601"/>
      <c r="EQ236" s="601"/>
      <c r="ER236" s="624"/>
      <c r="ES236" s="625"/>
    </row>
    <row r="237" spans="1:149">
      <c r="A237" s="231">
        <v>291</v>
      </c>
      <c r="B237" s="151">
        <v>4486</v>
      </c>
      <c r="C237" s="151">
        <v>46750401</v>
      </c>
      <c r="D237" s="232" t="s">
        <v>1761</v>
      </c>
      <c r="E237" s="366"/>
      <c r="F237" s="174"/>
      <c r="G237" s="174"/>
      <c r="H237" s="174"/>
      <c r="I237" s="174"/>
      <c r="J237" s="367">
        <f t="shared" si="188"/>
        <v>0</v>
      </c>
      <c r="K237" s="366"/>
      <c r="L237" s="174"/>
      <c r="M237" s="174"/>
      <c r="N237" s="174"/>
      <c r="O237" s="174"/>
      <c r="P237" s="367">
        <f t="shared" si="182"/>
        <v>0</v>
      </c>
      <c r="Q237" s="366"/>
      <c r="R237" s="174">
        <f t="shared" si="143"/>
        <v>0</v>
      </c>
      <c r="S237" s="174"/>
      <c r="T237" s="174"/>
      <c r="U237" s="174"/>
      <c r="V237" s="367">
        <f t="shared" si="144"/>
        <v>0</v>
      </c>
      <c r="W237" s="366"/>
      <c r="X237" s="174"/>
      <c r="Y237" s="174"/>
      <c r="Z237" s="174"/>
      <c r="AA237" s="174"/>
      <c r="AB237" s="367">
        <f t="shared" si="145"/>
        <v>0</v>
      </c>
      <c r="AC237" s="366"/>
      <c r="AD237" s="174"/>
      <c r="AE237" s="174"/>
      <c r="AF237" s="174"/>
      <c r="AG237" s="174"/>
      <c r="AH237" s="367">
        <f t="shared" si="146"/>
        <v>0</v>
      </c>
      <c r="AI237" s="366"/>
      <c r="AJ237" s="174"/>
      <c r="AK237" s="174"/>
      <c r="AL237" s="174"/>
      <c r="AM237" s="174">
        <f t="shared" si="147"/>
        <v>0</v>
      </c>
      <c r="AN237" s="367">
        <f t="shared" si="148"/>
        <v>0</v>
      </c>
      <c r="AO237" s="611"/>
      <c r="AP237" s="174"/>
      <c r="AQ237" s="174"/>
      <c r="AR237" s="174"/>
      <c r="AS237" s="174"/>
      <c r="AT237" s="367">
        <f t="shared" si="183"/>
        <v>0</v>
      </c>
      <c r="AU237" s="366"/>
      <c r="AV237" s="174"/>
      <c r="AW237" s="174"/>
      <c r="AX237" s="174"/>
      <c r="AY237" s="174"/>
      <c r="AZ237" s="367">
        <f t="shared" si="149"/>
        <v>0</v>
      </c>
      <c r="BA237" s="366"/>
      <c r="BB237" s="174"/>
      <c r="BC237" s="174"/>
      <c r="BD237" s="174"/>
      <c r="BE237" s="174">
        <f t="shared" si="150"/>
        <v>0</v>
      </c>
      <c r="BF237" s="367">
        <f t="shared" si="151"/>
        <v>0</v>
      </c>
      <c r="BG237" s="611"/>
      <c r="BH237" s="174"/>
      <c r="BI237" s="174"/>
      <c r="BJ237" s="174"/>
      <c r="BK237" s="174"/>
      <c r="BL237" s="367">
        <f t="shared" si="184"/>
        <v>0</v>
      </c>
      <c r="BM237" s="366"/>
      <c r="BN237" s="174"/>
      <c r="BO237" s="174"/>
      <c r="BP237" s="174"/>
      <c r="BQ237" s="174"/>
      <c r="BR237" s="367">
        <f t="shared" si="152"/>
        <v>0</v>
      </c>
      <c r="BS237" s="366"/>
      <c r="BT237" s="174"/>
      <c r="BU237" s="174"/>
      <c r="BV237" s="174"/>
      <c r="BW237" s="174"/>
      <c r="BX237" s="367">
        <f t="shared" si="153"/>
        <v>0</v>
      </c>
      <c r="BY237" s="366"/>
      <c r="BZ237" s="174"/>
      <c r="CA237" s="174"/>
      <c r="CB237" s="174"/>
      <c r="CC237" s="174"/>
      <c r="CD237" s="367">
        <f t="shared" si="154"/>
        <v>0</v>
      </c>
      <c r="CE237" s="618"/>
      <c r="CF237" s="366"/>
      <c r="CG237" s="174"/>
      <c r="CH237" s="174"/>
      <c r="CI237" s="174"/>
      <c r="CJ237" s="174"/>
      <c r="CK237" s="367">
        <f t="shared" si="185"/>
        <v>0</v>
      </c>
      <c r="CL237" s="611">
        <f t="shared" si="155"/>
        <v>0</v>
      </c>
      <c r="CM237" s="174">
        <f t="shared" si="156"/>
        <v>0</v>
      </c>
      <c r="CN237" s="174">
        <f t="shared" si="157"/>
        <v>0</v>
      </c>
      <c r="CO237" s="174">
        <f t="shared" si="158"/>
        <v>0</v>
      </c>
      <c r="CP237" s="174">
        <f t="shared" si="159"/>
        <v>0</v>
      </c>
      <c r="CQ237" s="367">
        <f t="shared" si="186"/>
        <v>0</v>
      </c>
      <c r="CR237" s="613"/>
      <c r="CS237" s="601"/>
      <c r="CT237" s="601"/>
      <c r="CU237" s="601"/>
      <c r="CV237" s="601"/>
      <c r="CW237" s="367">
        <f t="shared" si="187"/>
        <v>0</v>
      </c>
      <c r="CX237" s="366"/>
      <c r="CY237" s="174"/>
      <c r="CZ237" s="174"/>
      <c r="DA237" s="174"/>
      <c r="DB237" s="174"/>
      <c r="DC237" s="367">
        <f t="shared" si="160"/>
        <v>0</v>
      </c>
      <c r="DD237" s="366"/>
      <c r="DE237" s="174"/>
      <c r="DF237" s="174"/>
      <c r="DG237" s="174"/>
      <c r="DH237" s="174"/>
      <c r="DI237" s="367">
        <f t="shared" si="161"/>
        <v>0</v>
      </c>
      <c r="DJ237" s="600">
        <f t="shared" si="162"/>
        <v>0</v>
      </c>
      <c r="DK237" s="601">
        <f t="shared" si="163"/>
        <v>0</v>
      </c>
      <c r="DL237" s="601">
        <f t="shared" si="164"/>
        <v>0</v>
      </c>
      <c r="DM237" s="601">
        <f t="shared" si="165"/>
        <v>0</v>
      </c>
      <c r="DN237" s="601">
        <f t="shared" si="166"/>
        <v>0</v>
      </c>
      <c r="DO237" s="602">
        <f t="shared" si="167"/>
        <v>0</v>
      </c>
      <c r="DP237" s="600">
        <f t="shared" si="168"/>
        <v>0</v>
      </c>
      <c r="DQ237" s="601">
        <f t="shared" si="169"/>
        <v>0</v>
      </c>
      <c r="DR237" s="601">
        <f t="shared" si="170"/>
        <v>0</v>
      </c>
      <c r="DS237" s="601">
        <f t="shared" si="171"/>
        <v>0</v>
      </c>
      <c r="DT237" s="601">
        <f t="shared" si="172"/>
        <v>0</v>
      </c>
      <c r="DU237" s="602">
        <f t="shared" si="173"/>
        <v>0</v>
      </c>
      <c r="DV237" s="600">
        <f t="shared" si="174"/>
        <v>0</v>
      </c>
      <c r="DW237" s="601">
        <f t="shared" si="175"/>
        <v>0</v>
      </c>
      <c r="DX237" s="601">
        <f t="shared" si="176"/>
        <v>0</v>
      </c>
      <c r="DY237" s="601">
        <f t="shared" si="177"/>
        <v>0</v>
      </c>
      <c r="DZ237" s="601">
        <f t="shared" si="178"/>
        <v>0</v>
      </c>
      <c r="EA237" s="602">
        <f t="shared" si="179"/>
        <v>0</v>
      </c>
      <c r="EB237" s="459"/>
      <c r="EC237" s="366"/>
      <c r="ED237" s="174"/>
      <c r="EE237" s="174"/>
      <c r="EF237" s="174"/>
      <c r="EG237" s="174"/>
      <c r="EH237" s="174">
        <f t="shared" si="180"/>
        <v>0</v>
      </c>
      <c r="EI237" s="602"/>
      <c r="EJ237" s="459"/>
      <c r="EK237" s="614"/>
      <c r="EL237" s="622"/>
      <c r="EM237" s="623"/>
      <c r="EO237" s="600"/>
      <c r="EP237" s="601"/>
      <c r="EQ237" s="601"/>
      <c r="ER237" s="624"/>
      <c r="ES237" s="625"/>
    </row>
    <row r="238" spans="1:149">
      <c r="A238" s="231">
        <v>292</v>
      </c>
      <c r="B238" s="151">
        <v>4419</v>
      </c>
      <c r="C238" s="151">
        <v>72744049</v>
      </c>
      <c r="D238" s="232" t="s">
        <v>1766</v>
      </c>
      <c r="E238" s="366"/>
      <c r="F238" s="174"/>
      <c r="G238" s="174"/>
      <c r="H238" s="174"/>
      <c r="I238" s="174"/>
      <c r="J238" s="367">
        <f t="shared" si="188"/>
        <v>0</v>
      </c>
      <c r="K238" s="366"/>
      <c r="L238" s="174"/>
      <c r="M238" s="174"/>
      <c r="N238" s="174"/>
      <c r="O238" s="174"/>
      <c r="P238" s="367">
        <f t="shared" si="182"/>
        <v>0</v>
      </c>
      <c r="Q238" s="366"/>
      <c r="R238" s="174">
        <f t="shared" si="143"/>
        <v>0</v>
      </c>
      <c r="S238" s="174"/>
      <c r="T238" s="174"/>
      <c r="U238" s="174"/>
      <c r="V238" s="367">
        <f t="shared" si="144"/>
        <v>0</v>
      </c>
      <c r="W238" s="366"/>
      <c r="X238" s="174"/>
      <c r="Y238" s="174"/>
      <c r="Z238" s="174"/>
      <c r="AA238" s="174"/>
      <c r="AB238" s="367">
        <f t="shared" si="145"/>
        <v>0</v>
      </c>
      <c r="AC238" s="366"/>
      <c r="AD238" s="174"/>
      <c r="AE238" s="174"/>
      <c r="AF238" s="174"/>
      <c r="AG238" s="174"/>
      <c r="AH238" s="367">
        <f t="shared" si="146"/>
        <v>0</v>
      </c>
      <c r="AI238" s="366"/>
      <c r="AJ238" s="174"/>
      <c r="AK238" s="174"/>
      <c r="AL238" s="174"/>
      <c r="AM238" s="174">
        <f t="shared" si="147"/>
        <v>0</v>
      </c>
      <c r="AN238" s="367">
        <f t="shared" si="148"/>
        <v>0</v>
      </c>
      <c r="AO238" s="611"/>
      <c r="AP238" s="174"/>
      <c r="AQ238" s="174"/>
      <c r="AR238" s="174"/>
      <c r="AS238" s="174"/>
      <c r="AT238" s="367">
        <f t="shared" si="183"/>
        <v>0</v>
      </c>
      <c r="AU238" s="366"/>
      <c r="AV238" s="174"/>
      <c r="AW238" s="174"/>
      <c r="AX238" s="174"/>
      <c r="AY238" s="174"/>
      <c r="AZ238" s="367">
        <f t="shared" si="149"/>
        <v>0</v>
      </c>
      <c r="BA238" s="366"/>
      <c r="BB238" s="174"/>
      <c r="BC238" s="174"/>
      <c r="BD238" s="174"/>
      <c r="BE238" s="174">
        <f t="shared" si="150"/>
        <v>0</v>
      </c>
      <c r="BF238" s="367">
        <f t="shared" si="151"/>
        <v>0</v>
      </c>
      <c r="BG238" s="611"/>
      <c r="BH238" s="174"/>
      <c r="BI238" s="174"/>
      <c r="BJ238" s="174"/>
      <c r="BK238" s="174"/>
      <c r="BL238" s="367">
        <f t="shared" si="184"/>
        <v>0</v>
      </c>
      <c r="BM238" s="366"/>
      <c r="BN238" s="174"/>
      <c r="BO238" s="174"/>
      <c r="BP238" s="174"/>
      <c r="BQ238" s="174"/>
      <c r="BR238" s="367">
        <f t="shared" si="152"/>
        <v>0</v>
      </c>
      <c r="BS238" s="366"/>
      <c r="BT238" s="174"/>
      <c r="BU238" s="174"/>
      <c r="BV238" s="174"/>
      <c r="BW238" s="174"/>
      <c r="BX238" s="367">
        <f t="shared" si="153"/>
        <v>0</v>
      </c>
      <c r="BY238" s="366"/>
      <c r="BZ238" s="174"/>
      <c r="CA238" s="174"/>
      <c r="CB238" s="174"/>
      <c r="CC238" s="174"/>
      <c r="CD238" s="367">
        <f t="shared" si="154"/>
        <v>0</v>
      </c>
      <c r="CE238" s="618"/>
      <c r="CF238" s="366"/>
      <c r="CG238" s="174"/>
      <c r="CH238" s="174"/>
      <c r="CI238" s="174"/>
      <c r="CJ238" s="174"/>
      <c r="CK238" s="367">
        <f t="shared" si="185"/>
        <v>0</v>
      </c>
      <c r="CL238" s="611">
        <f t="shared" si="155"/>
        <v>0</v>
      </c>
      <c r="CM238" s="174">
        <f t="shared" si="156"/>
        <v>0</v>
      </c>
      <c r="CN238" s="174">
        <f t="shared" si="157"/>
        <v>0</v>
      </c>
      <c r="CO238" s="174">
        <f t="shared" si="158"/>
        <v>0</v>
      </c>
      <c r="CP238" s="174">
        <f t="shared" si="159"/>
        <v>0</v>
      </c>
      <c r="CQ238" s="367">
        <f t="shared" si="186"/>
        <v>0</v>
      </c>
      <c r="CR238" s="613"/>
      <c r="CS238" s="601"/>
      <c r="CT238" s="601"/>
      <c r="CU238" s="601"/>
      <c r="CV238" s="601"/>
      <c r="CW238" s="367">
        <f t="shared" si="187"/>
        <v>0</v>
      </c>
      <c r="CX238" s="366"/>
      <c r="CY238" s="174"/>
      <c r="CZ238" s="174"/>
      <c r="DA238" s="174"/>
      <c r="DB238" s="174"/>
      <c r="DC238" s="367">
        <f t="shared" si="160"/>
        <v>0</v>
      </c>
      <c r="DD238" s="366"/>
      <c r="DE238" s="174"/>
      <c r="DF238" s="174"/>
      <c r="DG238" s="174"/>
      <c r="DH238" s="174"/>
      <c r="DI238" s="367">
        <f t="shared" si="161"/>
        <v>0</v>
      </c>
      <c r="DJ238" s="600">
        <f t="shared" si="162"/>
        <v>0</v>
      </c>
      <c r="DK238" s="601">
        <f t="shared" si="163"/>
        <v>0</v>
      </c>
      <c r="DL238" s="601">
        <f t="shared" si="164"/>
        <v>0</v>
      </c>
      <c r="DM238" s="601">
        <f t="shared" si="165"/>
        <v>0</v>
      </c>
      <c r="DN238" s="601">
        <f t="shared" si="166"/>
        <v>0</v>
      </c>
      <c r="DO238" s="602">
        <f t="shared" si="167"/>
        <v>0</v>
      </c>
      <c r="DP238" s="600">
        <f t="shared" si="168"/>
        <v>0</v>
      </c>
      <c r="DQ238" s="601">
        <f t="shared" si="169"/>
        <v>0</v>
      </c>
      <c r="DR238" s="601">
        <f t="shared" si="170"/>
        <v>0</v>
      </c>
      <c r="DS238" s="601">
        <f t="shared" si="171"/>
        <v>0</v>
      </c>
      <c r="DT238" s="601">
        <f t="shared" si="172"/>
        <v>0</v>
      </c>
      <c r="DU238" s="602">
        <f t="shared" si="173"/>
        <v>0</v>
      </c>
      <c r="DV238" s="600">
        <f t="shared" si="174"/>
        <v>0</v>
      </c>
      <c r="DW238" s="601">
        <f t="shared" si="175"/>
        <v>0</v>
      </c>
      <c r="DX238" s="601">
        <f t="shared" si="176"/>
        <v>0</v>
      </c>
      <c r="DY238" s="601">
        <f t="shared" si="177"/>
        <v>0</v>
      </c>
      <c r="DZ238" s="601">
        <f t="shared" si="178"/>
        <v>0</v>
      </c>
      <c r="EA238" s="602">
        <f t="shared" si="179"/>
        <v>0</v>
      </c>
      <c r="EB238" s="459"/>
      <c r="EC238" s="366"/>
      <c r="ED238" s="174"/>
      <c r="EE238" s="174"/>
      <c r="EF238" s="174"/>
      <c r="EG238" s="174"/>
      <c r="EH238" s="174">
        <f t="shared" si="180"/>
        <v>0</v>
      </c>
      <c r="EI238" s="602"/>
      <c r="EJ238" s="459"/>
      <c r="EK238" s="614"/>
      <c r="EL238" s="622"/>
      <c r="EM238" s="623"/>
      <c r="EO238" s="600">
        <v>917844.23</v>
      </c>
      <c r="EP238" s="601">
        <v>278277.77</v>
      </c>
      <c r="EQ238" s="601">
        <f t="shared" si="181"/>
        <v>1196122</v>
      </c>
      <c r="ER238" s="624" t="s">
        <v>5731</v>
      </c>
      <c r="ES238" s="625">
        <v>45089</v>
      </c>
    </row>
    <row r="239" spans="1:149">
      <c r="A239" s="231">
        <v>293</v>
      </c>
      <c r="B239" s="151">
        <v>4464</v>
      </c>
      <c r="C239" s="151">
        <v>46750461</v>
      </c>
      <c r="D239" s="232" t="s">
        <v>1771</v>
      </c>
      <c r="E239" s="366"/>
      <c r="F239" s="174">
        <v>105600</v>
      </c>
      <c r="G239" s="174"/>
      <c r="H239" s="174"/>
      <c r="I239" s="174"/>
      <c r="J239" s="367">
        <f t="shared" si="188"/>
        <v>105600</v>
      </c>
      <c r="K239" s="366"/>
      <c r="L239" s="174"/>
      <c r="M239" s="174"/>
      <c r="N239" s="174"/>
      <c r="O239" s="174"/>
      <c r="P239" s="367">
        <f t="shared" si="182"/>
        <v>0</v>
      </c>
      <c r="Q239" s="366"/>
      <c r="R239" s="174">
        <f t="shared" si="143"/>
        <v>105600</v>
      </c>
      <c r="S239" s="174"/>
      <c r="T239" s="174"/>
      <c r="U239" s="174"/>
      <c r="V239" s="367">
        <f t="shared" si="144"/>
        <v>105600</v>
      </c>
      <c r="W239" s="366"/>
      <c r="X239" s="174"/>
      <c r="Y239" s="174"/>
      <c r="Z239" s="174"/>
      <c r="AA239" s="174"/>
      <c r="AB239" s="367">
        <f t="shared" si="145"/>
        <v>0</v>
      </c>
      <c r="AC239" s="366"/>
      <c r="AD239" s="174"/>
      <c r="AE239" s="174"/>
      <c r="AF239" s="174"/>
      <c r="AG239" s="174"/>
      <c r="AH239" s="367">
        <f t="shared" si="146"/>
        <v>0</v>
      </c>
      <c r="AI239" s="366"/>
      <c r="AJ239" s="174"/>
      <c r="AK239" s="174"/>
      <c r="AL239" s="174"/>
      <c r="AM239" s="174">
        <f t="shared" si="147"/>
        <v>0</v>
      </c>
      <c r="AN239" s="367">
        <f t="shared" si="148"/>
        <v>0</v>
      </c>
      <c r="AO239" s="611"/>
      <c r="AP239" s="174"/>
      <c r="AQ239" s="174"/>
      <c r="AR239" s="174"/>
      <c r="AS239" s="174">
        <v>147000</v>
      </c>
      <c r="AT239" s="367">
        <f t="shared" si="183"/>
        <v>147000</v>
      </c>
      <c r="AU239" s="366"/>
      <c r="AV239" s="174"/>
      <c r="AW239" s="174"/>
      <c r="AX239" s="174"/>
      <c r="AY239" s="174"/>
      <c r="AZ239" s="367">
        <f t="shared" si="149"/>
        <v>0</v>
      </c>
      <c r="BA239" s="366"/>
      <c r="BB239" s="174"/>
      <c r="BC239" s="174"/>
      <c r="BD239" s="174"/>
      <c r="BE239" s="174">
        <f t="shared" si="150"/>
        <v>147000</v>
      </c>
      <c r="BF239" s="367">
        <f t="shared" si="151"/>
        <v>147000</v>
      </c>
      <c r="BG239" s="611"/>
      <c r="BH239" s="174"/>
      <c r="BI239" s="174"/>
      <c r="BJ239" s="174"/>
      <c r="BK239" s="174"/>
      <c r="BL239" s="367">
        <f t="shared" si="184"/>
        <v>0</v>
      </c>
      <c r="BM239" s="366"/>
      <c r="BN239" s="174"/>
      <c r="BO239" s="174"/>
      <c r="BP239" s="174"/>
      <c r="BQ239" s="174"/>
      <c r="BR239" s="367">
        <f t="shared" si="152"/>
        <v>0</v>
      </c>
      <c r="BS239" s="366"/>
      <c r="BT239" s="174"/>
      <c r="BU239" s="174"/>
      <c r="BV239" s="174"/>
      <c r="BW239" s="174"/>
      <c r="BX239" s="367">
        <f t="shared" si="153"/>
        <v>0</v>
      </c>
      <c r="BY239" s="366"/>
      <c r="BZ239" s="174"/>
      <c r="CA239" s="174"/>
      <c r="CB239" s="174"/>
      <c r="CC239" s="174"/>
      <c r="CD239" s="367">
        <f t="shared" si="154"/>
        <v>0</v>
      </c>
      <c r="CE239" s="618"/>
      <c r="CF239" s="366"/>
      <c r="CG239" s="174"/>
      <c r="CH239" s="174"/>
      <c r="CI239" s="174"/>
      <c r="CJ239" s="174"/>
      <c r="CK239" s="367">
        <f t="shared" si="185"/>
        <v>0</v>
      </c>
      <c r="CL239" s="611">
        <f t="shared" si="155"/>
        <v>0</v>
      </c>
      <c r="CM239" s="174">
        <f t="shared" si="156"/>
        <v>0</v>
      </c>
      <c r="CN239" s="174">
        <f t="shared" si="157"/>
        <v>0</v>
      </c>
      <c r="CO239" s="174">
        <f t="shared" si="158"/>
        <v>0</v>
      </c>
      <c r="CP239" s="174">
        <f t="shared" si="159"/>
        <v>0</v>
      </c>
      <c r="CQ239" s="367">
        <f t="shared" si="186"/>
        <v>0</v>
      </c>
      <c r="CR239" s="613"/>
      <c r="CS239" s="601"/>
      <c r="CT239" s="601"/>
      <c r="CU239" s="601"/>
      <c r="CV239" s="601"/>
      <c r="CW239" s="367">
        <f t="shared" si="187"/>
        <v>0</v>
      </c>
      <c r="CX239" s="366"/>
      <c r="CY239" s="174"/>
      <c r="CZ239" s="174"/>
      <c r="DA239" s="174"/>
      <c r="DB239" s="174"/>
      <c r="DC239" s="367">
        <f t="shared" si="160"/>
        <v>0</v>
      </c>
      <c r="DD239" s="366"/>
      <c r="DE239" s="174"/>
      <c r="DF239" s="174"/>
      <c r="DG239" s="174"/>
      <c r="DH239" s="174"/>
      <c r="DI239" s="367">
        <f t="shared" si="161"/>
        <v>0</v>
      </c>
      <c r="DJ239" s="600">
        <f t="shared" si="162"/>
        <v>0</v>
      </c>
      <c r="DK239" s="601">
        <f t="shared" si="163"/>
        <v>105600</v>
      </c>
      <c r="DL239" s="601">
        <f t="shared" si="164"/>
        <v>0</v>
      </c>
      <c r="DM239" s="601">
        <f t="shared" si="165"/>
        <v>0</v>
      </c>
      <c r="DN239" s="601">
        <f t="shared" si="166"/>
        <v>147000</v>
      </c>
      <c r="DO239" s="602">
        <f t="shared" si="167"/>
        <v>252600</v>
      </c>
      <c r="DP239" s="600">
        <f t="shared" si="168"/>
        <v>0</v>
      </c>
      <c r="DQ239" s="601">
        <f t="shared" si="169"/>
        <v>0</v>
      </c>
      <c r="DR239" s="601">
        <f t="shared" si="170"/>
        <v>0</v>
      </c>
      <c r="DS239" s="601">
        <f t="shared" si="171"/>
        <v>0</v>
      </c>
      <c r="DT239" s="601">
        <f t="shared" si="172"/>
        <v>0</v>
      </c>
      <c r="DU239" s="602">
        <f t="shared" si="173"/>
        <v>0</v>
      </c>
      <c r="DV239" s="600">
        <f t="shared" si="174"/>
        <v>0</v>
      </c>
      <c r="DW239" s="601">
        <f t="shared" si="175"/>
        <v>105600</v>
      </c>
      <c r="DX239" s="601">
        <f t="shared" si="176"/>
        <v>0</v>
      </c>
      <c r="DY239" s="601">
        <f t="shared" si="177"/>
        <v>0</v>
      </c>
      <c r="DZ239" s="601">
        <f t="shared" si="178"/>
        <v>147000</v>
      </c>
      <c r="EA239" s="602">
        <f t="shared" si="179"/>
        <v>252600</v>
      </c>
      <c r="EB239" s="459"/>
      <c r="EC239" s="366"/>
      <c r="ED239" s="174"/>
      <c r="EE239" s="174"/>
      <c r="EF239" s="174"/>
      <c r="EG239" s="174"/>
      <c r="EH239" s="174">
        <f t="shared" si="180"/>
        <v>0</v>
      </c>
      <c r="EI239" s="602"/>
      <c r="EJ239" s="459"/>
      <c r="EK239" s="614"/>
      <c r="EL239" s="622"/>
      <c r="EM239" s="623"/>
      <c r="EO239" s="600">
        <v>1930271.23</v>
      </c>
      <c r="EP239" s="601">
        <v>585231.77</v>
      </c>
      <c r="EQ239" s="601">
        <f t="shared" si="181"/>
        <v>2515503</v>
      </c>
      <c r="ER239" s="624" t="s">
        <v>5855</v>
      </c>
      <c r="ES239" s="625">
        <v>45149</v>
      </c>
    </row>
    <row r="240" spans="1:149">
      <c r="A240" s="231">
        <v>294</v>
      </c>
      <c r="B240" s="151">
        <v>4457</v>
      </c>
      <c r="C240" s="151">
        <v>72743964</v>
      </c>
      <c r="D240" s="232" t="s">
        <v>1775</v>
      </c>
      <c r="E240" s="366"/>
      <c r="F240" s="174">
        <v>60960</v>
      </c>
      <c r="G240" s="174"/>
      <c r="H240" s="174"/>
      <c r="I240" s="174"/>
      <c r="J240" s="367">
        <f t="shared" si="188"/>
        <v>60960</v>
      </c>
      <c r="K240" s="366"/>
      <c r="L240" s="174"/>
      <c r="M240" s="174"/>
      <c r="N240" s="174"/>
      <c r="O240" s="174"/>
      <c r="P240" s="367">
        <f t="shared" si="182"/>
        <v>0</v>
      </c>
      <c r="Q240" s="366"/>
      <c r="R240" s="174">
        <f t="shared" si="143"/>
        <v>60960</v>
      </c>
      <c r="S240" s="174"/>
      <c r="T240" s="174"/>
      <c r="U240" s="174"/>
      <c r="V240" s="367">
        <f t="shared" si="144"/>
        <v>60960</v>
      </c>
      <c r="W240" s="366"/>
      <c r="X240" s="174"/>
      <c r="Y240" s="174"/>
      <c r="Z240" s="174"/>
      <c r="AA240" s="174"/>
      <c r="AB240" s="367">
        <f t="shared" si="145"/>
        <v>0</v>
      </c>
      <c r="AC240" s="366"/>
      <c r="AD240" s="174"/>
      <c r="AE240" s="174"/>
      <c r="AF240" s="174"/>
      <c r="AG240" s="174"/>
      <c r="AH240" s="367">
        <f t="shared" si="146"/>
        <v>0</v>
      </c>
      <c r="AI240" s="366"/>
      <c r="AJ240" s="174"/>
      <c r="AK240" s="174"/>
      <c r="AL240" s="174"/>
      <c r="AM240" s="174">
        <f t="shared" si="147"/>
        <v>0</v>
      </c>
      <c r="AN240" s="367">
        <f t="shared" si="148"/>
        <v>0</v>
      </c>
      <c r="AO240" s="611"/>
      <c r="AP240" s="174"/>
      <c r="AQ240" s="174"/>
      <c r="AR240" s="174"/>
      <c r="AS240" s="174">
        <v>110000</v>
      </c>
      <c r="AT240" s="367">
        <f t="shared" si="183"/>
        <v>110000</v>
      </c>
      <c r="AU240" s="366"/>
      <c r="AV240" s="174"/>
      <c r="AW240" s="174"/>
      <c r="AX240" s="174"/>
      <c r="AY240" s="174"/>
      <c r="AZ240" s="367">
        <f t="shared" si="149"/>
        <v>0</v>
      </c>
      <c r="BA240" s="366"/>
      <c r="BB240" s="174"/>
      <c r="BC240" s="174"/>
      <c r="BD240" s="174"/>
      <c r="BE240" s="174">
        <f t="shared" si="150"/>
        <v>110000</v>
      </c>
      <c r="BF240" s="367">
        <f t="shared" si="151"/>
        <v>110000</v>
      </c>
      <c r="BG240" s="611"/>
      <c r="BH240" s="174"/>
      <c r="BI240" s="174"/>
      <c r="BJ240" s="174"/>
      <c r="BK240" s="174"/>
      <c r="BL240" s="367">
        <f t="shared" si="184"/>
        <v>0</v>
      </c>
      <c r="BM240" s="366"/>
      <c r="BN240" s="174"/>
      <c r="BO240" s="174"/>
      <c r="BP240" s="174"/>
      <c r="BQ240" s="174"/>
      <c r="BR240" s="367">
        <f t="shared" si="152"/>
        <v>0</v>
      </c>
      <c r="BS240" s="366"/>
      <c r="BT240" s="174"/>
      <c r="BU240" s="174"/>
      <c r="BV240" s="174"/>
      <c r="BW240" s="174"/>
      <c r="BX240" s="367">
        <f t="shared" si="153"/>
        <v>0</v>
      </c>
      <c r="BY240" s="366"/>
      <c r="BZ240" s="174"/>
      <c r="CA240" s="174"/>
      <c r="CB240" s="174"/>
      <c r="CC240" s="174"/>
      <c r="CD240" s="367">
        <f t="shared" si="154"/>
        <v>0</v>
      </c>
      <c r="CE240" s="618"/>
      <c r="CF240" s="366"/>
      <c r="CG240" s="174"/>
      <c r="CH240" s="174"/>
      <c r="CI240" s="174"/>
      <c r="CJ240" s="174"/>
      <c r="CK240" s="367">
        <f t="shared" si="185"/>
        <v>0</v>
      </c>
      <c r="CL240" s="611">
        <f t="shared" si="155"/>
        <v>0</v>
      </c>
      <c r="CM240" s="174">
        <f t="shared" si="156"/>
        <v>0</v>
      </c>
      <c r="CN240" s="174">
        <f t="shared" si="157"/>
        <v>0</v>
      </c>
      <c r="CO240" s="174">
        <f t="shared" si="158"/>
        <v>0</v>
      </c>
      <c r="CP240" s="174">
        <f t="shared" si="159"/>
        <v>0</v>
      </c>
      <c r="CQ240" s="367">
        <f t="shared" si="186"/>
        <v>0</v>
      </c>
      <c r="CR240" s="613"/>
      <c r="CS240" s="601"/>
      <c r="CT240" s="601"/>
      <c r="CU240" s="601"/>
      <c r="CV240" s="601"/>
      <c r="CW240" s="367">
        <f t="shared" si="187"/>
        <v>0</v>
      </c>
      <c r="CX240" s="366"/>
      <c r="CY240" s="174"/>
      <c r="CZ240" s="174"/>
      <c r="DA240" s="174"/>
      <c r="DB240" s="174"/>
      <c r="DC240" s="367">
        <f t="shared" si="160"/>
        <v>0</v>
      </c>
      <c r="DD240" s="366"/>
      <c r="DE240" s="174"/>
      <c r="DF240" s="174"/>
      <c r="DG240" s="174"/>
      <c r="DH240" s="174"/>
      <c r="DI240" s="367">
        <f t="shared" si="161"/>
        <v>0</v>
      </c>
      <c r="DJ240" s="600">
        <f t="shared" si="162"/>
        <v>0</v>
      </c>
      <c r="DK240" s="601">
        <f t="shared" si="163"/>
        <v>60960</v>
      </c>
      <c r="DL240" s="601">
        <f t="shared" si="164"/>
        <v>0</v>
      </c>
      <c r="DM240" s="601">
        <f t="shared" si="165"/>
        <v>0</v>
      </c>
      <c r="DN240" s="601">
        <f t="shared" si="166"/>
        <v>110000</v>
      </c>
      <c r="DO240" s="602">
        <f t="shared" si="167"/>
        <v>170960</v>
      </c>
      <c r="DP240" s="600">
        <f t="shared" si="168"/>
        <v>0</v>
      </c>
      <c r="DQ240" s="601">
        <f t="shared" si="169"/>
        <v>0</v>
      </c>
      <c r="DR240" s="601">
        <f t="shared" si="170"/>
        <v>0</v>
      </c>
      <c r="DS240" s="601">
        <f t="shared" si="171"/>
        <v>0</v>
      </c>
      <c r="DT240" s="601">
        <f t="shared" si="172"/>
        <v>0</v>
      </c>
      <c r="DU240" s="602">
        <f t="shared" si="173"/>
        <v>0</v>
      </c>
      <c r="DV240" s="600">
        <f t="shared" si="174"/>
        <v>0</v>
      </c>
      <c r="DW240" s="601">
        <f t="shared" si="175"/>
        <v>60960</v>
      </c>
      <c r="DX240" s="601">
        <f t="shared" si="176"/>
        <v>0</v>
      </c>
      <c r="DY240" s="601">
        <f t="shared" si="177"/>
        <v>0</v>
      </c>
      <c r="DZ240" s="601">
        <f t="shared" si="178"/>
        <v>110000</v>
      </c>
      <c r="EA240" s="602">
        <f t="shared" si="179"/>
        <v>170960</v>
      </c>
      <c r="EB240" s="459"/>
      <c r="EC240" s="366"/>
      <c r="ED240" s="174"/>
      <c r="EE240" s="174"/>
      <c r="EF240" s="174"/>
      <c r="EG240" s="174"/>
      <c r="EH240" s="174">
        <f t="shared" si="180"/>
        <v>0</v>
      </c>
      <c r="EI240" s="602"/>
      <c r="EJ240" s="459"/>
      <c r="EK240" s="614"/>
      <c r="EL240" s="622"/>
      <c r="EM240" s="623"/>
      <c r="EO240" s="600">
        <v>540821.37</v>
      </c>
      <c r="EP240" s="601">
        <v>163969.63</v>
      </c>
      <c r="EQ240" s="601">
        <f t="shared" si="181"/>
        <v>704791</v>
      </c>
      <c r="ER240" s="624" t="s">
        <v>5720</v>
      </c>
      <c r="ES240" s="625">
        <v>45078</v>
      </c>
    </row>
    <row r="241" spans="1:149">
      <c r="A241" s="231">
        <v>295</v>
      </c>
      <c r="B241" s="151">
        <v>4456</v>
      </c>
      <c r="C241" s="151">
        <v>68430132</v>
      </c>
      <c r="D241" s="232" t="s">
        <v>1781</v>
      </c>
      <c r="E241" s="366"/>
      <c r="F241" s="174">
        <v>227040</v>
      </c>
      <c r="G241" s="174"/>
      <c r="H241" s="174"/>
      <c r="I241" s="174"/>
      <c r="J241" s="367">
        <f t="shared" si="188"/>
        <v>227040</v>
      </c>
      <c r="K241" s="366"/>
      <c r="L241" s="174"/>
      <c r="M241" s="174"/>
      <c r="N241" s="174"/>
      <c r="O241" s="174"/>
      <c r="P241" s="367">
        <f t="shared" si="182"/>
        <v>0</v>
      </c>
      <c r="Q241" s="366"/>
      <c r="R241" s="174">
        <f t="shared" si="143"/>
        <v>227040</v>
      </c>
      <c r="S241" s="174"/>
      <c r="T241" s="174"/>
      <c r="U241" s="174"/>
      <c r="V241" s="367">
        <f t="shared" si="144"/>
        <v>227040</v>
      </c>
      <c r="W241" s="366"/>
      <c r="X241" s="174"/>
      <c r="Y241" s="174"/>
      <c r="Z241" s="174"/>
      <c r="AA241" s="174"/>
      <c r="AB241" s="367">
        <f t="shared" si="145"/>
        <v>0</v>
      </c>
      <c r="AC241" s="366"/>
      <c r="AD241" s="174"/>
      <c r="AE241" s="174"/>
      <c r="AF241" s="174"/>
      <c r="AG241" s="174"/>
      <c r="AH241" s="367">
        <f t="shared" si="146"/>
        <v>0</v>
      </c>
      <c r="AI241" s="366"/>
      <c r="AJ241" s="174"/>
      <c r="AK241" s="174"/>
      <c r="AL241" s="174"/>
      <c r="AM241" s="174">
        <f t="shared" si="147"/>
        <v>0</v>
      </c>
      <c r="AN241" s="367">
        <f t="shared" si="148"/>
        <v>0</v>
      </c>
      <c r="AO241" s="611"/>
      <c r="AP241" s="174"/>
      <c r="AQ241" s="174"/>
      <c r="AR241" s="174"/>
      <c r="AS241" s="174">
        <v>221000</v>
      </c>
      <c r="AT241" s="367">
        <f t="shared" si="183"/>
        <v>221000</v>
      </c>
      <c r="AU241" s="366"/>
      <c r="AV241" s="174"/>
      <c r="AW241" s="174"/>
      <c r="AX241" s="174"/>
      <c r="AY241" s="174"/>
      <c r="AZ241" s="367">
        <f t="shared" si="149"/>
        <v>0</v>
      </c>
      <c r="BA241" s="366"/>
      <c r="BB241" s="174"/>
      <c r="BC241" s="174"/>
      <c r="BD241" s="174"/>
      <c r="BE241" s="174">
        <f t="shared" si="150"/>
        <v>221000</v>
      </c>
      <c r="BF241" s="367">
        <f t="shared" si="151"/>
        <v>221000</v>
      </c>
      <c r="BG241" s="611"/>
      <c r="BH241" s="174"/>
      <c r="BI241" s="174"/>
      <c r="BJ241" s="174"/>
      <c r="BK241" s="174"/>
      <c r="BL241" s="367">
        <f t="shared" si="184"/>
        <v>0</v>
      </c>
      <c r="BM241" s="366"/>
      <c r="BN241" s="174"/>
      <c r="BO241" s="174"/>
      <c r="BP241" s="174"/>
      <c r="BQ241" s="174"/>
      <c r="BR241" s="367">
        <f t="shared" si="152"/>
        <v>0</v>
      </c>
      <c r="BS241" s="366"/>
      <c r="BT241" s="174"/>
      <c r="BU241" s="174"/>
      <c r="BV241" s="174"/>
      <c r="BW241" s="174"/>
      <c r="BX241" s="367">
        <f t="shared" si="153"/>
        <v>0</v>
      </c>
      <c r="BY241" s="366"/>
      <c r="BZ241" s="174"/>
      <c r="CA241" s="174"/>
      <c r="CB241" s="174"/>
      <c r="CC241" s="174"/>
      <c r="CD241" s="367">
        <f t="shared" si="154"/>
        <v>0</v>
      </c>
      <c r="CE241" s="618"/>
      <c r="CF241" s="366"/>
      <c r="CG241" s="174"/>
      <c r="CH241" s="174"/>
      <c r="CI241" s="174"/>
      <c r="CJ241" s="174"/>
      <c r="CK241" s="367">
        <f t="shared" si="185"/>
        <v>0</v>
      </c>
      <c r="CL241" s="611">
        <f t="shared" si="155"/>
        <v>0</v>
      </c>
      <c r="CM241" s="174">
        <f t="shared" si="156"/>
        <v>0</v>
      </c>
      <c r="CN241" s="174">
        <f t="shared" si="157"/>
        <v>0</v>
      </c>
      <c r="CO241" s="174">
        <f t="shared" si="158"/>
        <v>0</v>
      </c>
      <c r="CP241" s="174">
        <f t="shared" si="159"/>
        <v>0</v>
      </c>
      <c r="CQ241" s="367">
        <f t="shared" si="186"/>
        <v>0</v>
      </c>
      <c r="CR241" s="613"/>
      <c r="CS241" s="601"/>
      <c r="CT241" s="601"/>
      <c r="CU241" s="601"/>
      <c r="CV241" s="601"/>
      <c r="CW241" s="367">
        <f t="shared" si="187"/>
        <v>0</v>
      </c>
      <c r="CX241" s="366"/>
      <c r="CY241" s="174"/>
      <c r="CZ241" s="174"/>
      <c r="DA241" s="174"/>
      <c r="DB241" s="174"/>
      <c r="DC241" s="367">
        <f t="shared" si="160"/>
        <v>0</v>
      </c>
      <c r="DD241" s="366"/>
      <c r="DE241" s="174"/>
      <c r="DF241" s="174"/>
      <c r="DG241" s="174"/>
      <c r="DH241" s="174"/>
      <c r="DI241" s="367">
        <f t="shared" si="161"/>
        <v>0</v>
      </c>
      <c r="DJ241" s="600">
        <f t="shared" si="162"/>
        <v>0</v>
      </c>
      <c r="DK241" s="601">
        <f t="shared" si="163"/>
        <v>227040</v>
      </c>
      <c r="DL241" s="601">
        <f t="shared" si="164"/>
        <v>0</v>
      </c>
      <c r="DM241" s="601">
        <f t="shared" si="165"/>
        <v>0</v>
      </c>
      <c r="DN241" s="601">
        <f t="shared" si="166"/>
        <v>221000</v>
      </c>
      <c r="DO241" s="602">
        <f t="shared" si="167"/>
        <v>448040</v>
      </c>
      <c r="DP241" s="600">
        <f t="shared" si="168"/>
        <v>0</v>
      </c>
      <c r="DQ241" s="601">
        <f t="shared" si="169"/>
        <v>0</v>
      </c>
      <c r="DR241" s="601">
        <f t="shared" si="170"/>
        <v>0</v>
      </c>
      <c r="DS241" s="601">
        <f t="shared" si="171"/>
        <v>0</v>
      </c>
      <c r="DT241" s="601">
        <f t="shared" si="172"/>
        <v>0</v>
      </c>
      <c r="DU241" s="602">
        <f t="shared" si="173"/>
        <v>0</v>
      </c>
      <c r="DV241" s="600">
        <f t="shared" si="174"/>
        <v>0</v>
      </c>
      <c r="DW241" s="601">
        <f t="shared" si="175"/>
        <v>227040</v>
      </c>
      <c r="DX241" s="601">
        <f t="shared" si="176"/>
        <v>0</v>
      </c>
      <c r="DY241" s="601">
        <f t="shared" si="177"/>
        <v>0</v>
      </c>
      <c r="DZ241" s="601">
        <f t="shared" si="178"/>
        <v>221000</v>
      </c>
      <c r="EA241" s="602">
        <f t="shared" si="179"/>
        <v>448040</v>
      </c>
      <c r="EB241" s="459"/>
      <c r="EC241" s="366"/>
      <c r="ED241" s="174"/>
      <c r="EE241" s="174"/>
      <c r="EF241" s="174"/>
      <c r="EG241" s="174"/>
      <c r="EH241" s="174">
        <f t="shared" si="180"/>
        <v>0</v>
      </c>
      <c r="EI241" s="602"/>
      <c r="EJ241" s="459"/>
      <c r="EK241" s="614">
        <v>1842</v>
      </c>
      <c r="EL241" s="622" t="s">
        <v>5638</v>
      </c>
      <c r="EM241" s="623">
        <v>44942</v>
      </c>
      <c r="EO241" s="600">
        <v>2804053.45</v>
      </c>
      <c r="EP241" s="601">
        <v>850150.55</v>
      </c>
      <c r="EQ241" s="601">
        <f t="shared" si="181"/>
        <v>3654204</v>
      </c>
      <c r="ER241" s="624" t="s">
        <v>5748</v>
      </c>
      <c r="ES241" s="625">
        <v>45104</v>
      </c>
    </row>
    <row r="242" spans="1:149">
      <c r="A242" s="231">
        <v>296</v>
      </c>
      <c r="B242" s="151">
        <v>4478</v>
      </c>
      <c r="C242" s="151">
        <v>70975191</v>
      </c>
      <c r="D242" s="232" t="s">
        <v>1786</v>
      </c>
      <c r="E242" s="366"/>
      <c r="F242" s="174">
        <v>38400</v>
      </c>
      <c r="G242" s="174"/>
      <c r="H242" s="174"/>
      <c r="I242" s="174"/>
      <c r="J242" s="367">
        <f t="shared" si="188"/>
        <v>38400</v>
      </c>
      <c r="K242" s="366"/>
      <c r="L242" s="174">
        <v>21900</v>
      </c>
      <c r="M242" s="174"/>
      <c r="N242" s="174"/>
      <c r="O242" s="174"/>
      <c r="P242" s="367">
        <f t="shared" si="182"/>
        <v>21900</v>
      </c>
      <c r="Q242" s="366"/>
      <c r="R242" s="174">
        <f t="shared" si="143"/>
        <v>16500</v>
      </c>
      <c r="S242" s="174"/>
      <c r="T242" s="174"/>
      <c r="U242" s="174"/>
      <c r="V242" s="367">
        <f t="shared" si="144"/>
        <v>16500</v>
      </c>
      <c r="W242" s="366"/>
      <c r="X242" s="174"/>
      <c r="Y242" s="174"/>
      <c r="Z242" s="174"/>
      <c r="AA242" s="174"/>
      <c r="AB242" s="367">
        <f t="shared" si="145"/>
        <v>0</v>
      </c>
      <c r="AC242" s="366"/>
      <c r="AD242" s="174"/>
      <c r="AE242" s="174"/>
      <c r="AF242" s="174"/>
      <c r="AG242" s="174"/>
      <c r="AH242" s="367">
        <f t="shared" si="146"/>
        <v>0</v>
      </c>
      <c r="AI242" s="366"/>
      <c r="AJ242" s="174"/>
      <c r="AK242" s="174"/>
      <c r="AL242" s="174"/>
      <c r="AM242" s="174">
        <f t="shared" si="147"/>
        <v>0</v>
      </c>
      <c r="AN242" s="367">
        <f t="shared" si="148"/>
        <v>0</v>
      </c>
      <c r="AO242" s="611"/>
      <c r="AP242" s="174"/>
      <c r="AQ242" s="174"/>
      <c r="AR242" s="174"/>
      <c r="AS242" s="174">
        <v>20000</v>
      </c>
      <c r="AT242" s="367">
        <f t="shared" si="183"/>
        <v>20000</v>
      </c>
      <c r="AU242" s="366"/>
      <c r="AV242" s="174"/>
      <c r="AW242" s="174"/>
      <c r="AX242" s="174"/>
      <c r="AY242" s="174"/>
      <c r="AZ242" s="367">
        <f t="shared" si="149"/>
        <v>0</v>
      </c>
      <c r="BA242" s="366"/>
      <c r="BB242" s="174"/>
      <c r="BC242" s="174"/>
      <c r="BD242" s="174"/>
      <c r="BE242" s="174">
        <f t="shared" si="150"/>
        <v>20000</v>
      </c>
      <c r="BF242" s="367">
        <f t="shared" si="151"/>
        <v>20000</v>
      </c>
      <c r="BG242" s="611"/>
      <c r="BH242" s="174"/>
      <c r="BI242" s="174"/>
      <c r="BJ242" s="174"/>
      <c r="BK242" s="174"/>
      <c r="BL242" s="367">
        <f t="shared" si="184"/>
        <v>0</v>
      </c>
      <c r="BM242" s="366"/>
      <c r="BN242" s="174"/>
      <c r="BO242" s="174"/>
      <c r="BP242" s="174"/>
      <c r="BQ242" s="174"/>
      <c r="BR242" s="367">
        <f t="shared" si="152"/>
        <v>0</v>
      </c>
      <c r="BS242" s="366"/>
      <c r="BT242" s="174"/>
      <c r="BU242" s="174"/>
      <c r="BV242" s="174"/>
      <c r="BW242" s="174"/>
      <c r="BX242" s="367">
        <f t="shared" si="153"/>
        <v>0</v>
      </c>
      <c r="BY242" s="366"/>
      <c r="BZ242" s="174"/>
      <c r="CA242" s="174"/>
      <c r="CB242" s="174"/>
      <c r="CC242" s="174"/>
      <c r="CD242" s="367">
        <f t="shared" si="154"/>
        <v>0</v>
      </c>
      <c r="CE242" s="618"/>
      <c r="CF242" s="366"/>
      <c r="CG242" s="174"/>
      <c r="CH242" s="174"/>
      <c r="CI242" s="174"/>
      <c r="CJ242" s="174"/>
      <c r="CK242" s="367">
        <f t="shared" si="185"/>
        <v>0</v>
      </c>
      <c r="CL242" s="611">
        <f t="shared" si="155"/>
        <v>0</v>
      </c>
      <c r="CM242" s="174">
        <f t="shared" si="156"/>
        <v>0</v>
      </c>
      <c r="CN242" s="174">
        <f t="shared" si="157"/>
        <v>0</v>
      </c>
      <c r="CO242" s="174">
        <f t="shared" si="158"/>
        <v>0</v>
      </c>
      <c r="CP242" s="174">
        <f t="shared" si="159"/>
        <v>0</v>
      </c>
      <c r="CQ242" s="367">
        <f t="shared" si="186"/>
        <v>0</v>
      </c>
      <c r="CR242" s="613"/>
      <c r="CS242" s="601"/>
      <c r="CT242" s="601"/>
      <c r="CU242" s="601"/>
      <c r="CV242" s="601"/>
      <c r="CW242" s="367">
        <f t="shared" si="187"/>
        <v>0</v>
      </c>
      <c r="CX242" s="366"/>
      <c r="CY242" s="174"/>
      <c r="CZ242" s="174"/>
      <c r="DA242" s="174"/>
      <c r="DB242" s="174"/>
      <c r="DC242" s="367">
        <f t="shared" si="160"/>
        <v>0</v>
      </c>
      <c r="DD242" s="366"/>
      <c r="DE242" s="174"/>
      <c r="DF242" s="174"/>
      <c r="DG242" s="174"/>
      <c r="DH242" s="174"/>
      <c r="DI242" s="367">
        <f t="shared" si="161"/>
        <v>0</v>
      </c>
      <c r="DJ242" s="600">
        <f t="shared" si="162"/>
        <v>0</v>
      </c>
      <c r="DK242" s="601">
        <f t="shared" si="163"/>
        <v>38400</v>
      </c>
      <c r="DL242" s="601">
        <f t="shared" si="164"/>
        <v>0</v>
      </c>
      <c r="DM242" s="601">
        <f t="shared" si="165"/>
        <v>0</v>
      </c>
      <c r="DN242" s="601">
        <f t="shared" si="166"/>
        <v>20000</v>
      </c>
      <c r="DO242" s="602">
        <f t="shared" si="167"/>
        <v>58400</v>
      </c>
      <c r="DP242" s="600">
        <f t="shared" si="168"/>
        <v>0</v>
      </c>
      <c r="DQ242" s="601">
        <f t="shared" si="169"/>
        <v>21900</v>
      </c>
      <c r="DR242" s="601">
        <f t="shared" si="170"/>
        <v>0</v>
      </c>
      <c r="DS242" s="601">
        <f t="shared" si="171"/>
        <v>0</v>
      </c>
      <c r="DT242" s="601">
        <f t="shared" si="172"/>
        <v>0</v>
      </c>
      <c r="DU242" s="602">
        <f t="shared" si="173"/>
        <v>21900</v>
      </c>
      <c r="DV242" s="600">
        <f t="shared" si="174"/>
        <v>0</v>
      </c>
      <c r="DW242" s="601">
        <f t="shared" si="175"/>
        <v>16500</v>
      </c>
      <c r="DX242" s="601">
        <f t="shared" si="176"/>
        <v>0</v>
      </c>
      <c r="DY242" s="601">
        <f t="shared" si="177"/>
        <v>0</v>
      </c>
      <c r="DZ242" s="601">
        <f t="shared" si="178"/>
        <v>20000</v>
      </c>
      <c r="EA242" s="602">
        <f t="shared" si="179"/>
        <v>36500</v>
      </c>
      <c r="EB242" s="459"/>
      <c r="EC242" s="366"/>
      <c r="ED242" s="174"/>
      <c r="EE242" s="174"/>
      <c r="EF242" s="174"/>
      <c r="EG242" s="174"/>
      <c r="EH242" s="174">
        <f t="shared" si="180"/>
        <v>0</v>
      </c>
      <c r="EI242" s="602"/>
      <c r="EJ242" s="459"/>
      <c r="EK242" s="614"/>
      <c r="EL242" s="622"/>
      <c r="EM242" s="623"/>
      <c r="EO242" s="600">
        <v>368163.03</v>
      </c>
      <c r="EP242" s="601">
        <v>111621.97</v>
      </c>
      <c r="EQ242" s="601">
        <f t="shared" si="181"/>
        <v>479785</v>
      </c>
      <c r="ER242" s="624" t="s">
        <v>5721</v>
      </c>
      <c r="ES242" s="625">
        <v>45078</v>
      </c>
    </row>
    <row r="243" spans="1:149">
      <c r="A243" s="231">
        <v>297</v>
      </c>
      <c r="B243" s="151">
        <v>4471</v>
      </c>
      <c r="C243" s="151">
        <v>70975205</v>
      </c>
      <c r="D243" s="232" t="s">
        <v>1791</v>
      </c>
      <c r="E243" s="366"/>
      <c r="F243" s="174"/>
      <c r="G243" s="174"/>
      <c r="H243" s="174"/>
      <c r="I243" s="174"/>
      <c r="J243" s="367">
        <f t="shared" si="188"/>
        <v>0</v>
      </c>
      <c r="K243" s="366"/>
      <c r="L243" s="174"/>
      <c r="M243" s="174"/>
      <c r="N243" s="174"/>
      <c r="O243" s="174"/>
      <c r="P243" s="367">
        <f t="shared" si="182"/>
        <v>0</v>
      </c>
      <c r="Q243" s="366"/>
      <c r="R243" s="174">
        <f t="shared" si="143"/>
        <v>0</v>
      </c>
      <c r="S243" s="174"/>
      <c r="T243" s="174"/>
      <c r="U243" s="174"/>
      <c r="V243" s="367">
        <f t="shared" si="144"/>
        <v>0</v>
      </c>
      <c r="W243" s="366"/>
      <c r="X243" s="174"/>
      <c r="Y243" s="174"/>
      <c r="Z243" s="174"/>
      <c r="AA243" s="174"/>
      <c r="AB243" s="367">
        <f t="shared" si="145"/>
        <v>0</v>
      </c>
      <c r="AC243" s="366"/>
      <c r="AD243" s="174"/>
      <c r="AE243" s="174"/>
      <c r="AF243" s="174"/>
      <c r="AG243" s="174"/>
      <c r="AH243" s="367">
        <f t="shared" si="146"/>
        <v>0</v>
      </c>
      <c r="AI243" s="366"/>
      <c r="AJ243" s="174"/>
      <c r="AK243" s="174"/>
      <c r="AL243" s="174"/>
      <c r="AM243" s="174">
        <f t="shared" si="147"/>
        <v>0</v>
      </c>
      <c r="AN243" s="367">
        <f t="shared" si="148"/>
        <v>0</v>
      </c>
      <c r="AO243" s="611"/>
      <c r="AP243" s="174"/>
      <c r="AQ243" s="174"/>
      <c r="AR243" s="174"/>
      <c r="AS243" s="174"/>
      <c r="AT243" s="367">
        <f t="shared" si="183"/>
        <v>0</v>
      </c>
      <c r="AU243" s="366"/>
      <c r="AV243" s="174"/>
      <c r="AW243" s="174"/>
      <c r="AX243" s="174"/>
      <c r="AY243" s="174"/>
      <c r="AZ243" s="367">
        <f t="shared" si="149"/>
        <v>0</v>
      </c>
      <c r="BA243" s="366"/>
      <c r="BB243" s="174"/>
      <c r="BC243" s="174"/>
      <c r="BD243" s="174"/>
      <c r="BE243" s="174">
        <f t="shared" si="150"/>
        <v>0</v>
      </c>
      <c r="BF243" s="367">
        <f t="shared" si="151"/>
        <v>0</v>
      </c>
      <c r="BG243" s="611"/>
      <c r="BH243" s="174"/>
      <c r="BI243" s="174"/>
      <c r="BJ243" s="174"/>
      <c r="BK243" s="174"/>
      <c r="BL243" s="367">
        <f t="shared" si="184"/>
        <v>0</v>
      </c>
      <c r="BM243" s="366"/>
      <c r="BN243" s="174"/>
      <c r="BO243" s="174"/>
      <c r="BP243" s="174"/>
      <c r="BQ243" s="174"/>
      <c r="BR243" s="367">
        <f t="shared" si="152"/>
        <v>0</v>
      </c>
      <c r="BS243" s="366"/>
      <c r="BT243" s="174"/>
      <c r="BU243" s="174"/>
      <c r="BV243" s="174"/>
      <c r="BW243" s="174"/>
      <c r="BX243" s="367">
        <f t="shared" si="153"/>
        <v>0</v>
      </c>
      <c r="BY243" s="366"/>
      <c r="BZ243" s="174"/>
      <c r="CA243" s="174"/>
      <c r="CB243" s="174"/>
      <c r="CC243" s="174"/>
      <c r="CD243" s="367">
        <f t="shared" si="154"/>
        <v>0</v>
      </c>
      <c r="CE243" s="618"/>
      <c r="CF243" s="366"/>
      <c r="CG243" s="174"/>
      <c r="CH243" s="174"/>
      <c r="CI243" s="174"/>
      <c r="CJ243" s="174"/>
      <c r="CK243" s="367">
        <f t="shared" si="185"/>
        <v>0</v>
      </c>
      <c r="CL243" s="611">
        <f t="shared" si="155"/>
        <v>0</v>
      </c>
      <c r="CM243" s="174">
        <f t="shared" si="156"/>
        <v>0</v>
      </c>
      <c r="CN243" s="174">
        <f t="shared" si="157"/>
        <v>0</v>
      </c>
      <c r="CO243" s="174">
        <f t="shared" si="158"/>
        <v>0</v>
      </c>
      <c r="CP243" s="174">
        <f t="shared" si="159"/>
        <v>0</v>
      </c>
      <c r="CQ243" s="367">
        <f t="shared" si="186"/>
        <v>0</v>
      </c>
      <c r="CR243" s="613"/>
      <c r="CS243" s="601"/>
      <c r="CT243" s="601"/>
      <c r="CU243" s="601"/>
      <c r="CV243" s="601"/>
      <c r="CW243" s="367">
        <f t="shared" si="187"/>
        <v>0</v>
      </c>
      <c r="CX243" s="366"/>
      <c r="CY243" s="174"/>
      <c r="CZ243" s="174"/>
      <c r="DA243" s="174"/>
      <c r="DB243" s="174"/>
      <c r="DC243" s="367">
        <f t="shared" si="160"/>
        <v>0</v>
      </c>
      <c r="DD243" s="366"/>
      <c r="DE243" s="174"/>
      <c r="DF243" s="174"/>
      <c r="DG243" s="174"/>
      <c r="DH243" s="174"/>
      <c r="DI243" s="367">
        <f t="shared" si="161"/>
        <v>0</v>
      </c>
      <c r="DJ243" s="600">
        <f t="shared" si="162"/>
        <v>0</v>
      </c>
      <c r="DK243" s="601">
        <f t="shared" si="163"/>
        <v>0</v>
      </c>
      <c r="DL243" s="601">
        <f t="shared" si="164"/>
        <v>0</v>
      </c>
      <c r="DM243" s="601">
        <f t="shared" si="165"/>
        <v>0</v>
      </c>
      <c r="DN243" s="601">
        <f t="shared" si="166"/>
        <v>0</v>
      </c>
      <c r="DO243" s="602">
        <f t="shared" si="167"/>
        <v>0</v>
      </c>
      <c r="DP243" s="600">
        <f t="shared" si="168"/>
        <v>0</v>
      </c>
      <c r="DQ243" s="601">
        <f t="shared" si="169"/>
        <v>0</v>
      </c>
      <c r="DR243" s="601">
        <f t="shared" si="170"/>
        <v>0</v>
      </c>
      <c r="DS243" s="601">
        <f t="shared" si="171"/>
        <v>0</v>
      </c>
      <c r="DT243" s="601">
        <f t="shared" si="172"/>
        <v>0</v>
      </c>
      <c r="DU243" s="602">
        <f t="shared" si="173"/>
        <v>0</v>
      </c>
      <c r="DV243" s="600">
        <f t="shared" si="174"/>
        <v>0</v>
      </c>
      <c r="DW243" s="601">
        <f t="shared" si="175"/>
        <v>0</v>
      </c>
      <c r="DX243" s="601">
        <f t="shared" si="176"/>
        <v>0</v>
      </c>
      <c r="DY243" s="601">
        <f t="shared" si="177"/>
        <v>0</v>
      </c>
      <c r="DZ243" s="601">
        <f t="shared" si="178"/>
        <v>0</v>
      </c>
      <c r="EA243" s="602">
        <f t="shared" si="179"/>
        <v>0</v>
      </c>
      <c r="EB243" s="459"/>
      <c r="EC243" s="366"/>
      <c r="ED243" s="174"/>
      <c r="EE243" s="174"/>
      <c r="EF243" s="174"/>
      <c r="EG243" s="174"/>
      <c r="EH243" s="174">
        <f t="shared" si="180"/>
        <v>0</v>
      </c>
      <c r="EI243" s="602"/>
      <c r="EJ243" s="459"/>
      <c r="EK243" s="614"/>
      <c r="EL243" s="622"/>
      <c r="EM243" s="623"/>
      <c r="EO243" s="600"/>
      <c r="EP243" s="601"/>
      <c r="EQ243" s="601"/>
      <c r="ER243" s="624"/>
      <c r="ES243" s="625"/>
    </row>
    <row r="244" spans="1:149">
      <c r="A244" s="231">
        <v>298</v>
      </c>
      <c r="B244" s="151">
        <v>4474</v>
      </c>
      <c r="C244" s="151">
        <v>49864661</v>
      </c>
      <c r="D244" s="232" t="s">
        <v>1795</v>
      </c>
      <c r="E244" s="366"/>
      <c r="F244" s="174"/>
      <c r="G244" s="174"/>
      <c r="H244" s="174"/>
      <c r="I244" s="174"/>
      <c r="J244" s="367">
        <f t="shared" si="188"/>
        <v>0</v>
      </c>
      <c r="K244" s="366"/>
      <c r="L244" s="174"/>
      <c r="M244" s="174"/>
      <c r="N244" s="174"/>
      <c r="O244" s="174"/>
      <c r="P244" s="367">
        <f t="shared" si="182"/>
        <v>0</v>
      </c>
      <c r="Q244" s="366"/>
      <c r="R244" s="174">
        <f t="shared" si="143"/>
        <v>0</v>
      </c>
      <c r="S244" s="174"/>
      <c r="T244" s="174"/>
      <c r="U244" s="174"/>
      <c r="V244" s="367">
        <f t="shared" si="144"/>
        <v>0</v>
      </c>
      <c r="W244" s="366"/>
      <c r="X244" s="174"/>
      <c r="Y244" s="174"/>
      <c r="Z244" s="174"/>
      <c r="AA244" s="174"/>
      <c r="AB244" s="367">
        <f t="shared" si="145"/>
        <v>0</v>
      </c>
      <c r="AC244" s="366"/>
      <c r="AD244" s="174"/>
      <c r="AE244" s="174"/>
      <c r="AF244" s="174"/>
      <c r="AG244" s="174"/>
      <c r="AH244" s="367">
        <f t="shared" si="146"/>
        <v>0</v>
      </c>
      <c r="AI244" s="366"/>
      <c r="AJ244" s="174"/>
      <c r="AK244" s="174"/>
      <c r="AL244" s="174"/>
      <c r="AM244" s="174">
        <f t="shared" si="147"/>
        <v>0</v>
      </c>
      <c r="AN244" s="367">
        <f t="shared" si="148"/>
        <v>0</v>
      </c>
      <c r="AO244" s="611"/>
      <c r="AP244" s="174"/>
      <c r="AQ244" s="174"/>
      <c r="AR244" s="174"/>
      <c r="AS244" s="174"/>
      <c r="AT244" s="367">
        <f t="shared" si="183"/>
        <v>0</v>
      </c>
      <c r="AU244" s="366"/>
      <c r="AV244" s="174"/>
      <c r="AW244" s="174"/>
      <c r="AX244" s="174"/>
      <c r="AY244" s="174"/>
      <c r="AZ244" s="367">
        <f t="shared" si="149"/>
        <v>0</v>
      </c>
      <c r="BA244" s="366"/>
      <c r="BB244" s="174"/>
      <c r="BC244" s="174"/>
      <c r="BD244" s="174"/>
      <c r="BE244" s="174">
        <f t="shared" si="150"/>
        <v>0</v>
      </c>
      <c r="BF244" s="367">
        <f t="shared" si="151"/>
        <v>0</v>
      </c>
      <c r="BG244" s="611"/>
      <c r="BH244" s="174"/>
      <c r="BI244" s="174"/>
      <c r="BJ244" s="174"/>
      <c r="BK244" s="174"/>
      <c r="BL244" s="367">
        <f t="shared" si="184"/>
        <v>0</v>
      </c>
      <c r="BM244" s="366"/>
      <c r="BN244" s="174"/>
      <c r="BO244" s="174"/>
      <c r="BP244" s="174"/>
      <c r="BQ244" s="174"/>
      <c r="BR244" s="367">
        <f t="shared" si="152"/>
        <v>0</v>
      </c>
      <c r="BS244" s="366"/>
      <c r="BT244" s="174"/>
      <c r="BU244" s="174"/>
      <c r="BV244" s="174"/>
      <c r="BW244" s="174"/>
      <c r="BX244" s="367">
        <f t="shared" si="153"/>
        <v>0</v>
      </c>
      <c r="BY244" s="366"/>
      <c r="BZ244" s="174"/>
      <c r="CA244" s="174"/>
      <c r="CB244" s="174"/>
      <c r="CC244" s="174"/>
      <c r="CD244" s="367">
        <f t="shared" si="154"/>
        <v>0</v>
      </c>
      <c r="CE244" s="618"/>
      <c r="CF244" s="366"/>
      <c r="CG244" s="174"/>
      <c r="CH244" s="174"/>
      <c r="CI244" s="174"/>
      <c r="CJ244" s="174"/>
      <c r="CK244" s="367">
        <f t="shared" si="185"/>
        <v>0</v>
      </c>
      <c r="CL244" s="611">
        <f t="shared" si="155"/>
        <v>0</v>
      </c>
      <c r="CM244" s="174">
        <f t="shared" si="156"/>
        <v>0</v>
      </c>
      <c r="CN244" s="174">
        <f t="shared" si="157"/>
        <v>0</v>
      </c>
      <c r="CO244" s="174">
        <f t="shared" si="158"/>
        <v>0</v>
      </c>
      <c r="CP244" s="174">
        <f t="shared" si="159"/>
        <v>0</v>
      </c>
      <c r="CQ244" s="367">
        <f t="shared" si="186"/>
        <v>0</v>
      </c>
      <c r="CR244" s="613"/>
      <c r="CS244" s="601"/>
      <c r="CT244" s="601"/>
      <c r="CU244" s="601"/>
      <c r="CV244" s="601"/>
      <c r="CW244" s="367">
        <f t="shared" si="187"/>
        <v>0</v>
      </c>
      <c r="CX244" s="366"/>
      <c r="CY244" s="174"/>
      <c r="CZ244" s="174"/>
      <c r="DA244" s="174"/>
      <c r="DB244" s="174"/>
      <c r="DC244" s="367">
        <f t="shared" si="160"/>
        <v>0</v>
      </c>
      <c r="DD244" s="366"/>
      <c r="DE244" s="174"/>
      <c r="DF244" s="174"/>
      <c r="DG244" s="174"/>
      <c r="DH244" s="174"/>
      <c r="DI244" s="367">
        <f t="shared" si="161"/>
        <v>0</v>
      </c>
      <c r="DJ244" s="600">
        <f t="shared" si="162"/>
        <v>0</v>
      </c>
      <c r="DK244" s="601">
        <f t="shared" si="163"/>
        <v>0</v>
      </c>
      <c r="DL244" s="601">
        <f t="shared" si="164"/>
        <v>0</v>
      </c>
      <c r="DM244" s="601">
        <f t="shared" si="165"/>
        <v>0</v>
      </c>
      <c r="DN244" s="601">
        <f t="shared" si="166"/>
        <v>0</v>
      </c>
      <c r="DO244" s="602">
        <f t="shared" si="167"/>
        <v>0</v>
      </c>
      <c r="DP244" s="600">
        <f t="shared" si="168"/>
        <v>0</v>
      </c>
      <c r="DQ244" s="601">
        <f t="shared" si="169"/>
        <v>0</v>
      </c>
      <c r="DR244" s="601">
        <f t="shared" si="170"/>
        <v>0</v>
      </c>
      <c r="DS244" s="601">
        <f t="shared" si="171"/>
        <v>0</v>
      </c>
      <c r="DT244" s="601">
        <f t="shared" si="172"/>
        <v>0</v>
      </c>
      <c r="DU244" s="602">
        <f t="shared" si="173"/>
        <v>0</v>
      </c>
      <c r="DV244" s="600">
        <f t="shared" si="174"/>
        <v>0</v>
      </c>
      <c r="DW244" s="601">
        <f t="shared" si="175"/>
        <v>0</v>
      </c>
      <c r="DX244" s="601">
        <f t="shared" si="176"/>
        <v>0</v>
      </c>
      <c r="DY244" s="601">
        <f t="shared" si="177"/>
        <v>0</v>
      </c>
      <c r="DZ244" s="601">
        <f t="shared" si="178"/>
        <v>0</v>
      </c>
      <c r="EA244" s="602">
        <f t="shared" si="179"/>
        <v>0</v>
      </c>
      <c r="EB244" s="459"/>
      <c r="EC244" s="366"/>
      <c r="ED244" s="174"/>
      <c r="EE244" s="174"/>
      <c r="EF244" s="174"/>
      <c r="EG244" s="174"/>
      <c r="EH244" s="174">
        <f t="shared" si="180"/>
        <v>0</v>
      </c>
      <c r="EI244" s="602"/>
      <c r="EJ244" s="459"/>
      <c r="EK244" s="614"/>
      <c r="EL244" s="622"/>
      <c r="EM244" s="623"/>
      <c r="EO244" s="600">
        <v>452292.19</v>
      </c>
      <c r="EP244" s="601">
        <v>137128.81</v>
      </c>
      <c r="EQ244" s="601">
        <f t="shared" si="181"/>
        <v>589421</v>
      </c>
      <c r="ER244" s="624" t="s">
        <v>5834</v>
      </c>
      <c r="ES244" s="625">
        <v>45140</v>
      </c>
    </row>
    <row r="245" spans="1:149">
      <c r="A245" s="231">
        <v>299</v>
      </c>
      <c r="B245" s="151">
        <v>4402</v>
      </c>
      <c r="C245" s="151">
        <v>70695342</v>
      </c>
      <c r="D245" s="232" t="s">
        <v>1800</v>
      </c>
      <c r="E245" s="366"/>
      <c r="F245" s="174"/>
      <c r="G245" s="174"/>
      <c r="H245" s="174"/>
      <c r="I245" s="174"/>
      <c r="J245" s="367">
        <f t="shared" si="188"/>
        <v>0</v>
      </c>
      <c r="K245" s="366"/>
      <c r="L245" s="174"/>
      <c r="M245" s="174"/>
      <c r="N245" s="174"/>
      <c r="O245" s="174"/>
      <c r="P245" s="367">
        <f t="shared" si="182"/>
        <v>0</v>
      </c>
      <c r="Q245" s="366"/>
      <c r="R245" s="174">
        <f t="shared" si="143"/>
        <v>0</v>
      </c>
      <c r="S245" s="174"/>
      <c r="T245" s="174"/>
      <c r="U245" s="174"/>
      <c r="V245" s="367">
        <f t="shared" si="144"/>
        <v>0</v>
      </c>
      <c r="W245" s="366"/>
      <c r="X245" s="174"/>
      <c r="Y245" s="174"/>
      <c r="Z245" s="174"/>
      <c r="AA245" s="174"/>
      <c r="AB245" s="367">
        <f t="shared" si="145"/>
        <v>0</v>
      </c>
      <c r="AC245" s="366"/>
      <c r="AD245" s="174"/>
      <c r="AE245" s="174"/>
      <c r="AF245" s="174"/>
      <c r="AG245" s="174"/>
      <c r="AH245" s="367">
        <f t="shared" si="146"/>
        <v>0</v>
      </c>
      <c r="AI245" s="366"/>
      <c r="AJ245" s="174"/>
      <c r="AK245" s="174"/>
      <c r="AL245" s="174"/>
      <c r="AM245" s="174">
        <f t="shared" si="147"/>
        <v>0</v>
      </c>
      <c r="AN245" s="367">
        <f t="shared" si="148"/>
        <v>0</v>
      </c>
      <c r="AO245" s="611"/>
      <c r="AP245" s="174"/>
      <c r="AQ245" s="174"/>
      <c r="AR245" s="174"/>
      <c r="AS245" s="174"/>
      <c r="AT245" s="367">
        <f t="shared" si="183"/>
        <v>0</v>
      </c>
      <c r="AU245" s="366"/>
      <c r="AV245" s="174"/>
      <c r="AW245" s="174"/>
      <c r="AX245" s="174"/>
      <c r="AY245" s="174"/>
      <c r="AZ245" s="367">
        <f t="shared" si="149"/>
        <v>0</v>
      </c>
      <c r="BA245" s="366"/>
      <c r="BB245" s="174"/>
      <c r="BC245" s="174"/>
      <c r="BD245" s="174"/>
      <c r="BE245" s="174">
        <f t="shared" si="150"/>
        <v>0</v>
      </c>
      <c r="BF245" s="367">
        <f t="shared" si="151"/>
        <v>0</v>
      </c>
      <c r="BG245" s="611"/>
      <c r="BH245" s="174"/>
      <c r="BI245" s="174"/>
      <c r="BJ245" s="174"/>
      <c r="BK245" s="174"/>
      <c r="BL245" s="367">
        <f t="shared" si="184"/>
        <v>0</v>
      </c>
      <c r="BM245" s="366"/>
      <c r="BN245" s="174"/>
      <c r="BO245" s="174"/>
      <c r="BP245" s="174"/>
      <c r="BQ245" s="174"/>
      <c r="BR245" s="367">
        <f t="shared" si="152"/>
        <v>0</v>
      </c>
      <c r="BS245" s="366"/>
      <c r="BT245" s="174"/>
      <c r="BU245" s="174"/>
      <c r="BV245" s="174"/>
      <c r="BW245" s="174"/>
      <c r="BX245" s="367">
        <f t="shared" si="153"/>
        <v>0</v>
      </c>
      <c r="BY245" s="366"/>
      <c r="BZ245" s="174"/>
      <c r="CA245" s="174"/>
      <c r="CB245" s="174"/>
      <c r="CC245" s="174"/>
      <c r="CD245" s="367">
        <f t="shared" si="154"/>
        <v>0</v>
      </c>
      <c r="CE245" s="618"/>
      <c r="CF245" s="366"/>
      <c r="CG245" s="174"/>
      <c r="CH245" s="174"/>
      <c r="CI245" s="174"/>
      <c r="CJ245" s="174"/>
      <c r="CK245" s="367">
        <f t="shared" si="185"/>
        <v>0</v>
      </c>
      <c r="CL245" s="611">
        <f t="shared" si="155"/>
        <v>0</v>
      </c>
      <c r="CM245" s="174">
        <f t="shared" si="156"/>
        <v>0</v>
      </c>
      <c r="CN245" s="174">
        <f t="shared" si="157"/>
        <v>0</v>
      </c>
      <c r="CO245" s="174">
        <f t="shared" si="158"/>
        <v>0</v>
      </c>
      <c r="CP245" s="174">
        <f t="shared" si="159"/>
        <v>0</v>
      </c>
      <c r="CQ245" s="367">
        <f t="shared" si="186"/>
        <v>0</v>
      </c>
      <c r="CR245" s="613"/>
      <c r="CS245" s="601"/>
      <c r="CT245" s="601"/>
      <c r="CU245" s="601"/>
      <c r="CV245" s="601"/>
      <c r="CW245" s="367">
        <f t="shared" si="187"/>
        <v>0</v>
      </c>
      <c r="CX245" s="366"/>
      <c r="CY245" s="174"/>
      <c r="CZ245" s="174"/>
      <c r="DA245" s="174"/>
      <c r="DB245" s="174"/>
      <c r="DC245" s="367">
        <f t="shared" si="160"/>
        <v>0</v>
      </c>
      <c r="DD245" s="366"/>
      <c r="DE245" s="174"/>
      <c r="DF245" s="174"/>
      <c r="DG245" s="174"/>
      <c r="DH245" s="174"/>
      <c r="DI245" s="367">
        <f t="shared" si="161"/>
        <v>0</v>
      </c>
      <c r="DJ245" s="600">
        <f t="shared" si="162"/>
        <v>0</v>
      </c>
      <c r="DK245" s="601">
        <f t="shared" si="163"/>
        <v>0</v>
      </c>
      <c r="DL245" s="601">
        <f t="shared" si="164"/>
        <v>0</v>
      </c>
      <c r="DM245" s="601">
        <f t="shared" si="165"/>
        <v>0</v>
      </c>
      <c r="DN245" s="601">
        <f t="shared" si="166"/>
        <v>0</v>
      </c>
      <c r="DO245" s="602">
        <f t="shared" si="167"/>
        <v>0</v>
      </c>
      <c r="DP245" s="600">
        <f t="shared" si="168"/>
        <v>0</v>
      </c>
      <c r="DQ245" s="601">
        <f t="shared" si="169"/>
        <v>0</v>
      </c>
      <c r="DR245" s="601">
        <f t="shared" si="170"/>
        <v>0</v>
      </c>
      <c r="DS245" s="601">
        <f t="shared" si="171"/>
        <v>0</v>
      </c>
      <c r="DT245" s="601">
        <f t="shared" si="172"/>
        <v>0</v>
      </c>
      <c r="DU245" s="602">
        <f t="shared" si="173"/>
        <v>0</v>
      </c>
      <c r="DV245" s="600">
        <f t="shared" si="174"/>
        <v>0</v>
      </c>
      <c r="DW245" s="601">
        <f t="shared" si="175"/>
        <v>0</v>
      </c>
      <c r="DX245" s="601">
        <f t="shared" si="176"/>
        <v>0</v>
      </c>
      <c r="DY245" s="601">
        <f t="shared" si="177"/>
        <v>0</v>
      </c>
      <c r="DZ245" s="601">
        <f t="shared" si="178"/>
        <v>0</v>
      </c>
      <c r="EA245" s="602">
        <f t="shared" si="179"/>
        <v>0</v>
      </c>
      <c r="EB245" s="459"/>
      <c r="EC245" s="366"/>
      <c r="ED245" s="174"/>
      <c r="EE245" s="174"/>
      <c r="EF245" s="174"/>
      <c r="EG245" s="174"/>
      <c r="EH245" s="174">
        <f t="shared" si="180"/>
        <v>0</v>
      </c>
      <c r="EI245" s="602"/>
      <c r="EJ245" s="459"/>
      <c r="EK245" s="614"/>
      <c r="EL245" s="622"/>
      <c r="EM245" s="623"/>
      <c r="EO245" s="600"/>
      <c r="EP245" s="601"/>
      <c r="EQ245" s="601"/>
      <c r="ER245" s="624"/>
      <c r="ES245" s="625"/>
    </row>
    <row r="246" spans="1:149">
      <c r="A246" s="231">
        <v>300</v>
      </c>
      <c r="B246" s="151">
        <v>4481</v>
      </c>
      <c r="C246" s="151">
        <v>70942692</v>
      </c>
      <c r="D246" s="232" t="s">
        <v>1804</v>
      </c>
      <c r="E246" s="366"/>
      <c r="F246" s="174">
        <v>95520</v>
      </c>
      <c r="G246" s="174"/>
      <c r="H246" s="174"/>
      <c r="I246" s="174"/>
      <c r="J246" s="367">
        <f t="shared" si="188"/>
        <v>95520</v>
      </c>
      <c r="K246" s="366"/>
      <c r="L246" s="174"/>
      <c r="M246" s="174"/>
      <c r="N246" s="174"/>
      <c r="O246" s="174"/>
      <c r="P246" s="367">
        <f t="shared" si="182"/>
        <v>0</v>
      </c>
      <c r="Q246" s="366"/>
      <c r="R246" s="174">
        <f t="shared" si="143"/>
        <v>95520</v>
      </c>
      <c r="S246" s="174"/>
      <c r="T246" s="174"/>
      <c r="U246" s="174"/>
      <c r="V246" s="367">
        <f t="shared" si="144"/>
        <v>95520</v>
      </c>
      <c r="W246" s="366"/>
      <c r="X246" s="174"/>
      <c r="Y246" s="174"/>
      <c r="Z246" s="174"/>
      <c r="AA246" s="174"/>
      <c r="AB246" s="367">
        <f t="shared" si="145"/>
        <v>0</v>
      </c>
      <c r="AC246" s="366"/>
      <c r="AD246" s="174"/>
      <c r="AE246" s="174"/>
      <c r="AF246" s="174"/>
      <c r="AG246" s="174"/>
      <c r="AH246" s="367">
        <f t="shared" si="146"/>
        <v>0</v>
      </c>
      <c r="AI246" s="366"/>
      <c r="AJ246" s="174"/>
      <c r="AK246" s="174"/>
      <c r="AL246" s="174"/>
      <c r="AM246" s="174">
        <f t="shared" si="147"/>
        <v>0</v>
      </c>
      <c r="AN246" s="367">
        <f t="shared" si="148"/>
        <v>0</v>
      </c>
      <c r="AO246" s="611"/>
      <c r="AP246" s="174"/>
      <c r="AQ246" s="174"/>
      <c r="AR246" s="174"/>
      <c r="AS246" s="174">
        <v>118000</v>
      </c>
      <c r="AT246" s="367">
        <f t="shared" si="183"/>
        <v>118000</v>
      </c>
      <c r="AU246" s="366"/>
      <c r="AV246" s="174"/>
      <c r="AW246" s="174"/>
      <c r="AX246" s="174"/>
      <c r="AY246" s="174"/>
      <c r="AZ246" s="367">
        <f t="shared" si="149"/>
        <v>0</v>
      </c>
      <c r="BA246" s="366"/>
      <c r="BB246" s="174"/>
      <c r="BC246" s="174"/>
      <c r="BD246" s="174"/>
      <c r="BE246" s="174">
        <f t="shared" si="150"/>
        <v>118000</v>
      </c>
      <c r="BF246" s="367">
        <f t="shared" si="151"/>
        <v>118000</v>
      </c>
      <c r="BG246" s="611"/>
      <c r="BH246" s="174"/>
      <c r="BI246" s="174"/>
      <c r="BJ246" s="174"/>
      <c r="BK246" s="174"/>
      <c r="BL246" s="367">
        <f t="shared" si="184"/>
        <v>0</v>
      </c>
      <c r="BM246" s="366"/>
      <c r="BN246" s="174"/>
      <c r="BO246" s="174"/>
      <c r="BP246" s="174"/>
      <c r="BQ246" s="174"/>
      <c r="BR246" s="367">
        <f t="shared" si="152"/>
        <v>0</v>
      </c>
      <c r="BS246" s="366"/>
      <c r="BT246" s="174"/>
      <c r="BU246" s="174"/>
      <c r="BV246" s="174"/>
      <c r="BW246" s="174"/>
      <c r="BX246" s="367">
        <f t="shared" si="153"/>
        <v>0</v>
      </c>
      <c r="BY246" s="366"/>
      <c r="BZ246" s="174"/>
      <c r="CA246" s="174"/>
      <c r="CB246" s="174"/>
      <c r="CC246" s="174"/>
      <c r="CD246" s="367">
        <f t="shared" si="154"/>
        <v>0</v>
      </c>
      <c r="CE246" s="618"/>
      <c r="CF246" s="366"/>
      <c r="CG246" s="174"/>
      <c r="CH246" s="174"/>
      <c r="CI246" s="174"/>
      <c r="CJ246" s="174"/>
      <c r="CK246" s="367">
        <f t="shared" si="185"/>
        <v>0</v>
      </c>
      <c r="CL246" s="611">
        <f t="shared" si="155"/>
        <v>0</v>
      </c>
      <c r="CM246" s="174">
        <f t="shared" si="156"/>
        <v>0</v>
      </c>
      <c r="CN246" s="174">
        <f t="shared" si="157"/>
        <v>0</v>
      </c>
      <c r="CO246" s="174">
        <f t="shared" si="158"/>
        <v>0</v>
      </c>
      <c r="CP246" s="174">
        <f t="shared" si="159"/>
        <v>0</v>
      </c>
      <c r="CQ246" s="367">
        <f t="shared" si="186"/>
        <v>0</v>
      </c>
      <c r="CR246" s="613"/>
      <c r="CS246" s="601"/>
      <c r="CT246" s="601"/>
      <c r="CU246" s="601"/>
      <c r="CV246" s="601"/>
      <c r="CW246" s="367">
        <f t="shared" si="187"/>
        <v>0</v>
      </c>
      <c r="CX246" s="366"/>
      <c r="CY246" s="174"/>
      <c r="CZ246" s="174"/>
      <c r="DA246" s="174"/>
      <c r="DB246" s="174"/>
      <c r="DC246" s="367">
        <f t="shared" si="160"/>
        <v>0</v>
      </c>
      <c r="DD246" s="366"/>
      <c r="DE246" s="174"/>
      <c r="DF246" s="174"/>
      <c r="DG246" s="174"/>
      <c r="DH246" s="174"/>
      <c r="DI246" s="367">
        <f t="shared" si="161"/>
        <v>0</v>
      </c>
      <c r="DJ246" s="600">
        <f t="shared" si="162"/>
        <v>0</v>
      </c>
      <c r="DK246" s="601">
        <f t="shared" si="163"/>
        <v>95520</v>
      </c>
      <c r="DL246" s="601">
        <f t="shared" si="164"/>
        <v>0</v>
      </c>
      <c r="DM246" s="601">
        <f t="shared" si="165"/>
        <v>0</v>
      </c>
      <c r="DN246" s="601">
        <f t="shared" si="166"/>
        <v>118000</v>
      </c>
      <c r="DO246" s="602">
        <f t="shared" si="167"/>
        <v>213520</v>
      </c>
      <c r="DP246" s="600">
        <f t="shared" si="168"/>
        <v>0</v>
      </c>
      <c r="DQ246" s="601">
        <f t="shared" si="169"/>
        <v>0</v>
      </c>
      <c r="DR246" s="601">
        <f t="shared" si="170"/>
        <v>0</v>
      </c>
      <c r="DS246" s="601">
        <f t="shared" si="171"/>
        <v>0</v>
      </c>
      <c r="DT246" s="601">
        <f t="shared" si="172"/>
        <v>0</v>
      </c>
      <c r="DU246" s="602">
        <f t="shared" si="173"/>
        <v>0</v>
      </c>
      <c r="DV246" s="600">
        <f t="shared" si="174"/>
        <v>0</v>
      </c>
      <c r="DW246" s="601">
        <f t="shared" si="175"/>
        <v>95520</v>
      </c>
      <c r="DX246" s="601">
        <f t="shared" si="176"/>
        <v>0</v>
      </c>
      <c r="DY246" s="601">
        <f t="shared" si="177"/>
        <v>0</v>
      </c>
      <c r="DZ246" s="601">
        <f t="shared" si="178"/>
        <v>118000</v>
      </c>
      <c r="EA246" s="602">
        <f t="shared" si="179"/>
        <v>213520</v>
      </c>
      <c r="EB246" s="459"/>
      <c r="EC246" s="366"/>
      <c r="ED246" s="174"/>
      <c r="EE246" s="174"/>
      <c r="EF246" s="174"/>
      <c r="EG246" s="174"/>
      <c r="EH246" s="174">
        <f t="shared" si="180"/>
        <v>0</v>
      </c>
      <c r="EI246" s="602"/>
      <c r="EJ246" s="459"/>
      <c r="EK246" s="614"/>
      <c r="EL246" s="622"/>
      <c r="EM246" s="623"/>
      <c r="EO246" s="600">
        <v>1784369.6</v>
      </c>
      <c r="EP246" s="601">
        <v>540996.4</v>
      </c>
      <c r="EQ246" s="601">
        <f t="shared" si="181"/>
        <v>2325366</v>
      </c>
      <c r="ER246" s="624" t="s">
        <v>5839</v>
      </c>
      <c r="ES246" s="625">
        <v>45147</v>
      </c>
    </row>
    <row r="247" spans="1:149">
      <c r="A247" s="231">
        <v>301</v>
      </c>
      <c r="B247" s="151">
        <v>4469</v>
      </c>
      <c r="C247" s="151">
        <v>70695334</v>
      </c>
      <c r="D247" s="232" t="s">
        <v>1808</v>
      </c>
      <c r="E247" s="366"/>
      <c r="F247" s="174"/>
      <c r="G247" s="174"/>
      <c r="H247" s="174"/>
      <c r="I247" s="174"/>
      <c r="J247" s="367">
        <f t="shared" si="188"/>
        <v>0</v>
      </c>
      <c r="K247" s="366"/>
      <c r="L247" s="174"/>
      <c r="M247" s="174"/>
      <c r="N247" s="174"/>
      <c r="O247" s="174"/>
      <c r="P247" s="367">
        <f t="shared" si="182"/>
        <v>0</v>
      </c>
      <c r="Q247" s="366"/>
      <c r="R247" s="174">
        <f t="shared" si="143"/>
        <v>0</v>
      </c>
      <c r="S247" s="174"/>
      <c r="T247" s="174"/>
      <c r="U247" s="174"/>
      <c r="V247" s="367">
        <f t="shared" si="144"/>
        <v>0</v>
      </c>
      <c r="W247" s="366"/>
      <c r="X247" s="174"/>
      <c r="Y247" s="174"/>
      <c r="Z247" s="174"/>
      <c r="AA247" s="174"/>
      <c r="AB247" s="367">
        <f t="shared" si="145"/>
        <v>0</v>
      </c>
      <c r="AC247" s="366"/>
      <c r="AD247" s="174"/>
      <c r="AE247" s="174"/>
      <c r="AF247" s="174"/>
      <c r="AG247" s="174"/>
      <c r="AH247" s="367">
        <f t="shared" si="146"/>
        <v>0</v>
      </c>
      <c r="AI247" s="366"/>
      <c r="AJ247" s="174"/>
      <c r="AK247" s="174"/>
      <c r="AL247" s="174"/>
      <c r="AM247" s="174">
        <f t="shared" si="147"/>
        <v>0</v>
      </c>
      <c r="AN247" s="367">
        <f t="shared" si="148"/>
        <v>0</v>
      </c>
      <c r="AO247" s="611"/>
      <c r="AP247" s="174"/>
      <c r="AQ247" s="174"/>
      <c r="AR247" s="174"/>
      <c r="AS247" s="174"/>
      <c r="AT247" s="367">
        <f t="shared" si="183"/>
        <v>0</v>
      </c>
      <c r="AU247" s="366"/>
      <c r="AV247" s="174"/>
      <c r="AW247" s="174"/>
      <c r="AX247" s="174"/>
      <c r="AY247" s="174"/>
      <c r="AZ247" s="367">
        <f t="shared" si="149"/>
        <v>0</v>
      </c>
      <c r="BA247" s="366"/>
      <c r="BB247" s="174"/>
      <c r="BC247" s="174"/>
      <c r="BD247" s="174"/>
      <c r="BE247" s="174">
        <f t="shared" si="150"/>
        <v>0</v>
      </c>
      <c r="BF247" s="367">
        <f t="shared" si="151"/>
        <v>0</v>
      </c>
      <c r="BG247" s="611"/>
      <c r="BH247" s="174"/>
      <c r="BI247" s="174"/>
      <c r="BJ247" s="174"/>
      <c r="BK247" s="174"/>
      <c r="BL247" s="367">
        <f t="shared" si="184"/>
        <v>0</v>
      </c>
      <c r="BM247" s="366"/>
      <c r="BN247" s="174"/>
      <c r="BO247" s="174"/>
      <c r="BP247" s="174"/>
      <c r="BQ247" s="174"/>
      <c r="BR247" s="367">
        <f t="shared" si="152"/>
        <v>0</v>
      </c>
      <c r="BS247" s="366"/>
      <c r="BT247" s="174"/>
      <c r="BU247" s="174"/>
      <c r="BV247" s="174"/>
      <c r="BW247" s="174"/>
      <c r="BX247" s="367">
        <f t="shared" si="153"/>
        <v>0</v>
      </c>
      <c r="BY247" s="366"/>
      <c r="BZ247" s="174"/>
      <c r="CA247" s="174"/>
      <c r="CB247" s="174"/>
      <c r="CC247" s="174"/>
      <c r="CD247" s="367">
        <f t="shared" si="154"/>
        <v>0</v>
      </c>
      <c r="CE247" s="618"/>
      <c r="CF247" s="366"/>
      <c r="CG247" s="174"/>
      <c r="CH247" s="174"/>
      <c r="CI247" s="174"/>
      <c r="CJ247" s="174"/>
      <c r="CK247" s="367">
        <f t="shared" si="185"/>
        <v>0</v>
      </c>
      <c r="CL247" s="611">
        <f t="shared" si="155"/>
        <v>0</v>
      </c>
      <c r="CM247" s="174">
        <f t="shared" si="156"/>
        <v>0</v>
      </c>
      <c r="CN247" s="174">
        <f t="shared" si="157"/>
        <v>0</v>
      </c>
      <c r="CO247" s="174">
        <f t="shared" si="158"/>
        <v>0</v>
      </c>
      <c r="CP247" s="174">
        <f t="shared" si="159"/>
        <v>0</v>
      </c>
      <c r="CQ247" s="367">
        <f t="shared" si="186"/>
        <v>0</v>
      </c>
      <c r="CR247" s="613"/>
      <c r="CS247" s="601"/>
      <c r="CT247" s="601"/>
      <c r="CU247" s="601"/>
      <c r="CV247" s="601"/>
      <c r="CW247" s="367">
        <f t="shared" si="187"/>
        <v>0</v>
      </c>
      <c r="CX247" s="366"/>
      <c r="CY247" s="174"/>
      <c r="CZ247" s="174"/>
      <c r="DA247" s="174"/>
      <c r="DB247" s="174"/>
      <c r="DC247" s="367">
        <f t="shared" si="160"/>
        <v>0</v>
      </c>
      <c r="DD247" s="366"/>
      <c r="DE247" s="174"/>
      <c r="DF247" s="174"/>
      <c r="DG247" s="174"/>
      <c r="DH247" s="174"/>
      <c r="DI247" s="367">
        <f t="shared" si="161"/>
        <v>0</v>
      </c>
      <c r="DJ247" s="600">
        <f t="shared" si="162"/>
        <v>0</v>
      </c>
      <c r="DK247" s="601">
        <f t="shared" si="163"/>
        <v>0</v>
      </c>
      <c r="DL247" s="601">
        <f t="shared" si="164"/>
        <v>0</v>
      </c>
      <c r="DM247" s="601">
        <f t="shared" si="165"/>
        <v>0</v>
      </c>
      <c r="DN247" s="601">
        <f t="shared" si="166"/>
        <v>0</v>
      </c>
      <c r="DO247" s="602">
        <f t="shared" si="167"/>
        <v>0</v>
      </c>
      <c r="DP247" s="600">
        <f t="shared" si="168"/>
        <v>0</v>
      </c>
      <c r="DQ247" s="601">
        <f t="shared" si="169"/>
        <v>0</v>
      </c>
      <c r="DR247" s="601">
        <f t="shared" si="170"/>
        <v>0</v>
      </c>
      <c r="DS247" s="601">
        <f t="shared" si="171"/>
        <v>0</v>
      </c>
      <c r="DT247" s="601">
        <f t="shared" si="172"/>
        <v>0</v>
      </c>
      <c r="DU247" s="602">
        <f t="shared" si="173"/>
        <v>0</v>
      </c>
      <c r="DV247" s="600">
        <f t="shared" si="174"/>
        <v>0</v>
      </c>
      <c r="DW247" s="601">
        <f t="shared" si="175"/>
        <v>0</v>
      </c>
      <c r="DX247" s="601">
        <f t="shared" si="176"/>
        <v>0</v>
      </c>
      <c r="DY247" s="601">
        <f t="shared" si="177"/>
        <v>0</v>
      </c>
      <c r="DZ247" s="601">
        <f t="shared" si="178"/>
        <v>0</v>
      </c>
      <c r="EA247" s="602">
        <f t="shared" si="179"/>
        <v>0</v>
      </c>
      <c r="EB247" s="459"/>
      <c r="EC247" s="366"/>
      <c r="ED247" s="174"/>
      <c r="EE247" s="174"/>
      <c r="EF247" s="174"/>
      <c r="EG247" s="174"/>
      <c r="EH247" s="174">
        <f t="shared" si="180"/>
        <v>0</v>
      </c>
      <c r="EI247" s="602"/>
      <c r="EJ247" s="459"/>
      <c r="EK247" s="614"/>
      <c r="EL247" s="622"/>
      <c r="EM247" s="623"/>
      <c r="EO247" s="600"/>
      <c r="EP247" s="601"/>
      <c r="EQ247" s="601"/>
      <c r="ER247" s="624"/>
      <c r="ES247" s="625"/>
    </row>
    <row r="248" spans="1:149">
      <c r="A248" s="231">
        <v>302</v>
      </c>
      <c r="B248" s="151">
        <v>4451</v>
      </c>
      <c r="C248" s="151">
        <v>49864653</v>
      </c>
      <c r="D248" s="232" t="s">
        <v>1812</v>
      </c>
      <c r="E248" s="366"/>
      <c r="F248" s="174">
        <v>166080</v>
      </c>
      <c r="G248" s="174"/>
      <c r="H248" s="174"/>
      <c r="I248" s="174"/>
      <c r="J248" s="367">
        <f t="shared" si="188"/>
        <v>166080</v>
      </c>
      <c r="K248" s="366"/>
      <c r="L248" s="174"/>
      <c r="M248" s="174"/>
      <c r="N248" s="174"/>
      <c r="O248" s="174"/>
      <c r="P248" s="367">
        <f t="shared" si="182"/>
        <v>0</v>
      </c>
      <c r="Q248" s="366"/>
      <c r="R248" s="174">
        <f t="shared" si="143"/>
        <v>166080</v>
      </c>
      <c r="S248" s="174"/>
      <c r="T248" s="174"/>
      <c r="U248" s="174"/>
      <c r="V248" s="367">
        <f t="shared" si="144"/>
        <v>166080</v>
      </c>
      <c r="W248" s="366"/>
      <c r="X248" s="174"/>
      <c r="Y248" s="174"/>
      <c r="Z248" s="174"/>
      <c r="AA248" s="174">
        <v>384000</v>
      </c>
      <c r="AB248" s="367">
        <f t="shared" si="145"/>
        <v>384000</v>
      </c>
      <c r="AC248" s="366"/>
      <c r="AD248" s="174"/>
      <c r="AE248" s="174"/>
      <c r="AF248" s="174"/>
      <c r="AG248" s="174"/>
      <c r="AH248" s="367">
        <f t="shared" si="146"/>
        <v>0</v>
      </c>
      <c r="AI248" s="366"/>
      <c r="AJ248" s="174"/>
      <c r="AK248" s="174"/>
      <c r="AL248" s="174"/>
      <c r="AM248" s="174">
        <f t="shared" si="147"/>
        <v>384000</v>
      </c>
      <c r="AN248" s="367">
        <f t="shared" si="148"/>
        <v>384000</v>
      </c>
      <c r="AO248" s="611"/>
      <c r="AP248" s="174"/>
      <c r="AQ248" s="174"/>
      <c r="AR248" s="174"/>
      <c r="AS248" s="174">
        <v>311000</v>
      </c>
      <c r="AT248" s="367">
        <f t="shared" si="183"/>
        <v>311000</v>
      </c>
      <c r="AU248" s="366"/>
      <c r="AV248" s="174"/>
      <c r="AW248" s="174"/>
      <c r="AX248" s="174"/>
      <c r="AY248" s="174"/>
      <c r="AZ248" s="367">
        <f t="shared" si="149"/>
        <v>0</v>
      </c>
      <c r="BA248" s="366"/>
      <c r="BB248" s="174"/>
      <c r="BC248" s="174"/>
      <c r="BD248" s="174"/>
      <c r="BE248" s="174">
        <f t="shared" si="150"/>
        <v>311000</v>
      </c>
      <c r="BF248" s="367">
        <f t="shared" si="151"/>
        <v>311000</v>
      </c>
      <c r="BG248" s="611"/>
      <c r="BH248" s="174"/>
      <c r="BI248" s="174"/>
      <c r="BJ248" s="174"/>
      <c r="BK248" s="174"/>
      <c r="BL248" s="367">
        <f t="shared" si="184"/>
        <v>0</v>
      </c>
      <c r="BM248" s="366"/>
      <c r="BN248" s="174"/>
      <c r="BO248" s="174"/>
      <c r="BP248" s="174"/>
      <c r="BQ248" s="174"/>
      <c r="BR248" s="367">
        <f t="shared" si="152"/>
        <v>0</v>
      </c>
      <c r="BS248" s="366"/>
      <c r="BT248" s="174"/>
      <c r="BU248" s="174"/>
      <c r="BV248" s="174"/>
      <c r="BW248" s="174"/>
      <c r="BX248" s="367">
        <f t="shared" si="153"/>
        <v>0</v>
      </c>
      <c r="BY248" s="366"/>
      <c r="BZ248" s="174"/>
      <c r="CA248" s="174"/>
      <c r="CB248" s="174"/>
      <c r="CC248" s="174"/>
      <c r="CD248" s="367">
        <f t="shared" si="154"/>
        <v>0</v>
      </c>
      <c r="CE248" s="618"/>
      <c r="CF248" s="366"/>
      <c r="CG248" s="174"/>
      <c r="CH248" s="174"/>
      <c r="CI248" s="174"/>
      <c r="CJ248" s="174"/>
      <c r="CK248" s="367">
        <f t="shared" si="185"/>
        <v>0</v>
      </c>
      <c r="CL248" s="611">
        <f t="shared" si="155"/>
        <v>0</v>
      </c>
      <c r="CM248" s="174">
        <f t="shared" si="156"/>
        <v>0</v>
      </c>
      <c r="CN248" s="174">
        <f t="shared" si="157"/>
        <v>0</v>
      </c>
      <c r="CO248" s="174">
        <f t="shared" si="158"/>
        <v>0</v>
      </c>
      <c r="CP248" s="174">
        <f t="shared" si="159"/>
        <v>0</v>
      </c>
      <c r="CQ248" s="367">
        <f t="shared" si="186"/>
        <v>0</v>
      </c>
      <c r="CR248" s="613"/>
      <c r="CS248" s="601"/>
      <c r="CT248" s="601"/>
      <c r="CU248" s="601"/>
      <c r="CV248" s="601"/>
      <c r="CW248" s="367">
        <f t="shared" si="187"/>
        <v>0</v>
      </c>
      <c r="CX248" s="366"/>
      <c r="CY248" s="174"/>
      <c r="CZ248" s="174"/>
      <c r="DA248" s="174"/>
      <c r="DB248" s="174"/>
      <c r="DC248" s="367">
        <f t="shared" si="160"/>
        <v>0</v>
      </c>
      <c r="DD248" s="366"/>
      <c r="DE248" s="174"/>
      <c r="DF248" s="174"/>
      <c r="DG248" s="174"/>
      <c r="DH248" s="174"/>
      <c r="DI248" s="367">
        <f t="shared" si="161"/>
        <v>0</v>
      </c>
      <c r="DJ248" s="600">
        <f t="shared" si="162"/>
        <v>0</v>
      </c>
      <c r="DK248" s="601">
        <f t="shared" si="163"/>
        <v>166080</v>
      </c>
      <c r="DL248" s="601">
        <f t="shared" si="164"/>
        <v>0</v>
      </c>
      <c r="DM248" s="601">
        <f t="shared" si="165"/>
        <v>0</v>
      </c>
      <c r="DN248" s="601">
        <f t="shared" si="166"/>
        <v>695000</v>
      </c>
      <c r="DO248" s="602">
        <f t="shared" si="167"/>
        <v>861080</v>
      </c>
      <c r="DP248" s="600">
        <f t="shared" si="168"/>
        <v>0</v>
      </c>
      <c r="DQ248" s="601">
        <f t="shared" si="169"/>
        <v>0</v>
      </c>
      <c r="DR248" s="601">
        <f t="shared" si="170"/>
        <v>0</v>
      </c>
      <c r="DS248" s="601">
        <f t="shared" si="171"/>
        <v>0</v>
      </c>
      <c r="DT248" s="601">
        <f t="shared" si="172"/>
        <v>0</v>
      </c>
      <c r="DU248" s="602">
        <f t="shared" si="173"/>
        <v>0</v>
      </c>
      <c r="DV248" s="600">
        <f t="shared" si="174"/>
        <v>0</v>
      </c>
      <c r="DW248" s="601">
        <f t="shared" si="175"/>
        <v>166080</v>
      </c>
      <c r="DX248" s="601">
        <f t="shared" si="176"/>
        <v>0</v>
      </c>
      <c r="DY248" s="601">
        <f t="shared" si="177"/>
        <v>0</v>
      </c>
      <c r="DZ248" s="601">
        <f t="shared" si="178"/>
        <v>695000</v>
      </c>
      <c r="EA248" s="602">
        <f t="shared" si="179"/>
        <v>861080</v>
      </c>
      <c r="EB248" s="459"/>
      <c r="EC248" s="366"/>
      <c r="ED248" s="174"/>
      <c r="EE248" s="174"/>
      <c r="EF248" s="174"/>
      <c r="EG248" s="174"/>
      <c r="EH248" s="174">
        <f t="shared" si="180"/>
        <v>0</v>
      </c>
      <c r="EI248" s="602"/>
      <c r="EJ248" s="459"/>
      <c r="EK248" s="614"/>
      <c r="EL248" s="622"/>
      <c r="EM248" s="623"/>
      <c r="EO248" s="600">
        <v>1784038.87</v>
      </c>
      <c r="EP248" s="601">
        <v>540896.13</v>
      </c>
      <c r="EQ248" s="601">
        <f t="shared" si="181"/>
        <v>2324935</v>
      </c>
      <c r="ER248" s="624" t="s">
        <v>5726</v>
      </c>
      <c r="ES248" s="625">
        <v>45083</v>
      </c>
    </row>
    <row r="249" spans="1:149">
      <c r="A249" s="231">
        <v>303</v>
      </c>
      <c r="B249" s="151">
        <v>4450</v>
      </c>
      <c r="C249" s="151">
        <v>72744995</v>
      </c>
      <c r="D249" s="232" t="s">
        <v>1816</v>
      </c>
      <c r="E249" s="366"/>
      <c r="F249" s="174">
        <v>21120</v>
      </c>
      <c r="G249" s="174"/>
      <c r="H249" s="174"/>
      <c r="I249" s="174"/>
      <c r="J249" s="367">
        <f t="shared" si="188"/>
        <v>21120</v>
      </c>
      <c r="K249" s="366"/>
      <c r="L249" s="174"/>
      <c r="M249" s="174"/>
      <c r="N249" s="174"/>
      <c r="O249" s="174"/>
      <c r="P249" s="367">
        <f t="shared" si="182"/>
        <v>0</v>
      </c>
      <c r="Q249" s="366"/>
      <c r="R249" s="174">
        <f t="shared" si="143"/>
        <v>21120</v>
      </c>
      <c r="S249" s="174"/>
      <c r="T249" s="174"/>
      <c r="U249" s="174"/>
      <c r="V249" s="367">
        <f t="shared" si="144"/>
        <v>21120</v>
      </c>
      <c r="W249" s="366"/>
      <c r="X249" s="174"/>
      <c r="Y249" s="174"/>
      <c r="Z249" s="174"/>
      <c r="AA249" s="174">
        <v>31000</v>
      </c>
      <c r="AB249" s="367">
        <f t="shared" si="145"/>
        <v>31000</v>
      </c>
      <c r="AC249" s="366"/>
      <c r="AD249" s="174"/>
      <c r="AE249" s="174"/>
      <c r="AF249" s="174"/>
      <c r="AG249" s="174"/>
      <c r="AH249" s="367">
        <f t="shared" si="146"/>
        <v>0</v>
      </c>
      <c r="AI249" s="366"/>
      <c r="AJ249" s="174"/>
      <c r="AK249" s="174"/>
      <c r="AL249" s="174"/>
      <c r="AM249" s="174">
        <f t="shared" si="147"/>
        <v>31000</v>
      </c>
      <c r="AN249" s="367">
        <f t="shared" si="148"/>
        <v>31000</v>
      </c>
      <c r="AO249" s="611"/>
      <c r="AP249" s="174"/>
      <c r="AQ249" s="174"/>
      <c r="AR249" s="174"/>
      <c r="AS249" s="174">
        <v>20000</v>
      </c>
      <c r="AT249" s="367">
        <f t="shared" si="183"/>
        <v>20000</v>
      </c>
      <c r="AU249" s="366"/>
      <c r="AV249" s="174"/>
      <c r="AW249" s="174"/>
      <c r="AX249" s="174"/>
      <c r="AY249" s="174"/>
      <c r="AZ249" s="367">
        <f t="shared" si="149"/>
        <v>0</v>
      </c>
      <c r="BA249" s="366"/>
      <c r="BB249" s="174"/>
      <c r="BC249" s="174"/>
      <c r="BD249" s="174"/>
      <c r="BE249" s="174">
        <f t="shared" si="150"/>
        <v>20000</v>
      </c>
      <c r="BF249" s="367">
        <f t="shared" si="151"/>
        <v>20000</v>
      </c>
      <c r="BG249" s="611"/>
      <c r="BH249" s="174"/>
      <c r="BI249" s="174"/>
      <c r="BJ249" s="174"/>
      <c r="BK249" s="174"/>
      <c r="BL249" s="367">
        <f t="shared" si="184"/>
        <v>0</v>
      </c>
      <c r="BM249" s="366"/>
      <c r="BN249" s="174"/>
      <c r="BO249" s="174"/>
      <c r="BP249" s="174"/>
      <c r="BQ249" s="174"/>
      <c r="BR249" s="367">
        <f t="shared" si="152"/>
        <v>0</v>
      </c>
      <c r="BS249" s="366"/>
      <c r="BT249" s="174"/>
      <c r="BU249" s="174"/>
      <c r="BV249" s="174"/>
      <c r="BW249" s="174"/>
      <c r="BX249" s="367">
        <f t="shared" si="153"/>
        <v>0</v>
      </c>
      <c r="BY249" s="366"/>
      <c r="BZ249" s="174"/>
      <c r="CA249" s="174"/>
      <c r="CB249" s="174"/>
      <c r="CC249" s="174"/>
      <c r="CD249" s="367">
        <f t="shared" si="154"/>
        <v>0</v>
      </c>
      <c r="CE249" s="618"/>
      <c r="CF249" s="366"/>
      <c r="CG249" s="174"/>
      <c r="CH249" s="174"/>
      <c r="CI249" s="174"/>
      <c r="CJ249" s="174"/>
      <c r="CK249" s="367">
        <f t="shared" si="185"/>
        <v>0</v>
      </c>
      <c r="CL249" s="611">
        <f t="shared" si="155"/>
        <v>0</v>
      </c>
      <c r="CM249" s="174">
        <f t="shared" si="156"/>
        <v>0</v>
      </c>
      <c r="CN249" s="174">
        <f t="shared" si="157"/>
        <v>0</v>
      </c>
      <c r="CO249" s="174">
        <f t="shared" si="158"/>
        <v>0</v>
      </c>
      <c r="CP249" s="174">
        <f t="shared" si="159"/>
        <v>0</v>
      </c>
      <c r="CQ249" s="367">
        <f t="shared" si="186"/>
        <v>0</v>
      </c>
      <c r="CR249" s="613"/>
      <c r="CS249" s="601"/>
      <c r="CT249" s="601"/>
      <c r="CU249" s="601"/>
      <c r="CV249" s="601"/>
      <c r="CW249" s="367">
        <f t="shared" si="187"/>
        <v>0</v>
      </c>
      <c r="CX249" s="366"/>
      <c r="CY249" s="174"/>
      <c r="CZ249" s="174"/>
      <c r="DA249" s="174"/>
      <c r="DB249" s="174"/>
      <c r="DC249" s="367">
        <f t="shared" si="160"/>
        <v>0</v>
      </c>
      <c r="DD249" s="366"/>
      <c r="DE249" s="174"/>
      <c r="DF249" s="174"/>
      <c r="DG249" s="174"/>
      <c r="DH249" s="174"/>
      <c r="DI249" s="367">
        <f t="shared" si="161"/>
        <v>0</v>
      </c>
      <c r="DJ249" s="600">
        <f t="shared" si="162"/>
        <v>0</v>
      </c>
      <c r="DK249" s="601">
        <f t="shared" si="163"/>
        <v>21120</v>
      </c>
      <c r="DL249" s="601">
        <f t="shared" si="164"/>
        <v>0</v>
      </c>
      <c r="DM249" s="601">
        <f t="shared" si="165"/>
        <v>0</v>
      </c>
      <c r="DN249" s="601">
        <f t="shared" si="166"/>
        <v>51000</v>
      </c>
      <c r="DO249" s="602">
        <f t="shared" si="167"/>
        <v>72120</v>
      </c>
      <c r="DP249" s="600">
        <f t="shared" si="168"/>
        <v>0</v>
      </c>
      <c r="DQ249" s="601">
        <f t="shared" si="169"/>
        <v>0</v>
      </c>
      <c r="DR249" s="601">
        <f t="shared" si="170"/>
        <v>0</v>
      </c>
      <c r="DS249" s="601">
        <f t="shared" si="171"/>
        <v>0</v>
      </c>
      <c r="DT249" s="601">
        <f t="shared" si="172"/>
        <v>0</v>
      </c>
      <c r="DU249" s="602">
        <f t="shared" si="173"/>
        <v>0</v>
      </c>
      <c r="DV249" s="600">
        <f t="shared" si="174"/>
        <v>0</v>
      </c>
      <c r="DW249" s="601">
        <f t="shared" si="175"/>
        <v>21120</v>
      </c>
      <c r="DX249" s="601">
        <f t="shared" si="176"/>
        <v>0</v>
      </c>
      <c r="DY249" s="601">
        <f t="shared" si="177"/>
        <v>0</v>
      </c>
      <c r="DZ249" s="601">
        <f t="shared" si="178"/>
        <v>51000</v>
      </c>
      <c r="EA249" s="602">
        <f t="shared" si="179"/>
        <v>72120</v>
      </c>
      <c r="EB249" s="459"/>
      <c r="EC249" s="366"/>
      <c r="ED249" s="174"/>
      <c r="EE249" s="174"/>
      <c r="EF249" s="174"/>
      <c r="EG249" s="174"/>
      <c r="EH249" s="174">
        <f t="shared" si="180"/>
        <v>0</v>
      </c>
      <c r="EI249" s="602"/>
      <c r="EJ249" s="459"/>
      <c r="EK249" s="614"/>
      <c r="EL249" s="622"/>
      <c r="EM249" s="623"/>
      <c r="EO249" s="600">
        <v>570813.25</v>
      </c>
      <c r="EP249" s="601">
        <v>173062.75</v>
      </c>
      <c r="EQ249" s="601">
        <f t="shared" si="181"/>
        <v>743876</v>
      </c>
      <c r="ER249" s="624" t="s">
        <v>5835</v>
      </c>
      <c r="ES249" s="625">
        <v>45140</v>
      </c>
    </row>
    <row r="250" spans="1:149">
      <c r="A250" s="231">
        <v>304</v>
      </c>
      <c r="B250" s="151">
        <v>4430</v>
      </c>
      <c r="C250" s="151">
        <v>70695024</v>
      </c>
      <c r="D250" s="232" t="s">
        <v>1821</v>
      </c>
      <c r="E250" s="366"/>
      <c r="F250" s="174">
        <v>24960</v>
      </c>
      <c r="G250" s="174"/>
      <c r="H250" s="174"/>
      <c r="I250" s="174"/>
      <c r="J250" s="367">
        <f t="shared" si="188"/>
        <v>24960</v>
      </c>
      <c r="K250" s="366"/>
      <c r="L250" s="174"/>
      <c r="M250" s="174"/>
      <c r="N250" s="174"/>
      <c r="O250" s="174"/>
      <c r="P250" s="367">
        <f t="shared" si="182"/>
        <v>0</v>
      </c>
      <c r="Q250" s="366"/>
      <c r="R250" s="174">
        <f t="shared" si="143"/>
        <v>24960</v>
      </c>
      <c r="S250" s="174"/>
      <c r="T250" s="174"/>
      <c r="U250" s="174"/>
      <c r="V250" s="367">
        <f t="shared" si="144"/>
        <v>24960</v>
      </c>
      <c r="W250" s="366"/>
      <c r="X250" s="174"/>
      <c r="Y250" s="174"/>
      <c r="Z250" s="174"/>
      <c r="AA250" s="174"/>
      <c r="AB250" s="367">
        <f t="shared" si="145"/>
        <v>0</v>
      </c>
      <c r="AC250" s="366"/>
      <c r="AD250" s="174"/>
      <c r="AE250" s="174"/>
      <c r="AF250" s="174"/>
      <c r="AG250" s="174"/>
      <c r="AH250" s="367">
        <f t="shared" si="146"/>
        <v>0</v>
      </c>
      <c r="AI250" s="366"/>
      <c r="AJ250" s="174"/>
      <c r="AK250" s="174"/>
      <c r="AL250" s="174"/>
      <c r="AM250" s="174">
        <f t="shared" si="147"/>
        <v>0</v>
      </c>
      <c r="AN250" s="367">
        <f t="shared" si="148"/>
        <v>0</v>
      </c>
      <c r="AO250" s="611"/>
      <c r="AP250" s="174"/>
      <c r="AQ250" s="174"/>
      <c r="AR250" s="174"/>
      <c r="AS250" s="174">
        <v>20000</v>
      </c>
      <c r="AT250" s="367">
        <f t="shared" si="183"/>
        <v>20000</v>
      </c>
      <c r="AU250" s="366"/>
      <c r="AV250" s="174"/>
      <c r="AW250" s="174"/>
      <c r="AX250" s="174"/>
      <c r="AY250" s="174"/>
      <c r="AZ250" s="367">
        <f t="shared" si="149"/>
        <v>0</v>
      </c>
      <c r="BA250" s="366"/>
      <c r="BB250" s="174"/>
      <c r="BC250" s="174"/>
      <c r="BD250" s="174"/>
      <c r="BE250" s="174">
        <f t="shared" si="150"/>
        <v>20000</v>
      </c>
      <c r="BF250" s="367">
        <f t="shared" si="151"/>
        <v>20000</v>
      </c>
      <c r="BG250" s="611"/>
      <c r="BH250" s="174"/>
      <c r="BI250" s="174"/>
      <c r="BJ250" s="174"/>
      <c r="BK250" s="174"/>
      <c r="BL250" s="367">
        <f t="shared" si="184"/>
        <v>0</v>
      </c>
      <c r="BM250" s="366"/>
      <c r="BN250" s="174"/>
      <c r="BO250" s="174"/>
      <c r="BP250" s="174"/>
      <c r="BQ250" s="174"/>
      <c r="BR250" s="367">
        <f t="shared" si="152"/>
        <v>0</v>
      </c>
      <c r="BS250" s="366"/>
      <c r="BT250" s="174"/>
      <c r="BU250" s="174"/>
      <c r="BV250" s="174"/>
      <c r="BW250" s="174"/>
      <c r="BX250" s="367">
        <f t="shared" si="153"/>
        <v>0</v>
      </c>
      <c r="BY250" s="366"/>
      <c r="BZ250" s="174"/>
      <c r="CA250" s="174"/>
      <c r="CB250" s="174"/>
      <c r="CC250" s="174"/>
      <c r="CD250" s="367">
        <f t="shared" si="154"/>
        <v>0</v>
      </c>
      <c r="CE250" s="618"/>
      <c r="CF250" s="366"/>
      <c r="CG250" s="174"/>
      <c r="CH250" s="174"/>
      <c r="CI250" s="174"/>
      <c r="CJ250" s="174"/>
      <c r="CK250" s="367">
        <f t="shared" si="185"/>
        <v>0</v>
      </c>
      <c r="CL250" s="611">
        <f t="shared" si="155"/>
        <v>0</v>
      </c>
      <c r="CM250" s="174">
        <f t="shared" si="156"/>
        <v>0</v>
      </c>
      <c r="CN250" s="174">
        <f t="shared" si="157"/>
        <v>0</v>
      </c>
      <c r="CO250" s="174">
        <f t="shared" si="158"/>
        <v>0</v>
      </c>
      <c r="CP250" s="174">
        <f t="shared" si="159"/>
        <v>0</v>
      </c>
      <c r="CQ250" s="367">
        <f t="shared" si="186"/>
        <v>0</v>
      </c>
      <c r="CR250" s="613"/>
      <c r="CS250" s="601"/>
      <c r="CT250" s="601"/>
      <c r="CU250" s="601"/>
      <c r="CV250" s="601"/>
      <c r="CW250" s="367">
        <f t="shared" si="187"/>
        <v>0</v>
      </c>
      <c r="CX250" s="366"/>
      <c r="CY250" s="174"/>
      <c r="CZ250" s="174"/>
      <c r="DA250" s="174"/>
      <c r="DB250" s="174"/>
      <c r="DC250" s="367">
        <f t="shared" si="160"/>
        <v>0</v>
      </c>
      <c r="DD250" s="366"/>
      <c r="DE250" s="174"/>
      <c r="DF250" s="174"/>
      <c r="DG250" s="174"/>
      <c r="DH250" s="174"/>
      <c r="DI250" s="367">
        <f t="shared" si="161"/>
        <v>0</v>
      </c>
      <c r="DJ250" s="600">
        <f t="shared" si="162"/>
        <v>0</v>
      </c>
      <c r="DK250" s="601">
        <f t="shared" si="163"/>
        <v>24960</v>
      </c>
      <c r="DL250" s="601">
        <f t="shared" si="164"/>
        <v>0</v>
      </c>
      <c r="DM250" s="601">
        <f t="shared" si="165"/>
        <v>0</v>
      </c>
      <c r="DN250" s="601">
        <f t="shared" si="166"/>
        <v>20000</v>
      </c>
      <c r="DO250" s="602">
        <f t="shared" si="167"/>
        <v>44960</v>
      </c>
      <c r="DP250" s="600">
        <f t="shared" si="168"/>
        <v>0</v>
      </c>
      <c r="DQ250" s="601">
        <f t="shared" si="169"/>
        <v>0</v>
      </c>
      <c r="DR250" s="601">
        <f t="shared" si="170"/>
        <v>0</v>
      </c>
      <c r="DS250" s="601">
        <f t="shared" si="171"/>
        <v>0</v>
      </c>
      <c r="DT250" s="601">
        <f t="shared" si="172"/>
        <v>0</v>
      </c>
      <c r="DU250" s="602">
        <f t="shared" si="173"/>
        <v>0</v>
      </c>
      <c r="DV250" s="600">
        <f t="shared" si="174"/>
        <v>0</v>
      </c>
      <c r="DW250" s="601">
        <f t="shared" si="175"/>
        <v>24960</v>
      </c>
      <c r="DX250" s="601">
        <f t="shared" si="176"/>
        <v>0</v>
      </c>
      <c r="DY250" s="601">
        <f t="shared" si="177"/>
        <v>0</v>
      </c>
      <c r="DZ250" s="601">
        <f t="shared" si="178"/>
        <v>20000</v>
      </c>
      <c r="EA250" s="602">
        <f t="shared" si="179"/>
        <v>44960</v>
      </c>
      <c r="EB250" s="459"/>
      <c r="EC250" s="366"/>
      <c r="ED250" s="174"/>
      <c r="EE250" s="174"/>
      <c r="EF250" s="174"/>
      <c r="EG250" s="174"/>
      <c r="EH250" s="174">
        <f t="shared" si="180"/>
        <v>0</v>
      </c>
      <c r="EI250" s="602"/>
      <c r="EJ250" s="459"/>
      <c r="EK250" s="614"/>
      <c r="EL250" s="622"/>
      <c r="EM250" s="623"/>
      <c r="EO250" s="600">
        <v>600611.76</v>
      </c>
      <c r="EP250" s="601">
        <v>182097.24</v>
      </c>
      <c r="EQ250" s="601">
        <f t="shared" si="181"/>
        <v>782709</v>
      </c>
      <c r="ER250" s="624" t="s">
        <v>5718</v>
      </c>
      <c r="ES250" s="625">
        <v>45078</v>
      </c>
    </row>
    <row r="251" spans="1:149">
      <c r="A251" s="231">
        <v>305</v>
      </c>
      <c r="B251" s="151">
        <v>4433</v>
      </c>
      <c r="C251" s="151">
        <v>70695440</v>
      </c>
      <c r="D251" s="232" t="s">
        <v>1827</v>
      </c>
      <c r="E251" s="366"/>
      <c r="F251" s="174">
        <v>9600</v>
      </c>
      <c r="G251" s="174"/>
      <c r="H251" s="174"/>
      <c r="I251" s="174"/>
      <c r="J251" s="367">
        <f t="shared" si="188"/>
        <v>9600</v>
      </c>
      <c r="K251" s="366"/>
      <c r="L251" s="174"/>
      <c r="M251" s="174"/>
      <c r="N251" s="174"/>
      <c r="O251" s="174"/>
      <c r="P251" s="367">
        <f t="shared" si="182"/>
        <v>0</v>
      </c>
      <c r="Q251" s="366"/>
      <c r="R251" s="174">
        <f t="shared" si="143"/>
        <v>9600</v>
      </c>
      <c r="S251" s="174"/>
      <c r="T251" s="174"/>
      <c r="U251" s="174"/>
      <c r="V251" s="367">
        <f t="shared" si="144"/>
        <v>9600</v>
      </c>
      <c r="W251" s="366"/>
      <c r="X251" s="174"/>
      <c r="Y251" s="174"/>
      <c r="Z251" s="174"/>
      <c r="AA251" s="174"/>
      <c r="AB251" s="367">
        <f t="shared" si="145"/>
        <v>0</v>
      </c>
      <c r="AC251" s="366"/>
      <c r="AD251" s="174"/>
      <c r="AE251" s="174"/>
      <c r="AF251" s="174"/>
      <c r="AG251" s="174"/>
      <c r="AH251" s="367">
        <f t="shared" si="146"/>
        <v>0</v>
      </c>
      <c r="AI251" s="366"/>
      <c r="AJ251" s="174"/>
      <c r="AK251" s="174"/>
      <c r="AL251" s="174"/>
      <c r="AM251" s="174">
        <f t="shared" si="147"/>
        <v>0</v>
      </c>
      <c r="AN251" s="367">
        <f t="shared" si="148"/>
        <v>0</v>
      </c>
      <c r="AO251" s="611"/>
      <c r="AP251" s="174"/>
      <c r="AQ251" s="174"/>
      <c r="AR251" s="174"/>
      <c r="AS251" s="174"/>
      <c r="AT251" s="367">
        <f t="shared" si="183"/>
        <v>0</v>
      </c>
      <c r="AU251" s="366"/>
      <c r="AV251" s="174"/>
      <c r="AW251" s="174"/>
      <c r="AX251" s="174"/>
      <c r="AY251" s="174"/>
      <c r="AZ251" s="367">
        <f t="shared" si="149"/>
        <v>0</v>
      </c>
      <c r="BA251" s="366"/>
      <c r="BB251" s="174"/>
      <c r="BC251" s="174"/>
      <c r="BD251" s="174"/>
      <c r="BE251" s="174">
        <f t="shared" si="150"/>
        <v>0</v>
      </c>
      <c r="BF251" s="367">
        <f t="shared" si="151"/>
        <v>0</v>
      </c>
      <c r="BG251" s="611"/>
      <c r="BH251" s="174"/>
      <c r="BI251" s="174"/>
      <c r="BJ251" s="174"/>
      <c r="BK251" s="174"/>
      <c r="BL251" s="367">
        <f t="shared" si="184"/>
        <v>0</v>
      </c>
      <c r="BM251" s="366"/>
      <c r="BN251" s="174"/>
      <c r="BO251" s="174"/>
      <c r="BP251" s="174"/>
      <c r="BQ251" s="174"/>
      <c r="BR251" s="367">
        <f t="shared" si="152"/>
        <v>0</v>
      </c>
      <c r="BS251" s="366"/>
      <c r="BT251" s="174"/>
      <c r="BU251" s="174"/>
      <c r="BV251" s="174"/>
      <c r="BW251" s="174"/>
      <c r="BX251" s="367">
        <f t="shared" si="153"/>
        <v>0</v>
      </c>
      <c r="BY251" s="366"/>
      <c r="BZ251" s="174"/>
      <c r="CA251" s="174"/>
      <c r="CB251" s="174"/>
      <c r="CC251" s="174"/>
      <c r="CD251" s="367">
        <f t="shared" si="154"/>
        <v>0</v>
      </c>
      <c r="CE251" s="618"/>
      <c r="CF251" s="366"/>
      <c r="CG251" s="174"/>
      <c r="CH251" s="174"/>
      <c r="CI251" s="174"/>
      <c r="CJ251" s="174"/>
      <c r="CK251" s="367">
        <f t="shared" si="185"/>
        <v>0</v>
      </c>
      <c r="CL251" s="611">
        <f t="shared" si="155"/>
        <v>0</v>
      </c>
      <c r="CM251" s="174">
        <f t="shared" si="156"/>
        <v>0</v>
      </c>
      <c r="CN251" s="174">
        <f t="shared" si="157"/>
        <v>0</v>
      </c>
      <c r="CO251" s="174">
        <f t="shared" si="158"/>
        <v>0</v>
      </c>
      <c r="CP251" s="174">
        <f t="shared" si="159"/>
        <v>0</v>
      </c>
      <c r="CQ251" s="367">
        <f t="shared" si="186"/>
        <v>0</v>
      </c>
      <c r="CR251" s="613"/>
      <c r="CS251" s="601"/>
      <c r="CT251" s="601"/>
      <c r="CU251" s="601"/>
      <c r="CV251" s="601"/>
      <c r="CW251" s="367">
        <f t="shared" si="187"/>
        <v>0</v>
      </c>
      <c r="CX251" s="366"/>
      <c r="CY251" s="174"/>
      <c r="CZ251" s="174"/>
      <c r="DA251" s="174"/>
      <c r="DB251" s="174"/>
      <c r="DC251" s="367">
        <f t="shared" si="160"/>
        <v>0</v>
      </c>
      <c r="DD251" s="366"/>
      <c r="DE251" s="174"/>
      <c r="DF251" s="174"/>
      <c r="DG251" s="174"/>
      <c r="DH251" s="174"/>
      <c r="DI251" s="367">
        <f t="shared" si="161"/>
        <v>0</v>
      </c>
      <c r="DJ251" s="600">
        <f t="shared" si="162"/>
        <v>0</v>
      </c>
      <c r="DK251" s="601">
        <f t="shared" si="163"/>
        <v>9600</v>
      </c>
      <c r="DL251" s="601">
        <f t="shared" si="164"/>
        <v>0</v>
      </c>
      <c r="DM251" s="601">
        <f t="shared" si="165"/>
        <v>0</v>
      </c>
      <c r="DN251" s="601">
        <f t="shared" si="166"/>
        <v>0</v>
      </c>
      <c r="DO251" s="602">
        <f t="shared" si="167"/>
        <v>9600</v>
      </c>
      <c r="DP251" s="600">
        <f t="shared" si="168"/>
        <v>0</v>
      </c>
      <c r="DQ251" s="601">
        <f t="shared" si="169"/>
        <v>0</v>
      </c>
      <c r="DR251" s="601">
        <f t="shared" si="170"/>
        <v>0</v>
      </c>
      <c r="DS251" s="601">
        <f t="shared" si="171"/>
        <v>0</v>
      </c>
      <c r="DT251" s="601">
        <f t="shared" si="172"/>
        <v>0</v>
      </c>
      <c r="DU251" s="602">
        <f t="shared" si="173"/>
        <v>0</v>
      </c>
      <c r="DV251" s="600">
        <f t="shared" si="174"/>
        <v>0</v>
      </c>
      <c r="DW251" s="601">
        <f t="shared" si="175"/>
        <v>9600</v>
      </c>
      <c r="DX251" s="601">
        <f t="shared" si="176"/>
        <v>0</v>
      </c>
      <c r="DY251" s="601">
        <f t="shared" si="177"/>
        <v>0</v>
      </c>
      <c r="DZ251" s="601">
        <f t="shared" si="178"/>
        <v>0</v>
      </c>
      <c r="EA251" s="602">
        <f t="shared" si="179"/>
        <v>9600</v>
      </c>
      <c r="EB251" s="459"/>
      <c r="EC251" s="366"/>
      <c r="ED251" s="174"/>
      <c r="EE251" s="174"/>
      <c r="EF251" s="174"/>
      <c r="EG251" s="174"/>
      <c r="EH251" s="174">
        <f t="shared" si="180"/>
        <v>0</v>
      </c>
      <c r="EI251" s="602"/>
      <c r="EJ251" s="459"/>
      <c r="EK251" s="614"/>
      <c r="EL251" s="622"/>
      <c r="EM251" s="623"/>
      <c r="EO251" s="600">
        <v>558267.82999999996</v>
      </c>
      <c r="EP251" s="601">
        <v>169259.17</v>
      </c>
      <c r="EQ251" s="601">
        <f t="shared" si="181"/>
        <v>727527</v>
      </c>
      <c r="ER251" s="624" t="s">
        <v>5746</v>
      </c>
      <c r="ES251" s="625">
        <v>45104</v>
      </c>
    </row>
    <row r="252" spans="1:149">
      <c r="A252" s="231">
        <v>306</v>
      </c>
      <c r="B252" s="151">
        <v>4487</v>
      </c>
      <c r="C252" s="151">
        <v>70698503</v>
      </c>
      <c r="D252" s="232" t="s">
        <v>1833</v>
      </c>
      <c r="E252" s="366"/>
      <c r="F252" s="174">
        <v>32160</v>
      </c>
      <c r="G252" s="174"/>
      <c r="H252" s="174"/>
      <c r="I252" s="174"/>
      <c r="J252" s="367">
        <f t="shared" si="188"/>
        <v>32160</v>
      </c>
      <c r="K252" s="366"/>
      <c r="L252" s="174"/>
      <c r="M252" s="174"/>
      <c r="N252" s="174"/>
      <c r="O252" s="174"/>
      <c r="P252" s="367">
        <f t="shared" si="182"/>
        <v>0</v>
      </c>
      <c r="Q252" s="366"/>
      <c r="R252" s="174">
        <f t="shared" si="143"/>
        <v>32160</v>
      </c>
      <c r="S252" s="174"/>
      <c r="T252" s="174"/>
      <c r="U252" s="174"/>
      <c r="V252" s="367">
        <f>SUM(Q252:U252)</f>
        <v>32160</v>
      </c>
      <c r="W252" s="366"/>
      <c r="X252" s="174"/>
      <c r="Y252" s="174"/>
      <c r="Z252" s="174"/>
      <c r="AA252" s="174"/>
      <c r="AB252" s="367">
        <f t="shared" si="145"/>
        <v>0</v>
      </c>
      <c r="AC252" s="366"/>
      <c r="AD252" s="174"/>
      <c r="AE252" s="174"/>
      <c r="AF252" s="174"/>
      <c r="AG252" s="174"/>
      <c r="AH252" s="367">
        <f t="shared" si="146"/>
        <v>0</v>
      </c>
      <c r="AI252" s="366"/>
      <c r="AJ252" s="174"/>
      <c r="AK252" s="174"/>
      <c r="AL252" s="174"/>
      <c r="AM252" s="174">
        <f t="shared" si="147"/>
        <v>0</v>
      </c>
      <c r="AN252" s="367">
        <f t="shared" si="148"/>
        <v>0</v>
      </c>
      <c r="AO252" s="611"/>
      <c r="AP252" s="174"/>
      <c r="AQ252" s="174"/>
      <c r="AR252" s="174"/>
      <c r="AS252" s="174">
        <v>20000</v>
      </c>
      <c r="AT252" s="367">
        <f t="shared" si="183"/>
        <v>20000</v>
      </c>
      <c r="AU252" s="366"/>
      <c r="AV252" s="174"/>
      <c r="AW252" s="174"/>
      <c r="AX252" s="174"/>
      <c r="AY252" s="174"/>
      <c r="AZ252" s="367">
        <f t="shared" si="149"/>
        <v>0</v>
      </c>
      <c r="BA252" s="366"/>
      <c r="BB252" s="174"/>
      <c r="BC252" s="174"/>
      <c r="BD252" s="174"/>
      <c r="BE252" s="174">
        <f t="shared" si="150"/>
        <v>20000</v>
      </c>
      <c r="BF252" s="367">
        <f t="shared" si="151"/>
        <v>20000</v>
      </c>
      <c r="BG252" s="611"/>
      <c r="BH252" s="174"/>
      <c r="BI252" s="174"/>
      <c r="BJ252" s="174"/>
      <c r="BK252" s="174"/>
      <c r="BL252" s="367">
        <f t="shared" si="184"/>
        <v>0</v>
      </c>
      <c r="BM252" s="366"/>
      <c r="BN252" s="174"/>
      <c r="BO252" s="174"/>
      <c r="BP252" s="174"/>
      <c r="BQ252" s="174"/>
      <c r="BR252" s="367">
        <f t="shared" si="152"/>
        <v>0</v>
      </c>
      <c r="BS252" s="366"/>
      <c r="BT252" s="174"/>
      <c r="BU252" s="174"/>
      <c r="BV252" s="174"/>
      <c r="BW252" s="174"/>
      <c r="BX252" s="367">
        <f t="shared" si="153"/>
        <v>0</v>
      </c>
      <c r="BY252" s="366"/>
      <c r="BZ252" s="174"/>
      <c r="CA252" s="174"/>
      <c r="CB252" s="174"/>
      <c r="CC252" s="174"/>
      <c r="CD252" s="367">
        <f t="shared" si="154"/>
        <v>0</v>
      </c>
      <c r="CE252" s="618"/>
      <c r="CF252" s="366"/>
      <c r="CG252" s="174"/>
      <c r="CH252" s="174"/>
      <c r="CI252" s="174"/>
      <c r="CJ252" s="174"/>
      <c r="CK252" s="367">
        <f t="shared" si="185"/>
        <v>0</v>
      </c>
      <c r="CL252" s="611">
        <f t="shared" si="155"/>
        <v>0</v>
      </c>
      <c r="CM252" s="174">
        <f t="shared" si="156"/>
        <v>0</v>
      </c>
      <c r="CN252" s="174">
        <f t="shared" si="157"/>
        <v>0</v>
      </c>
      <c r="CO252" s="174">
        <f t="shared" si="158"/>
        <v>0</v>
      </c>
      <c r="CP252" s="174">
        <f t="shared" si="159"/>
        <v>0</v>
      </c>
      <c r="CQ252" s="367">
        <f t="shared" si="186"/>
        <v>0</v>
      </c>
      <c r="CR252" s="613"/>
      <c r="CS252" s="601"/>
      <c r="CT252" s="601"/>
      <c r="CU252" s="601"/>
      <c r="CV252" s="601"/>
      <c r="CW252" s="367">
        <f t="shared" si="187"/>
        <v>0</v>
      </c>
      <c r="CX252" s="366"/>
      <c r="CY252" s="174"/>
      <c r="CZ252" s="174"/>
      <c r="DA252" s="174"/>
      <c r="DB252" s="174"/>
      <c r="DC252" s="367">
        <f t="shared" si="160"/>
        <v>0</v>
      </c>
      <c r="DD252" s="366"/>
      <c r="DE252" s="174"/>
      <c r="DF252" s="174"/>
      <c r="DG252" s="174"/>
      <c r="DH252" s="174"/>
      <c r="DI252" s="367">
        <f t="shared" si="161"/>
        <v>0</v>
      </c>
      <c r="DJ252" s="600">
        <f t="shared" si="162"/>
        <v>0</v>
      </c>
      <c r="DK252" s="601">
        <f t="shared" si="163"/>
        <v>32160</v>
      </c>
      <c r="DL252" s="601">
        <f t="shared" si="164"/>
        <v>0</v>
      </c>
      <c r="DM252" s="601">
        <f t="shared" si="165"/>
        <v>0</v>
      </c>
      <c r="DN252" s="601">
        <f t="shared" si="166"/>
        <v>20000</v>
      </c>
      <c r="DO252" s="602">
        <f t="shared" si="167"/>
        <v>52160</v>
      </c>
      <c r="DP252" s="600">
        <f t="shared" si="168"/>
        <v>0</v>
      </c>
      <c r="DQ252" s="601">
        <f t="shared" si="169"/>
        <v>0</v>
      </c>
      <c r="DR252" s="601">
        <f t="shared" si="170"/>
        <v>0</v>
      </c>
      <c r="DS252" s="601">
        <f t="shared" si="171"/>
        <v>0</v>
      </c>
      <c r="DT252" s="601">
        <f t="shared" si="172"/>
        <v>0</v>
      </c>
      <c r="DU252" s="602">
        <f t="shared" si="173"/>
        <v>0</v>
      </c>
      <c r="DV252" s="600">
        <f t="shared" si="174"/>
        <v>0</v>
      </c>
      <c r="DW252" s="601">
        <f t="shared" si="175"/>
        <v>32160</v>
      </c>
      <c r="DX252" s="601">
        <f t="shared" si="176"/>
        <v>0</v>
      </c>
      <c r="DY252" s="601">
        <f t="shared" si="177"/>
        <v>0</v>
      </c>
      <c r="DZ252" s="601">
        <f t="shared" si="178"/>
        <v>20000</v>
      </c>
      <c r="EA252" s="602">
        <f t="shared" si="179"/>
        <v>52160</v>
      </c>
      <c r="EB252" s="459"/>
      <c r="EC252" s="366"/>
      <c r="ED252" s="174"/>
      <c r="EE252" s="174"/>
      <c r="EF252" s="174"/>
      <c r="EG252" s="174"/>
      <c r="EH252" s="174">
        <f t="shared" si="180"/>
        <v>0</v>
      </c>
      <c r="EI252" s="602"/>
      <c r="EJ252" s="459"/>
      <c r="EK252" s="614"/>
      <c r="EL252" s="622"/>
      <c r="EM252" s="623"/>
      <c r="EO252" s="600">
        <v>700256.74</v>
      </c>
      <c r="EP252" s="601">
        <v>212308.26</v>
      </c>
      <c r="EQ252" s="601">
        <f t="shared" si="181"/>
        <v>912565</v>
      </c>
      <c r="ER252" s="624" t="s">
        <v>5788</v>
      </c>
      <c r="ES252" s="625">
        <v>45131</v>
      </c>
    </row>
    <row r="253" spans="1:149">
      <c r="A253" s="231">
        <v>307</v>
      </c>
      <c r="B253" s="151">
        <v>4488</v>
      </c>
      <c r="C253" s="151">
        <v>72742089</v>
      </c>
      <c r="D253" s="232" t="s">
        <v>1840</v>
      </c>
      <c r="E253" s="366"/>
      <c r="F253" s="174">
        <v>9600</v>
      </c>
      <c r="G253" s="174"/>
      <c r="H253" s="174"/>
      <c r="I253" s="174"/>
      <c r="J253" s="367">
        <f t="shared" si="188"/>
        <v>9600</v>
      </c>
      <c r="K253" s="366"/>
      <c r="L253" s="174">
        <v>2700</v>
      </c>
      <c r="M253" s="174"/>
      <c r="N253" s="174"/>
      <c r="O253" s="174"/>
      <c r="P253" s="367">
        <f t="shared" si="182"/>
        <v>2700</v>
      </c>
      <c r="Q253" s="366"/>
      <c r="R253" s="174">
        <f t="shared" si="143"/>
        <v>6900</v>
      </c>
      <c r="S253" s="174"/>
      <c r="T253" s="174"/>
      <c r="U253" s="174"/>
      <c r="V253" s="367">
        <f t="shared" si="144"/>
        <v>6900</v>
      </c>
      <c r="W253" s="366"/>
      <c r="X253" s="174"/>
      <c r="Y253" s="174"/>
      <c r="Z253" s="174"/>
      <c r="AA253" s="174"/>
      <c r="AB253" s="367">
        <f t="shared" si="145"/>
        <v>0</v>
      </c>
      <c r="AC253" s="366"/>
      <c r="AD253" s="174"/>
      <c r="AE253" s="174"/>
      <c r="AF253" s="174"/>
      <c r="AG253" s="174"/>
      <c r="AH253" s="367">
        <f t="shared" si="146"/>
        <v>0</v>
      </c>
      <c r="AI253" s="366"/>
      <c r="AJ253" s="174"/>
      <c r="AK253" s="174"/>
      <c r="AL253" s="174"/>
      <c r="AM253" s="174">
        <f t="shared" si="147"/>
        <v>0</v>
      </c>
      <c r="AN253" s="367">
        <f t="shared" si="148"/>
        <v>0</v>
      </c>
      <c r="AO253" s="611"/>
      <c r="AP253" s="174"/>
      <c r="AQ253" s="174"/>
      <c r="AR253" s="174"/>
      <c r="AS253" s="174"/>
      <c r="AT253" s="367">
        <f t="shared" si="183"/>
        <v>0</v>
      </c>
      <c r="AU253" s="366"/>
      <c r="AV253" s="174"/>
      <c r="AW253" s="174"/>
      <c r="AX253" s="174"/>
      <c r="AY253" s="174"/>
      <c r="AZ253" s="367">
        <f t="shared" si="149"/>
        <v>0</v>
      </c>
      <c r="BA253" s="366"/>
      <c r="BB253" s="174"/>
      <c r="BC253" s="174"/>
      <c r="BD253" s="174"/>
      <c r="BE253" s="174">
        <f t="shared" si="150"/>
        <v>0</v>
      </c>
      <c r="BF253" s="367">
        <f t="shared" si="151"/>
        <v>0</v>
      </c>
      <c r="BG253" s="611"/>
      <c r="BH253" s="174"/>
      <c r="BI253" s="174"/>
      <c r="BJ253" s="174"/>
      <c r="BK253" s="174"/>
      <c r="BL253" s="367">
        <f t="shared" si="184"/>
        <v>0</v>
      </c>
      <c r="BM253" s="366"/>
      <c r="BN253" s="174"/>
      <c r="BO253" s="174"/>
      <c r="BP253" s="174"/>
      <c r="BQ253" s="174"/>
      <c r="BR253" s="367">
        <f t="shared" si="152"/>
        <v>0</v>
      </c>
      <c r="BS253" s="366"/>
      <c r="BT253" s="174"/>
      <c r="BU253" s="174"/>
      <c r="BV253" s="174"/>
      <c r="BW253" s="174"/>
      <c r="BX253" s="367">
        <f t="shared" si="153"/>
        <v>0</v>
      </c>
      <c r="BY253" s="366"/>
      <c r="BZ253" s="174"/>
      <c r="CA253" s="174"/>
      <c r="CB253" s="174"/>
      <c r="CC253" s="174"/>
      <c r="CD253" s="367">
        <f t="shared" si="154"/>
        <v>0</v>
      </c>
      <c r="CE253" s="618"/>
      <c r="CF253" s="366"/>
      <c r="CG253" s="174"/>
      <c r="CH253" s="174"/>
      <c r="CI253" s="174"/>
      <c r="CJ253" s="174"/>
      <c r="CK253" s="367">
        <f t="shared" si="185"/>
        <v>0</v>
      </c>
      <c r="CL253" s="611">
        <f t="shared" si="155"/>
        <v>0</v>
      </c>
      <c r="CM253" s="174">
        <f t="shared" si="156"/>
        <v>0</v>
      </c>
      <c r="CN253" s="174">
        <f t="shared" si="157"/>
        <v>0</v>
      </c>
      <c r="CO253" s="174">
        <f t="shared" si="158"/>
        <v>0</v>
      </c>
      <c r="CP253" s="174">
        <f t="shared" si="159"/>
        <v>0</v>
      </c>
      <c r="CQ253" s="367">
        <f t="shared" si="186"/>
        <v>0</v>
      </c>
      <c r="CR253" s="613"/>
      <c r="CS253" s="601"/>
      <c r="CT253" s="601"/>
      <c r="CU253" s="601"/>
      <c r="CV253" s="601"/>
      <c r="CW253" s="367">
        <f t="shared" si="187"/>
        <v>0</v>
      </c>
      <c r="CX253" s="366"/>
      <c r="CY253" s="174"/>
      <c r="CZ253" s="174"/>
      <c r="DA253" s="174"/>
      <c r="DB253" s="174"/>
      <c r="DC253" s="367">
        <f t="shared" si="160"/>
        <v>0</v>
      </c>
      <c r="DD253" s="366"/>
      <c r="DE253" s="174"/>
      <c r="DF253" s="174"/>
      <c r="DG253" s="174"/>
      <c r="DH253" s="174"/>
      <c r="DI253" s="367">
        <f t="shared" si="161"/>
        <v>0</v>
      </c>
      <c r="DJ253" s="600">
        <f t="shared" si="162"/>
        <v>0</v>
      </c>
      <c r="DK253" s="601">
        <f t="shared" si="163"/>
        <v>9600</v>
      </c>
      <c r="DL253" s="601">
        <f t="shared" si="164"/>
        <v>0</v>
      </c>
      <c r="DM253" s="601">
        <f t="shared" si="165"/>
        <v>0</v>
      </c>
      <c r="DN253" s="601">
        <f t="shared" si="166"/>
        <v>0</v>
      </c>
      <c r="DO253" s="602">
        <f t="shared" si="167"/>
        <v>9600</v>
      </c>
      <c r="DP253" s="600">
        <f t="shared" si="168"/>
        <v>0</v>
      </c>
      <c r="DQ253" s="601">
        <f t="shared" si="169"/>
        <v>2700</v>
      </c>
      <c r="DR253" s="601">
        <f t="shared" si="170"/>
        <v>0</v>
      </c>
      <c r="DS253" s="601">
        <f t="shared" si="171"/>
        <v>0</v>
      </c>
      <c r="DT253" s="601">
        <f t="shared" si="172"/>
        <v>0</v>
      </c>
      <c r="DU253" s="602">
        <f t="shared" si="173"/>
        <v>2700</v>
      </c>
      <c r="DV253" s="600">
        <f t="shared" si="174"/>
        <v>0</v>
      </c>
      <c r="DW253" s="601">
        <f t="shared" si="175"/>
        <v>6900</v>
      </c>
      <c r="DX253" s="601">
        <f t="shared" si="176"/>
        <v>0</v>
      </c>
      <c r="DY253" s="601">
        <f t="shared" si="177"/>
        <v>0</v>
      </c>
      <c r="DZ253" s="601">
        <f t="shared" si="178"/>
        <v>0</v>
      </c>
      <c r="EA253" s="602">
        <f t="shared" si="179"/>
        <v>6900</v>
      </c>
      <c r="EB253" s="459"/>
      <c r="EC253" s="366"/>
      <c r="ED253" s="174"/>
      <c r="EE253" s="174"/>
      <c r="EF253" s="174"/>
      <c r="EG253" s="174"/>
      <c r="EH253" s="174">
        <f t="shared" si="180"/>
        <v>0</v>
      </c>
      <c r="EI253" s="602"/>
      <c r="EJ253" s="459"/>
      <c r="EK253" s="614"/>
      <c r="EL253" s="622"/>
      <c r="EM253" s="623"/>
      <c r="EO253" s="600">
        <v>488493.47</v>
      </c>
      <c r="EP253" s="601">
        <v>148104.53</v>
      </c>
      <c r="EQ253" s="601">
        <f t="shared" si="181"/>
        <v>636598</v>
      </c>
      <c r="ER253" s="624" t="s">
        <v>5717</v>
      </c>
      <c r="ES253" s="625">
        <v>45078</v>
      </c>
    </row>
    <row r="254" spans="1:149">
      <c r="A254" s="231">
        <v>308</v>
      </c>
      <c r="B254" s="151">
        <v>4434</v>
      </c>
      <c r="C254" s="151">
        <v>72744481</v>
      </c>
      <c r="D254" s="232" t="s">
        <v>1847</v>
      </c>
      <c r="E254" s="366"/>
      <c r="F254" s="174">
        <v>73920</v>
      </c>
      <c r="G254" s="174"/>
      <c r="H254" s="174"/>
      <c r="I254" s="174"/>
      <c r="J254" s="367">
        <f t="shared" si="188"/>
        <v>73920</v>
      </c>
      <c r="K254" s="366"/>
      <c r="L254" s="174"/>
      <c r="M254" s="174"/>
      <c r="N254" s="174"/>
      <c r="O254" s="174"/>
      <c r="P254" s="367">
        <f t="shared" si="182"/>
        <v>0</v>
      </c>
      <c r="Q254" s="366"/>
      <c r="R254" s="174">
        <f t="shared" si="143"/>
        <v>73920</v>
      </c>
      <c r="S254" s="174"/>
      <c r="T254" s="174"/>
      <c r="U254" s="174"/>
      <c r="V254" s="367">
        <f t="shared" si="144"/>
        <v>73920</v>
      </c>
      <c r="W254" s="366"/>
      <c r="X254" s="174"/>
      <c r="Y254" s="174"/>
      <c r="Z254" s="174"/>
      <c r="AA254" s="174"/>
      <c r="AB254" s="367">
        <f t="shared" si="145"/>
        <v>0</v>
      </c>
      <c r="AC254" s="366"/>
      <c r="AD254" s="174"/>
      <c r="AE254" s="174"/>
      <c r="AF254" s="174"/>
      <c r="AG254" s="174"/>
      <c r="AH254" s="367">
        <f t="shared" si="146"/>
        <v>0</v>
      </c>
      <c r="AI254" s="366"/>
      <c r="AJ254" s="174"/>
      <c r="AK254" s="174"/>
      <c r="AL254" s="174"/>
      <c r="AM254" s="174">
        <f t="shared" si="147"/>
        <v>0</v>
      </c>
      <c r="AN254" s="367">
        <f t="shared" si="148"/>
        <v>0</v>
      </c>
      <c r="AO254" s="611"/>
      <c r="AP254" s="174"/>
      <c r="AQ254" s="174"/>
      <c r="AR254" s="174"/>
      <c r="AS254" s="174">
        <v>49000</v>
      </c>
      <c r="AT254" s="367">
        <f t="shared" si="183"/>
        <v>49000</v>
      </c>
      <c r="AU254" s="366"/>
      <c r="AV254" s="174"/>
      <c r="AW254" s="174"/>
      <c r="AX254" s="174"/>
      <c r="AY254" s="174"/>
      <c r="AZ254" s="367">
        <f t="shared" si="149"/>
        <v>0</v>
      </c>
      <c r="BA254" s="366"/>
      <c r="BB254" s="174"/>
      <c r="BC254" s="174"/>
      <c r="BD254" s="174"/>
      <c r="BE254" s="174">
        <f t="shared" si="150"/>
        <v>49000</v>
      </c>
      <c r="BF254" s="367">
        <f t="shared" si="151"/>
        <v>49000</v>
      </c>
      <c r="BG254" s="611"/>
      <c r="BH254" s="174"/>
      <c r="BI254" s="174"/>
      <c r="BJ254" s="174"/>
      <c r="BK254" s="174"/>
      <c r="BL254" s="367">
        <f t="shared" si="184"/>
        <v>0</v>
      </c>
      <c r="BM254" s="366"/>
      <c r="BN254" s="174"/>
      <c r="BO254" s="174"/>
      <c r="BP254" s="174"/>
      <c r="BQ254" s="174"/>
      <c r="BR254" s="367">
        <f t="shared" si="152"/>
        <v>0</v>
      </c>
      <c r="BS254" s="366"/>
      <c r="BT254" s="174"/>
      <c r="BU254" s="174"/>
      <c r="BV254" s="174"/>
      <c r="BW254" s="174"/>
      <c r="BX254" s="367">
        <f t="shared" si="153"/>
        <v>0</v>
      </c>
      <c r="BY254" s="366"/>
      <c r="BZ254" s="174"/>
      <c r="CA254" s="174"/>
      <c r="CB254" s="174"/>
      <c r="CC254" s="174"/>
      <c r="CD254" s="367">
        <f t="shared" si="154"/>
        <v>0</v>
      </c>
      <c r="CE254" s="618"/>
      <c r="CF254" s="366"/>
      <c r="CG254" s="174"/>
      <c r="CH254" s="174"/>
      <c r="CI254" s="174"/>
      <c r="CJ254" s="174"/>
      <c r="CK254" s="367">
        <f t="shared" si="185"/>
        <v>0</v>
      </c>
      <c r="CL254" s="611">
        <f t="shared" si="155"/>
        <v>0</v>
      </c>
      <c r="CM254" s="174">
        <f t="shared" si="156"/>
        <v>0</v>
      </c>
      <c r="CN254" s="174">
        <f t="shared" si="157"/>
        <v>0</v>
      </c>
      <c r="CO254" s="174">
        <f t="shared" si="158"/>
        <v>0</v>
      </c>
      <c r="CP254" s="174">
        <f t="shared" si="159"/>
        <v>0</v>
      </c>
      <c r="CQ254" s="367">
        <f t="shared" si="186"/>
        <v>0</v>
      </c>
      <c r="CR254" s="613"/>
      <c r="CS254" s="601"/>
      <c r="CT254" s="601"/>
      <c r="CU254" s="601"/>
      <c r="CV254" s="601"/>
      <c r="CW254" s="367">
        <f t="shared" si="187"/>
        <v>0</v>
      </c>
      <c r="CX254" s="366"/>
      <c r="CY254" s="174"/>
      <c r="CZ254" s="174"/>
      <c r="DA254" s="174"/>
      <c r="DB254" s="174"/>
      <c r="DC254" s="367">
        <f t="shared" si="160"/>
        <v>0</v>
      </c>
      <c r="DD254" s="366"/>
      <c r="DE254" s="174"/>
      <c r="DF254" s="174"/>
      <c r="DG254" s="174"/>
      <c r="DH254" s="174"/>
      <c r="DI254" s="367">
        <f t="shared" si="161"/>
        <v>0</v>
      </c>
      <c r="DJ254" s="600">
        <f t="shared" si="162"/>
        <v>0</v>
      </c>
      <c r="DK254" s="601">
        <f t="shared" si="163"/>
        <v>73920</v>
      </c>
      <c r="DL254" s="601">
        <f t="shared" si="164"/>
        <v>0</v>
      </c>
      <c r="DM254" s="601">
        <f t="shared" si="165"/>
        <v>0</v>
      </c>
      <c r="DN254" s="601">
        <f t="shared" si="166"/>
        <v>49000</v>
      </c>
      <c r="DO254" s="602">
        <f t="shared" si="167"/>
        <v>122920</v>
      </c>
      <c r="DP254" s="600">
        <f t="shared" si="168"/>
        <v>0</v>
      </c>
      <c r="DQ254" s="601">
        <f t="shared" si="169"/>
        <v>0</v>
      </c>
      <c r="DR254" s="601">
        <f t="shared" si="170"/>
        <v>0</v>
      </c>
      <c r="DS254" s="601">
        <f t="shared" si="171"/>
        <v>0</v>
      </c>
      <c r="DT254" s="601">
        <f t="shared" si="172"/>
        <v>0</v>
      </c>
      <c r="DU254" s="602">
        <f t="shared" si="173"/>
        <v>0</v>
      </c>
      <c r="DV254" s="600">
        <f t="shared" si="174"/>
        <v>0</v>
      </c>
      <c r="DW254" s="601">
        <f t="shared" si="175"/>
        <v>73920</v>
      </c>
      <c r="DX254" s="601">
        <f t="shared" si="176"/>
        <v>0</v>
      </c>
      <c r="DY254" s="601">
        <f t="shared" si="177"/>
        <v>0</v>
      </c>
      <c r="DZ254" s="601">
        <f t="shared" si="178"/>
        <v>49000</v>
      </c>
      <c r="EA254" s="602">
        <f t="shared" si="179"/>
        <v>122920</v>
      </c>
      <c r="EB254" s="459"/>
      <c r="EC254" s="366"/>
      <c r="ED254" s="174"/>
      <c r="EE254" s="174"/>
      <c r="EF254" s="174"/>
      <c r="EG254" s="174"/>
      <c r="EH254" s="174">
        <f t="shared" si="180"/>
        <v>0</v>
      </c>
      <c r="EI254" s="602"/>
      <c r="EJ254" s="459"/>
      <c r="EK254" s="614"/>
      <c r="EL254" s="622"/>
      <c r="EM254" s="623"/>
      <c r="EO254" s="600">
        <v>1017448.55</v>
      </c>
      <c r="EP254" s="601">
        <v>308476.45</v>
      </c>
      <c r="EQ254" s="601">
        <f t="shared" si="181"/>
        <v>1325925</v>
      </c>
      <c r="ER254" s="624" t="s">
        <v>5778</v>
      </c>
      <c r="ES254" s="625">
        <v>45110</v>
      </c>
    </row>
    <row r="255" spans="1:149">
      <c r="A255" s="231">
        <v>309</v>
      </c>
      <c r="B255" s="151">
        <v>4441</v>
      </c>
      <c r="C255" s="151">
        <v>46750495</v>
      </c>
      <c r="D255" s="232" t="s">
        <v>1855</v>
      </c>
      <c r="E255" s="366"/>
      <c r="F255" s="174">
        <v>9600</v>
      </c>
      <c r="G255" s="174"/>
      <c r="H255" s="174"/>
      <c r="I255" s="174"/>
      <c r="J255" s="367">
        <f t="shared" si="188"/>
        <v>9600</v>
      </c>
      <c r="K255" s="366"/>
      <c r="L255" s="174"/>
      <c r="M255" s="174"/>
      <c r="N255" s="174"/>
      <c r="O255" s="174"/>
      <c r="P255" s="367">
        <f t="shared" si="182"/>
        <v>0</v>
      </c>
      <c r="Q255" s="366"/>
      <c r="R255" s="174">
        <f t="shared" si="143"/>
        <v>9600</v>
      </c>
      <c r="S255" s="174"/>
      <c r="T255" s="174"/>
      <c r="U255" s="174"/>
      <c r="V255" s="367">
        <f t="shared" si="144"/>
        <v>9600</v>
      </c>
      <c r="W255" s="366"/>
      <c r="X255" s="174"/>
      <c r="Y255" s="174"/>
      <c r="Z255" s="174"/>
      <c r="AA255" s="174">
        <v>55000</v>
      </c>
      <c r="AB255" s="367">
        <f t="shared" si="145"/>
        <v>55000</v>
      </c>
      <c r="AC255" s="366"/>
      <c r="AD255" s="174"/>
      <c r="AE255" s="174"/>
      <c r="AF255" s="174"/>
      <c r="AG255" s="174"/>
      <c r="AH255" s="367">
        <f t="shared" si="146"/>
        <v>0</v>
      </c>
      <c r="AI255" s="366"/>
      <c r="AJ255" s="174"/>
      <c r="AK255" s="174"/>
      <c r="AL255" s="174"/>
      <c r="AM255" s="174">
        <f t="shared" si="147"/>
        <v>55000</v>
      </c>
      <c r="AN255" s="367">
        <f t="shared" si="148"/>
        <v>55000</v>
      </c>
      <c r="AO255" s="611"/>
      <c r="AP255" s="174"/>
      <c r="AQ255" s="174"/>
      <c r="AR255" s="174"/>
      <c r="AS255" s="174">
        <v>20000</v>
      </c>
      <c r="AT255" s="367">
        <f t="shared" si="183"/>
        <v>20000</v>
      </c>
      <c r="AU255" s="366"/>
      <c r="AV255" s="174"/>
      <c r="AW255" s="174"/>
      <c r="AX255" s="174"/>
      <c r="AY255" s="174"/>
      <c r="AZ255" s="367">
        <f t="shared" si="149"/>
        <v>0</v>
      </c>
      <c r="BA255" s="366"/>
      <c r="BB255" s="174"/>
      <c r="BC255" s="174"/>
      <c r="BD255" s="174"/>
      <c r="BE255" s="174">
        <f t="shared" si="150"/>
        <v>20000</v>
      </c>
      <c r="BF255" s="367">
        <f t="shared" si="151"/>
        <v>20000</v>
      </c>
      <c r="BG255" s="611"/>
      <c r="BH255" s="174"/>
      <c r="BI255" s="174"/>
      <c r="BJ255" s="174"/>
      <c r="BK255" s="174"/>
      <c r="BL255" s="367">
        <f t="shared" si="184"/>
        <v>0</v>
      </c>
      <c r="BM255" s="366"/>
      <c r="BN255" s="174"/>
      <c r="BO255" s="174"/>
      <c r="BP255" s="174"/>
      <c r="BQ255" s="174"/>
      <c r="BR255" s="367">
        <f t="shared" si="152"/>
        <v>0</v>
      </c>
      <c r="BS255" s="366"/>
      <c r="BT255" s="174"/>
      <c r="BU255" s="174"/>
      <c r="BV255" s="174"/>
      <c r="BW255" s="174"/>
      <c r="BX255" s="367">
        <f t="shared" si="153"/>
        <v>0</v>
      </c>
      <c r="BY255" s="366"/>
      <c r="BZ255" s="174"/>
      <c r="CA255" s="174"/>
      <c r="CB255" s="174"/>
      <c r="CC255" s="174"/>
      <c r="CD255" s="367">
        <f t="shared" si="154"/>
        <v>0</v>
      </c>
      <c r="CE255" s="618"/>
      <c r="CF255" s="366"/>
      <c r="CG255" s="174"/>
      <c r="CH255" s="174"/>
      <c r="CI255" s="174"/>
      <c r="CJ255" s="174"/>
      <c r="CK255" s="367">
        <f t="shared" si="185"/>
        <v>0</v>
      </c>
      <c r="CL255" s="611">
        <f t="shared" si="155"/>
        <v>0</v>
      </c>
      <c r="CM255" s="174">
        <f t="shared" si="156"/>
        <v>0</v>
      </c>
      <c r="CN255" s="174">
        <f t="shared" si="157"/>
        <v>0</v>
      </c>
      <c r="CO255" s="174">
        <f t="shared" si="158"/>
        <v>0</v>
      </c>
      <c r="CP255" s="174">
        <f t="shared" si="159"/>
        <v>0</v>
      </c>
      <c r="CQ255" s="367">
        <f t="shared" si="186"/>
        <v>0</v>
      </c>
      <c r="CR255" s="613"/>
      <c r="CS255" s="601"/>
      <c r="CT255" s="601"/>
      <c r="CU255" s="601"/>
      <c r="CV255" s="601"/>
      <c r="CW255" s="367">
        <f t="shared" si="187"/>
        <v>0</v>
      </c>
      <c r="CX255" s="366"/>
      <c r="CY255" s="174"/>
      <c r="CZ255" s="174"/>
      <c r="DA255" s="174"/>
      <c r="DB255" s="174"/>
      <c r="DC255" s="367">
        <f t="shared" si="160"/>
        <v>0</v>
      </c>
      <c r="DD255" s="366"/>
      <c r="DE255" s="174"/>
      <c r="DF255" s="174"/>
      <c r="DG255" s="174"/>
      <c r="DH255" s="174"/>
      <c r="DI255" s="367">
        <f t="shared" si="161"/>
        <v>0</v>
      </c>
      <c r="DJ255" s="600">
        <f t="shared" si="162"/>
        <v>0</v>
      </c>
      <c r="DK255" s="601">
        <f t="shared" si="163"/>
        <v>9600</v>
      </c>
      <c r="DL255" s="601">
        <f t="shared" si="164"/>
        <v>0</v>
      </c>
      <c r="DM255" s="601">
        <f t="shared" si="165"/>
        <v>0</v>
      </c>
      <c r="DN255" s="601">
        <f t="shared" si="166"/>
        <v>75000</v>
      </c>
      <c r="DO255" s="602">
        <f t="shared" si="167"/>
        <v>84600</v>
      </c>
      <c r="DP255" s="600">
        <f t="shared" si="168"/>
        <v>0</v>
      </c>
      <c r="DQ255" s="601">
        <f t="shared" si="169"/>
        <v>0</v>
      </c>
      <c r="DR255" s="601">
        <f t="shared" si="170"/>
        <v>0</v>
      </c>
      <c r="DS255" s="601">
        <f t="shared" si="171"/>
        <v>0</v>
      </c>
      <c r="DT255" s="601">
        <f t="shared" si="172"/>
        <v>0</v>
      </c>
      <c r="DU255" s="602">
        <f t="shared" si="173"/>
        <v>0</v>
      </c>
      <c r="DV255" s="600">
        <f t="shared" si="174"/>
        <v>0</v>
      </c>
      <c r="DW255" s="601">
        <f t="shared" si="175"/>
        <v>9600</v>
      </c>
      <c r="DX255" s="601">
        <f t="shared" si="176"/>
        <v>0</v>
      </c>
      <c r="DY255" s="601">
        <f t="shared" si="177"/>
        <v>0</v>
      </c>
      <c r="DZ255" s="601">
        <f t="shared" si="178"/>
        <v>75000</v>
      </c>
      <c r="EA255" s="602">
        <f t="shared" si="179"/>
        <v>84600</v>
      </c>
      <c r="EB255" s="459"/>
      <c r="EC255" s="366"/>
      <c r="ED255" s="174"/>
      <c r="EE255" s="174"/>
      <c r="EF255" s="174"/>
      <c r="EG255" s="174"/>
      <c r="EH255" s="174">
        <f t="shared" si="180"/>
        <v>0</v>
      </c>
      <c r="EI255" s="602"/>
      <c r="EJ255" s="459"/>
      <c r="EK255" s="614"/>
      <c r="EL255" s="622"/>
      <c r="EM255" s="623"/>
      <c r="EO255" s="600">
        <v>739558.12</v>
      </c>
      <c r="EP255" s="601">
        <v>224223.88</v>
      </c>
      <c r="EQ255" s="601">
        <f t="shared" si="181"/>
        <v>963782</v>
      </c>
      <c r="ER255" s="624" t="s">
        <v>5725</v>
      </c>
      <c r="ES255" s="625">
        <v>45083</v>
      </c>
    </row>
    <row r="256" spans="1:149">
      <c r="A256" s="231">
        <v>310</v>
      </c>
      <c r="B256" s="151">
        <v>4428</v>
      </c>
      <c r="C256" s="151">
        <v>71010513</v>
      </c>
      <c r="D256" s="232" t="s">
        <v>1863</v>
      </c>
      <c r="E256" s="366"/>
      <c r="F256" s="174"/>
      <c r="G256" s="174"/>
      <c r="H256" s="174"/>
      <c r="I256" s="174"/>
      <c r="J256" s="367">
        <f t="shared" si="188"/>
        <v>0</v>
      </c>
      <c r="K256" s="366"/>
      <c r="L256" s="174"/>
      <c r="M256" s="174"/>
      <c r="N256" s="174"/>
      <c r="O256" s="174"/>
      <c r="P256" s="367">
        <f t="shared" si="182"/>
        <v>0</v>
      </c>
      <c r="Q256" s="366"/>
      <c r="R256" s="174">
        <f t="shared" si="143"/>
        <v>0</v>
      </c>
      <c r="S256" s="174"/>
      <c r="T256" s="174"/>
      <c r="U256" s="174"/>
      <c r="V256" s="367">
        <f t="shared" si="144"/>
        <v>0</v>
      </c>
      <c r="W256" s="366"/>
      <c r="X256" s="174"/>
      <c r="Y256" s="174"/>
      <c r="Z256" s="174"/>
      <c r="AA256" s="174"/>
      <c r="AB256" s="367">
        <f t="shared" si="145"/>
        <v>0</v>
      </c>
      <c r="AC256" s="366"/>
      <c r="AD256" s="174"/>
      <c r="AE256" s="174"/>
      <c r="AF256" s="174"/>
      <c r="AG256" s="174"/>
      <c r="AH256" s="367">
        <f t="shared" si="146"/>
        <v>0</v>
      </c>
      <c r="AI256" s="366"/>
      <c r="AJ256" s="174"/>
      <c r="AK256" s="174"/>
      <c r="AL256" s="174"/>
      <c r="AM256" s="174">
        <f t="shared" si="147"/>
        <v>0</v>
      </c>
      <c r="AN256" s="367">
        <f t="shared" si="148"/>
        <v>0</v>
      </c>
      <c r="AO256" s="611"/>
      <c r="AP256" s="174"/>
      <c r="AQ256" s="174"/>
      <c r="AR256" s="174"/>
      <c r="AS256" s="174"/>
      <c r="AT256" s="367">
        <f t="shared" si="183"/>
        <v>0</v>
      </c>
      <c r="AU256" s="366"/>
      <c r="AV256" s="174"/>
      <c r="AW256" s="174"/>
      <c r="AX256" s="174"/>
      <c r="AY256" s="174"/>
      <c r="AZ256" s="367">
        <f t="shared" si="149"/>
        <v>0</v>
      </c>
      <c r="BA256" s="366"/>
      <c r="BB256" s="174"/>
      <c r="BC256" s="174"/>
      <c r="BD256" s="174"/>
      <c r="BE256" s="174">
        <f t="shared" si="150"/>
        <v>0</v>
      </c>
      <c r="BF256" s="367">
        <f t="shared" si="151"/>
        <v>0</v>
      </c>
      <c r="BG256" s="611"/>
      <c r="BH256" s="174"/>
      <c r="BI256" s="174"/>
      <c r="BJ256" s="174"/>
      <c r="BK256" s="174"/>
      <c r="BL256" s="367">
        <f t="shared" si="184"/>
        <v>0</v>
      </c>
      <c r="BM256" s="366"/>
      <c r="BN256" s="174"/>
      <c r="BO256" s="174"/>
      <c r="BP256" s="174"/>
      <c r="BQ256" s="174"/>
      <c r="BR256" s="367">
        <f t="shared" si="152"/>
        <v>0</v>
      </c>
      <c r="BS256" s="366"/>
      <c r="BT256" s="174"/>
      <c r="BU256" s="174"/>
      <c r="BV256" s="174"/>
      <c r="BW256" s="174"/>
      <c r="BX256" s="367">
        <f t="shared" si="153"/>
        <v>0</v>
      </c>
      <c r="BY256" s="366"/>
      <c r="BZ256" s="174"/>
      <c r="CA256" s="174"/>
      <c r="CB256" s="174"/>
      <c r="CC256" s="174"/>
      <c r="CD256" s="367">
        <f t="shared" si="154"/>
        <v>0</v>
      </c>
      <c r="CE256" s="618"/>
      <c r="CF256" s="366"/>
      <c r="CG256" s="174"/>
      <c r="CH256" s="174"/>
      <c r="CI256" s="174"/>
      <c r="CJ256" s="174"/>
      <c r="CK256" s="367">
        <f t="shared" si="185"/>
        <v>0</v>
      </c>
      <c r="CL256" s="611">
        <f t="shared" si="155"/>
        <v>0</v>
      </c>
      <c r="CM256" s="174">
        <f t="shared" si="156"/>
        <v>0</v>
      </c>
      <c r="CN256" s="174">
        <f t="shared" si="157"/>
        <v>0</v>
      </c>
      <c r="CO256" s="174">
        <f t="shared" si="158"/>
        <v>0</v>
      </c>
      <c r="CP256" s="174">
        <f t="shared" si="159"/>
        <v>0</v>
      </c>
      <c r="CQ256" s="367">
        <f t="shared" si="186"/>
        <v>0</v>
      </c>
      <c r="CR256" s="613"/>
      <c r="CS256" s="601"/>
      <c r="CT256" s="601"/>
      <c r="CU256" s="601"/>
      <c r="CV256" s="601"/>
      <c r="CW256" s="367">
        <f t="shared" si="187"/>
        <v>0</v>
      </c>
      <c r="CX256" s="366"/>
      <c r="CY256" s="174"/>
      <c r="CZ256" s="174"/>
      <c r="DA256" s="174"/>
      <c r="DB256" s="174"/>
      <c r="DC256" s="367">
        <f t="shared" si="160"/>
        <v>0</v>
      </c>
      <c r="DD256" s="366"/>
      <c r="DE256" s="174"/>
      <c r="DF256" s="174"/>
      <c r="DG256" s="174"/>
      <c r="DH256" s="174"/>
      <c r="DI256" s="367">
        <f t="shared" si="161"/>
        <v>0</v>
      </c>
      <c r="DJ256" s="600">
        <f t="shared" si="162"/>
        <v>0</v>
      </c>
      <c r="DK256" s="601">
        <f t="shared" si="163"/>
        <v>0</v>
      </c>
      <c r="DL256" s="601">
        <f t="shared" si="164"/>
        <v>0</v>
      </c>
      <c r="DM256" s="601">
        <f t="shared" si="165"/>
        <v>0</v>
      </c>
      <c r="DN256" s="601">
        <f t="shared" si="166"/>
        <v>0</v>
      </c>
      <c r="DO256" s="602">
        <f t="shared" si="167"/>
        <v>0</v>
      </c>
      <c r="DP256" s="600">
        <f t="shared" si="168"/>
        <v>0</v>
      </c>
      <c r="DQ256" s="601">
        <f t="shared" si="169"/>
        <v>0</v>
      </c>
      <c r="DR256" s="601">
        <f t="shared" si="170"/>
        <v>0</v>
      </c>
      <c r="DS256" s="601">
        <f t="shared" si="171"/>
        <v>0</v>
      </c>
      <c r="DT256" s="601">
        <f t="shared" si="172"/>
        <v>0</v>
      </c>
      <c r="DU256" s="602">
        <f t="shared" si="173"/>
        <v>0</v>
      </c>
      <c r="DV256" s="600">
        <f t="shared" si="174"/>
        <v>0</v>
      </c>
      <c r="DW256" s="601">
        <f t="shared" si="175"/>
        <v>0</v>
      </c>
      <c r="DX256" s="601">
        <f t="shared" si="176"/>
        <v>0</v>
      </c>
      <c r="DY256" s="601">
        <f t="shared" si="177"/>
        <v>0</v>
      </c>
      <c r="DZ256" s="601">
        <f t="shared" si="178"/>
        <v>0</v>
      </c>
      <c r="EA256" s="602">
        <f t="shared" si="179"/>
        <v>0</v>
      </c>
      <c r="EB256" s="459"/>
      <c r="EC256" s="366"/>
      <c r="ED256" s="174"/>
      <c r="EE256" s="174"/>
      <c r="EF256" s="174"/>
      <c r="EG256" s="174"/>
      <c r="EH256" s="174">
        <f t="shared" si="180"/>
        <v>0</v>
      </c>
      <c r="EI256" s="602"/>
      <c r="EJ256" s="459"/>
      <c r="EK256" s="614"/>
      <c r="EL256" s="622"/>
      <c r="EM256" s="623"/>
      <c r="EO256" s="600"/>
      <c r="EP256" s="601"/>
      <c r="EQ256" s="601"/>
      <c r="ER256" s="624"/>
      <c r="ES256" s="625"/>
    </row>
    <row r="257" spans="1:149">
      <c r="A257" s="231">
        <v>311</v>
      </c>
      <c r="B257" s="151">
        <v>4463</v>
      </c>
      <c r="C257" s="151">
        <v>71010467</v>
      </c>
      <c r="D257" s="232" t="s">
        <v>1871</v>
      </c>
      <c r="E257" s="366"/>
      <c r="F257" s="174">
        <v>9600</v>
      </c>
      <c r="G257" s="174"/>
      <c r="H257" s="174"/>
      <c r="I257" s="174"/>
      <c r="J257" s="367">
        <f t="shared" si="188"/>
        <v>9600</v>
      </c>
      <c r="K257" s="366"/>
      <c r="L257" s="174">
        <v>2400</v>
      </c>
      <c r="M257" s="174"/>
      <c r="N257" s="174"/>
      <c r="O257" s="174"/>
      <c r="P257" s="367">
        <f t="shared" si="182"/>
        <v>2400</v>
      </c>
      <c r="Q257" s="366"/>
      <c r="R257" s="174">
        <f t="shared" si="143"/>
        <v>7200</v>
      </c>
      <c r="S257" s="174"/>
      <c r="T257" s="174"/>
      <c r="U257" s="174"/>
      <c r="V257" s="367">
        <f t="shared" si="144"/>
        <v>7200</v>
      </c>
      <c r="W257" s="366"/>
      <c r="X257" s="174"/>
      <c r="Y257" s="174"/>
      <c r="Z257" s="174"/>
      <c r="AA257" s="174">
        <v>27000</v>
      </c>
      <c r="AB257" s="367">
        <f t="shared" si="145"/>
        <v>27000</v>
      </c>
      <c r="AC257" s="366"/>
      <c r="AD257" s="174"/>
      <c r="AE257" s="174"/>
      <c r="AF257" s="174"/>
      <c r="AG257" s="174"/>
      <c r="AH257" s="367">
        <f t="shared" si="146"/>
        <v>0</v>
      </c>
      <c r="AI257" s="366"/>
      <c r="AJ257" s="174"/>
      <c r="AK257" s="174"/>
      <c r="AL257" s="174"/>
      <c r="AM257" s="174">
        <f t="shared" si="147"/>
        <v>27000</v>
      </c>
      <c r="AN257" s="367">
        <f t="shared" si="148"/>
        <v>27000</v>
      </c>
      <c r="AO257" s="611"/>
      <c r="AP257" s="174"/>
      <c r="AQ257" s="174"/>
      <c r="AR257" s="174"/>
      <c r="AS257" s="174">
        <v>20000</v>
      </c>
      <c r="AT257" s="367">
        <f t="shared" si="183"/>
        <v>20000</v>
      </c>
      <c r="AU257" s="366"/>
      <c r="AV257" s="174"/>
      <c r="AW257" s="174"/>
      <c r="AX257" s="174"/>
      <c r="AY257" s="174"/>
      <c r="AZ257" s="367">
        <f t="shared" si="149"/>
        <v>0</v>
      </c>
      <c r="BA257" s="366"/>
      <c r="BB257" s="174"/>
      <c r="BC257" s="174"/>
      <c r="BD257" s="174"/>
      <c r="BE257" s="174">
        <f t="shared" si="150"/>
        <v>20000</v>
      </c>
      <c r="BF257" s="367">
        <f t="shared" si="151"/>
        <v>20000</v>
      </c>
      <c r="BG257" s="611"/>
      <c r="BH257" s="174"/>
      <c r="BI257" s="174"/>
      <c r="BJ257" s="174"/>
      <c r="BK257" s="174"/>
      <c r="BL257" s="367">
        <f t="shared" si="184"/>
        <v>0</v>
      </c>
      <c r="BM257" s="366"/>
      <c r="BN257" s="174"/>
      <c r="BO257" s="174"/>
      <c r="BP257" s="174"/>
      <c r="BQ257" s="174"/>
      <c r="BR257" s="367">
        <f t="shared" si="152"/>
        <v>0</v>
      </c>
      <c r="BS257" s="366"/>
      <c r="BT257" s="174"/>
      <c r="BU257" s="174"/>
      <c r="BV257" s="174"/>
      <c r="BW257" s="174"/>
      <c r="BX257" s="367">
        <f t="shared" si="153"/>
        <v>0</v>
      </c>
      <c r="BY257" s="366"/>
      <c r="BZ257" s="174"/>
      <c r="CA257" s="174"/>
      <c r="CB257" s="174"/>
      <c r="CC257" s="174"/>
      <c r="CD257" s="367">
        <f t="shared" si="154"/>
        <v>0</v>
      </c>
      <c r="CE257" s="618"/>
      <c r="CF257" s="366"/>
      <c r="CG257" s="174"/>
      <c r="CH257" s="174"/>
      <c r="CI257" s="174"/>
      <c r="CJ257" s="174"/>
      <c r="CK257" s="367">
        <f t="shared" si="185"/>
        <v>0</v>
      </c>
      <c r="CL257" s="611">
        <f t="shared" si="155"/>
        <v>0</v>
      </c>
      <c r="CM257" s="174">
        <f t="shared" si="156"/>
        <v>0</v>
      </c>
      <c r="CN257" s="174">
        <f t="shared" si="157"/>
        <v>0</v>
      </c>
      <c r="CO257" s="174">
        <f t="shared" si="158"/>
        <v>0</v>
      </c>
      <c r="CP257" s="174">
        <f t="shared" si="159"/>
        <v>0</v>
      </c>
      <c r="CQ257" s="367">
        <f t="shared" si="186"/>
        <v>0</v>
      </c>
      <c r="CR257" s="613"/>
      <c r="CS257" s="601"/>
      <c r="CT257" s="601"/>
      <c r="CU257" s="601"/>
      <c r="CV257" s="601"/>
      <c r="CW257" s="367">
        <f t="shared" si="187"/>
        <v>0</v>
      </c>
      <c r="CX257" s="366"/>
      <c r="CY257" s="174"/>
      <c r="CZ257" s="174"/>
      <c r="DA257" s="174"/>
      <c r="DB257" s="174"/>
      <c r="DC257" s="367">
        <f t="shared" si="160"/>
        <v>0</v>
      </c>
      <c r="DD257" s="366"/>
      <c r="DE257" s="174"/>
      <c r="DF257" s="174"/>
      <c r="DG257" s="174"/>
      <c r="DH257" s="174"/>
      <c r="DI257" s="367">
        <f t="shared" si="161"/>
        <v>0</v>
      </c>
      <c r="DJ257" s="600">
        <f t="shared" si="162"/>
        <v>0</v>
      </c>
      <c r="DK257" s="601">
        <f t="shared" si="163"/>
        <v>9600</v>
      </c>
      <c r="DL257" s="601">
        <f t="shared" si="164"/>
        <v>0</v>
      </c>
      <c r="DM257" s="601">
        <f t="shared" si="165"/>
        <v>0</v>
      </c>
      <c r="DN257" s="601">
        <f t="shared" si="166"/>
        <v>47000</v>
      </c>
      <c r="DO257" s="602">
        <f t="shared" si="167"/>
        <v>56600</v>
      </c>
      <c r="DP257" s="600">
        <f t="shared" si="168"/>
        <v>0</v>
      </c>
      <c r="DQ257" s="601">
        <f t="shared" si="169"/>
        <v>2400</v>
      </c>
      <c r="DR257" s="601">
        <f t="shared" si="170"/>
        <v>0</v>
      </c>
      <c r="DS257" s="601">
        <f t="shared" si="171"/>
        <v>0</v>
      </c>
      <c r="DT257" s="601">
        <f t="shared" si="172"/>
        <v>0</v>
      </c>
      <c r="DU257" s="602">
        <f t="shared" si="173"/>
        <v>2400</v>
      </c>
      <c r="DV257" s="600">
        <f t="shared" si="174"/>
        <v>0</v>
      </c>
      <c r="DW257" s="601">
        <f t="shared" si="175"/>
        <v>7200</v>
      </c>
      <c r="DX257" s="601">
        <f t="shared" si="176"/>
        <v>0</v>
      </c>
      <c r="DY257" s="601">
        <f t="shared" si="177"/>
        <v>0</v>
      </c>
      <c r="DZ257" s="601">
        <f t="shared" si="178"/>
        <v>47000</v>
      </c>
      <c r="EA257" s="602">
        <f t="shared" si="179"/>
        <v>54200</v>
      </c>
      <c r="EB257" s="459"/>
      <c r="EC257" s="366"/>
      <c r="ED257" s="174"/>
      <c r="EE257" s="174"/>
      <c r="EF257" s="174"/>
      <c r="EG257" s="174"/>
      <c r="EH257" s="174">
        <f t="shared" si="180"/>
        <v>0</v>
      </c>
      <c r="EI257" s="602"/>
      <c r="EJ257" s="459"/>
      <c r="EK257" s="614"/>
      <c r="EL257" s="622"/>
      <c r="EM257" s="623"/>
      <c r="EO257" s="600"/>
      <c r="EP257" s="601"/>
      <c r="EQ257" s="601"/>
      <c r="ER257" s="624"/>
      <c r="ES257" s="625"/>
    </row>
    <row r="258" spans="1:149">
      <c r="A258" s="231">
        <v>312</v>
      </c>
      <c r="B258" s="151">
        <v>5489</v>
      </c>
      <c r="C258" s="151">
        <v>71166289</v>
      </c>
      <c r="D258" s="232" t="s">
        <v>1875</v>
      </c>
      <c r="E258" s="366"/>
      <c r="F258" s="174"/>
      <c r="G258" s="174"/>
      <c r="H258" s="174"/>
      <c r="I258" s="174"/>
      <c r="J258" s="367">
        <f t="shared" si="188"/>
        <v>0</v>
      </c>
      <c r="K258" s="366"/>
      <c r="L258" s="174"/>
      <c r="M258" s="174"/>
      <c r="N258" s="174"/>
      <c r="O258" s="174"/>
      <c r="P258" s="367">
        <f t="shared" si="182"/>
        <v>0</v>
      </c>
      <c r="Q258" s="366"/>
      <c r="R258" s="174">
        <f t="shared" si="143"/>
        <v>0</v>
      </c>
      <c r="S258" s="174"/>
      <c r="T258" s="174"/>
      <c r="U258" s="174"/>
      <c r="V258" s="367">
        <f t="shared" si="144"/>
        <v>0</v>
      </c>
      <c r="W258" s="366"/>
      <c r="X258" s="174"/>
      <c r="Y258" s="174"/>
      <c r="Z258" s="174"/>
      <c r="AA258" s="174"/>
      <c r="AB258" s="367">
        <f t="shared" si="145"/>
        <v>0</v>
      </c>
      <c r="AC258" s="366"/>
      <c r="AD258" s="174"/>
      <c r="AE258" s="174"/>
      <c r="AF258" s="174"/>
      <c r="AG258" s="174"/>
      <c r="AH258" s="367">
        <f t="shared" si="146"/>
        <v>0</v>
      </c>
      <c r="AI258" s="366"/>
      <c r="AJ258" s="174"/>
      <c r="AK258" s="174"/>
      <c r="AL258" s="174"/>
      <c r="AM258" s="174">
        <f t="shared" si="147"/>
        <v>0</v>
      </c>
      <c r="AN258" s="367">
        <f t="shared" si="148"/>
        <v>0</v>
      </c>
      <c r="AO258" s="611"/>
      <c r="AP258" s="174"/>
      <c r="AQ258" s="174"/>
      <c r="AR258" s="174"/>
      <c r="AS258" s="174"/>
      <c r="AT258" s="367">
        <f t="shared" si="183"/>
        <v>0</v>
      </c>
      <c r="AU258" s="366"/>
      <c r="AV258" s="174"/>
      <c r="AW258" s="174"/>
      <c r="AX258" s="174"/>
      <c r="AY258" s="174"/>
      <c r="AZ258" s="367">
        <f t="shared" si="149"/>
        <v>0</v>
      </c>
      <c r="BA258" s="366"/>
      <c r="BB258" s="174"/>
      <c r="BC258" s="174"/>
      <c r="BD258" s="174"/>
      <c r="BE258" s="174">
        <f t="shared" si="150"/>
        <v>0</v>
      </c>
      <c r="BF258" s="367">
        <f t="shared" si="151"/>
        <v>0</v>
      </c>
      <c r="BG258" s="611"/>
      <c r="BH258" s="174"/>
      <c r="BI258" s="174"/>
      <c r="BJ258" s="174"/>
      <c r="BK258" s="174"/>
      <c r="BL258" s="367">
        <f t="shared" si="184"/>
        <v>0</v>
      </c>
      <c r="BM258" s="366"/>
      <c r="BN258" s="174"/>
      <c r="BO258" s="174"/>
      <c r="BP258" s="174"/>
      <c r="BQ258" s="174"/>
      <c r="BR258" s="367">
        <f t="shared" si="152"/>
        <v>0</v>
      </c>
      <c r="BS258" s="366"/>
      <c r="BT258" s="174"/>
      <c r="BU258" s="174"/>
      <c r="BV258" s="174"/>
      <c r="BW258" s="174"/>
      <c r="BX258" s="367">
        <f t="shared" si="153"/>
        <v>0</v>
      </c>
      <c r="BY258" s="366"/>
      <c r="BZ258" s="174"/>
      <c r="CA258" s="174"/>
      <c r="CB258" s="174"/>
      <c r="CC258" s="174"/>
      <c r="CD258" s="367">
        <f t="shared" si="154"/>
        <v>0</v>
      </c>
      <c r="CE258" s="618"/>
      <c r="CF258" s="366"/>
      <c r="CG258" s="174"/>
      <c r="CH258" s="174"/>
      <c r="CI258" s="174"/>
      <c r="CJ258" s="174"/>
      <c r="CK258" s="367">
        <f t="shared" si="185"/>
        <v>0</v>
      </c>
      <c r="CL258" s="611">
        <f t="shared" si="155"/>
        <v>0</v>
      </c>
      <c r="CM258" s="174">
        <f t="shared" si="156"/>
        <v>0</v>
      </c>
      <c r="CN258" s="174">
        <f t="shared" si="157"/>
        <v>0</v>
      </c>
      <c r="CO258" s="174">
        <f t="shared" si="158"/>
        <v>0</v>
      </c>
      <c r="CP258" s="174">
        <f t="shared" si="159"/>
        <v>0</v>
      </c>
      <c r="CQ258" s="367">
        <f t="shared" si="186"/>
        <v>0</v>
      </c>
      <c r="CR258" s="613"/>
      <c r="CS258" s="601"/>
      <c r="CT258" s="601"/>
      <c r="CU258" s="601"/>
      <c r="CV258" s="601"/>
      <c r="CW258" s="367">
        <f t="shared" si="187"/>
        <v>0</v>
      </c>
      <c r="CX258" s="366"/>
      <c r="CY258" s="174"/>
      <c r="CZ258" s="174"/>
      <c r="DA258" s="174"/>
      <c r="DB258" s="174"/>
      <c r="DC258" s="367">
        <f t="shared" si="160"/>
        <v>0</v>
      </c>
      <c r="DD258" s="366"/>
      <c r="DE258" s="174"/>
      <c r="DF258" s="174"/>
      <c r="DG258" s="174"/>
      <c r="DH258" s="174"/>
      <c r="DI258" s="367">
        <f t="shared" si="161"/>
        <v>0</v>
      </c>
      <c r="DJ258" s="600">
        <f t="shared" si="162"/>
        <v>0</v>
      </c>
      <c r="DK258" s="601">
        <f t="shared" si="163"/>
        <v>0</v>
      </c>
      <c r="DL258" s="601">
        <f t="shared" si="164"/>
        <v>0</v>
      </c>
      <c r="DM258" s="601">
        <f t="shared" si="165"/>
        <v>0</v>
      </c>
      <c r="DN258" s="601">
        <f t="shared" si="166"/>
        <v>0</v>
      </c>
      <c r="DO258" s="602">
        <f t="shared" si="167"/>
        <v>0</v>
      </c>
      <c r="DP258" s="600">
        <f t="shared" si="168"/>
        <v>0</v>
      </c>
      <c r="DQ258" s="601">
        <f t="shared" si="169"/>
        <v>0</v>
      </c>
      <c r="DR258" s="601">
        <f t="shared" si="170"/>
        <v>0</v>
      </c>
      <c r="DS258" s="601">
        <f t="shared" si="171"/>
        <v>0</v>
      </c>
      <c r="DT258" s="601">
        <f t="shared" si="172"/>
        <v>0</v>
      </c>
      <c r="DU258" s="602">
        <f t="shared" si="173"/>
        <v>0</v>
      </c>
      <c r="DV258" s="600">
        <f t="shared" si="174"/>
        <v>0</v>
      </c>
      <c r="DW258" s="601">
        <f t="shared" si="175"/>
        <v>0</v>
      </c>
      <c r="DX258" s="601">
        <f t="shared" si="176"/>
        <v>0</v>
      </c>
      <c r="DY258" s="601">
        <f t="shared" si="177"/>
        <v>0</v>
      </c>
      <c r="DZ258" s="601">
        <f t="shared" si="178"/>
        <v>0</v>
      </c>
      <c r="EA258" s="602">
        <f t="shared" si="179"/>
        <v>0</v>
      </c>
      <c r="EB258" s="459"/>
      <c r="EC258" s="366"/>
      <c r="ED258" s="174"/>
      <c r="EE258" s="174"/>
      <c r="EF258" s="174"/>
      <c r="EG258" s="174"/>
      <c r="EH258" s="174">
        <f t="shared" si="180"/>
        <v>0</v>
      </c>
      <c r="EI258" s="602"/>
      <c r="EJ258" s="459"/>
      <c r="EK258" s="614"/>
      <c r="EL258" s="622"/>
      <c r="EM258" s="623"/>
      <c r="EO258" s="600"/>
      <c r="EP258" s="601"/>
      <c r="EQ258" s="601"/>
      <c r="ER258" s="624"/>
      <c r="ES258" s="625"/>
    </row>
    <row r="259" spans="1:149">
      <c r="A259" s="231">
        <v>313</v>
      </c>
      <c r="B259" s="151">
        <v>5451</v>
      </c>
      <c r="C259" s="151">
        <v>70939331</v>
      </c>
      <c r="D259" s="232" t="s">
        <v>4187</v>
      </c>
      <c r="E259" s="366"/>
      <c r="F259" s="174"/>
      <c r="G259" s="174"/>
      <c r="H259" s="174"/>
      <c r="I259" s="174"/>
      <c r="J259" s="367">
        <f t="shared" si="188"/>
        <v>0</v>
      </c>
      <c r="K259" s="366"/>
      <c r="L259" s="174"/>
      <c r="M259" s="174"/>
      <c r="N259" s="174"/>
      <c r="O259" s="174"/>
      <c r="P259" s="367">
        <f t="shared" si="182"/>
        <v>0</v>
      </c>
      <c r="Q259" s="366"/>
      <c r="R259" s="174">
        <f t="shared" si="143"/>
        <v>0</v>
      </c>
      <c r="S259" s="174"/>
      <c r="T259" s="174"/>
      <c r="U259" s="174"/>
      <c r="V259" s="367">
        <f t="shared" si="144"/>
        <v>0</v>
      </c>
      <c r="W259" s="366"/>
      <c r="X259" s="174"/>
      <c r="Y259" s="174"/>
      <c r="Z259" s="174"/>
      <c r="AA259" s="174"/>
      <c r="AB259" s="367">
        <f t="shared" si="145"/>
        <v>0</v>
      </c>
      <c r="AC259" s="366"/>
      <c r="AD259" s="174"/>
      <c r="AE259" s="174"/>
      <c r="AF259" s="174"/>
      <c r="AG259" s="174"/>
      <c r="AH259" s="367">
        <f t="shared" si="146"/>
        <v>0</v>
      </c>
      <c r="AI259" s="366"/>
      <c r="AJ259" s="174"/>
      <c r="AK259" s="174"/>
      <c r="AL259" s="174"/>
      <c r="AM259" s="174">
        <f t="shared" si="147"/>
        <v>0</v>
      </c>
      <c r="AN259" s="367">
        <f t="shared" si="148"/>
        <v>0</v>
      </c>
      <c r="AO259" s="611"/>
      <c r="AP259" s="174"/>
      <c r="AQ259" s="174"/>
      <c r="AR259" s="174"/>
      <c r="AS259" s="174"/>
      <c r="AT259" s="367">
        <f t="shared" si="183"/>
        <v>0</v>
      </c>
      <c r="AU259" s="366"/>
      <c r="AV259" s="174"/>
      <c r="AW259" s="174"/>
      <c r="AX259" s="174"/>
      <c r="AY259" s="174"/>
      <c r="AZ259" s="367">
        <f t="shared" si="149"/>
        <v>0</v>
      </c>
      <c r="BA259" s="366"/>
      <c r="BB259" s="174"/>
      <c r="BC259" s="174"/>
      <c r="BD259" s="174"/>
      <c r="BE259" s="174">
        <f t="shared" si="150"/>
        <v>0</v>
      </c>
      <c r="BF259" s="367">
        <f t="shared" si="151"/>
        <v>0</v>
      </c>
      <c r="BG259" s="611"/>
      <c r="BH259" s="174"/>
      <c r="BI259" s="174"/>
      <c r="BJ259" s="174"/>
      <c r="BK259" s="174"/>
      <c r="BL259" s="367">
        <f t="shared" si="184"/>
        <v>0</v>
      </c>
      <c r="BM259" s="366"/>
      <c r="BN259" s="174"/>
      <c r="BO259" s="174"/>
      <c r="BP259" s="174"/>
      <c r="BQ259" s="174"/>
      <c r="BR259" s="367">
        <f t="shared" si="152"/>
        <v>0</v>
      </c>
      <c r="BS259" s="366"/>
      <c r="BT259" s="174"/>
      <c r="BU259" s="174"/>
      <c r="BV259" s="174"/>
      <c r="BW259" s="174"/>
      <c r="BX259" s="367">
        <f t="shared" si="153"/>
        <v>0</v>
      </c>
      <c r="BY259" s="366"/>
      <c r="BZ259" s="174"/>
      <c r="CA259" s="174"/>
      <c r="CB259" s="174"/>
      <c r="CC259" s="174"/>
      <c r="CD259" s="367">
        <f t="shared" si="154"/>
        <v>0</v>
      </c>
      <c r="CE259" s="618"/>
      <c r="CF259" s="366"/>
      <c r="CG259" s="174"/>
      <c r="CH259" s="174"/>
      <c r="CI259" s="174"/>
      <c r="CJ259" s="174"/>
      <c r="CK259" s="367">
        <f t="shared" si="185"/>
        <v>0</v>
      </c>
      <c r="CL259" s="611">
        <f t="shared" si="155"/>
        <v>0</v>
      </c>
      <c r="CM259" s="174">
        <f t="shared" si="156"/>
        <v>0</v>
      </c>
      <c r="CN259" s="174">
        <f t="shared" si="157"/>
        <v>0</v>
      </c>
      <c r="CO259" s="174">
        <f t="shared" si="158"/>
        <v>0</v>
      </c>
      <c r="CP259" s="174">
        <f t="shared" si="159"/>
        <v>0</v>
      </c>
      <c r="CQ259" s="367">
        <f t="shared" si="186"/>
        <v>0</v>
      </c>
      <c r="CR259" s="613"/>
      <c r="CS259" s="601"/>
      <c r="CT259" s="601"/>
      <c r="CU259" s="601"/>
      <c r="CV259" s="601"/>
      <c r="CW259" s="367">
        <f t="shared" si="187"/>
        <v>0</v>
      </c>
      <c r="CX259" s="366"/>
      <c r="CY259" s="174"/>
      <c r="CZ259" s="174"/>
      <c r="DA259" s="174"/>
      <c r="DB259" s="174"/>
      <c r="DC259" s="367">
        <f t="shared" si="160"/>
        <v>0</v>
      </c>
      <c r="DD259" s="366"/>
      <c r="DE259" s="174"/>
      <c r="DF259" s="174"/>
      <c r="DG259" s="174"/>
      <c r="DH259" s="174"/>
      <c r="DI259" s="367">
        <f t="shared" si="161"/>
        <v>0</v>
      </c>
      <c r="DJ259" s="600">
        <f t="shared" si="162"/>
        <v>0</v>
      </c>
      <c r="DK259" s="601">
        <f t="shared" si="163"/>
        <v>0</v>
      </c>
      <c r="DL259" s="601">
        <f t="shared" si="164"/>
        <v>0</v>
      </c>
      <c r="DM259" s="601">
        <f t="shared" si="165"/>
        <v>0</v>
      </c>
      <c r="DN259" s="601">
        <f t="shared" si="166"/>
        <v>0</v>
      </c>
      <c r="DO259" s="602">
        <f t="shared" si="167"/>
        <v>0</v>
      </c>
      <c r="DP259" s="600">
        <f t="shared" si="168"/>
        <v>0</v>
      </c>
      <c r="DQ259" s="601">
        <f t="shared" si="169"/>
        <v>0</v>
      </c>
      <c r="DR259" s="601">
        <f t="shared" si="170"/>
        <v>0</v>
      </c>
      <c r="DS259" s="601">
        <f t="shared" si="171"/>
        <v>0</v>
      </c>
      <c r="DT259" s="601">
        <f t="shared" si="172"/>
        <v>0</v>
      </c>
      <c r="DU259" s="602">
        <f t="shared" si="173"/>
        <v>0</v>
      </c>
      <c r="DV259" s="600">
        <f t="shared" si="174"/>
        <v>0</v>
      </c>
      <c r="DW259" s="601">
        <f t="shared" si="175"/>
        <v>0</v>
      </c>
      <c r="DX259" s="601">
        <f t="shared" si="176"/>
        <v>0</v>
      </c>
      <c r="DY259" s="601">
        <f t="shared" si="177"/>
        <v>0</v>
      </c>
      <c r="DZ259" s="601">
        <f t="shared" si="178"/>
        <v>0</v>
      </c>
      <c r="EA259" s="602">
        <f t="shared" si="179"/>
        <v>0</v>
      </c>
      <c r="EB259" s="459"/>
      <c r="EC259" s="366"/>
      <c r="ED259" s="174"/>
      <c r="EE259" s="174"/>
      <c r="EF259" s="174"/>
      <c r="EG259" s="174"/>
      <c r="EH259" s="174">
        <f t="shared" si="180"/>
        <v>0</v>
      </c>
      <c r="EI259" s="602"/>
      <c r="EJ259" s="459"/>
      <c r="EK259" s="614"/>
      <c r="EL259" s="622"/>
      <c r="EM259" s="623"/>
      <c r="EO259" s="600"/>
      <c r="EP259" s="601"/>
      <c r="EQ259" s="601"/>
      <c r="ER259" s="624"/>
      <c r="ES259" s="625"/>
    </row>
    <row r="260" spans="1:149">
      <c r="A260" s="231">
        <v>314</v>
      </c>
      <c r="B260" s="151">
        <v>5450</v>
      </c>
      <c r="C260" s="151">
        <v>70939322</v>
      </c>
      <c r="D260" s="232" t="s">
        <v>2768</v>
      </c>
      <c r="E260" s="366"/>
      <c r="F260" s="174"/>
      <c r="G260" s="174"/>
      <c r="H260" s="174"/>
      <c r="I260" s="174"/>
      <c r="J260" s="367">
        <f t="shared" si="188"/>
        <v>0</v>
      </c>
      <c r="K260" s="366"/>
      <c r="L260" s="174"/>
      <c r="M260" s="174"/>
      <c r="N260" s="174"/>
      <c r="O260" s="174"/>
      <c r="P260" s="367">
        <f t="shared" si="182"/>
        <v>0</v>
      </c>
      <c r="Q260" s="366"/>
      <c r="R260" s="174">
        <f t="shared" si="143"/>
        <v>0</v>
      </c>
      <c r="S260" s="174"/>
      <c r="T260" s="174"/>
      <c r="U260" s="174"/>
      <c r="V260" s="367">
        <f t="shared" si="144"/>
        <v>0</v>
      </c>
      <c r="W260" s="366"/>
      <c r="X260" s="174"/>
      <c r="Y260" s="174"/>
      <c r="Z260" s="174"/>
      <c r="AA260" s="174"/>
      <c r="AB260" s="367">
        <f t="shared" si="145"/>
        <v>0</v>
      </c>
      <c r="AC260" s="366"/>
      <c r="AD260" s="174"/>
      <c r="AE260" s="174"/>
      <c r="AF260" s="174"/>
      <c r="AG260" s="174"/>
      <c r="AH260" s="367">
        <f t="shared" si="146"/>
        <v>0</v>
      </c>
      <c r="AI260" s="366"/>
      <c r="AJ260" s="174"/>
      <c r="AK260" s="174"/>
      <c r="AL260" s="174"/>
      <c r="AM260" s="174">
        <f t="shared" si="147"/>
        <v>0</v>
      </c>
      <c r="AN260" s="367">
        <f t="shared" si="148"/>
        <v>0</v>
      </c>
      <c r="AO260" s="611"/>
      <c r="AP260" s="174"/>
      <c r="AQ260" s="174"/>
      <c r="AR260" s="174"/>
      <c r="AS260" s="174"/>
      <c r="AT260" s="367">
        <f t="shared" si="183"/>
        <v>0</v>
      </c>
      <c r="AU260" s="366"/>
      <c r="AV260" s="174"/>
      <c r="AW260" s="174"/>
      <c r="AX260" s="174"/>
      <c r="AY260" s="174"/>
      <c r="AZ260" s="367">
        <f t="shared" si="149"/>
        <v>0</v>
      </c>
      <c r="BA260" s="366"/>
      <c r="BB260" s="174"/>
      <c r="BC260" s="174"/>
      <c r="BD260" s="174"/>
      <c r="BE260" s="174">
        <f t="shared" si="150"/>
        <v>0</v>
      </c>
      <c r="BF260" s="367">
        <f t="shared" si="151"/>
        <v>0</v>
      </c>
      <c r="BG260" s="611"/>
      <c r="BH260" s="174"/>
      <c r="BI260" s="174"/>
      <c r="BJ260" s="174"/>
      <c r="BK260" s="174"/>
      <c r="BL260" s="367">
        <f t="shared" si="184"/>
        <v>0</v>
      </c>
      <c r="BM260" s="366"/>
      <c r="BN260" s="174"/>
      <c r="BO260" s="174"/>
      <c r="BP260" s="174"/>
      <c r="BQ260" s="174"/>
      <c r="BR260" s="367">
        <f t="shared" si="152"/>
        <v>0</v>
      </c>
      <c r="BS260" s="366"/>
      <c r="BT260" s="174"/>
      <c r="BU260" s="174"/>
      <c r="BV260" s="174"/>
      <c r="BW260" s="174"/>
      <c r="BX260" s="367">
        <f t="shared" si="153"/>
        <v>0</v>
      </c>
      <c r="BY260" s="366"/>
      <c r="BZ260" s="174"/>
      <c r="CA260" s="174"/>
      <c r="CB260" s="174"/>
      <c r="CC260" s="174"/>
      <c r="CD260" s="367">
        <f t="shared" si="154"/>
        <v>0</v>
      </c>
      <c r="CE260" s="618"/>
      <c r="CF260" s="366"/>
      <c r="CG260" s="174"/>
      <c r="CH260" s="174"/>
      <c r="CI260" s="174"/>
      <c r="CJ260" s="174"/>
      <c r="CK260" s="367">
        <f t="shared" si="185"/>
        <v>0</v>
      </c>
      <c r="CL260" s="611">
        <f t="shared" si="155"/>
        <v>0</v>
      </c>
      <c r="CM260" s="174">
        <f t="shared" si="156"/>
        <v>0</v>
      </c>
      <c r="CN260" s="174">
        <f t="shared" si="157"/>
        <v>0</v>
      </c>
      <c r="CO260" s="174">
        <f t="shared" si="158"/>
        <v>0</v>
      </c>
      <c r="CP260" s="174">
        <f t="shared" si="159"/>
        <v>0</v>
      </c>
      <c r="CQ260" s="367">
        <f t="shared" si="186"/>
        <v>0</v>
      </c>
      <c r="CR260" s="613"/>
      <c r="CS260" s="601"/>
      <c r="CT260" s="601"/>
      <c r="CU260" s="601"/>
      <c r="CV260" s="601"/>
      <c r="CW260" s="367">
        <f t="shared" si="187"/>
        <v>0</v>
      </c>
      <c r="CX260" s="366"/>
      <c r="CY260" s="174"/>
      <c r="CZ260" s="174"/>
      <c r="DA260" s="174"/>
      <c r="DB260" s="174"/>
      <c r="DC260" s="367">
        <f t="shared" si="160"/>
        <v>0</v>
      </c>
      <c r="DD260" s="366"/>
      <c r="DE260" s="174"/>
      <c r="DF260" s="174"/>
      <c r="DG260" s="174"/>
      <c r="DH260" s="174"/>
      <c r="DI260" s="367">
        <f t="shared" si="161"/>
        <v>0</v>
      </c>
      <c r="DJ260" s="600">
        <f t="shared" si="162"/>
        <v>0</v>
      </c>
      <c r="DK260" s="601">
        <f t="shared" si="163"/>
        <v>0</v>
      </c>
      <c r="DL260" s="601">
        <f t="shared" si="164"/>
        <v>0</v>
      </c>
      <c r="DM260" s="601">
        <f t="shared" si="165"/>
        <v>0</v>
      </c>
      <c r="DN260" s="601">
        <f t="shared" si="166"/>
        <v>0</v>
      </c>
      <c r="DO260" s="602">
        <f t="shared" si="167"/>
        <v>0</v>
      </c>
      <c r="DP260" s="600">
        <f t="shared" si="168"/>
        <v>0</v>
      </c>
      <c r="DQ260" s="601">
        <f t="shared" si="169"/>
        <v>0</v>
      </c>
      <c r="DR260" s="601">
        <f t="shared" si="170"/>
        <v>0</v>
      </c>
      <c r="DS260" s="601">
        <f t="shared" si="171"/>
        <v>0</v>
      </c>
      <c r="DT260" s="601">
        <f t="shared" si="172"/>
        <v>0</v>
      </c>
      <c r="DU260" s="602">
        <f t="shared" si="173"/>
        <v>0</v>
      </c>
      <c r="DV260" s="600">
        <f t="shared" si="174"/>
        <v>0</v>
      </c>
      <c r="DW260" s="601">
        <f t="shared" si="175"/>
        <v>0</v>
      </c>
      <c r="DX260" s="601">
        <f t="shared" si="176"/>
        <v>0</v>
      </c>
      <c r="DY260" s="601">
        <f t="shared" si="177"/>
        <v>0</v>
      </c>
      <c r="DZ260" s="601">
        <f t="shared" si="178"/>
        <v>0</v>
      </c>
      <c r="EA260" s="602">
        <f t="shared" si="179"/>
        <v>0</v>
      </c>
      <c r="EB260" s="459"/>
      <c r="EC260" s="366"/>
      <c r="ED260" s="174"/>
      <c r="EE260" s="174"/>
      <c r="EF260" s="174"/>
      <c r="EG260" s="174"/>
      <c r="EH260" s="174">
        <f t="shared" si="180"/>
        <v>0</v>
      </c>
      <c r="EI260" s="602"/>
      <c r="EJ260" s="459"/>
      <c r="EK260" s="614">
        <v>26868</v>
      </c>
      <c r="EL260" s="622" t="s">
        <v>5644</v>
      </c>
      <c r="EM260" s="623">
        <v>44931</v>
      </c>
      <c r="EO260" s="600"/>
      <c r="EP260" s="601"/>
      <c r="EQ260" s="601"/>
      <c r="ER260" s="624"/>
      <c r="ES260" s="625"/>
    </row>
    <row r="261" spans="1:149">
      <c r="A261" s="231">
        <v>315</v>
      </c>
      <c r="B261" s="151">
        <v>5447</v>
      </c>
      <c r="C261" s="151">
        <v>854816</v>
      </c>
      <c r="D261" s="232" t="s">
        <v>1889</v>
      </c>
      <c r="E261" s="366"/>
      <c r="F261" s="174"/>
      <c r="G261" s="174"/>
      <c r="H261" s="174"/>
      <c r="I261" s="174"/>
      <c r="J261" s="367">
        <f t="shared" si="188"/>
        <v>0</v>
      </c>
      <c r="K261" s="366"/>
      <c r="L261" s="174"/>
      <c r="M261" s="174"/>
      <c r="N261" s="174"/>
      <c r="O261" s="174"/>
      <c r="P261" s="367">
        <f t="shared" si="182"/>
        <v>0</v>
      </c>
      <c r="Q261" s="366"/>
      <c r="R261" s="174">
        <f t="shared" si="143"/>
        <v>0</v>
      </c>
      <c r="S261" s="174"/>
      <c r="T261" s="174"/>
      <c r="U261" s="174"/>
      <c r="V261" s="367">
        <f t="shared" ref="V261:V324" si="189">SUM(Q261:U261)</f>
        <v>0</v>
      </c>
      <c r="W261" s="366"/>
      <c r="X261" s="174"/>
      <c r="Y261" s="174"/>
      <c r="Z261" s="174"/>
      <c r="AA261" s="174"/>
      <c r="AB261" s="367">
        <f t="shared" ref="AB261:AB324" si="190">SUM(W261:AA261)</f>
        <v>0</v>
      </c>
      <c r="AC261" s="366"/>
      <c r="AD261" s="174"/>
      <c r="AE261" s="174"/>
      <c r="AF261" s="174"/>
      <c r="AG261" s="174"/>
      <c r="AH261" s="367">
        <f t="shared" ref="AH261:AH324" si="191">SUM(AC261:AG261)</f>
        <v>0</v>
      </c>
      <c r="AI261" s="366"/>
      <c r="AJ261" s="174"/>
      <c r="AK261" s="174"/>
      <c r="AL261" s="174"/>
      <c r="AM261" s="174">
        <f t="shared" si="147"/>
        <v>0</v>
      </c>
      <c r="AN261" s="367">
        <f t="shared" ref="AN261:AN324" si="192">SUM(AI261:AM261)</f>
        <v>0</v>
      </c>
      <c r="AO261" s="611"/>
      <c r="AP261" s="174"/>
      <c r="AQ261" s="174"/>
      <c r="AR261" s="174"/>
      <c r="AS261" s="174"/>
      <c r="AT261" s="367">
        <f t="shared" si="183"/>
        <v>0</v>
      </c>
      <c r="AU261" s="366"/>
      <c r="AV261" s="174"/>
      <c r="AW261" s="174"/>
      <c r="AX261" s="174"/>
      <c r="AY261" s="174"/>
      <c r="AZ261" s="367">
        <f t="shared" ref="AZ261:AZ324" si="193">SUM(AU261:AY261)</f>
        <v>0</v>
      </c>
      <c r="BA261" s="366"/>
      <c r="BB261" s="174"/>
      <c r="BC261" s="174"/>
      <c r="BD261" s="174"/>
      <c r="BE261" s="174">
        <f t="shared" si="150"/>
        <v>0</v>
      </c>
      <c r="BF261" s="367">
        <f t="shared" si="151"/>
        <v>0</v>
      </c>
      <c r="BG261" s="611"/>
      <c r="BH261" s="174"/>
      <c r="BI261" s="174"/>
      <c r="BJ261" s="174"/>
      <c r="BK261" s="174"/>
      <c r="BL261" s="367">
        <f t="shared" si="184"/>
        <v>0</v>
      </c>
      <c r="BM261" s="366"/>
      <c r="BN261" s="174"/>
      <c r="BO261" s="174"/>
      <c r="BP261" s="174"/>
      <c r="BQ261" s="174"/>
      <c r="BR261" s="367">
        <f t="shared" si="152"/>
        <v>0</v>
      </c>
      <c r="BS261" s="366"/>
      <c r="BT261" s="174"/>
      <c r="BU261" s="174"/>
      <c r="BV261" s="174"/>
      <c r="BW261" s="174"/>
      <c r="BX261" s="367">
        <f t="shared" si="153"/>
        <v>0</v>
      </c>
      <c r="BY261" s="366"/>
      <c r="BZ261" s="174"/>
      <c r="CA261" s="174"/>
      <c r="CB261" s="174"/>
      <c r="CC261" s="174"/>
      <c r="CD261" s="367">
        <f t="shared" si="154"/>
        <v>0</v>
      </c>
      <c r="CE261" s="618"/>
      <c r="CF261" s="366"/>
      <c r="CG261" s="174"/>
      <c r="CH261" s="174"/>
      <c r="CI261" s="174"/>
      <c r="CJ261" s="174"/>
      <c r="CK261" s="367">
        <f t="shared" si="185"/>
        <v>0</v>
      </c>
      <c r="CL261" s="611">
        <f t="shared" si="155"/>
        <v>0</v>
      </c>
      <c r="CM261" s="174">
        <f t="shared" si="156"/>
        <v>0</v>
      </c>
      <c r="CN261" s="174">
        <f t="shared" si="157"/>
        <v>0</v>
      </c>
      <c r="CO261" s="174">
        <f t="shared" si="158"/>
        <v>0</v>
      </c>
      <c r="CP261" s="174">
        <f t="shared" si="159"/>
        <v>0</v>
      </c>
      <c r="CQ261" s="367">
        <f t="shared" si="186"/>
        <v>0</v>
      </c>
      <c r="CR261" s="613"/>
      <c r="CS261" s="601"/>
      <c r="CT261" s="601"/>
      <c r="CU261" s="601"/>
      <c r="CV261" s="601"/>
      <c r="CW261" s="367">
        <f t="shared" si="187"/>
        <v>0</v>
      </c>
      <c r="CX261" s="366"/>
      <c r="CY261" s="174"/>
      <c r="CZ261" s="174"/>
      <c r="DA261" s="174"/>
      <c r="DB261" s="174"/>
      <c r="DC261" s="367">
        <f t="shared" si="160"/>
        <v>0</v>
      </c>
      <c r="DD261" s="366"/>
      <c r="DE261" s="174"/>
      <c r="DF261" s="174"/>
      <c r="DG261" s="174"/>
      <c r="DH261" s="174"/>
      <c r="DI261" s="367">
        <f t="shared" si="161"/>
        <v>0</v>
      </c>
      <c r="DJ261" s="600">
        <f t="shared" si="162"/>
        <v>0</v>
      </c>
      <c r="DK261" s="601">
        <f t="shared" si="163"/>
        <v>0</v>
      </c>
      <c r="DL261" s="601">
        <f t="shared" si="164"/>
        <v>0</v>
      </c>
      <c r="DM261" s="601">
        <f t="shared" si="165"/>
        <v>0</v>
      </c>
      <c r="DN261" s="601">
        <f t="shared" si="166"/>
        <v>0</v>
      </c>
      <c r="DO261" s="602">
        <f t="shared" si="167"/>
        <v>0</v>
      </c>
      <c r="DP261" s="600">
        <f t="shared" si="168"/>
        <v>0</v>
      </c>
      <c r="DQ261" s="601">
        <f t="shared" si="169"/>
        <v>0</v>
      </c>
      <c r="DR261" s="601">
        <f t="shared" si="170"/>
        <v>0</v>
      </c>
      <c r="DS261" s="601">
        <f t="shared" si="171"/>
        <v>0</v>
      </c>
      <c r="DT261" s="601">
        <f t="shared" si="172"/>
        <v>0</v>
      </c>
      <c r="DU261" s="602">
        <f t="shared" si="173"/>
        <v>0</v>
      </c>
      <c r="DV261" s="600">
        <f t="shared" si="174"/>
        <v>0</v>
      </c>
      <c r="DW261" s="601">
        <f t="shared" si="175"/>
        <v>0</v>
      </c>
      <c r="DX261" s="601">
        <f t="shared" si="176"/>
        <v>0</v>
      </c>
      <c r="DY261" s="601">
        <f t="shared" si="177"/>
        <v>0</v>
      </c>
      <c r="DZ261" s="601">
        <f t="shared" si="178"/>
        <v>0</v>
      </c>
      <c r="EA261" s="602">
        <f t="shared" si="179"/>
        <v>0</v>
      </c>
      <c r="EB261" s="459"/>
      <c r="EC261" s="366"/>
      <c r="ED261" s="174"/>
      <c r="EE261" s="174"/>
      <c r="EF261" s="174"/>
      <c r="EG261" s="174"/>
      <c r="EH261" s="174">
        <f t="shared" si="180"/>
        <v>0</v>
      </c>
      <c r="EI261" s="602"/>
      <c r="EJ261" s="459"/>
      <c r="EK261" s="614"/>
      <c r="EL261" s="622"/>
      <c r="EM261" s="623"/>
      <c r="EO261" s="600"/>
      <c r="EP261" s="601"/>
      <c r="EQ261" s="601"/>
      <c r="ER261" s="624"/>
      <c r="ES261" s="625"/>
    </row>
    <row r="262" spans="1:149">
      <c r="A262" s="231">
        <v>316</v>
      </c>
      <c r="B262" s="151">
        <v>5444</v>
      </c>
      <c r="C262" s="151">
        <v>854824</v>
      </c>
      <c r="D262" s="232" t="s">
        <v>1894</v>
      </c>
      <c r="E262" s="366"/>
      <c r="F262" s="174">
        <v>70080</v>
      </c>
      <c r="G262" s="174"/>
      <c r="H262" s="174"/>
      <c r="I262" s="174"/>
      <c r="J262" s="367">
        <f t="shared" si="188"/>
        <v>70080</v>
      </c>
      <c r="K262" s="366"/>
      <c r="L262" s="174"/>
      <c r="M262" s="174"/>
      <c r="N262" s="174"/>
      <c r="O262" s="174"/>
      <c r="P262" s="367">
        <f t="shared" ref="P262:P325" si="194">SUM(K262:O262)</f>
        <v>0</v>
      </c>
      <c r="Q262" s="366"/>
      <c r="R262" s="174">
        <f t="shared" ref="R262:R325" si="195">F262-L262</f>
        <v>70080</v>
      </c>
      <c r="S262" s="174"/>
      <c r="T262" s="174"/>
      <c r="U262" s="174"/>
      <c r="V262" s="367">
        <f t="shared" si="189"/>
        <v>70080</v>
      </c>
      <c r="W262" s="366"/>
      <c r="X262" s="174"/>
      <c r="Y262" s="174"/>
      <c r="Z262" s="174"/>
      <c r="AA262" s="174">
        <v>352000</v>
      </c>
      <c r="AB262" s="367">
        <f t="shared" si="190"/>
        <v>352000</v>
      </c>
      <c r="AC262" s="366"/>
      <c r="AD262" s="174"/>
      <c r="AE262" s="174"/>
      <c r="AF262" s="174"/>
      <c r="AG262" s="174"/>
      <c r="AH262" s="367">
        <f t="shared" si="191"/>
        <v>0</v>
      </c>
      <c r="AI262" s="366"/>
      <c r="AJ262" s="174"/>
      <c r="AK262" s="174"/>
      <c r="AL262" s="174"/>
      <c r="AM262" s="174">
        <f t="shared" ref="AM262:AM325" si="196">AA262-AG262</f>
        <v>352000</v>
      </c>
      <c r="AN262" s="367">
        <f t="shared" si="192"/>
        <v>352000</v>
      </c>
      <c r="AO262" s="611"/>
      <c r="AP262" s="174"/>
      <c r="AQ262" s="174"/>
      <c r="AR262" s="174"/>
      <c r="AS262" s="174">
        <v>53000</v>
      </c>
      <c r="AT262" s="367">
        <f t="shared" ref="AT262:AT325" si="197">SUM(AO262:AS262)</f>
        <v>53000</v>
      </c>
      <c r="AU262" s="366"/>
      <c r="AV262" s="174"/>
      <c r="AW262" s="174"/>
      <c r="AX262" s="174"/>
      <c r="AY262" s="174"/>
      <c r="AZ262" s="367">
        <f t="shared" si="193"/>
        <v>0</v>
      </c>
      <c r="BA262" s="366"/>
      <c r="BB262" s="174"/>
      <c r="BC262" s="174"/>
      <c r="BD262" s="174"/>
      <c r="BE262" s="174">
        <f t="shared" ref="BE262:BE325" si="198">AS262-AY262</f>
        <v>53000</v>
      </c>
      <c r="BF262" s="367">
        <f t="shared" ref="BF262:BF325" si="199">SUM(BA262:BE262)</f>
        <v>53000</v>
      </c>
      <c r="BG262" s="611"/>
      <c r="BH262" s="174"/>
      <c r="BI262" s="174"/>
      <c r="BJ262" s="174"/>
      <c r="BK262" s="174"/>
      <c r="BL262" s="367">
        <f t="shared" si="184"/>
        <v>0</v>
      </c>
      <c r="BM262" s="366"/>
      <c r="BN262" s="174"/>
      <c r="BO262" s="174"/>
      <c r="BP262" s="174"/>
      <c r="BQ262" s="174"/>
      <c r="BR262" s="367">
        <f t="shared" ref="BR262:BR325" si="200">SUM(BM262:BQ262)</f>
        <v>0</v>
      </c>
      <c r="BS262" s="366"/>
      <c r="BT262" s="174"/>
      <c r="BU262" s="174"/>
      <c r="BV262" s="174"/>
      <c r="BW262" s="174"/>
      <c r="BX262" s="367">
        <f t="shared" ref="BX262:BX325" si="201">SUM(BS262:BW262)</f>
        <v>0</v>
      </c>
      <c r="BY262" s="366"/>
      <c r="BZ262" s="174"/>
      <c r="CA262" s="174"/>
      <c r="CB262" s="174"/>
      <c r="CC262" s="174"/>
      <c r="CD262" s="367">
        <f t="shared" ref="CD262:CD325" si="202">SUM(BY262:CC262)</f>
        <v>0</v>
      </c>
      <c r="CE262" s="618"/>
      <c r="CF262" s="366"/>
      <c r="CG262" s="174"/>
      <c r="CH262" s="174"/>
      <c r="CI262" s="174"/>
      <c r="CJ262" s="174"/>
      <c r="CK262" s="367">
        <f t="shared" si="185"/>
        <v>0</v>
      </c>
      <c r="CL262" s="611">
        <f t="shared" ref="CL262:CL325" si="203">BY262-CF262</f>
        <v>0</v>
      </c>
      <c r="CM262" s="174">
        <f t="shared" ref="CM262:CM325" si="204">BZ262-CG262</f>
        <v>0</v>
      </c>
      <c r="CN262" s="174">
        <f t="shared" ref="CN262:CN325" si="205">CA262-CH262</f>
        <v>0</v>
      </c>
      <c r="CO262" s="174">
        <f t="shared" ref="CO262:CO325" si="206">CB262-CI262</f>
        <v>0</v>
      </c>
      <c r="CP262" s="174">
        <f t="shared" ref="CP262:CP325" si="207">CC262-CJ262</f>
        <v>0</v>
      </c>
      <c r="CQ262" s="367">
        <f t="shared" si="186"/>
        <v>0</v>
      </c>
      <c r="CR262" s="613"/>
      <c r="CS262" s="601"/>
      <c r="CT262" s="601"/>
      <c r="CU262" s="601"/>
      <c r="CV262" s="601"/>
      <c r="CW262" s="367">
        <f t="shared" si="187"/>
        <v>0</v>
      </c>
      <c r="CX262" s="366"/>
      <c r="CY262" s="174"/>
      <c r="CZ262" s="174"/>
      <c r="DA262" s="174"/>
      <c r="DB262" s="174"/>
      <c r="DC262" s="367">
        <f t="shared" ref="DC262:DC325" si="208">SUM(CX262:DB262)</f>
        <v>0</v>
      </c>
      <c r="DD262" s="366"/>
      <c r="DE262" s="174"/>
      <c r="DF262" s="174"/>
      <c r="DG262" s="174"/>
      <c r="DH262" s="174"/>
      <c r="DI262" s="367">
        <f t="shared" ref="DI262:DI325" si="209">SUM(DD262:DH262)</f>
        <v>0</v>
      </c>
      <c r="DJ262" s="600">
        <f t="shared" ref="DJ262:DJ325" si="210">E262+W262+AO262+BG262+BY262+CR262</f>
        <v>0</v>
      </c>
      <c r="DK262" s="601">
        <f t="shared" ref="DK262:DK325" si="211">F262+X262+AP262+BH262+BZ262+CS262</f>
        <v>70080</v>
      </c>
      <c r="DL262" s="601">
        <f t="shared" ref="DL262:DL325" si="212">G262+Y262+AQ262+BI262+CA262+CT262</f>
        <v>0</v>
      </c>
      <c r="DM262" s="601">
        <f t="shared" ref="DM262:DM325" si="213">H262+Z262+AR262+BJ262+CB262+CU262</f>
        <v>0</v>
      </c>
      <c r="DN262" s="601">
        <f t="shared" ref="DN262:DN325" si="214">I262+AA262+AS262+BK262+CC262+CV262</f>
        <v>405000</v>
      </c>
      <c r="DO262" s="602">
        <f t="shared" ref="DO262:DO325" si="215">SUM(DJ262:DN262)</f>
        <v>475080</v>
      </c>
      <c r="DP262" s="600">
        <f t="shared" ref="DP262:DP325" si="216">K262+AC262+AU262+BM262+CF262+CX262</f>
        <v>0</v>
      </c>
      <c r="DQ262" s="601">
        <f t="shared" ref="DQ262:DQ325" si="217">L262+AD262+AV262+BN262+CG262+CY262</f>
        <v>0</v>
      </c>
      <c r="DR262" s="601">
        <f t="shared" ref="DR262:DR325" si="218">M262+AE262+AW262+BO262+CH262+CZ262</f>
        <v>0</v>
      </c>
      <c r="DS262" s="601">
        <f t="shared" ref="DS262:DS325" si="219">N262+AF262+AX262+BP262+CI262+DA262</f>
        <v>0</v>
      </c>
      <c r="DT262" s="601">
        <f t="shared" ref="DT262:DT325" si="220">O262+AG262+AY262+BQ262+CJ262+DB262</f>
        <v>0</v>
      </c>
      <c r="DU262" s="602">
        <f t="shared" ref="DU262:DU325" si="221">SUM(DP262:DT262)</f>
        <v>0</v>
      </c>
      <c r="DV262" s="600">
        <f t="shared" ref="DV262:DV325" si="222">Q262+AI262+BA262+DD262+BS262+CL262</f>
        <v>0</v>
      </c>
      <c r="DW262" s="601">
        <f t="shared" ref="DW262:DW325" si="223">R262+AJ262+BB262+DE262+BT262+CM262</f>
        <v>70080</v>
      </c>
      <c r="DX262" s="601">
        <f t="shared" ref="DX262:DX325" si="224">S262+AK262+BC262+DF262+BU262+CN262</f>
        <v>0</v>
      </c>
      <c r="DY262" s="601">
        <f t="shared" ref="DY262:DY325" si="225">T262+AL262+BD262+DG262+BV262+CO262</f>
        <v>0</v>
      </c>
      <c r="DZ262" s="601">
        <f t="shared" ref="DZ262:DZ325" si="226">U262+AM262+BE262+DH262+BW262+CP262</f>
        <v>405000</v>
      </c>
      <c r="EA262" s="602">
        <f t="shared" ref="EA262:EA325" si="227">SUM(DV262:DZ262)</f>
        <v>475080</v>
      </c>
      <c r="EB262" s="459"/>
      <c r="EC262" s="366"/>
      <c r="ED262" s="174"/>
      <c r="EE262" s="174"/>
      <c r="EF262" s="174"/>
      <c r="EG262" s="174"/>
      <c r="EH262" s="174">
        <f t="shared" ref="EH262:EH325" si="228">SUM(EC262:EG262)</f>
        <v>0</v>
      </c>
      <c r="EI262" s="602"/>
      <c r="EJ262" s="459"/>
      <c r="EK262" s="614"/>
      <c r="EL262" s="622"/>
      <c r="EM262" s="623"/>
      <c r="EO262" s="600">
        <v>657013.52</v>
      </c>
      <c r="EP262" s="601">
        <v>199197.48</v>
      </c>
      <c r="EQ262" s="601">
        <f t="shared" ref="EQ262:EQ325" si="229">SUM(EO262:EP262)</f>
        <v>856211</v>
      </c>
      <c r="ER262" s="624" t="s">
        <v>5791</v>
      </c>
      <c r="ES262" s="625">
        <v>45131</v>
      </c>
    </row>
    <row r="263" spans="1:149">
      <c r="A263" s="231">
        <v>317</v>
      </c>
      <c r="B263" s="151">
        <v>5449</v>
      </c>
      <c r="C263" s="151">
        <v>70188408</v>
      </c>
      <c r="D263" s="232" t="s">
        <v>1899</v>
      </c>
      <c r="E263" s="366"/>
      <c r="F263" s="174">
        <v>28320</v>
      </c>
      <c r="G263" s="174"/>
      <c r="H263" s="174"/>
      <c r="I263" s="174"/>
      <c r="J263" s="367">
        <f t="shared" si="188"/>
        <v>28320</v>
      </c>
      <c r="K263" s="366"/>
      <c r="L263" s="174"/>
      <c r="M263" s="174"/>
      <c r="N263" s="174"/>
      <c r="O263" s="174"/>
      <c r="P263" s="367">
        <f t="shared" si="194"/>
        <v>0</v>
      </c>
      <c r="Q263" s="366"/>
      <c r="R263" s="174">
        <f t="shared" si="195"/>
        <v>28320</v>
      </c>
      <c r="S263" s="174"/>
      <c r="T263" s="174"/>
      <c r="U263" s="174"/>
      <c r="V263" s="367">
        <f t="shared" si="189"/>
        <v>28320</v>
      </c>
      <c r="W263" s="366"/>
      <c r="X263" s="174"/>
      <c r="Y263" s="174"/>
      <c r="Z263" s="174"/>
      <c r="AA263" s="174"/>
      <c r="AB263" s="367">
        <f t="shared" si="190"/>
        <v>0</v>
      </c>
      <c r="AC263" s="366"/>
      <c r="AD263" s="174"/>
      <c r="AE263" s="174"/>
      <c r="AF263" s="174"/>
      <c r="AG263" s="174"/>
      <c r="AH263" s="367">
        <f t="shared" si="191"/>
        <v>0</v>
      </c>
      <c r="AI263" s="366"/>
      <c r="AJ263" s="174"/>
      <c r="AK263" s="174"/>
      <c r="AL263" s="174"/>
      <c r="AM263" s="174">
        <f t="shared" si="196"/>
        <v>0</v>
      </c>
      <c r="AN263" s="367">
        <f t="shared" si="192"/>
        <v>0</v>
      </c>
      <c r="AO263" s="611"/>
      <c r="AP263" s="174"/>
      <c r="AQ263" s="174"/>
      <c r="AR263" s="174"/>
      <c r="AS263" s="174">
        <v>127000</v>
      </c>
      <c r="AT263" s="367">
        <f t="shared" si="197"/>
        <v>127000</v>
      </c>
      <c r="AU263" s="366"/>
      <c r="AV263" s="174"/>
      <c r="AW263" s="174"/>
      <c r="AX263" s="174"/>
      <c r="AY263" s="174"/>
      <c r="AZ263" s="367">
        <f t="shared" si="193"/>
        <v>0</v>
      </c>
      <c r="BA263" s="366"/>
      <c r="BB263" s="174"/>
      <c r="BC263" s="174"/>
      <c r="BD263" s="174"/>
      <c r="BE263" s="174">
        <f t="shared" si="198"/>
        <v>127000</v>
      </c>
      <c r="BF263" s="367">
        <f t="shared" si="199"/>
        <v>127000</v>
      </c>
      <c r="BG263" s="611"/>
      <c r="BH263" s="174"/>
      <c r="BI263" s="174"/>
      <c r="BJ263" s="174"/>
      <c r="BK263" s="174"/>
      <c r="BL263" s="367">
        <f t="shared" si="184"/>
        <v>0</v>
      </c>
      <c r="BM263" s="366"/>
      <c r="BN263" s="174"/>
      <c r="BO263" s="174"/>
      <c r="BP263" s="174"/>
      <c r="BQ263" s="174"/>
      <c r="BR263" s="367">
        <f t="shared" si="200"/>
        <v>0</v>
      </c>
      <c r="BS263" s="366"/>
      <c r="BT263" s="174"/>
      <c r="BU263" s="174"/>
      <c r="BV263" s="174"/>
      <c r="BW263" s="174"/>
      <c r="BX263" s="367">
        <f t="shared" si="201"/>
        <v>0</v>
      </c>
      <c r="BY263" s="366"/>
      <c r="BZ263" s="174"/>
      <c r="CA263" s="174"/>
      <c r="CB263" s="174"/>
      <c r="CC263" s="174"/>
      <c r="CD263" s="367">
        <f t="shared" si="202"/>
        <v>0</v>
      </c>
      <c r="CE263" s="618"/>
      <c r="CF263" s="366"/>
      <c r="CG263" s="174"/>
      <c r="CH263" s="174"/>
      <c r="CI263" s="174"/>
      <c r="CJ263" s="174"/>
      <c r="CK263" s="367">
        <f t="shared" si="185"/>
        <v>0</v>
      </c>
      <c r="CL263" s="611">
        <f t="shared" si="203"/>
        <v>0</v>
      </c>
      <c r="CM263" s="174">
        <f t="shared" si="204"/>
        <v>0</v>
      </c>
      <c r="CN263" s="174">
        <f t="shared" si="205"/>
        <v>0</v>
      </c>
      <c r="CO263" s="174">
        <f t="shared" si="206"/>
        <v>0</v>
      </c>
      <c r="CP263" s="174">
        <f t="shared" si="207"/>
        <v>0</v>
      </c>
      <c r="CQ263" s="367">
        <f t="shared" si="186"/>
        <v>0</v>
      </c>
      <c r="CR263" s="613"/>
      <c r="CS263" s="601"/>
      <c r="CT263" s="601"/>
      <c r="CU263" s="601"/>
      <c r="CV263" s="601"/>
      <c r="CW263" s="367">
        <f t="shared" si="187"/>
        <v>0</v>
      </c>
      <c r="CX263" s="366"/>
      <c r="CY263" s="174"/>
      <c r="CZ263" s="174"/>
      <c r="DA263" s="174"/>
      <c r="DB263" s="174"/>
      <c r="DC263" s="367">
        <f t="shared" si="208"/>
        <v>0</v>
      </c>
      <c r="DD263" s="366"/>
      <c r="DE263" s="174"/>
      <c r="DF263" s="174"/>
      <c r="DG263" s="174"/>
      <c r="DH263" s="174"/>
      <c r="DI263" s="367">
        <f t="shared" si="209"/>
        <v>0</v>
      </c>
      <c r="DJ263" s="600">
        <f t="shared" si="210"/>
        <v>0</v>
      </c>
      <c r="DK263" s="601">
        <f t="shared" si="211"/>
        <v>28320</v>
      </c>
      <c r="DL263" s="601">
        <f t="shared" si="212"/>
        <v>0</v>
      </c>
      <c r="DM263" s="601">
        <f t="shared" si="213"/>
        <v>0</v>
      </c>
      <c r="DN263" s="601">
        <f t="shared" si="214"/>
        <v>127000</v>
      </c>
      <c r="DO263" s="602">
        <f t="shared" si="215"/>
        <v>155320</v>
      </c>
      <c r="DP263" s="600">
        <f t="shared" si="216"/>
        <v>0</v>
      </c>
      <c r="DQ263" s="601">
        <f t="shared" si="217"/>
        <v>0</v>
      </c>
      <c r="DR263" s="601">
        <f t="shared" si="218"/>
        <v>0</v>
      </c>
      <c r="DS263" s="601">
        <f t="shared" si="219"/>
        <v>0</v>
      </c>
      <c r="DT263" s="601">
        <f t="shared" si="220"/>
        <v>0</v>
      </c>
      <c r="DU263" s="602">
        <f t="shared" si="221"/>
        <v>0</v>
      </c>
      <c r="DV263" s="600">
        <f t="shared" si="222"/>
        <v>0</v>
      </c>
      <c r="DW263" s="601">
        <f t="shared" si="223"/>
        <v>28320</v>
      </c>
      <c r="DX263" s="601">
        <f t="shared" si="224"/>
        <v>0</v>
      </c>
      <c r="DY263" s="601">
        <f t="shared" si="225"/>
        <v>0</v>
      </c>
      <c r="DZ263" s="601">
        <f t="shared" si="226"/>
        <v>127000</v>
      </c>
      <c r="EA263" s="602">
        <f t="shared" si="227"/>
        <v>155320</v>
      </c>
      <c r="EB263" s="459"/>
      <c r="EC263" s="366"/>
      <c r="ED263" s="174"/>
      <c r="EE263" s="174"/>
      <c r="EF263" s="174"/>
      <c r="EG263" s="174"/>
      <c r="EH263" s="174">
        <f t="shared" si="228"/>
        <v>0</v>
      </c>
      <c r="EI263" s="602"/>
      <c r="EJ263" s="459"/>
      <c r="EK263" s="614"/>
      <c r="EL263" s="622"/>
      <c r="EM263" s="623"/>
      <c r="EO263" s="600"/>
      <c r="EP263" s="601"/>
      <c r="EQ263" s="601"/>
      <c r="ER263" s="624"/>
      <c r="ES263" s="625"/>
    </row>
    <row r="264" spans="1:149">
      <c r="A264" s="231">
        <v>318</v>
      </c>
      <c r="B264" s="151">
        <v>5443</v>
      </c>
      <c r="C264" s="151">
        <v>854841</v>
      </c>
      <c r="D264" s="232" t="s">
        <v>4207</v>
      </c>
      <c r="E264" s="366"/>
      <c r="F264" s="174">
        <v>134880</v>
      </c>
      <c r="G264" s="174"/>
      <c r="H264" s="174"/>
      <c r="I264" s="174"/>
      <c r="J264" s="367">
        <f t="shared" si="188"/>
        <v>134880</v>
      </c>
      <c r="K264" s="366"/>
      <c r="L264" s="174"/>
      <c r="M264" s="174"/>
      <c r="N264" s="174"/>
      <c r="O264" s="174"/>
      <c r="P264" s="367">
        <f t="shared" si="194"/>
        <v>0</v>
      </c>
      <c r="Q264" s="366"/>
      <c r="R264" s="174">
        <f t="shared" si="195"/>
        <v>134880</v>
      </c>
      <c r="S264" s="174"/>
      <c r="T264" s="174"/>
      <c r="U264" s="174"/>
      <c r="V264" s="367">
        <f t="shared" si="189"/>
        <v>134880</v>
      </c>
      <c r="W264" s="366"/>
      <c r="X264" s="174"/>
      <c r="Y264" s="174"/>
      <c r="Z264" s="174"/>
      <c r="AA264" s="174">
        <v>317000</v>
      </c>
      <c r="AB264" s="367">
        <f t="shared" si="190"/>
        <v>317000</v>
      </c>
      <c r="AC264" s="366"/>
      <c r="AD264" s="174"/>
      <c r="AE264" s="174"/>
      <c r="AF264" s="174"/>
      <c r="AG264" s="174"/>
      <c r="AH264" s="367">
        <f t="shared" si="191"/>
        <v>0</v>
      </c>
      <c r="AI264" s="366"/>
      <c r="AJ264" s="174"/>
      <c r="AK264" s="174"/>
      <c r="AL264" s="174"/>
      <c r="AM264" s="174">
        <f t="shared" si="196"/>
        <v>317000</v>
      </c>
      <c r="AN264" s="367">
        <f t="shared" si="192"/>
        <v>317000</v>
      </c>
      <c r="AO264" s="611"/>
      <c r="AP264" s="174"/>
      <c r="AQ264" s="174"/>
      <c r="AR264" s="174"/>
      <c r="AS264" s="174">
        <v>188000</v>
      </c>
      <c r="AT264" s="367">
        <f t="shared" si="197"/>
        <v>188000</v>
      </c>
      <c r="AU264" s="366"/>
      <c r="AV264" s="174"/>
      <c r="AW264" s="174"/>
      <c r="AX264" s="174"/>
      <c r="AY264" s="174"/>
      <c r="AZ264" s="367">
        <f t="shared" si="193"/>
        <v>0</v>
      </c>
      <c r="BA264" s="366"/>
      <c r="BB264" s="174"/>
      <c r="BC264" s="174"/>
      <c r="BD264" s="174"/>
      <c r="BE264" s="174">
        <f t="shared" si="198"/>
        <v>188000</v>
      </c>
      <c r="BF264" s="367">
        <f t="shared" si="199"/>
        <v>188000</v>
      </c>
      <c r="BG264" s="611"/>
      <c r="BH264" s="174"/>
      <c r="BI264" s="174"/>
      <c r="BJ264" s="174"/>
      <c r="BK264" s="174"/>
      <c r="BL264" s="367">
        <f t="shared" si="184"/>
        <v>0</v>
      </c>
      <c r="BM264" s="366"/>
      <c r="BN264" s="174"/>
      <c r="BO264" s="174"/>
      <c r="BP264" s="174"/>
      <c r="BQ264" s="174"/>
      <c r="BR264" s="367">
        <f t="shared" si="200"/>
        <v>0</v>
      </c>
      <c r="BS264" s="366"/>
      <c r="BT264" s="174"/>
      <c r="BU264" s="174"/>
      <c r="BV264" s="174"/>
      <c r="BW264" s="174"/>
      <c r="BX264" s="367">
        <f t="shared" si="201"/>
        <v>0</v>
      </c>
      <c r="BY264" s="366"/>
      <c r="BZ264" s="174"/>
      <c r="CA264" s="174"/>
      <c r="CB264" s="174"/>
      <c r="CC264" s="174"/>
      <c r="CD264" s="367">
        <f t="shared" si="202"/>
        <v>0</v>
      </c>
      <c r="CE264" s="618"/>
      <c r="CF264" s="366"/>
      <c r="CG264" s="174"/>
      <c r="CH264" s="174"/>
      <c r="CI264" s="174"/>
      <c r="CJ264" s="174"/>
      <c r="CK264" s="367">
        <f t="shared" si="185"/>
        <v>0</v>
      </c>
      <c r="CL264" s="611">
        <f t="shared" si="203"/>
        <v>0</v>
      </c>
      <c r="CM264" s="174">
        <f t="shared" si="204"/>
        <v>0</v>
      </c>
      <c r="CN264" s="174">
        <f t="shared" si="205"/>
        <v>0</v>
      </c>
      <c r="CO264" s="174">
        <f t="shared" si="206"/>
        <v>0</v>
      </c>
      <c r="CP264" s="174">
        <f t="shared" si="207"/>
        <v>0</v>
      </c>
      <c r="CQ264" s="367">
        <f t="shared" si="186"/>
        <v>0</v>
      </c>
      <c r="CR264" s="613"/>
      <c r="CS264" s="601"/>
      <c r="CT264" s="601"/>
      <c r="CU264" s="601"/>
      <c r="CV264" s="601"/>
      <c r="CW264" s="367">
        <f t="shared" si="187"/>
        <v>0</v>
      </c>
      <c r="CX264" s="366"/>
      <c r="CY264" s="174"/>
      <c r="CZ264" s="174"/>
      <c r="DA264" s="174"/>
      <c r="DB264" s="174"/>
      <c r="DC264" s="367">
        <f t="shared" si="208"/>
        <v>0</v>
      </c>
      <c r="DD264" s="366"/>
      <c r="DE264" s="174"/>
      <c r="DF264" s="174"/>
      <c r="DG264" s="174"/>
      <c r="DH264" s="174"/>
      <c r="DI264" s="367">
        <f t="shared" si="209"/>
        <v>0</v>
      </c>
      <c r="DJ264" s="600">
        <f t="shared" si="210"/>
        <v>0</v>
      </c>
      <c r="DK264" s="601">
        <f t="shared" si="211"/>
        <v>134880</v>
      </c>
      <c r="DL264" s="601">
        <f t="shared" si="212"/>
        <v>0</v>
      </c>
      <c r="DM264" s="601">
        <f t="shared" si="213"/>
        <v>0</v>
      </c>
      <c r="DN264" s="601">
        <f t="shared" si="214"/>
        <v>505000</v>
      </c>
      <c r="DO264" s="602">
        <f t="shared" si="215"/>
        <v>639880</v>
      </c>
      <c r="DP264" s="600">
        <f t="shared" si="216"/>
        <v>0</v>
      </c>
      <c r="DQ264" s="601">
        <f t="shared" si="217"/>
        <v>0</v>
      </c>
      <c r="DR264" s="601">
        <f t="shared" si="218"/>
        <v>0</v>
      </c>
      <c r="DS264" s="601">
        <f t="shared" si="219"/>
        <v>0</v>
      </c>
      <c r="DT264" s="601">
        <f t="shared" si="220"/>
        <v>0</v>
      </c>
      <c r="DU264" s="602">
        <f t="shared" si="221"/>
        <v>0</v>
      </c>
      <c r="DV264" s="600">
        <f t="shared" si="222"/>
        <v>0</v>
      </c>
      <c r="DW264" s="601">
        <f t="shared" si="223"/>
        <v>134880</v>
      </c>
      <c r="DX264" s="601">
        <f t="shared" si="224"/>
        <v>0</v>
      </c>
      <c r="DY264" s="601">
        <f t="shared" si="225"/>
        <v>0</v>
      </c>
      <c r="DZ264" s="601">
        <f t="shared" si="226"/>
        <v>505000</v>
      </c>
      <c r="EA264" s="602">
        <f t="shared" si="227"/>
        <v>639880</v>
      </c>
      <c r="EB264" s="459"/>
      <c r="EC264" s="366"/>
      <c r="ED264" s="174"/>
      <c r="EE264" s="174"/>
      <c r="EF264" s="174"/>
      <c r="EG264" s="174"/>
      <c r="EH264" s="174">
        <f t="shared" si="228"/>
        <v>0</v>
      </c>
      <c r="EI264" s="602"/>
      <c r="EJ264" s="459"/>
      <c r="EK264" s="614"/>
      <c r="EL264" s="622"/>
      <c r="EM264" s="623"/>
      <c r="EO264" s="600"/>
      <c r="EP264" s="601"/>
      <c r="EQ264" s="601"/>
      <c r="ER264" s="624"/>
      <c r="ES264" s="625"/>
    </row>
    <row r="265" spans="1:149">
      <c r="A265" s="231">
        <v>319</v>
      </c>
      <c r="B265" s="151">
        <v>5445</v>
      </c>
      <c r="C265" s="151">
        <v>70155771</v>
      </c>
      <c r="D265" s="232" t="s">
        <v>1906</v>
      </c>
      <c r="E265" s="366"/>
      <c r="F265" s="174">
        <v>144000</v>
      </c>
      <c r="G265" s="174"/>
      <c r="H265" s="174"/>
      <c r="I265" s="174"/>
      <c r="J265" s="367">
        <f t="shared" si="188"/>
        <v>144000</v>
      </c>
      <c r="K265" s="366"/>
      <c r="L265" s="174">
        <v>33600</v>
      </c>
      <c r="M265" s="174"/>
      <c r="N265" s="174"/>
      <c r="O265" s="174"/>
      <c r="P265" s="367">
        <f t="shared" si="194"/>
        <v>33600</v>
      </c>
      <c r="Q265" s="366"/>
      <c r="R265" s="174">
        <f t="shared" si="195"/>
        <v>110400</v>
      </c>
      <c r="S265" s="174"/>
      <c r="T265" s="174"/>
      <c r="U265" s="174"/>
      <c r="V265" s="367">
        <f t="shared" si="189"/>
        <v>110400</v>
      </c>
      <c r="W265" s="366"/>
      <c r="X265" s="174"/>
      <c r="Y265" s="174"/>
      <c r="Z265" s="174"/>
      <c r="AA265" s="174">
        <v>414000</v>
      </c>
      <c r="AB265" s="367">
        <f t="shared" si="190"/>
        <v>414000</v>
      </c>
      <c r="AC265" s="366"/>
      <c r="AD265" s="174"/>
      <c r="AE265" s="174"/>
      <c r="AF265" s="174"/>
      <c r="AG265" s="174"/>
      <c r="AH265" s="367">
        <f t="shared" si="191"/>
        <v>0</v>
      </c>
      <c r="AI265" s="366"/>
      <c r="AJ265" s="174"/>
      <c r="AK265" s="174"/>
      <c r="AL265" s="174"/>
      <c r="AM265" s="174">
        <f t="shared" si="196"/>
        <v>414000</v>
      </c>
      <c r="AN265" s="367">
        <f t="shared" si="192"/>
        <v>414000</v>
      </c>
      <c r="AO265" s="611"/>
      <c r="AP265" s="174"/>
      <c r="AQ265" s="174"/>
      <c r="AR265" s="174"/>
      <c r="AS265" s="174">
        <v>168000</v>
      </c>
      <c r="AT265" s="367">
        <f t="shared" si="197"/>
        <v>168000</v>
      </c>
      <c r="AU265" s="366"/>
      <c r="AV265" s="174"/>
      <c r="AW265" s="174"/>
      <c r="AX265" s="174"/>
      <c r="AY265" s="174"/>
      <c r="AZ265" s="367">
        <f t="shared" si="193"/>
        <v>0</v>
      </c>
      <c r="BA265" s="366"/>
      <c r="BB265" s="174"/>
      <c r="BC265" s="174"/>
      <c r="BD265" s="174"/>
      <c r="BE265" s="174">
        <f t="shared" si="198"/>
        <v>168000</v>
      </c>
      <c r="BF265" s="367">
        <f t="shared" si="199"/>
        <v>168000</v>
      </c>
      <c r="BG265" s="611"/>
      <c r="BH265" s="174"/>
      <c r="BI265" s="174"/>
      <c r="BJ265" s="174"/>
      <c r="BK265" s="174"/>
      <c r="BL265" s="367">
        <f t="shared" si="184"/>
        <v>0</v>
      </c>
      <c r="BM265" s="366"/>
      <c r="BN265" s="174"/>
      <c r="BO265" s="174"/>
      <c r="BP265" s="174"/>
      <c r="BQ265" s="174"/>
      <c r="BR265" s="367">
        <f t="shared" si="200"/>
        <v>0</v>
      </c>
      <c r="BS265" s="366"/>
      <c r="BT265" s="174"/>
      <c r="BU265" s="174"/>
      <c r="BV265" s="174"/>
      <c r="BW265" s="174"/>
      <c r="BX265" s="367">
        <f t="shared" si="201"/>
        <v>0</v>
      </c>
      <c r="BY265" s="366">
        <v>230960</v>
      </c>
      <c r="BZ265" s="174"/>
      <c r="CA265" s="174">
        <v>78064</v>
      </c>
      <c r="CB265" s="174">
        <v>4619</v>
      </c>
      <c r="CC265" s="174"/>
      <c r="CD265" s="367">
        <f t="shared" si="202"/>
        <v>313643</v>
      </c>
      <c r="CE265" s="618">
        <v>0.66669999999999996</v>
      </c>
      <c r="CF265" s="366"/>
      <c r="CG265" s="174"/>
      <c r="CH265" s="174"/>
      <c r="CI265" s="174"/>
      <c r="CJ265" s="174"/>
      <c r="CK265" s="367">
        <f t="shared" si="185"/>
        <v>0</v>
      </c>
      <c r="CL265" s="611">
        <f t="shared" si="203"/>
        <v>230960</v>
      </c>
      <c r="CM265" s="174">
        <f t="shared" si="204"/>
        <v>0</v>
      </c>
      <c r="CN265" s="174">
        <f t="shared" si="205"/>
        <v>78064</v>
      </c>
      <c r="CO265" s="174">
        <f t="shared" si="206"/>
        <v>4619</v>
      </c>
      <c r="CP265" s="174">
        <f t="shared" si="207"/>
        <v>0</v>
      </c>
      <c r="CQ265" s="367">
        <f t="shared" si="186"/>
        <v>313643</v>
      </c>
      <c r="CR265" s="613"/>
      <c r="CS265" s="601"/>
      <c r="CT265" s="601"/>
      <c r="CU265" s="601"/>
      <c r="CV265" s="601"/>
      <c r="CW265" s="367">
        <f t="shared" si="187"/>
        <v>0</v>
      </c>
      <c r="CX265" s="366"/>
      <c r="CY265" s="174"/>
      <c r="CZ265" s="174"/>
      <c r="DA265" s="174"/>
      <c r="DB265" s="174"/>
      <c r="DC265" s="367">
        <f t="shared" si="208"/>
        <v>0</v>
      </c>
      <c r="DD265" s="366"/>
      <c r="DE265" s="174"/>
      <c r="DF265" s="174"/>
      <c r="DG265" s="174"/>
      <c r="DH265" s="174"/>
      <c r="DI265" s="367">
        <f t="shared" si="209"/>
        <v>0</v>
      </c>
      <c r="DJ265" s="600">
        <f t="shared" si="210"/>
        <v>230960</v>
      </c>
      <c r="DK265" s="601">
        <f t="shared" si="211"/>
        <v>144000</v>
      </c>
      <c r="DL265" s="601">
        <f t="shared" si="212"/>
        <v>78064</v>
      </c>
      <c r="DM265" s="601">
        <f t="shared" si="213"/>
        <v>4619</v>
      </c>
      <c r="DN265" s="601">
        <f t="shared" si="214"/>
        <v>582000</v>
      </c>
      <c r="DO265" s="602">
        <f t="shared" si="215"/>
        <v>1039643</v>
      </c>
      <c r="DP265" s="600">
        <f t="shared" si="216"/>
        <v>0</v>
      </c>
      <c r="DQ265" s="601">
        <f t="shared" si="217"/>
        <v>33600</v>
      </c>
      <c r="DR265" s="601">
        <f t="shared" si="218"/>
        <v>0</v>
      </c>
      <c r="DS265" s="601">
        <f t="shared" si="219"/>
        <v>0</v>
      </c>
      <c r="DT265" s="601">
        <f t="shared" si="220"/>
        <v>0</v>
      </c>
      <c r="DU265" s="602">
        <f t="shared" si="221"/>
        <v>33600</v>
      </c>
      <c r="DV265" s="600">
        <f t="shared" si="222"/>
        <v>230960</v>
      </c>
      <c r="DW265" s="601">
        <f t="shared" si="223"/>
        <v>110400</v>
      </c>
      <c r="DX265" s="601">
        <f t="shared" si="224"/>
        <v>78064</v>
      </c>
      <c r="DY265" s="601">
        <f t="shared" si="225"/>
        <v>4619</v>
      </c>
      <c r="DZ265" s="601">
        <f t="shared" si="226"/>
        <v>582000</v>
      </c>
      <c r="EA265" s="602">
        <f t="shared" si="227"/>
        <v>1006043</v>
      </c>
      <c r="EB265" s="459"/>
      <c r="EC265" s="366"/>
      <c r="ED265" s="174"/>
      <c r="EE265" s="174"/>
      <c r="EF265" s="174"/>
      <c r="EG265" s="174"/>
      <c r="EH265" s="174">
        <f t="shared" si="228"/>
        <v>0</v>
      </c>
      <c r="EI265" s="602"/>
      <c r="EJ265" s="459"/>
      <c r="EK265" s="614"/>
      <c r="EL265" s="622"/>
      <c r="EM265" s="623"/>
      <c r="EO265" s="600"/>
      <c r="EP265" s="601"/>
      <c r="EQ265" s="601"/>
      <c r="ER265" s="624"/>
      <c r="ES265" s="625"/>
    </row>
    <row r="266" spans="1:149">
      <c r="A266" s="231">
        <v>320</v>
      </c>
      <c r="B266" s="151">
        <v>5446</v>
      </c>
      <c r="C266" s="151">
        <v>856096</v>
      </c>
      <c r="D266" s="232" t="s">
        <v>1910</v>
      </c>
      <c r="E266" s="366"/>
      <c r="F266" s="174"/>
      <c r="G266" s="174"/>
      <c r="H266" s="174"/>
      <c r="I266" s="174"/>
      <c r="J266" s="367">
        <f t="shared" si="188"/>
        <v>0</v>
      </c>
      <c r="K266" s="366"/>
      <c r="L266" s="174"/>
      <c r="M266" s="174"/>
      <c r="N266" s="174"/>
      <c r="O266" s="174"/>
      <c r="P266" s="367">
        <f t="shared" si="194"/>
        <v>0</v>
      </c>
      <c r="Q266" s="366"/>
      <c r="R266" s="174">
        <f t="shared" si="195"/>
        <v>0</v>
      </c>
      <c r="S266" s="174"/>
      <c r="T266" s="174"/>
      <c r="U266" s="174"/>
      <c r="V266" s="367">
        <f t="shared" si="189"/>
        <v>0</v>
      </c>
      <c r="W266" s="366"/>
      <c r="X266" s="174"/>
      <c r="Y266" s="174"/>
      <c r="Z266" s="174"/>
      <c r="AA266" s="174"/>
      <c r="AB266" s="367">
        <f t="shared" si="190"/>
        <v>0</v>
      </c>
      <c r="AC266" s="366"/>
      <c r="AD266" s="174"/>
      <c r="AE266" s="174"/>
      <c r="AF266" s="174"/>
      <c r="AG266" s="174"/>
      <c r="AH266" s="367">
        <f t="shared" si="191"/>
        <v>0</v>
      </c>
      <c r="AI266" s="366"/>
      <c r="AJ266" s="174"/>
      <c r="AK266" s="174"/>
      <c r="AL266" s="174"/>
      <c r="AM266" s="174">
        <f t="shared" si="196"/>
        <v>0</v>
      </c>
      <c r="AN266" s="367">
        <f t="shared" si="192"/>
        <v>0</v>
      </c>
      <c r="AO266" s="611"/>
      <c r="AP266" s="174"/>
      <c r="AQ266" s="174"/>
      <c r="AR266" s="174"/>
      <c r="AS266" s="174"/>
      <c r="AT266" s="367">
        <f t="shared" si="197"/>
        <v>0</v>
      </c>
      <c r="AU266" s="366"/>
      <c r="AV266" s="174"/>
      <c r="AW266" s="174"/>
      <c r="AX266" s="174"/>
      <c r="AY266" s="174"/>
      <c r="AZ266" s="367">
        <f t="shared" si="193"/>
        <v>0</v>
      </c>
      <c r="BA266" s="366"/>
      <c r="BB266" s="174"/>
      <c r="BC266" s="174"/>
      <c r="BD266" s="174"/>
      <c r="BE266" s="174">
        <f t="shared" si="198"/>
        <v>0</v>
      </c>
      <c r="BF266" s="367">
        <f t="shared" si="199"/>
        <v>0</v>
      </c>
      <c r="BG266" s="611"/>
      <c r="BH266" s="174"/>
      <c r="BI266" s="174"/>
      <c r="BJ266" s="174"/>
      <c r="BK266" s="174"/>
      <c r="BL266" s="367">
        <f t="shared" si="184"/>
        <v>0</v>
      </c>
      <c r="BM266" s="366"/>
      <c r="BN266" s="174"/>
      <c r="BO266" s="174"/>
      <c r="BP266" s="174"/>
      <c r="BQ266" s="174"/>
      <c r="BR266" s="367">
        <f t="shared" si="200"/>
        <v>0</v>
      </c>
      <c r="BS266" s="366"/>
      <c r="BT266" s="174"/>
      <c r="BU266" s="174"/>
      <c r="BV266" s="174"/>
      <c r="BW266" s="174"/>
      <c r="BX266" s="367">
        <f t="shared" si="201"/>
        <v>0</v>
      </c>
      <c r="BY266" s="366"/>
      <c r="BZ266" s="174"/>
      <c r="CA266" s="174"/>
      <c r="CB266" s="174"/>
      <c r="CC266" s="174"/>
      <c r="CD266" s="367">
        <f t="shared" si="202"/>
        <v>0</v>
      </c>
      <c r="CE266" s="618"/>
      <c r="CF266" s="366"/>
      <c r="CG266" s="174"/>
      <c r="CH266" s="174"/>
      <c r="CI266" s="174"/>
      <c r="CJ266" s="174"/>
      <c r="CK266" s="367">
        <f t="shared" si="185"/>
        <v>0</v>
      </c>
      <c r="CL266" s="611">
        <f t="shared" si="203"/>
        <v>0</v>
      </c>
      <c r="CM266" s="174">
        <f t="shared" si="204"/>
        <v>0</v>
      </c>
      <c r="CN266" s="174">
        <f t="shared" si="205"/>
        <v>0</v>
      </c>
      <c r="CO266" s="174">
        <f t="shared" si="206"/>
        <v>0</v>
      </c>
      <c r="CP266" s="174">
        <f t="shared" si="207"/>
        <v>0</v>
      </c>
      <c r="CQ266" s="367">
        <f t="shared" si="186"/>
        <v>0</v>
      </c>
      <c r="CR266" s="613"/>
      <c r="CS266" s="601"/>
      <c r="CT266" s="601"/>
      <c r="CU266" s="601"/>
      <c r="CV266" s="601"/>
      <c r="CW266" s="367">
        <f t="shared" si="187"/>
        <v>0</v>
      </c>
      <c r="CX266" s="366"/>
      <c r="CY266" s="174"/>
      <c r="CZ266" s="174"/>
      <c r="DA266" s="174"/>
      <c r="DB266" s="174"/>
      <c r="DC266" s="367">
        <f t="shared" si="208"/>
        <v>0</v>
      </c>
      <c r="DD266" s="366"/>
      <c r="DE266" s="174"/>
      <c r="DF266" s="174"/>
      <c r="DG266" s="174"/>
      <c r="DH266" s="174"/>
      <c r="DI266" s="367">
        <f t="shared" si="209"/>
        <v>0</v>
      </c>
      <c r="DJ266" s="600">
        <f t="shared" si="210"/>
        <v>0</v>
      </c>
      <c r="DK266" s="601">
        <f t="shared" si="211"/>
        <v>0</v>
      </c>
      <c r="DL266" s="601">
        <f t="shared" si="212"/>
        <v>0</v>
      </c>
      <c r="DM266" s="601">
        <f t="shared" si="213"/>
        <v>0</v>
      </c>
      <c r="DN266" s="601">
        <f t="shared" si="214"/>
        <v>0</v>
      </c>
      <c r="DO266" s="602">
        <f t="shared" si="215"/>
        <v>0</v>
      </c>
      <c r="DP266" s="600">
        <f t="shared" si="216"/>
        <v>0</v>
      </c>
      <c r="DQ266" s="601">
        <f t="shared" si="217"/>
        <v>0</v>
      </c>
      <c r="DR266" s="601">
        <f t="shared" si="218"/>
        <v>0</v>
      </c>
      <c r="DS266" s="601">
        <f t="shared" si="219"/>
        <v>0</v>
      </c>
      <c r="DT266" s="601">
        <f t="shared" si="220"/>
        <v>0</v>
      </c>
      <c r="DU266" s="602">
        <f t="shared" si="221"/>
        <v>0</v>
      </c>
      <c r="DV266" s="600">
        <f t="shared" si="222"/>
        <v>0</v>
      </c>
      <c r="DW266" s="601">
        <f t="shared" si="223"/>
        <v>0</v>
      </c>
      <c r="DX266" s="601">
        <f t="shared" si="224"/>
        <v>0</v>
      </c>
      <c r="DY266" s="601">
        <f t="shared" si="225"/>
        <v>0</v>
      </c>
      <c r="DZ266" s="601">
        <f t="shared" si="226"/>
        <v>0</v>
      </c>
      <c r="EA266" s="602">
        <f t="shared" si="227"/>
        <v>0</v>
      </c>
      <c r="EB266" s="459"/>
      <c r="EC266" s="366"/>
      <c r="ED266" s="174"/>
      <c r="EE266" s="174"/>
      <c r="EF266" s="174"/>
      <c r="EG266" s="174"/>
      <c r="EH266" s="174">
        <f t="shared" si="228"/>
        <v>0</v>
      </c>
      <c r="EI266" s="602"/>
      <c r="EJ266" s="459"/>
      <c r="EK266" s="614"/>
      <c r="EL266" s="622"/>
      <c r="EM266" s="623"/>
      <c r="EO266" s="600"/>
      <c r="EP266" s="601"/>
      <c r="EQ266" s="601"/>
      <c r="ER266" s="624"/>
      <c r="ES266" s="625"/>
    </row>
    <row r="267" spans="1:149">
      <c r="A267" s="231">
        <v>321</v>
      </c>
      <c r="B267" s="151">
        <v>5403</v>
      </c>
      <c r="C267" s="151">
        <v>75016931</v>
      </c>
      <c r="D267" s="232" t="s">
        <v>1914</v>
      </c>
      <c r="E267" s="366"/>
      <c r="F267" s="174">
        <v>22080</v>
      </c>
      <c r="G267" s="174"/>
      <c r="H267" s="174"/>
      <c r="I267" s="174"/>
      <c r="J267" s="367">
        <f t="shared" si="188"/>
        <v>22080</v>
      </c>
      <c r="K267" s="366"/>
      <c r="L267" s="174"/>
      <c r="M267" s="174"/>
      <c r="N267" s="174"/>
      <c r="O267" s="174"/>
      <c r="P267" s="367">
        <f t="shared" si="194"/>
        <v>0</v>
      </c>
      <c r="Q267" s="366"/>
      <c r="R267" s="174">
        <f t="shared" si="195"/>
        <v>22080</v>
      </c>
      <c r="S267" s="174"/>
      <c r="T267" s="174"/>
      <c r="U267" s="174"/>
      <c r="V267" s="367">
        <f t="shared" si="189"/>
        <v>22080</v>
      </c>
      <c r="W267" s="366"/>
      <c r="X267" s="174"/>
      <c r="Y267" s="174"/>
      <c r="Z267" s="174"/>
      <c r="AA267" s="174"/>
      <c r="AB267" s="367">
        <f t="shared" si="190"/>
        <v>0</v>
      </c>
      <c r="AC267" s="366"/>
      <c r="AD267" s="174"/>
      <c r="AE267" s="174"/>
      <c r="AF267" s="174"/>
      <c r="AG267" s="174"/>
      <c r="AH267" s="367">
        <f t="shared" si="191"/>
        <v>0</v>
      </c>
      <c r="AI267" s="366"/>
      <c r="AJ267" s="174"/>
      <c r="AK267" s="174"/>
      <c r="AL267" s="174"/>
      <c r="AM267" s="174">
        <f t="shared" si="196"/>
        <v>0</v>
      </c>
      <c r="AN267" s="367">
        <f t="shared" si="192"/>
        <v>0</v>
      </c>
      <c r="AO267" s="611"/>
      <c r="AP267" s="174"/>
      <c r="AQ267" s="174"/>
      <c r="AR267" s="174"/>
      <c r="AS267" s="174">
        <v>20000</v>
      </c>
      <c r="AT267" s="367">
        <f t="shared" si="197"/>
        <v>20000</v>
      </c>
      <c r="AU267" s="366"/>
      <c r="AV267" s="174"/>
      <c r="AW267" s="174"/>
      <c r="AX267" s="174"/>
      <c r="AY267" s="174"/>
      <c r="AZ267" s="367">
        <f t="shared" si="193"/>
        <v>0</v>
      </c>
      <c r="BA267" s="366"/>
      <c r="BB267" s="174"/>
      <c r="BC267" s="174"/>
      <c r="BD267" s="174"/>
      <c r="BE267" s="174">
        <f t="shared" si="198"/>
        <v>20000</v>
      </c>
      <c r="BF267" s="367">
        <f t="shared" si="199"/>
        <v>20000</v>
      </c>
      <c r="BG267" s="611"/>
      <c r="BH267" s="174"/>
      <c r="BI267" s="174"/>
      <c r="BJ267" s="174"/>
      <c r="BK267" s="174"/>
      <c r="BL267" s="367">
        <f t="shared" si="184"/>
        <v>0</v>
      </c>
      <c r="BM267" s="366"/>
      <c r="BN267" s="174"/>
      <c r="BO267" s="174"/>
      <c r="BP267" s="174"/>
      <c r="BQ267" s="174"/>
      <c r="BR267" s="367">
        <f t="shared" si="200"/>
        <v>0</v>
      </c>
      <c r="BS267" s="366"/>
      <c r="BT267" s="174"/>
      <c r="BU267" s="174"/>
      <c r="BV267" s="174"/>
      <c r="BW267" s="174"/>
      <c r="BX267" s="367">
        <f t="shared" si="201"/>
        <v>0</v>
      </c>
      <c r="BY267" s="366"/>
      <c r="BZ267" s="174"/>
      <c r="CA267" s="174"/>
      <c r="CB267" s="174"/>
      <c r="CC267" s="174"/>
      <c r="CD267" s="367">
        <f t="shared" si="202"/>
        <v>0</v>
      </c>
      <c r="CE267" s="618"/>
      <c r="CF267" s="366"/>
      <c r="CG267" s="174"/>
      <c r="CH267" s="174"/>
      <c r="CI267" s="174"/>
      <c r="CJ267" s="174"/>
      <c r="CK267" s="367">
        <f t="shared" si="185"/>
        <v>0</v>
      </c>
      <c r="CL267" s="611">
        <f t="shared" si="203"/>
        <v>0</v>
      </c>
      <c r="CM267" s="174">
        <f t="shared" si="204"/>
        <v>0</v>
      </c>
      <c r="CN267" s="174">
        <f t="shared" si="205"/>
        <v>0</v>
      </c>
      <c r="CO267" s="174">
        <f t="shared" si="206"/>
        <v>0</v>
      </c>
      <c r="CP267" s="174">
        <f t="shared" si="207"/>
        <v>0</v>
      </c>
      <c r="CQ267" s="367">
        <f t="shared" si="186"/>
        <v>0</v>
      </c>
      <c r="CR267" s="613"/>
      <c r="CS267" s="601"/>
      <c r="CT267" s="601"/>
      <c r="CU267" s="601"/>
      <c r="CV267" s="601"/>
      <c r="CW267" s="367">
        <f t="shared" ref="CW267:CW330" si="230">SUM(CR267:CV267)</f>
        <v>0</v>
      </c>
      <c r="CX267" s="366"/>
      <c r="CY267" s="174"/>
      <c r="CZ267" s="174"/>
      <c r="DA267" s="174"/>
      <c r="DB267" s="174"/>
      <c r="DC267" s="367">
        <f t="shared" si="208"/>
        <v>0</v>
      </c>
      <c r="DD267" s="366"/>
      <c r="DE267" s="174"/>
      <c r="DF267" s="174"/>
      <c r="DG267" s="174"/>
      <c r="DH267" s="174"/>
      <c r="DI267" s="367">
        <f t="shared" si="209"/>
        <v>0</v>
      </c>
      <c r="DJ267" s="600">
        <f t="shared" si="210"/>
        <v>0</v>
      </c>
      <c r="DK267" s="601">
        <f t="shared" si="211"/>
        <v>22080</v>
      </c>
      <c r="DL267" s="601">
        <f t="shared" si="212"/>
        <v>0</v>
      </c>
      <c r="DM267" s="601">
        <f t="shared" si="213"/>
        <v>0</v>
      </c>
      <c r="DN267" s="601">
        <f t="shared" si="214"/>
        <v>20000</v>
      </c>
      <c r="DO267" s="602">
        <f t="shared" si="215"/>
        <v>42080</v>
      </c>
      <c r="DP267" s="600">
        <f t="shared" si="216"/>
        <v>0</v>
      </c>
      <c r="DQ267" s="601">
        <f t="shared" si="217"/>
        <v>0</v>
      </c>
      <c r="DR267" s="601">
        <f t="shared" si="218"/>
        <v>0</v>
      </c>
      <c r="DS267" s="601">
        <f t="shared" si="219"/>
        <v>0</v>
      </c>
      <c r="DT267" s="601">
        <f t="shared" si="220"/>
        <v>0</v>
      </c>
      <c r="DU267" s="602">
        <f t="shared" si="221"/>
        <v>0</v>
      </c>
      <c r="DV267" s="600">
        <f t="shared" si="222"/>
        <v>0</v>
      </c>
      <c r="DW267" s="601">
        <f t="shared" si="223"/>
        <v>22080</v>
      </c>
      <c r="DX267" s="601">
        <f t="shared" si="224"/>
        <v>0</v>
      </c>
      <c r="DY267" s="601">
        <f t="shared" si="225"/>
        <v>0</v>
      </c>
      <c r="DZ267" s="601">
        <f t="shared" si="226"/>
        <v>20000</v>
      </c>
      <c r="EA267" s="602">
        <f t="shared" si="227"/>
        <v>42080</v>
      </c>
      <c r="EB267" s="459"/>
      <c r="EC267" s="366"/>
      <c r="ED267" s="174"/>
      <c r="EE267" s="174"/>
      <c r="EF267" s="174"/>
      <c r="EG267" s="174"/>
      <c r="EH267" s="174">
        <f t="shared" si="228"/>
        <v>0</v>
      </c>
      <c r="EI267" s="602"/>
      <c r="EJ267" s="459"/>
      <c r="EK267" s="614"/>
      <c r="EL267" s="622"/>
      <c r="EM267" s="623"/>
      <c r="EO267" s="600">
        <v>623564.72</v>
      </c>
      <c r="EP267" s="601">
        <v>189056.28</v>
      </c>
      <c r="EQ267" s="601">
        <f t="shared" si="229"/>
        <v>812621</v>
      </c>
      <c r="ER267" s="624" t="s">
        <v>5883</v>
      </c>
      <c r="ES267" s="625">
        <v>45189</v>
      </c>
    </row>
    <row r="268" spans="1:149">
      <c r="A268" s="231">
        <v>322</v>
      </c>
      <c r="B268" s="151">
        <v>5404</v>
      </c>
      <c r="C268" s="151">
        <v>70979812</v>
      </c>
      <c r="D268" s="232" t="s">
        <v>1921</v>
      </c>
      <c r="E268" s="366"/>
      <c r="F268" s="174">
        <v>9600</v>
      </c>
      <c r="G268" s="174"/>
      <c r="H268" s="174"/>
      <c r="I268" s="174"/>
      <c r="J268" s="367">
        <f t="shared" ref="J268:J331" si="231">SUM(E268:I268)</f>
        <v>9600</v>
      </c>
      <c r="K268" s="366"/>
      <c r="L268" s="174"/>
      <c r="M268" s="174"/>
      <c r="N268" s="174"/>
      <c r="O268" s="174"/>
      <c r="P268" s="367">
        <f t="shared" si="194"/>
        <v>0</v>
      </c>
      <c r="Q268" s="366"/>
      <c r="R268" s="174">
        <f t="shared" si="195"/>
        <v>9600</v>
      </c>
      <c r="S268" s="174"/>
      <c r="T268" s="174"/>
      <c r="U268" s="174"/>
      <c r="V268" s="367">
        <f t="shared" si="189"/>
        <v>9600</v>
      </c>
      <c r="W268" s="366"/>
      <c r="X268" s="174"/>
      <c r="Y268" s="174"/>
      <c r="Z268" s="174"/>
      <c r="AA268" s="174">
        <v>27000</v>
      </c>
      <c r="AB268" s="367">
        <f t="shared" si="190"/>
        <v>27000</v>
      </c>
      <c r="AC268" s="366"/>
      <c r="AD268" s="174"/>
      <c r="AE268" s="174"/>
      <c r="AF268" s="174"/>
      <c r="AG268" s="174"/>
      <c r="AH268" s="367">
        <f t="shared" si="191"/>
        <v>0</v>
      </c>
      <c r="AI268" s="366"/>
      <c r="AJ268" s="174"/>
      <c r="AK268" s="174"/>
      <c r="AL268" s="174"/>
      <c r="AM268" s="174">
        <f t="shared" si="196"/>
        <v>27000</v>
      </c>
      <c r="AN268" s="367">
        <f t="shared" si="192"/>
        <v>27000</v>
      </c>
      <c r="AO268" s="611"/>
      <c r="AP268" s="174"/>
      <c r="AQ268" s="174"/>
      <c r="AR268" s="174"/>
      <c r="AS268" s="174">
        <v>20000</v>
      </c>
      <c r="AT268" s="367">
        <f t="shared" si="197"/>
        <v>20000</v>
      </c>
      <c r="AU268" s="366"/>
      <c r="AV268" s="174"/>
      <c r="AW268" s="174"/>
      <c r="AX268" s="174"/>
      <c r="AY268" s="174"/>
      <c r="AZ268" s="367">
        <f t="shared" si="193"/>
        <v>0</v>
      </c>
      <c r="BA268" s="366"/>
      <c r="BB268" s="174"/>
      <c r="BC268" s="174"/>
      <c r="BD268" s="174"/>
      <c r="BE268" s="174">
        <f t="shared" si="198"/>
        <v>20000</v>
      </c>
      <c r="BF268" s="367">
        <f t="shared" si="199"/>
        <v>20000</v>
      </c>
      <c r="BG268" s="611"/>
      <c r="BH268" s="174"/>
      <c r="BI268" s="174"/>
      <c r="BJ268" s="174"/>
      <c r="BK268" s="174"/>
      <c r="BL268" s="367">
        <f t="shared" ref="BL268:BL331" si="232">SUM(BG268:BK268)</f>
        <v>0</v>
      </c>
      <c r="BM268" s="366"/>
      <c r="BN268" s="174"/>
      <c r="BO268" s="174"/>
      <c r="BP268" s="174"/>
      <c r="BQ268" s="174"/>
      <c r="BR268" s="367">
        <f t="shared" si="200"/>
        <v>0</v>
      </c>
      <c r="BS268" s="366"/>
      <c r="BT268" s="174"/>
      <c r="BU268" s="174"/>
      <c r="BV268" s="174"/>
      <c r="BW268" s="174"/>
      <c r="BX268" s="367">
        <f t="shared" si="201"/>
        <v>0</v>
      </c>
      <c r="BY268" s="366"/>
      <c r="BZ268" s="174"/>
      <c r="CA268" s="174"/>
      <c r="CB268" s="174"/>
      <c r="CC268" s="174"/>
      <c r="CD268" s="367">
        <f t="shared" si="202"/>
        <v>0</v>
      </c>
      <c r="CE268" s="618"/>
      <c r="CF268" s="366"/>
      <c r="CG268" s="174"/>
      <c r="CH268" s="174"/>
      <c r="CI268" s="174"/>
      <c r="CJ268" s="174"/>
      <c r="CK268" s="367">
        <f t="shared" ref="CK268:CK331" si="233">SUM(CF268:CJ268)</f>
        <v>0</v>
      </c>
      <c r="CL268" s="611">
        <f t="shared" si="203"/>
        <v>0</v>
      </c>
      <c r="CM268" s="174">
        <f t="shared" si="204"/>
        <v>0</v>
      </c>
      <c r="CN268" s="174">
        <f t="shared" si="205"/>
        <v>0</v>
      </c>
      <c r="CO268" s="174">
        <f t="shared" si="206"/>
        <v>0</v>
      </c>
      <c r="CP268" s="174">
        <f t="shared" si="207"/>
        <v>0</v>
      </c>
      <c r="CQ268" s="367">
        <f t="shared" ref="CQ268:CQ331" si="234">SUM(CL268:CP268)</f>
        <v>0</v>
      </c>
      <c r="CR268" s="613"/>
      <c r="CS268" s="601"/>
      <c r="CT268" s="601"/>
      <c r="CU268" s="601"/>
      <c r="CV268" s="601"/>
      <c r="CW268" s="367">
        <f t="shared" si="230"/>
        <v>0</v>
      </c>
      <c r="CX268" s="366"/>
      <c r="CY268" s="174"/>
      <c r="CZ268" s="174"/>
      <c r="DA268" s="174"/>
      <c r="DB268" s="174"/>
      <c r="DC268" s="367">
        <f t="shared" si="208"/>
        <v>0</v>
      </c>
      <c r="DD268" s="366"/>
      <c r="DE268" s="174"/>
      <c r="DF268" s="174"/>
      <c r="DG268" s="174"/>
      <c r="DH268" s="174"/>
      <c r="DI268" s="367">
        <f t="shared" si="209"/>
        <v>0</v>
      </c>
      <c r="DJ268" s="600">
        <f t="shared" si="210"/>
        <v>0</v>
      </c>
      <c r="DK268" s="601">
        <f t="shared" si="211"/>
        <v>9600</v>
      </c>
      <c r="DL268" s="601">
        <f t="shared" si="212"/>
        <v>0</v>
      </c>
      <c r="DM268" s="601">
        <f t="shared" si="213"/>
        <v>0</v>
      </c>
      <c r="DN268" s="601">
        <f t="shared" si="214"/>
        <v>47000</v>
      </c>
      <c r="DO268" s="602">
        <f t="shared" si="215"/>
        <v>56600</v>
      </c>
      <c r="DP268" s="600">
        <f t="shared" si="216"/>
        <v>0</v>
      </c>
      <c r="DQ268" s="601">
        <f t="shared" si="217"/>
        <v>0</v>
      </c>
      <c r="DR268" s="601">
        <f t="shared" si="218"/>
        <v>0</v>
      </c>
      <c r="DS268" s="601">
        <f t="shared" si="219"/>
        <v>0</v>
      </c>
      <c r="DT268" s="601">
        <f t="shared" si="220"/>
        <v>0</v>
      </c>
      <c r="DU268" s="602">
        <f t="shared" si="221"/>
        <v>0</v>
      </c>
      <c r="DV268" s="600">
        <f t="shared" si="222"/>
        <v>0</v>
      </c>
      <c r="DW268" s="601">
        <f t="shared" si="223"/>
        <v>9600</v>
      </c>
      <c r="DX268" s="601">
        <f t="shared" si="224"/>
        <v>0</v>
      </c>
      <c r="DY268" s="601">
        <f t="shared" si="225"/>
        <v>0</v>
      </c>
      <c r="DZ268" s="601">
        <f t="shared" si="226"/>
        <v>47000</v>
      </c>
      <c r="EA268" s="602">
        <f t="shared" si="227"/>
        <v>56600</v>
      </c>
      <c r="EB268" s="459"/>
      <c r="EC268" s="366"/>
      <c r="ED268" s="174"/>
      <c r="EE268" s="174"/>
      <c r="EF268" s="174"/>
      <c r="EG268" s="174"/>
      <c r="EH268" s="174">
        <f t="shared" si="228"/>
        <v>0</v>
      </c>
      <c r="EI268" s="602"/>
      <c r="EJ268" s="459"/>
      <c r="EK268" s="614"/>
      <c r="EL268" s="622"/>
      <c r="EM268" s="623"/>
      <c r="EO268" s="600"/>
      <c r="EP268" s="601"/>
      <c r="EQ268" s="601"/>
      <c r="ER268" s="624"/>
      <c r="ES268" s="625"/>
    </row>
    <row r="269" spans="1:149">
      <c r="A269" s="231">
        <v>323</v>
      </c>
      <c r="B269" s="151">
        <v>5407</v>
      </c>
      <c r="C269" s="151">
        <v>70939403</v>
      </c>
      <c r="D269" s="232" t="s">
        <v>1927</v>
      </c>
      <c r="E269" s="366"/>
      <c r="F269" s="174">
        <v>26400</v>
      </c>
      <c r="G269" s="174"/>
      <c r="H269" s="174"/>
      <c r="I269" s="174"/>
      <c r="J269" s="367">
        <f t="shared" si="231"/>
        <v>26400</v>
      </c>
      <c r="K269" s="366"/>
      <c r="L269" s="174"/>
      <c r="M269" s="174"/>
      <c r="N269" s="174"/>
      <c r="O269" s="174"/>
      <c r="P269" s="367">
        <f t="shared" si="194"/>
        <v>0</v>
      </c>
      <c r="Q269" s="366"/>
      <c r="R269" s="174">
        <f t="shared" si="195"/>
        <v>26400</v>
      </c>
      <c r="S269" s="174"/>
      <c r="T269" s="174"/>
      <c r="U269" s="174"/>
      <c r="V269" s="367">
        <f t="shared" si="189"/>
        <v>26400</v>
      </c>
      <c r="W269" s="366"/>
      <c r="X269" s="174"/>
      <c r="Y269" s="174"/>
      <c r="Z269" s="174"/>
      <c r="AA269" s="174"/>
      <c r="AB269" s="367">
        <f t="shared" si="190"/>
        <v>0</v>
      </c>
      <c r="AC269" s="366"/>
      <c r="AD269" s="174"/>
      <c r="AE269" s="174"/>
      <c r="AF269" s="174"/>
      <c r="AG269" s="174"/>
      <c r="AH269" s="367">
        <f t="shared" si="191"/>
        <v>0</v>
      </c>
      <c r="AI269" s="366"/>
      <c r="AJ269" s="174"/>
      <c r="AK269" s="174"/>
      <c r="AL269" s="174"/>
      <c r="AM269" s="174">
        <f t="shared" si="196"/>
        <v>0</v>
      </c>
      <c r="AN269" s="367">
        <f t="shared" si="192"/>
        <v>0</v>
      </c>
      <c r="AO269" s="611"/>
      <c r="AP269" s="174"/>
      <c r="AQ269" s="174"/>
      <c r="AR269" s="174"/>
      <c r="AS269" s="174">
        <v>20000</v>
      </c>
      <c r="AT269" s="367">
        <f t="shared" si="197"/>
        <v>20000</v>
      </c>
      <c r="AU269" s="366"/>
      <c r="AV269" s="174"/>
      <c r="AW269" s="174"/>
      <c r="AX269" s="174"/>
      <c r="AY269" s="174"/>
      <c r="AZ269" s="367">
        <f t="shared" si="193"/>
        <v>0</v>
      </c>
      <c r="BA269" s="366"/>
      <c r="BB269" s="174"/>
      <c r="BC269" s="174"/>
      <c r="BD269" s="174"/>
      <c r="BE269" s="174">
        <f t="shared" si="198"/>
        <v>20000</v>
      </c>
      <c r="BF269" s="367">
        <f t="shared" si="199"/>
        <v>20000</v>
      </c>
      <c r="BG269" s="611"/>
      <c r="BH269" s="174"/>
      <c r="BI269" s="174"/>
      <c r="BJ269" s="174"/>
      <c r="BK269" s="174"/>
      <c r="BL269" s="367">
        <f t="shared" si="232"/>
        <v>0</v>
      </c>
      <c r="BM269" s="366"/>
      <c r="BN269" s="174"/>
      <c r="BO269" s="174"/>
      <c r="BP269" s="174"/>
      <c r="BQ269" s="174"/>
      <c r="BR269" s="367">
        <f t="shared" si="200"/>
        <v>0</v>
      </c>
      <c r="BS269" s="366"/>
      <c r="BT269" s="174"/>
      <c r="BU269" s="174"/>
      <c r="BV269" s="174"/>
      <c r="BW269" s="174"/>
      <c r="BX269" s="367">
        <f t="shared" si="201"/>
        <v>0</v>
      </c>
      <c r="BY269" s="366"/>
      <c r="BZ269" s="174"/>
      <c r="CA269" s="174"/>
      <c r="CB269" s="174"/>
      <c r="CC269" s="174"/>
      <c r="CD269" s="367">
        <f t="shared" si="202"/>
        <v>0</v>
      </c>
      <c r="CE269" s="618"/>
      <c r="CF269" s="366"/>
      <c r="CG269" s="174"/>
      <c r="CH269" s="174"/>
      <c r="CI269" s="174"/>
      <c r="CJ269" s="174"/>
      <c r="CK269" s="367">
        <f t="shared" si="233"/>
        <v>0</v>
      </c>
      <c r="CL269" s="611">
        <f t="shared" si="203"/>
        <v>0</v>
      </c>
      <c r="CM269" s="174">
        <f t="shared" si="204"/>
        <v>0</v>
      </c>
      <c r="CN269" s="174">
        <f t="shared" si="205"/>
        <v>0</v>
      </c>
      <c r="CO269" s="174">
        <f t="shared" si="206"/>
        <v>0</v>
      </c>
      <c r="CP269" s="174">
        <f t="shared" si="207"/>
        <v>0</v>
      </c>
      <c r="CQ269" s="367">
        <f t="shared" si="234"/>
        <v>0</v>
      </c>
      <c r="CR269" s="613"/>
      <c r="CS269" s="601"/>
      <c r="CT269" s="601"/>
      <c r="CU269" s="601"/>
      <c r="CV269" s="601"/>
      <c r="CW269" s="367">
        <f t="shared" si="230"/>
        <v>0</v>
      </c>
      <c r="CX269" s="366"/>
      <c r="CY269" s="174"/>
      <c r="CZ269" s="174"/>
      <c r="DA269" s="174"/>
      <c r="DB269" s="174"/>
      <c r="DC269" s="367">
        <f t="shared" si="208"/>
        <v>0</v>
      </c>
      <c r="DD269" s="366"/>
      <c r="DE269" s="174"/>
      <c r="DF269" s="174"/>
      <c r="DG269" s="174"/>
      <c r="DH269" s="174"/>
      <c r="DI269" s="367">
        <f t="shared" si="209"/>
        <v>0</v>
      </c>
      <c r="DJ269" s="600">
        <f t="shared" si="210"/>
        <v>0</v>
      </c>
      <c r="DK269" s="601">
        <f t="shared" si="211"/>
        <v>26400</v>
      </c>
      <c r="DL269" s="601">
        <f t="shared" si="212"/>
        <v>0</v>
      </c>
      <c r="DM269" s="601">
        <f t="shared" si="213"/>
        <v>0</v>
      </c>
      <c r="DN269" s="601">
        <f t="shared" si="214"/>
        <v>20000</v>
      </c>
      <c r="DO269" s="602">
        <f t="shared" si="215"/>
        <v>46400</v>
      </c>
      <c r="DP269" s="600">
        <f t="shared" si="216"/>
        <v>0</v>
      </c>
      <c r="DQ269" s="601">
        <f t="shared" si="217"/>
        <v>0</v>
      </c>
      <c r="DR269" s="601">
        <f t="shared" si="218"/>
        <v>0</v>
      </c>
      <c r="DS269" s="601">
        <f t="shared" si="219"/>
        <v>0</v>
      </c>
      <c r="DT269" s="601">
        <f t="shared" si="220"/>
        <v>0</v>
      </c>
      <c r="DU269" s="602">
        <f t="shared" si="221"/>
        <v>0</v>
      </c>
      <c r="DV269" s="600">
        <f t="shared" si="222"/>
        <v>0</v>
      </c>
      <c r="DW269" s="601">
        <f t="shared" si="223"/>
        <v>26400</v>
      </c>
      <c r="DX269" s="601">
        <f t="shared" si="224"/>
        <v>0</v>
      </c>
      <c r="DY269" s="601">
        <f t="shared" si="225"/>
        <v>0</v>
      </c>
      <c r="DZ269" s="601">
        <f t="shared" si="226"/>
        <v>20000</v>
      </c>
      <c r="EA269" s="602">
        <f t="shared" si="227"/>
        <v>46400</v>
      </c>
      <c r="EB269" s="459"/>
      <c r="EC269" s="366"/>
      <c r="ED269" s="174"/>
      <c r="EE269" s="174"/>
      <c r="EF269" s="174"/>
      <c r="EG269" s="174"/>
      <c r="EH269" s="174">
        <f t="shared" si="228"/>
        <v>0</v>
      </c>
      <c r="EI269" s="602"/>
      <c r="EJ269" s="459"/>
      <c r="EK269" s="614"/>
      <c r="EL269" s="622"/>
      <c r="EM269" s="623"/>
      <c r="EO269" s="600">
        <v>797972.64</v>
      </c>
      <c r="EP269" s="601">
        <v>241934.36</v>
      </c>
      <c r="EQ269" s="601">
        <f t="shared" si="229"/>
        <v>1039907</v>
      </c>
      <c r="ER269" s="624" t="s">
        <v>5783</v>
      </c>
      <c r="ES269" s="625">
        <v>45131</v>
      </c>
    </row>
    <row r="270" spans="1:149">
      <c r="A270" s="231">
        <v>324</v>
      </c>
      <c r="B270" s="151">
        <v>5411</v>
      </c>
      <c r="C270" s="151">
        <v>70985375</v>
      </c>
      <c r="D270" s="232" t="s">
        <v>1933</v>
      </c>
      <c r="E270" s="366"/>
      <c r="F270" s="174">
        <v>16320</v>
      </c>
      <c r="G270" s="174"/>
      <c r="H270" s="174"/>
      <c r="I270" s="174"/>
      <c r="J270" s="367">
        <f t="shared" si="231"/>
        <v>16320</v>
      </c>
      <c r="K270" s="366"/>
      <c r="L270" s="174"/>
      <c r="M270" s="174"/>
      <c r="N270" s="174"/>
      <c r="O270" s="174"/>
      <c r="P270" s="367">
        <f t="shared" si="194"/>
        <v>0</v>
      </c>
      <c r="Q270" s="366"/>
      <c r="R270" s="174">
        <f t="shared" si="195"/>
        <v>16320</v>
      </c>
      <c r="S270" s="174"/>
      <c r="T270" s="174"/>
      <c r="U270" s="174"/>
      <c r="V270" s="367">
        <f t="shared" si="189"/>
        <v>16320</v>
      </c>
      <c r="W270" s="366"/>
      <c r="X270" s="174"/>
      <c r="Y270" s="174"/>
      <c r="Z270" s="174"/>
      <c r="AA270" s="174"/>
      <c r="AB270" s="367">
        <f t="shared" si="190"/>
        <v>0</v>
      </c>
      <c r="AC270" s="366"/>
      <c r="AD270" s="174"/>
      <c r="AE270" s="174"/>
      <c r="AF270" s="174"/>
      <c r="AG270" s="174"/>
      <c r="AH270" s="367">
        <f t="shared" si="191"/>
        <v>0</v>
      </c>
      <c r="AI270" s="366"/>
      <c r="AJ270" s="174"/>
      <c r="AK270" s="174"/>
      <c r="AL270" s="174"/>
      <c r="AM270" s="174">
        <f t="shared" si="196"/>
        <v>0</v>
      </c>
      <c r="AN270" s="367">
        <f t="shared" si="192"/>
        <v>0</v>
      </c>
      <c r="AO270" s="611"/>
      <c r="AP270" s="174"/>
      <c r="AQ270" s="174"/>
      <c r="AR270" s="174"/>
      <c r="AS270" s="174">
        <v>20000</v>
      </c>
      <c r="AT270" s="367">
        <f t="shared" si="197"/>
        <v>20000</v>
      </c>
      <c r="AU270" s="366"/>
      <c r="AV270" s="174"/>
      <c r="AW270" s="174"/>
      <c r="AX270" s="174"/>
      <c r="AY270" s="174"/>
      <c r="AZ270" s="367">
        <f t="shared" si="193"/>
        <v>0</v>
      </c>
      <c r="BA270" s="366"/>
      <c r="BB270" s="174"/>
      <c r="BC270" s="174"/>
      <c r="BD270" s="174"/>
      <c r="BE270" s="174">
        <f t="shared" si="198"/>
        <v>20000</v>
      </c>
      <c r="BF270" s="367">
        <f t="shared" si="199"/>
        <v>20000</v>
      </c>
      <c r="BG270" s="611"/>
      <c r="BH270" s="174"/>
      <c r="BI270" s="174"/>
      <c r="BJ270" s="174"/>
      <c r="BK270" s="174"/>
      <c r="BL270" s="367">
        <f t="shared" si="232"/>
        <v>0</v>
      </c>
      <c r="BM270" s="366"/>
      <c r="BN270" s="174"/>
      <c r="BO270" s="174"/>
      <c r="BP270" s="174"/>
      <c r="BQ270" s="174"/>
      <c r="BR270" s="367">
        <f t="shared" si="200"/>
        <v>0</v>
      </c>
      <c r="BS270" s="366"/>
      <c r="BT270" s="174"/>
      <c r="BU270" s="174"/>
      <c r="BV270" s="174"/>
      <c r="BW270" s="174"/>
      <c r="BX270" s="367">
        <f t="shared" si="201"/>
        <v>0</v>
      </c>
      <c r="BY270" s="366"/>
      <c r="BZ270" s="174"/>
      <c r="CA270" s="174"/>
      <c r="CB270" s="174"/>
      <c r="CC270" s="174"/>
      <c r="CD270" s="367">
        <f t="shared" si="202"/>
        <v>0</v>
      </c>
      <c r="CE270" s="618"/>
      <c r="CF270" s="366"/>
      <c r="CG270" s="174"/>
      <c r="CH270" s="174"/>
      <c r="CI270" s="174"/>
      <c r="CJ270" s="174"/>
      <c r="CK270" s="367">
        <f t="shared" si="233"/>
        <v>0</v>
      </c>
      <c r="CL270" s="611">
        <f t="shared" si="203"/>
        <v>0</v>
      </c>
      <c r="CM270" s="174">
        <f t="shared" si="204"/>
        <v>0</v>
      </c>
      <c r="CN270" s="174">
        <f t="shared" si="205"/>
        <v>0</v>
      </c>
      <c r="CO270" s="174">
        <f t="shared" si="206"/>
        <v>0</v>
      </c>
      <c r="CP270" s="174">
        <f t="shared" si="207"/>
        <v>0</v>
      </c>
      <c r="CQ270" s="367">
        <f t="shared" si="234"/>
        <v>0</v>
      </c>
      <c r="CR270" s="613"/>
      <c r="CS270" s="601"/>
      <c r="CT270" s="601"/>
      <c r="CU270" s="601"/>
      <c r="CV270" s="601"/>
      <c r="CW270" s="367">
        <f t="shared" si="230"/>
        <v>0</v>
      </c>
      <c r="CX270" s="366"/>
      <c r="CY270" s="174"/>
      <c r="CZ270" s="174"/>
      <c r="DA270" s="174"/>
      <c r="DB270" s="174"/>
      <c r="DC270" s="367">
        <f t="shared" si="208"/>
        <v>0</v>
      </c>
      <c r="DD270" s="366"/>
      <c r="DE270" s="174"/>
      <c r="DF270" s="174"/>
      <c r="DG270" s="174"/>
      <c r="DH270" s="174"/>
      <c r="DI270" s="367">
        <f t="shared" si="209"/>
        <v>0</v>
      </c>
      <c r="DJ270" s="600">
        <f t="shared" si="210"/>
        <v>0</v>
      </c>
      <c r="DK270" s="601">
        <f t="shared" si="211"/>
        <v>16320</v>
      </c>
      <c r="DL270" s="601">
        <f t="shared" si="212"/>
        <v>0</v>
      </c>
      <c r="DM270" s="601">
        <f t="shared" si="213"/>
        <v>0</v>
      </c>
      <c r="DN270" s="601">
        <f t="shared" si="214"/>
        <v>20000</v>
      </c>
      <c r="DO270" s="602">
        <f t="shared" si="215"/>
        <v>36320</v>
      </c>
      <c r="DP270" s="600">
        <f t="shared" si="216"/>
        <v>0</v>
      </c>
      <c r="DQ270" s="601">
        <f t="shared" si="217"/>
        <v>0</v>
      </c>
      <c r="DR270" s="601">
        <f t="shared" si="218"/>
        <v>0</v>
      </c>
      <c r="DS270" s="601">
        <f t="shared" si="219"/>
        <v>0</v>
      </c>
      <c r="DT270" s="601">
        <f t="shared" si="220"/>
        <v>0</v>
      </c>
      <c r="DU270" s="602">
        <f t="shared" si="221"/>
        <v>0</v>
      </c>
      <c r="DV270" s="600">
        <f t="shared" si="222"/>
        <v>0</v>
      </c>
      <c r="DW270" s="601">
        <f t="shared" si="223"/>
        <v>16320</v>
      </c>
      <c r="DX270" s="601">
        <f t="shared" si="224"/>
        <v>0</v>
      </c>
      <c r="DY270" s="601">
        <f t="shared" si="225"/>
        <v>0</v>
      </c>
      <c r="DZ270" s="601">
        <f t="shared" si="226"/>
        <v>20000</v>
      </c>
      <c r="EA270" s="602">
        <f t="shared" si="227"/>
        <v>36320</v>
      </c>
      <c r="EB270" s="459"/>
      <c r="EC270" s="366"/>
      <c r="ED270" s="174"/>
      <c r="EE270" s="174"/>
      <c r="EF270" s="174"/>
      <c r="EG270" s="174"/>
      <c r="EH270" s="174">
        <f t="shared" si="228"/>
        <v>0</v>
      </c>
      <c r="EI270" s="602"/>
      <c r="EJ270" s="459"/>
      <c r="EK270" s="614"/>
      <c r="EL270" s="622"/>
      <c r="EM270" s="623"/>
      <c r="EO270" s="600"/>
      <c r="EP270" s="601"/>
      <c r="EQ270" s="601"/>
      <c r="ER270" s="624"/>
      <c r="ES270" s="625"/>
    </row>
    <row r="271" spans="1:149">
      <c r="A271" s="231">
        <v>325</v>
      </c>
      <c r="B271" s="151">
        <v>5412</v>
      </c>
      <c r="C271" s="151">
        <v>70698066</v>
      </c>
      <c r="D271" s="232" t="s">
        <v>4235</v>
      </c>
      <c r="E271" s="366"/>
      <c r="F271" s="174">
        <v>14880</v>
      </c>
      <c r="G271" s="174"/>
      <c r="H271" s="174"/>
      <c r="I271" s="174"/>
      <c r="J271" s="367">
        <f t="shared" si="231"/>
        <v>14880</v>
      </c>
      <c r="K271" s="366"/>
      <c r="L271" s="174"/>
      <c r="M271" s="174"/>
      <c r="N271" s="174"/>
      <c r="O271" s="174"/>
      <c r="P271" s="367">
        <f t="shared" si="194"/>
        <v>0</v>
      </c>
      <c r="Q271" s="366"/>
      <c r="R271" s="174">
        <f t="shared" si="195"/>
        <v>14880</v>
      </c>
      <c r="S271" s="174"/>
      <c r="T271" s="174"/>
      <c r="U271" s="174"/>
      <c r="V271" s="367">
        <f t="shared" si="189"/>
        <v>14880</v>
      </c>
      <c r="W271" s="366"/>
      <c r="X271" s="174"/>
      <c r="Y271" s="174"/>
      <c r="Z271" s="174"/>
      <c r="AA271" s="174">
        <v>28000</v>
      </c>
      <c r="AB271" s="367">
        <f t="shared" si="190"/>
        <v>28000</v>
      </c>
      <c r="AC271" s="366"/>
      <c r="AD271" s="174"/>
      <c r="AE271" s="174"/>
      <c r="AF271" s="174"/>
      <c r="AG271" s="174"/>
      <c r="AH271" s="367">
        <f t="shared" si="191"/>
        <v>0</v>
      </c>
      <c r="AI271" s="366"/>
      <c r="AJ271" s="174"/>
      <c r="AK271" s="174"/>
      <c r="AL271" s="174"/>
      <c r="AM271" s="174">
        <f t="shared" si="196"/>
        <v>28000</v>
      </c>
      <c r="AN271" s="367">
        <f t="shared" si="192"/>
        <v>28000</v>
      </c>
      <c r="AO271" s="611"/>
      <c r="AP271" s="174"/>
      <c r="AQ271" s="174"/>
      <c r="AR271" s="174"/>
      <c r="AS271" s="174">
        <v>20000</v>
      </c>
      <c r="AT271" s="367">
        <f t="shared" si="197"/>
        <v>20000</v>
      </c>
      <c r="AU271" s="366"/>
      <c r="AV271" s="174"/>
      <c r="AW271" s="174"/>
      <c r="AX271" s="174"/>
      <c r="AY271" s="174"/>
      <c r="AZ271" s="367">
        <f t="shared" si="193"/>
        <v>0</v>
      </c>
      <c r="BA271" s="366"/>
      <c r="BB271" s="174"/>
      <c r="BC271" s="174"/>
      <c r="BD271" s="174"/>
      <c r="BE271" s="174">
        <f t="shared" si="198"/>
        <v>20000</v>
      </c>
      <c r="BF271" s="367">
        <f t="shared" si="199"/>
        <v>20000</v>
      </c>
      <c r="BG271" s="611"/>
      <c r="BH271" s="174"/>
      <c r="BI271" s="174"/>
      <c r="BJ271" s="174"/>
      <c r="BK271" s="174"/>
      <c r="BL271" s="367">
        <f t="shared" si="232"/>
        <v>0</v>
      </c>
      <c r="BM271" s="366"/>
      <c r="BN271" s="174"/>
      <c r="BO271" s="174"/>
      <c r="BP271" s="174"/>
      <c r="BQ271" s="174"/>
      <c r="BR271" s="367">
        <f t="shared" si="200"/>
        <v>0</v>
      </c>
      <c r="BS271" s="366"/>
      <c r="BT271" s="174"/>
      <c r="BU271" s="174"/>
      <c r="BV271" s="174"/>
      <c r="BW271" s="174"/>
      <c r="BX271" s="367">
        <f t="shared" si="201"/>
        <v>0</v>
      </c>
      <c r="BY271" s="366"/>
      <c r="BZ271" s="174"/>
      <c r="CA271" s="174"/>
      <c r="CB271" s="174"/>
      <c r="CC271" s="174"/>
      <c r="CD271" s="367">
        <f t="shared" si="202"/>
        <v>0</v>
      </c>
      <c r="CE271" s="618"/>
      <c r="CF271" s="366"/>
      <c r="CG271" s="174"/>
      <c r="CH271" s="174"/>
      <c r="CI271" s="174"/>
      <c r="CJ271" s="174"/>
      <c r="CK271" s="367">
        <f t="shared" si="233"/>
        <v>0</v>
      </c>
      <c r="CL271" s="611">
        <f t="shared" si="203"/>
        <v>0</v>
      </c>
      <c r="CM271" s="174">
        <f t="shared" si="204"/>
        <v>0</v>
      </c>
      <c r="CN271" s="174">
        <f t="shared" si="205"/>
        <v>0</v>
      </c>
      <c r="CO271" s="174">
        <f t="shared" si="206"/>
        <v>0</v>
      </c>
      <c r="CP271" s="174">
        <f t="shared" si="207"/>
        <v>0</v>
      </c>
      <c r="CQ271" s="367">
        <f t="shared" si="234"/>
        <v>0</v>
      </c>
      <c r="CR271" s="613"/>
      <c r="CS271" s="601"/>
      <c r="CT271" s="601"/>
      <c r="CU271" s="601"/>
      <c r="CV271" s="601"/>
      <c r="CW271" s="367">
        <f t="shared" si="230"/>
        <v>0</v>
      </c>
      <c r="CX271" s="366"/>
      <c r="CY271" s="174"/>
      <c r="CZ271" s="174"/>
      <c r="DA271" s="174"/>
      <c r="DB271" s="174"/>
      <c r="DC271" s="367">
        <f t="shared" si="208"/>
        <v>0</v>
      </c>
      <c r="DD271" s="366"/>
      <c r="DE271" s="174"/>
      <c r="DF271" s="174"/>
      <c r="DG271" s="174"/>
      <c r="DH271" s="174"/>
      <c r="DI271" s="367">
        <f t="shared" si="209"/>
        <v>0</v>
      </c>
      <c r="DJ271" s="600">
        <f t="shared" si="210"/>
        <v>0</v>
      </c>
      <c r="DK271" s="601">
        <f t="shared" si="211"/>
        <v>14880</v>
      </c>
      <c r="DL271" s="601">
        <f t="shared" si="212"/>
        <v>0</v>
      </c>
      <c r="DM271" s="601">
        <f t="shared" si="213"/>
        <v>0</v>
      </c>
      <c r="DN271" s="601">
        <f t="shared" si="214"/>
        <v>48000</v>
      </c>
      <c r="DO271" s="602">
        <f t="shared" si="215"/>
        <v>62880</v>
      </c>
      <c r="DP271" s="600">
        <f t="shared" si="216"/>
        <v>0</v>
      </c>
      <c r="DQ271" s="601">
        <f t="shared" si="217"/>
        <v>0</v>
      </c>
      <c r="DR271" s="601">
        <f t="shared" si="218"/>
        <v>0</v>
      </c>
      <c r="DS271" s="601">
        <f t="shared" si="219"/>
        <v>0</v>
      </c>
      <c r="DT271" s="601">
        <f t="shared" si="220"/>
        <v>0</v>
      </c>
      <c r="DU271" s="602">
        <f t="shared" si="221"/>
        <v>0</v>
      </c>
      <c r="DV271" s="600">
        <f t="shared" si="222"/>
        <v>0</v>
      </c>
      <c r="DW271" s="601">
        <f t="shared" si="223"/>
        <v>14880</v>
      </c>
      <c r="DX271" s="601">
        <f t="shared" si="224"/>
        <v>0</v>
      </c>
      <c r="DY271" s="601">
        <f t="shared" si="225"/>
        <v>0</v>
      </c>
      <c r="DZ271" s="601">
        <f t="shared" si="226"/>
        <v>48000</v>
      </c>
      <c r="EA271" s="602">
        <f t="shared" si="227"/>
        <v>62880</v>
      </c>
      <c r="EB271" s="459"/>
      <c r="EC271" s="366"/>
      <c r="ED271" s="174"/>
      <c r="EE271" s="174"/>
      <c r="EF271" s="174"/>
      <c r="EG271" s="174"/>
      <c r="EH271" s="174">
        <f t="shared" si="228"/>
        <v>0</v>
      </c>
      <c r="EI271" s="602"/>
      <c r="EJ271" s="459"/>
      <c r="EK271" s="614"/>
      <c r="EL271" s="622"/>
      <c r="EM271" s="623"/>
      <c r="EO271" s="600"/>
      <c r="EP271" s="601"/>
      <c r="EQ271" s="601"/>
      <c r="ER271" s="624"/>
      <c r="ES271" s="625"/>
    </row>
    <row r="272" spans="1:149">
      <c r="A272" s="231">
        <v>326</v>
      </c>
      <c r="B272" s="151">
        <v>5418</v>
      </c>
      <c r="C272" s="151">
        <v>70156573</v>
      </c>
      <c r="D272" s="232" t="s">
        <v>1946</v>
      </c>
      <c r="E272" s="366"/>
      <c r="F272" s="174"/>
      <c r="G272" s="174"/>
      <c r="H272" s="174"/>
      <c r="I272" s="174"/>
      <c r="J272" s="367">
        <f t="shared" si="231"/>
        <v>0</v>
      </c>
      <c r="K272" s="366"/>
      <c r="L272" s="174"/>
      <c r="M272" s="174"/>
      <c r="N272" s="174"/>
      <c r="O272" s="174"/>
      <c r="P272" s="367">
        <f t="shared" si="194"/>
        <v>0</v>
      </c>
      <c r="Q272" s="366"/>
      <c r="R272" s="174">
        <f t="shared" si="195"/>
        <v>0</v>
      </c>
      <c r="S272" s="174"/>
      <c r="T272" s="174"/>
      <c r="U272" s="174"/>
      <c r="V272" s="367">
        <f t="shared" si="189"/>
        <v>0</v>
      </c>
      <c r="W272" s="366"/>
      <c r="X272" s="174"/>
      <c r="Y272" s="174"/>
      <c r="Z272" s="174"/>
      <c r="AA272" s="174"/>
      <c r="AB272" s="367">
        <f t="shared" si="190"/>
        <v>0</v>
      </c>
      <c r="AC272" s="366"/>
      <c r="AD272" s="174"/>
      <c r="AE272" s="174"/>
      <c r="AF272" s="174"/>
      <c r="AG272" s="174"/>
      <c r="AH272" s="367">
        <f t="shared" si="191"/>
        <v>0</v>
      </c>
      <c r="AI272" s="366"/>
      <c r="AJ272" s="174"/>
      <c r="AK272" s="174"/>
      <c r="AL272" s="174"/>
      <c r="AM272" s="174">
        <f t="shared" si="196"/>
        <v>0</v>
      </c>
      <c r="AN272" s="367">
        <f t="shared" si="192"/>
        <v>0</v>
      </c>
      <c r="AO272" s="611"/>
      <c r="AP272" s="174"/>
      <c r="AQ272" s="174"/>
      <c r="AR272" s="174"/>
      <c r="AS272" s="174"/>
      <c r="AT272" s="367">
        <f t="shared" si="197"/>
        <v>0</v>
      </c>
      <c r="AU272" s="366"/>
      <c r="AV272" s="174"/>
      <c r="AW272" s="174"/>
      <c r="AX272" s="174"/>
      <c r="AY272" s="174"/>
      <c r="AZ272" s="367">
        <f t="shared" si="193"/>
        <v>0</v>
      </c>
      <c r="BA272" s="366"/>
      <c r="BB272" s="174"/>
      <c r="BC272" s="174"/>
      <c r="BD272" s="174"/>
      <c r="BE272" s="174">
        <f t="shared" si="198"/>
        <v>0</v>
      </c>
      <c r="BF272" s="367">
        <f t="shared" si="199"/>
        <v>0</v>
      </c>
      <c r="BG272" s="611"/>
      <c r="BH272" s="174"/>
      <c r="BI272" s="174"/>
      <c r="BJ272" s="174"/>
      <c r="BK272" s="174"/>
      <c r="BL272" s="367">
        <f t="shared" si="232"/>
        <v>0</v>
      </c>
      <c r="BM272" s="366"/>
      <c r="BN272" s="174"/>
      <c r="BO272" s="174"/>
      <c r="BP272" s="174"/>
      <c r="BQ272" s="174"/>
      <c r="BR272" s="367">
        <f t="shared" si="200"/>
        <v>0</v>
      </c>
      <c r="BS272" s="366"/>
      <c r="BT272" s="174"/>
      <c r="BU272" s="174"/>
      <c r="BV272" s="174"/>
      <c r="BW272" s="174"/>
      <c r="BX272" s="367">
        <f t="shared" si="201"/>
        <v>0</v>
      </c>
      <c r="BY272" s="366"/>
      <c r="BZ272" s="174"/>
      <c r="CA272" s="174"/>
      <c r="CB272" s="174"/>
      <c r="CC272" s="174"/>
      <c r="CD272" s="367">
        <f t="shared" si="202"/>
        <v>0</v>
      </c>
      <c r="CE272" s="618"/>
      <c r="CF272" s="366"/>
      <c r="CG272" s="174"/>
      <c r="CH272" s="174"/>
      <c r="CI272" s="174"/>
      <c r="CJ272" s="174"/>
      <c r="CK272" s="367">
        <f t="shared" si="233"/>
        <v>0</v>
      </c>
      <c r="CL272" s="611">
        <f t="shared" si="203"/>
        <v>0</v>
      </c>
      <c r="CM272" s="174">
        <f t="shared" si="204"/>
        <v>0</v>
      </c>
      <c r="CN272" s="174">
        <f t="shared" si="205"/>
        <v>0</v>
      </c>
      <c r="CO272" s="174">
        <f t="shared" si="206"/>
        <v>0</v>
      </c>
      <c r="CP272" s="174">
        <f t="shared" si="207"/>
        <v>0</v>
      </c>
      <c r="CQ272" s="367">
        <f t="shared" si="234"/>
        <v>0</v>
      </c>
      <c r="CR272" s="613"/>
      <c r="CS272" s="601"/>
      <c r="CT272" s="601"/>
      <c r="CU272" s="601"/>
      <c r="CV272" s="601"/>
      <c r="CW272" s="367">
        <f t="shared" si="230"/>
        <v>0</v>
      </c>
      <c r="CX272" s="366"/>
      <c r="CY272" s="174"/>
      <c r="CZ272" s="174"/>
      <c r="DA272" s="174"/>
      <c r="DB272" s="174"/>
      <c r="DC272" s="367">
        <f t="shared" si="208"/>
        <v>0</v>
      </c>
      <c r="DD272" s="366"/>
      <c r="DE272" s="174"/>
      <c r="DF272" s="174"/>
      <c r="DG272" s="174"/>
      <c r="DH272" s="174"/>
      <c r="DI272" s="367">
        <f t="shared" si="209"/>
        <v>0</v>
      </c>
      <c r="DJ272" s="600">
        <f t="shared" si="210"/>
        <v>0</v>
      </c>
      <c r="DK272" s="601">
        <f t="shared" si="211"/>
        <v>0</v>
      </c>
      <c r="DL272" s="601">
        <f t="shared" si="212"/>
        <v>0</v>
      </c>
      <c r="DM272" s="601">
        <f t="shared" si="213"/>
        <v>0</v>
      </c>
      <c r="DN272" s="601">
        <f t="shared" si="214"/>
        <v>0</v>
      </c>
      <c r="DO272" s="602">
        <f t="shared" si="215"/>
        <v>0</v>
      </c>
      <c r="DP272" s="600">
        <f t="shared" si="216"/>
        <v>0</v>
      </c>
      <c r="DQ272" s="601">
        <f t="shared" si="217"/>
        <v>0</v>
      </c>
      <c r="DR272" s="601">
        <f t="shared" si="218"/>
        <v>0</v>
      </c>
      <c r="DS272" s="601">
        <f t="shared" si="219"/>
        <v>0</v>
      </c>
      <c r="DT272" s="601">
        <f t="shared" si="220"/>
        <v>0</v>
      </c>
      <c r="DU272" s="602">
        <f t="shared" si="221"/>
        <v>0</v>
      </c>
      <c r="DV272" s="600">
        <f t="shared" si="222"/>
        <v>0</v>
      </c>
      <c r="DW272" s="601">
        <f t="shared" si="223"/>
        <v>0</v>
      </c>
      <c r="DX272" s="601">
        <f t="shared" si="224"/>
        <v>0</v>
      </c>
      <c r="DY272" s="601">
        <f t="shared" si="225"/>
        <v>0</v>
      </c>
      <c r="DZ272" s="601">
        <f t="shared" si="226"/>
        <v>0</v>
      </c>
      <c r="EA272" s="602">
        <f t="shared" si="227"/>
        <v>0</v>
      </c>
      <c r="EB272" s="459"/>
      <c r="EC272" s="366"/>
      <c r="ED272" s="174"/>
      <c r="EE272" s="174"/>
      <c r="EF272" s="174"/>
      <c r="EG272" s="174"/>
      <c r="EH272" s="174">
        <f t="shared" si="228"/>
        <v>0</v>
      </c>
      <c r="EI272" s="602"/>
      <c r="EJ272" s="459"/>
      <c r="EK272" s="614"/>
      <c r="EL272" s="622"/>
      <c r="EM272" s="623"/>
      <c r="EO272" s="600"/>
      <c r="EP272" s="601"/>
      <c r="EQ272" s="601"/>
      <c r="ER272" s="624"/>
      <c r="ES272" s="625"/>
    </row>
    <row r="273" spans="1:149">
      <c r="A273" s="231">
        <v>327</v>
      </c>
      <c r="B273" s="151">
        <v>5417</v>
      </c>
      <c r="C273" s="151">
        <v>70156565</v>
      </c>
      <c r="D273" s="232" t="s">
        <v>1953</v>
      </c>
      <c r="E273" s="366"/>
      <c r="F273" s="174">
        <v>24960</v>
      </c>
      <c r="G273" s="174"/>
      <c r="H273" s="174"/>
      <c r="I273" s="174"/>
      <c r="J273" s="367">
        <f t="shared" si="231"/>
        <v>24960</v>
      </c>
      <c r="K273" s="366"/>
      <c r="L273" s="174"/>
      <c r="M273" s="174"/>
      <c r="N273" s="174"/>
      <c r="O273" s="174"/>
      <c r="P273" s="367">
        <f t="shared" si="194"/>
        <v>0</v>
      </c>
      <c r="Q273" s="366"/>
      <c r="R273" s="174">
        <f t="shared" si="195"/>
        <v>24960</v>
      </c>
      <c r="S273" s="174"/>
      <c r="T273" s="174"/>
      <c r="U273" s="174"/>
      <c r="V273" s="367">
        <f t="shared" si="189"/>
        <v>24960</v>
      </c>
      <c r="W273" s="366"/>
      <c r="X273" s="174"/>
      <c r="Y273" s="174"/>
      <c r="Z273" s="174"/>
      <c r="AA273" s="174"/>
      <c r="AB273" s="367">
        <f t="shared" si="190"/>
        <v>0</v>
      </c>
      <c r="AC273" s="366"/>
      <c r="AD273" s="174"/>
      <c r="AE273" s="174"/>
      <c r="AF273" s="174"/>
      <c r="AG273" s="174"/>
      <c r="AH273" s="367">
        <f t="shared" si="191"/>
        <v>0</v>
      </c>
      <c r="AI273" s="366"/>
      <c r="AJ273" s="174"/>
      <c r="AK273" s="174"/>
      <c r="AL273" s="174"/>
      <c r="AM273" s="174">
        <f t="shared" si="196"/>
        <v>0</v>
      </c>
      <c r="AN273" s="367">
        <f t="shared" si="192"/>
        <v>0</v>
      </c>
      <c r="AO273" s="611"/>
      <c r="AP273" s="174"/>
      <c r="AQ273" s="174"/>
      <c r="AR273" s="174"/>
      <c r="AS273" s="174"/>
      <c r="AT273" s="367">
        <f t="shared" si="197"/>
        <v>0</v>
      </c>
      <c r="AU273" s="366"/>
      <c r="AV273" s="174"/>
      <c r="AW273" s="174"/>
      <c r="AX273" s="174"/>
      <c r="AY273" s="174"/>
      <c r="AZ273" s="367">
        <f t="shared" si="193"/>
        <v>0</v>
      </c>
      <c r="BA273" s="366"/>
      <c r="BB273" s="174"/>
      <c r="BC273" s="174"/>
      <c r="BD273" s="174"/>
      <c r="BE273" s="174">
        <f t="shared" si="198"/>
        <v>0</v>
      </c>
      <c r="BF273" s="367">
        <f t="shared" si="199"/>
        <v>0</v>
      </c>
      <c r="BG273" s="611"/>
      <c r="BH273" s="174"/>
      <c r="BI273" s="174"/>
      <c r="BJ273" s="174"/>
      <c r="BK273" s="174"/>
      <c r="BL273" s="367">
        <f t="shared" si="232"/>
        <v>0</v>
      </c>
      <c r="BM273" s="366"/>
      <c r="BN273" s="174"/>
      <c r="BO273" s="174"/>
      <c r="BP273" s="174"/>
      <c r="BQ273" s="174"/>
      <c r="BR273" s="367">
        <f t="shared" si="200"/>
        <v>0</v>
      </c>
      <c r="BS273" s="366"/>
      <c r="BT273" s="174"/>
      <c r="BU273" s="174"/>
      <c r="BV273" s="174"/>
      <c r="BW273" s="174"/>
      <c r="BX273" s="367">
        <f t="shared" si="201"/>
        <v>0</v>
      </c>
      <c r="BY273" s="366"/>
      <c r="BZ273" s="174"/>
      <c r="CA273" s="174"/>
      <c r="CB273" s="174"/>
      <c r="CC273" s="174"/>
      <c r="CD273" s="367">
        <f t="shared" si="202"/>
        <v>0</v>
      </c>
      <c r="CE273" s="618"/>
      <c r="CF273" s="366"/>
      <c r="CG273" s="174"/>
      <c r="CH273" s="174"/>
      <c r="CI273" s="174"/>
      <c r="CJ273" s="174"/>
      <c r="CK273" s="367">
        <f t="shared" si="233"/>
        <v>0</v>
      </c>
      <c r="CL273" s="611">
        <f t="shared" si="203"/>
        <v>0</v>
      </c>
      <c r="CM273" s="174">
        <f t="shared" si="204"/>
        <v>0</v>
      </c>
      <c r="CN273" s="174">
        <f t="shared" si="205"/>
        <v>0</v>
      </c>
      <c r="CO273" s="174">
        <f t="shared" si="206"/>
        <v>0</v>
      </c>
      <c r="CP273" s="174">
        <f t="shared" si="207"/>
        <v>0</v>
      </c>
      <c r="CQ273" s="367">
        <f t="shared" si="234"/>
        <v>0</v>
      </c>
      <c r="CR273" s="613"/>
      <c r="CS273" s="601"/>
      <c r="CT273" s="601"/>
      <c r="CU273" s="601"/>
      <c r="CV273" s="601"/>
      <c r="CW273" s="367">
        <f t="shared" si="230"/>
        <v>0</v>
      </c>
      <c r="CX273" s="366"/>
      <c r="CY273" s="174"/>
      <c r="CZ273" s="174"/>
      <c r="DA273" s="174"/>
      <c r="DB273" s="174"/>
      <c r="DC273" s="367">
        <f t="shared" si="208"/>
        <v>0</v>
      </c>
      <c r="DD273" s="366"/>
      <c r="DE273" s="174"/>
      <c r="DF273" s="174"/>
      <c r="DG273" s="174"/>
      <c r="DH273" s="174"/>
      <c r="DI273" s="367">
        <f t="shared" si="209"/>
        <v>0</v>
      </c>
      <c r="DJ273" s="600">
        <f t="shared" si="210"/>
        <v>0</v>
      </c>
      <c r="DK273" s="601">
        <f t="shared" si="211"/>
        <v>24960</v>
      </c>
      <c r="DL273" s="601">
        <f t="shared" si="212"/>
        <v>0</v>
      </c>
      <c r="DM273" s="601">
        <f t="shared" si="213"/>
        <v>0</v>
      </c>
      <c r="DN273" s="601">
        <f t="shared" si="214"/>
        <v>0</v>
      </c>
      <c r="DO273" s="602">
        <f t="shared" si="215"/>
        <v>24960</v>
      </c>
      <c r="DP273" s="600">
        <f t="shared" si="216"/>
        <v>0</v>
      </c>
      <c r="DQ273" s="601">
        <f t="shared" si="217"/>
        <v>0</v>
      </c>
      <c r="DR273" s="601">
        <f t="shared" si="218"/>
        <v>0</v>
      </c>
      <c r="DS273" s="601">
        <f t="shared" si="219"/>
        <v>0</v>
      </c>
      <c r="DT273" s="601">
        <f t="shared" si="220"/>
        <v>0</v>
      </c>
      <c r="DU273" s="602">
        <f t="shared" si="221"/>
        <v>0</v>
      </c>
      <c r="DV273" s="600">
        <f t="shared" si="222"/>
        <v>0</v>
      </c>
      <c r="DW273" s="601">
        <f t="shared" si="223"/>
        <v>24960</v>
      </c>
      <c r="DX273" s="601">
        <f t="shared" si="224"/>
        <v>0</v>
      </c>
      <c r="DY273" s="601">
        <f t="shared" si="225"/>
        <v>0</v>
      </c>
      <c r="DZ273" s="601">
        <f t="shared" si="226"/>
        <v>0</v>
      </c>
      <c r="EA273" s="602">
        <f t="shared" si="227"/>
        <v>24960</v>
      </c>
      <c r="EB273" s="459"/>
      <c r="EC273" s="366"/>
      <c r="ED273" s="174"/>
      <c r="EE273" s="174"/>
      <c r="EF273" s="174"/>
      <c r="EG273" s="174"/>
      <c r="EH273" s="174">
        <f t="shared" si="228"/>
        <v>0</v>
      </c>
      <c r="EI273" s="602"/>
      <c r="EJ273" s="459"/>
      <c r="EK273" s="614"/>
      <c r="EL273" s="622"/>
      <c r="EM273" s="623"/>
      <c r="EO273" s="600">
        <v>428088.46</v>
      </c>
      <c r="EP273" s="601">
        <v>129790.54</v>
      </c>
      <c r="EQ273" s="601">
        <f t="shared" si="229"/>
        <v>557879</v>
      </c>
      <c r="ER273" s="624" t="s">
        <v>5692</v>
      </c>
      <c r="ES273" s="625">
        <v>45019</v>
      </c>
    </row>
    <row r="274" spans="1:149">
      <c r="A274" s="231">
        <v>328</v>
      </c>
      <c r="B274" s="151">
        <v>5420</v>
      </c>
      <c r="C274" s="151">
        <v>75016249</v>
      </c>
      <c r="D274" s="232" t="s">
        <v>1958</v>
      </c>
      <c r="E274" s="366"/>
      <c r="F274" s="174"/>
      <c r="G274" s="174"/>
      <c r="H274" s="174"/>
      <c r="I274" s="174"/>
      <c r="J274" s="367">
        <f t="shared" si="231"/>
        <v>0</v>
      </c>
      <c r="K274" s="366"/>
      <c r="L274" s="174"/>
      <c r="M274" s="174"/>
      <c r="N274" s="174"/>
      <c r="O274" s="174"/>
      <c r="P274" s="367">
        <f t="shared" si="194"/>
        <v>0</v>
      </c>
      <c r="Q274" s="366"/>
      <c r="R274" s="174">
        <f t="shared" si="195"/>
        <v>0</v>
      </c>
      <c r="S274" s="174"/>
      <c r="T274" s="174"/>
      <c r="U274" s="174"/>
      <c r="V274" s="367">
        <f t="shared" si="189"/>
        <v>0</v>
      </c>
      <c r="W274" s="366"/>
      <c r="X274" s="174"/>
      <c r="Y274" s="174"/>
      <c r="Z274" s="174"/>
      <c r="AA274" s="174"/>
      <c r="AB274" s="367">
        <f t="shared" si="190"/>
        <v>0</v>
      </c>
      <c r="AC274" s="366"/>
      <c r="AD274" s="174"/>
      <c r="AE274" s="174"/>
      <c r="AF274" s="174"/>
      <c r="AG274" s="174"/>
      <c r="AH274" s="367">
        <f t="shared" si="191"/>
        <v>0</v>
      </c>
      <c r="AI274" s="366"/>
      <c r="AJ274" s="174"/>
      <c r="AK274" s="174"/>
      <c r="AL274" s="174"/>
      <c r="AM274" s="174">
        <f t="shared" si="196"/>
        <v>0</v>
      </c>
      <c r="AN274" s="367">
        <f t="shared" si="192"/>
        <v>0</v>
      </c>
      <c r="AO274" s="611"/>
      <c r="AP274" s="174"/>
      <c r="AQ274" s="174"/>
      <c r="AR274" s="174"/>
      <c r="AS274" s="174"/>
      <c r="AT274" s="367">
        <f t="shared" si="197"/>
        <v>0</v>
      </c>
      <c r="AU274" s="366"/>
      <c r="AV274" s="174"/>
      <c r="AW274" s="174"/>
      <c r="AX274" s="174"/>
      <c r="AY274" s="174"/>
      <c r="AZ274" s="367">
        <f t="shared" si="193"/>
        <v>0</v>
      </c>
      <c r="BA274" s="366"/>
      <c r="BB274" s="174"/>
      <c r="BC274" s="174"/>
      <c r="BD274" s="174"/>
      <c r="BE274" s="174">
        <f t="shared" si="198"/>
        <v>0</v>
      </c>
      <c r="BF274" s="367">
        <f t="shared" si="199"/>
        <v>0</v>
      </c>
      <c r="BG274" s="611"/>
      <c r="BH274" s="174"/>
      <c r="BI274" s="174"/>
      <c r="BJ274" s="174"/>
      <c r="BK274" s="174"/>
      <c r="BL274" s="367">
        <f t="shared" si="232"/>
        <v>0</v>
      </c>
      <c r="BM274" s="366"/>
      <c r="BN274" s="174"/>
      <c r="BO274" s="174"/>
      <c r="BP274" s="174"/>
      <c r="BQ274" s="174"/>
      <c r="BR274" s="367">
        <f t="shared" si="200"/>
        <v>0</v>
      </c>
      <c r="BS274" s="366"/>
      <c r="BT274" s="174"/>
      <c r="BU274" s="174"/>
      <c r="BV274" s="174"/>
      <c r="BW274" s="174"/>
      <c r="BX274" s="367">
        <f t="shared" si="201"/>
        <v>0</v>
      </c>
      <c r="BY274" s="366"/>
      <c r="BZ274" s="174"/>
      <c r="CA274" s="174"/>
      <c r="CB274" s="174"/>
      <c r="CC274" s="174"/>
      <c r="CD274" s="367">
        <f t="shared" si="202"/>
        <v>0</v>
      </c>
      <c r="CE274" s="618"/>
      <c r="CF274" s="366"/>
      <c r="CG274" s="174"/>
      <c r="CH274" s="174"/>
      <c r="CI274" s="174"/>
      <c r="CJ274" s="174"/>
      <c r="CK274" s="367">
        <f t="shared" si="233"/>
        <v>0</v>
      </c>
      <c r="CL274" s="611">
        <f t="shared" si="203"/>
        <v>0</v>
      </c>
      <c r="CM274" s="174">
        <f t="shared" si="204"/>
        <v>0</v>
      </c>
      <c r="CN274" s="174">
        <f t="shared" si="205"/>
        <v>0</v>
      </c>
      <c r="CO274" s="174">
        <f t="shared" si="206"/>
        <v>0</v>
      </c>
      <c r="CP274" s="174">
        <f t="shared" si="207"/>
        <v>0</v>
      </c>
      <c r="CQ274" s="367">
        <f t="shared" si="234"/>
        <v>0</v>
      </c>
      <c r="CR274" s="613"/>
      <c r="CS274" s="601"/>
      <c r="CT274" s="601"/>
      <c r="CU274" s="601"/>
      <c r="CV274" s="601"/>
      <c r="CW274" s="367">
        <f t="shared" si="230"/>
        <v>0</v>
      </c>
      <c r="CX274" s="366"/>
      <c r="CY274" s="174"/>
      <c r="CZ274" s="174"/>
      <c r="DA274" s="174"/>
      <c r="DB274" s="174"/>
      <c r="DC274" s="367">
        <f t="shared" si="208"/>
        <v>0</v>
      </c>
      <c r="DD274" s="366"/>
      <c r="DE274" s="174"/>
      <c r="DF274" s="174"/>
      <c r="DG274" s="174"/>
      <c r="DH274" s="174"/>
      <c r="DI274" s="367">
        <f t="shared" si="209"/>
        <v>0</v>
      </c>
      <c r="DJ274" s="600">
        <f t="shared" si="210"/>
        <v>0</v>
      </c>
      <c r="DK274" s="601">
        <f t="shared" si="211"/>
        <v>0</v>
      </c>
      <c r="DL274" s="601">
        <f t="shared" si="212"/>
        <v>0</v>
      </c>
      <c r="DM274" s="601">
        <f t="shared" si="213"/>
        <v>0</v>
      </c>
      <c r="DN274" s="601">
        <f t="shared" si="214"/>
        <v>0</v>
      </c>
      <c r="DO274" s="602">
        <f t="shared" si="215"/>
        <v>0</v>
      </c>
      <c r="DP274" s="600">
        <f t="shared" si="216"/>
        <v>0</v>
      </c>
      <c r="DQ274" s="601">
        <f t="shared" si="217"/>
        <v>0</v>
      </c>
      <c r="DR274" s="601">
        <f t="shared" si="218"/>
        <v>0</v>
      </c>
      <c r="DS274" s="601">
        <f t="shared" si="219"/>
        <v>0</v>
      </c>
      <c r="DT274" s="601">
        <f t="shared" si="220"/>
        <v>0</v>
      </c>
      <c r="DU274" s="602">
        <f t="shared" si="221"/>
        <v>0</v>
      </c>
      <c r="DV274" s="600">
        <f t="shared" si="222"/>
        <v>0</v>
      </c>
      <c r="DW274" s="601">
        <f t="shared" si="223"/>
        <v>0</v>
      </c>
      <c r="DX274" s="601">
        <f t="shared" si="224"/>
        <v>0</v>
      </c>
      <c r="DY274" s="601">
        <f t="shared" si="225"/>
        <v>0</v>
      </c>
      <c r="DZ274" s="601">
        <f t="shared" si="226"/>
        <v>0</v>
      </c>
      <c r="EA274" s="602">
        <f t="shared" si="227"/>
        <v>0</v>
      </c>
      <c r="EB274" s="459"/>
      <c r="EC274" s="366"/>
      <c r="ED274" s="174"/>
      <c r="EE274" s="174"/>
      <c r="EF274" s="174"/>
      <c r="EG274" s="174"/>
      <c r="EH274" s="174">
        <f t="shared" si="228"/>
        <v>0</v>
      </c>
      <c r="EI274" s="602"/>
      <c r="EJ274" s="459"/>
      <c r="EK274" s="614">
        <v>26280</v>
      </c>
      <c r="EL274" s="622" t="s">
        <v>5643</v>
      </c>
      <c r="EM274" s="623">
        <v>44945</v>
      </c>
      <c r="EO274" s="600"/>
      <c r="EP274" s="601"/>
      <c r="EQ274" s="601"/>
      <c r="ER274" s="624"/>
      <c r="ES274" s="625"/>
    </row>
    <row r="275" spans="1:149">
      <c r="A275" s="231">
        <v>329</v>
      </c>
      <c r="B275" s="151">
        <v>5419</v>
      </c>
      <c r="C275" s="151">
        <v>70946752</v>
      </c>
      <c r="D275" s="232" t="s">
        <v>1965</v>
      </c>
      <c r="E275" s="366"/>
      <c r="F275" s="174">
        <v>52800</v>
      </c>
      <c r="G275" s="174"/>
      <c r="H275" s="174"/>
      <c r="I275" s="174"/>
      <c r="J275" s="367">
        <f t="shared" si="231"/>
        <v>52800</v>
      </c>
      <c r="K275" s="366"/>
      <c r="L275" s="174"/>
      <c r="M275" s="174"/>
      <c r="N275" s="174"/>
      <c r="O275" s="174"/>
      <c r="P275" s="367">
        <f t="shared" si="194"/>
        <v>0</v>
      </c>
      <c r="Q275" s="366"/>
      <c r="R275" s="174">
        <f t="shared" si="195"/>
        <v>52800</v>
      </c>
      <c r="S275" s="174"/>
      <c r="T275" s="174"/>
      <c r="U275" s="174"/>
      <c r="V275" s="367">
        <f t="shared" si="189"/>
        <v>52800</v>
      </c>
      <c r="W275" s="366"/>
      <c r="X275" s="174"/>
      <c r="Y275" s="174"/>
      <c r="Z275" s="174"/>
      <c r="AA275" s="174"/>
      <c r="AB275" s="367">
        <f t="shared" si="190"/>
        <v>0</v>
      </c>
      <c r="AC275" s="366"/>
      <c r="AD275" s="174"/>
      <c r="AE275" s="174"/>
      <c r="AF275" s="174"/>
      <c r="AG275" s="174"/>
      <c r="AH275" s="367">
        <f t="shared" si="191"/>
        <v>0</v>
      </c>
      <c r="AI275" s="366"/>
      <c r="AJ275" s="174"/>
      <c r="AK275" s="174"/>
      <c r="AL275" s="174"/>
      <c r="AM275" s="174">
        <f t="shared" si="196"/>
        <v>0</v>
      </c>
      <c r="AN275" s="367">
        <f t="shared" si="192"/>
        <v>0</v>
      </c>
      <c r="AO275" s="611"/>
      <c r="AP275" s="174"/>
      <c r="AQ275" s="174"/>
      <c r="AR275" s="174"/>
      <c r="AS275" s="174">
        <v>20000</v>
      </c>
      <c r="AT275" s="367">
        <f t="shared" si="197"/>
        <v>20000</v>
      </c>
      <c r="AU275" s="366"/>
      <c r="AV275" s="174"/>
      <c r="AW275" s="174"/>
      <c r="AX275" s="174"/>
      <c r="AY275" s="174"/>
      <c r="AZ275" s="367">
        <f t="shared" si="193"/>
        <v>0</v>
      </c>
      <c r="BA275" s="366"/>
      <c r="BB275" s="174"/>
      <c r="BC275" s="174"/>
      <c r="BD275" s="174"/>
      <c r="BE275" s="174">
        <f t="shared" si="198"/>
        <v>20000</v>
      </c>
      <c r="BF275" s="367">
        <f t="shared" si="199"/>
        <v>20000</v>
      </c>
      <c r="BG275" s="611"/>
      <c r="BH275" s="174"/>
      <c r="BI275" s="174"/>
      <c r="BJ275" s="174"/>
      <c r="BK275" s="174"/>
      <c r="BL275" s="367">
        <f t="shared" si="232"/>
        <v>0</v>
      </c>
      <c r="BM275" s="366"/>
      <c r="BN275" s="174"/>
      <c r="BO275" s="174"/>
      <c r="BP275" s="174"/>
      <c r="BQ275" s="174"/>
      <c r="BR275" s="367">
        <f t="shared" si="200"/>
        <v>0</v>
      </c>
      <c r="BS275" s="366"/>
      <c r="BT275" s="174"/>
      <c r="BU275" s="174"/>
      <c r="BV275" s="174"/>
      <c r="BW275" s="174"/>
      <c r="BX275" s="367">
        <f t="shared" si="201"/>
        <v>0</v>
      </c>
      <c r="BY275" s="366"/>
      <c r="BZ275" s="174"/>
      <c r="CA275" s="174"/>
      <c r="CB275" s="174"/>
      <c r="CC275" s="174"/>
      <c r="CD275" s="367">
        <f t="shared" si="202"/>
        <v>0</v>
      </c>
      <c r="CE275" s="618"/>
      <c r="CF275" s="366"/>
      <c r="CG275" s="174"/>
      <c r="CH275" s="174"/>
      <c r="CI275" s="174"/>
      <c r="CJ275" s="174"/>
      <c r="CK275" s="367">
        <f t="shared" si="233"/>
        <v>0</v>
      </c>
      <c r="CL275" s="611">
        <f t="shared" si="203"/>
        <v>0</v>
      </c>
      <c r="CM275" s="174">
        <f t="shared" si="204"/>
        <v>0</v>
      </c>
      <c r="CN275" s="174">
        <f t="shared" si="205"/>
        <v>0</v>
      </c>
      <c r="CO275" s="174">
        <f t="shared" si="206"/>
        <v>0</v>
      </c>
      <c r="CP275" s="174">
        <f t="shared" si="207"/>
        <v>0</v>
      </c>
      <c r="CQ275" s="367">
        <f t="shared" si="234"/>
        <v>0</v>
      </c>
      <c r="CR275" s="613"/>
      <c r="CS275" s="601"/>
      <c r="CT275" s="601"/>
      <c r="CU275" s="601"/>
      <c r="CV275" s="601"/>
      <c r="CW275" s="367">
        <f t="shared" si="230"/>
        <v>0</v>
      </c>
      <c r="CX275" s="366"/>
      <c r="CY275" s="174"/>
      <c r="CZ275" s="174"/>
      <c r="DA275" s="174"/>
      <c r="DB275" s="174"/>
      <c r="DC275" s="367">
        <f t="shared" si="208"/>
        <v>0</v>
      </c>
      <c r="DD275" s="366"/>
      <c r="DE275" s="174"/>
      <c r="DF275" s="174"/>
      <c r="DG275" s="174"/>
      <c r="DH275" s="174"/>
      <c r="DI275" s="367">
        <f t="shared" si="209"/>
        <v>0</v>
      </c>
      <c r="DJ275" s="600">
        <f t="shared" si="210"/>
        <v>0</v>
      </c>
      <c r="DK275" s="601">
        <f t="shared" si="211"/>
        <v>52800</v>
      </c>
      <c r="DL275" s="601">
        <f t="shared" si="212"/>
        <v>0</v>
      </c>
      <c r="DM275" s="601">
        <f t="shared" si="213"/>
        <v>0</v>
      </c>
      <c r="DN275" s="601">
        <f t="shared" si="214"/>
        <v>20000</v>
      </c>
      <c r="DO275" s="602">
        <f t="shared" si="215"/>
        <v>72800</v>
      </c>
      <c r="DP275" s="600">
        <f t="shared" si="216"/>
        <v>0</v>
      </c>
      <c r="DQ275" s="601">
        <f t="shared" si="217"/>
        <v>0</v>
      </c>
      <c r="DR275" s="601">
        <f t="shared" si="218"/>
        <v>0</v>
      </c>
      <c r="DS275" s="601">
        <f t="shared" si="219"/>
        <v>0</v>
      </c>
      <c r="DT275" s="601">
        <f t="shared" si="220"/>
        <v>0</v>
      </c>
      <c r="DU275" s="602">
        <f t="shared" si="221"/>
        <v>0</v>
      </c>
      <c r="DV275" s="600">
        <f t="shared" si="222"/>
        <v>0</v>
      </c>
      <c r="DW275" s="601">
        <f t="shared" si="223"/>
        <v>52800</v>
      </c>
      <c r="DX275" s="601">
        <f t="shared" si="224"/>
        <v>0</v>
      </c>
      <c r="DY275" s="601">
        <f t="shared" si="225"/>
        <v>0</v>
      </c>
      <c r="DZ275" s="601">
        <f t="shared" si="226"/>
        <v>20000</v>
      </c>
      <c r="EA275" s="602">
        <f t="shared" si="227"/>
        <v>72800</v>
      </c>
      <c r="EB275" s="459"/>
      <c r="EC275" s="366"/>
      <c r="ED275" s="174"/>
      <c r="EE275" s="174"/>
      <c r="EF275" s="174"/>
      <c r="EG275" s="174"/>
      <c r="EH275" s="174">
        <f t="shared" si="228"/>
        <v>0</v>
      </c>
      <c r="EI275" s="602"/>
      <c r="EJ275" s="459"/>
      <c r="EK275" s="614"/>
      <c r="EL275" s="622"/>
      <c r="EM275" s="623"/>
      <c r="EO275" s="600">
        <v>695909.72</v>
      </c>
      <c r="EP275" s="601">
        <v>210990.28</v>
      </c>
      <c r="EQ275" s="601">
        <f t="shared" si="229"/>
        <v>906900</v>
      </c>
      <c r="ER275" s="624" t="s">
        <v>5681</v>
      </c>
      <c r="ES275" s="625">
        <v>45013</v>
      </c>
    </row>
    <row r="276" spans="1:149">
      <c r="A276" s="231">
        <v>330</v>
      </c>
      <c r="B276" s="151">
        <v>5425</v>
      </c>
      <c r="C276" s="151">
        <v>854859</v>
      </c>
      <c r="D276" s="232" t="s">
        <v>4550</v>
      </c>
      <c r="E276" s="366"/>
      <c r="F276" s="174"/>
      <c r="G276" s="174"/>
      <c r="H276" s="174"/>
      <c r="I276" s="174"/>
      <c r="J276" s="367">
        <f t="shared" si="231"/>
        <v>0</v>
      </c>
      <c r="K276" s="366"/>
      <c r="L276" s="174"/>
      <c r="M276" s="174"/>
      <c r="N276" s="174"/>
      <c r="O276" s="174"/>
      <c r="P276" s="367">
        <f t="shared" si="194"/>
        <v>0</v>
      </c>
      <c r="Q276" s="366"/>
      <c r="R276" s="174">
        <f t="shared" si="195"/>
        <v>0</v>
      </c>
      <c r="S276" s="174"/>
      <c r="T276" s="174"/>
      <c r="U276" s="174"/>
      <c r="V276" s="367">
        <f t="shared" si="189"/>
        <v>0</v>
      </c>
      <c r="W276" s="366"/>
      <c r="X276" s="174"/>
      <c r="Y276" s="174"/>
      <c r="Z276" s="174"/>
      <c r="AA276" s="174"/>
      <c r="AB276" s="367">
        <f t="shared" si="190"/>
        <v>0</v>
      </c>
      <c r="AC276" s="366"/>
      <c r="AD276" s="174"/>
      <c r="AE276" s="174"/>
      <c r="AF276" s="174"/>
      <c r="AG276" s="174"/>
      <c r="AH276" s="367">
        <f t="shared" si="191"/>
        <v>0</v>
      </c>
      <c r="AI276" s="366"/>
      <c r="AJ276" s="174"/>
      <c r="AK276" s="174"/>
      <c r="AL276" s="174"/>
      <c r="AM276" s="174">
        <f t="shared" si="196"/>
        <v>0</v>
      </c>
      <c r="AN276" s="367">
        <f t="shared" si="192"/>
        <v>0</v>
      </c>
      <c r="AO276" s="611"/>
      <c r="AP276" s="174"/>
      <c r="AQ276" s="174"/>
      <c r="AR276" s="174"/>
      <c r="AS276" s="174"/>
      <c r="AT276" s="367">
        <f t="shared" si="197"/>
        <v>0</v>
      </c>
      <c r="AU276" s="366"/>
      <c r="AV276" s="174"/>
      <c r="AW276" s="174"/>
      <c r="AX276" s="174"/>
      <c r="AY276" s="174"/>
      <c r="AZ276" s="367">
        <f t="shared" si="193"/>
        <v>0</v>
      </c>
      <c r="BA276" s="366"/>
      <c r="BB276" s="174"/>
      <c r="BC276" s="174"/>
      <c r="BD276" s="174"/>
      <c r="BE276" s="174">
        <f t="shared" si="198"/>
        <v>0</v>
      </c>
      <c r="BF276" s="367">
        <f t="shared" si="199"/>
        <v>0</v>
      </c>
      <c r="BG276" s="611"/>
      <c r="BH276" s="174"/>
      <c r="BI276" s="174"/>
      <c r="BJ276" s="174"/>
      <c r="BK276" s="174"/>
      <c r="BL276" s="367">
        <f t="shared" si="232"/>
        <v>0</v>
      </c>
      <c r="BM276" s="366"/>
      <c r="BN276" s="174"/>
      <c r="BO276" s="174"/>
      <c r="BP276" s="174"/>
      <c r="BQ276" s="174"/>
      <c r="BR276" s="367">
        <f t="shared" si="200"/>
        <v>0</v>
      </c>
      <c r="BS276" s="366"/>
      <c r="BT276" s="174"/>
      <c r="BU276" s="174"/>
      <c r="BV276" s="174"/>
      <c r="BW276" s="174"/>
      <c r="BX276" s="367">
        <f t="shared" si="201"/>
        <v>0</v>
      </c>
      <c r="BY276" s="366"/>
      <c r="BZ276" s="174"/>
      <c r="CA276" s="174"/>
      <c r="CB276" s="174"/>
      <c r="CC276" s="174"/>
      <c r="CD276" s="367">
        <f t="shared" si="202"/>
        <v>0</v>
      </c>
      <c r="CE276" s="618"/>
      <c r="CF276" s="366"/>
      <c r="CG276" s="174"/>
      <c r="CH276" s="174"/>
      <c r="CI276" s="174"/>
      <c r="CJ276" s="174"/>
      <c r="CK276" s="367">
        <f t="shared" si="233"/>
        <v>0</v>
      </c>
      <c r="CL276" s="611">
        <f t="shared" si="203"/>
        <v>0</v>
      </c>
      <c r="CM276" s="174">
        <f t="shared" si="204"/>
        <v>0</v>
      </c>
      <c r="CN276" s="174">
        <f t="shared" si="205"/>
        <v>0</v>
      </c>
      <c r="CO276" s="174">
        <f t="shared" si="206"/>
        <v>0</v>
      </c>
      <c r="CP276" s="174">
        <f t="shared" si="207"/>
        <v>0</v>
      </c>
      <c r="CQ276" s="367">
        <f t="shared" si="234"/>
        <v>0</v>
      </c>
      <c r="CR276" s="613"/>
      <c r="CS276" s="601"/>
      <c r="CT276" s="601"/>
      <c r="CU276" s="601"/>
      <c r="CV276" s="601"/>
      <c r="CW276" s="367">
        <f t="shared" si="230"/>
        <v>0</v>
      </c>
      <c r="CX276" s="366"/>
      <c r="CY276" s="174"/>
      <c r="CZ276" s="174"/>
      <c r="DA276" s="174"/>
      <c r="DB276" s="174"/>
      <c r="DC276" s="367">
        <f t="shared" si="208"/>
        <v>0</v>
      </c>
      <c r="DD276" s="366"/>
      <c r="DE276" s="174"/>
      <c r="DF276" s="174"/>
      <c r="DG276" s="174"/>
      <c r="DH276" s="174"/>
      <c r="DI276" s="367">
        <f t="shared" si="209"/>
        <v>0</v>
      </c>
      <c r="DJ276" s="600">
        <f t="shared" si="210"/>
        <v>0</v>
      </c>
      <c r="DK276" s="601">
        <f t="shared" si="211"/>
        <v>0</v>
      </c>
      <c r="DL276" s="601">
        <f t="shared" si="212"/>
        <v>0</v>
      </c>
      <c r="DM276" s="601">
        <f t="shared" si="213"/>
        <v>0</v>
      </c>
      <c r="DN276" s="601">
        <f t="shared" si="214"/>
        <v>0</v>
      </c>
      <c r="DO276" s="602">
        <f t="shared" si="215"/>
        <v>0</v>
      </c>
      <c r="DP276" s="600">
        <f t="shared" si="216"/>
        <v>0</v>
      </c>
      <c r="DQ276" s="601">
        <f t="shared" si="217"/>
        <v>0</v>
      </c>
      <c r="DR276" s="601">
        <f t="shared" si="218"/>
        <v>0</v>
      </c>
      <c r="DS276" s="601">
        <f t="shared" si="219"/>
        <v>0</v>
      </c>
      <c r="DT276" s="601">
        <f t="shared" si="220"/>
        <v>0</v>
      </c>
      <c r="DU276" s="602">
        <f t="shared" si="221"/>
        <v>0</v>
      </c>
      <c r="DV276" s="600">
        <f t="shared" si="222"/>
        <v>0</v>
      </c>
      <c r="DW276" s="601">
        <f t="shared" si="223"/>
        <v>0</v>
      </c>
      <c r="DX276" s="601">
        <f t="shared" si="224"/>
        <v>0</v>
      </c>
      <c r="DY276" s="601">
        <f t="shared" si="225"/>
        <v>0</v>
      </c>
      <c r="DZ276" s="601">
        <f t="shared" si="226"/>
        <v>0</v>
      </c>
      <c r="EA276" s="602">
        <f t="shared" si="227"/>
        <v>0</v>
      </c>
      <c r="EB276" s="459"/>
      <c r="EC276" s="366"/>
      <c r="ED276" s="174"/>
      <c r="EE276" s="174"/>
      <c r="EF276" s="174"/>
      <c r="EG276" s="174"/>
      <c r="EH276" s="174">
        <f t="shared" si="228"/>
        <v>0</v>
      </c>
      <c r="EI276" s="602"/>
      <c r="EJ276" s="459"/>
      <c r="EK276" s="614"/>
      <c r="EL276" s="622"/>
      <c r="EM276" s="623"/>
      <c r="EO276" s="600">
        <v>943487.52</v>
      </c>
      <c r="EP276" s="601">
        <v>286052.47999999998</v>
      </c>
      <c r="EQ276" s="601">
        <f t="shared" si="229"/>
        <v>1229540</v>
      </c>
      <c r="ER276" s="624" t="s">
        <v>5860</v>
      </c>
      <c r="ES276" s="625">
        <v>45149</v>
      </c>
    </row>
    <row r="277" spans="1:149">
      <c r="A277" s="231">
        <v>331</v>
      </c>
      <c r="B277" s="151">
        <v>5426</v>
      </c>
      <c r="C277" s="151">
        <v>72742615</v>
      </c>
      <c r="D277" s="232" t="s">
        <v>1978</v>
      </c>
      <c r="E277" s="366"/>
      <c r="F277" s="174"/>
      <c r="G277" s="174"/>
      <c r="H277" s="174"/>
      <c r="I277" s="174"/>
      <c r="J277" s="367">
        <f t="shared" si="231"/>
        <v>0</v>
      </c>
      <c r="K277" s="366"/>
      <c r="L277" s="174"/>
      <c r="M277" s="174"/>
      <c r="N277" s="174"/>
      <c r="O277" s="174"/>
      <c r="P277" s="367">
        <f t="shared" si="194"/>
        <v>0</v>
      </c>
      <c r="Q277" s="366"/>
      <c r="R277" s="174">
        <f t="shared" si="195"/>
        <v>0</v>
      </c>
      <c r="S277" s="174"/>
      <c r="T277" s="174"/>
      <c r="U277" s="174"/>
      <c r="V277" s="367">
        <f t="shared" si="189"/>
        <v>0</v>
      </c>
      <c r="W277" s="366"/>
      <c r="X277" s="174"/>
      <c r="Y277" s="174"/>
      <c r="Z277" s="174"/>
      <c r="AA277" s="174"/>
      <c r="AB277" s="367">
        <f t="shared" si="190"/>
        <v>0</v>
      </c>
      <c r="AC277" s="366"/>
      <c r="AD277" s="174"/>
      <c r="AE277" s="174"/>
      <c r="AF277" s="174"/>
      <c r="AG277" s="174"/>
      <c r="AH277" s="367">
        <f t="shared" si="191"/>
        <v>0</v>
      </c>
      <c r="AI277" s="366"/>
      <c r="AJ277" s="174"/>
      <c r="AK277" s="174"/>
      <c r="AL277" s="174"/>
      <c r="AM277" s="174">
        <f t="shared" si="196"/>
        <v>0</v>
      </c>
      <c r="AN277" s="367">
        <f t="shared" si="192"/>
        <v>0</v>
      </c>
      <c r="AO277" s="611"/>
      <c r="AP277" s="174"/>
      <c r="AQ277" s="174"/>
      <c r="AR277" s="174"/>
      <c r="AS277" s="174"/>
      <c r="AT277" s="367">
        <f t="shared" si="197"/>
        <v>0</v>
      </c>
      <c r="AU277" s="366"/>
      <c r="AV277" s="174"/>
      <c r="AW277" s="174"/>
      <c r="AX277" s="174"/>
      <c r="AY277" s="174"/>
      <c r="AZ277" s="367">
        <f t="shared" si="193"/>
        <v>0</v>
      </c>
      <c r="BA277" s="366"/>
      <c r="BB277" s="174"/>
      <c r="BC277" s="174"/>
      <c r="BD277" s="174"/>
      <c r="BE277" s="174">
        <f t="shared" si="198"/>
        <v>0</v>
      </c>
      <c r="BF277" s="367">
        <f t="shared" si="199"/>
        <v>0</v>
      </c>
      <c r="BG277" s="611"/>
      <c r="BH277" s="174"/>
      <c r="BI277" s="174"/>
      <c r="BJ277" s="174"/>
      <c r="BK277" s="174"/>
      <c r="BL277" s="367">
        <f t="shared" si="232"/>
        <v>0</v>
      </c>
      <c r="BM277" s="366"/>
      <c r="BN277" s="174"/>
      <c r="BO277" s="174"/>
      <c r="BP277" s="174"/>
      <c r="BQ277" s="174"/>
      <c r="BR277" s="367">
        <f t="shared" si="200"/>
        <v>0</v>
      </c>
      <c r="BS277" s="366"/>
      <c r="BT277" s="174"/>
      <c r="BU277" s="174"/>
      <c r="BV277" s="174"/>
      <c r="BW277" s="174"/>
      <c r="BX277" s="367">
        <f t="shared" si="201"/>
        <v>0</v>
      </c>
      <c r="BY277" s="366"/>
      <c r="BZ277" s="174"/>
      <c r="CA277" s="174"/>
      <c r="CB277" s="174"/>
      <c r="CC277" s="174"/>
      <c r="CD277" s="367">
        <f t="shared" si="202"/>
        <v>0</v>
      </c>
      <c r="CE277" s="618"/>
      <c r="CF277" s="366"/>
      <c r="CG277" s="174"/>
      <c r="CH277" s="174"/>
      <c r="CI277" s="174"/>
      <c r="CJ277" s="174"/>
      <c r="CK277" s="367">
        <f t="shared" si="233"/>
        <v>0</v>
      </c>
      <c r="CL277" s="611">
        <f t="shared" si="203"/>
        <v>0</v>
      </c>
      <c r="CM277" s="174">
        <f t="shared" si="204"/>
        <v>0</v>
      </c>
      <c r="CN277" s="174">
        <f t="shared" si="205"/>
        <v>0</v>
      </c>
      <c r="CO277" s="174">
        <f t="shared" si="206"/>
        <v>0</v>
      </c>
      <c r="CP277" s="174">
        <f t="shared" si="207"/>
        <v>0</v>
      </c>
      <c r="CQ277" s="367">
        <f t="shared" si="234"/>
        <v>0</v>
      </c>
      <c r="CR277" s="613"/>
      <c r="CS277" s="601"/>
      <c r="CT277" s="601"/>
      <c r="CU277" s="601"/>
      <c r="CV277" s="601"/>
      <c r="CW277" s="367">
        <f t="shared" si="230"/>
        <v>0</v>
      </c>
      <c r="CX277" s="366"/>
      <c r="CY277" s="174"/>
      <c r="CZ277" s="174"/>
      <c r="DA277" s="174"/>
      <c r="DB277" s="174"/>
      <c r="DC277" s="367">
        <f t="shared" si="208"/>
        <v>0</v>
      </c>
      <c r="DD277" s="366"/>
      <c r="DE277" s="174"/>
      <c r="DF277" s="174"/>
      <c r="DG277" s="174"/>
      <c r="DH277" s="174"/>
      <c r="DI277" s="367">
        <f t="shared" si="209"/>
        <v>0</v>
      </c>
      <c r="DJ277" s="600">
        <f t="shared" si="210"/>
        <v>0</v>
      </c>
      <c r="DK277" s="601">
        <f t="shared" si="211"/>
        <v>0</v>
      </c>
      <c r="DL277" s="601">
        <f t="shared" si="212"/>
        <v>0</v>
      </c>
      <c r="DM277" s="601">
        <f t="shared" si="213"/>
        <v>0</v>
      </c>
      <c r="DN277" s="601">
        <f t="shared" si="214"/>
        <v>0</v>
      </c>
      <c r="DO277" s="602">
        <f t="shared" si="215"/>
        <v>0</v>
      </c>
      <c r="DP277" s="600">
        <f t="shared" si="216"/>
        <v>0</v>
      </c>
      <c r="DQ277" s="601">
        <f t="shared" si="217"/>
        <v>0</v>
      </c>
      <c r="DR277" s="601">
        <f t="shared" si="218"/>
        <v>0</v>
      </c>
      <c r="DS277" s="601">
        <f t="shared" si="219"/>
        <v>0</v>
      </c>
      <c r="DT277" s="601">
        <f t="shared" si="220"/>
        <v>0</v>
      </c>
      <c r="DU277" s="602">
        <f t="shared" si="221"/>
        <v>0</v>
      </c>
      <c r="DV277" s="600">
        <f t="shared" si="222"/>
        <v>0</v>
      </c>
      <c r="DW277" s="601">
        <f t="shared" si="223"/>
        <v>0</v>
      </c>
      <c r="DX277" s="601">
        <f t="shared" si="224"/>
        <v>0</v>
      </c>
      <c r="DY277" s="601">
        <f t="shared" si="225"/>
        <v>0</v>
      </c>
      <c r="DZ277" s="601">
        <f t="shared" si="226"/>
        <v>0</v>
      </c>
      <c r="EA277" s="602">
        <f t="shared" si="227"/>
        <v>0</v>
      </c>
      <c r="EB277" s="459"/>
      <c r="EC277" s="366"/>
      <c r="ED277" s="174"/>
      <c r="EE277" s="174"/>
      <c r="EF277" s="174"/>
      <c r="EG277" s="174"/>
      <c r="EH277" s="174">
        <f t="shared" si="228"/>
        <v>0</v>
      </c>
      <c r="EI277" s="602"/>
      <c r="EJ277" s="459"/>
      <c r="EK277" s="614">
        <v>47289</v>
      </c>
      <c r="EL277" s="622" t="s">
        <v>5641</v>
      </c>
      <c r="EM277" s="623">
        <v>44956</v>
      </c>
      <c r="EO277" s="600"/>
      <c r="EP277" s="601"/>
      <c r="EQ277" s="601"/>
      <c r="ER277" s="624"/>
      <c r="ES277" s="625"/>
    </row>
    <row r="278" spans="1:149">
      <c r="A278" s="231">
        <v>332</v>
      </c>
      <c r="B278" s="151">
        <v>5423</v>
      </c>
      <c r="C278" s="151">
        <v>72742453</v>
      </c>
      <c r="D278" s="232" t="s">
        <v>4264</v>
      </c>
      <c r="E278" s="366"/>
      <c r="F278" s="174"/>
      <c r="G278" s="174"/>
      <c r="H278" s="174"/>
      <c r="I278" s="174"/>
      <c r="J278" s="367">
        <f t="shared" si="231"/>
        <v>0</v>
      </c>
      <c r="K278" s="366"/>
      <c r="L278" s="174"/>
      <c r="M278" s="174"/>
      <c r="N278" s="174"/>
      <c r="O278" s="174"/>
      <c r="P278" s="367">
        <f t="shared" si="194"/>
        <v>0</v>
      </c>
      <c r="Q278" s="366"/>
      <c r="R278" s="174">
        <f t="shared" si="195"/>
        <v>0</v>
      </c>
      <c r="S278" s="174"/>
      <c r="T278" s="174"/>
      <c r="U278" s="174"/>
      <c r="V278" s="367">
        <f t="shared" si="189"/>
        <v>0</v>
      </c>
      <c r="W278" s="366"/>
      <c r="X278" s="174"/>
      <c r="Y278" s="174"/>
      <c r="Z278" s="174"/>
      <c r="AA278" s="174"/>
      <c r="AB278" s="367">
        <f t="shared" si="190"/>
        <v>0</v>
      </c>
      <c r="AC278" s="366"/>
      <c r="AD278" s="174"/>
      <c r="AE278" s="174"/>
      <c r="AF278" s="174"/>
      <c r="AG278" s="174"/>
      <c r="AH278" s="367">
        <f t="shared" si="191"/>
        <v>0</v>
      </c>
      <c r="AI278" s="366"/>
      <c r="AJ278" s="174"/>
      <c r="AK278" s="174"/>
      <c r="AL278" s="174"/>
      <c r="AM278" s="174">
        <f t="shared" si="196"/>
        <v>0</v>
      </c>
      <c r="AN278" s="367">
        <f t="shared" si="192"/>
        <v>0</v>
      </c>
      <c r="AO278" s="611"/>
      <c r="AP278" s="174"/>
      <c r="AQ278" s="174"/>
      <c r="AR278" s="174"/>
      <c r="AS278" s="174"/>
      <c r="AT278" s="367">
        <f t="shared" si="197"/>
        <v>0</v>
      </c>
      <c r="AU278" s="366"/>
      <c r="AV278" s="174"/>
      <c r="AW278" s="174"/>
      <c r="AX278" s="174"/>
      <c r="AY278" s="174"/>
      <c r="AZ278" s="367">
        <f t="shared" si="193"/>
        <v>0</v>
      </c>
      <c r="BA278" s="366"/>
      <c r="BB278" s="174"/>
      <c r="BC278" s="174"/>
      <c r="BD278" s="174"/>
      <c r="BE278" s="174">
        <f t="shared" si="198"/>
        <v>0</v>
      </c>
      <c r="BF278" s="367">
        <f t="shared" si="199"/>
        <v>0</v>
      </c>
      <c r="BG278" s="611"/>
      <c r="BH278" s="174"/>
      <c r="BI278" s="174"/>
      <c r="BJ278" s="174"/>
      <c r="BK278" s="174"/>
      <c r="BL278" s="367">
        <f t="shared" si="232"/>
        <v>0</v>
      </c>
      <c r="BM278" s="366"/>
      <c r="BN278" s="174"/>
      <c r="BO278" s="174"/>
      <c r="BP278" s="174"/>
      <c r="BQ278" s="174"/>
      <c r="BR278" s="367">
        <f t="shared" si="200"/>
        <v>0</v>
      </c>
      <c r="BS278" s="366"/>
      <c r="BT278" s="174"/>
      <c r="BU278" s="174"/>
      <c r="BV278" s="174"/>
      <c r="BW278" s="174"/>
      <c r="BX278" s="367">
        <f t="shared" si="201"/>
        <v>0</v>
      </c>
      <c r="BY278" s="366"/>
      <c r="BZ278" s="174"/>
      <c r="CA278" s="174"/>
      <c r="CB278" s="174"/>
      <c r="CC278" s="174"/>
      <c r="CD278" s="367">
        <f t="shared" si="202"/>
        <v>0</v>
      </c>
      <c r="CE278" s="618"/>
      <c r="CF278" s="366"/>
      <c r="CG278" s="174"/>
      <c r="CH278" s="174"/>
      <c r="CI278" s="174"/>
      <c r="CJ278" s="174"/>
      <c r="CK278" s="367">
        <f t="shared" si="233"/>
        <v>0</v>
      </c>
      <c r="CL278" s="611">
        <f t="shared" si="203"/>
        <v>0</v>
      </c>
      <c r="CM278" s="174">
        <f t="shared" si="204"/>
        <v>0</v>
      </c>
      <c r="CN278" s="174">
        <f t="shared" si="205"/>
        <v>0</v>
      </c>
      <c r="CO278" s="174">
        <f t="shared" si="206"/>
        <v>0</v>
      </c>
      <c r="CP278" s="174">
        <f t="shared" si="207"/>
        <v>0</v>
      </c>
      <c r="CQ278" s="367">
        <f t="shared" si="234"/>
        <v>0</v>
      </c>
      <c r="CR278" s="613"/>
      <c r="CS278" s="601"/>
      <c r="CT278" s="601"/>
      <c r="CU278" s="601"/>
      <c r="CV278" s="601"/>
      <c r="CW278" s="367">
        <f t="shared" si="230"/>
        <v>0</v>
      </c>
      <c r="CX278" s="366"/>
      <c r="CY278" s="174"/>
      <c r="CZ278" s="174"/>
      <c r="DA278" s="174"/>
      <c r="DB278" s="174"/>
      <c r="DC278" s="367">
        <f t="shared" si="208"/>
        <v>0</v>
      </c>
      <c r="DD278" s="366"/>
      <c r="DE278" s="174"/>
      <c r="DF278" s="174"/>
      <c r="DG278" s="174"/>
      <c r="DH278" s="174"/>
      <c r="DI278" s="367">
        <f t="shared" si="209"/>
        <v>0</v>
      </c>
      <c r="DJ278" s="600">
        <f t="shared" si="210"/>
        <v>0</v>
      </c>
      <c r="DK278" s="601">
        <f t="shared" si="211"/>
        <v>0</v>
      </c>
      <c r="DL278" s="601">
        <f t="shared" si="212"/>
        <v>0</v>
      </c>
      <c r="DM278" s="601">
        <f t="shared" si="213"/>
        <v>0</v>
      </c>
      <c r="DN278" s="601">
        <f t="shared" si="214"/>
        <v>0</v>
      </c>
      <c r="DO278" s="602">
        <f t="shared" si="215"/>
        <v>0</v>
      </c>
      <c r="DP278" s="600">
        <f t="shared" si="216"/>
        <v>0</v>
      </c>
      <c r="DQ278" s="601">
        <f t="shared" si="217"/>
        <v>0</v>
      </c>
      <c r="DR278" s="601">
        <f t="shared" si="218"/>
        <v>0</v>
      </c>
      <c r="DS278" s="601">
        <f t="shared" si="219"/>
        <v>0</v>
      </c>
      <c r="DT278" s="601">
        <f t="shared" si="220"/>
        <v>0</v>
      </c>
      <c r="DU278" s="602">
        <f t="shared" si="221"/>
        <v>0</v>
      </c>
      <c r="DV278" s="600">
        <f t="shared" si="222"/>
        <v>0</v>
      </c>
      <c r="DW278" s="601">
        <f t="shared" si="223"/>
        <v>0</v>
      </c>
      <c r="DX278" s="601">
        <f t="shared" si="224"/>
        <v>0</v>
      </c>
      <c r="DY278" s="601">
        <f t="shared" si="225"/>
        <v>0</v>
      </c>
      <c r="DZ278" s="601">
        <f t="shared" si="226"/>
        <v>0</v>
      </c>
      <c r="EA278" s="602">
        <f t="shared" si="227"/>
        <v>0</v>
      </c>
      <c r="EB278" s="459"/>
      <c r="EC278" s="366"/>
      <c r="ED278" s="174"/>
      <c r="EE278" s="174"/>
      <c r="EF278" s="174"/>
      <c r="EG278" s="174"/>
      <c r="EH278" s="174">
        <f t="shared" si="228"/>
        <v>0</v>
      </c>
      <c r="EI278" s="602"/>
      <c r="EJ278" s="459"/>
      <c r="EK278" s="614"/>
      <c r="EL278" s="622"/>
      <c r="EM278" s="623"/>
      <c r="EO278" s="600"/>
      <c r="EP278" s="601"/>
      <c r="EQ278" s="601"/>
      <c r="ER278" s="624"/>
      <c r="ES278" s="625"/>
    </row>
    <row r="279" spans="1:149">
      <c r="A279" s="231">
        <v>333</v>
      </c>
      <c r="B279" s="151">
        <v>5422</v>
      </c>
      <c r="C279" s="151">
        <v>854751</v>
      </c>
      <c r="D279" s="232" t="s">
        <v>2718</v>
      </c>
      <c r="E279" s="366"/>
      <c r="F279" s="174">
        <v>128160</v>
      </c>
      <c r="G279" s="174"/>
      <c r="H279" s="174"/>
      <c r="I279" s="174"/>
      <c r="J279" s="367">
        <f t="shared" si="231"/>
        <v>128160</v>
      </c>
      <c r="K279" s="366"/>
      <c r="L279" s="174"/>
      <c r="M279" s="174"/>
      <c r="N279" s="174"/>
      <c r="O279" s="174"/>
      <c r="P279" s="367">
        <f t="shared" si="194"/>
        <v>0</v>
      </c>
      <c r="Q279" s="366"/>
      <c r="R279" s="174">
        <f t="shared" si="195"/>
        <v>128160</v>
      </c>
      <c r="S279" s="174"/>
      <c r="T279" s="174"/>
      <c r="U279" s="174"/>
      <c r="V279" s="367">
        <f t="shared" si="189"/>
        <v>128160</v>
      </c>
      <c r="W279" s="366"/>
      <c r="X279" s="174"/>
      <c r="Y279" s="174"/>
      <c r="Z279" s="174"/>
      <c r="AA279" s="174">
        <v>636000</v>
      </c>
      <c r="AB279" s="367">
        <f t="shared" si="190"/>
        <v>636000</v>
      </c>
      <c r="AC279" s="366"/>
      <c r="AD279" s="174"/>
      <c r="AE279" s="174"/>
      <c r="AF279" s="174"/>
      <c r="AG279" s="174"/>
      <c r="AH279" s="367">
        <f t="shared" si="191"/>
        <v>0</v>
      </c>
      <c r="AI279" s="366"/>
      <c r="AJ279" s="174"/>
      <c r="AK279" s="174"/>
      <c r="AL279" s="174"/>
      <c r="AM279" s="174">
        <f t="shared" si="196"/>
        <v>636000</v>
      </c>
      <c r="AN279" s="367">
        <f t="shared" si="192"/>
        <v>636000</v>
      </c>
      <c r="AO279" s="611"/>
      <c r="AP279" s="174"/>
      <c r="AQ279" s="174"/>
      <c r="AR279" s="174"/>
      <c r="AS279" s="174">
        <v>155000</v>
      </c>
      <c r="AT279" s="367">
        <f t="shared" si="197"/>
        <v>155000</v>
      </c>
      <c r="AU279" s="366"/>
      <c r="AV279" s="174"/>
      <c r="AW279" s="174"/>
      <c r="AX279" s="174"/>
      <c r="AY279" s="174"/>
      <c r="AZ279" s="367">
        <f t="shared" si="193"/>
        <v>0</v>
      </c>
      <c r="BA279" s="366"/>
      <c r="BB279" s="174"/>
      <c r="BC279" s="174"/>
      <c r="BD279" s="174"/>
      <c r="BE279" s="174">
        <f t="shared" si="198"/>
        <v>155000</v>
      </c>
      <c r="BF279" s="367">
        <f t="shared" si="199"/>
        <v>155000</v>
      </c>
      <c r="BG279" s="611"/>
      <c r="BH279" s="174"/>
      <c r="BI279" s="174"/>
      <c r="BJ279" s="174"/>
      <c r="BK279" s="174"/>
      <c r="BL279" s="367">
        <f t="shared" si="232"/>
        <v>0</v>
      </c>
      <c r="BM279" s="366"/>
      <c r="BN279" s="174"/>
      <c r="BO279" s="174"/>
      <c r="BP279" s="174"/>
      <c r="BQ279" s="174"/>
      <c r="BR279" s="367">
        <f t="shared" si="200"/>
        <v>0</v>
      </c>
      <c r="BS279" s="366"/>
      <c r="BT279" s="174"/>
      <c r="BU279" s="174"/>
      <c r="BV279" s="174"/>
      <c r="BW279" s="174"/>
      <c r="BX279" s="367">
        <f t="shared" si="201"/>
        <v>0</v>
      </c>
      <c r="BY279" s="366">
        <v>115480</v>
      </c>
      <c r="BZ279" s="174"/>
      <c r="CA279" s="174">
        <v>39032</v>
      </c>
      <c r="CB279" s="174">
        <v>2310</v>
      </c>
      <c r="CC279" s="174"/>
      <c r="CD279" s="367">
        <f t="shared" si="202"/>
        <v>156822</v>
      </c>
      <c r="CE279" s="618">
        <v>0.33329999999999999</v>
      </c>
      <c r="CF279" s="366"/>
      <c r="CG279" s="174"/>
      <c r="CH279" s="174"/>
      <c r="CI279" s="174"/>
      <c r="CJ279" s="174"/>
      <c r="CK279" s="367">
        <f t="shared" si="233"/>
        <v>0</v>
      </c>
      <c r="CL279" s="611">
        <f t="shared" si="203"/>
        <v>115480</v>
      </c>
      <c r="CM279" s="174">
        <f t="shared" si="204"/>
        <v>0</v>
      </c>
      <c r="CN279" s="174">
        <f t="shared" si="205"/>
        <v>39032</v>
      </c>
      <c r="CO279" s="174">
        <f t="shared" si="206"/>
        <v>2310</v>
      </c>
      <c r="CP279" s="174">
        <f t="shared" si="207"/>
        <v>0</v>
      </c>
      <c r="CQ279" s="367">
        <f t="shared" si="234"/>
        <v>156822</v>
      </c>
      <c r="CR279" s="613"/>
      <c r="CS279" s="601"/>
      <c r="CT279" s="601"/>
      <c r="CU279" s="601"/>
      <c r="CV279" s="601"/>
      <c r="CW279" s="367">
        <f t="shared" si="230"/>
        <v>0</v>
      </c>
      <c r="CX279" s="366"/>
      <c r="CY279" s="174"/>
      <c r="CZ279" s="174"/>
      <c r="DA279" s="174"/>
      <c r="DB279" s="174"/>
      <c r="DC279" s="367">
        <f t="shared" si="208"/>
        <v>0</v>
      </c>
      <c r="DD279" s="366"/>
      <c r="DE279" s="174"/>
      <c r="DF279" s="174"/>
      <c r="DG279" s="174"/>
      <c r="DH279" s="174"/>
      <c r="DI279" s="367">
        <f t="shared" si="209"/>
        <v>0</v>
      </c>
      <c r="DJ279" s="600">
        <f t="shared" si="210"/>
        <v>115480</v>
      </c>
      <c r="DK279" s="601">
        <f t="shared" si="211"/>
        <v>128160</v>
      </c>
      <c r="DL279" s="601">
        <f t="shared" si="212"/>
        <v>39032</v>
      </c>
      <c r="DM279" s="601">
        <f t="shared" si="213"/>
        <v>2310</v>
      </c>
      <c r="DN279" s="601">
        <f t="shared" si="214"/>
        <v>791000</v>
      </c>
      <c r="DO279" s="602">
        <f t="shared" si="215"/>
        <v>1075982</v>
      </c>
      <c r="DP279" s="600">
        <f t="shared" si="216"/>
        <v>0</v>
      </c>
      <c r="DQ279" s="601">
        <f t="shared" si="217"/>
        <v>0</v>
      </c>
      <c r="DR279" s="601">
        <f t="shared" si="218"/>
        <v>0</v>
      </c>
      <c r="DS279" s="601">
        <f t="shared" si="219"/>
        <v>0</v>
      </c>
      <c r="DT279" s="601">
        <f t="shared" si="220"/>
        <v>0</v>
      </c>
      <c r="DU279" s="602">
        <f t="shared" si="221"/>
        <v>0</v>
      </c>
      <c r="DV279" s="600">
        <f t="shared" si="222"/>
        <v>115480</v>
      </c>
      <c r="DW279" s="601">
        <f t="shared" si="223"/>
        <v>128160</v>
      </c>
      <c r="DX279" s="601">
        <f t="shared" si="224"/>
        <v>39032</v>
      </c>
      <c r="DY279" s="601">
        <f t="shared" si="225"/>
        <v>2310</v>
      </c>
      <c r="DZ279" s="601">
        <f t="shared" si="226"/>
        <v>791000</v>
      </c>
      <c r="EA279" s="602">
        <f t="shared" si="227"/>
        <v>1075982</v>
      </c>
      <c r="EB279" s="459"/>
      <c r="EC279" s="366"/>
      <c r="ED279" s="174"/>
      <c r="EE279" s="174"/>
      <c r="EF279" s="174"/>
      <c r="EG279" s="174"/>
      <c r="EH279" s="174">
        <f t="shared" si="228"/>
        <v>0</v>
      </c>
      <c r="EI279" s="602"/>
      <c r="EJ279" s="459"/>
      <c r="EK279" s="614"/>
      <c r="EL279" s="622"/>
      <c r="EM279" s="623"/>
      <c r="EO279" s="600">
        <v>2178099.96</v>
      </c>
      <c r="EP279" s="601">
        <v>660370.04</v>
      </c>
      <c r="EQ279" s="601">
        <f t="shared" si="229"/>
        <v>2838470</v>
      </c>
      <c r="ER279" s="624" t="s">
        <v>5690</v>
      </c>
      <c r="ES279" s="625">
        <v>45019</v>
      </c>
    </row>
    <row r="280" spans="1:149">
      <c r="A280" s="231">
        <v>334</v>
      </c>
      <c r="B280" s="151">
        <v>5424</v>
      </c>
      <c r="C280" s="151">
        <v>72742372</v>
      </c>
      <c r="D280" s="232" t="s">
        <v>4270</v>
      </c>
      <c r="E280" s="366"/>
      <c r="F280" s="174">
        <v>21120</v>
      </c>
      <c r="G280" s="174"/>
      <c r="H280" s="174"/>
      <c r="I280" s="174"/>
      <c r="J280" s="367">
        <f t="shared" si="231"/>
        <v>21120</v>
      </c>
      <c r="K280" s="366"/>
      <c r="L280" s="174"/>
      <c r="M280" s="174"/>
      <c r="N280" s="174"/>
      <c r="O280" s="174"/>
      <c r="P280" s="367">
        <f t="shared" si="194"/>
        <v>0</v>
      </c>
      <c r="Q280" s="366"/>
      <c r="R280" s="174">
        <f t="shared" si="195"/>
        <v>21120</v>
      </c>
      <c r="S280" s="174"/>
      <c r="T280" s="174"/>
      <c r="U280" s="174"/>
      <c r="V280" s="367">
        <f t="shared" si="189"/>
        <v>21120</v>
      </c>
      <c r="W280" s="366"/>
      <c r="X280" s="174"/>
      <c r="Y280" s="174"/>
      <c r="Z280" s="174"/>
      <c r="AA280" s="174">
        <v>24000</v>
      </c>
      <c r="AB280" s="367">
        <f t="shared" si="190"/>
        <v>24000</v>
      </c>
      <c r="AC280" s="366"/>
      <c r="AD280" s="174"/>
      <c r="AE280" s="174"/>
      <c r="AF280" s="174"/>
      <c r="AG280" s="174"/>
      <c r="AH280" s="367">
        <f t="shared" si="191"/>
        <v>0</v>
      </c>
      <c r="AI280" s="366"/>
      <c r="AJ280" s="174"/>
      <c r="AK280" s="174"/>
      <c r="AL280" s="174"/>
      <c r="AM280" s="174">
        <f t="shared" si="196"/>
        <v>24000</v>
      </c>
      <c r="AN280" s="367">
        <f t="shared" si="192"/>
        <v>24000</v>
      </c>
      <c r="AO280" s="611"/>
      <c r="AP280" s="174"/>
      <c r="AQ280" s="174"/>
      <c r="AR280" s="174"/>
      <c r="AS280" s="174">
        <v>24000</v>
      </c>
      <c r="AT280" s="367">
        <f t="shared" si="197"/>
        <v>24000</v>
      </c>
      <c r="AU280" s="366"/>
      <c r="AV280" s="174"/>
      <c r="AW280" s="174"/>
      <c r="AX280" s="174"/>
      <c r="AY280" s="174"/>
      <c r="AZ280" s="367">
        <f t="shared" si="193"/>
        <v>0</v>
      </c>
      <c r="BA280" s="366"/>
      <c r="BB280" s="174"/>
      <c r="BC280" s="174"/>
      <c r="BD280" s="174"/>
      <c r="BE280" s="174">
        <f t="shared" si="198"/>
        <v>24000</v>
      </c>
      <c r="BF280" s="367">
        <f t="shared" si="199"/>
        <v>24000</v>
      </c>
      <c r="BG280" s="611"/>
      <c r="BH280" s="174"/>
      <c r="BI280" s="174"/>
      <c r="BJ280" s="174"/>
      <c r="BK280" s="174"/>
      <c r="BL280" s="367">
        <f t="shared" si="232"/>
        <v>0</v>
      </c>
      <c r="BM280" s="366"/>
      <c r="BN280" s="174"/>
      <c r="BO280" s="174"/>
      <c r="BP280" s="174"/>
      <c r="BQ280" s="174"/>
      <c r="BR280" s="367">
        <f t="shared" si="200"/>
        <v>0</v>
      </c>
      <c r="BS280" s="366"/>
      <c r="BT280" s="174"/>
      <c r="BU280" s="174"/>
      <c r="BV280" s="174"/>
      <c r="BW280" s="174"/>
      <c r="BX280" s="367">
        <f t="shared" si="201"/>
        <v>0</v>
      </c>
      <c r="BY280" s="366"/>
      <c r="BZ280" s="174"/>
      <c r="CA280" s="174"/>
      <c r="CB280" s="174"/>
      <c r="CC280" s="174"/>
      <c r="CD280" s="367">
        <f t="shared" si="202"/>
        <v>0</v>
      </c>
      <c r="CE280" s="618"/>
      <c r="CF280" s="366"/>
      <c r="CG280" s="174"/>
      <c r="CH280" s="174"/>
      <c r="CI280" s="174"/>
      <c r="CJ280" s="174"/>
      <c r="CK280" s="367">
        <f t="shared" si="233"/>
        <v>0</v>
      </c>
      <c r="CL280" s="611">
        <f t="shared" si="203"/>
        <v>0</v>
      </c>
      <c r="CM280" s="174">
        <f t="shared" si="204"/>
        <v>0</v>
      </c>
      <c r="CN280" s="174">
        <f t="shared" si="205"/>
        <v>0</v>
      </c>
      <c r="CO280" s="174">
        <f t="shared" si="206"/>
        <v>0</v>
      </c>
      <c r="CP280" s="174">
        <f t="shared" si="207"/>
        <v>0</v>
      </c>
      <c r="CQ280" s="367">
        <f t="shared" si="234"/>
        <v>0</v>
      </c>
      <c r="CR280" s="613"/>
      <c r="CS280" s="601"/>
      <c r="CT280" s="601"/>
      <c r="CU280" s="601"/>
      <c r="CV280" s="601"/>
      <c r="CW280" s="367">
        <f t="shared" si="230"/>
        <v>0</v>
      </c>
      <c r="CX280" s="366"/>
      <c r="CY280" s="174"/>
      <c r="CZ280" s="174"/>
      <c r="DA280" s="174"/>
      <c r="DB280" s="174"/>
      <c r="DC280" s="367">
        <f t="shared" si="208"/>
        <v>0</v>
      </c>
      <c r="DD280" s="366"/>
      <c r="DE280" s="174"/>
      <c r="DF280" s="174"/>
      <c r="DG280" s="174"/>
      <c r="DH280" s="174"/>
      <c r="DI280" s="367">
        <f t="shared" si="209"/>
        <v>0</v>
      </c>
      <c r="DJ280" s="600">
        <f t="shared" si="210"/>
        <v>0</v>
      </c>
      <c r="DK280" s="601">
        <f t="shared" si="211"/>
        <v>21120</v>
      </c>
      <c r="DL280" s="601">
        <f t="shared" si="212"/>
        <v>0</v>
      </c>
      <c r="DM280" s="601">
        <f t="shared" si="213"/>
        <v>0</v>
      </c>
      <c r="DN280" s="601">
        <f t="shared" si="214"/>
        <v>48000</v>
      </c>
      <c r="DO280" s="602">
        <f t="shared" si="215"/>
        <v>69120</v>
      </c>
      <c r="DP280" s="600">
        <f t="shared" si="216"/>
        <v>0</v>
      </c>
      <c r="DQ280" s="601">
        <f t="shared" si="217"/>
        <v>0</v>
      </c>
      <c r="DR280" s="601">
        <f t="shared" si="218"/>
        <v>0</v>
      </c>
      <c r="DS280" s="601">
        <f t="shared" si="219"/>
        <v>0</v>
      </c>
      <c r="DT280" s="601">
        <f t="shared" si="220"/>
        <v>0</v>
      </c>
      <c r="DU280" s="602">
        <f t="shared" si="221"/>
        <v>0</v>
      </c>
      <c r="DV280" s="600">
        <f t="shared" si="222"/>
        <v>0</v>
      </c>
      <c r="DW280" s="601">
        <f t="shared" si="223"/>
        <v>21120</v>
      </c>
      <c r="DX280" s="601">
        <f t="shared" si="224"/>
        <v>0</v>
      </c>
      <c r="DY280" s="601">
        <f t="shared" si="225"/>
        <v>0</v>
      </c>
      <c r="DZ280" s="601">
        <f t="shared" si="226"/>
        <v>48000</v>
      </c>
      <c r="EA280" s="602">
        <f t="shared" si="227"/>
        <v>69120</v>
      </c>
      <c r="EB280" s="459"/>
      <c r="EC280" s="366"/>
      <c r="ED280" s="174"/>
      <c r="EE280" s="174"/>
      <c r="EF280" s="174"/>
      <c r="EG280" s="174"/>
      <c r="EH280" s="174">
        <f t="shared" si="228"/>
        <v>0</v>
      </c>
      <c r="EI280" s="602"/>
      <c r="EJ280" s="459"/>
      <c r="EK280" s="614"/>
      <c r="EL280" s="622"/>
      <c r="EM280" s="623"/>
      <c r="EO280" s="600">
        <v>276246</v>
      </c>
      <c r="EP280" s="601">
        <v>83754</v>
      </c>
      <c r="EQ280" s="601">
        <f t="shared" si="229"/>
        <v>360000</v>
      </c>
      <c r="ER280" s="624" t="s">
        <v>5771</v>
      </c>
      <c r="ES280" s="625">
        <v>45110</v>
      </c>
    </row>
    <row r="281" spans="1:149">
      <c r="A281" s="231">
        <v>335</v>
      </c>
      <c r="B281" s="151">
        <v>5427</v>
      </c>
      <c r="C281" s="151">
        <v>72742534</v>
      </c>
      <c r="D281" s="232" t="s">
        <v>4274</v>
      </c>
      <c r="E281" s="366"/>
      <c r="F281" s="174"/>
      <c r="G281" s="174"/>
      <c r="H281" s="174"/>
      <c r="I281" s="174"/>
      <c r="J281" s="367">
        <f t="shared" si="231"/>
        <v>0</v>
      </c>
      <c r="K281" s="366"/>
      <c r="L281" s="174"/>
      <c r="M281" s="174"/>
      <c r="N281" s="174"/>
      <c r="O281" s="174"/>
      <c r="P281" s="367">
        <f t="shared" si="194"/>
        <v>0</v>
      </c>
      <c r="Q281" s="366"/>
      <c r="R281" s="174">
        <f t="shared" si="195"/>
        <v>0</v>
      </c>
      <c r="S281" s="174"/>
      <c r="T281" s="174"/>
      <c r="U281" s="174"/>
      <c r="V281" s="367">
        <f t="shared" si="189"/>
        <v>0</v>
      </c>
      <c r="W281" s="366"/>
      <c r="X281" s="174"/>
      <c r="Y281" s="174"/>
      <c r="Z281" s="174"/>
      <c r="AA281" s="174"/>
      <c r="AB281" s="367">
        <f t="shared" si="190"/>
        <v>0</v>
      </c>
      <c r="AC281" s="366"/>
      <c r="AD281" s="174"/>
      <c r="AE281" s="174"/>
      <c r="AF281" s="174"/>
      <c r="AG281" s="174"/>
      <c r="AH281" s="367">
        <f t="shared" si="191"/>
        <v>0</v>
      </c>
      <c r="AI281" s="366"/>
      <c r="AJ281" s="174"/>
      <c r="AK281" s="174"/>
      <c r="AL281" s="174"/>
      <c r="AM281" s="174">
        <f t="shared" si="196"/>
        <v>0</v>
      </c>
      <c r="AN281" s="367">
        <f t="shared" si="192"/>
        <v>0</v>
      </c>
      <c r="AO281" s="611"/>
      <c r="AP281" s="174"/>
      <c r="AQ281" s="174"/>
      <c r="AR281" s="174"/>
      <c r="AS281" s="174"/>
      <c r="AT281" s="367">
        <f t="shared" si="197"/>
        <v>0</v>
      </c>
      <c r="AU281" s="366"/>
      <c r="AV281" s="174"/>
      <c r="AW281" s="174"/>
      <c r="AX281" s="174"/>
      <c r="AY281" s="174"/>
      <c r="AZ281" s="367">
        <f t="shared" si="193"/>
        <v>0</v>
      </c>
      <c r="BA281" s="366"/>
      <c r="BB281" s="174"/>
      <c r="BC281" s="174"/>
      <c r="BD281" s="174"/>
      <c r="BE281" s="174">
        <f t="shared" si="198"/>
        <v>0</v>
      </c>
      <c r="BF281" s="367">
        <f t="shared" si="199"/>
        <v>0</v>
      </c>
      <c r="BG281" s="611"/>
      <c r="BH281" s="174"/>
      <c r="BI281" s="174"/>
      <c r="BJ281" s="174"/>
      <c r="BK281" s="174"/>
      <c r="BL281" s="367">
        <f t="shared" si="232"/>
        <v>0</v>
      </c>
      <c r="BM281" s="366"/>
      <c r="BN281" s="174"/>
      <c r="BO281" s="174"/>
      <c r="BP281" s="174"/>
      <c r="BQ281" s="174"/>
      <c r="BR281" s="367">
        <f t="shared" si="200"/>
        <v>0</v>
      </c>
      <c r="BS281" s="366"/>
      <c r="BT281" s="174"/>
      <c r="BU281" s="174"/>
      <c r="BV281" s="174"/>
      <c r="BW281" s="174"/>
      <c r="BX281" s="367">
        <f t="shared" si="201"/>
        <v>0</v>
      </c>
      <c r="BY281" s="366"/>
      <c r="BZ281" s="174"/>
      <c r="CA281" s="174"/>
      <c r="CB281" s="174"/>
      <c r="CC281" s="174"/>
      <c r="CD281" s="367">
        <f t="shared" si="202"/>
        <v>0</v>
      </c>
      <c r="CE281" s="618"/>
      <c r="CF281" s="366"/>
      <c r="CG281" s="174"/>
      <c r="CH281" s="174"/>
      <c r="CI281" s="174"/>
      <c r="CJ281" s="174"/>
      <c r="CK281" s="367">
        <f t="shared" si="233"/>
        <v>0</v>
      </c>
      <c r="CL281" s="611">
        <f t="shared" si="203"/>
        <v>0</v>
      </c>
      <c r="CM281" s="174">
        <f t="shared" si="204"/>
        <v>0</v>
      </c>
      <c r="CN281" s="174">
        <f t="shared" si="205"/>
        <v>0</v>
      </c>
      <c r="CO281" s="174">
        <f t="shared" si="206"/>
        <v>0</v>
      </c>
      <c r="CP281" s="174">
        <f t="shared" si="207"/>
        <v>0</v>
      </c>
      <c r="CQ281" s="367">
        <f t="shared" si="234"/>
        <v>0</v>
      </c>
      <c r="CR281" s="613"/>
      <c r="CS281" s="601"/>
      <c r="CT281" s="601"/>
      <c r="CU281" s="601"/>
      <c r="CV281" s="601"/>
      <c r="CW281" s="367">
        <f t="shared" si="230"/>
        <v>0</v>
      </c>
      <c r="CX281" s="366"/>
      <c r="CY281" s="174"/>
      <c r="CZ281" s="174"/>
      <c r="DA281" s="174"/>
      <c r="DB281" s="174"/>
      <c r="DC281" s="367">
        <f t="shared" si="208"/>
        <v>0</v>
      </c>
      <c r="DD281" s="366"/>
      <c r="DE281" s="174"/>
      <c r="DF281" s="174"/>
      <c r="DG281" s="174"/>
      <c r="DH281" s="174"/>
      <c r="DI281" s="367">
        <f t="shared" si="209"/>
        <v>0</v>
      </c>
      <c r="DJ281" s="600">
        <f t="shared" si="210"/>
        <v>0</v>
      </c>
      <c r="DK281" s="601">
        <f t="shared" si="211"/>
        <v>0</v>
      </c>
      <c r="DL281" s="601">
        <f t="shared" si="212"/>
        <v>0</v>
      </c>
      <c r="DM281" s="601">
        <f t="shared" si="213"/>
        <v>0</v>
      </c>
      <c r="DN281" s="601">
        <f t="shared" si="214"/>
        <v>0</v>
      </c>
      <c r="DO281" s="602">
        <f t="shared" si="215"/>
        <v>0</v>
      </c>
      <c r="DP281" s="600">
        <f t="shared" si="216"/>
        <v>0</v>
      </c>
      <c r="DQ281" s="601">
        <f t="shared" si="217"/>
        <v>0</v>
      </c>
      <c r="DR281" s="601">
        <f t="shared" si="218"/>
        <v>0</v>
      </c>
      <c r="DS281" s="601">
        <f t="shared" si="219"/>
        <v>0</v>
      </c>
      <c r="DT281" s="601">
        <f t="shared" si="220"/>
        <v>0</v>
      </c>
      <c r="DU281" s="602">
        <f t="shared" si="221"/>
        <v>0</v>
      </c>
      <c r="DV281" s="600">
        <f t="shared" si="222"/>
        <v>0</v>
      </c>
      <c r="DW281" s="601">
        <f t="shared" si="223"/>
        <v>0</v>
      </c>
      <c r="DX281" s="601">
        <f t="shared" si="224"/>
        <v>0</v>
      </c>
      <c r="DY281" s="601">
        <f t="shared" si="225"/>
        <v>0</v>
      </c>
      <c r="DZ281" s="601">
        <f t="shared" si="226"/>
        <v>0</v>
      </c>
      <c r="EA281" s="602">
        <f t="shared" si="227"/>
        <v>0</v>
      </c>
      <c r="EB281" s="459"/>
      <c r="EC281" s="366"/>
      <c r="ED281" s="174"/>
      <c r="EE281" s="174"/>
      <c r="EF281" s="174"/>
      <c r="EG281" s="174"/>
      <c r="EH281" s="174">
        <f t="shared" si="228"/>
        <v>0</v>
      </c>
      <c r="EI281" s="602"/>
      <c r="EJ281" s="459"/>
      <c r="EK281" s="614"/>
      <c r="EL281" s="622"/>
      <c r="EM281" s="623"/>
      <c r="EO281" s="600">
        <v>893782.43</v>
      </c>
      <c r="EP281" s="601">
        <v>270982.57</v>
      </c>
      <c r="EQ281" s="601">
        <f t="shared" si="229"/>
        <v>1164765</v>
      </c>
      <c r="ER281" s="624" t="s">
        <v>5774</v>
      </c>
      <c r="ES281" s="625">
        <v>45110</v>
      </c>
    </row>
    <row r="282" spans="1:149">
      <c r="A282" s="231">
        <v>336</v>
      </c>
      <c r="B282" s="151">
        <v>5432</v>
      </c>
      <c r="C282" s="151">
        <v>71003819</v>
      </c>
      <c r="D282" s="232" t="s">
        <v>2002</v>
      </c>
      <c r="E282" s="366"/>
      <c r="F282" s="174">
        <v>9600</v>
      </c>
      <c r="G282" s="174"/>
      <c r="H282" s="174"/>
      <c r="I282" s="174"/>
      <c r="J282" s="367">
        <f t="shared" si="231"/>
        <v>9600</v>
      </c>
      <c r="K282" s="366"/>
      <c r="L282" s="174"/>
      <c r="M282" s="174"/>
      <c r="N282" s="174"/>
      <c r="O282" s="174"/>
      <c r="P282" s="367">
        <f t="shared" si="194"/>
        <v>0</v>
      </c>
      <c r="Q282" s="366"/>
      <c r="R282" s="174">
        <f t="shared" si="195"/>
        <v>9600</v>
      </c>
      <c r="S282" s="174"/>
      <c r="T282" s="174"/>
      <c r="U282" s="174"/>
      <c r="V282" s="367">
        <f t="shared" si="189"/>
        <v>9600</v>
      </c>
      <c r="W282" s="366"/>
      <c r="X282" s="174"/>
      <c r="Y282" s="174"/>
      <c r="Z282" s="174"/>
      <c r="AA282" s="174">
        <v>28000</v>
      </c>
      <c r="AB282" s="367">
        <f t="shared" si="190"/>
        <v>28000</v>
      </c>
      <c r="AC282" s="366"/>
      <c r="AD282" s="174"/>
      <c r="AE282" s="174"/>
      <c r="AF282" s="174"/>
      <c r="AG282" s="174"/>
      <c r="AH282" s="367">
        <f t="shared" si="191"/>
        <v>0</v>
      </c>
      <c r="AI282" s="366"/>
      <c r="AJ282" s="174"/>
      <c r="AK282" s="174"/>
      <c r="AL282" s="174"/>
      <c r="AM282" s="174">
        <f t="shared" si="196"/>
        <v>28000</v>
      </c>
      <c r="AN282" s="367">
        <f t="shared" si="192"/>
        <v>28000</v>
      </c>
      <c r="AO282" s="611"/>
      <c r="AP282" s="174"/>
      <c r="AQ282" s="174"/>
      <c r="AR282" s="174"/>
      <c r="AS282" s="174"/>
      <c r="AT282" s="367">
        <f t="shared" si="197"/>
        <v>0</v>
      </c>
      <c r="AU282" s="366"/>
      <c r="AV282" s="174"/>
      <c r="AW282" s="174"/>
      <c r="AX282" s="174"/>
      <c r="AY282" s="174"/>
      <c r="AZ282" s="367">
        <f t="shared" si="193"/>
        <v>0</v>
      </c>
      <c r="BA282" s="366"/>
      <c r="BB282" s="174"/>
      <c r="BC282" s="174"/>
      <c r="BD282" s="174"/>
      <c r="BE282" s="174">
        <f t="shared" si="198"/>
        <v>0</v>
      </c>
      <c r="BF282" s="367">
        <f t="shared" si="199"/>
        <v>0</v>
      </c>
      <c r="BG282" s="611"/>
      <c r="BH282" s="174"/>
      <c r="BI282" s="174"/>
      <c r="BJ282" s="174"/>
      <c r="BK282" s="174"/>
      <c r="BL282" s="367">
        <f t="shared" si="232"/>
        <v>0</v>
      </c>
      <c r="BM282" s="366"/>
      <c r="BN282" s="174"/>
      <c r="BO282" s="174"/>
      <c r="BP282" s="174"/>
      <c r="BQ282" s="174"/>
      <c r="BR282" s="367">
        <f t="shared" si="200"/>
        <v>0</v>
      </c>
      <c r="BS282" s="366"/>
      <c r="BT282" s="174"/>
      <c r="BU282" s="174"/>
      <c r="BV282" s="174"/>
      <c r="BW282" s="174"/>
      <c r="BX282" s="367">
        <f t="shared" si="201"/>
        <v>0</v>
      </c>
      <c r="BY282" s="366"/>
      <c r="BZ282" s="174"/>
      <c r="CA282" s="174"/>
      <c r="CB282" s="174"/>
      <c r="CC282" s="174"/>
      <c r="CD282" s="367">
        <f t="shared" si="202"/>
        <v>0</v>
      </c>
      <c r="CE282" s="618"/>
      <c r="CF282" s="366"/>
      <c r="CG282" s="174"/>
      <c r="CH282" s="174"/>
      <c r="CI282" s="174"/>
      <c r="CJ282" s="174"/>
      <c r="CK282" s="367">
        <f t="shared" si="233"/>
        <v>0</v>
      </c>
      <c r="CL282" s="611">
        <f t="shared" si="203"/>
        <v>0</v>
      </c>
      <c r="CM282" s="174">
        <f t="shared" si="204"/>
        <v>0</v>
      </c>
      <c r="CN282" s="174">
        <f t="shared" si="205"/>
        <v>0</v>
      </c>
      <c r="CO282" s="174">
        <f t="shared" si="206"/>
        <v>0</v>
      </c>
      <c r="CP282" s="174">
        <f t="shared" si="207"/>
        <v>0</v>
      </c>
      <c r="CQ282" s="367">
        <f t="shared" si="234"/>
        <v>0</v>
      </c>
      <c r="CR282" s="613"/>
      <c r="CS282" s="601"/>
      <c r="CT282" s="601"/>
      <c r="CU282" s="601"/>
      <c r="CV282" s="601"/>
      <c r="CW282" s="367">
        <f t="shared" si="230"/>
        <v>0</v>
      </c>
      <c r="CX282" s="366"/>
      <c r="CY282" s="174"/>
      <c r="CZ282" s="174"/>
      <c r="DA282" s="174"/>
      <c r="DB282" s="174"/>
      <c r="DC282" s="367">
        <f t="shared" si="208"/>
        <v>0</v>
      </c>
      <c r="DD282" s="366"/>
      <c r="DE282" s="174"/>
      <c r="DF282" s="174"/>
      <c r="DG282" s="174"/>
      <c r="DH282" s="174"/>
      <c r="DI282" s="367">
        <f t="shared" si="209"/>
        <v>0</v>
      </c>
      <c r="DJ282" s="600">
        <f t="shared" si="210"/>
        <v>0</v>
      </c>
      <c r="DK282" s="601">
        <f t="shared" si="211"/>
        <v>9600</v>
      </c>
      <c r="DL282" s="601">
        <f t="shared" si="212"/>
        <v>0</v>
      </c>
      <c r="DM282" s="601">
        <f t="shared" si="213"/>
        <v>0</v>
      </c>
      <c r="DN282" s="601">
        <f t="shared" si="214"/>
        <v>28000</v>
      </c>
      <c r="DO282" s="602">
        <f t="shared" si="215"/>
        <v>37600</v>
      </c>
      <c r="DP282" s="600">
        <f t="shared" si="216"/>
        <v>0</v>
      </c>
      <c r="DQ282" s="601">
        <f t="shared" si="217"/>
        <v>0</v>
      </c>
      <c r="DR282" s="601">
        <f t="shared" si="218"/>
        <v>0</v>
      </c>
      <c r="DS282" s="601">
        <f t="shared" si="219"/>
        <v>0</v>
      </c>
      <c r="DT282" s="601">
        <f t="shared" si="220"/>
        <v>0</v>
      </c>
      <c r="DU282" s="602">
        <f t="shared" si="221"/>
        <v>0</v>
      </c>
      <c r="DV282" s="600">
        <f t="shared" si="222"/>
        <v>0</v>
      </c>
      <c r="DW282" s="601">
        <f t="shared" si="223"/>
        <v>9600</v>
      </c>
      <c r="DX282" s="601">
        <f t="shared" si="224"/>
        <v>0</v>
      </c>
      <c r="DY282" s="601">
        <f t="shared" si="225"/>
        <v>0</v>
      </c>
      <c r="DZ282" s="601">
        <f t="shared" si="226"/>
        <v>28000</v>
      </c>
      <c r="EA282" s="602">
        <f t="shared" si="227"/>
        <v>37600</v>
      </c>
      <c r="EB282" s="459"/>
      <c r="EC282" s="366"/>
      <c r="ED282" s="174"/>
      <c r="EE282" s="174"/>
      <c r="EF282" s="174"/>
      <c r="EG282" s="174"/>
      <c r="EH282" s="174">
        <f t="shared" si="228"/>
        <v>0</v>
      </c>
      <c r="EI282" s="602"/>
      <c r="EJ282" s="459"/>
      <c r="EK282" s="614"/>
      <c r="EL282" s="622"/>
      <c r="EM282" s="623"/>
      <c r="EO282" s="600">
        <v>603527.68000000005</v>
      </c>
      <c r="EP282" s="601">
        <v>182981.32</v>
      </c>
      <c r="EQ282" s="601">
        <f t="shared" si="229"/>
        <v>786509</v>
      </c>
      <c r="ER282" s="624" t="s">
        <v>5657</v>
      </c>
      <c r="ES282" s="625">
        <v>44963</v>
      </c>
    </row>
    <row r="283" spans="1:149">
      <c r="A283" s="231">
        <v>337</v>
      </c>
      <c r="B283" s="151">
        <v>5452</v>
      </c>
      <c r="C283" s="151">
        <v>70188416</v>
      </c>
      <c r="D283" s="232" t="s">
        <v>2008</v>
      </c>
      <c r="E283" s="366"/>
      <c r="F283" s="174">
        <v>31200</v>
      </c>
      <c r="G283" s="174"/>
      <c r="H283" s="174"/>
      <c r="I283" s="174"/>
      <c r="J283" s="367">
        <f t="shared" si="231"/>
        <v>31200</v>
      </c>
      <c r="K283" s="366"/>
      <c r="L283" s="174"/>
      <c r="M283" s="174"/>
      <c r="N283" s="174"/>
      <c r="O283" s="174"/>
      <c r="P283" s="367">
        <f t="shared" si="194"/>
        <v>0</v>
      </c>
      <c r="Q283" s="366"/>
      <c r="R283" s="174">
        <f t="shared" si="195"/>
        <v>31200</v>
      </c>
      <c r="S283" s="174"/>
      <c r="T283" s="174"/>
      <c r="U283" s="174"/>
      <c r="V283" s="367">
        <f t="shared" si="189"/>
        <v>31200</v>
      </c>
      <c r="W283" s="366"/>
      <c r="X283" s="174"/>
      <c r="Y283" s="174"/>
      <c r="Z283" s="174"/>
      <c r="AA283" s="174"/>
      <c r="AB283" s="367">
        <f t="shared" si="190"/>
        <v>0</v>
      </c>
      <c r="AC283" s="366"/>
      <c r="AD283" s="174"/>
      <c r="AE283" s="174"/>
      <c r="AF283" s="174"/>
      <c r="AG283" s="174"/>
      <c r="AH283" s="367">
        <f t="shared" si="191"/>
        <v>0</v>
      </c>
      <c r="AI283" s="366"/>
      <c r="AJ283" s="174"/>
      <c r="AK283" s="174"/>
      <c r="AL283" s="174"/>
      <c r="AM283" s="174">
        <f t="shared" si="196"/>
        <v>0</v>
      </c>
      <c r="AN283" s="367">
        <f t="shared" si="192"/>
        <v>0</v>
      </c>
      <c r="AO283" s="611"/>
      <c r="AP283" s="174"/>
      <c r="AQ283" s="174"/>
      <c r="AR283" s="174"/>
      <c r="AS283" s="174">
        <v>20000</v>
      </c>
      <c r="AT283" s="367">
        <f t="shared" si="197"/>
        <v>20000</v>
      </c>
      <c r="AU283" s="366"/>
      <c r="AV283" s="174"/>
      <c r="AW283" s="174"/>
      <c r="AX283" s="174"/>
      <c r="AY283" s="174"/>
      <c r="AZ283" s="367">
        <f t="shared" si="193"/>
        <v>0</v>
      </c>
      <c r="BA283" s="366"/>
      <c r="BB283" s="174"/>
      <c r="BC283" s="174"/>
      <c r="BD283" s="174"/>
      <c r="BE283" s="174">
        <f t="shared" si="198"/>
        <v>20000</v>
      </c>
      <c r="BF283" s="367">
        <f t="shared" si="199"/>
        <v>20000</v>
      </c>
      <c r="BG283" s="611"/>
      <c r="BH283" s="174"/>
      <c r="BI283" s="174"/>
      <c r="BJ283" s="174"/>
      <c r="BK283" s="174"/>
      <c r="BL283" s="367">
        <f t="shared" si="232"/>
        <v>0</v>
      </c>
      <c r="BM283" s="366"/>
      <c r="BN283" s="174"/>
      <c r="BO283" s="174"/>
      <c r="BP283" s="174"/>
      <c r="BQ283" s="174"/>
      <c r="BR283" s="367">
        <f t="shared" si="200"/>
        <v>0</v>
      </c>
      <c r="BS283" s="366"/>
      <c r="BT283" s="174"/>
      <c r="BU283" s="174"/>
      <c r="BV283" s="174"/>
      <c r="BW283" s="174"/>
      <c r="BX283" s="367">
        <f t="shared" si="201"/>
        <v>0</v>
      </c>
      <c r="BY283" s="366"/>
      <c r="BZ283" s="174"/>
      <c r="CA283" s="174"/>
      <c r="CB283" s="174"/>
      <c r="CC283" s="174"/>
      <c r="CD283" s="367">
        <f t="shared" si="202"/>
        <v>0</v>
      </c>
      <c r="CE283" s="618"/>
      <c r="CF283" s="366"/>
      <c r="CG283" s="174"/>
      <c r="CH283" s="174"/>
      <c r="CI283" s="174"/>
      <c r="CJ283" s="174"/>
      <c r="CK283" s="367">
        <f t="shared" si="233"/>
        <v>0</v>
      </c>
      <c r="CL283" s="611">
        <f t="shared" si="203"/>
        <v>0</v>
      </c>
      <c r="CM283" s="174">
        <f t="shared" si="204"/>
        <v>0</v>
      </c>
      <c r="CN283" s="174">
        <f t="shared" si="205"/>
        <v>0</v>
      </c>
      <c r="CO283" s="174">
        <f t="shared" si="206"/>
        <v>0</v>
      </c>
      <c r="CP283" s="174">
        <f t="shared" si="207"/>
        <v>0</v>
      </c>
      <c r="CQ283" s="367">
        <f t="shared" si="234"/>
        <v>0</v>
      </c>
      <c r="CR283" s="613"/>
      <c r="CS283" s="601"/>
      <c r="CT283" s="601"/>
      <c r="CU283" s="601"/>
      <c r="CV283" s="601"/>
      <c r="CW283" s="367">
        <f t="shared" si="230"/>
        <v>0</v>
      </c>
      <c r="CX283" s="366"/>
      <c r="CY283" s="174"/>
      <c r="CZ283" s="174"/>
      <c r="DA283" s="174"/>
      <c r="DB283" s="174"/>
      <c r="DC283" s="367">
        <f t="shared" si="208"/>
        <v>0</v>
      </c>
      <c r="DD283" s="366"/>
      <c r="DE283" s="174"/>
      <c r="DF283" s="174"/>
      <c r="DG283" s="174"/>
      <c r="DH283" s="174"/>
      <c r="DI283" s="367">
        <f t="shared" si="209"/>
        <v>0</v>
      </c>
      <c r="DJ283" s="600">
        <f t="shared" si="210"/>
        <v>0</v>
      </c>
      <c r="DK283" s="601">
        <f t="shared" si="211"/>
        <v>31200</v>
      </c>
      <c r="DL283" s="601">
        <f t="shared" si="212"/>
        <v>0</v>
      </c>
      <c r="DM283" s="601">
        <f t="shared" si="213"/>
        <v>0</v>
      </c>
      <c r="DN283" s="601">
        <f t="shared" si="214"/>
        <v>20000</v>
      </c>
      <c r="DO283" s="602">
        <f t="shared" si="215"/>
        <v>51200</v>
      </c>
      <c r="DP283" s="600">
        <f t="shared" si="216"/>
        <v>0</v>
      </c>
      <c r="DQ283" s="601">
        <f t="shared" si="217"/>
        <v>0</v>
      </c>
      <c r="DR283" s="601">
        <f t="shared" si="218"/>
        <v>0</v>
      </c>
      <c r="DS283" s="601">
        <f t="shared" si="219"/>
        <v>0</v>
      </c>
      <c r="DT283" s="601">
        <f t="shared" si="220"/>
        <v>0</v>
      </c>
      <c r="DU283" s="602">
        <f t="shared" si="221"/>
        <v>0</v>
      </c>
      <c r="DV283" s="600">
        <f t="shared" si="222"/>
        <v>0</v>
      </c>
      <c r="DW283" s="601">
        <f t="shared" si="223"/>
        <v>31200</v>
      </c>
      <c r="DX283" s="601">
        <f t="shared" si="224"/>
        <v>0</v>
      </c>
      <c r="DY283" s="601">
        <f t="shared" si="225"/>
        <v>0</v>
      </c>
      <c r="DZ283" s="601">
        <f t="shared" si="226"/>
        <v>20000</v>
      </c>
      <c r="EA283" s="602">
        <f t="shared" si="227"/>
        <v>51200</v>
      </c>
      <c r="EB283" s="459"/>
      <c r="EC283" s="366"/>
      <c r="ED283" s="174"/>
      <c r="EE283" s="174"/>
      <c r="EF283" s="174"/>
      <c r="EG283" s="174"/>
      <c r="EH283" s="174">
        <f t="shared" si="228"/>
        <v>0</v>
      </c>
      <c r="EI283" s="602"/>
      <c r="EJ283" s="459"/>
      <c r="EK283" s="614"/>
      <c r="EL283" s="622"/>
      <c r="EM283" s="623"/>
      <c r="EO283" s="600">
        <v>613789.46</v>
      </c>
      <c r="EP283" s="601">
        <v>186092.54</v>
      </c>
      <c r="EQ283" s="601">
        <f t="shared" si="229"/>
        <v>799882</v>
      </c>
      <c r="ER283" s="624" t="s">
        <v>5810</v>
      </c>
      <c r="ES283" s="625">
        <v>45132</v>
      </c>
    </row>
    <row r="284" spans="1:149">
      <c r="A284" s="231">
        <v>338</v>
      </c>
      <c r="B284" s="151">
        <v>5428</v>
      </c>
      <c r="C284" s="151">
        <v>70985740</v>
      </c>
      <c r="D284" s="232" t="s">
        <v>2017</v>
      </c>
      <c r="E284" s="366"/>
      <c r="F284" s="174">
        <v>9600</v>
      </c>
      <c r="G284" s="174"/>
      <c r="H284" s="174"/>
      <c r="I284" s="174"/>
      <c r="J284" s="367">
        <f t="shared" si="231"/>
        <v>9600</v>
      </c>
      <c r="K284" s="366"/>
      <c r="L284" s="174"/>
      <c r="M284" s="174"/>
      <c r="N284" s="174"/>
      <c r="O284" s="174"/>
      <c r="P284" s="367">
        <f t="shared" si="194"/>
        <v>0</v>
      </c>
      <c r="Q284" s="366"/>
      <c r="R284" s="174">
        <f t="shared" si="195"/>
        <v>9600</v>
      </c>
      <c r="S284" s="174"/>
      <c r="T284" s="174"/>
      <c r="U284" s="174"/>
      <c r="V284" s="367">
        <f t="shared" si="189"/>
        <v>9600</v>
      </c>
      <c r="W284" s="366"/>
      <c r="X284" s="174"/>
      <c r="Y284" s="174"/>
      <c r="Z284" s="174"/>
      <c r="AA284" s="174"/>
      <c r="AB284" s="367">
        <f t="shared" si="190"/>
        <v>0</v>
      </c>
      <c r="AC284" s="366"/>
      <c r="AD284" s="174"/>
      <c r="AE284" s="174"/>
      <c r="AF284" s="174"/>
      <c r="AG284" s="174"/>
      <c r="AH284" s="367">
        <f t="shared" si="191"/>
        <v>0</v>
      </c>
      <c r="AI284" s="366"/>
      <c r="AJ284" s="174"/>
      <c r="AK284" s="174"/>
      <c r="AL284" s="174"/>
      <c r="AM284" s="174">
        <f t="shared" si="196"/>
        <v>0</v>
      </c>
      <c r="AN284" s="367">
        <f t="shared" si="192"/>
        <v>0</v>
      </c>
      <c r="AO284" s="611"/>
      <c r="AP284" s="174"/>
      <c r="AQ284" s="174"/>
      <c r="AR284" s="174"/>
      <c r="AS284" s="174"/>
      <c r="AT284" s="367">
        <f t="shared" si="197"/>
        <v>0</v>
      </c>
      <c r="AU284" s="366"/>
      <c r="AV284" s="174"/>
      <c r="AW284" s="174"/>
      <c r="AX284" s="174"/>
      <c r="AY284" s="174"/>
      <c r="AZ284" s="367">
        <f t="shared" si="193"/>
        <v>0</v>
      </c>
      <c r="BA284" s="366"/>
      <c r="BB284" s="174"/>
      <c r="BC284" s="174"/>
      <c r="BD284" s="174"/>
      <c r="BE284" s="174">
        <f t="shared" si="198"/>
        <v>0</v>
      </c>
      <c r="BF284" s="367">
        <f t="shared" si="199"/>
        <v>0</v>
      </c>
      <c r="BG284" s="611"/>
      <c r="BH284" s="174"/>
      <c r="BI284" s="174"/>
      <c r="BJ284" s="174"/>
      <c r="BK284" s="174"/>
      <c r="BL284" s="367">
        <f t="shared" si="232"/>
        <v>0</v>
      </c>
      <c r="BM284" s="366"/>
      <c r="BN284" s="174"/>
      <c r="BO284" s="174"/>
      <c r="BP284" s="174"/>
      <c r="BQ284" s="174"/>
      <c r="BR284" s="367">
        <f t="shared" si="200"/>
        <v>0</v>
      </c>
      <c r="BS284" s="366"/>
      <c r="BT284" s="174"/>
      <c r="BU284" s="174"/>
      <c r="BV284" s="174"/>
      <c r="BW284" s="174"/>
      <c r="BX284" s="367">
        <f t="shared" si="201"/>
        <v>0</v>
      </c>
      <c r="BY284" s="366"/>
      <c r="BZ284" s="174"/>
      <c r="CA284" s="174"/>
      <c r="CB284" s="174"/>
      <c r="CC284" s="174"/>
      <c r="CD284" s="367">
        <f t="shared" si="202"/>
        <v>0</v>
      </c>
      <c r="CE284" s="618"/>
      <c r="CF284" s="366"/>
      <c r="CG284" s="174"/>
      <c r="CH284" s="174"/>
      <c r="CI284" s="174"/>
      <c r="CJ284" s="174"/>
      <c r="CK284" s="367">
        <f t="shared" si="233"/>
        <v>0</v>
      </c>
      <c r="CL284" s="611">
        <f t="shared" si="203"/>
        <v>0</v>
      </c>
      <c r="CM284" s="174">
        <f t="shared" si="204"/>
        <v>0</v>
      </c>
      <c r="CN284" s="174">
        <f t="shared" si="205"/>
        <v>0</v>
      </c>
      <c r="CO284" s="174">
        <f t="shared" si="206"/>
        <v>0</v>
      </c>
      <c r="CP284" s="174">
        <f t="shared" si="207"/>
        <v>0</v>
      </c>
      <c r="CQ284" s="367">
        <f t="shared" si="234"/>
        <v>0</v>
      </c>
      <c r="CR284" s="613"/>
      <c r="CS284" s="601"/>
      <c r="CT284" s="601"/>
      <c r="CU284" s="601"/>
      <c r="CV284" s="601"/>
      <c r="CW284" s="367">
        <f t="shared" si="230"/>
        <v>0</v>
      </c>
      <c r="CX284" s="366"/>
      <c r="CY284" s="174"/>
      <c r="CZ284" s="174"/>
      <c r="DA284" s="174"/>
      <c r="DB284" s="174"/>
      <c r="DC284" s="367">
        <f t="shared" si="208"/>
        <v>0</v>
      </c>
      <c r="DD284" s="366"/>
      <c r="DE284" s="174"/>
      <c r="DF284" s="174"/>
      <c r="DG284" s="174"/>
      <c r="DH284" s="174"/>
      <c r="DI284" s="367">
        <f t="shared" si="209"/>
        <v>0</v>
      </c>
      <c r="DJ284" s="600">
        <f t="shared" si="210"/>
        <v>0</v>
      </c>
      <c r="DK284" s="601">
        <f t="shared" si="211"/>
        <v>9600</v>
      </c>
      <c r="DL284" s="601">
        <f t="shared" si="212"/>
        <v>0</v>
      </c>
      <c r="DM284" s="601">
        <f t="shared" si="213"/>
        <v>0</v>
      </c>
      <c r="DN284" s="601">
        <f t="shared" si="214"/>
        <v>0</v>
      </c>
      <c r="DO284" s="602">
        <f t="shared" si="215"/>
        <v>9600</v>
      </c>
      <c r="DP284" s="600">
        <f t="shared" si="216"/>
        <v>0</v>
      </c>
      <c r="DQ284" s="601">
        <f t="shared" si="217"/>
        <v>0</v>
      </c>
      <c r="DR284" s="601">
        <f t="shared" si="218"/>
        <v>0</v>
      </c>
      <c r="DS284" s="601">
        <f t="shared" si="219"/>
        <v>0</v>
      </c>
      <c r="DT284" s="601">
        <f t="shared" si="220"/>
        <v>0</v>
      </c>
      <c r="DU284" s="602">
        <f t="shared" si="221"/>
        <v>0</v>
      </c>
      <c r="DV284" s="600">
        <f t="shared" si="222"/>
        <v>0</v>
      </c>
      <c r="DW284" s="601">
        <f t="shared" si="223"/>
        <v>9600</v>
      </c>
      <c r="DX284" s="601">
        <f t="shared" si="224"/>
        <v>0</v>
      </c>
      <c r="DY284" s="601">
        <f t="shared" si="225"/>
        <v>0</v>
      </c>
      <c r="DZ284" s="601">
        <f t="shared" si="226"/>
        <v>0</v>
      </c>
      <c r="EA284" s="602">
        <f t="shared" si="227"/>
        <v>9600</v>
      </c>
      <c r="EB284" s="459"/>
      <c r="EC284" s="366"/>
      <c r="ED284" s="174"/>
      <c r="EE284" s="174"/>
      <c r="EF284" s="174"/>
      <c r="EG284" s="174"/>
      <c r="EH284" s="174">
        <f t="shared" si="228"/>
        <v>0</v>
      </c>
      <c r="EI284" s="602"/>
      <c r="EJ284" s="459"/>
      <c r="EK284" s="614"/>
      <c r="EL284" s="622"/>
      <c r="EM284" s="623"/>
      <c r="EO284" s="600">
        <v>439987.74</v>
      </c>
      <c r="EP284" s="601">
        <v>133398.26</v>
      </c>
      <c r="EQ284" s="601">
        <f t="shared" si="229"/>
        <v>573386</v>
      </c>
      <c r="ER284" s="624" t="s">
        <v>5827</v>
      </c>
      <c r="ES284" s="625">
        <v>45140</v>
      </c>
    </row>
    <row r="285" spans="1:149">
      <c r="A285" s="231">
        <v>339</v>
      </c>
      <c r="B285" s="151">
        <v>5472</v>
      </c>
      <c r="C285" s="151">
        <v>72743565</v>
      </c>
      <c r="D285" s="232" t="s">
        <v>2023</v>
      </c>
      <c r="E285" s="366"/>
      <c r="F285" s="174"/>
      <c r="G285" s="174"/>
      <c r="H285" s="174"/>
      <c r="I285" s="174"/>
      <c r="J285" s="367">
        <f t="shared" si="231"/>
        <v>0</v>
      </c>
      <c r="K285" s="366"/>
      <c r="L285" s="174"/>
      <c r="M285" s="174"/>
      <c r="N285" s="174"/>
      <c r="O285" s="174"/>
      <c r="P285" s="367">
        <f t="shared" si="194"/>
        <v>0</v>
      </c>
      <c r="Q285" s="366"/>
      <c r="R285" s="174">
        <f t="shared" si="195"/>
        <v>0</v>
      </c>
      <c r="S285" s="174"/>
      <c r="T285" s="174"/>
      <c r="U285" s="174"/>
      <c r="V285" s="367">
        <f t="shared" si="189"/>
        <v>0</v>
      </c>
      <c r="W285" s="366"/>
      <c r="X285" s="174"/>
      <c r="Y285" s="174"/>
      <c r="Z285" s="174"/>
      <c r="AA285" s="174"/>
      <c r="AB285" s="367">
        <f t="shared" si="190"/>
        <v>0</v>
      </c>
      <c r="AC285" s="366"/>
      <c r="AD285" s="174"/>
      <c r="AE285" s="174"/>
      <c r="AF285" s="174"/>
      <c r="AG285" s="174"/>
      <c r="AH285" s="367">
        <f t="shared" si="191"/>
        <v>0</v>
      </c>
      <c r="AI285" s="366"/>
      <c r="AJ285" s="174"/>
      <c r="AK285" s="174"/>
      <c r="AL285" s="174"/>
      <c r="AM285" s="174">
        <f t="shared" si="196"/>
        <v>0</v>
      </c>
      <c r="AN285" s="367">
        <f t="shared" si="192"/>
        <v>0</v>
      </c>
      <c r="AO285" s="611"/>
      <c r="AP285" s="174"/>
      <c r="AQ285" s="174"/>
      <c r="AR285" s="174"/>
      <c r="AS285" s="174"/>
      <c r="AT285" s="367">
        <f t="shared" si="197"/>
        <v>0</v>
      </c>
      <c r="AU285" s="366"/>
      <c r="AV285" s="174"/>
      <c r="AW285" s="174"/>
      <c r="AX285" s="174"/>
      <c r="AY285" s="174"/>
      <c r="AZ285" s="367">
        <f t="shared" si="193"/>
        <v>0</v>
      </c>
      <c r="BA285" s="366"/>
      <c r="BB285" s="174"/>
      <c r="BC285" s="174"/>
      <c r="BD285" s="174"/>
      <c r="BE285" s="174">
        <f t="shared" si="198"/>
        <v>0</v>
      </c>
      <c r="BF285" s="367">
        <f t="shared" si="199"/>
        <v>0</v>
      </c>
      <c r="BG285" s="611"/>
      <c r="BH285" s="174"/>
      <c r="BI285" s="174"/>
      <c r="BJ285" s="174"/>
      <c r="BK285" s="174"/>
      <c r="BL285" s="367">
        <f t="shared" si="232"/>
        <v>0</v>
      </c>
      <c r="BM285" s="366"/>
      <c r="BN285" s="174"/>
      <c r="BO285" s="174"/>
      <c r="BP285" s="174"/>
      <c r="BQ285" s="174"/>
      <c r="BR285" s="367">
        <f t="shared" si="200"/>
        <v>0</v>
      </c>
      <c r="BS285" s="366"/>
      <c r="BT285" s="174"/>
      <c r="BU285" s="174"/>
      <c r="BV285" s="174"/>
      <c r="BW285" s="174"/>
      <c r="BX285" s="367">
        <f t="shared" si="201"/>
        <v>0</v>
      </c>
      <c r="BY285" s="366"/>
      <c r="BZ285" s="174"/>
      <c r="CA285" s="174"/>
      <c r="CB285" s="174"/>
      <c r="CC285" s="174"/>
      <c r="CD285" s="367">
        <f t="shared" si="202"/>
        <v>0</v>
      </c>
      <c r="CE285" s="618"/>
      <c r="CF285" s="366"/>
      <c r="CG285" s="174"/>
      <c r="CH285" s="174"/>
      <c r="CI285" s="174"/>
      <c r="CJ285" s="174"/>
      <c r="CK285" s="367">
        <f t="shared" si="233"/>
        <v>0</v>
      </c>
      <c r="CL285" s="611">
        <f t="shared" si="203"/>
        <v>0</v>
      </c>
      <c r="CM285" s="174">
        <f t="shared" si="204"/>
        <v>0</v>
      </c>
      <c r="CN285" s="174">
        <f t="shared" si="205"/>
        <v>0</v>
      </c>
      <c r="CO285" s="174">
        <f t="shared" si="206"/>
        <v>0</v>
      </c>
      <c r="CP285" s="174">
        <f t="shared" si="207"/>
        <v>0</v>
      </c>
      <c r="CQ285" s="367">
        <f t="shared" si="234"/>
        <v>0</v>
      </c>
      <c r="CR285" s="613"/>
      <c r="CS285" s="601"/>
      <c r="CT285" s="601"/>
      <c r="CU285" s="601"/>
      <c r="CV285" s="601"/>
      <c r="CW285" s="367">
        <f t="shared" si="230"/>
        <v>0</v>
      </c>
      <c r="CX285" s="366"/>
      <c r="CY285" s="174"/>
      <c r="CZ285" s="174"/>
      <c r="DA285" s="174"/>
      <c r="DB285" s="174"/>
      <c r="DC285" s="367">
        <f t="shared" si="208"/>
        <v>0</v>
      </c>
      <c r="DD285" s="366"/>
      <c r="DE285" s="174"/>
      <c r="DF285" s="174"/>
      <c r="DG285" s="174"/>
      <c r="DH285" s="174"/>
      <c r="DI285" s="367">
        <f t="shared" si="209"/>
        <v>0</v>
      </c>
      <c r="DJ285" s="600">
        <f t="shared" si="210"/>
        <v>0</v>
      </c>
      <c r="DK285" s="601">
        <f t="shared" si="211"/>
        <v>0</v>
      </c>
      <c r="DL285" s="601">
        <f t="shared" si="212"/>
        <v>0</v>
      </c>
      <c r="DM285" s="601">
        <f t="shared" si="213"/>
        <v>0</v>
      </c>
      <c r="DN285" s="601">
        <f t="shared" si="214"/>
        <v>0</v>
      </c>
      <c r="DO285" s="602">
        <f t="shared" si="215"/>
        <v>0</v>
      </c>
      <c r="DP285" s="600">
        <f t="shared" si="216"/>
        <v>0</v>
      </c>
      <c r="DQ285" s="601">
        <f t="shared" si="217"/>
        <v>0</v>
      </c>
      <c r="DR285" s="601">
        <f t="shared" si="218"/>
        <v>0</v>
      </c>
      <c r="DS285" s="601">
        <f t="shared" si="219"/>
        <v>0</v>
      </c>
      <c r="DT285" s="601">
        <f t="shared" si="220"/>
        <v>0</v>
      </c>
      <c r="DU285" s="602">
        <f t="shared" si="221"/>
        <v>0</v>
      </c>
      <c r="DV285" s="600">
        <f t="shared" si="222"/>
        <v>0</v>
      </c>
      <c r="DW285" s="601">
        <f t="shared" si="223"/>
        <v>0</v>
      </c>
      <c r="DX285" s="601">
        <f t="shared" si="224"/>
        <v>0</v>
      </c>
      <c r="DY285" s="601">
        <f t="shared" si="225"/>
        <v>0</v>
      </c>
      <c r="DZ285" s="601">
        <f t="shared" si="226"/>
        <v>0</v>
      </c>
      <c r="EA285" s="602">
        <f t="shared" si="227"/>
        <v>0</v>
      </c>
      <c r="EB285" s="459"/>
      <c r="EC285" s="366"/>
      <c r="ED285" s="174"/>
      <c r="EE285" s="174"/>
      <c r="EF285" s="174"/>
      <c r="EG285" s="174"/>
      <c r="EH285" s="174">
        <f t="shared" si="228"/>
        <v>0</v>
      </c>
      <c r="EI285" s="602"/>
      <c r="EJ285" s="459"/>
      <c r="EK285" s="614"/>
      <c r="EL285" s="622"/>
      <c r="EM285" s="623"/>
      <c r="EO285" s="600"/>
      <c r="EP285" s="601"/>
      <c r="EQ285" s="601"/>
      <c r="ER285" s="624"/>
      <c r="ES285" s="625"/>
    </row>
    <row r="286" spans="1:149">
      <c r="A286" s="231">
        <v>340</v>
      </c>
      <c r="B286" s="151">
        <v>5471</v>
      </c>
      <c r="C286" s="151">
        <v>72743646</v>
      </c>
      <c r="D286" s="232" t="s">
        <v>2030</v>
      </c>
      <c r="E286" s="366"/>
      <c r="F286" s="174">
        <v>67200</v>
      </c>
      <c r="G286" s="174"/>
      <c r="H286" s="174"/>
      <c r="I286" s="174"/>
      <c r="J286" s="367">
        <f t="shared" si="231"/>
        <v>67200</v>
      </c>
      <c r="K286" s="366"/>
      <c r="L286" s="174"/>
      <c r="M286" s="174"/>
      <c r="N286" s="174"/>
      <c r="O286" s="174"/>
      <c r="P286" s="367">
        <f t="shared" si="194"/>
        <v>0</v>
      </c>
      <c r="Q286" s="366"/>
      <c r="R286" s="174">
        <f t="shared" si="195"/>
        <v>67200</v>
      </c>
      <c r="S286" s="174"/>
      <c r="T286" s="174"/>
      <c r="U286" s="174"/>
      <c r="V286" s="367">
        <f t="shared" si="189"/>
        <v>67200</v>
      </c>
      <c r="W286" s="366"/>
      <c r="X286" s="174"/>
      <c r="Y286" s="174"/>
      <c r="Z286" s="174"/>
      <c r="AA286" s="174">
        <v>184000</v>
      </c>
      <c r="AB286" s="367">
        <f t="shared" si="190"/>
        <v>184000</v>
      </c>
      <c r="AC286" s="366"/>
      <c r="AD286" s="174"/>
      <c r="AE286" s="174"/>
      <c r="AF286" s="174"/>
      <c r="AG286" s="174"/>
      <c r="AH286" s="367">
        <f t="shared" si="191"/>
        <v>0</v>
      </c>
      <c r="AI286" s="366"/>
      <c r="AJ286" s="174"/>
      <c r="AK286" s="174"/>
      <c r="AL286" s="174"/>
      <c r="AM286" s="174">
        <f t="shared" si="196"/>
        <v>184000</v>
      </c>
      <c r="AN286" s="367">
        <f t="shared" si="192"/>
        <v>184000</v>
      </c>
      <c r="AO286" s="611"/>
      <c r="AP286" s="174"/>
      <c r="AQ286" s="174"/>
      <c r="AR286" s="174"/>
      <c r="AS286" s="174">
        <v>57000</v>
      </c>
      <c r="AT286" s="367">
        <f t="shared" si="197"/>
        <v>57000</v>
      </c>
      <c r="AU286" s="366"/>
      <c r="AV286" s="174"/>
      <c r="AW286" s="174"/>
      <c r="AX286" s="174"/>
      <c r="AY286" s="174"/>
      <c r="AZ286" s="367">
        <f t="shared" si="193"/>
        <v>0</v>
      </c>
      <c r="BA286" s="366"/>
      <c r="BB286" s="174"/>
      <c r="BC286" s="174"/>
      <c r="BD286" s="174"/>
      <c r="BE286" s="174">
        <f t="shared" si="198"/>
        <v>57000</v>
      </c>
      <c r="BF286" s="367">
        <f t="shared" si="199"/>
        <v>57000</v>
      </c>
      <c r="BG286" s="611"/>
      <c r="BH286" s="174"/>
      <c r="BI286" s="174"/>
      <c r="BJ286" s="174"/>
      <c r="BK286" s="174"/>
      <c r="BL286" s="367">
        <f t="shared" si="232"/>
        <v>0</v>
      </c>
      <c r="BM286" s="366"/>
      <c r="BN286" s="174"/>
      <c r="BO286" s="174"/>
      <c r="BP286" s="174"/>
      <c r="BQ286" s="174"/>
      <c r="BR286" s="367">
        <f t="shared" si="200"/>
        <v>0</v>
      </c>
      <c r="BS286" s="366"/>
      <c r="BT286" s="174"/>
      <c r="BU286" s="174"/>
      <c r="BV286" s="174"/>
      <c r="BW286" s="174"/>
      <c r="BX286" s="367">
        <f t="shared" si="201"/>
        <v>0</v>
      </c>
      <c r="BY286" s="366">
        <v>115480</v>
      </c>
      <c r="BZ286" s="174"/>
      <c r="CA286" s="174">
        <v>39032</v>
      </c>
      <c r="CB286" s="174">
        <v>2310</v>
      </c>
      <c r="CC286" s="174"/>
      <c r="CD286" s="367">
        <f t="shared" si="202"/>
        <v>156822</v>
      </c>
      <c r="CE286" s="618">
        <v>0.33329999999999999</v>
      </c>
      <c r="CF286" s="366"/>
      <c r="CG286" s="174"/>
      <c r="CH286" s="174"/>
      <c r="CI286" s="174"/>
      <c r="CJ286" s="174"/>
      <c r="CK286" s="367">
        <f t="shared" si="233"/>
        <v>0</v>
      </c>
      <c r="CL286" s="611">
        <f t="shared" si="203"/>
        <v>115480</v>
      </c>
      <c r="CM286" s="174">
        <f t="shared" si="204"/>
        <v>0</v>
      </c>
      <c r="CN286" s="174">
        <f t="shared" si="205"/>
        <v>39032</v>
      </c>
      <c r="CO286" s="174">
        <f t="shared" si="206"/>
        <v>2310</v>
      </c>
      <c r="CP286" s="174">
        <f t="shared" si="207"/>
        <v>0</v>
      </c>
      <c r="CQ286" s="367">
        <f t="shared" si="234"/>
        <v>156822</v>
      </c>
      <c r="CR286" s="613"/>
      <c r="CS286" s="601"/>
      <c r="CT286" s="601"/>
      <c r="CU286" s="601"/>
      <c r="CV286" s="601"/>
      <c r="CW286" s="367">
        <f t="shared" si="230"/>
        <v>0</v>
      </c>
      <c r="CX286" s="366"/>
      <c r="CY286" s="174"/>
      <c r="CZ286" s="174"/>
      <c r="DA286" s="174"/>
      <c r="DB286" s="174"/>
      <c r="DC286" s="367">
        <f t="shared" si="208"/>
        <v>0</v>
      </c>
      <c r="DD286" s="366"/>
      <c r="DE286" s="174"/>
      <c r="DF286" s="174"/>
      <c r="DG286" s="174"/>
      <c r="DH286" s="174"/>
      <c r="DI286" s="367">
        <f t="shared" si="209"/>
        <v>0</v>
      </c>
      <c r="DJ286" s="600">
        <f t="shared" si="210"/>
        <v>115480</v>
      </c>
      <c r="DK286" s="601">
        <f t="shared" si="211"/>
        <v>67200</v>
      </c>
      <c r="DL286" s="601">
        <f t="shared" si="212"/>
        <v>39032</v>
      </c>
      <c r="DM286" s="601">
        <f t="shared" si="213"/>
        <v>2310</v>
      </c>
      <c r="DN286" s="601">
        <f t="shared" si="214"/>
        <v>241000</v>
      </c>
      <c r="DO286" s="602">
        <f t="shared" si="215"/>
        <v>465022</v>
      </c>
      <c r="DP286" s="600">
        <f t="shared" si="216"/>
        <v>0</v>
      </c>
      <c r="DQ286" s="601">
        <f t="shared" si="217"/>
        <v>0</v>
      </c>
      <c r="DR286" s="601">
        <f t="shared" si="218"/>
        <v>0</v>
      </c>
      <c r="DS286" s="601">
        <f t="shared" si="219"/>
        <v>0</v>
      </c>
      <c r="DT286" s="601">
        <f t="shared" si="220"/>
        <v>0</v>
      </c>
      <c r="DU286" s="602">
        <f t="shared" si="221"/>
        <v>0</v>
      </c>
      <c r="DV286" s="600">
        <f t="shared" si="222"/>
        <v>115480</v>
      </c>
      <c r="DW286" s="601">
        <f t="shared" si="223"/>
        <v>67200</v>
      </c>
      <c r="DX286" s="601">
        <f t="shared" si="224"/>
        <v>39032</v>
      </c>
      <c r="DY286" s="601">
        <f t="shared" si="225"/>
        <v>2310</v>
      </c>
      <c r="DZ286" s="601">
        <f t="shared" si="226"/>
        <v>241000</v>
      </c>
      <c r="EA286" s="602">
        <f t="shared" si="227"/>
        <v>465022</v>
      </c>
      <c r="EB286" s="459"/>
      <c r="EC286" s="366"/>
      <c r="ED286" s="174"/>
      <c r="EE286" s="174"/>
      <c r="EF286" s="174"/>
      <c r="EG286" s="174"/>
      <c r="EH286" s="174">
        <f t="shared" si="228"/>
        <v>0</v>
      </c>
      <c r="EI286" s="602"/>
      <c r="EJ286" s="459"/>
      <c r="EK286" s="614"/>
      <c r="EL286" s="622"/>
      <c r="EM286" s="623"/>
      <c r="EO286" s="600">
        <v>708725.99</v>
      </c>
      <c r="EP286" s="601">
        <v>214876.01</v>
      </c>
      <c r="EQ286" s="601">
        <f t="shared" si="229"/>
        <v>923602</v>
      </c>
      <c r="ER286" s="624" t="s">
        <v>5701</v>
      </c>
      <c r="ES286" s="625">
        <v>45061</v>
      </c>
    </row>
    <row r="287" spans="1:149">
      <c r="A287" s="231">
        <v>341</v>
      </c>
      <c r="B287" s="151">
        <v>5473</v>
      </c>
      <c r="C287" s="151">
        <v>75016320</v>
      </c>
      <c r="D287" s="232" t="s">
        <v>2035</v>
      </c>
      <c r="E287" s="366"/>
      <c r="F287" s="174"/>
      <c r="G287" s="174"/>
      <c r="H287" s="174"/>
      <c r="I287" s="174"/>
      <c r="J287" s="367">
        <f t="shared" si="231"/>
        <v>0</v>
      </c>
      <c r="K287" s="366"/>
      <c r="L287" s="174"/>
      <c r="M287" s="174"/>
      <c r="N287" s="174"/>
      <c r="O287" s="174"/>
      <c r="P287" s="367">
        <f t="shared" si="194"/>
        <v>0</v>
      </c>
      <c r="Q287" s="366"/>
      <c r="R287" s="174">
        <f t="shared" si="195"/>
        <v>0</v>
      </c>
      <c r="S287" s="174"/>
      <c r="T287" s="174"/>
      <c r="U287" s="174"/>
      <c r="V287" s="367">
        <f t="shared" si="189"/>
        <v>0</v>
      </c>
      <c r="W287" s="366"/>
      <c r="X287" s="174"/>
      <c r="Y287" s="174"/>
      <c r="Z287" s="174"/>
      <c r="AA287" s="174"/>
      <c r="AB287" s="367">
        <f t="shared" si="190"/>
        <v>0</v>
      </c>
      <c r="AC287" s="366"/>
      <c r="AD287" s="174"/>
      <c r="AE287" s="174"/>
      <c r="AF287" s="174"/>
      <c r="AG287" s="174"/>
      <c r="AH287" s="367">
        <f t="shared" si="191"/>
        <v>0</v>
      </c>
      <c r="AI287" s="366"/>
      <c r="AJ287" s="174"/>
      <c r="AK287" s="174"/>
      <c r="AL287" s="174"/>
      <c r="AM287" s="174">
        <f t="shared" si="196"/>
        <v>0</v>
      </c>
      <c r="AN287" s="367">
        <f t="shared" si="192"/>
        <v>0</v>
      </c>
      <c r="AO287" s="611"/>
      <c r="AP287" s="174"/>
      <c r="AQ287" s="174"/>
      <c r="AR287" s="174"/>
      <c r="AS287" s="174"/>
      <c r="AT287" s="367">
        <f t="shared" si="197"/>
        <v>0</v>
      </c>
      <c r="AU287" s="366"/>
      <c r="AV287" s="174"/>
      <c r="AW287" s="174"/>
      <c r="AX287" s="174"/>
      <c r="AY287" s="174"/>
      <c r="AZ287" s="367">
        <f t="shared" si="193"/>
        <v>0</v>
      </c>
      <c r="BA287" s="366"/>
      <c r="BB287" s="174"/>
      <c r="BC287" s="174"/>
      <c r="BD287" s="174"/>
      <c r="BE287" s="174">
        <f t="shared" si="198"/>
        <v>0</v>
      </c>
      <c r="BF287" s="367">
        <f t="shared" si="199"/>
        <v>0</v>
      </c>
      <c r="BG287" s="611"/>
      <c r="BH287" s="174"/>
      <c r="BI287" s="174"/>
      <c r="BJ287" s="174"/>
      <c r="BK287" s="174"/>
      <c r="BL287" s="367">
        <f t="shared" si="232"/>
        <v>0</v>
      </c>
      <c r="BM287" s="366"/>
      <c r="BN287" s="174"/>
      <c r="BO287" s="174"/>
      <c r="BP287" s="174"/>
      <c r="BQ287" s="174"/>
      <c r="BR287" s="367">
        <f t="shared" si="200"/>
        <v>0</v>
      </c>
      <c r="BS287" s="366"/>
      <c r="BT287" s="174"/>
      <c r="BU287" s="174"/>
      <c r="BV287" s="174"/>
      <c r="BW287" s="174"/>
      <c r="BX287" s="367">
        <f t="shared" si="201"/>
        <v>0</v>
      </c>
      <c r="BY287" s="366"/>
      <c r="BZ287" s="174"/>
      <c r="CA287" s="174"/>
      <c r="CB287" s="174"/>
      <c r="CC287" s="174"/>
      <c r="CD287" s="367">
        <f t="shared" si="202"/>
        <v>0</v>
      </c>
      <c r="CE287" s="618"/>
      <c r="CF287" s="366"/>
      <c r="CG287" s="174"/>
      <c r="CH287" s="174"/>
      <c r="CI287" s="174"/>
      <c r="CJ287" s="174"/>
      <c r="CK287" s="367">
        <f t="shared" si="233"/>
        <v>0</v>
      </c>
      <c r="CL287" s="611">
        <f t="shared" si="203"/>
        <v>0</v>
      </c>
      <c r="CM287" s="174">
        <f t="shared" si="204"/>
        <v>0</v>
      </c>
      <c r="CN287" s="174">
        <f t="shared" si="205"/>
        <v>0</v>
      </c>
      <c r="CO287" s="174">
        <f t="shared" si="206"/>
        <v>0</v>
      </c>
      <c r="CP287" s="174">
        <f t="shared" si="207"/>
        <v>0</v>
      </c>
      <c r="CQ287" s="367">
        <f t="shared" si="234"/>
        <v>0</v>
      </c>
      <c r="CR287" s="613"/>
      <c r="CS287" s="601"/>
      <c r="CT287" s="601"/>
      <c r="CU287" s="601"/>
      <c r="CV287" s="601"/>
      <c r="CW287" s="367">
        <f t="shared" si="230"/>
        <v>0</v>
      </c>
      <c r="CX287" s="366"/>
      <c r="CY287" s="174"/>
      <c r="CZ287" s="174"/>
      <c r="DA287" s="174"/>
      <c r="DB287" s="174"/>
      <c r="DC287" s="367">
        <f t="shared" si="208"/>
        <v>0</v>
      </c>
      <c r="DD287" s="366"/>
      <c r="DE287" s="174"/>
      <c r="DF287" s="174"/>
      <c r="DG287" s="174"/>
      <c r="DH287" s="174"/>
      <c r="DI287" s="367">
        <f t="shared" si="209"/>
        <v>0</v>
      </c>
      <c r="DJ287" s="600">
        <f t="shared" si="210"/>
        <v>0</v>
      </c>
      <c r="DK287" s="601">
        <f t="shared" si="211"/>
        <v>0</v>
      </c>
      <c r="DL287" s="601">
        <f t="shared" si="212"/>
        <v>0</v>
      </c>
      <c r="DM287" s="601">
        <f t="shared" si="213"/>
        <v>0</v>
      </c>
      <c r="DN287" s="601">
        <f t="shared" si="214"/>
        <v>0</v>
      </c>
      <c r="DO287" s="602">
        <f t="shared" si="215"/>
        <v>0</v>
      </c>
      <c r="DP287" s="600">
        <f t="shared" si="216"/>
        <v>0</v>
      </c>
      <c r="DQ287" s="601">
        <f t="shared" si="217"/>
        <v>0</v>
      </c>
      <c r="DR287" s="601">
        <f t="shared" si="218"/>
        <v>0</v>
      </c>
      <c r="DS287" s="601">
        <f t="shared" si="219"/>
        <v>0</v>
      </c>
      <c r="DT287" s="601">
        <f t="shared" si="220"/>
        <v>0</v>
      </c>
      <c r="DU287" s="602">
        <f t="shared" si="221"/>
        <v>0</v>
      </c>
      <c r="DV287" s="600">
        <f t="shared" si="222"/>
        <v>0</v>
      </c>
      <c r="DW287" s="601">
        <f t="shared" si="223"/>
        <v>0</v>
      </c>
      <c r="DX287" s="601">
        <f t="shared" si="224"/>
        <v>0</v>
      </c>
      <c r="DY287" s="601">
        <f t="shared" si="225"/>
        <v>0</v>
      </c>
      <c r="DZ287" s="601">
        <f t="shared" si="226"/>
        <v>0</v>
      </c>
      <c r="EA287" s="602">
        <f t="shared" si="227"/>
        <v>0</v>
      </c>
      <c r="EB287" s="459"/>
      <c r="EC287" s="366"/>
      <c r="ED287" s="174"/>
      <c r="EE287" s="174"/>
      <c r="EF287" s="174"/>
      <c r="EG287" s="174"/>
      <c r="EH287" s="174">
        <f t="shared" si="228"/>
        <v>0</v>
      </c>
      <c r="EI287" s="602"/>
      <c r="EJ287" s="459"/>
      <c r="EK287" s="614"/>
      <c r="EL287" s="622"/>
      <c r="EM287" s="623"/>
      <c r="EO287" s="600"/>
      <c r="EP287" s="601"/>
      <c r="EQ287" s="601"/>
      <c r="ER287" s="624"/>
      <c r="ES287" s="625"/>
    </row>
    <row r="288" spans="1:149">
      <c r="A288" s="231">
        <v>342</v>
      </c>
      <c r="B288" s="151">
        <v>5415</v>
      </c>
      <c r="C288" s="151">
        <v>71011170</v>
      </c>
      <c r="D288" s="232" t="s">
        <v>2041</v>
      </c>
      <c r="E288" s="366"/>
      <c r="F288" s="174"/>
      <c r="G288" s="174"/>
      <c r="H288" s="174"/>
      <c r="I288" s="174"/>
      <c r="J288" s="367">
        <f t="shared" si="231"/>
        <v>0</v>
      </c>
      <c r="K288" s="366"/>
      <c r="L288" s="174"/>
      <c r="M288" s="174"/>
      <c r="N288" s="174"/>
      <c r="O288" s="174"/>
      <c r="P288" s="367">
        <f t="shared" si="194"/>
        <v>0</v>
      </c>
      <c r="Q288" s="366"/>
      <c r="R288" s="174">
        <f t="shared" si="195"/>
        <v>0</v>
      </c>
      <c r="S288" s="174"/>
      <c r="T288" s="174"/>
      <c r="U288" s="174"/>
      <c r="V288" s="367">
        <f t="shared" si="189"/>
        <v>0</v>
      </c>
      <c r="W288" s="366"/>
      <c r="X288" s="174"/>
      <c r="Y288" s="174"/>
      <c r="Z288" s="174"/>
      <c r="AA288" s="174"/>
      <c r="AB288" s="367">
        <f t="shared" si="190"/>
        <v>0</v>
      </c>
      <c r="AC288" s="366"/>
      <c r="AD288" s="174"/>
      <c r="AE288" s="174"/>
      <c r="AF288" s="174"/>
      <c r="AG288" s="174"/>
      <c r="AH288" s="367">
        <f t="shared" si="191"/>
        <v>0</v>
      </c>
      <c r="AI288" s="366"/>
      <c r="AJ288" s="174"/>
      <c r="AK288" s="174"/>
      <c r="AL288" s="174"/>
      <c r="AM288" s="174">
        <f t="shared" si="196"/>
        <v>0</v>
      </c>
      <c r="AN288" s="367">
        <f t="shared" si="192"/>
        <v>0</v>
      </c>
      <c r="AO288" s="611"/>
      <c r="AP288" s="174"/>
      <c r="AQ288" s="174"/>
      <c r="AR288" s="174"/>
      <c r="AS288" s="174"/>
      <c r="AT288" s="367">
        <f t="shared" si="197"/>
        <v>0</v>
      </c>
      <c r="AU288" s="366"/>
      <c r="AV288" s="174"/>
      <c r="AW288" s="174"/>
      <c r="AX288" s="174"/>
      <c r="AY288" s="174"/>
      <c r="AZ288" s="367">
        <f t="shared" si="193"/>
        <v>0</v>
      </c>
      <c r="BA288" s="366"/>
      <c r="BB288" s="174"/>
      <c r="BC288" s="174"/>
      <c r="BD288" s="174"/>
      <c r="BE288" s="174">
        <f t="shared" si="198"/>
        <v>0</v>
      </c>
      <c r="BF288" s="367">
        <f t="shared" si="199"/>
        <v>0</v>
      </c>
      <c r="BG288" s="611"/>
      <c r="BH288" s="174"/>
      <c r="BI288" s="174"/>
      <c r="BJ288" s="174"/>
      <c r="BK288" s="174"/>
      <c r="BL288" s="367">
        <f t="shared" si="232"/>
        <v>0</v>
      </c>
      <c r="BM288" s="366"/>
      <c r="BN288" s="174"/>
      <c r="BO288" s="174"/>
      <c r="BP288" s="174"/>
      <c r="BQ288" s="174"/>
      <c r="BR288" s="367">
        <f t="shared" si="200"/>
        <v>0</v>
      </c>
      <c r="BS288" s="366"/>
      <c r="BT288" s="174"/>
      <c r="BU288" s="174"/>
      <c r="BV288" s="174"/>
      <c r="BW288" s="174"/>
      <c r="BX288" s="367">
        <f t="shared" si="201"/>
        <v>0</v>
      </c>
      <c r="BY288" s="366"/>
      <c r="BZ288" s="174"/>
      <c r="CA288" s="174"/>
      <c r="CB288" s="174"/>
      <c r="CC288" s="174"/>
      <c r="CD288" s="367">
        <f t="shared" si="202"/>
        <v>0</v>
      </c>
      <c r="CE288" s="618"/>
      <c r="CF288" s="366"/>
      <c r="CG288" s="174"/>
      <c r="CH288" s="174"/>
      <c r="CI288" s="174"/>
      <c r="CJ288" s="174"/>
      <c r="CK288" s="367">
        <f t="shared" si="233"/>
        <v>0</v>
      </c>
      <c r="CL288" s="611">
        <f t="shared" si="203"/>
        <v>0</v>
      </c>
      <c r="CM288" s="174">
        <f t="shared" si="204"/>
        <v>0</v>
      </c>
      <c r="CN288" s="174">
        <f t="shared" si="205"/>
        <v>0</v>
      </c>
      <c r="CO288" s="174">
        <f t="shared" si="206"/>
        <v>0</v>
      </c>
      <c r="CP288" s="174">
        <f t="shared" si="207"/>
        <v>0</v>
      </c>
      <c r="CQ288" s="367">
        <f t="shared" si="234"/>
        <v>0</v>
      </c>
      <c r="CR288" s="613"/>
      <c r="CS288" s="601"/>
      <c r="CT288" s="601"/>
      <c r="CU288" s="601"/>
      <c r="CV288" s="601"/>
      <c r="CW288" s="367">
        <f t="shared" si="230"/>
        <v>0</v>
      </c>
      <c r="CX288" s="366"/>
      <c r="CY288" s="174"/>
      <c r="CZ288" s="174"/>
      <c r="DA288" s="174"/>
      <c r="DB288" s="174"/>
      <c r="DC288" s="367">
        <f t="shared" si="208"/>
        <v>0</v>
      </c>
      <c r="DD288" s="366"/>
      <c r="DE288" s="174"/>
      <c r="DF288" s="174"/>
      <c r="DG288" s="174"/>
      <c r="DH288" s="174"/>
      <c r="DI288" s="367">
        <f t="shared" si="209"/>
        <v>0</v>
      </c>
      <c r="DJ288" s="600">
        <f t="shared" si="210"/>
        <v>0</v>
      </c>
      <c r="DK288" s="601">
        <f t="shared" si="211"/>
        <v>0</v>
      </c>
      <c r="DL288" s="601">
        <f t="shared" si="212"/>
        <v>0</v>
      </c>
      <c r="DM288" s="601">
        <f t="shared" si="213"/>
        <v>0</v>
      </c>
      <c r="DN288" s="601">
        <f t="shared" si="214"/>
        <v>0</v>
      </c>
      <c r="DO288" s="602">
        <f t="shared" si="215"/>
        <v>0</v>
      </c>
      <c r="DP288" s="600">
        <f t="shared" si="216"/>
        <v>0</v>
      </c>
      <c r="DQ288" s="601">
        <f t="shared" si="217"/>
        <v>0</v>
      </c>
      <c r="DR288" s="601">
        <f t="shared" si="218"/>
        <v>0</v>
      </c>
      <c r="DS288" s="601">
        <f t="shared" si="219"/>
        <v>0</v>
      </c>
      <c r="DT288" s="601">
        <f t="shared" si="220"/>
        <v>0</v>
      </c>
      <c r="DU288" s="602">
        <f t="shared" si="221"/>
        <v>0</v>
      </c>
      <c r="DV288" s="600">
        <f t="shared" si="222"/>
        <v>0</v>
      </c>
      <c r="DW288" s="601">
        <f t="shared" si="223"/>
        <v>0</v>
      </c>
      <c r="DX288" s="601">
        <f t="shared" si="224"/>
        <v>0</v>
      </c>
      <c r="DY288" s="601">
        <f t="shared" si="225"/>
        <v>0</v>
      </c>
      <c r="DZ288" s="601">
        <f t="shared" si="226"/>
        <v>0</v>
      </c>
      <c r="EA288" s="602">
        <f t="shared" si="227"/>
        <v>0</v>
      </c>
      <c r="EB288" s="459"/>
      <c r="EC288" s="366"/>
      <c r="ED288" s="174"/>
      <c r="EE288" s="174"/>
      <c r="EF288" s="174"/>
      <c r="EG288" s="174"/>
      <c r="EH288" s="174">
        <f t="shared" si="228"/>
        <v>0</v>
      </c>
      <c r="EI288" s="602"/>
      <c r="EJ288" s="459"/>
      <c r="EK288" s="614"/>
      <c r="EL288" s="622"/>
      <c r="EM288" s="623"/>
      <c r="EO288" s="600"/>
      <c r="EP288" s="601"/>
      <c r="EQ288" s="601"/>
      <c r="ER288" s="624"/>
      <c r="ES288" s="625"/>
    </row>
    <row r="289" spans="1:149">
      <c r="A289" s="231">
        <v>343</v>
      </c>
      <c r="B289" s="151">
        <v>5416</v>
      </c>
      <c r="C289" s="151">
        <v>854719</v>
      </c>
      <c r="D289" s="232" t="s">
        <v>2046</v>
      </c>
      <c r="E289" s="366"/>
      <c r="F289" s="174">
        <v>130560</v>
      </c>
      <c r="G289" s="174"/>
      <c r="H289" s="174"/>
      <c r="I289" s="174"/>
      <c r="J289" s="367">
        <f t="shared" si="231"/>
        <v>130560</v>
      </c>
      <c r="K289" s="366"/>
      <c r="L289" s="174"/>
      <c r="M289" s="174"/>
      <c r="N289" s="174"/>
      <c r="O289" s="174"/>
      <c r="P289" s="367">
        <f t="shared" si="194"/>
        <v>0</v>
      </c>
      <c r="Q289" s="366"/>
      <c r="R289" s="174">
        <f t="shared" si="195"/>
        <v>130560</v>
      </c>
      <c r="S289" s="174"/>
      <c r="T289" s="174"/>
      <c r="U289" s="174"/>
      <c r="V289" s="367">
        <f t="shared" si="189"/>
        <v>130560</v>
      </c>
      <c r="W289" s="366"/>
      <c r="X289" s="174"/>
      <c r="Y289" s="174"/>
      <c r="Z289" s="174"/>
      <c r="AA289" s="174">
        <v>336000</v>
      </c>
      <c r="AB289" s="367">
        <f t="shared" si="190"/>
        <v>336000</v>
      </c>
      <c r="AC289" s="366"/>
      <c r="AD289" s="174"/>
      <c r="AE289" s="174"/>
      <c r="AF289" s="174"/>
      <c r="AG289" s="174"/>
      <c r="AH289" s="367">
        <f t="shared" si="191"/>
        <v>0</v>
      </c>
      <c r="AI289" s="366"/>
      <c r="AJ289" s="174"/>
      <c r="AK289" s="174"/>
      <c r="AL289" s="174"/>
      <c r="AM289" s="174">
        <f t="shared" si="196"/>
        <v>336000</v>
      </c>
      <c r="AN289" s="367">
        <f t="shared" si="192"/>
        <v>336000</v>
      </c>
      <c r="AO289" s="611"/>
      <c r="AP289" s="174"/>
      <c r="AQ289" s="174"/>
      <c r="AR289" s="174"/>
      <c r="AS289" s="174">
        <v>159000</v>
      </c>
      <c r="AT289" s="367">
        <f t="shared" si="197"/>
        <v>159000</v>
      </c>
      <c r="AU289" s="366"/>
      <c r="AV289" s="174"/>
      <c r="AW289" s="174"/>
      <c r="AX289" s="174"/>
      <c r="AY289" s="174"/>
      <c r="AZ289" s="367">
        <f t="shared" si="193"/>
        <v>0</v>
      </c>
      <c r="BA289" s="366"/>
      <c r="BB289" s="174"/>
      <c r="BC289" s="174"/>
      <c r="BD289" s="174"/>
      <c r="BE289" s="174">
        <f t="shared" si="198"/>
        <v>159000</v>
      </c>
      <c r="BF289" s="367">
        <f t="shared" si="199"/>
        <v>159000</v>
      </c>
      <c r="BG289" s="611"/>
      <c r="BH289" s="174"/>
      <c r="BI289" s="174"/>
      <c r="BJ289" s="174"/>
      <c r="BK289" s="174"/>
      <c r="BL289" s="367">
        <f t="shared" si="232"/>
        <v>0</v>
      </c>
      <c r="BM289" s="366"/>
      <c r="BN289" s="174"/>
      <c r="BO289" s="174"/>
      <c r="BP289" s="174"/>
      <c r="BQ289" s="174"/>
      <c r="BR289" s="367">
        <f t="shared" si="200"/>
        <v>0</v>
      </c>
      <c r="BS289" s="366"/>
      <c r="BT289" s="174"/>
      <c r="BU289" s="174"/>
      <c r="BV289" s="174"/>
      <c r="BW289" s="174"/>
      <c r="BX289" s="367">
        <f t="shared" si="201"/>
        <v>0</v>
      </c>
      <c r="BY289" s="366"/>
      <c r="BZ289" s="174"/>
      <c r="CA289" s="174"/>
      <c r="CB289" s="174"/>
      <c r="CC289" s="174"/>
      <c r="CD289" s="367">
        <f t="shared" si="202"/>
        <v>0</v>
      </c>
      <c r="CE289" s="618"/>
      <c r="CF289" s="366"/>
      <c r="CG289" s="174"/>
      <c r="CH289" s="174"/>
      <c r="CI289" s="174"/>
      <c r="CJ289" s="174"/>
      <c r="CK289" s="367">
        <f t="shared" si="233"/>
        <v>0</v>
      </c>
      <c r="CL289" s="611">
        <f t="shared" si="203"/>
        <v>0</v>
      </c>
      <c r="CM289" s="174">
        <f t="shared" si="204"/>
        <v>0</v>
      </c>
      <c r="CN289" s="174">
        <f t="shared" si="205"/>
        <v>0</v>
      </c>
      <c r="CO289" s="174">
        <f t="shared" si="206"/>
        <v>0</v>
      </c>
      <c r="CP289" s="174">
        <f t="shared" si="207"/>
        <v>0</v>
      </c>
      <c r="CQ289" s="367">
        <f t="shared" si="234"/>
        <v>0</v>
      </c>
      <c r="CR289" s="613"/>
      <c r="CS289" s="601"/>
      <c r="CT289" s="601"/>
      <c r="CU289" s="601"/>
      <c r="CV289" s="601"/>
      <c r="CW289" s="367">
        <f t="shared" si="230"/>
        <v>0</v>
      </c>
      <c r="CX289" s="366"/>
      <c r="CY289" s="174"/>
      <c r="CZ289" s="174"/>
      <c r="DA289" s="174"/>
      <c r="DB289" s="174"/>
      <c r="DC289" s="367">
        <f t="shared" si="208"/>
        <v>0</v>
      </c>
      <c r="DD289" s="366"/>
      <c r="DE289" s="174"/>
      <c r="DF289" s="174"/>
      <c r="DG289" s="174"/>
      <c r="DH289" s="174"/>
      <c r="DI289" s="367">
        <f t="shared" si="209"/>
        <v>0</v>
      </c>
      <c r="DJ289" s="600">
        <f t="shared" si="210"/>
        <v>0</v>
      </c>
      <c r="DK289" s="601">
        <f t="shared" si="211"/>
        <v>130560</v>
      </c>
      <c r="DL289" s="601">
        <f t="shared" si="212"/>
        <v>0</v>
      </c>
      <c r="DM289" s="601">
        <f t="shared" si="213"/>
        <v>0</v>
      </c>
      <c r="DN289" s="601">
        <f t="shared" si="214"/>
        <v>495000</v>
      </c>
      <c r="DO289" s="602">
        <f t="shared" si="215"/>
        <v>625560</v>
      </c>
      <c r="DP289" s="600">
        <f t="shared" si="216"/>
        <v>0</v>
      </c>
      <c r="DQ289" s="601">
        <f t="shared" si="217"/>
        <v>0</v>
      </c>
      <c r="DR289" s="601">
        <f t="shared" si="218"/>
        <v>0</v>
      </c>
      <c r="DS289" s="601">
        <f t="shared" si="219"/>
        <v>0</v>
      </c>
      <c r="DT289" s="601">
        <f t="shared" si="220"/>
        <v>0</v>
      </c>
      <c r="DU289" s="602">
        <f t="shared" si="221"/>
        <v>0</v>
      </c>
      <c r="DV289" s="600">
        <f t="shared" si="222"/>
        <v>0</v>
      </c>
      <c r="DW289" s="601">
        <f t="shared" si="223"/>
        <v>130560</v>
      </c>
      <c r="DX289" s="601">
        <f t="shared" si="224"/>
        <v>0</v>
      </c>
      <c r="DY289" s="601">
        <f t="shared" si="225"/>
        <v>0</v>
      </c>
      <c r="DZ289" s="601">
        <f t="shared" si="226"/>
        <v>495000</v>
      </c>
      <c r="EA289" s="602">
        <f t="shared" si="227"/>
        <v>625560</v>
      </c>
      <c r="EB289" s="459"/>
      <c r="EC289" s="366"/>
      <c r="ED289" s="174"/>
      <c r="EE289" s="174"/>
      <c r="EF289" s="174"/>
      <c r="EG289" s="174"/>
      <c r="EH289" s="174">
        <f t="shared" si="228"/>
        <v>0</v>
      </c>
      <c r="EI289" s="602"/>
      <c r="EJ289" s="459"/>
      <c r="EK289" s="614"/>
      <c r="EL289" s="622"/>
      <c r="EM289" s="623"/>
      <c r="EO289" s="600">
        <v>1897336.57</v>
      </c>
      <c r="EP289" s="601">
        <v>575246.43000000005</v>
      </c>
      <c r="EQ289" s="601">
        <f t="shared" si="229"/>
        <v>2472583</v>
      </c>
      <c r="ER289" s="624" t="s">
        <v>5712</v>
      </c>
      <c r="ES289" s="625">
        <v>45064</v>
      </c>
    </row>
    <row r="290" spans="1:149">
      <c r="A290" s="231">
        <v>344</v>
      </c>
      <c r="B290" s="151">
        <v>5413</v>
      </c>
      <c r="C290" s="151">
        <v>854697</v>
      </c>
      <c r="D290" s="232" t="s">
        <v>2049</v>
      </c>
      <c r="E290" s="366"/>
      <c r="F290" s="174">
        <v>100800</v>
      </c>
      <c r="G290" s="174"/>
      <c r="H290" s="174"/>
      <c r="I290" s="174"/>
      <c r="J290" s="367">
        <f t="shared" si="231"/>
        <v>100800</v>
      </c>
      <c r="K290" s="366"/>
      <c r="L290" s="174"/>
      <c r="M290" s="174"/>
      <c r="N290" s="174"/>
      <c r="O290" s="174"/>
      <c r="P290" s="367">
        <f t="shared" si="194"/>
        <v>0</v>
      </c>
      <c r="Q290" s="366"/>
      <c r="R290" s="174">
        <f t="shared" si="195"/>
        <v>100800</v>
      </c>
      <c r="S290" s="174"/>
      <c r="T290" s="174"/>
      <c r="U290" s="174"/>
      <c r="V290" s="367">
        <f t="shared" si="189"/>
        <v>100800</v>
      </c>
      <c r="W290" s="366"/>
      <c r="X290" s="174"/>
      <c r="Y290" s="174"/>
      <c r="Z290" s="174"/>
      <c r="AA290" s="174"/>
      <c r="AB290" s="367">
        <f t="shared" si="190"/>
        <v>0</v>
      </c>
      <c r="AC290" s="366"/>
      <c r="AD290" s="174"/>
      <c r="AE290" s="174"/>
      <c r="AF290" s="174"/>
      <c r="AG290" s="174"/>
      <c r="AH290" s="367">
        <f t="shared" si="191"/>
        <v>0</v>
      </c>
      <c r="AI290" s="366"/>
      <c r="AJ290" s="174"/>
      <c r="AK290" s="174"/>
      <c r="AL290" s="174"/>
      <c r="AM290" s="174">
        <f t="shared" si="196"/>
        <v>0</v>
      </c>
      <c r="AN290" s="367">
        <f t="shared" si="192"/>
        <v>0</v>
      </c>
      <c r="AO290" s="611"/>
      <c r="AP290" s="174"/>
      <c r="AQ290" s="174"/>
      <c r="AR290" s="174"/>
      <c r="AS290" s="174">
        <v>102000</v>
      </c>
      <c r="AT290" s="367">
        <f t="shared" si="197"/>
        <v>102000</v>
      </c>
      <c r="AU290" s="366"/>
      <c r="AV290" s="174"/>
      <c r="AW290" s="174"/>
      <c r="AX290" s="174"/>
      <c r="AY290" s="174"/>
      <c r="AZ290" s="367">
        <f t="shared" si="193"/>
        <v>0</v>
      </c>
      <c r="BA290" s="366"/>
      <c r="BB290" s="174"/>
      <c r="BC290" s="174"/>
      <c r="BD290" s="174"/>
      <c r="BE290" s="174">
        <f t="shared" si="198"/>
        <v>102000</v>
      </c>
      <c r="BF290" s="367">
        <f t="shared" si="199"/>
        <v>102000</v>
      </c>
      <c r="BG290" s="611"/>
      <c r="BH290" s="174"/>
      <c r="BI290" s="174"/>
      <c r="BJ290" s="174"/>
      <c r="BK290" s="174"/>
      <c r="BL290" s="367">
        <f t="shared" si="232"/>
        <v>0</v>
      </c>
      <c r="BM290" s="366"/>
      <c r="BN290" s="174"/>
      <c r="BO290" s="174"/>
      <c r="BP290" s="174"/>
      <c r="BQ290" s="174"/>
      <c r="BR290" s="367">
        <f t="shared" si="200"/>
        <v>0</v>
      </c>
      <c r="BS290" s="366"/>
      <c r="BT290" s="174"/>
      <c r="BU290" s="174"/>
      <c r="BV290" s="174"/>
      <c r="BW290" s="174"/>
      <c r="BX290" s="367">
        <f t="shared" si="201"/>
        <v>0</v>
      </c>
      <c r="BY290" s="366">
        <v>115480</v>
      </c>
      <c r="BZ290" s="174"/>
      <c r="CA290" s="174">
        <v>39032</v>
      </c>
      <c r="CB290" s="174">
        <v>2310</v>
      </c>
      <c r="CC290" s="174"/>
      <c r="CD290" s="367">
        <f t="shared" si="202"/>
        <v>156822</v>
      </c>
      <c r="CE290" s="618">
        <v>0.33329999999999999</v>
      </c>
      <c r="CF290" s="366">
        <v>115480</v>
      </c>
      <c r="CG290" s="174"/>
      <c r="CH290" s="174">
        <v>39032</v>
      </c>
      <c r="CI290" s="174">
        <v>2310</v>
      </c>
      <c r="CJ290" s="174"/>
      <c r="CK290" s="367">
        <f t="shared" si="233"/>
        <v>156822</v>
      </c>
      <c r="CL290" s="611">
        <f t="shared" si="203"/>
        <v>0</v>
      </c>
      <c r="CM290" s="174">
        <f t="shared" si="204"/>
        <v>0</v>
      </c>
      <c r="CN290" s="174">
        <f t="shared" si="205"/>
        <v>0</v>
      </c>
      <c r="CO290" s="174">
        <f t="shared" si="206"/>
        <v>0</v>
      </c>
      <c r="CP290" s="174">
        <f t="shared" si="207"/>
        <v>0</v>
      </c>
      <c r="CQ290" s="367">
        <f>SUM(CL290:CP290)</f>
        <v>0</v>
      </c>
      <c r="CR290" s="613"/>
      <c r="CS290" s="601"/>
      <c r="CT290" s="601"/>
      <c r="CU290" s="601"/>
      <c r="CV290" s="601"/>
      <c r="CW290" s="367">
        <f t="shared" si="230"/>
        <v>0</v>
      </c>
      <c r="CX290" s="366"/>
      <c r="CY290" s="174"/>
      <c r="CZ290" s="174"/>
      <c r="DA290" s="174"/>
      <c r="DB290" s="174"/>
      <c r="DC290" s="367">
        <f t="shared" si="208"/>
        <v>0</v>
      </c>
      <c r="DD290" s="366"/>
      <c r="DE290" s="174"/>
      <c r="DF290" s="174"/>
      <c r="DG290" s="174"/>
      <c r="DH290" s="174"/>
      <c r="DI290" s="367">
        <f t="shared" si="209"/>
        <v>0</v>
      </c>
      <c r="DJ290" s="600">
        <f t="shared" si="210"/>
        <v>115480</v>
      </c>
      <c r="DK290" s="601">
        <f t="shared" si="211"/>
        <v>100800</v>
      </c>
      <c r="DL290" s="601">
        <f t="shared" si="212"/>
        <v>39032</v>
      </c>
      <c r="DM290" s="601">
        <f t="shared" si="213"/>
        <v>2310</v>
      </c>
      <c r="DN290" s="601">
        <f t="shared" si="214"/>
        <v>102000</v>
      </c>
      <c r="DO290" s="602">
        <f t="shared" si="215"/>
        <v>359622</v>
      </c>
      <c r="DP290" s="600">
        <f t="shared" si="216"/>
        <v>115480</v>
      </c>
      <c r="DQ290" s="601">
        <f t="shared" si="217"/>
        <v>0</v>
      </c>
      <c r="DR290" s="601">
        <f t="shared" si="218"/>
        <v>39032</v>
      </c>
      <c r="DS290" s="601">
        <f t="shared" si="219"/>
        <v>2310</v>
      </c>
      <c r="DT290" s="601">
        <f t="shared" si="220"/>
        <v>0</v>
      </c>
      <c r="DU290" s="602">
        <f t="shared" si="221"/>
        <v>156822</v>
      </c>
      <c r="DV290" s="600">
        <f t="shared" si="222"/>
        <v>0</v>
      </c>
      <c r="DW290" s="601">
        <f t="shared" si="223"/>
        <v>100800</v>
      </c>
      <c r="DX290" s="601">
        <f t="shared" si="224"/>
        <v>0</v>
      </c>
      <c r="DY290" s="601">
        <f t="shared" si="225"/>
        <v>0</v>
      </c>
      <c r="DZ290" s="601">
        <f t="shared" si="226"/>
        <v>102000</v>
      </c>
      <c r="EA290" s="602">
        <f t="shared" si="227"/>
        <v>202800</v>
      </c>
      <c r="EB290" s="459"/>
      <c r="EC290" s="366"/>
      <c r="ED290" s="174"/>
      <c r="EE290" s="174"/>
      <c r="EF290" s="174"/>
      <c r="EG290" s="174"/>
      <c r="EH290" s="174">
        <f t="shared" si="228"/>
        <v>0</v>
      </c>
      <c r="EI290" s="602"/>
      <c r="EJ290" s="459"/>
      <c r="EK290" s="614"/>
      <c r="EL290" s="622"/>
      <c r="EM290" s="623"/>
      <c r="EO290" s="600">
        <v>2097517.46</v>
      </c>
      <c r="EP290" s="601">
        <v>635938.54</v>
      </c>
      <c r="EQ290" s="601">
        <f t="shared" si="229"/>
        <v>2733456</v>
      </c>
      <c r="ER290" s="624" t="s">
        <v>5733</v>
      </c>
      <c r="ES290" s="625">
        <v>45089</v>
      </c>
    </row>
    <row r="291" spans="1:149">
      <c r="A291" s="231">
        <v>345</v>
      </c>
      <c r="B291" s="151">
        <v>5475</v>
      </c>
      <c r="C291" s="151">
        <v>854735</v>
      </c>
      <c r="D291" s="232" t="s">
        <v>2053</v>
      </c>
      <c r="E291" s="366"/>
      <c r="F291" s="174"/>
      <c r="G291" s="174"/>
      <c r="H291" s="174"/>
      <c r="I291" s="174"/>
      <c r="J291" s="367">
        <f t="shared" si="231"/>
        <v>0</v>
      </c>
      <c r="K291" s="366"/>
      <c r="L291" s="174"/>
      <c r="M291" s="174"/>
      <c r="N291" s="174"/>
      <c r="O291" s="174"/>
      <c r="P291" s="367">
        <f t="shared" si="194"/>
        <v>0</v>
      </c>
      <c r="Q291" s="366"/>
      <c r="R291" s="174">
        <f t="shared" si="195"/>
        <v>0</v>
      </c>
      <c r="S291" s="174"/>
      <c r="T291" s="174"/>
      <c r="U291" s="174"/>
      <c r="V291" s="367">
        <f t="shared" si="189"/>
        <v>0</v>
      </c>
      <c r="W291" s="366"/>
      <c r="X291" s="174"/>
      <c r="Y291" s="174"/>
      <c r="Z291" s="174"/>
      <c r="AA291" s="174"/>
      <c r="AB291" s="367">
        <f t="shared" si="190"/>
        <v>0</v>
      </c>
      <c r="AC291" s="366"/>
      <c r="AD291" s="174"/>
      <c r="AE291" s="174"/>
      <c r="AF291" s="174"/>
      <c r="AG291" s="174"/>
      <c r="AH291" s="367">
        <f t="shared" si="191"/>
        <v>0</v>
      </c>
      <c r="AI291" s="366"/>
      <c r="AJ291" s="174"/>
      <c r="AK291" s="174"/>
      <c r="AL291" s="174"/>
      <c r="AM291" s="174">
        <f t="shared" si="196"/>
        <v>0</v>
      </c>
      <c r="AN291" s="367">
        <f t="shared" si="192"/>
        <v>0</v>
      </c>
      <c r="AO291" s="611"/>
      <c r="AP291" s="174"/>
      <c r="AQ291" s="174"/>
      <c r="AR291" s="174"/>
      <c r="AS291" s="174"/>
      <c r="AT291" s="367">
        <f t="shared" si="197"/>
        <v>0</v>
      </c>
      <c r="AU291" s="366"/>
      <c r="AV291" s="174"/>
      <c r="AW291" s="174"/>
      <c r="AX291" s="174"/>
      <c r="AY291" s="174"/>
      <c r="AZ291" s="367">
        <f t="shared" si="193"/>
        <v>0</v>
      </c>
      <c r="BA291" s="366"/>
      <c r="BB291" s="174"/>
      <c r="BC291" s="174"/>
      <c r="BD291" s="174"/>
      <c r="BE291" s="174">
        <f t="shared" si="198"/>
        <v>0</v>
      </c>
      <c r="BF291" s="367">
        <f t="shared" si="199"/>
        <v>0</v>
      </c>
      <c r="BG291" s="611"/>
      <c r="BH291" s="174"/>
      <c r="BI291" s="174"/>
      <c r="BJ291" s="174"/>
      <c r="BK291" s="174"/>
      <c r="BL291" s="367">
        <f t="shared" si="232"/>
        <v>0</v>
      </c>
      <c r="BM291" s="366"/>
      <c r="BN291" s="174"/>
      <c r="BO291" s="174"/>
      <c r="BP291" s="174"/>
      <c r="BQ291" s="174"/>
      <c r="BR291" s="367">
        <f t="shared" si="200"/>
        <v>0</v>
      </c>
      <c r="BS291" s="366"/>
      <c r="BT291" s="174"/>
      <c r="BU291" s="174"/>
      <c r="BV291" s="174"/>
      <c r="BW291" s="174"/>
      <c r="BX291" s="367">
        <f t="shared" si="201"/>
        <v>0</v>
      </c>
      <c r="BY291" s="366"/>
      <c r="BZ291" s="174"/>
      <c r="CA291" s="174"/>
      <c r="CB291" s="174"/>
      <c r="CC291" s="174"/>
      <c r="CD291" s="367">
        <f t="shared" si="202"/>
        <v>0</v>
      </c>
      <c r="CE291" s="618"/>
      <c r="CF291" s="366"/>
      <c r="CG291" s="174"/>
      <c r="CH291" s="174"/>
      <c r="CI291" s="174"/>
      <c r="CJ291" s="174"/>
      <c r="CK291" s="367">
        <f t="shared" si="233"/>
        <v>0</v>
      </c>
      <c r="CL291" s="611">
        <f t="shared" si="203"/>
        <v>0</v>
      </c>
      <c r="CM291" s="174">
        <f t="shared" si="204"/>
        <v>0</v>
      </c>
      <c r="CN291" s="174">
        <f t="shared" si="205"/>
        <v>0</v>
      </c>
      <c r="CO291" s="174">
        <f t="shared" si="206"/>
        <v>0</v>
      </c>
      <c r="CP291" s="174">
        <f t="shared" si="207"/>
        <v>0</v>
      </c>
      <c r="CQ291" s="367">
        <f t="shared" si="234"/>
        <v>0</v>
      </c>
      <c r="CR291" s="613"/>
      <c r="CS291" s="601"/>
      <c r="CT291" s="601"/>
      <c r="CU291" s="601"/>
      <c r="CV291" s="601"/>
      <c r="CW291" s="367">
        <f t="shared" si="230"/>
        <v>0</v>
      </c>
      <c r="CX291" s="366"/>
      <c r="CY291" s="174"/>
      <c r="CZ291" s="174"/>
      <c r="DA291" s="174"/>
      <c r="DB291" s="174"/>
      <c r="DC291" s="367">
        <f t="shared" si="208"/>
        <v>0</v>
      </c>
      <c r="DD291" s="366"/>
      <c r="DE291" s="174"/>
      <c r="DF291" s="174"/>
      <c r="DG291" s="174"/>
      <c r="DH291" s="174"/>
      <c r="DI291" s="367">
        <f t="shared" si="209"/>
        <v>0</v>
      </c>
      <c r="DJ291" s="600">
        <f t="shared" si="210"/>
        <v>0</v>
      </c>
      <c r="DK291" s="601">
        <f t="shared" si="211"/>
        <v>0</v>
      </c>
      <c r="DL291" s="601">
        <f t="shared" si="212"/>
        <v>0</v>
      </c>
      <c r="DM291" s="601">
        <f t="shared" si="213"/>
        <v>0</v>
      </c>
      <c r="DN291" s="601">
        <f t="shared" si="214"/>
        <v>0</v>
      </c>
      <c r="DO291" s="602">
        <f t="shared" si="215"/>
        <v>0</v>
      </c>
      <c r="DP291" s="600">
        <f t="shared" si="216"/>
        <v>0</v>
      </c>
      <c r="DQ291" s="601">
        <f t="shared" si="217"/>
        <v>0</v>
      </c>
      <c r="DR291" s="601">
        <f t="shared" si="218"/>
        <v>0</v>
      </c>
      <c r="DS291" s="601">
        <f t="shared" si="219"/>
        <v>0</v>
      </c>
      <c r="DT291" s="601">
        <f t="shared" si="220"/>
        <v>0</v>
      </c>
      <c r="DU291" s="602">
        <f t="shared" si="221"/>
        <v>0</v>
      </c>
      <c r="DV291" s="600">
        <f t="shared" si="222"/>
        <v>0</v>
      </c>
      <c r="DW291" s="601">
        <f t="shared" si="223"/>
        <v>0</v>
      </c>
      <c r="DX291" s="601">
        <f t="shared" si="224"/>
        <v>0</v>
      </c>
      <c r="DY291" s="601">
        <f t="shared" si="225"/>
        <v>0</v>
      </c>
      <c r="DZ291" s="601">
        <f t="shared" si="226"/>
        <v>0</v>
      </c>
      <c r="EA291" s="602">
        <f t="shared" si="227"/>
        <v>0</v>
      </c>
      <c r="EB291" s="459"/>
      <c r="EC291" s="366"/>
      <c r="ED291" s="174"/>
      <c r="EE291" s="174"/>
      <c r="EF291" s="174"/>
      <c r="EG291" s="174"/>
      <c r="EH291" s="174">
        <f t="shared" si="228"/>
        <v>0</v>
      </c>
      <c r="EI291" s="602"/>
      <c r="EJ291" s="459"/>
      <c r="EK291" s="614"/>
      <c r="EL291" s="622"/>
      <c r="EM291" s="623"/>
      <c r="EO291" s="600">
        <v>1035654.7</v>
      </c>
      <c r="EP291" s="601">
        <v>313996.3</v>
      </c>
      <c r="EQ291" s="601">
        <f t="shared" si="229"/>
        <v>1349651</v>
      </c>
      <c r="ER291" s="624" t="s">
        <v>5745</v>
      </c>
      <c r="ES291" s="625">
        <v>45104</v>
      </c>
    </row>
    <row r="292" spans="1:149">
      <c r="A292" s="448">
        <v>346</v>
      </c>
      <c r="B292" s="449">
        <v>5401</v>
      </c>
      <c r="C292" s="449">
        <v>70983615</v>
      </c>
      <c r="D292" s="451" t="s">
        <v>2057</v>
      </c>
      <c r="E292" s="452"/>
      <c r="F292" s="453"/>
      <c r="G292" s="453"/>
      <c r="H292" s="453"/>
      <c r="I292" s="453"/>
      <c r="J292" s="454">
        <f t="shared" si="231"/>
        <v>0</v>
      </c>
      <c r="K292" s="452"/>
      <c r="L292" s="453"/>
      <c r="M292" s="453"/>
      <c r="N292" s="453"/>
      <c r="O292" s="453"/>
      <c r="P292" s="454">
        <f t="shared" si="194"/>
        <v>0</v>
      </c>
      <c r="Q292" s="452"/>
      <c r="R292" s="453">
        <f t="shared" si="195"/>
        <v>0</v>
      </c>
      <c r="S292" s="453"/>
      <c r="T292" s="453"/>
      <c r="U292" s="453"/>
      <c r="V292" s="454">
        <f t="shared" si="189"/>
        <v>0</v>
      </c>
      <c r="W292" s="452"/>
      <c r="X292" s="453"/>
      <c r="Y292" s="453"/>
      <c r="Z292" s="453"/>
      <c r="AA292" s="453"/>
      <c r="AB292" s="454">
        <f t="shared" si="190"/>
        <v>0</v>
      </c>
      <c r="AC292" s="452"/>
      <c r="AD292" s="453"/>
      <c r="AE292" s="453"/>
      <c r="AF292" s="453"/>
      <c r="AG292" s="453"/>
      <c r="AH292" s="454">
        <f t="shared" si="191"/>
        <v>0</v>
      </c>
      <c r="AI292" s="452"/>
      <c r="AJ292" s="453"/>
      <c r="AK292" s="453"/>
      <c r="AL292" s="453"/>
      <c r="AM292" s="453">
        <f t="shared" si="196"/>
        <v>0</v>
      </c>
      <c r="AN292" s="454">
        <f t="shared" si="192"/>
        <v>0</v>
      </c>
      <c r="AO292" s="457"/>
      <c r="AP292" s="453"/>
      <c r="AQ292" s="453"/>
      <c r="AR292" s="453"/>
      <c r="AS292" s="453"/>
      <c r="AT292" s="454">
        <f t="shared" si="197"/>
        <v>0</v>
      </c>
      <c r="AU292" s="452"/>
      <c r="AV292" s="453"/>
      <c r="AW292" s="453"/>
      <c r="AX292" s="453"/>
      <c r="AY292" s="453"/>
      <c r="AZ292" s="454">
        <f t="shared" si="193"/>
        <v>0</v>
      </c>
      <c r="BA292" s="452"/>
      <c r="BB292" s="453"/>
      <c r="BC292" s="453"/>
      <c r="BD292" s="453"/>
      <c r="BE292" s="453">
        <f t="shared" si="198"/>
        <v>0</v>
      </c>
      <c r="BF292" s="454">
        <f t="shared" si="199"/>
        <v>0</v>
      </c>
      <c r="BG292" s="457"/>
      <c r="BH292" s="453"/>
      <c r="BI292" s="453"/>
      <c r="BJ292" s="453"/>
      <c r="BK292" s="453"/>
      <c r="BL292" s="454">
        <f t="shared" si="232"/>
        <v>0</v>
      </c>
      <c r="BM292" s="452"/>
      <c r="BN292" s="453"/>
      <c r="BO292" s="453"/>
      <c r="BP292" s="453"/>
      <c r="BQ292" s="453"/>
      <c r="BR292" s="454">
        <f t="shared" si="200"/>
        <v>0</v>
      </c>
      <c r="BS292" s="452"/>
      <c r="BT292" s="453"/>
      <c r="BU292" s="453"/>
      <c r="BV292" s="453"/>
      <c r="BW292" s="453"/>
      <c r="BX292" s="454">
        <f t="shared" si="201"/>
        <v>0</v>
      </c>
      <c r="BY292" s="452"/>
      <c r="BZ292" s="453"/>
      <c r="CA292" s="453"/>
      <c r="CB292" s="453"/>
      <c r="CC292" s="453"/>
      <c r="CD292" s="454">
        <f t="shared" si="202"/>
        <v>0</v>
      </c>
      <c r="CE292" s="645"/>
      <c r="CF292" s="452"/>
      <c r="CG292" s="453"/>
      <c r="CH292" s="453"/>
      <c r="CI292" s="453"/>
      <c r="CJ292" s="453"/>
      <c r="CK292" s="454">
        <f t="shared" si="233"/>
        <v>0</v>
      </c>
      <c r="CL292" s="457">
        <f t="shared" si="203"/>
        <v>0</v>
      </c>
      <c r="CM292" s="453">
        <f t="shared" si="204"/>
        <v>0</v>
      </c>
      <c r="CN292" s="453">
        <f t="shared" si="205"/>
        <v>0</v>
      </c>
      <c r="CO292" s="453">
        <f t="shared" si="206"/>
        <v>0</v>
      </c>
      <c r="CP292" s="453">
        <f t="shared" si="207"/>
        <v>0</v>
      </c>
      <c r="CQ292" s="454">
        <f t="shared" si="234"/>
        <v>0</v>
      </c>
      <c r="CR292" s="646"/>
      <c r="CS292" s="456"/>
      <c r="CT292" s="456"/>
      <c r="CU292" s="456"/>
      <c r="CV292" s="456"/>
      <c r="CW292" s="454">
        <f t="shared" si="230"/>
        <v>0</v>
      </c>
      <c r="CX292" s="452"/>
      <c r="CY292" s="453"/>
      <c r="CZ292" s="453"/>
      <c r="DA292" s="453"/>
      <c r="DB292" s="453"/>
      <c r="DC292" s="454">
        <f t="shared" si="208"/>
        <v>0</v>
      </c>
      <c r="DD292" s="452"/>
      <c r="DE292" s="453"/>
      <c r="DF292" s="453"/>
      <c r="DG292" s="453"/>
      <c r="DH292" s="453"/>
      <c r="DI292" s="454">
        <f t="shared" si="209"/>
        <v>0</v>
      </c>
      <c r="DJ292" s="455">
        <f t="shared" si="210"/>
        <v>0</v>
      </c>
      <c r="DK292" s="456">
        <f t="shared" si="211"/>
        <v>0</v>
      </c>
      <c r="DL292" s="456">
        <f t="shared" si="212"/>
        <v>0</v>
      </c>
      <c r="DM292" s="456">
        <f t="shared" si="213"/>
        <v>0</v>
      </c>
      <c r="DN292" s="456">
        <f t="shared" si="214"/>
        <v>0</v>
      </c>
      <c r="DO292" s="458">
        <f t="shared" si="215"/>
        <v>0</v>
      </c>
      <c r="DP292" s="455">
        <f t="shared" si="216"/>
        <v>0</v>
      </c>
      <c r="DQ292" s="456">
        <f t="shared" si="217"/>
        <v>0</v>
      </c>
      <c r="DR292" s="456">
        <f t="shared" si="218"/>
        <v>0</v>
      </c>
      <c r="DS292" s="456">
        <f t="shared" si="219"/>
        <v>0</v>
      </c>
      <c r="DT292" s="456">
        <f t="shared" si="220"/>
        <v>0</v>
      </c>
      <c r="DU292" s="458">
        <f t="shared" si="221"/>
        <v>0</v>
      </c>
      <c r="DV292" s="455">
        <f t="shared" si="222"/>
        <v>0</v>
      </c>
      <c r="DW292" s="456">
        <f t="shared" si="223"/>
        <v>0</v>
      </c>
      <c r="DX292" s="456">
        <f t="shared" si="224"/>
        <v>0</v>
      </c>
      <c r="DY292" s="456">
        <f t="shared" si="225"/>
        <v>0</v>
      </c>
      <c r="DZ292" s="456">
        <f t="shared" si="226"/>
        <v>0</v>
      </c>
      <c r="EA292" s="458">
        <f t="shared" si="227"/>
        <v>0</v>
      </c>
      <c r="EB292" s="459"/>
      <c r="EC292" s="452"/>
      <c r="ED292" s="453"/>
      <c r="EE292" s="453"/>
      <c r="EF292" s="453"/>
      <c r="EG292" s="453"/>
      <c r="EH292" s="453">
        <f t="shared" si="228"/>
        <v>0</v>
      </c>
      <c r="EI292" s="458"/>
      <c r="EJ292" s="459"/>
      <c r="EK292" s="464"/>
      <c r="EL292" s="462"/>
      <c r="EM292" s="463"/>
      <c r="EN292" s="465"/>
      <c r="EO292" s="455">
        <v>272350.15999999997</v>
      </c>
      <c r="EP292" s="456">
        <v>82572.84</v>
      </c>
      <c r="EQ292" s="456">
        <f t="shared" si="229"/>
        <v>354923</v>
      </c>
      <c r="ER292" s="514" t="s">
        <v>5656</v>
      </c>
      <c r="ES292" s="581">
        <v>44963</v>
      </c>
    </row>
    <row r="293" spans="1:149">
      <c r="A293" s="231">
        <v>347</v>
      </c>
      <c r="B293" s="151">
        <v>5402</v>
      </c>
      <c r="C293" s="151">
        <v>70983623</v>
      </c>
      <c r="D293" s="647" t="s">
        <v>5758</v>
      </c>
      <c r="E293" s="366"/>
      <c r="F293" s="174">
        <v>13440</v>
      </c>
      <c r="G293" s="174"/>
      <c r="H293" s="174"/>
      <c r="I293" s="174"/>
      <c r="J293" s="367">
        <f t="shared" si="231"/>
        <v>13440</v>
      </c>
      <c r="K293" s="366"/>
      <c r="L293" s="174"/>
      <c r="M293" s="174"/>
      <c r="N293" s="174"/>
      <c r="O293" s="174"/>
      <c r="P293" s="367">
        <f t="shared" si="194"/>
        <v>0</v>
      </c>
      <c r="Q293" s="366"/>
      <c r="R293" s="174">
        <f t="shared" si="195"/>
        <v>13440</v>
      </c>
      <c r="S293" s="174"/>
      <c r="T293" s="174"/>
      <c r="U293" s="174"/>
      <c r="V293" s="367">
        <f t="shared" si="189"/>
        <v>13440</v>
      </c>
      <c r="W293" s="366"/>
      <c r="X293" s="174"/>
      <c r="Y293" s="174"/>
      <c r="Z293" s="174"/>
      <c r="AA293" s="174">
        <v>55000</v>
      </c>
      <c r="AB293" s="367">
        <f t="shared" si="190"/>
        <v>55000</v>
      </c>
      <c r="AC293" s="366"/>
      <c r="AD293" s="174"/>
      <c r="AE293" s="174"/>
      <c r="AF293" s="174"/>
      <c r="AG293" s="174"/>
      <c r="AH293" s="367">
        <f t="shared" si="191"/>
        <v>0</v>
      </c>
      <c r="AI293" s="366"/>
      <c r="AJ293" s="174"/>
      <c r="AK293" s="174"/>
      <c r="AL293" s="174"/>
      <c r="AM293" s="174">
        <f t="shared" si="196"/>
        <v>55000</v>
      </c>
      <c r="AN293" s="367">
        <f t="shared" si="192"/>
        <v>55000</v>
      </c>
      <c r="AO293" s="611"/>
      <c r="AP293" s="174"/>
      <c r="AQ293" s="174"/>
      <c r="AR293" s="174"/>
      <c r="AS293" s="174"/>
      <c r="AT293" s="367">
        <f t="shared" si="197"/>
        <v>0</v>
      </c>
      <c r="AU293" s="366"/>
      <c r="AV293" s="174"/>
      <c r="AW293" s="174"/>
      <c r="AX293" s="174"/>
      <c r="AY293" s="174"/>
      <c r="AZ293" s="367">
        <f t="shared" si="193"/>
        <v>0</v>
      </c>
      <c r="BA293" s="366"/>
      <c r="BB293" s="174"/>
      <c r="BC293" s="174"/>
      <c r="BD293" s="174"/>
      <c r="BE293" s="174">
        <f t="shared" si="198"/>
        <v>0</v>
      </c>
      <c r="BF293" s="367">
        <f t="shared" si="199"/>
        <v>0</v>
      </c>
      <c r="BG293" s="611"/>
      <c r="BH293" s="174"/>
      <c r="BI293" s="174"/>
      <c r="BJ293" s="174"/>
      <c r="BK293" s="174"/>
      <c r="BL293" s="367">
        <f t="shared" si="232"/>
        <v>0</v>
      </c>
      <c r="BM293" s="366"/>
      <c r="BN293" s="174"/>
      <c r="BO293" s="174"/>
      <c r="BP293" s="174"/>
      <c r="BQ293" s="174"/>
      <c r="BR293" s="367">
        <f t="shared" si="200"/>
        <v>0</v>
      </c>
      <c r="BS293" s="366"/>
      <c r="BT293" s="174"/>
      <c r="BU293" s="174"/>
      <c r="BV293" s="174"/>
      <c r="BW293" s="174"/>
      <c r="BX293" s="367">
        <f t="shared" si="201"/>
        <v>0</v>
      </c>
      <c r="BY293" s="366"/>
      <c r="BZ293" s="174"/>
      <c r="CA293" s="174"/>
      <c r="CB293" s="174"/>
      <c r="CC293" s="174"/>
      <c r="CD293" s="367">
        <f t="shared" si="202"/>
        <v>0</v>
      </c>
      <c r="CE293" s="618"/>
      <c r="CF293" s="366"/>
      <c r="CG293" s="174"/>
      <c r="CH293" s="174"/>
      <c r="CI293" s="174"/>
      <c r="CJ293" s="174"/>
      <c r="CK293" s="367">
        <f t="shared" si="233"/>
        <v>0</v>
      </c>
      <c r="CL293" s="611">
        <f t="shared" si="203"/>
        <v>0</v>
      </c>
      <c r="CM293" s="174">
        <f t="shared" si="204"/>
        <v>0</v>
      </c>
      <c r="CN293" s="174">
        <f t="shared" si="205"/>
        <v>0</v>
      </c>
      <c r="CO293" s="174">
        <f t="shared" si="206"/>
        <v>0</v>
      </c>
      <c r="CP293" s="174">
        <f t="shared" si="207"/>
        <v>0</v>
      </c>
      <c r="CQ293" s="367">
        <f t="shared" si="234"/>
        <v>0</v>
      </c>
      <c r="CR293" s="613"/>
      <c r="CS293" s="601"/>
      <c r="CT293" s="601"/>
      <c r="CU293" s="601"/>
      <c r="CV293" s="601"/>
      <c r="CW293" s="367">
        <f t="shared" si="230"/>
        <v>0</v>
      </c>
      <c r="CX293" s="366"/>
      <c r="CY293" s="174"/>
      <c r="CZ293" s="174"/>
      <c r="DA293" s="174"/>
      <c r="DB293" s="174"/>
      <c r="DC293" s="367">
        <f t="shared" si="208"/>
        <v>0</v>
      </c>
      <c r="DD293" s="366"/>
      <c r="DE293" s="174"/>
      <c r="DF293" s="174"/>
      <c r="DG293" s="174"/>
      <c r="DH293" s="174"/>
      <c r="DI293" s="367">
        <f t="shared" si="209"/>
        <v>0</v>
      </c>
      <c r="DJ293" s="600">
        <f t="shared" si="210"/>
        <v>0</v>
      </c>
      <c r="DK293" s="601">
        <f t="shared" si="211"/>
        <v>13440</v>
      </c>
      <c r="DL293" s="601">
        <f t="shared" si="212"/>
        <v>0</v>
      </c>
      <c r="DM293" s="601">
        <f t="shared" si="213"/>
        <v>0</v>
      </c>
      <c r="DN293" s="601">
        <f t="shared" si="214"/>
        <v>55000</v>
      </c>
      <c r="DO293" s="602">
        <f t="shared" si="215"/>
        <v>68440</v>
      </c>
      <c r="DP293" s="600">
        <f t="shared" si="216"/>
        <v>0</v>
      </c>
      <c r="DQ293" s="601">
        <f t="shared" si="217"/>
        <v>0</v>
      </c>
      <c r="DR293" s="601">
        <f t="shared" si="218"/>
        <v>0</v>
      </c>
      <c r="DS293" s="601">
        <f t="shared" si="219"/>
        <v>0</v>
      </c>
      <c r="DT293" s="601">
        <f t="shared" si="220"/>
        <v>0</v>
      </c>
      <c r="DU293" s="602">
        <f t="shared" si="221"/>
        <v>0</v>
      </c>
      <c r="DV293" s="600">
        <f t="shared" si="222"/>
        <v>0</v>
      </c>
      <c r="DW293" s="601">
        <f t="shared" si="223"/>
        <v>13440</v>
      </c>
      <c r="DX293" s="601">
        <f t="shared" si="224"/>
        <v>0</v>
      </c>
      <c r="DY293" s="601">
        <f t="shared" si="225"/>
        <v>0</v>
      </c>
      <c r="DZ293" s="601">
        <f t="shared" si="226"/>
        <v>55000</v>
      </c>
      <c r="EA293" s="602">
        <f t="shared" si="227"/>
        <v>68440</v>
      </c>
      <c r="EB293" s="459"/>
      <c r="EC293" s="366"/>
      <c r="ED293" s="174"/>
      <c r="EE293" s="174"/>
      <c r="EF293" s="174"/>
      <c r="EG293" s="174"/>
      <c r="EH293" s="174">
        <f t="shared" si="228"/>
        <v>0</v>
      </c>
      <c r="EI293" s="602"/>
      <c r="EJ293" s="459"/>
      <c r="EK293" s="614"/>
      <c r="EL293" s="622"/>
      <c r="EM293" s="623"/>
      <c r="EO293" s="600"/>
      <c r="EP293" s="601"/>
      <c r="EQ293" s="601"/>
      <c r="ER293" s="624"/>
      <c r="ES293" s="625"/>
    </row>
    <row r="294" spans="1:149">
      <c r="A294" s="231">
        <v>348</v>
      </c>
      <c r="B294" s="151">
        <v>5405</v>
      </c>
      <c r="C294" s="151">
        <v>70695521</v>
      </c>
      <c r="D294" s="232" t="s">
        <v>2066</v>
      </c>
      <c r="E294" s="366"/>
      <c r="F294" s="174">
        <v>31200</v>
      </c>
      <c r="G294" s="174"/>
      <c r="H294" s="174"/>
      <c r="I294" s="174"/>
      <c r="J294" s="367">
        <f t="shared" si="231"/>
        <v>31200</v>
      </c>
      <c r="K294" s="366"/>
      <c r="L294" s="174"/>
      <c r="M294" s="174"/>
      <c r="N294" s="174"/>
      <c r="O294" s="174"/>
      <c r="P294" s="367">
        <f t="shared" si="194"/>
        <v>0</v>
      </c>
      <c r="Q294" s="366"/>
      <c r="R294" s="174">
        <f t="shared" si="195"/>
        <v>31200</v>
      </c>
      <c r="S294" s="174"/>
      <c r="T294" s="174"/>
      <c r="U294" s="174"/>
      <c r="V294" s="367">
        <f t="shared" si="189"/>
        <v>31200</v>
      </c>
      <c r="W294" s="366"/>
      <c r="X294" s="174"/>
      <c r="Y294" s="174"/>
      <c r="Z294" s="174"/>
      <c r="AA294" s="174"/>
      <c r="AB294" s="367">
        <f t="shared" si="190"/>
        <v>0</v>
      </c>
      <c r="AC294" s="366"/>
      <c r="AD294" s="174"/>
      <c r="AE294" s="174"/>
      <c r="AF294" s="174"/>
      <c r="AG294" s="174"/>
      <c r="AH294" s="367">
        <f t="shared" si="191"/>
        <v>0</v>
      </c>
      <c r="AI294" s="366"/>
      <c r="AJ294" s="174"/>
      <c r="AK294" s="174"/>
      <c r="AL294" s="174"/>
      <c r="AM294" s="174">
        <f t="shared" si="196"/>
        <v>0</v>
      </c>
      <c r="AN294" s="367">
        <f t="shared" si="192"/>
        <v>0</v>
      </c>
      <c r="AO294" s="611"/>
      <c r="AP294" s="174"/>
      <c r="AQ294" s="174"/>
      <c r="AR294" s="174"/>
      <c r="AS294" s="174">
        <v>69000</v>
      </c>
      <c r="AT294" s="367">
        <f t="shared" si="197"/>
        <v>69000</v>
      </c>
      <c r="AU294" s="366"/>
      <c r="AV294" s="174"/>
      <c r="AW294" s="174"/>
      <c r="AX294" s="174"/>
      <c r="AY294" s="174"/>
      <c r="AZ294" s="367">
        <f t="shared" si="193"/>
        <v>0</v>
      </c>
      <c r="BA294" s="366"/>
      <c r="BB294" s="174"/>
      <c r="BC294" s="174"/>
      <c r="BD294" s="174"/>
      <c r="BE294" s="174">
        <f t="shared" si="198"/>
        <v>69000</v>
      </c>
      <c r="BF294" s="367">
        <f t="shared" si="199"/>
        <v>69000</v>
      </c>
      <c r="BG294" s="611"/>
      <c r="BH294" s="174"/>
      <c r="BI294" s="174"/>
      <c r="BJ294" s="174"/>
      <c r="BK294" s="174"/>
      <c r="BL294" s="367">
        <f t="shared" si="232"/>
        <v>0</v>
      </c>
      <c r="BM294" s="366"/>
      <c r="BN294" s="174"/>
      <c r="BO294" s="174"/>
      <c r="BP294" s="174"/>
      <c r="BQ294" s="174"/>
      <c r="BR294" s="367">
        <f t="shared" si="200"/>
        <v>0</v>
      </c>
      <c r="BS294" s="366"/>
      <c r="BT294" s="174"/>
      <c r="BU294" s="174"/>
      <c r="BV294" s="174"/>
      <c r="BW294" s="174"/>
      <c r="BX294" s="367">
        <f t="shared" si="201"/>
        <v>0</v>
      </c>
      <c r="BY294" s="366"/>
      <c r="BZ294" s="174"/>
      <c r="CA294" s="174"/>
      <c r="CB294" s="174"/>
      <c r="CC294" s="174"/>
      <c r="CD294" s="367">
        <f t="shared" si="202"/>
        <v>0</v>
      </c>
      <c r="CE294" s="618"/>
      <c r="CF294" s="366"/>
      <c r="CG294" s="174"/>
      <c r="CH294" s="174"/>
      <c r="CI294" s="174"/>
      <c r="CJ294" s="174"/>
      <c r="CK294" s="367">
        <f t="shared" si="233"/>
        <v>0</v>
      </c>
      <c r="CL294" s="611">
        <f t="shared" si="203"/>
        <v>0</v>
      </c>
      <c r="CM294" s="174">
        <f t="shared" si="204"/>
        <v>0</v>
      </c>
      <c r="CN294" s="174">
        <f t="shared" si="205"/>
        <v>0</v>
      </c>
      <c r="CO294" s="174">
        <f t="shared" si="206"/>
        <v>0</v>
      </c>
      <c r="CP294" s="174">
        <f t="shared" si="207"/>
        <v>0</v>
      </c>
      <c r="CQ294" s="367">
        <f t="shared" si="234"/>
        <v>0</v>
      </c>
      <c r="CR294" s="613"/>
      <c r="CS294" s="601"/>
      <c r="CT294" s="601"/>
      <c r="CU294" s="601"/>
      <c r="CV294" s="601"/>
      <c r="CW294" s="367">
        <f t="shared" si="230"/>
        <v>0</v>
      </c>
      <c r="CX294" s="366"/>
      <c r="CY294" s="174"/>
      <c r="CZ294" s="174"/>
      <c r="DA294" s="174"/>
      <c r="DB294" s="174"/>
      <c r="DC294" s="367">
        <f t="shared" si="208"/>
        <v>0</v>
      </c>
      <c r="DD294" s="366"/>
      <c r="DE294" s="174"/>
      <c r="DF294" s="174"/>
      <c r="DG294" s="174"/>
      <c r="DH294" s="174"/>
      <c r="DI294" s="367">
        <f t="shared" si="209"/>
        <v>0</v>
      </c>
      <c r="DJ294" s="600">
        <f t="shared" si="210"/>
        <v>0</v>
      </c>
      <c r="DK294" s="601">
        <f t="shared" si="211"/>
        <v>31200</v>
      </c>
      <c r="DL294" s="601">
        <f t="shared" si="212"/>
        <v>0</v>
      </c>
      <c r="DM294" s="601">
        <f t="shared" si="213"/>
        <v>0</v>
      </c>
      <c r="DN294" s="601">
        <f t="shared" si="214"/>
        <v>69000</v>
      </c>
      <c r="DO294" s="602">
        <f t="shared" si="215"/>
        <v>100200</v>
      </c>
      <c r="DP294" s="600">
        <f t="shared" si="216"/>
        <v>0</v>
      </c>
      <c r="DQ294" s="601">
        <f t="shared" si="217"/>
        <v>0</v>
      </c>
      <c r="DR294" s="601">
        <f t="shared" si="218"/>
        <v>0</v>
      </c>
      <c r="DS294" s="601">
        <f t="shared" si="219"/>
        <v>0</v>
      </c>
      <c r="DT294" s="601">
        <f t="shared" si="220"/>
        <v>0</v>
      </c>
      <c r="DU294" s="602">
        <f t="shared" si="221"/>
        <v>0</v>
      </c>
      <c r="DV294" s="600">
        <f t="shared" si="222"/>
        <v>0</v>
      </c>
      <c r="DW294" s="601">
        <f t="shared" si="223"/>
        <v>31200</v>
      </c>
      <c r="DX294" s="601">
        <f t="shared" si="224"/>
        <v>0</v>
      </c>
      <c r="DY294" s="601">
        <f t="shared" si="225"/>
        <v>0</v>
      </c>
      <c r="DZ294" s="601">
        <f t="shared" si="226"/>
        <v>69000</v>
      </c>
      <c r="EA294" s="602">
        <f t="shared" si="227"/>
        <v>100200</v>
      </c>
      <c r="EB294" s="459"/>
      <c r="EC294" s="366"/>
      <c r="ED294" s="174"/>
      <c r="EE294" s="174"/>
      <c r="EF294" s="174"/>
      <c r="EG294" s="174"/>
      <c r="EH294" s="174">
        <f t="shared" si="228"/>
        <v>0</v>
      </c>
      <c r="EI294" s="602"/>
      <c r="EJ294" s="459"/>
      <c r="EK294" s="614"/>
      <c r="EL294" s="622"/>
      <c r="EM294" s="623"/>
      <c r="EO294" s="600"/>
      <c r="EP294" s="601"/>
      <c r="EQ294" s="601"/>
      <c r="ER294" s="624"/>
      <c r="ES294" s="625"/>
    </row>
    <row r="295" spans="1:149">
      <c r="A295" s="231">
        <v>349</v>
      </c>
      <c r="B295" s="151">
        <v>5410</v>
      </c>
      <c r="C295" s="151">
        <v>854778</v>
      </c>
      <c r="D295" s="232" t="s">
        <v>2071</v>
      </c>
      <c r="E295" s="366"/>
      <c r="F295" s="174">
        <v>53280</v>
      </c>
      <c r="G295" s="174"/>
      <c r="H295" s="174"/>
      <c r="I295" s="174"/>
      <c r="J295" s="367">
        <f t="shared" si="231"/>
        <v>53280</v>
      </c>
      <c r="K295" s="366"/>
      <c r="L295" s="174"/>
      <c r="M295" s="174"/>
      <c r="N295" s="174"/>
      <c r="O295" s="174"/>
      <c r="P295" s="367">
        <f t="shared" si="194"/>
        <v>0</v>
      </c>
      <c r="Q295" s="366"/>
      <c r="R295" s="174">
        <f t="shared" si="195"/>
        <v>53280</v>
      </c>
      <c r="S295" s="174"/>
      <c r="T295" s="174"/>
      <c r="U295" s="174"/>
      <c r="V295" s="367">
        <f t="shared" si="189"/>
        <v>53280</v>
      </c>
      <c r="W295" s="366"/>
      <c r="X295" s="174"/>
      <c r="Y295" s="174"/>
      <c r="Z295" s="174"/>
      <c r="AA295" s="174">
        <v>160000</v>
      </c>
      <c r="AB295" s="367">
        <f t="shared" si="190"/>
        <v>160000</v>
      </c>
      <c r="AC295" s="366"/>
      <c r="AD295" s="174"/>
      <c r="AE295" s="174"/>
      <c r="AF295" s="174"/>
      <c r="AG295" s="174"/>
      <c r="AH295" s="367">
        <f t="shared" si="191"/>
        <v>0</v>
      </c>
      <c r="AI295" s="366"/>
      <c r="AJ295" s="174"/>
      <c r="AK295" s="174"/>
      <c r="AL295" s="174"/>
      <c r="AM295" s="174">
        <f t="shared" si="196"/>
        <v>160000</v>
      </c>
      <c r="AN295" s="367">
        <f t="shared" si="192"/>
        <v>160000</v>
      </c>
      <c r="AO295" s="611"/>
      <c r="AP295" s="174"/>
      <c r="AQ295" s="174"/>
      <c r="AR295" s="174"/>
      <c r="AS295" s="174"/>
      <c r="AT295" s="367">
        <f t="shared" si="197"/>
        <v>0</v>
      </c>
      <c r="AU295" s="366"/>
      <c r="AV295" s="174"/>
      <c r="AW295" s="174"/>
      <c r="AX295" s="174"/>
      <c r="AY295" s="174"/>
      <c r="AZ295" s="367">
        <f t="shared" si="193"/>
        <v>0</v>
      </c>
      <c r="BA295" s="366"/>
      <c r="BB295" s="174"/>
      <c r="BC295" s="174"/>
      <c r="BD295" s="174"/>
      <c r="BE295" s="174">
        <f t="shared" si="198"/>
        <v>0</v>
      </c>
      <c r="BF295" s="367">
        <f t="shared" si="199"/>
        <v>0</v>
      </c>
      <c r="BG295" s="611"/>
      <c r="BH295" s="174"/>
      <c r="BI295" s="174"/>
      <c r="BJ295" s="174"/>
      <c r="BK295" s="174"/>
      <c r="BL295" s="367">
        <f t="shared" si="232"/>
        <v>0</v>
      </c>
      <c r="BM295" s="366"/>
      <c r="BN295" s="174"/>
      <c r="BO295" s="174"/>
      <c r="BP295" s="174"/>
      <c r="BQ295" s="174"/>
      <c r="BR295" s="367">
        <f t="shared" si="200"/>
        <v>0</v>
      </c>
      <c r="BS295" s="366"/>
      <c r="BT295" s="174"/>
      <c r="BU295" s="174"/>
      <c r="BV295" s="174"/>
      <c r="BW295" s="174"/>
      <c r="BX295" s="367">
        <f t="shared" si="201"/>
        <v>0</v>
      </c>
      <c r="BY295" s="366"/>
      <c r="BZ295" s="174"/>
      <c r="CA295" s="174"/>
      <c r="CB295" s="174"/>
      <c r="CC295" s="174"/>
      <c r="CD295" s="367">
        <f t="shared" si="202"/>
        <v>0</v>
      </c>
      <c r="CE295" s="618"/>
      <c r="CF295" s="366"/>
      <c r="CG295" s="174"/>
      <c r="CH295" s="174"/>
      <c r="CI295" s="174"/>
      <c r="CJ295" s="174"/>
      <c r="CK295" s="367">
        <f t="shared" si="233"/>
        <v>0</v>
      </c>
      <c r="CL295" s="611">
        <f t="shared" si="203"/>
        <v>0</v>
      </c>
      <c r="CM295" s="174">
        <f t="shared" si="204"/>
        <v>0</v>
      </c>
      <c r="CN295" s="174">
        <f t="shared" si="205"/>
        <v>0</v>
      </c>
      <c r="CO295" s="174">
        <f t="shared" si="206"/>
        <v>0</v>
      </c>
      <c r="CP295" s="174">
        <f t="shared" si="207"/>
        <v>0</v>
      </c>
      <c r="CQ295" s="367">
        <f t="shared" si="234"/>
        <v>0</v>
      </c>
      <c r="CR295" s="613"/>
      <c r="CS295" s="601"/>
      <c r="CT295" s="601"/>
      <c r="CU295" s="601"/>
      <c r="CV295" s="601"/>
      <c r="CW295" s="367">
        <f t="shared" si="230"/>
        <v>0</v>
      </c>
      <c r="CX295" s="366"/>
      <c r="CY295" s="174"/>
      <c r="CZ295" s="174"/>
      <c r="DA295" s="174"/>
      <c r="DB295" s="174"/>
      <c r="DC295" s="367">
        <f t="shared" si="208"/>
        <v>0</v>
      </c>
      <c r="DD295" s="366"/>
      <c r="DE295" s="174"/>
      <c r="DF295" s="174"/>
      <c r="DG295" s="174"/>
      <c r="DH295" s="174"/>
      <c r="DI295" s="367">
        <f t="shared" si="209"/>
        <v>0</v>
      </c>
      <c r="DJ295" s="600">
        <f t="shared" si="210"/>
        <v>0</v>
      </c>
      <c r="DK295" s="601">
        <f t="shared" si="211"/>
        <v>53280</v>
      </c>
      <c r="DL295" s="601">
        <f t="shared" si="212"/>
        <v>0</v>
      </c>
      <c r="DM295" s="601">
        <f t="shared" si="213"/>
        <v>0</v>
      </c>
      <c r="DN295" s="601">
        <f t="shared" si="214"/>
        <v>160000</v>
      </c>
      <c r="DO295" s="602">
        <f t="shared" si="215"/>
        <v>213280</v>
      </c>
      <c r="DP295" s="600">
        <f t="shared" si="216"/>
        <v>0</v>
      </c>
      <c r="DQ295" s="601">
        <f t="shared" si="217"/>
        <v>0</v>
      </c>
      <c r="DR295" s="601">
        <f t="shared" si="218"/>
        <v>0</v>
      </c>
      <c r="DS295" s="601">
        <f t="shared" si="219"/>
        <v>0</v>
      </c>
      <c r="DT295" s="601">
        <f t="shared" si="220"/>
        <v>0</v>
      </c>
      <c r="DU295" s="602">
        <f t="shared" si="221"/>
        <v>0</v>
      </c>
      <c r="DV295" s="600">
        <f t="shared" si="222"/>
        <v>0</v>
      </c>
      <c r="DW295" s="601">
        <f t="shared" si="223"/>
        <v>53280</v>
      </c>
      <c r="DX295" s="601">
        <f t="shared" si="224"/>
        <v>0</v>
      </c>
      <c r="DY295" s="601">
        <f t="shared" si="225"/>
        <v>0</v>
      </c>
      <c r="DZ295" s="601">
        <f t="shared" si="226"/>
        <v>160000</v>
      </c>
      <c r="EA295" s="602">
        <f t="shared" si="227"/>
        <v>213280</v>
      </c>
      <c r="EB295" s="459"/>
      <c r="EC295" s="366"/>
      <c r="ED295" s="174"/>
      <c r="EE295" s="174"/>
      <c r="EF295" s="174"/>
      <c r="EG295" s="174"/>
      <c r="EH295" s="174">
        <f t="shared" si="228"/>
        <v>0</v>
      </c>
      <c r="EI295" s="602"/>
      <c r="EJ295" s="459"/>
      <c r="EK295" s="614"/>
      <c r="EL295" s="622"/>
      <c r="EM295" s="623"/>
      <c r="EO295" s="600">
        <v>1042963.71</v>
      </c>
      <c r="EP295" s="601">
        <v>316212.28999999998</v>
      </c>
      <c r="EQ295" s="601">
        <f t="shared" si="229"/>
        <v>1359176</v>
      </c>
      <c r="ER295" s="624" t="s">
        <v>5789</v>
      </c>
      <c r="ES295" s="625">
        <v>45131</v>
      </c>
    </row>
    <row r="296" spans="1:149">
      <c r="A296" s="231">
        <v>350</v>
      </c>
      <c r="B296" s="151">
        <v>5476</v>
      </c>
      <c r="C296" s="151">
        <v>71002723</v>
      </c>
      <c r="D296" s="232" t="s">
        <v>4720</v>
      </c>
      <c r="E296" s="366"/>
      <c r="F296" s="174">
        <v>44640</v>
      </c>
      <c r="G296" s="174"/>
      <c r="H296" s="174"/>
      <c r="I296" s="174"/>
      <c r="J296" s="367">
        <f t="shared" si="231"/>
        <v>44640</v>
      </c>
      <c r="K296" s="366"/>
      <c r="L296" s="174"/>
      <c r="M296" s="174"/>
      <c r="N296" s="174"/>
      <c r="O296" s="174"/>
      <c r="P296" s="367">
        <f t="shared" si="194"/>
        <v>0</v>
      </c>
      <c r="Q296" s="366"/>
      <c r="R296" s="174">
        <f t="shared" si="195"/>
        <v>44640</v>
      </c>
      <c r="S296" s="174"/>
      <c r="T296" s="174"/>
      <c r="U296" s="174"/>
      <c r="V296" s="367">
        <f t="shared" si="189"/>
        <v>44640</v>
      </c>
      <c r="W296" s="366"/>
      <c r="X296" s="174"/>
      <c r="Y296" s="174"/>
      <c r="Z296" s="174"/>
      <c r="AA296" s="174"/>
      <c r="AB296" s="367">
        <f t="shared" si="190"/>
        <v>0</v>
      </c>
      <c r="AC296" s="366"/>
      <c r="AD296" s="174"/>
      <c r="AE296" s="174"/>
      <c r="AF296" s="174"/>
      <c r="AG296" s="174"/>
      <c r="AH296" s="367">
        <f t="shared" si="191"/>
        <v>0</v>
      </c>
      <c r="AI296" s="366"/>
      <c r="AJ296" s="174"/>
      <c r="AK296" s="174"/>
      <c r="AL296" s="174"/>
      <c r="AM296" s="174">
        <f t="shared" si="196"/>
        <v>0</v>
      </c>
      <c r="AN296" s="367">
        <f t="shared" si="192"/>
        <v>0</v>
      </c>
      <c r="AO296" s="611"/>
      <c r="AP296" s="174"/>
      <c r="AQ296" s="174"/>
      <c r="AR296" s="174"/>
      <c r="AS296" s="174">
        <v>90000</v>
      </c>
      <c r="AT296" s="367">
        <f t="shared" si="197"/>
        <v>90000</v>
      </c>
      <c r="AU296" s="366"/>
      <c r="AV296" s="174"/>
      <c r="AW296" s="174"/>
      <c r="AX296" s="174"/>
      <c r="AY296" s="174"/>
      <c r="AZ296" s="367">
        <f t="shared" si="193"/>
        <v>0</v>
      </c>
      <c r="BA296" s="366"/>
      <c r="BB296" s="174"/>
      <c r="BC296" s="174"/>
      <c r="BD296" s="174"/>
      <c r="BE296" s="174">
        <f t="shared" si="198"/>
        <v>90000</v>
      </c>
      <c r="BF296" s="367">
        <f t="shared" si="199"/>
        <v>90000</v>
      </c>
      <c r="BG296" s="611"/>
      <c r="BH296" s="174"/>
      <c r="BI296" s="174"/>
      <c r="BJ296" s="174"/>
      <c r="BK296" s="174"/>
      <c r="BL296" s="367">
        <f t="shared" si="232"/>
        <v>0</v>
      </c>
      <c r="BM296" s="366"/>
      <c r="BN296" s="174"/>
      <c r="BO296" s="174"/>
      <c r="BP296" s="174"/>
      <c r="BQ296" s="174"/>
      <c r="BR296" s="367">
        <f t="shared" si="200"/>
        <v>0</v>
      </c>
      <c r="BS296" s="366"/>
      <c r="BT296" s="174"/>
      <c r="BU296" s="174"/>
      <c r="BV296" s="174"/>
      <c r="BW296" s="174"/>
      <c r="BX296" s="367">
        <f t="shared" si="201"/>
        <v>0</v>
      </c>
      <c r="BY296" s="366">
        <v>346440</v>
      </c>
      <c r="BZ296" s="174"/>
      <c r="CA296" s="174">
        <v>117097</v>
      </c>
      <c r="CB296" s="174">
        <v>6929</v>
      </c>
      <c r="CC296" s="174"/>
      <c r="CD296" s="367">
        <f t="shared" si="202"/>
        <v>470466</v>
      </c>
      <c r="CE296" s="618">
        <v>1</v>
      </c>
      <c r="CF296" s="366"/>
      <c r="CG296" s="174"/>
      <c r="CH296" s="174"/>
      <c r="CI296" s="174"/>
      <c r="CJ296" s="174"/>
      <c r="CK296" s="367">
        <f t="shared" si="233"/>
        <v>0</v>
      </c>
      <c r="CL296" s="611">
        <f t="shared" si="203"/>
        <v>346440</v>
      </c>
      <c r="CM296" s="174">
        <f t="shared" si="204"/>
        <v>0</v>
      </c>
      <c r="CN296" s="174">
        <f t="shared" si="205"/>
        <v>117097</v>
      </c>
      <c r="CO296" s="174">
        <f t="shared" si="206"/>
        <v>6929</v>
      </c>
      <c r="CP296" s="174">
        <f t="shared" si="207"/>
        <v>0</v>
      </c>
      <c r="CQ296" s="367">
        <f t="shared" si="234"/>
        <v>470466</v>
      </c>
      <c r="CR296" s="613"/>
      <c r="CS296" s="601"/>
      <c r="CT296" s="601"/>
      <c r="CU296" s="601"/>
      <c r="CV296" s="601"/>
      <c r="CW296" s="367">
        <f t="shared" si="230"/>
        <v>0</v>
      </c>
      <c r="CX296" s="366"/>
      <c r="CY296" s="174"/>
      <c r="CZ296" s="174"/>
      <c r="DA296" s="174"/>
      <c r="DB296" s="174"/>
      <c r="DC296" s="367">
        <f t="shared" si="208"/>
        <v>0</v>
      </c>
      <c r="DD296" s="366"/>
      <c r="DE296" s="174"/>
      <c r="DF296" s="174"/>
      <c r="DG296" s="174"/>
      <c r="DH296" s="174"/>
      <c r="DI296" s="367">
        <f t="shared" si="209"/>
        <v>0</v>
      </c>
      <c r="DJ296" s="600">
        <f t="shared" si="210"/>
        <v>346440</v>
      </c>
      <c r="DK296" s="601">
        <f t="shared" si="211"/>
        <v>44640</v>
      </c>
      <c r="DL296" s="601">
        <f t="shared" si="212"/>
        <v>117097</v>
      </c>
      <c r="DM296" s="601">
        <f t="shared" si="213"/>
        <v>6929</v>
      </c>
      <c r="DN296" s="601">
        <f t="shared" si="214"/>
        <v>90000</v>
      </c>
      <c r="DO296" s="602">
        <f t="shared" si="215"/>
        <v>605106</v>
      </c>
      <c r="DP296" s="600">
        <f t="shared" si="216"/>
        <v>0</v>
      </c>
      <c r="DQ296" s="601">
        <f t="shared" si="217"/>
        <v>0</v>
      </c>
      <c r="DR296" s="601">
        <f t="shared" si="218"/>
        <v>0</v>
      </c>
      <c r="DS296" s="601">
        <f t="shared" si="219"/>
        <v>0</v>
      </c>
      <c r="DT296" s="601">
        <f t="shared" si="220"/>
        <v>0</v>
      </c>
      <c r="DU296" s="602">
        <f t="shared" si="221"/>
        <v>0</v>
      </c>
      <c r="DV296" s="600">
        <f t="shared" si="222"/>
        <v>346440</v>
      </c>
      <c r="DW296" s="601">
        <f t="shared" si="223"/>
        <v>44640</v>
      </c>
      <c r="DX296" s="601">
        <f t="shared" si="224"/>
        <v>117097</v>
      </c>
      <c r="DY296" s="601">
        <f t="shared" si="225"/>
        <v>6929</v>
      </c>
      <c r="DZ296" s="601">
        <f t="shared" si="226"/>
        <v>90000</v>
      </c>
      <c r="EA296" s="602">
        <f t="shared" si="227"/>
        <v>605106</v>
      </c>
      <c r="EB296" s="459"/>
      <c r="EC296" s="366"/>
      <c r="ED296" s="174"/>
      <c r="EE296" s="174"/>
      <c r="EF296" s="174"/>
      <c r="EG296" s="174"/>
      <c r="EH296" s="174">
        <f t="shared" si="228"/>
        <v>0</v>
      </c>
      <c r="EI296" s="602"/>
      <c r="EJ296" s="459"/>
      <c r="EK296" s="614"/>
      <c r="EL296" s="622"/>
      <c r="EM296" s="623"/>
      <c r="EO296" s="600">
        <v>1005048.95</v>
      </c>
      <c r="EP296" s="601">
        <v>304717.05</v>
      </c>
      <c r="EQ296" s="601">
        <f t="shared" si="229"/>
        <v>1309766</v>
      </c>
      <c r="ER296" s="624" t="s">
        <v>5684</v>
      </c>
      <c r="ES296" s="625">
        <v>45013</v>
      </c>
    </row>
    <row r="297" spans="1:149">
      <c r="A297" s="231">
        <v>351</v>
      </c>
      <c r="B297" s="151">
        <v>5414</v>
      </c>
      <c r="C297" s="151">
        <v>70695555</v>
      </c>
      <c r="D297" s="232" t="s">
        <v>2086</v>
      </c>
      <c r="E297" s="366"/>
      <c r="F297" s="174"/>
      <c r="G297" s="174"/>
      <c r="H297" s="174"/>
      <c r="I297" s="174"/>
      <c r="J297" s="367">
        <f t="shared" si="231"/>
        <v>0</v>
      </c>
      <c r="K297" s="366"/>
      <c r="L297" s="174"/>
      <c r="M297" s="174"/>
      <c r="N297" s="174"/>
      <c r="O297" s="174"/>
      <c r="P297" s="367">
        <f t="shared" si="194"/>
        <v>0</v>
      </c>
      <c r="Q297" s="366"/>
      <c r="R297" s="174">
        <f t="shared" si="195"/>
        <v>0</v>
      </c>
      <c r="S297" s="174"/>
      <c r="T297" s="174"/>
      <c r="U297" s="174"/>
      <c r="V297" s="367">
        <f t="shared" si="189"/>
        <v>0</v>
      </c>
      <c r="W297" s="366"/>
      <c r="X297" s="174"/>
      <c r="Y297" s="174"/>
      <c r="Z297" s="174"/>
      <c r="AA297" s="174"/>
      <c r="AB297" s="367">
        <f t="shared" si="190"/>
        <v>0</v>
      </c>
      <c r="AC297" s="366"/>
      <c r="AD297" s="174"/>
      <c r="AE297" s="174"/>
      <c r="AF297" s="174"/>
      <c r="AG297" s="174"/>
      <c r="AH297" s="367">
        <f t="shared" si="191"/>
        <v>0</v>
      </c>
      <c r="AI297" s="366"/>
      <c r="AJ297" s="174"/>
      <c r="AK297" s="174"/>
      <c r="AL297" s="174"/>
      <c r="AM297" s="174">
        <f t="shared" si="196"/>
        <v>0</v>
      </c>
      <c r="AN297" s="367">
        <f t="shared" si="192"/>
        <v>0</v>
      </c>
      <c r="AO297" s="611"/>
      <c r="AP297" s="174"/>
      <c r="AQ297" s="174"/>
      <c r="AR297" s="174"/>
      <c r="AS297" s="174"/>
      <c r="AT297" s="367">
        <f t="shared" si="197"/>
        <v>0</v>
      </c>
      <c r="AU297" s="366"/>
      <c r="AV297" s="174"/>
      <c r="AW297" s="174"/>
      <c r="AX297" s="174"/>
      <c r="AY297" s="174"/>
      <c r="AZ297" s="367">
        <f t="shared" si="193"/>
        <v>0</v>
      </c>
      <c r="BA297" s="366"/>
      <c r="BB297" s="174"/>
      <c r="BC297" s="174"/>
      <c r="BD297" s="174"/>
      <c r="BE297" s="174">
        <f t="shared" si="198"/>
        <v>0</v>
      </c>
      <c r="BF297" s="367">
        <f t="shared" si="199"/>
        <v>0</v>
      </c>
      <c r="BG297" s="611"/>
      <c r="BH297" s="174"/>
      <c r="BI297" s="174"/>
      <c r="BJ297" s="174"/>
      <c r="BK297" s="174"/>
      <c r="BL297" s="367">
        <f t="shared" si="232"/>
        <v>0</v>
      </c>
      <c r="BM297" s="366"/>
      <c r="BN297" s="174"/>
      <c r="BO297" s="174"/>
      <c r="BP297" s="174"/>
      <c r="BQ297" s="174"/>
      <c r="BR297" s="367">
        <f t="shared" si="200"/>
        <v>0</v>
      </c>
      <c r="BS297" s="366"/>
      <c r="BT297" s="174"/>
      <c r="BU297" s="174"/>
      <c r="BV297" s="174"/>
      <c r="BW297" s="174"/>
      <c r="BX297" s="367">
        <f t="shared" si="201"/>
        <v>0</v>
      </c>
      <c r="BY297" s="366"/>
      <c r="BZ297" s="174"/>
      <c r="CA297" s="174"/>
      <c r="CB297" s="174"/>
      <c r="CC297" s="174"/>
      <c r="CD297" s="367">
        <f t="shared" si="202"/>
        <v>0</v>
      </c>
      <c r="CE297" s="618"/>
      <c r="CF297" s="366"/>
      <c r="CG297" s="174"/>
      <c r="CH297" s="174"/>
      <c r="CI297" s="174"/>
      <c r="CJ297" s="174"/>
      <c r="CK297" s="367">
        <f t="shared" si="233"/>
        <v>0</v>
      </c>
      <c r="CL297" s="611">
        <f t="shared" si="203"/>
        <v>0</v>
      </c>
      <c r="CM297" s="174">
        <f t="shared" si="204"/>
        <v>0</v>
      </c>
      <c r="CN297" s="174">
        <f t="shared" si="205"/>
        <v>0</v>
      </c>
      <c r="CO297" s="174">
        <f t="shared" si="206"/>
        <v>0</v>
      </c>
      <c r="CP297" s="174">
        <f t="shared" si="207"/>
        <v>0</v>
      </c>
      <c r="CQ297" s="367">
        <f t="shared" si="234"/>
        <v>0</v>
      </c>
      <c r="CR297" s="613"/>
      <c r="CS297" s="601"/>
      <c r="CT297" s="601"/>
      <c r="CU297" s="601"/>
      <c r="CV297" s="601"/>
      <c r="CW297" s="367">
        <f t="shared" si="230"/>
        <v>0</v>
      </c>
      <c r="CX297" s="366"/>
      <c r="CY297" s="174"/>
      <c r="CZ297" s="174"/>
      <c r="DA297" s="174"/>
      <c r="DB297" s="174"/>
      <c r="DC297" s="367">
        <f t="shared" si="208"/>
        <v>0</v>
      </c>
      <c r="DD297" s="366"/>
      <c r="DE297" s="174"/>
      <c r="DF297" s="174"/>
      <c r="DG297" s="174"/>
      <c r="DH297" s="174"/>
      <c r="DI297" s="367">
        <f t="shared" si="209"/>
        <v>0</v>
      </c>
      <c r="DJ297" s="600">
        <f t="shared" si="210"/>
        <v>0</v>
      </c>
      <c r="DK297" s="601">
        <f t="shared" si="211"/>
        <v>0</v>
      </c>
      <c r="DL297" s="601">
        <f t="shared" si="212"/>
        <v>0</v>
      </c>
      <c r="DM297" s="601">
        <f t="shared" si="213"/>
        <v>0</v>
      </c>
      <c r="DN297" s="601">
        <f t="shared" si="214"/>
        <v>0</v>
      </c>
      <c r="DO297" s="602">
        <f t="shared" si="215"/>
        <v>0</v>
      </c>
      <c r="DP297" s="600">
        <f t="shared" si="216"/>
        <v>0</v>
      </c>
      <c r="DQ297" s="601">
        <f t="shared" si="217"/>
        <v>0</v>
      </c>
      <c r="DR297" s="601">
        <f t="shared" si="218"/>
        <v>0</v>
      </c>
      <c r="DS297" s="601">
        <f t="shared" si="219"/>
        <v>0</v>
      </c>
      <c r="DT297" s="601">
        <f t="shared" si="220"/>
        <v>0</v>
      </c>
      <c r="DU297" s="602">
        <f t="shared" si="221"/>
        <v>0</v>
      </c>
      <c r="DV297" s="600">
        <f t="shared" si="222"/>
        <v>0</v>
      </c>
      <c r="DW297" s="601">
        <f t="shared" si="223"/>
        <v>0</v>
      </c>
      <c r="DX297" s="601">
        <f t="shared" si="224"/>
        <v>0</v>
      </c>
      <c r="DY297" s="601">
        <f t="shared" si="225"/>
        <v>0</v>
      </c>
      <c r="DZ297" s="601">
        <f t="shared" si="226"/>
        <v>0</v>
      </c>
      <c r="EA297" s="602">
        <f t="shared" si="227"/>
        <v>0</v>
      </c>
      <c r="EB297" s="459"/>
      <c r="EC297" s="366"/>
      <c r="ED297" s="174"/>
      <c r="EE297" s="174"/>
      <c r="EF297" s="174"/>
      <c r="EG297" s="174"/>
      <c r="EH297" s="174">
        <f t="shared" si="228"/>
        <v>0</v>
      </c>
      <c r="EI297" s="602"/>
      <c r="EJ297" s="459"/>
      <c r="EK297" s="614"/>
      <c r="EL297" s="622"/>
      <c r="EM297" s="623"/>
      <c r="EO297" s="600"/>
      <c r="EP297" s="601"/>
      <c r="EQ297" s="601"/>
      <c r="ER297" s="624"/>
      <c r="ES297" s="625"/>
    </row>
    <row r="298" spans="1:149">
      <c r="A298" s="231">
        <v>352</v>
      </c>
      <c r="B298" s="151">
        <v>5483</v>
      </c>
      <c r="C298" s="151">
        <v>72745207</v>
      </c>
      <c r="D298" s="232" t="s">
        <v>2092</v>
      </c>
      <c r="E298" s="366"/>
      <c r="F298" s="174"/>
      <c r="G298" s="174"/>
      <c r="H298" s="174"/>
      <c r="I298" s="174"/>
      <c r="J298" s="367">
        <f t="shared" si="231"/>
        <v>0</v>
      </c>
      <c r="K298" s="366"/>
      <c r="L298" s="174"/>
      <c r="M298" s="174"/>
      <c r="N298" s="174"/>
      <c r="O298" s="174"/>
      <c r="P298" s="367">
        <f t="shared" si="194"/>
        <v>0</v>
      </c>
      <c r="Q298" s="366"/>
      <c r="R298" s="174">
        <f t="shared" si="195"/>
        <v>0</v>
      </c>
      <c r="S298" s="174"/>
      <c r="T298" s="174"/>
      <c r="U298" s="174"/>
      <c r="V298" s="367">
        <f t="shared" si="189"/>
        <v>0</v>
      </c>
      <c r="W298" s="366"/>
      <c r="X298" s="174"/>
      <c r="Y298" s="174"/>
      <c r="Z298" s="174"/>
      <c r="AA298" s="174"/>
      <c r="AB298" s="367">
        <f t="shared" si="190"/>
        <v>0</v>
      </c>
      <c r="AC298" s="366"/>
      <c r="AD298" s="174"/>
      <c r="AE298" s="174"/>
      <c r="AF298" s="174"/>
      <c r="AG298" s="174"/>
      <c r="AH298" s="367">
        <f t="shared" si="191"/>
        <v>0</v>
      </c>
      <c r="AI298" s="366"/>
      <c r="AJ298" s="174"/>
      <c r="AK298" s="174"/>
      <c r="AL298" s="174"/>
      <c r="AM298" s="174">
        <f t="shared" si="196"/>
        <v>0</v>
      </c>
      <c r="AN298" s="367">
        <f t="shared" si="192"/>
        <v>0</v>
      </c>
      <c r="AO298" s="611"/>
      <c r="AP298" s="174"/>
      <c r="AQ298" s="174"/>
      <c r="AR298" s="174"/>
      <c r="AS298" s="174"/>
      <c r="AT298" s="367">
        <f t="shared" si="197"/>
        <v>0</v>
      </c>
      <c r="AU298" s="366"/>
      <c r="AV298" s="174"/>
      <c r="AW298" s="174"/>
      <c r="AX298" s="174"/>
      <c r="AY298" s="174"/>
      <c r="AZ298" s="367">
        <f t="shared" si="193"/>
        <v>0</v>
      </c>
      <c r="BA298" s="366"/>
      <c r="BB298" s="174"/>
      <c r="BC298" s="174"/>
      <c r="BD298" s="174"/>
      <c r="BE298" s="174">
        <f t="shared" si="198"/>
        <v>0</v>
      </c>
      <c r="BF298" s="367">
        <f t="shared" si="199"/>
        <v>0</v>
      </c>
      <c r="BG298" s="611"/>
      <c r="BH298" s="174"/>
      <c r="BI298" s="174"/>
      <c r="BJ298" s="174"/>
      <c r="BK298" s="174"/>
      <c r="BL298" s="367">
        <f t="shared" si="232"/>
        <v>0</v>
      </c>
      <c r="BM298" s="366"/>
      <c r="BN298" s="174"/>
      <c r="BO298" s="174"/>
      <c r="BP298" s="174"/>
      <c r="BQ298" s="174"/>
      <c r="BR298" s="367">
        <f t="shared" si="200"/>
        <v>0</v>
      </c>
      <c r="BS298" s="366"/>
      <c r="BT298" s="174"/>
      <c r="BU298" s="174"/>
      <c r="BV298" s="174"/>
      <c r="BW298" s="174"/>
      <c r="BX298" s="367">
        <f t="shared" si="201"/>
        <v>0</v>
      </c>
      <c r="BY298" s="366"/>
      <c r="BZ298" s="174"/>
      <c r="CA298" s="174"/>
      <c r="CB298" s="174"/>
      <c r="CC298" s="174"/>
      <c r="CD298" s="367">
        <f t="shared" si="202"/>
        <v>0</v>
      </c>
      <c r="CE298" s="618"/>
      <c r="CF298" s="366"/>
      <c r="CG298" s="174"/>
      <c r="CH298" s="174"/>
      <c r="CI298" s="174"/>
      <c r="CJ298" s="174"/>
      <c r="CK298" s="367">
        <f t="shared" si="233"/>
        <v>0</v>
      </c>
      <c r="CL298" s="611">
        <f t="shared" si="203"/>
        <v>0</v>
      </c>
      <c r="CM298" s="174">
        <f t="shared" si="204"/>
        <v>0</v>
      </c>
      <c r="CN298" s="174">
        <f t="shared" si="205"/>
        <v>0</v>
      </c>
      <c r="CO298" s="174">
        <f t="shared" si="206"/>
        <v>0</v>
      </c>
      <c r="CP298" s="174">
        <f t="shared" si="207"/>
        <v>0</v>
      </c>
      <c r="CQ298" s="367">
        <f t="shared" si="234"/>
        <v>0</v>
      </c>
      <c r="CR298" s="613"/>
      <c r="CS298" s="601"/>
      <c r="CT298" s="601"/>
      <c r="CU298" s="601"/>
      <c r="CV298" s="601"/>
      <c r="CW298" s="367">
        <f t="shared" si="230"/>
        <v>0</v>
      </c>
      <c r="CX298" s="366"/>
      <c r="CY298" s="174"/>
      <c r="CZ298" s="174"/>
      <c r="DA298" s="174"/>
      <c r="DB298" s="174"/>
      <c r="DC298" s="367">
        <f t="shared" si="208"/>
        <v>0</v>
      </c>
      <c r="DD298" s="366"/>
      <c r="DE298" s="174"/>
      <c r="DF298" s="174"/>
      <c r="DG298" s="174"/>
      <c r="DH298" s="174"/>
      <c r="DI298" s="367">
        <f t="shared" si="209"/>
        <v>0</v>
      </c>
      <c r="DJ298" s="600">
        <f t="shared" si="210"/>
        <v>0</v>
      </c>
      <c r="DK298" s="601">
        <f t="shared" si="211"/>
        <v>0</v>
      </c>
      <c r="DL298" s="601">
        <f t="shared" si="212"/>
        <v>0</v>
      </c>
      <c r="DM298" s="601">
        <f t="shared" si="213"/>
        <v>0</v>
      </c>
      <c r="DN298" s="601">
        <f t="shared" si="214"/>
        <v>0</v>
      </c>
      <c r="DO298" s="602">
        <f t="shared" si="215"/>
        <v>0</v>
      </c>
      <c r="DP298" s="600">
        <f t="shared" si="216"/>
        <v>0</v>
      </c>
      <c r="DQ298" s="601">
        <f t="shared" si="217"/>
        <v>0</v>
      </c>
      <c r="DR298" s="601">
        <f t="shared" si="218"/>
        <v>0</v>
      </c>
      <c r="DS298" s="601">
        <f t="shared" si="219"/>
        <v>0</v>
      </c>
      <c r="DT298" s="601">
        <f t="shared" si="220"/>
        <v>0</v>
      </c>
      <c r="DU298" s="602">
        <f t="shared" si="221"/>
        <v>0</v>
      </c>
      <c r="DV298" s="600">
        <f t="shared" si="222"/>
        <v>0</v>
      </c>
      <c r="DW298" s="601">
        <f t="shared" si="223"/>
        <v>0</v>
      </c>
      <c r="DX298" s="601">
        <f t="shared" si="224"/>
        <v>0</v>
      </c>
      <c r="DY298" s="601">
        <f t="shared" si="225"/>
        <v>0</v>
      </c>
      <c r="DZ298" s="601">
        <f t="shared" si="226"/>
        <v>0</v>
      </c>
      <c r="EA298" s="602">
        <f t="shared" si="227"/>
        <v>0</v>
      </c>
      <c r="EB298" s="459"/>
      <c r="EC298" s="366"/>
      <c r="ED298" s="174"/>
      <c r="EE298" s="174"/>
      <c r="EF298" s="174"/>
      <c r="EG298" s="174"/>
      <c r="EH298" s="174">
        <f t="shared" si="228"/>
        <v>0</v>
      </c>
      <c r="EI298" s="602"/>
      <c r="EJ298" s="459"/>
      <c r="EK298" s="614"/>
      <c r="EL298" s="622"/>
      <c r="EM298" s="623"/>
      <c r="EO298" s="600">
        <v>278408.39</v>
      </c>
      <c r="EP298" s="601">
        <v>84409.61</v>
      </c>
      <c r="EQ298" s="601">
        <f t="shared" si="229"/>
        <v>362818</v>
      </c>
      <c r="ER298" s="624" t="s">
        <v>5698</v>
      </c>
      <c r="ES298" s="625">
        <v>45061</v>
      </c>
    </row>
    <row r="299" spans="1:149">
      <c r="A299" s="231">
        <v>353</v>
      </c>
      <c r="B299" s="151">
        <v>5430</v>
      </c>
      <c r="C299" s="151">
        <v>70695148</v>
      </c>
      <c r="D299" s="232" t="s">
        <v>2099</v>
      </c>
      <c r="E299" s="366"/>
      <c r="F299" s="174">
        <v>10560</v>
      </c>
      <c r="G299" s="174"/>
      <c r="H299" s="174"/>
      <c r="I299" s="174"/>
      <c r="J299" s="367">
        <f t="shared" si="231"/>
        <v>10560</v>
      </c>
      <c r="K299" s="366"/>
      <c r="L299" s="174"/>
      <c r="M299" s="174"/>
      <c r="N299" s="174"/>
      <c r="O299" s="174"/>
      <c r="P299" s="367">
        <f t="shared" si="194"/>
        <v>0</v>
      </c>
      <c r="Q299" s="366"/>
      <c r="R299" s="174">
        <f t="shared" si="195"/>
        <v>10560</v>
      </c>
      <c r="S299" s="174"/>
      <c r="T299" s="174"/>
      <c r="U299" s="174"/>
      <c r="V299" s="367">
        <f t="shared" si="189"/>
        <v>10560</v>
      </c>
      <c r="W299" s="366"/>
      <c r="X299" s="174"/>
      <c r="Y299" s="174"/>
      <c r="Z299" s="174"/>
      <c r="AA299" s="174">
        <v>25000</v>
      </c>
      <c r="AB299" s="367">
        <f t="shared" si="190"/>
        <v>25000</v>
      </c>
      <c r="AC299" s="366"/>
      <c r="AD299" s="174"/>
      <c r="AE299" s="174"/>
      <c r="AF299" s="174"/>
      <c r="AG299" s="174"/>
      <c r="AH299" s="367">
        <f t="shared" si="191"/>
        <v>0</v>
      </c>
      <c r="AI299" s="366"/>
      <c r="AJ299" s="174"/>
      <c r="AK299" s="174"/>
      <c r="AL299" s="174"/>
      <c r="AM299" s="174">
        <f t="shared" si="196"/>
        <v>25000</v>
      </c>
      <c r="AN299" s="367">
        <f t="shared" si="192"/>
        <v>25000</v>
      </c>
      <c r="AO299" s="611"/>
      <c r="AP299" s="174"/>
      <c r="AQ299" s="174"/>
      <c r="AR299" s="174"/>
      <c r="AS299" s="174"/>
      <c r="AT299" s="367">
        <f t="shared" si="197"/>
        <v>0</v>
      </c>
      <c r="AU299" s="366"/>
      <c r="AV299" s="174"/>
      <c r="AW299" s="174"/>
      <c r="AX299" s="174"/>
      <c r="AY299" s="174"/>
      <c r="AZ299" s="367">
        <f t="shared" si="193"/>
        <v>0</v>
      </c>
      <c r="BA299" s="366"/>
      <c r="BB299" s="174"/>
      <c r="BC299" s="174"/>
      <c r="BD299" s="174"/>
      <c r="BE299" s="174">
        <f t="shared" si="198"/>
        <v>0</v>
      </c>
      <c r="BF299" s="367">
        <f t="shared" si="199"/>
        <v>0</v>
      </c>
      <c r="BG299" s="611"/>
      <c r="BH299" s="174"/>
      <c r="BI299" s="174"/>
      <c r="BJ299" s="174"/>
      <c r="BK299" s="174"/>
      <c r="BL299" s="367">
        <f t="shared" si="232"/>
        <v>0</v>
      </c>
      <c r="BM299" s="366"/>
      <c r="BN299" s="174"/>
      <c r="BO299" s="174"/>
      <c r="BP299" s="174"/>
      <c r="BQ299" s="174"/>
      <c r="BR299" s="367">
        <f t="shared" si="200"/>
        <v>0</v>
      </c>
      <c r="BS299" s="366"/>
      <c r="BT299" s="174"/>
      <c r="BU299" s="174"/>
      <c r="BV299" s="174"/>
      <c r="BW299" s="174"/>
      <c r="BX299" s="367">
        <f t="shared" si="201"/>
        <v>0</v>
      </c>
      <c r="BY299" s="366"/>
      <c r="BZ299" s="174"/>
      <c r="CA299" s="174"/>
      <c r="CB299" s="174"/>
      <c r="CC299" s="174"/>
      <c r="CD299" s="367">
        <f t="shared" si="202"/>
        <v>0</v>
      </c>
      <c r="CE299" s="618"/>
      <c r="CF299" s="366"/>
      <c r="CG299" s="174"/>
      <c r="CH299" s="174"/>
      <c r="CI299" s="174"/>
      <c r="CJ299" s="174"/>
      <c r="CK299" s="367">
        <f t="shared" si="233"/>
        <v>0</v>
      </c>
      <c r="CL299" s="611">
        <f t="shared" si="203"/>
        <v>0</v>
      </c>
      <c r="CM299" s="174">
        <f t="shared" si="204"/>
        <v>0</v>
      </c>
      <c r="CN299" s="174">
        <f t="shared" si="205"/>
        <v>0</v>
      </c>
      <c r="CO299" s="174">
        <f t="shared" si="206"/>
        <v>0</v>
      </c>
      <c r="CP299" s="174">
        <f t="shared" si="207"/>
        <v>0</v>
      </c>
      <c r="CQ299" s="367">
        <f t="shared" si="234"/>
        <v>0</v>
      </c>
      <c r="CR299" s="613"/>
      <c r="CS299" s="601"/>
      <c r="CT299" s="601"/>
      <c r="CU299" s="601"/>
      <c r="CV299" s="601"/>
      <c r="CW299" s="367">
        <f t="shared" si="230"/>
        <v>0</v>
      </c>
      <c r="CX299" s="366"/>
      <c r="CY299" s="174"/>
      <c r="CZ299" s="174"/>
      <c r="DA299" s="174"/>
      <c r="DB299" s="174"/>
      <c r="DC299" s="367">
        <f t="shared" si="208"/>
        <v>0</v>
      </c>
      <c r="DD299" s="366"/>
      <c r="DE299" s="174"/>
      <c r="DF299" s="174"/>
      <c r="DG299" s="174"/>
      <c r="DH299" s="174"/>
      <c r="DI299" s="367">
        <f t="shared" si="209"/>
        <v>0</v>
      </c>
      <c r="DJ299" s="600">
        <f t="shared" si="210"/>
        <v>0</v>
      </c>
      <c r="DK299" s="601">
        <f t="shared" si="211"/>
        <v>10560</v>
      </c>
      <c r="DL299" s="601">
        <f t="shared" si="212"/>
        <v>0</v>
      </c>
      <c r="DM299" s="601">
        <f t="shared" si="213"/>
        <v>0</v>
      </c>
      <c r="DN299" s="601">
        <f t="shared" si="214"/>
        <v>25000</v>
      </c>
      <c r="DO299" s="602">
        <f t="shared" si="215"/>
        <v>35560</v>
      </c>
      <c r="DP299" s="600">
        <f t="shared" si="216"/>
        <v>0</v>
      </c>
      <c r="DQ299" s="601">
        <f t="shared" si="217"/>
        <v>0</v>
      </c>
      <c r="DR299" s="601">
        <f t="shared" si="218"/>
        <v>0</v>
      </c>
      <c r="DS299" s="601">
        <f t="shared" si="219"/>
        <v>0</v>
      </c>
      <c r="DT299" s="601">
        <f t="shared" si="220"/>
        <v>0</v>
      </c>
      <c r="DU299" s="602">
        <f t="shared" si="221"/>
        <v>0</v>
      </c>
      <c r="DV299" s="600">
        <f t="shared" si="222"/>
        <v>0</v>
      </c>
      <c r="DW299" s="601">
        <f t="shared" si="223"/>
        <v>10560</v>
      </c>
      <c r="DX299" s="601">
        <f t="shared" si="224"/>
        <v>0</v>
      </c>
      <c r="DY299" s="601">
        <f t="shared" si="225"/>
        <v>0</v>
      </c>
      <c r="DZ299" s="601">
        <f t="shared" si="226"/>
        <v>25000</v>
      </c>
      <c r="EA299" s="602">
        <f t="shared" si="227"/>
        <v>35560</v>
      </c>
      <c r="EB299" s="459"/>
      <c r="EC299" s="366"/>
      <c r="ED299" s="174"/>
      <c r="EE299" s="174"/>
      <c r="EF299" s="174"/>
      <c r="EG299" s="174"/>
      <c r="EH299" s="174">
        <f t="shared" si="228"/>
        <v>0</v>
      </c>
      <c r="EI299" s="602"/>
      <c r="EJ299" s="459"/>
      <c r="EK299" s="614"/>
      <c r="EL299" s="622"/>
      <c r="EM299" s="623"/>
      <c r="EO299" s="600"/>
      <c r="EP299" s="601"/>
      <c r="EQ299" s="601"/>
      <c r="ER299" s="624"/>
      <c r="ES299" s="625"/>
    </row>
    <row r="300" spans="1:149">
      <c r="A300" s="231">
        <v>354</v>
      </c>
      <c r="B300" s="151">
        <v>5431</v>
      </c>
      <c r="C300" s="151">
        <v>70698112</v>
      </c>
      <c r="D300" s="232" t="s">
        <v>2105</v>
      </c>
      <c r="E300" s="366"/>
      <c r="F300" s="174">
        <v>22080</v>
      </c>
      <c r="G300" s="174"/>
      <c r="H300" s="174"/>
      <c r="I300" s="174"/>
      <c r="J300" s="367">
        <f t="shared" si="231"/>
        <v>22080</v>
      </c>
      <c r="K300" s="366"/>
      <c r="L300" s="174"/>
      <c r="M300" s="174"/>
      <c r="N300" s="174"/>
      <c r="O300" s="174"/>
      <c r="P300" s="367">
        <f t="shared" si="194"/>
        <v>0</v>
      </c>
      <c r="Q300" s="366"/>
      <c r="R300" s="174">
        <f t="shared" si="195"/>
        <v>22080</v>
      </c>
      <c r="S300" s="174"/>
      <c r="T300" s="174"/>
      <c r="U300" s="174"/>
      <c r="V300" s="367">
        <f t="shared" si="189"/>
        <v>22080</v>
      </c>
      <c r="W300" s="366"/>
      <c r="X300" s="174"/>
      <c r="Y300" s="174"/>
      <c r="Z300" s="174"/>
      <c r="AA300" s="174"/>
      <c r="AB300" s="367">
        <f t="shared" si="190"/>
        <v>0</v>
      </c>
      <c r="AC300" s="366"/>
      <c r="AD300" s="174"/>
      <c r="AE300" s="174"/>
      <c r="AF300" s="174"/>
      <c r="AG300" s="174"/>
      <c r="AH300" s="367">
        <f t="shared" si="191"/>
        <v>0</v>
      </c>
      <c r="AI300" s="366"/>
      <c r="AJ300" s="174"/>
      <c r="AK300" s="174"/>
      <c r="AL300" s="174"/>
      <c r="AM300" s="174">
        <f t="shared" si="196"/>
        <v>0</v>
      </c>
      <c r="AN300" s="367">
        <f t="shared" si="192"/>
        <v>0</v>
      </c>
      <c r="AO300" s="611"/>
      <c r="AP300" s="174"/>
      <c r="AQ300" s="174"/>
      <c r="AR300" s="174"/>
      <c r="AS300" s="174"/>
      <c r="AT300" s="367">
        <f t="shared" si="197"/>
        <v>0</v>
      </c>
      <c r="AU300" s="366"/>
      <c r="AV300" s="174"/>
      <c r="AW300" s="174"/>
      <c r="AX300" s="174"/>
      <c r="AY300" s="174"/>
      <c r="AZ300" s="367">
        <f t="shared" si="193"/>
        <v>0</v>
      </c>
      <c r="BA300" s="366"/>
      <c r="BB300" s="174"/>
      <c r="BC300" s="174"/>
      <c r="BD300" s="174"/>
      <c r="BE300" s="174">
        <f t="shared" si="198"/>
        <v>0</v>
      </c>
      <c r="BF300" s="367">
        <f t="shared" si="199"/>
        <v>0</v>
      </c>
      <c r="BG300" s="611"/>
      <c r="BH300" s="174"/>
      <c r="BI300" s="174"/>
      <c r="BJ300" s="174"/>
      <c r="BK300" s="174"/>
      <c r="BL300" s="367">
        <f t="shared" si="232"/>
        <v>0</v>
      </c>
      <c r="BM300" s="366"/>
      <c r="BN300" s="174"/>
      <c r="BO300" s="174"/>
      <c r="BP300" s="174"/>
      <c r="BQ300" s="174"/>
      <c r="BR300" s="367">
        <f t="shared" si="200"/>
        <v>0</v>
      </c>
      <c r="BS300" s="366"/>
      <c r="BT300" s="174"/>
      <c r="BU300" s="174"/>
      <c r="BV300" s="174"/>
      <c r="BW300" s="174"/>
      <c r="BX300" s="367">
        <f t="shared" si="201"/>
        <v>0</v>
      </c>
      <c r="BY300" s="366"/>
      <c r="BZ300" s="174"/>
      <c r="CA300" s="174"/>
      <c r="CB300" s="174"/>
      <c r="CC300" s="174"/>
      <c r="CD300" s="367">
        <f t="shared" si="202"/>
        <v>0</v>
      </c>
      <c r="CE300" s="618"/>
      <c r="CF300" s="366"/>
      <c r="CG300" s="174"/>
      <c r="CH300" s="174"/>
      <c r="CI300" s="174"/>
      <c r="CJ300" s="174"/>
      <c r="CK300" s="367">
        <f t="shared" si="233"/>
        <v>0</v>
      </c>
      <c r="CL300" s="611">
        <f t="shared" si="203"/>
        <v>0</v>
      </c>
      <c r="CM300" s="174">
        <f t="shared" si="204"/>
        <v>0</v>
      </c>
      <c r="CN300" s="174">
        <f t="shared" si="205"/>
        <v>0</v>
      </c>
      <c r="CO300" s="174">
        <f t="shared" si="206"/>
        <v>0</v>
      </c>
      <c r="CP300" s="174">
        <f t="shared" si="207"/>
        <v>0</v>
      </c>
      <c r="CQ300" s="367">
        <f t="shared" si="234"/>
        <v>0</v>
      </c>
      <c r="CR300" s="613"/>
      <c r="CS300" s="601"/>
      <c r="CT300" s="601"/>
      <c r="CU300" s="601"/>
      <c r="CV300" s="601"/>
      <c r="CW300" s="367">
        <f t="shared" si="230"/>
        <v>0</v>
      </c>
      <c r="CX300" s="366"/>
      <c r="CY300" s="174"/>
      <c r="CZ300" s="174"/>
      <c r="DA300" s="174"/>
      <c r="DB300" s="174"/>
      <c r="DC300" s="367">
        <f t="shared" si="208"/>
        <v>0</v>
      </c>
      <c r="DD300" s="366"/>
      <c r="DE300" s="174"/>
      <c r="DF300" s="174"/>
      <c r="DG300" s="174"/>
      <c r="DH300" s="174"/>
      <c r="DI300" s="367">
        <f t="shared" si="209"/>
        <v>0</v>
      </c>
      <c r="DJ300" s="600">
        <f t="shared" si="210"/>
        <v>0</v>
      </c>
      <c r="DK300" s="601">
        <f t="shared" si="211"/>
        <v>22080</v>
      </c>
      <c r="DL300" s="601">
        <f t="shared" si="212"/>
        <v>0</v>
      </c>
      <c r="DM300" s="601">
        <f t="shared" si="213"/>
        <v>0</v>
      </c>
      <c r="DN300" s="601">
        <f t="shared" si="214"/>
        <v>0</v>
      </c>
      <c r="DO300" s="602">
        <f t="shared" si="215"/>
        <v>22080</v>
      </c>
      <c r="DP300" s="600">
        <f t="shared" si="216"/>
        <v>0</v>
      </c>
      <c r="DQ300" s="601">
        <f t="shared" si="217"/>
        <v>0</v>
      </c>
      <c r="DR300" s="601">
        <f t="shared" si="218"/>
        <v>0</v>
      </c>
      <c r="DS300" s="601">
        <f t="shared" si="219"/>
        <v>0</v>
      </c>
      <c r="DT300" s="601">
        <f t="shared" si="220"/>
        <v>0</v>
      </c>
      <c r="DU300" s="602">
        <f t="shared" si="221"/>
        <v>0</v>
      </c>
      <c r="DV300" s="600">
        <f t="shared" si="222"/>
        <v>0</v>
      </c>
      <c r="DW300" s="601">
        <f t="shared" si="223"/>
        <v>22080</v>
      </c>
      <c r="DX300" s="601">
        <f t="shared" si="224"/>
        <v>0</v>
      </c>
      <c r="DY300" s="601">
        <f t="shared" si="225"/>
        <v>0</v>
      </c>
      <c r="DZ300" s="601">
        <f t="shared" si="226"/>
        <v>0</v>
      </c>
      <c r="EA300" s="602">
        <f t="shared" si="227"/>
        <v>22080</v>
      </c>
      <c r="EB300" s="459"/>
      <c r="EC300" s="366"/>
      <c r="ED300" s="174"/>
      <c r="EE300" s="174"/>
      <c r="EF300" s="174"/>
      <c r="EG300" s="174"/>
      <c r="EH300" s="174">
        <f t="shared" si="228"/>
        <v>0</v>
      </c>
      <c r="EI300" s="602"/>
      <c r="EJ300" s="459"/>
      <c r="EK300" s="614">
        <v>34392</v>
      </c>
      <c r="EL300" s="622" t="s">
        <v>5645</v>
      </c>
      <c r="EM300" s="623">
        <v>44973</v>
      </c>
      <c r="EO300" s="600"/>
      <c r="EP300" s="601"/>
      <c r="EQ300" s="601"/>
      <c r="ER300" s="624"/>
      <c r="ES300" s="625"/>
    </row>
    <row r="301" spans="1:149">
      <c r="A301" s="231">
        <v>355</v>
      </c>
      <c r="B301" s="151">
        <v>5487</v>
      </c>
      <c r="C301" s="151">
        <v>71006753</v>
      </c>
      <c r="D301" s="232" t="s">
        <v>2113</v>
      </c>
      <c r="E301" s="366"/>
      <c r="F301" s="174"/>
      <c r="G301" s="174"/>
      <c r="H301" s="174"/>
      <c r="I301" s="174"/>
      <c r="J301" s="367">
        <f t="shared" si="231"/>
        <v>0</v>
      </c>
      <c r="K301" s="366"/>
      <c r="L301" s="174"/>
      <c r="M301" s="174"/>
      <c r="N301" s="174"/>
      <c r="O301" s="174"/>
      <c r="P301" s="367">
        <f t="shared" si="194"/>
        <v>0</v>
      </c>
      <c r="Q301" s="366"/>
      <c r="R301" s="174">
        <f t="shared" si="195"/>
        <v>0</v>
      </c>
      <c r="S301" s="174"/>
      <c r="T301" s="174"/>
      <c r="U301" s="174"/>
      <c r="V301" s="367">
        <f t="shared" si="189"/>
        <v>0</v>
      </c>
      <c r="W301" s="366"/>
      <c r="X301" s="174"/>
      <c r="Y301" s="174"/>
      <c r="Z301" s="174"/>
      <c r="AA301" s="174"/>
      <c r="AB301" s="367">
        <f t="shared" si="190"/>
        <v>0</v>
      </c>
      <c r="AC301" s="366"/>
      <c r="AD301" s="174"/>
      <c r="AE301" s="174"/>
      <c r="AF301" s="174"/>
      <c r="AG301" s="174"/>
      <c r="AH301" s="367">
        <f t="shared" si="191"/>
        <v>0</v>
      </c>
      <c r="AI301" s="366"/>
      <c r="AJ301" s="174"/>
      <c r="AK301" s="174"/>
      <c r="AL301" s="174"/>
      <c r="AM301" s="174">
        <f t="shared" si="196"/>
        <v>0</v>
      </c>
      <c r="AN301" s="367">
        <f t="shared" si="192"/>
        <v>0</v>
      </c>
      <c r="AO301" s="611"/>
      <c r="AP301" s="174"/>
      <c r="AQ301" s="174"/>
      <c r="AR301" s="174"/>
      <c r="AS301" s="174"/>
      <c r="AT301" s="367">
        <f t="shared" si="197"/>
        <v>0</v>
      </c>
      <c r="AU301" s="366"/>
      <c r="AV301" s="174"/>
      <c r="AW301" s="174"/>
      <c r="AX301" s="174"/>
      <c r="AY301" s="174"/>
      <c r="AZ301" s="367">
        <f t="shared" si="193"/>
        <v>0</v>
      </c>
      <c r="BA301" s="366"/>
      <c r="BB301" s="174"/>
      <c r="BC301" s="174"/>
      <c r="BD301" s="174"/>
      <c r="BE301" s="174">
        <f t="shared" si="198"/>
        <v>0</v>
      </c>
      <c r="BF301" s="367">
        <f t="shared" si="199"/>
        <v>0</v>
      </c>
      <c r="BG301" s="611"/>
      <c r="BH301" s="174"/>
      <c r="BI301" s="174"/>
      <c r="BJ301" s="174"/>
      <c r="BK301" s="174"/>
      <c r="BL301" s="367">
        <f t="shared" si="232"/>
        <v>0</v>
      </c>
      <c r="BM301" s="366"/>
      <c r="BN301" s="174"/>
      <c r="BO301" s="174"/>
      <c r="BP301" s="174"/>
      <c r="BQ301" s="174"/>
      <c r="BR301" s="367">
        <f t="shared" si="200"/>
        <v>0</v>
      </c>
      <c r="BS301" s="366"/>
      <c r="BT301" s="174"/>
      <c r="BU301" s="174"/>
      <c r="BV301" s="174"/>
      <c r="BW301" s="174"/>
      <c r="BX301" s="367">
        <f t="shared" si="201"/>
        <v>0</v>
      </c>
      <c r="BY301" s="366"/>
      <c r="BZ301" s="174"/>
      <c r="CA301" s="174"/>
      <c r="CB301" s="174"/>
      <c r="CC301" s="174"/>
      <c r="CD301" s="367">
        <f t="shared" si="202"/>
        <v>0</v>
      </c>
      <c r="CE301" s="618"/>
      <c r="CF301" s="366"/>
      <c r="CG301" s="174"/>
      <c r="CH301" s="174"/>
      <c r="CI301" s="174"/>
      <c r="CJ301" s="174"/>
      <c r="CK301" s="367">
        <f t="shared" si="233"/>
        <v>0</v>
      </c>
      <c r="CL301" s="611">
        <f t="shared" si="203"/>
        <v>0</v>
      </c>
      <c r="CM301" s="174">
        <f t="shared" si="204"/>
        <v>0</v>
      </c>
      <c r="CN301" s="174">
        <f t="shared" si="205"/>
        <v>0</v>
      </c>
      <c r="CO301" s="174">
        <f t="shared" si="206"/>
        <v>0</v>
      </c>
      <c r="CP301" s="174">
        <f t="shared" si="207"/>
        <v>0</v>
      </c>
      <c r="CQ301" s="367">
        <f t="shared" si="234"/>
        <v>0</v>
      </c>
      <c r="CR301" s="613"/>
      <c r="CS301" s="601"/>
      <c r="CT301" s="601"/>
      <c r="CU301" s="601"/>
      <c r="CV301" s="601"/>
      <c r="CW301" s="367">
        <f t="shared" si="230"/>
        <v>0</v>
      </c>
      <c r="CX301" s="366"/>
      <c r="CY301" s="174"/>
      <c r="CZ301" s="174"/>
      <c r="DA301" s="174"/>
      <c r="DB301" s="174"/>
      <c r="DC301" s="367">
        <f t="shared" si="208"/>
        <v>0</v>
      </c>
      <c r="DD301" s="366"/>
      <c r="DE301" s="174"/>
      <c r="DF301" s="174"/>
      <c r="DG301" s="174"/>
      <c r="DH301" s="174"/>
      <c r="DI301" s="367">
        <f t="shared" si="209"/>
        <v>0</v>
      </c>
      <c r="DJ301" s="600">
        <f t="shared" si="210"/>
        <v>0</v>
      </c>
      <c r="DK301" s="601">
        <f t="shared" si="211"/>
        <v>0</v>
      </c>
      <c r="DL301" s="601">
        <f t="shared" si="212"/>
        <v>0</v>
      </c>
      <c r="DM301" s="601">
        <f t="shared" si="213"/>
        <v>0</v>
      </c>
      <c r="DN301" s="601">
        <f t="shared" si="214"/>
        <v>0</v>
      </c>
      <c r="DO301" s="602">
        <f t="shared" si="215"/>
        <v>0</v>
      </c>
      <c r="DP301" s="600">
        <f t="shared" si="216"/>
        <v>0</v>
      </c>
      <c r="DQ301" s="601">
        <f t="shared" si="217"/>
        <v>0</v>
      </c>
      <c r="DR301" s="601">
        <f t="shared" si="218"/>
        <v>0</v>
      </c>
      <c r="DS301" s="601">
        <f t="shared" si="219"/>
        <v>0</v>
      </c>
      <c r="DT301" s="601">
        <f t="shared" si="220"/>
        <v>0</v>
      </c>
      <c r="DU301" s="602">
        <f t="shared" si="221"/>
        <v>0</v>
      </c>
      <c r="DV301" s="600">
        <f t="shared" si="222"/>
        <v>0</v>
      </c>
      <c r="DW301" s="601">
        <f t="shared" si="223"/>
        <v>0</v>
      </c>
      <c r="DX301" s="601">
        <f t="shared" si="224"/>
        <v>0</v>
      </c>
      <c r="DY301" s="601">
        <f t="shared" si="225"/>
        <v>0</v>
      </c>
      <c r="DZ301" s="601">
        <f t="shared" si="226"/>
        <v>0</v>
      </c>
      <c r="EA301" s="602">
        <f t="shared" si="227"/>
        <v>0</v>
      </c>
      <c r="EB301" s="459"/>
      <c r="EC301" s="366"/>
      <c r="ED301" s="174"/>
      <c r="EE301" s="174"/>
      <c r="EF301" s="174"/>
      <c r="EG301" s="174"/>
      <c r="EH301" s="174">
        <f t="shared" si="228"/>
        <v>0</v>
      </c>
      <c r="EI301" s="602"/>
      <c r="EJ301" s="459"/>
      <c r="EK301" s="614"/>
      <c r="EL301" s="622"/>
      <c r="EM301" s="623"/>
      <c r="EO301" s="600"/>
      <c r="EP301" s="601"/>
      <c r="EQ301" s="601"/>
      <c r="ER301" s="624"/>
      <c r="ES301" s="625"/>
    </row>
    <row r="302" spans="1:149">
      <c r="A302" s="231">
        <v>356</v>
      </c>
      <c r="B302" s="151">
        <v>5436</v>
      </c>
      <c r="C302" s="151">
        <v>72742992</v>
      </c>
      <c r="D302" s="232" t="s">
        <v>2121</v>
      </c>
      <c r="E302" s="366"/>
      <c r="F302" s="174"/>
      <c r="G302" s="174"/>
      <c r="H302" s="174"/>
      <c r="I302" s="174"/>
      <c r="J302" s="367">
        <f t="shared" si="231"/>
        <v>0</v>
      </c>
      <c r="K302" s="366"/>
      <c r="L302" s="174"/>
      <c r="M302" s="174"/>
      <c r="N302" s="174"/>
      <c r="O302" s="174"/>
      <c r="P302" s="367">
        <f t="shared" si="194"/>
        <v>0</v>
      </c>
      <c r="Q302" s="366"/>
      <c r="R302" s="174">
        <f t="shared" si="195"/>
        <v>0</v>
      </c>
      <c r="S302" s="174"/>
      <c r="T302" s="174"/>
      <c r="U302" s="174"/>
      <c r="V302" s="367">
        <f t="shared" si="189"/>
        <v>0</v>
      </c>
      <c r="W302" s="366"/>
      <c r="X302" s="174"/>
      <c r="Y302" s="174"/>
      <c r="Z302" s="174"/>
      <c r="AA302" s="174"/>
      <c r="AB302" s="367">
        <f t="shared" si="190"/>
        <v>0</v>
      </c>
      <c r="AC302" s="366"/>
      <c r="AD302" s="174"/>
      <c r="AE302" s="174"/>
      <c r="AF302" s="174"/>
      <c r="AG302" s="174"/>
      <c r="AH302" s="367">
        <f t="shared" si="191"/>
        <v>0</v>
      </c>
      <c r="AI302" s="366"/>
      <c r="AJ302" s="174"/>
      <c r="AK302" s="174"/>
      <c r="AL302" s="174"/>
      <c r="AM302" s="174">
        <f t="shared" si="196"/>
        <v>0</v>
      </c>
      <c r="AN302" s="367">
        <f t="shared" si="192"/>
        <v>0</v>
      </c>
      <c r="AO302" s="611"/>
      <c r="AP302" s="174"/>
      <c r="AQ302" s="174"/>
      <c r="AR302" s="174"/>
      <c r="AS302" s="174"/>
      <c r="AT302" s="367">
        <f t="shared" si="197"/>
        <v>0</v>
      </c>
      <c r="AU302" s="366"/>
      <c r="AV302" s="174"/>
      <c r="AW302" s="174"/>
      <c r="AX302" s="174"/>
      <c r="AY302" s="174"/>
      <c r="AZ302" s="367">
        <f t="shared" si="193"/>
        <v>0</v>
      </c>
      <c r="BA302" s="366"/>
      <c r="BB302" s="174"/>
      <c r="BC302" s="174"/>
      <c r="BD302" s="174"/>
      <c r="BE302" s="174">
        <f t="shared" si="198"/>
        <v>0</v>
      </c>
      <c r="BF302" s="367">
        <f t="shared" si="199"/>
        <v>0</v>
      </c>
      <c r="BG302" s="611"/>
      <c r="BH302" s="174"/>
      <c r="BI302" s="174"/>
      <c r="BJ302" s="174"/>
      <c r="BK302" s="174"/>
      <c r="BL302" s="367">
        <f t="shared" si="232"/>
        <v>0</v>
      </c>
      <c r="BM302" s="366"/>
      <c r="BN302" s="174"/>
      <c r="BO302" s="174"/>
      <c r="BP302" s="174"/>
      <c r="BQ302" s="174"/>
      <c r="BR302" s="367">
        <f t="shared" si="200"/>
        <v>0</v>
      </c>
      <c r="BS302" s="366"/>
      <c r="BT302" s="174"/>
      <c r="BU302" s="174"/>
      <c r="BV302" s="174"/>
      <c r="BW302" s="174"/>
      <c r="BX302" s="367">
        <f t="shared" si="201"/>
        <v>0</v>
      </c>
      <c r="BY302" s="366"/>
      <c r="BZ302" s="174"/>
      <c r="CA302" s="174"/>
      <c r="CB302" s="174"/>
      <c r="CC302" s="174"/>
      <c r="CD302" s="367">
        <f t="shared" si="202"/>
        <v>0</v>
      </c>
      <c r="CE302" s="618"/>
      <c r="CF302" s="366"/>
      <c r="CG302" s="174"/>
      <c r="CH302" s="174"/>
      <c r="CI302" s="174"/>
      <c r="CJ302" s="174"/>
      <c r="CK302" s="367">
        <f t="shared" si="233"/>
        <v>0</v>
      </c>
      <c r="CL302" s="611">
        <f t="shared" si="203"/>
        <v>0</v>
      </c>
      <c r="CM302" s="174">
        <f t="shared" si="204"/>
        <v>0</v>
      </c>
      <c r="CN302" s="174">
        <f t="shared" si="205"/>
        <v>0</v>
      </c>
      <c r="CO302" s="174">
        <f t="shared" si="206"/>
        <v>0</v>
      </c>
      <c r="CP302" s="174">
        <f t="shared" si="207"/>
        <v>0</v>
      </c>
      <c r="CQ302" s="367">
        <f t="shared" si="234"/>
        <v>0</v>
      </c>
      <c r="CR302" s="613"/>
      <c r="CS302" s="601"/>
      <c r="CT302" s="601"/>
      <c r="CU302" s="601"/>
      <c r="CV302" s="601"/>
      <c r="CW302" s="367">
        <f t="shared" si="230"/>
        <v>0</v>
      </c>
      <c r="CX302" s="366"/>
      <c r="CY302" s="174"/>
      <c r="CZ302" s="174"/>
      <c r="DA302" s="174"/>
      <c r="DB302" s="174"/>
      <c r="DC302" s="367">
        <f t="shared" si="208"/>
        <v>0</v>
      </c>
      <c r="DD302" s="366"/>
      <c r="DE302" s="174"/>
      <c r="DF302" s="174"/>
      <c r="DG302" s="174"/>
      <c r="DH302" s="174"/>
      <c r="DI302" s="367">
        <f t="shared" si="209"/>
        <v>0</v>
      </c>
      <c r="DJ302" s="600">
        <f t="shared" si="210"/>
        <v>0</v>
      </c>
      <c r="DK302" s="601">
        <f t="shared" si="211"/>
        <v>0</v>
      </c>
      <c r="DL302" s="601">
        <f t="shared" si="212"/>
        <v>0</v>
      </c>
      <c r="DM302" s="601">
        <f t="shared" si="213"/>
        <v>0</v>
      </c>
      <c r="DN302" s="601">
        <f t="shared" si="214"/>
        <v>0</v>
      </c>
      <c r="DO302" s="602">
        <f t="shared" si="215"/>
        <v>0</v>
      </c>
      <c r="DP302" s="600">
        <f t="shared" si="216"/>
        <v>0</v>
      </c>
      <c r="DQ302" s="601">
        <f t="shared" si="217"/>
        <v>0</v>
      </c>
      <c r="DR302" s="601">
        <f t="shared" si="218"/>
        <v>0</v>
      </c>
      <c r="DS302" s="601">
        <f t="shared" si="219"/>
        <v>0</v>
      </c>
      <c r="DT302" s="601">
        <f t="shared" si="220"/>
        <v>0</v>
      </c>
      <c r="DU302" s="602">
        <f t="shared" si="221"/>
        <v>0</v>
      </c>
      <c r="DV302" s="600">
        <f t="shared" si="222"/>
        <v>0</v>
      </c>
      <c r="DW302" s="601">
        <f t="shared" si="223"/>
        <v>0</v>
      </c>
      <c r="DX302" s="601">
        <f t="shared" si="224"/>
        <v>0</v>
      </c>
      <c r="DY302" s="601">
        <f t="shared" si="225"/>
        <v>0</v>
      </c>
      <c r="DZ302" s="601">
        <f t="shared" si="226"/>
        <v>0</v>
      </c>
      <c r="EA302" s="602">
        <f t="shared" si="227"/>
        <v>0</v>
      </c>
      <c r="EB302" s="459"/>
      <c r="EC302" s="366"/>
      <c r="ED302" s="174"/>
      <c r="EE302" s="174"/>
      <c r="EF302" s="174"/>
      <c r="EG302" s="174"/>
      <c r="EH302" s="174">
        <f t="shared" si="228"/>
        <v>0</v>
      </c>
      <c r="EI302" s="602"/>
      <c r="EJ302" s="459"/>
      <c r="EK302" s="614"/>
      <c r="EL302" s="622"/>
      <c r="EM302" s="623"/>
      <c r="EO302" s="600"/>
      <c r="EP302" s="601"/>
      <c r="EQ302" s="601"/>
      <c r="ER302" s="624"/>
      <c r="ES302" s="625"/>
    </row>
    <row r="303" spans="1:149">
      <c r="A303" s="231">
        <v>357</v>
      </c>
      <c r="B303" s="151">
        <v>5435</v>
      </c>
      <c r="C303" s="151">
        <v>72743077</v>
      </c>
      <c r="D303" s="232" t="s">
        <v>2128</v>
      </c>
      <c r="E303" s="366"/>
      <c r="F303" s="174">
        <v>23040</v>
      </c>
      <c r="G303" s="174"/>
      <c r="H303" s="174"/>
      <c r="I303" s="174"/>
      <c r="J303" s="367">
        <f t="shared" si="231"/>
        <v>23040</v>
      </c>
      <c r="K303" s="366"/>
      <c r="L303" s="174"/>
      <c r="M303" s="174"/>
      <c r="N303" s="174"/>
      <c r="O303" s="174"/>
      <c r="P303" s="367">
        <f t="shared" si="194"/>
        <v>0</v>
      </c>
      <c r="Q303" s="366"/>
      <c r="R303" s="174">
        <f t="shared" si="195"/>
        <v>23040</v>
      </c>
      <c r="S303" s="174"/>
      <c r="T303" s="174"/>
      <c r="U303" s="174"/>
      <c r="V303" s="367">
        <f t="shared" si="189"/>
        <v>23040</v>
      </c>
      <c r="W303" s="366"/>
      <c r="X303" s="174"/>
      <c r="Y303" s="174"/>
      <c r="Z303" s="174"/>
      <c r="AA303" s="174">
        <v>112000</v>
      </c>
      <c r="AB303" s="367">
        <f t="shared" si="190"/>
        <v>112000</v>
      </c>
      <c r="AC303" s="366"/>
      <c r="AD303" s="174"/>
      <c r="AE303" s="174"/>
      <c r="AF303" s="174"/>
      <c r="AG303" s="174"/>
      <c r="AH303" s="367">
        <f t="shared" si="191"/>
        <v>0</v>
      </c>
      <c r="AI303" s="366"/>
      <c r="AJ303" s="174"/>
      <c r="AK303" s="174"/>
      <c r="AL303" s="174"/>
      <c r="AM303" s="174">
        <f t="shared" si="196"/>
        <v>112000</v>
      </c>
      <c r="AN303" s="367">
        <f t="shared" si="192"/>
        <v>112000</v>
      </c>
      <c r="AO303" s="611"/>
      <c r="AP303" s="174"/>
      <c r="AQ303" s="174"/>
      <c r="AR303" s="174"/>
      <c r="AS303" s="174">
        <v>57000</v>
      </c>
      <c r="AT303" s="367">
        <f t="shared" si="197"/>
        <v>57000</v>
      </c>
      <c r="AU303" s="366"/>
      <c r="AV303" s="174"/>
      <c r="AW303" s="174"/>
      <c r="AX303" s="174"/>
      <c r="AY303" s="174"/>
      <c r="AZ303" s="367">
        <f t="shared" si="193"/>
        <v>0</v>
      </c>
      <c r="BA303" s="366"/>
      <c r="BB303" s="174"/>
      <c r="BC303" s="174"/>
      <c r="BD303" s="174"/>
      <c r="BE303" s="174">
        <f t="shared" si="198"/>
        <v>57000</v>
      </c>
      <c r="BF303" s="367">
        <f t="shared" si="199"/>
        <v>57000</v>
      </c>
      <c r="BG303" s="611"/>
      <c r="BH303" s="174"/>
      <c r="BI303" s="174"/>
      <c r="BJ303" s="174"/>
      <c r="BK303" s="174"/>
      <c r="BL303" s="367">
        <f t="shared" si="232"/>
        <v>0</v>
      </c>
      <c r="BM303" s="366"/>
      <c r="BN303" s="174"/>
      <c r="BO303" s="174"/>
      <c r="BP303" s="174"/>
      <c r="BQ303" s="174"/>
      <c r="BR303" s="367">
        <f t="shared" si="200"/>
        <v>0</v>
      </c>
      <c r="BS303" s="366"/>
      <c r="BT303" s="174"/>
      <c r="BU303" s="174"/>
      <c r="BV303" s="174"/>
      <c r="BW303" s="174"/>
      <c r="BX303" s="367">
        <f t="shared" si="201"/>
        <v>0</v>
      </c>
      <c r="BY303" s="366"/>
      <c r="BZ303" s="174"/>
      <c r="CA303" s="174"/>
      <c r="CB303" s="174"/>
      <c r="CC303" s="174"/>
      <c r="CD303" s="367">
        <f t="shared" si="202"/>
        <v>0</v>
      </c>
      <c r="CE303" s="618"/>
      <c r="CF303" s="366"/>
      <c r="CG303" s="174"/>
      <c r="CH303" s="174"/>
      <c r="CI303" s="174"/>
      <c r="CJ303" s="174"/>
      <c r="CK303" s="367">
        <f t="shared" si="233"/>
        <v>0</v>
      </c>
      <c r="CL303" s="611">
        <f t="shared" si="203"/>
        <v>0</v>
      </c>
      <c r="CM303" s="174">
        <f t="shared" si="204"/>
        <v>0</v>
      </c>
      <c r="CN303" s="174">
        <f t="shared" si="205"/>
        <v>0</v>
      </c>
      <c r="CO303" s="174">
        <f t="shared" si="206"/>
        <v>0</v>
      </c>
      <c r="CP303" s="174">
        <f t="shared" si="207"/>
        <v>0</v>
      </c>
      <c r="CQ303" s="367">
        <f t="shared" si="234"/>
        <v>0</v>
      </c>
      <c r="CR303" s="613"/>
      <c r="CS303" s="601"/>
      <c r="CT303" s="601"/>
      <c r="CU303" s="601"/>
      <c r="CV303" s="601"/>
      <c r="CW303" s="367">
        <f t="shared" si="230"/>
        <v>0</v>
      </c>
      <c r="CX303" s="366"/>
      <c r="CY303" s="174"/>
      <c r="CZ303" s="174"/>
      <c r="DA303" s="174"/>
      <c r="DB303" s="174"/>
      <c r="DC303" s="367">
        <f t="shared" si="208"/>
        <v>0</v>
      </c>
      <c r="DD303" s="366"/>
      <c r="DE303" s="174"/>
      <c r="DF303" s="174"/>
      <c r="DG303" s="174"/>
      <c r="DH303" s="174"/>
      <c r="DI303" s="367">
        <f t="shared" si="209"/>
        <v>0</v>
      </c>
      <c r="DJ303" s="600">
        <f t="shared" si="210"/>
        <v>0</v>
      </c>
      <c r="DK303" s="601">
        <f t="shared" si="211"/>
        <v>23040</v>
      </c>
      <c r="DL303" s="601">
        <f t="shared" si="212"/>
        <v>0</v>
      </c>
      <c r="DM303" s="601">
        <f t="shared" si="213"/>
        <v>0</v>
      </c>
      <c r="DN303" s="601">
        <f t="shared" si="214"/>
        <v>169000</v>
      </c>
      <c r="DO303" s="602">
        <f t="shared" si="215"/>
        <v>192040</v>
      </c>
      <c r="DP303" s="600">
        <f t="shared" si="216"/>
        <v>0</v>
      </c>
      <c r="DQ303" s="601">
        <f t="shared" si="217"/>
        <v>0</v>
      </c>
      <c r="DR303" s="601">
        <f t="shared" si="218"/>
        <v>0</v>
      </c>
      <c r="DS303" s="601">
        <f t="shared" si="219"/>
        <v>0</v>
      </c>
      <c r="DT303" s="601">
        <f t="shared" si="220"/>
        <v>0</v>
      </c>
      <c r="DU303" s="602">
        <f t="shared" si="221"/>
        <v>0</v>
      </c>
      <c r="DV303" s="600">
        <f t="shared" si="222"/>
        <v>0</v>
      </c>
      <c r="DW303" s="601">
        <f t="shared" si="223"/>
        <v>23040</v>
      </c>
      <c r="DX303" s="601">
        <f t="shared" si="224"/>
        <v>0</v>
      </c>
      <c r="DY303" s="601">
        <f t="shared" si="225"/>
        <v>0</v>
      </c>
      <c r="DZ303" s="601">
        <f t="shared" si="226"/>
        <v>169000</v>
      </c>
      <c r="EA303" s="602">
        <f t="shared" si="227"/>
        <v>192040</v>
      </c>
      <c r="EB303" s="459"/>
      <c r="EC303" s="366"/>
      <c r="ED303" s="174"/>
      <c r="EE303" s="174"/>
      <c r="EF303" s="174"/>
      <c r="EG303" s="174"/>
      <c r="EH303" s="174">
        <f t="shared" si="228"/>
        <v>0</v>
      </c>
      <c r="EI303" s="602"/>
      <c r="EJ303" s="459"/>
      <c r="EK303" s="614"/>
      <c r="EL303" s="622"/>
      <c r="EM303" s="623"/>
      <c r="EO303" s="600">
        <v>453810.79</v>
      </c>
      <c r="EP303" s="601">
        <v>137589.21</v>
      </c>
      <c r="EQ303" s="601">
        <f t="shared" si="229"/>
        <v>591400</v>
      </c>
      <c r="ER303" s="624" t="s">
        <v>5797</v>
      </c>
      <c r="ES303" s="625">
        <v>45132</v>
      </c>
    </row>
    <row r="304" spans="1:149">
      <c r="A304" s="231">
        <v>358</v>
      </c>
      <c r="B304" s="151">
        <v>5474</v>
      </c>
      <c r="C304" s="151">
        <v>70151504</v>
      </c>
      <c r="D304" s="232" t="s">
        <v>4722</v>
      </c>
      <c r="E304" s="366"/>
      <c r="F304" s="174"/>
      <c r="G304" s="174"/>
      <c r="H304" s="174"/>
      <c r="I304" s="174"/>
      <c r="J304" s="367">
        <f t="shared" si="231"/>
        <v>0</v>
      </c>
      <c r="K304" s="366"/>
      <c r="L304" s="174"/>
      <c r="M304" s="174"/>
      <c r="N304" s="174"/>
      <c r="O304" s="174"/>
      <c r="P304" s="367">
        <f t="shared" si="194"/>
        <v>0</v>
      </c>
      <c r="Q304" s="366"/>
      <c r="R304" s="174">
        <f t="shared" si="195"/>
        <v>0</v>
      </c>
      <c r="S304" s="174"/>
      <c r="T304" s="174"/>
      <c r="U304" s="174"/>
      <c r="V304" s="367">
        <f t="shared" si="189"/>
        <v>0</v>
      </c>
      <c r="W304" s="366"/>
      <c r="X304" s="174"/>
      <c r="Y304" s="174"/>
      <c r="Z304" s="174"/>
      <c r="AA304" s="174"/>
      <c r="AB304" s="367">
        <f t="shared" si="190"/>
        <v>0</v>
      </c>
      <c r="AC304" s="366"/>
      <c r="AD304" s="174"/>
      <c r="AE304" s="174"/>
      <c r="AF304" s="174"/>
      <c r="AG304" s="174"/>
      <c r="AH304" s="367">
        <f t="shared" si="191"/>
        <v>0</v>
      </c>
      <c r="AI304" s="366"/>
      <c r="AJ304" s="174"/>
      <c r="AK304" s="174"/>
      <c r="AL304" s="174"/>
      <c r="AM304" s="174">
        <f t="shared" si="196"/>
        <v>0</v>
      </c>
      <c r="AN304" s="367">
        <f t="shared" si="192"/>
        <v>0</v>
      </c>
      <c r="AO304" s="611"/>
      <c r="AP304" s="174"/>
      <c r="AQ304" s="174"/>
      <c r="AR304" s="174"/>
      <c r="AS304" s="174"/>
      <c r="AT304" s="367">
        <f t="shared" si="197"/>
        <v>0</v>
      </c>
      <c r="AU304" s="366"/>
      <c r="AV304" s="174"/>
      <c r="AW304" s="174"/>
      <c r="AX304" s="174"/>
      <c r="AY304" s="174"/>
      <c r="AZ304" s="367">
        <f t="shared" si="193"/>
        <v>0</v>
      </c>
      <c r="BA304" s="366"/>
      <c r="BB304" s="174"/>
      <c r="BC304" s="174"/>
      <c r="BD304" s="174"/>
      <c r="BE304" s="174">
        <f t="shared" si="198"/>
        <v>0</v>
      </c>
      <c r="BF304" s="367">
        <f t="shared" si="199"/>
        <v>0</v>
      </c>
      <c r="BG304" s="611"/>
      <c r="BH304" s="174"/>
      <c r="BI304" s="174"/>
      <c r="BJ304" s="174"/>
      <c r="BK304" s="174"/>
      <c r="BL304" s="367">
        <f t="shared" si="232"/>
        <v>0</v>
      </c>
      <c r="BM304" s="366"/>
      <c r="BN304" s="174"/>
      <c r="BO304" s="174"/>
      <c r="BP304" s="174"/>
      <c r="BQ304" s="174"/>
      <c r="BR304" s="367">
        <f t="shared" si="200"/>
        <v>0</v>
      </c>
      <c r="BS304" s="366"/>
      <c r="BT304" s="174"/>
      <c r="BU304" s="174"/>
      <c r="BV304" s="174"/>
      <c r="BW304" s="174"/>
      <c r="BX304" s="367">
        <f t="shared" si="201"/>
        <v>0</v>
      </c>
      <c r="BY304" s="366"/>
      <c r="BZ304" s="174"/>
      <c r="CA304" s="174"/>
      <c r="CB304" s="174"/>
      <c r="CC304" s="174"/>
      <c r="CD304" s="367">
        <f t="shared" si="202"/>
        <v>0</v>
      </c>
      <c r="CE304" s="618"/>
      <c r="CF304" s="366"/>
      <c r="CG304" s="174"/>
      <c r="CH304" s="174"/>
      <c r="CI304" s="174"/>
      <c r="CJ304" s="174"/>
      <c r="CK304" s="367">
        <f t="shared" si="233"/>
        <v>0</v>
      </c>
      <c r="CL304" s="611">
        <f t="shared" si="203"/>
        <v>0</v>
      </c>
      <c r="CM304" s="174">
        <f t="shared" si="204"/>
        <v>0</v>
      </c>
      <c r="CN304" s="174">
        <f t="shared" si="205"/>
        <v>0</v>
      </c>
      <c r="CO304" s="174">
        <f t="shared" si="206"/>
        <v>0</v>
      </c>
      <c r="CP304" s="174">
        <f t="shared" si="207"/>
        <v>0</v>
      </c>
      <c r="CQ304" s="367">
        <f t="shared" si="234"/>
        <v>0</v>
      </c>
      <c r="CR304" s="613"/>
      <c r="CS304" s="601"/>
      <c r="CT304" s="601"/>
      <c r="CU304" s="601"/>
      <c r="CV304" s="601"/>
      <c r="CW304" s="367">
        <f t="shared" si="230"/>
        <v>0</v>
      </c>
      <c r="CX304" s="366"/>
      <c r="CY304" s="174"/>
      <c r="CZ304" s="174"/>
      <c r="DA304" s="174"/>
      <c r="DB304" s="174"/>
      <c r="DC304" s="367">
        <f t="shared" si="208"/>
        <v>0</v>
      </c>
      <c r="DD304" s="366"/>
      <c r="DE304" s="174"/>
      <c r="DF304" s="174"/>
      <c r="DG304" s="174"/>
      <c r="DH304" s="174"/>
      <c r="DI304" s="367">
        <f t="shared" si="209"/>
        <v>0</v>
      </c>
      <c r="DJ304" s="600">
        <f t="shared" si="210"/>
        <v>0</v>
      </c>
      <c r="DK304" s="601">
        <f t="shared" si="211"/>
        <v>0</v>
      </c>
      <c r="DL304" s="601">
        <f t="shared" si="212"/>
        <v>0</v>
      </c>
      <c r="DM304" s="601">
        <f t="shared" si="213"/>
        <v>0</v>
      </c>
      <c r="DN304" s="601">
        <f t="shared" si="214"/>
        <v>0</v>
      </c>
      <c r="DO304" s="602">
        <f t="shared" si="215"/>
        <v>0</v>
      </c>
      <c r="DP304" s="600">
        <f t="shared" si="216"/>
        <v>0</v>
      </c>
      <c r="DQ304" s="601">
        <f t="shared" si="217"/>
        <v>0</v>
      </c>
      <c r="DR304" s="601">
        <f t="shared" si="218"/>
        <v>0</v>
      </c>
      <c r="DS304" s="601">
        <f t="shared" si="219"/>
        <v>0</v>
      </c>
      <c r="DT304" s="601">
        <f t="shared" si="220"/>
        <v>0</v>
      </c>
      <c r="DU304" s="602">
        <f t="shared" si="221"/>
        <v>0</v>
      </c>
      <c r="DV304" s="600">
        <f t="shared" si="222"/>
        <v>0</v>
      </c>
      <c r="DW304" s="601">
        <f t="shared" si="223"/>
        <v>0</v>
      </c>
      <c r="DX304" s="601">
        <f t="shared" si="224"/>
        <v>0</v>
      </c>
      <c r="DY304" s="601">
        <f t="shared" si="225"/>
        <v>0</v>
      </c>
      <c r="DZ304" s="601">
        <f t="shared" si="226"/>
        <v>0</v>
      </c>
      <c r="EA304" s="602">
        <f t="shared" si="227"/>
        <v>0</v>
      </c>
      <c r="EB304" s="459"/>
      <c r="EC304" s="366"/>
      <c r="ED304" s="174"/>
      <c r="EE304" s="174"/>
      <c r="EF304" s="174"/>
      <c r="EG304" s="174"/>
      <c r="EH304" s="174">
        <f t="shared" si="228"/>
        <v>0</v>
      </c>
      <c r="EI304" s="602"/>
      <c r="EJ304" s="459"/>
      <c r="EK304" s="614"/>
      <c r="EL304" s="622"/>
      <c r="EM304" s="623"/>
      <c r="EO304" s="600"/>
      <c r="EP304" s="601"/>
      <c r="EQ304" s="601"/>
      <c r="ER304" s="624"/>
      <c r="ES304" s="625"/>
    </row>
    <row r="305" spans="1:149">
      <c r="A305" s="231">
        <v>359</v>
      </c>
      <c r="B305" s="151">
        <v>5477</v>
      </c>
      <c r="C305" s="151">
        <v>70698040</v>
      </c>
      <c r="D305" s="232" t="s">
        <v>2140</v>
      </c>
      <c r="E305" s="366"/>
      <c r="F305" s="174"/>
      <c r="G305" s="174"/>
      <c r="H305" s="174"/>
      <c r="I305" s="174"/>
      <c r="J305" s="367">
        <f t="shared" si="231"/>
        <v>0</v>
      </c>
      <c r="K305" s="366"/>
      <c r="L305" s="174"/>
      <c r="M305" s="174"/>
      <c r="N305" s="174"/>
      <c r="O305" s="174"/>
      <c r="P305" s="367">
        <f t="shared" si="194"/>
        <v>0</v>
      </c>
      <c r="Q305" s="366"/>
      <c r="R305" s="174">
        <f t="shared" si="195"/>
        <v>0</v>
      </c>
      <c r="S305" s="174"/>
      <c r="T305" s="174"/>
      <c r="U305" s="174"/>
      <c r="V305" s="367">
        <f t="shared" si="189"/>
        <v>0</v>
      </c>
      <c r="W305" s="366"/>
      <c r="X305" s="174"/>
      <c r="Y305" s="174"/>
      <c r="Z305" s="174"/>
      <c r="AA305" s="174"/>
      <c r="AB305" s="367">
        <f t="shared" si="190"/>
        <v>0</v>
      </c>
      <c r="AC305" s="366"/>
      <c r="AD305" s="174"/>
      <c r="AE305" s="174"/>
      <c r="AF305" s="174"/>
      <c r="AG305" s="174"/>
      <c r="AH305" s="367">
        <f t="shared" si="191"/>
        <v>0</v>
      </c>
      <c r="AI305" s="366"/>
      <c r="AJ305" s="174"/>
      <c r="AK305" s="174"/>
      <c r="AL305" s="174"/>
      <c r="AM305" s="174">
        <f t="shared" si="196"/>
        <v>0</v>
      </c>
      <c r="AN305" s="367">
        <f t="shared" si="192"/>
        <v>0</v>
      </c>
      <c r="AO305" s="611"/>
      <c r="AP305" s="174"/>
      <c r="AQ305" s="174"/>
      <c r="AR305" s="174"/>
      <c r="AS305" s="174"/>
      <c r="AT305" s="367">
        <f t="shared" si="197"/>
        <v>0</v>
      </c>
      <c r="AU305" s="366"/>
      <c r="AV305" s="174"/>
      <c r="AW305" s="174"/>
      <c r="AX305" s="174"/>
      <c r="AY305" s="174"/>
      <c r="AZ305" s="367">
        <f t="shared" si="193"/>
        <v>0</v>
      </c>
      <c r="BA305" s="366"/>
      <c r="BB305" s="174"/>
      <c r="BC305" s="174"/>
      <c r="BD305" s="174"/>
      <c r="BE305" s="174">
        <f t="shared" si="198"/>
        <v>0</v>
      </c>
      <c r="BF305" s="367">
        <f t="shared" si="199"/>
        <v>0</v>
      </c>
      <c r="BG305" s="611"/>
      <c r="BH305" s="174"/>
      <c r="BI305" s="174"/>
      <c r="BJ305" s="174"/>
      <c r="BK305" s="174"/>
      <c r="BL305" s="367">
        <f t="shared" si="232"/>
        <v>0</v>
      </c>
      <c r="BM305" s="366"/>
      <c r="BN305" s="174"/>
      <c r="BO305" s="174"/>
      <c r="BP305" s="174"/>
      <c r="BQ305" s="174"/>
      <c r="BR305" s="367">
        <f t="shared" si="200"/>
        <v>0</v>
      </c>
      <c r="BS305" s="366"/>
      <c r="BT305" s="174"/>
      <c r="BU305" s="174"/>
      <c r="BV305" s="174"/>
      <c r="BW305" s="174"/>
      <c r="BX305" s="367">
        <f t="shared" si="201"/>
        <v>0</v>
      </c>
      <c r="BY305" s="366"/>
      <c r="BZ305" s="174"/>
      <c r="CA305" s="174"/>
      <c r="CB305" s="174"/>
      <c r="CC305" s="174"/>
      <c r="CD305" s="367">
        <f t="shared" si="202"/>
        <v>0</v>
      </c>
      <c r="CE305" s="618"/>
      <c r="CF305" s="366"/>
      <c r="CG305" s="174"/>
      <c r="CH305" s="174"/>
      <c r="CI305" s="174"/>
      <c r="CJ305" s="174"/>
      <c r="CK305" s="367">
        <f t="shared" si="233"/>
        <v>0</v>
      </c>
      <c r="CL305" s="611">
        <f t="shared" si="203"/>
        <v>0</v>
      </c>
      <c r="CM305" s="174">
        <f t="shared" si="204"/>
        <v>0</v>
      </c>
      <c r="CN305" s="174">
        <f t="shared" si="205"/>
        <v>0</v>
      </c>
      <c r="CO305" s="174">
        <f t="shared" si="206"/>
        <v>0</v>
      </c>
      <c r="CP305" s="174">
        <f t="shared" si="207"/>
        <v>0</v>
      </c>
      <c r="CQ305" s="367">
        <f t="shared" si="234"/>
        <v>0</v>
      </c>
      <c r="CR305" s="613"/>
      <c r="CS305" s="601"/>
      <c r="CT305" s="601"/>
      <c r="CU305" s="601"/>
      <c r="CV305" s="601"/>
      <c r="CW305" s="367">
        <f t="shared" si="230"/>
        <v>0</v>
      </c>
      <c r="CX305" s="366"/>
      <c r="CY305" s="174"/>
      <c r="CZ305" s="174"/>
      <c r="DA305" s="174"/>
      <c r="DB305" s="174"/>
      <c r="DC305" s="367">
        <f t="shared" si="208"/>
        <v>0</v>
      </c>
      <c r="DD305" s="366"/>
      <c r="DE305" s="174"/>
      <c r="DF305" s="174"/>
      <c r="DG305" s="174"/>
      <c r="DH305" s="174"/>
      <c r="DI305" s="367">
        <f t="shared" si="209"/>
        <v>0</v>
      </c>
      <c r="DJ305" s="600">
        <f t="shared" si="210"/>
        <v>0</v>
      </c>
      <c r="DK305" s="601">
        <f t="shared" si="211"/>
        <v>0</v>
      </c>
      <c r="DL305" s="601">
        <f t="shared" si="212"/>
        <v>0</v>
      </c>
      <c r="DM305" s="601">
        <f t="shared" si="213"/>
        <v>0</v>
      </c>
      <c r="DN305" s="601">
        <f t="shared" si="214"/>
        <v>0</v>
      </c>
      <c r="DO305" s="602">
        <f t="shared" si="215"/>
        <v>0</v>
      </c>
      <c r="DP305" s="600">
        <f t="shared" si="216"/>
        <v>0</v>
      </c>
      <c r="DQ305" s="601">
        <f t="shared" si="217"/>
        <v>0</v>
      </c>
      <c r="DR305" s="601">
        <f t="shared" si="218"/>
        <v>0</v>
      </c>
      <c r="DS305" s="601">
        <f t="shared" si="219"/>
        <v>0</v>
      </c>
      <c r="DT305" s="601">
        <f t="shared" si="220"/>
        <v>0</v>
      </c>
      <c r="DU305" s="602">
        <f t="shared" si="221"/>
        <v>0</v>
      </c>
      <c r="DV305" s="600">
        <f t="shared" si="222"/>
        <v>0</v>
      </c>
      <c r="DW305" s="601">
        <f t="shared" si="223"/>
        <v>0</v>
      </c>
      <c r="DX305" s="601">
        <f t="shared" si="224"/>
        <v>0</v>
      </c>
      <c r="DY305" s="601">
        <f t="shared" si="225"/>
        <v>0</v>
      </c>
      <c r="DZ305" s="601">
        <f t="shared" si="226"/>
        <v>0</v>
      </c>
      <c r="EA305" s="602">
        <f t="shared" si="227"/>
        <v>0</v>
      </c>
      <c r="EB305" s="459"/>
      <c r="EC305" s="366"/>
      <c r="ED305" s="174"/>
      <c r="EE305" s="174"/>
      <c r="EF305" s="174"/>
      <c r="EG305" s="174"/>
      <c r="EH305" s="174">
        <f t="shared" si="228"/>
        <v>0</v>
      </c>
      <c r="EI305" s="602"/>
      <c r="EJ305" s="459"/>
      <c r="EK305" s="614"/>
      <c r="EL305" s="622"/>
      <c r="EM305" s="623"/>
      <c r="EO305" s="600"/>
      <c r="EP305" s="601"/>
      <c r="EQ305" s="601"/>
      <c r="ER305" s="624"/>
      <c r="ES305" s="625"/>
    </row>
    <row r="306" spans="1:149">
      <c r="A306" s="231">
        <v>360</v>
      </c>
      <c r="B306" s="151">
        <v>5478</v>
      </c>
      <c r="C306" s="151">
        <v>70698031</v>
      </c>
      <c r="D306" s="232" t="s">
        <v>2144</v>
      </c>
      <c r="E306" s="366"/>
      <c r="F306" s="174"/>
      <c r="G306" s="174"/>
      <c r="H306" s="174"/>
      <c r="I306" s="174"/>
      <c r="J306" s="367">
        <f t="shared" si="231"/>
        <v>0</v>
      </c>
      <c r="K306" s="366"/>
      <c r="L306" s="174"/>
      <c r="M306" s="174"/>
      <c r="N306" s="174"/>
      <c r="O306" s="174"/>
      <c r="P306" s="367">
        <f t="shared" si="194"/>
        <v>0</v>
      </c>
      <c r="Q306" s="366"/>
      <c r="R306" s="174">
        <f t="shared" si="195"/>
        <v>0</v>
      </c>
      <c r="S306" s="174"/>
      <c r="T306" s="174"/>
      <c r="U306" s="174"/>
      <c r="V306" s="367">
        <f t="shared" si="189"/>
        <v>0</v>
      </c>
      <c r="W306" s="366"/>
      <c r="X306" s="174"/>
      <c r="Y306" s="174"/>
      <c r="Z306" s="174"/>
      <c r="AA306" s="174"/>
      <c r="AB306" s="367">
        <f t="shared" si="190"/>
        <v>0</v>
      </c>
      <c r="AC306" s="366"/>
      <c r="AD306" s="174"/>
      <c r="AE306" s="174"/>
      <c r="AF306" s="174"/>
      <c r="AG306" s="174"/>
      <c r="AH306" s="367">
        <f t="shared" si="191"/>
        <v>0</v>
      </c>
      <c r="AI306" s="366"/>
      <c r="AJ306" s="174"/>
      <c r="AK306" s="174"/>
      <c r="AL306" s="174"/>
      <c r="AM306" s="174">
        <f t="shared" si="196"/>
        <v>0</v>
      </c>
      <c r="AN306" s="367">
        <f t="shared" si="192"/>
        <v>0</v>
      </c>
      <c r="AO306" s="611"/>
      <c r="AP306" s="174"/>
      <c r="AQ306" s="174"/>
      <c r="AR306" s="174"/>
      <c r="AS306" s="174"/>
      <c r="AT306" s="367">
        <f t="shared" si="197"/>
        <v>0</v>
      </c>
      <c r="AU306" s="366"/>
      <c r="AV306" s="174"/>
      <c r="AW306" s="174"/>
      <c r="AX306" s="174"/>
      <c r="AY306" s="174"/>
      <c r="AZ306" s="367">
        <f t="shared" si="193"/>
        <v>0</v>
      </c>
      <c r="BA306" s="366"/>
      <c r="BB306" s="174"/>
      <c r="BC306" s="174"/>
      <c r="BD306" s="174"/>
      <c r="BE306" s="174">
        <f t="shared" si="198"/>
        <v>0</v>
      </c>
      <c r="BF306" s="367">
        <f t="shared" si="199"/>
        <v>0</v>
      </c>
      <c r="BG306" s="611"/>
      <c r="BH306" s="174"/>
      <c r="BI306" s="174"/>
      <c r="BJ306" s="174"/>
      <c r="BK306" s="174"/>
      <c r="BL306" s="367">
        <f t="shared" si="232"/>
        <v>0</v>
      </c>
      <c r="BM306" s="366"/>
      <c r="BN306" s="174"/>
      <c r="BO306" s="174"/>
      <c r="BP306" s="174"/>
      <c r="BQ306" s="174"/>
      <c r="BR306" s="367">
        <f t="shared" si="200"/>
        <v>0</v>
      </c>
      <c r="BS306" s="366"/>
      <c r="BT306" s="174"/>
      <c r="BU306" s="174"/>
      <c r="BV306" s="174"/>
      <c r="BW306" s="174"/>
      <c r="BX306" s="367">
        <f t="shared" si="201"/>
        <v>0</v>
      </c>
      <c r="BY306" s="366"/>
      <c r="BZ306" s="174"/>
      <c r="CA306" s="174"/>
      <c r="CB306" s="174"/>
      <c r="CC306" s="174"/>
      <c r="CD306" s="367">
        <f t="shared" si="202"/>
        <v>0</v>
      </c>
      <c r="CE306" s="618"/>
      <c r="CF306" s="366"/>
      <c r="CG306" s="174"/>
      <c r="CH306" s="174"/>
      <c r="CI306" s="174"/>
      <c r="CJ306" s="174"/>
      <c r="CK306" s="367">
        <f t="shared" si="233"/>
        <v>0</v>
      </c>
      <c r="CL306" s="611">
        <f t="shared" si="203"/>
        <v>0</v>
      </c>
      <c r="CM306" s="174">
        <f t="shared" si="204"/>
        <v>0</v>
      </c>
      <c r="CN306" s="174">
        <f t="shared" si="205"/>
        <v>0</v>
      </c>
      <c r="CO306" s="174">
        <f t="shared" si="206"/>
        <v>0</v>
      </c>
      <c r="CP306" s="174">
        <f t="shared" si="207"/>
        <v>0</v>
      </c>
      <c r="CQ306" s="367">
        <f t="shared" si="234"/>
        <v>0</v>
      </c>
      <c r="CR306" s="613"/>
      <c r="CS306" s="601"/>
      <c r="CT306" s="601"/>
      <c r="CU306" s="601"/>
      <c r="CV306" s="601"/>
      <c r="CW306" s="367">
        <f t="shared" si="230"/>
        <v>0</v>
      </c>
      <c r="CX306" s="366"/>
      <c r="CY306" s="174"/>
      <c r="CZ306" s="174"/>
      <c r="DA306" s="174"/>
      <c r="DB306" s="174"/>
      <c r="DC306" s="367">
        <f t="shared" si="208"/>
        <v>0</v>
      </c>
      <c r="DD306" s="366"/>
      <c r="DE306" s="174"/>
      <c r="DF306" s="174"/>
      <c r="DG306" s="174"/>
      <c r="DH306" s="174"/>
      <c r="DI306" s="367">
        <f t="shared" si="209"/>
        <v>0</v>
      </c>
      <c r="DJ306" s="600">
        <f t="shared" si="210"/>
        <v>0</v>
      </c>
      <c r="DK306" s="601">
        <f t="shared" si="211"/>
        <v>0</v>
      </c>
      <c r="DL306" s="601">
        <f t="shared" si="212"/>
        <v>0</v>
      </c>
      <c r="DM306" s="601">
        <f t="shared" si="213"/>
        <v>0</v>
      </c>
      <c r="DN306" s="601">
        <f t="shared" si="214"/>
        <v>0</v>
      </c>
      <c r="DO306" s="602">
        <f t="shared" si="215"/>
        <v>0</v>
      </c>
      <c r="DP306" s="600">
        <f t="shared" si="216"/>
        <v>0</v>
      </c>
      <c r="DQ306" s="601">
        <f t="shared" si="217"/>
        <v>0</v>
      </c>
      <c r="DR306" s="601">
        <f t="shared" si="218"/>
        <v>0</v>
      </c>
      <c r="DS306" s="601">
        <f t="shared" si="219"/>
        <v>0</v>
      </c>
      <c r="DT306" s="601">
        <f t="shared" si="220"/>
        <v>0</v>
      </c>
      <c r="DU306" s="602">
        <f t="shared" si="221"/>
        <v>0</v>
      </c>
      <c r="DV306" s="600">
        <f t="shared" si="222"/>
        <v>0</v>
      </c>
      <c r="DW306" s="601">
        <f t="shared" si="223"/>
        <v>0</v>
      </c>
      <c r="DX306" s="601">
        <f t="shared" si="224"/>
        <v>0</v>
      </c>
      <c r="DY306" s="601">
        <f t="shared" si="225"/>
        <v>0</v>
      </c>
      <c r="DZ306" s="601">
        <f t="shared" si="226"/>
        <v>0</v>
      </c>
      <c r="EA306" s="602">
        <f t="shared" si="227"/>
        <v>0</v>
      </c>
      <c r="EB306" s="459"/>
      <c r="EC306" s="366"/>
      <c r="ED306" s="174"/>
      <c r="EE306" s="174"/>
      <c r="EF306" s="174"/>
      <c r="EG306" s="174"/>
      <c r="EH306" s="174">
        <f t="shared" si="228"/>
        <v>0</v>
      </c>
      <c r="EI306" s="602"/>
      <c r="EJ306" s="459"/>
      <c r="EK306" s="614"/>
      <c r="EL306" s="622"/>
      <c r="EM306" s="623"/>
      <c r="EO306" s="600">
        <v>340157.04</v>
      </c>
      <c r="EP306" s="601">
        <v>103130.96</v>
      </c>
      <c r="EQ306" s="601">
        <f t="shared" si="229"/>
        <v>443288</v>
      </c>
      <c r="ER306" s="624" t="s">
        <v>5655</v>
      </c>
      <c r="ES306" s="625">
        <v>44963</v>
      </c>
    </row>
    <row r="307" spans="1:149">
      <c r="A307" s="231">
        <v>361</v>
      </c>
      <c r="B307" s="151">
        <v>5479</v>
      </c>
      <c r="C307" s="151">
        <v>70910600</v>
      </c>
      <c r="D307" s="232" t="s">
        <v>2150</v>
      </c>
      <c r="E307" s="366"/>
      <c r="F307" s="174">
        <v>43200</v>
      </c>
      <c r="G307" s="174"/>
      <c r="H307" s="174"/>
      <c r="I307" s="174"/>
      <c r="J307" s="367">
        <f t="shared" si="231"/>
        <v>43200</v>
      </c>
      <c r="K307" s="366"/>
      <c r="L307" s="174"/>
      <c r="M307" s="174"/>
      <c r="N307" s="174"/>
      <c r="O307" s="174"/>
      <c r="P307" s="367">
        <f t="shared" si="194"/>
        <v>0</v>
      </c>
      <c r="Q307" s="366"/>
      <c r="R307" s="174">
        <f t="shared" si="195"/>
        <v>43200</v>
      </c>
      <c r="S307" s="174"/>
      <c r="T307" s="174"/>
      <c r="U307" s="174"/>
      <c r="V307" s="367">
        <f t="shared" si="189"/>
        <v>43200</v>
      </c>
      <c r="W307" s="366"/>
      <c r="X307" s="174"/>
      <c r="Y307" s="174"/>
      <c r="Z307" s="174"/>
      <c r="AA307" s="174">
        <v>200000</v>
      </c>
      <c r="AB307" s="367">
        <f t="shared" si="190"/>
        <v>200000</v>
      </c>
      <c r="AC307" s="366"/>
      <c r="AD307" s="174"/>
      <c r="AE307" s="174"/>
      <c r="AF307" s="174"/>
      <c r="AG307" s="174"/>
      <c r="AH307" s="367">
        <f t="shared" si="191"/>
        <v>0</v>
      </c>
      <c r="AI307" s="366"/>
      <c r="AJ307" s="174"/>
      <c r="AK307" s="174"/>
      <c r="AL307" s="174"/>
      <c r="AM307" s="174">
        <f t="shared" si="196"/>
        <v>200000</v>
      </c>
      <c r="AN307" s="367">
        <f t="shared" si="192"/>
        <v>200000</v>
      </c>
      <c r="AO307" s="611"/>
      <c r="AP307" s="174"/>
      <c r="AQ307" s="174"/>
      <c r="AR307" s="174"/>
      <c r="AS307" s="174">
        <v>102000</v>
      </c>
      <c r="AT307" s="367">
        <f t="shared" si="197"/>
        <v>102000</v>
      </c>
      <c r="AU307" s="366"/>
      <c r="AV307" s="174"/>
      <c r="AW307" s="174"/>
      <c r="AX307" s="174"/>
      <c r="AY307" s="174"/>
      <c r="AZ307" s="367">
        <f t="shared" si="193"/>
        <v>0</v>
      </c>
      <c r="BA307" s="366"/>
      <c r="BB307" s="174"/>
      <c r="BC307" s="174"/>
      <c r="BD307" s="174"/>
      <c r="BE307" s="174">
        <f t="shared" si="198"/>
        <v>102000</v>
      </c>
      <c r="BF307" s="367">
        <f t="shared" si="199"/>
        <v>102000</v>
      </c>
      <c r="BG307" s="611"/>
      <c r="BH307" s="174"/>
      <c r="BI307" s="174"/>
      <c r="BJ307" s="174"/>
      <c r="BK307" s="174"/>
      <c r="BL307" s="367">
        <f t="shared" si="232"/>
        <v>0</v>
      </c>
      <c r="BM307" s="366"/>
      <c r="BN307" s="174"/>
      <c r="BO307" s="174"/>
      <c r="BP307" s="174"/>
      <c r="BQ307" s="174"/>
      <c r="BR307" s="367">
        <f t="shared" si="200"/>
        <v>0</v>
      </c>
      <c r="BS307" s="366"/>
      <c r="BT307" s="174"/>
      <c r="BU307" s="174"/>
      <c r="BV307" s="174"/>
      <c r="BW307" s="174"/>
      <c r="BX307" s="367">
        <f t="shared" si="201"/>
        <v>0</v>
      </c>
      <c r="BY307" s="366">
        <v>115480</v>
      </c>
      <c r="BZ307" s="174"/>
      <c r="CA307" s="174">
        <v>39032</v>
      </c>
      <c r="CB307" s="174">
        <v>2310</v>
      </c>
      <c r="CC307" s="174"/>
      <c r="CD307" s="367">
        <f t="shared" si="202"/>
        <v>156822</v>
      </c>
      <c r="CE307" s="618">
        <v>0.33329999999999999</v>
      </c>
      <c r="CF307" s="366"/>
      <c r="CG307" s="174"/>
      <c r="CH307" s="174"/>
      <c r="CI307" s="174"/>
      <c r="CJ307" s="174"/>
      <c r="CK307" s="367">
        <f t="shared" si="233"/>
        <v>0</v>
      </c>
      <c r="CL307" s="611">
        <f t="shared" si="203"/>
        <v>115480</v>
      </c>
      <c r="CM307" s="174">
        <f t="shared" si="204"/>
        <v>0</v>
      </c>
      <c r="CN307" s="174">
        <f t="shared" si="205"/>
        <v>39032</v>
      </c>
      <c r="CO307" s="174">
        <f t="shared" si="206"/>
        <v>2310</v>
      </c>
      <c r="CP307" s="174">
        <f t="shared" si="207"/>
        <v>0</v>
      </c>
      <c r="CQ307" s="367">
        <f t="shared" si="234"/>
        <v>156822</v>
      </c>
      <c r="CR307" s="613"/>
      <c r="CS307" s="601"/>
      <c r="CT307" s="601"/>
      <c r="CU307" s="601"/>
      <c r="CV307" s="601"/>
      <c r="CW307" s="367">
        <f t="shared" si="230"/>
        <v>0</v>
      </c>
      <c r="CX307" s="366"/>
      <c r="CY307" s="174"/>
      <c r="CZ307" s="174"/>
      <c r="DA307" s="174"/>
      <c r="DB307" s="174"/>
      <c r="DC307" s="367">
        <f t="shared" si="208"/>
        <v>0</v>
      </c>
      <c r="DD307" s="366"/>
      <c r="DE307" s="174"/>
      <c r="DF307" s="174"/>
      <c r="DG307" s="174"/>
      <c r="DH307" s="174"/>
      <c r="DI307" s="367">
        <f t="shared" si="209"/>
        <v>0</v>
      </c>
      <c r="DJ307" s="600">
        <f t="shared" si="210"/>
        <v>115480</v>
      </c>
      <c r="DK307" s="601">
        <f t="shared" si="211"/>
        <v>43200</v>
      </c>
      <c r="DL307" s="601">
        <f t="shared" si="212"/>
        <v>39032</v>
      </c>
      <c r="DM307" s="601">
        <f t="shared" si="213"/>
        <v>2310</v>
      </c>
      <c r="DN307" s="601">
        <f t="shared" si="214"/>
        <v>302000</v>
      </c>
      <c r="DO307" s="602">
        <f t="shared" si="215"/>
        <v>502022</v>
      </c>
      <c r="DP307" s="600">
        <f t="shared" si="216"/>
        <v>0</v>
      </c>
      <c r="DQ307" s="601">
        <f t="shared" si="217"/>
        <v>0</v>
      </c>
      <c r="DR307" s="601">
        <f t="shared" si="218"/>
        <v>0</v>
      </c>
      <c r="DS307" s="601">
        <f t="shared" si="219"/>
        <v>0</v>
      </c>
      <c r="DT307" s="601">
        <f t="shared" si="220"/>
        <v>0</v>
      </c>
      <c r="DU307" s="602">
        <f t="shared" si="221"/>
        <v>0</v>
      </c>
      <c r="DV307" s="600">
        <f t="shared" si="222"/>
        <v>115480</v>
      </c>
      <c r="DW307" s="601">
        <f t="shared" si="223"/>
        <v>43200</v>
      </c>
      <c r="DX307" s="601">
        <f t="shared" si="224"/>
        <v>39032</v>
      </c>
      <c r="DY307" s="601">
        <f t="shared" si="225"/>
        <v>2310</v>
      </c>
      <c r="DZ307" s="601">
        <f t="shared" si="226"/>
        <v>302000</v>
      </c>
      <c r="EA307" s="602">
        <f t="shared" si="227"/>
        <v>502022</v>
      </c>
      <c r="EB307" s="459"/>
      <c r="EC307" s="366"/>
      <c r="ED307" s="174"/>
      <c r="EE307" s="174"/>
      <c r="EF307" s="174"/>
      <c r="EG307" s="174"/>
      <c r="EH307" s="174">
        <f t="shared" si="228"/>
        <v>0</v>
      </c>
      <c r="EI307" s="602"/>
      <c r="EJ307" s="459"/>
      <c r="EK307" s="614">
        <v>21495</v>
      </c>
      <c r="EL307" s="622" t="s">
        <v>5762</v>
      </c>
      <c r="EM307" s="623">
        <v>45140</v>
      </c>
      <c r="EO307" s="600">
        <v>764875.29</v>
      </c>
      <c r="EP307" s="601">
        <v>231899.71</v>
      </c>
      <c r="EQ307" s="601">
        <f t="shared" si="229"/>
        <v>996775</v>
      </c>
      <c r="ER307" s="624" t="s">
        <v>5795</v>
      </c>
      <c r="ES307" s="625">
        <v>45132</v>
      </c>
    </row>
    <row r="308" spans="1:149">
      <c r="A308" s="231">
        <v>362</v>
      </c>
      <c r="B308" s="151">
        <v>5442</v>
      </c>
      <c r="C308" s="151">
        <v>75017512</v>
      </c>
      <c r="D308" s="232" t="s">
        <v>2154</v>
      </c>
      <c r="E308" s="366"/>
      <c r="F308" s="174">
        <v>69120</v>
      </c>
      <c r="G308" s="174"/>
      <c r="H308" s="174"/>
      <c r="I308" s="174"/>
      <c r="J308" s="367">
        <f t="shared" si="231"/>
        <v>69120</v>
      </c>
      <c r="K308" s="366"/>
      <c r="L308" s="174"/>
      <c r="M308" s="174"/>
      <c r="N308" s="174"/>
      <c r="O308" s="174"/>
      <c r="P308" s="367">
        <f t="shared" si="194"/>
        <v>0</v>
      </c>
      <c r="Q308" s="366"/>
      <c r="R308" s="174">
        <f t="shared" si="195"/>
        <v>69120</v>
      </c>
      <c r="S308" s="174"/>
      <c r="T308" s="174"/>
      <c r="U308" s="174"/>
      <c r="V308" s="367">
        <f t="shared" si="189"/>
        <v>69120</v>
      </c>
      <c r="W308" s="366"/>
      <c r="X308" s="174"/>
      <c r="Y308" s="174"/>
      <c r="Z308" s="174"/>
      <c r="AA308" s="174">
        <v>127000</v>
      </c>
      <c r="AB308" s="367">
        <f t="shared" si="190"/>
        <v>127000</v>
      </c>
      <c r="AC308" s="366"/>
      <c r="AD308" s="174"/>
      <c r="AE308" s="174"/>
      <c r="AF308" s="174"/>
      <c r="AG308" s="174"/>
      <c r="AH308" s="367">
        <f t="shared" si="191"/>
        <v>0</v>
      </c>
      <c r="AI308" s="366"/>
      <c r="AJ308" s="174"/>
      <c r="AK308" s="174"/>
      <c r="AL308" s="174"/>
      <c r="AM308" s="174">
        <f t="shared" si="196"/>
        <v>127000</v>
      </c>
      <c r="AN308" s="367">
        <f t="shared" si="192"/>
        <v>127000</v>
      </c>
      <c r="AO308" s="611"/>
      <c r="AP308" s="174"/>
      <c r="AQ308" s="174"/>
      <c r="AR308" s="174"/>
      <c r="AS308" s="174">
        <v>32000</v>
      </c>
      <c r="AT308" s="367">
        <f t="shared" si="197"/>
        <v>32000</v>
      </c>
      <c r="AU308" s="366"/>
      <c r="AV308" s="174"/>
      <c r="AW308" s="174"/>
      <c r="AX308" s="174"/>
      <c r="AY308" s="174"/>
      <c r="AZ308" s="367">
        <f t="shared" si="193"/>
        <v>0</v>
      </c>
      <c r="BA308" s="366"/>
      <c r="BB308" s="174"/>
      <c r="BC308" s="174"/>
      <c r="BD308" s="174"/>
      <c r="BE308" s="174">
        <f t="shared" si="198"/>
        <v>32000</v>
      </c>
      <c r="BF308" s="367">
        <f t="shared" si="199"/>
        <v>32000</v>
      </c>
      <c r="BG308" s="611"/>
      <c r="BH308" s="174"/>
      <c r="BI308" s="174"/>
      <c r="BJ308" s="174"/>
      <c r="BK308" s="174"/>
      <c r="BL308" s="367">
        <f t="shared" si="232"/>
        <v>0</v>
      </c>
      <c r="BM308" s="366"/>
      <c r="BN308" s="174"/>
      <c r="BO308" s="174"/>
      <c r="BP308" s="174"/>
      <c r="BQ308" s="174"/>
      <c r="BR308" s="367">
        <f t="shared" si="200"/>
        <v>0</v>
      </c>
      <c r="BS308" s="366"/>
      <c r="BT308" s="174"/>
      <c r="BU308" s="174"/>
      <c r="BV308" s="174"/>
      <c r="BW308" s="174"/>
      <c r="BX308" s="367">
        <f t="shared" si="201"/>
        <v>0</v>
      </c>
      <c r="BY308" s="366"/>
      <c r="BZ308" s="174"/>
      <c r="CA308" s="174"/>
      <c r="CB308" s="174"/>
      <c r="CC308" s="174"/>
      <c r="CD308" s="367">
        <f t="shared" si="202"/>
        <v>0</v>
      </c>
      <c r="CE308" s="618"/>
      <c r="CF308" s="366"/>
      <c r="CG308" s="174"/>
      <c r="CH308" s="174"/>
      <c r="CI308" s="174"/>
      <c r="CJ308" s="174"/>
      <c r="CK308" s="367">
        <f t="shared" si="233"/>
        <v>0</v>
      </c>
      <c r="CL308" s="611">
        <f t="shared" si="203"/>
        <v>0</v>
      </c>
      <c r="CM308" s="174">
        <f t="shared" si="204"/>
        <v>0</v>
      </c>
      <c r="CN308" s="174">
        <f t="shared" si="205"/>
        <v>0</v>
      </c>
      <c r="CO308" s="174">
        <f t="shared" si="206"/>
        <v>0</v>
      </c>
      <c r="CP308" s="174">
        <f t="shared" si="207"/>
        <v>0</v>
      </c>
      <c r="CQ308" s="367">
        <f t="shared" si="234"/>
        <v>0</v>
      </c>
      <c r="CR308" s="613"/>
      <c r="CS308" s="601"/>
      <c r="CT308" s="601"/>
      <c r="CU308" s="601"/>
      <c r="CV308" s="601"/>
      <c r="CW308" s="367">
        <f t="shared" si="230"/>
        <v>0</v>
      </c>
      <c r="CX308" s="366"/>
      <c r="CY308" s="174"/>
      <c r="CZ308" s="174"/>
      <c r="DA308" s="174"/>
      <c r="DB308" s="174"/>
      <c r="DC308" s="367">
        <f t="shared" si="208"/>
        <v>0</v>
      </c>
      <c r="DD308" s="366"/>
      <c r="DE308" s="174"/>
      <c r="DF308" s="174"/>
      <c r="DG308" s="174"/>
      <c r="DH308" s="174"/>
      <c r="DI308" s="367">
        <f t="shared" si="209"/>
        <v>0</v>
      </c>
      <c r="DJ308" s="600">
        <f t="shared" si="210"/>
        <v>0</v>
      </c>
      <c r="DK308" s="601">
        <f t="shared" si="211"/>
        <v>69120</v>
      </c>
      <c r="DL308" s="601">
        <f t="shared" si="212"/>
        <v>0</v>
      </c>
      <c r="DM308" s="601">
        <f t="shared" si="213"/>
        <v>0</v>
      </c>
      <c r="DN308" s="601">
        <f t="shared" si="214"/>
        <v>159000</v>
      </c>
      <c r="DO308" s="602">
        <f t="shared" si="215"/>
        <v>228120</v>
      </c>
      <c r="DP308" s="600">
        <f t="shared" si="216"/>
        <v>0</v>
      </c>
      <c r="DQ308" s="601">
        <f t="shared" si="217"/>
        <v>0</v>
      </c>
      <c r="DR308" s="601">
        <f t="shared" si="218"/>
        <v>0</v>
      </c>
      <c r="DS308" s="601">
        <f t="shared" si="219"/>
        <v>0</v>
      </c>
      <c r="DT308" s="601">
        <f t="shared" si="220"/>
        <v>0</v>
      </c>
      <c r="DU308" s="602">
        <f t="shared" si="221"/>
        <v>0</v>
      </c>
      <c r="DV308" s="600">
        <f t="shared" si="222"/>
        <v>0</v>
      </c>
      <c r="DW308" s="601">
        <f t="shared" si="223"/>
        <v>69120</v>
      </c>
      <c r="DX308" s="601">
        <f t="shared" si="224"/>
        <v>0</v>
      </c>
      <c r="DY308" s="601">
        <f t="shared" si="225"/>
        <v>0</v>
      </c>
      <c r="DZ308" s="601">
        <f t="shared" si="226"/>
        <v>159000</v>
      </c>
      <c r="EA308" s="602">
        <f t="shared" si="227"/>
        <v>228120</v>
      </c>
      <c r="EB308" s="459"/>
      <c r="EC308" s="366"/>
      <c r="ED308" s="174"/>
      <c r="EE308" s="174"/>
      <c r="EF308" s="174"/>
      <c r="EG308" s="174"/>
      <c r="EH308" s="174">
        <f t="shared" si="228"/>
        <v>0</v>
      </c>
      <c r="EI308" s="602"/>
      <c r="EJ308" s="459"/>
      <c r="EK308" s="614"/>
      <c r="EL308" s="622"/>
      <c r="EM308" s="623"/>
      <c r="EO308" s="600">
        <v>906661.63</v>
      </c>
      <c r="EP308" s="601">
        <v>274887.37</v>
      </c>
      <c r="EQ308" s="601">
        <f t="shared" si="229"/>
        <v>1181549</v>
      </c>
      <c r="ER308" s="624" t="s">
        <v>5666</v>
      </c>
      <c r="ES308" s="625">
        <v>44963</v>
      </c>
    </row>
    <row r="309" spans="1:149">
      <c r="A309" s="231">
        <v>363</v>
      </c>
      <c r="B309" s="151">
        <v>5453</v>
      </c>
      <c r="C309" s="151">
        <v>854760</v>
      </c>
      <c r="D309" s="232" t="s">
        <v>2161</v>
      </c>
      <c r="E309" s="366"/>
      <c r="F309" s="174">
        <v>83040</v>
      </c>
      <c r="G309" s="174"/>
      <c r="H309" s="174"/>
      <c r="I309" s="174"/>
      <c r="J309" s="367">
        <f t="shared" si="231"/>
        <v>83040</v>
      </c>
      <c r="K309" s="366"/>
      <c r="L309" s="174">
        <v>0</v>
      </c>
      <c r="M309" s="174"/>
      <c r="N309" s="174"/>
      <c r="O309" s="174"/>
      <c r="P309" s="367">
        <f t="shared" si="194"/>
        <v>0</v>
      </c>
      <c r="Q309" s="366"/>
      <c r="R309" s="174">
        <f t="shared" si="195"/>
        <v>83040</v>
      </c>
      <c r="S309" s="174"/>
      <c r="T309" s="174"/>
      <c r="U309" s="174"/>
      <c r="V309" s="367">
        <f t="shared" si="189"/>
        <v>83040</v>
      </c>
      <c r="W309" s="366"/>
      <c r="X309" s="174"/>
      <c r="Y309" s="174"/>
      <c r="Z309" s="174"/>
      <c r="AA309" s="174">
        <v>301000</v>
      </c>
      <c r="AB309" s="367">
        <f t="shared" si="190"/>
        <v>301000</v>
      </c>
      <c r="AC309" s="366"/>
      <c r="AD309" s="174"/>
      <c r="AE309" s="174"/>
      <c r="AF309" s="174"/>
      <c r="AG309" s="174">
        <v>0</v>
      </c>
      <c r="AH309" s="367">
        <f t="shared" si="191"/>
        <v>0</v>
      </c>
      <c r="AI309" s="366"/>
      <c r="AJ309" s="174"/>
      <c r="AK309" s="174"/>
      <c r="AL309" s="174"/>
      <c r="AM309" s="174">
        <f t="shared" si="196"/>
        <v>301000</v>
      </c>
      <c r="AN309" s="367">
        <f t="shared" si="192"/>
        <v>301000</v>
      </c>
      <c r="AO309" s="611"/>
      <c r="AP309" s="174"/>
      <c r="AQ309" s="174"/>
      <c r="AR309" s="174"/>
      <c r="AS309" s="174">
        <v>41000</v>
      </c>
      <c r="AT309" s="367">
        <f t="shared" si="197"/>
        <v>41000</v>
      </c>
      <c r="AU309" s="366"/>
      <c r="AV309" s="174"/>
      <c r="AW309" s="174"/>
      <c r="AX309" s="174"/>
      <c r="AY309" s="174">
        <v>0</v>
      </c>
      <c r="AZ309" s="367">
        <f t="shared" si="193"/>
        <v>0</v>
      </c>
      <c r="BA309" s="366"/>
      <c r="BB309" s="174"/>
      <c r="BC309" s="174"/>
      <c r="BD309" s="174"/>
      <c r="BE309" s="174">
        <f t="shared" si="198"/>
        <v>41000</v>
      </c>
      <c r="BF309" s="367">
        <f t="shared" si="199"/>
        <v>41000</v>
      </c>
      <c r="BG309" s="611"/>
      <c r="BH309" s="174"/>
      <c r="BI309" s="174"/>
      <c r="BJ309" s="174"/>
      <c r="BK309" s="174"/>
      <c r="BL309" s="367">
        <f t="shared" si="232"/>
        <v>0</v>
      </c>
      <c r="BM309" s="366"/>
      <c r="BN309" s="174"/>
      <c r="BO309" s="174"/>
      <c r="BP309" s="174"/>
      <c r="BQ309" s="174"/>
      <c r="BR309" s="367">
        <f t="shared" si="200"/>
        <v>0</v>
      </c>
      <c r="BS309" s="366"/>
      <c r="BT309" s="174"/>
      <c r="BU309" s="174"/>
      <c r="BV309" s="174"/>
      <c r="BW309" s="174"/>
      <c r="BX309" s="367">
        <f t="shared" si="201"/>
        <v>0</v>
      </c>
      <c r="BY309" s="366"/>
      <c r="BZ309" s="174"/>
      <c r="CA309" s="174"/>
      <c r="CB309" s="174"/>
      <c r="CC309" s="174"/>
      <c r="CD309" s="367">
        <f t="shared" si="202"/>
        <v>0</v>
      </c>
      <c r="CE309" s="618"/>
      <c r="CF309" s="366"/>
      <c r="CG309" s="174"/>
      <c r="CH309" s="174"/>
      <c r="CI309" s="174"/>
      <c r="CJ309" s="174"/>
      <c r="CK309" s="367">
        <f t="shared" si="233"/>
        <v>0</v>
      </c>
      <c r="CL309" s="611">
        <f t="shared" si="203"/>
        <v>0</v>
      </c>
      <c r="CM309" s="174">
        <f t="shared" si="204"/>
        <v>0</v>
      </c>
      <c r="CN309" s="174">
        <f t="shared" si="205"/>
        <v>0</v>
      </c>
      <c r="CO309" s="174">
        <f t="shared" si="206"/>
        <v>0</v>
      </c>
      <c r="CP309" s="174">
        <f t="shared" si="207"/>
        <v>0</v>
      </c>
      <c r="CQ309" s="367">
        <f t="shared" si="234"/>
        <v>0</v>
      </c>
      <c r="CR309" s="613"/>
      <c r="CS309" s="601"/>
      <c r="CT309" s="601"/>
      <c r="CU309" s="601"/>
      <c r="CV309" s="601"/>
      <c r="CW309" s="367">
        <f t="shared" si="230"/>
        <v>0</v>
      </c>
      <c r="CX309" s="366"/>
      <c r="CY309" s="174"/>
      <c r="CZ309" s="174"/>
      <c r="DA309" s="174"/>
      <c r="DB309" s="174"/>
      <c r="DC309" s="367">
        <f t="shared" si="208"/>
        <v>0</v>
      </c>
      <c r="DD309" s="366"/>
      <c r="DE309" s="174"/>
      <c r="DF309" s="174"/>
      <c r="DG309" s="174"/>
      <c r="DH309" s="174"/>
      <c r="DI309" s="367">
        <f t="shared" si="209"/>
        <v>0</v>
      </c>
      <c r="DJ309" s="600">
        <f t="shared" si="210"/>
        <v>0</v>
      </c>
      <c r="DK309" s="601">
        <f t="shared" si="211"/>
        <v>83040</v>
      </c>
      <c r="DL309" s="601">
        <f t="shared" si="212"/>
        <v>0</v>
      </c>
      <c r="DM309" s="601">
        <f t="shared" si="213"/>
        <v>0</v>
      </c>
      <c r="DN309" s="601">
        <f t="shared" si="214"/>
        <v>342000</v>
      </c>
      <c r="DO309" s="602">
        <f t="shared" si="215"/>
        <v>425040</v>
      </c>
      <c r="DP309" s="600">
        <f t="shared" si="216"/>
        <v>0</v>
      </c>
      <c r="DQ309" s="601">
        <f t="shared" si="217"/>
        <v>0</v>
      </c>
      <c r="DR309" s="601">
        <f t="shared" si="218"/>
        <v>0</v>
      </c>
      <c r="DS309" s="601">
        <f t="shared" si="219"/>
        <v>0</v>
      </c>
      <c r="DT309" s="601">
        <f t="shared" si="220"/>
        <v>0</v>
      </c>
      <c r="DU309" s="602">
        <f t="shared" si="221"/>
        <v>0</v>
      </c>
      <c r="DV309" s="600">
        <f t="shared" si="222"/>
        <v>0</v>
      </c>
      <c r="DW309" s="601">
        <f t="shared" si="223"/>
        <v>83040</v>
      </c>
      <c r="DX309" s="601">
        <f t="shared" si="224"/>
        <v>0</v>
      </c>
      <c r="DY309" s="601">
        <f t="shared" si="225"/>
        <v>0</v>
      </c>
      <c r="DZ309" s="601">
        <f t="shared" si="226"/>
        <v>342000</v>
      </c>
      <c r="EA309" s="602">
        <f t="shared" si="227"/>
        <v>425040</v>
      </c>
      <c r="EB309" s="459"/>
      <c r="EC309" s="366"/>
      <c r="ED309" s="174"/>
      <c r="EE309" s="174"/>
      <c r="EF309" s="174"/>
      <c r="EG309" s="174"/>
      <c r="EH309" s="174">
        <f t="shared" si="228"/>
        <v>0</v>
      </c>
      <c r="EI309" s="602"/>
      <c r="EJ309" s="459"/>
      <c r="EK309" s="614"/>
      <c r="EL309" s="622"/>
      <c r="EM309" s="623"/>
      <c r="EO309" s="600">
        <v>2564549.69</v>
      </c>
      <c r="EP309" s="601">
        <v>777536.31</v>
      </c>
      <c r="EQ309" s="601">
        <f t="shared" si="229"/>
        <v>3342086</v>
      </c>
      <c r="ER309" s="624" t="s">
        <v>5711</v>
      </c>
      <c r="ES309" s="625">
        <v>45064</v>
      </c>
    </row>
    <row r="310" spans="1:149">
      <c r="A310" s="231">
        <v>364</v>
      </c>
      <c r="B310" s="151">
        <v>5429</v>
      </c>
      <c r="C310" s="151">
        <v>70698309</v>
      </c>
      <c r="D310" s="232" t="s">
        <v>2168</v>
      </c>
      <c r="E310" s="366"/>
      <c r="F310" s="174"/>
      <c r="G310" s="174"/>
      <c r="H310" s="174"/>
      <c r="I310" s="174"/>
      <c r="J310" s="367">
        <f t="shared" si="231"/>
        <v>0</v>
      </c>
      <c r="K310" s="366"/>
      <c r="L310" s="174"/>
      <c r="M310" s="174"/>
      <c r="N310" s="174"/>
      <c r="O310" s="174"/>
      <c r="P310" s="367">
        <f t="shared" si="194"/>
        <v>0</v>
      </c>
      <c r="Q310" s="366"/>
      <c r="R310" s="174">
        <f t="shared" si="195"/>
        <v>0</v>
      </c>
      <c r="S310" s="174"/>
      <c r="T310" s="174"/>
      <c r="U310" s="174"/>
      <c r="V310" s="367">
        <f t="shared" si="189"/>
        <v>0</v>
      </c>
      <c r="W310" s="366"/>
      <c r="X310" s="174"/>
      <c r="Y310" s="174"/>
      <c r="Z310" s="174"/>
      <c r="AA310" s="174"/>
      <c r="AB310" s="367">
        <f t="shared" si="190"/>
        <v>0</v>
      </c>
      <c r="AC310" s="366"/>
      <c r="AD310" s="174"/>
      <c r="AE310" s="174"/>
      <c r="AF310" s="174"/>
      <c r="AG310" s="174"/>
      <c r="AH310" s="367">
        <f t="shared" si="191"/>
        <v>0</v>
      </c>
      <c r="AI310" s="366"/>
      <c r="AJ310" s="174"/>
      <c r="AK310" s="174"/>
      <c r="AL310" s="174"/>
      <c r="AM310" s="174">
        <f t="shared" si="196"/>
        <v>0</v>
      </c>
      <c r="AN310" s="367">
        <f t="shared" si="192"/>
        <v>0</v>
      </c>
      <c r="AO310" s="611"/>
      <c r="AP310" s="174"/>
      <c r="AQ310" s="174"/>
      <c r="AR310" s="174"/>
      <c r="AS310" s="174"/>
      <c r="AT310" s="367">
        <f t="shared" si="197"/>
        <v>0</v>
      </c>
      <c r="AU310" s="366"/>
      <c r="AV310" s="174"/>
      <c r="AW310" s="174"/>
      <c r="AX310" s="174"/>
      <c r="AY310" s="174"/>
      <c r="AZ310" s="367">
        <f t="shared" si="193"/>
        <v>0</v>
      </c>
      <c r="BA310" s="366"/>
      <c r="BB310" s="174"/>
      <c r="BC310" s="174"/>
      <c r="BD310" s="174"/>
      <c r="BE310" s="174">
        <f t="shared" si="198"/>
        <v>0</v>
      </c>
      <c r="BF310" s="367">
        <f t="shared" si="199"/>
        <v>0</v>
      </c>
      <c r="BG310" s="611"/>
      <c r="BH310" s="174"/>
      <c r="BI310" s="174"/>
      <c r="BJ310" s="174"/>
      <c r="BK310" s="174"/>
      <c r="BL310" s="367">
        <f t="shared" si="232"/>
        <v>0</v>
      </c>
      <c r="BM310" s="366"/>
      <c r="BN310" s="174"/>
      <c r="BO310" s="174"/>
      <c r="BP310" s="174"/>
      <c r="BQ310" s="174"/>
      <c r="BR310" s="367">
        <f t="shared" si="200"/>
        <v>0</v>
      </c>
      <c r="BS310" s="366"/>
      <c r="BT310" s="174"/>
      <c r="BU310" s="174"/>
      <c r="BV310" s="174"/>
      <c r="BW310" s="174"/>
      <c r="BX310" s="367">
        <f t="shared" si="201"/>
        <v>0</v>
      </c>
      <c r="BY310" s="366"/>
      <c r="BZ310" s="174"/>
      <c r="CA310" s="174"/>
      <c r="CB310" s="174"/>
      <c r="CC310" s="174"/>
      <c r="CD310" s="367">
        <f t="shared" si="202"/>
        <v>0</v>
      </c>
      <c r="CE310" s="618"/>
      <c r="CF310" s="366"/>
      <c r="CG310" s="174"/>
      <c r="CH310" s="174"/>
      <c r="CI310" s="174"/>
      <c r="CJ310" s="174"/>
      <c r="CK310" s="367">
        <f t="shared" si="233"/>
        <v>0</v>
      </c>
      <c r="CL310" s="611">
        <f t="shared" si="203"/>
        <v>0</v>
      </c>
      <c r="CM310" s="174">
        <f t="shared" si="204"/>
        <v>0</v>
      </c>
      <c r="CN310" s="174">
        <f t="shared" si="205"/>
        <v>0</v>
      </c>
      <c r="CO310" s="174">
        <f t="shared" si="206"/>
        <v>0</v>
      </c>
      <c r="CP310" s="174">
        <f t="shared" si="207"/>
        <v>0</v>
      </c>
      <c r="CQ310" s="367">
        <f t="shared" si="234"/>
        <v>0</v>
      </c>
      <c r="CR310" s="613"/>
      <c r="CS310" s="601"/>
      <c r="CT310" s="601"/>
      <c r="CU310" s="601"/>
      <c r="CV310" s="601"/>
      <c r="CW310" s="367">
        <f t="shared" si="230"/>
        <v>0</v>
      </c>
      <c r="CX310" s="366"/>
      <c r="CY310" s="174"/>
      <c r="CZ310" s="174"/>
      <c r="DA310" s="174"/>
      <c r="DB310" s="174"/>
      <c r="DC310" s="367">
        <f t="shared" si="208"/>
        <v>0</v>
      </c>
      <c r="DD310" s="366"/>
      <c r="DE310" s="174"/>
      <c r="DF310" s="174"/>
      <c r="DG310" s="174"/>
      <c r="DH310" s="174"/>
      <c r="DI310" s="367">
        <f t="shared" si="209"/>
        <v>0</v>
      </c>
      <c r="DJ310" s="600">
        <f t="shared" si="210"/>
        <v>0</v>
      </c>
      <c r="DK310" s="601">
        <f t="shared" si="211"/>
        <v>0</v>
      </c>
      <c r="DL310" s="601">
        <f t="shared" si="212"/>
        <v>0</v>
      </c>
      <c r="DM310" s="601">
        <f t="shared" si="213"/>
        <v>0</v>
      </c>
      <c r="DN310" s="601">
        <f t="shared" si="214"/>
        <v>0</v>
      </c>
      <c r="DO310" s="602">
        <f t="shared" si="215"/>
        <v>0</v>
      </c>
      <c r="DP310" s="600">
        <f t="shared" si="216"/>
        <v>0</v>
      </c>
      <c r="DQ310" s="601">
        <f t="shared" si="217"/>
        <v>0</v>
      </c>
      <c r="DR310" s="601">
        <f t="shared" si="218"/>
        <v>0</v>
      </c>
      <c r="DS310" s="601">
        <f t="shared" si="219"/>
        <v>0</v>
      </c>
      <c r="DT310" s="601">
        <f t="shared" si="220"/>
        <v>0</v>
      </c>
      <c r="DU310" s="602">
        <f t="shared" si="221"/>
        <v>0</v>
      </c>
      <c r="DV310" s="600">
        <f t="shared" si="222"/>
        <v>0</v>
      </c>
      <c r="DW310" s="601">
        <f t="shared" si="223"/>
        <v>0</v>
      </c>
      <c r="DX310" s="601">
        <f t="shared" si="224"/>
        <v>0</v>
      </c>
      <c r="DY310" s="601">
        <f t="shared" si="225"/>
        <v>0</v>
      </c>
      <c r="DZ310" s="601">
        <f t="shared" si="226"/>
        <v>0</v>
      </c>
      <c r="EA310" s="602">
        <f t="shared" si="227"/>
        <v>0</v>
      </c>
      <c r="EB310" s="459"/>
      <c r="EC310" s="366"/>
      <c r="ED310" s="174"/>
      <c r="EE310" s="174"/>
      <c r="EF310" s="174"/>
      <c r="EG310" s="174"/>
      <c r="EH310" s="174">
        <f t="shared" si="228"/>
        <v>0</v>
      </c>
      <c r="EI310" s="602"/>
      <c r="EJ310" s="459"/>
      <c r="EK310" s="614"/>
      <c r="EL310" s="622"/>
      <c r="EM310" s="623"/>
      <c r="EO310" s="600"/>
      <c r="EP310" s="601"/>
      <c r="EQ310" s="601"/>
      <c r="ER310" s="624"/>
      <c r="ES310" s="625"/>
    </row>
    <row r="311" spans="1:149">
      <c r="A311" s="231">
        <v>365</v>
      </c>
      <c r="B311" s="151">
        <v>5468</v>
      </c>
      <c r="C311" s="151">
        <v>70698317</v>
      </c>
      <c r="D311" s="232" t="s">
        <v>2176</v>
      </c>
      <c r="E311" s="366"/>
      <c r="F311" s="174">
        <v>15360</v>
      </c>
      <c r="G311" s="174"/>
      <c r="H311" s="174"/>
      <c r="I311" s="174"/>
      <c r="J311" s="367">
        <f t="shared" si="231"/>
        <v>15360</v>
      </c>
      <c r="K311" s="366"/>
      <c r="L311" s="174"/>
      <c r="M311" s="174"/>
      <c r="N311" s="174"/>
      <c r="O311" s="174"/>
      <c r="P311" s="367">
        <f t="shared" si="194"/>
        <v>0</v>
      </c>
      <c r="Q311" s="366"/>
      <c r="R311" s="174">
        <f t="shared" si="195"/>
        <v>15360</v>
      </c>
      <c r="S311" s="174"/>
      <c r="T311" s="174"/>
      <c r="U311" s="174"/>
      <c r="V311" s="367">
        <f t="shared" si="189"/>
        <v>15360</v>
      </c>
      <c r="W311" s="366"/>
      <c r="X311" s="174"/>
      <c r="Y311" s="174"/>
      <c r="Z311" s="174"/>
      <c r="AA311" s="174">
        <v>16000</v>
      </c>
      <c r="AB311" s="367">
        <f t="shared" si="190"/>
        <v>16000</v>
      </c>
      <c r="AC311" s="366"/>
      <c r="AD311" s="174"/>
      <c r="AE311" s="174"/>
      <c r="AF311" s="174"/>
      <c r="AG311" s="174"/>
      <c r="AH311" s="367">
        <f t="shared" si="191"/>
        <v>0</v>
      </c>
      <c r="AI311" s="366"/>
      <c r="AJ311" s="174"/>
      <c r="AK311" s="174"/>
      <c r="AL311" s="174"/>
      <c r="AM311" s="174">
        <f t="shared" si="196"/>
        <v>16000</v>
      </c>
      <c r="AN311" s="367">
        <f t="shared" si="192"/>
        <v>16000</v>
      </c>
      <c r="AO311" s="611"/>
      <c r="AP311" s="174"/>
      <c r="AQ311" s="174"/>
      <c r="AR311" s="174"/>
      <c r="AS311" s="174"/>
      <c r="AT311" s="367">
        <f t="shared" si="197"/>
        <v>0</v>
      </c>
      <c r="AU311" s="366"/>
      <c r="AV311" s="174"/>
      <c r="AW311" s="174"/>
      <c r="AX311" s="174"/>
      <c r="AY311" s="174"/>
      <c r="AZ311" s="367">
        <f t="shared" si="193"/>
        <v>0</v>
      </c>
      <c r="BA311" s="366"/>
      <c r="BB311" s="174"/>
      <c r="BC311" s="174"/>
      <c r="BD311" s="174"/>
      <c r="BE311" s="174">
        <f t="shared" si="198"/>
        <v>0</v>
      </c>
      <c r="BF311" s="367">
        <f t="shared" si="199"/>
        <v>0</v>
      </c>
      <c r="BG311" s="611"/>
      <c r="BH311" s="174"/>
      <c r="BI311" s="174"/>
      <c r="BJ311" s="174"/>
      <c r="BK311" s="174"/>
      <c r="BL311" s="367">
        <f t="shared" si="232"/>
        <v>0</v>
      </c>
      <c r="BM311" s="366"/>
      <c r="BN311" s="174"/>
      <c r="BO311" s="174"/>
      <c r="BP311" s="174"/>
      <c r="BQ311" s="174"/>
      <c r="BR311" s="367">
        <f t="shared" si="200"/>
        <v>0</v>
      </c>
      <c r="BS311" s="366"/>
      <c r="BT311" s="174"/>
      <c r="BU311" s="174"/>
      <c r="BV311" s="174"/>
      <c r="BW311" s="174"/>
      <c r="BX311" s="367">
        <f t="shared" si="201"/>
        <v>0</v>
      </c>
      <c r="BY311" s="366"/>
      <c r="BZ311" s="174"/>
      <c r="CA311" s="174"/>
      <c r="CB311" s="174"/>
      <c r="CC311" s="174"/>
      <c r="CD311" s="367">
        <f t="shared" si="202"/>
        <v>0</v>
      </c>
      <c r="CE311" s="618"/>
      <c r="CF311" s="366"/>
      <c r="CG311" s="174"/>
      <c r="CH311" s="174"/>
      <c r="CI311" s="174"/>
      <c r="CJ311" s="174"/>
      <c r="CK311" s="367">
        <f t="shared" si="233"/>
        <v>0</v>
      </c>
      <c r="CL311" s="611">
        <f t="shared" si="203"/>
        <v>0</v>
      </c>
      <c r="CM311" s="174">
        <f t="shared" si="204"/>
        <v>0</v>
      </c>
      <c r="CN311" s="174">
        <f t="shared" si="205"/>
        <v>0</v>
      </c>
      <c r="CO311" s="174">
        <f t="shared" si="206"/>
        <v>0</v>
      </c>
      <c r="CP311" s="174">
        <f t="shared" si="207"/>
        <v>0</v>
      </c>
      <c r="CQ311" s="367">
        <f t="shared" si="234"/>
        <v>0</v>
      </c>
      <c r="CR311" s="613"/>
      <c r="CS311" s="601"/>
      <c r="CT311" s="601"/>
      <c r="CU311" s="601"/>
      <c r="CV311" s="601"/>
      <c r="CW311" s="367">
        <f t="shared" si="230"/>
        <v>0</v>
      </c>
      <c r="CX311" s="366"/>
      <c r="CY311" s="174"/>
      <c r="CZ311" s="174"/>
      <c r="DA311" s="174"/>
      <c r="DB311" s="174"/>
      <c r="DC311" s="367">
        <f t="shared" si="208"/>
        <v>0</v>
      </c>
      <c r="DD311" s="366"/>
      <c r="DE311" s="174"/>
      <c r="DF311" s="174"/>
      <c r="DG311" s="174"/>
      <c r="DH311" s="174"/>
      <c r="DI311" s="367">
        <f t="shared" si="209"/>
        <v>0</v>
      </c>
      <c r="DJ311" s="600">
        <f t="shared" si="210"/>
        <v>0</v>
      </c>
      <c r="DK311" s="601">
        <f t="shared" si="211"/>
        <v>15360</v>
      </c>
      <c r="DL311" s="601">
        <f t="shared" si="212"/>
        <v>0</v>
      </c>
      <c r="DM311" s="601">
        <f t="shared" si="213"/>
        <v>0</v>
      </c>
      <c r="DN311" s="601">
        <f t="shared" si="214"/>
        <v>16000</v>
      </c>
      <c r="DO311" s="602">
        <f t="shared" si="215"/>
        <v>31360</v>
      </c>
      <c r="DP311" s="600">
        <f t="shared" si="216"/>
        <v>0</v>
      </c>
      <c r="DQ311" s="601">
        <f t="shared" si="217"/>
        <v>0</v>
      </c>
      <c r="DR311" s="601">
        <f t="shared" si="218"/>
        <v>0</v>
      </c>
      <c r="DS311" s="601">
        <f t="shared" si="219"/>
        <v>0</v>
      </c>
      <c r="DT311" s="601">
        <f t="shared" si="220"/>
        <v>0</v>
      </c>
      <c r="DU311" s="602">
        <f t="shared" si="221"/>
        <v>0</v>
      </c>
      <c r="DV311" s="600">
        <f t="shared" si="222"/>
        <v>0</v>
      </c>
      <c r="DW311" s="601">
        <f t="shared" si="223"/>
        <v>15360</v>
      </c>
      <c r="DX311" s="601">
        <f t="shared" si="224"/>
        <v>0</v>
      </c>
      <c r="DY311" s="601">
        <f t="shared" si="225"/>
        <v>0</v>
      </c>
      <c r="DZ311" s="601">
        <f t="shared" si="226"/>
        <v>16000</v>
      </c>
      <c r="EA311" s="602">
        <f t="shared" si="227"/>
        <v>31360</v>
      </c>
      <c r="EB311" s="459"/>
      <c r="EC311" s="366"/>
      <c r="ED311" s="174"/>
      <c r="EE311" s="174"/>
      <c r="EF311" s="174"/>
      <c r="EG311" s="174"/>
      <c r="EH311" s="174">
        <f t="shared" si="228"/>
        <v>0</v>
      </c>
      <c r="EI311" s="602"/>
      <c r="EJ311" s="459"/>
      <c r="EK311" s="614"/>
      <c r="EL311" s="622"/>
      <c r="EM311" s="623"/>
      <c r="EO311" s="600"/>
      <c r="EP311" s="601"/>
      <c r="EQ311" s="601"/>
      <c r="ER311" s="624"/>
      <c r="ES311" s="625"/>
    </row>
    <row r="312" spans="1:149">
      <c r="A312" s="231">
        <v>366</v>
      </c>
      <c r="B312" s="151">
        <v>5488</v>
      </c>
      <c r="C312" s="151">
        <v>70695393</v>
      </c>
      <c r="D312" s="232" t="s">
        <v>2181</v>
      </c>
      <c r="E312" s="366"/>
      <c r="F312" s="174">
        <v>11520</v>
      </c>
      <c r="G312" s="174"/>
      <c r="H312" s="174"/>
      <c r="I312" s="174"/>
      <c r="J312" s="367">
        <f t="shared" si="231"/>
        <v>11520</v>
      </c>
      <c r="K312" s="366"/>
      <c r="L312" s="174"/>
      <c r="M312" s="174"/>
      <c r="N312" s="174"/>
      <c r="O312" s="174"/>
      <c r="P312" s="367">
        <f t="shared" si="194"/>
        <v>0</v>
      </c>
      <c r="Q312" s="366"/>
      <c r="R312" s="174">
        <f t="shared" si="195"/>
        <v>11520</v>
      </c>
      <c r="S312" s="174"/>
      <c r="T312" s="174"/>
      <c r="U312" s="174"/>
      <c r="V312" s="367">
        <f t="shared" si="189"/>
        <v>11520</v>
      </c>
      <c r="W312" s="366"/>
      <c r="X312" s="174"/>
      <c r="Y312" s="174"/>
      <c r="Z312" s="174"/>
      <c r="AA312" s="174">
        <v>13000</v>
      </c>
      <c r="AB312" s="367">
        <f t="shared" si="190"/>
        <v>13000</v>
      </c>
      <c r="AC312" s="366"/>
      <c r="AD312" s="174"/>
      <c r="AE312" s="174"/>
      <c r="AF312" s="174"/>
      <c r="AG312" s="174"/>
      <c r="AH312" s="367">
        <f t="shared" si="191"/>
        <v>0</v>
      </c>
      <c r="AI312" s="366"/>
      <c r="AJ312" s="174"/>
      <c r="AK312" s="174"/>
      <c r="AL312" s="174"/>
      <c r="AM312" s="174">
        <f t="shared" si="196"/>
        <v>13000</v>
      </c>
      <c r="AN312" s="367">
        <f t="shared" si="192"/>
        <v>13000</v>
      </c>
      <c r="AO312" s="611"/>
      <c r="AP312" s="174"/>
      <c r="AQ312" s="174"/>
      <c r="AR312" s="174"/>
      <c r="AS312" s="174"/>
      <c r="AT312" s="367">
        <f t="shared" si="197"/>
        <v>0</v>
      </c>
      <c r="AU312" s="366"/>
      <c r="AV312" s="174"/>
      <c r="AW312" s="174"/>
      <c r="AX312" s="174"/>
      <c r="AY312" s="174"/>
      <c r="AZ312" s="367">
        <f t="shared" si="193"/>
        <v>0</v>
      </c>
      <c r="BA312" s="366"/>
      <c r="BB312" s="174"/>
      <c r="BC312" s="174"/>
      <c r="BD312" s="174"/>
      <c r="BE312" s="174">
        <f t="shared" si="198"/>
        <v>0</v>
      </c>
      <c r="BF312" s="367">
        <f t="shared" si="199"/>
        <v>0</v>
      </c>
      <c r="BG312" s="611"/>
      <c r="BH312" s="174"/>
      <c r="BI312" s="174"/>
      <c r="BJ312" s="174"/>
      <c r="BK312" s="174"/>
      <c r="BL312" s="367">
        <f t="shared" si="232"/>
        <v>0</v>
      </c>
      <c r="BM312" s="366"/>
      <c r="BN312" s="174"/>
      <c r="BO312" s="174"/>
      <c r="BP312" s="174"/>
      <c r="BQ312" s="174"/>
      <c r="BR312" s="367">
        <f t="shared" si="200"/>
        <v>0</v>
      </c>
      <c r="BS312" s="366"/>
      <c r="BT312" s="174"/>
      <c r="BU312" s="174"/>
      <c r="BV312" s="174"/>
      <c r="BW312" s="174"/>
      <c r="BX312" s="367">
        <f t="shared" si="201"/>
        <v>0</v>
      </c>
      <c r="BY312" s="366"/>
      <c r="BZ312" s="174"/>
      <c r="CA312" s="174"/>
      <c r="CB312" s="174"/>
      <c r="CC312" s="174"/>
      <c r="CD312" s="367">
        <f t="shared" si="202"/>
        <v>0</v>
      </c>
      <c r="CE312" s="618"/>
      <c r="CF312" s="366"/>
      <c r="CG312" s="174"/>
      <c r="CH312" s="174"/>
      <c r="CI312" s="174"/>
      <c r="CJ312" s="174"/>
      <c r="CK312" s="367">
        <f t="shared" si="233"/>
        <v>0</v>
      </c>
      <c r="CL312" s="611">
        <f t="shared" si="203"/>
        <v>0</v>
      </c>
      <c r="CM312" s="174">
        <f t="shared" si="204"/>
        <v>0</v>
      </c>
      <c r="CN312" s="174">
        <f t="shared" si="205"/>
        <v>0</v>
      </c>
      <c r="CO312" s="174">
        <f t="shared" si="206"/>
        <v>0</v>
      </c>
      <c r="CP312" s="174">
        <f t="shared" si="207"/>
        <v>0</v>
      </c>
      <c r="CQ312" s="367">
        <f t="shared" si="234"/>
        <v>0</v>
      </c>
      <c r="CR312" s="613"/>
      <c r="CS312" s="601"/>
      <c r="CT312" s="601"/>
      <c r="CU312" s="601"/>
      <c r="CV312" s="601"/>
      <c r="CW312" s="367">
        <f t="shared" si="230"/>
        <v>0</v>
      </c>
      <c r="CX312" s="366"/>
      <c r="CY312" s="174"/>
      <c r="CZ312" s="174"/>
      <c r="DA312" s="174"/>
      <c r="DB312" s="174"/>
      <c r="DC312" s="367">
        <f t="shared" si="208"/>
        <v>0</v>
      </c>
      <c r="DD312" s="366"/>
      <c r="DE312" s="174"/>
      <c r="DF312" s="174"/>
      <c r="DG312" s="174"/>
      <c r="DH312" s="174"/>
      <c r="DI312" s="367">
        <f t="shared" si="209"/>
        <v>0</v>
      </c>
      <c r="DJ312" s="600">
        <f t="shared" si="210"/>
        <v>0</v>
      </c>
      <c r="DK312" s="601">
        <f t="shared" si="211"/>
        <v>11520</v>
      </c>
      <c r="DL312" s="601">
        <f t="shared" si="212"/>
        <v>0</v>
      </c>
      <c r="DM312" s="601">
        <f t="shared" si="213"/>
        <v>0</v>
      </c>
      <c r="DN312" s="601">
        <f t="shared" si="214"/>
        <v>13000</v>
      </c>
      <c r="DO312" s="602">
        <f t="shared" si="215"/>
        <v>24520</v>
      </c>
      <c r="DP312" s="600">
        <f t="shared" si="216"/>
        <v>0</v>
      </c>
      <c r="DQ312" s="601">
        <f t="shared" si="217"/>
        <v>0</v>
      </c>
      <c r="DR312" s="601">
        <f t="shared" si="218"/>
        <v>0</v>
      </c>
      <c r="DS312" s="601">
        <f t="shared" si="219"/>
        <v>0</v>
      </c>
      <c r="DT312" s="601">
        <f t="shared" si="220"/>
        <v>0</v>
      </c>
      <c r="DU312" s="602">
        <f t="shared" si="221"/>
        <v>0</v>
      </c>
      <c r="DV312" s="600">
        <f t="shared" si="222"/>
        <v>0</v>
      </c>
      <c r="DW312" s="601">
        <f t="shared" si="223"/>
        <v>11520</v>
      </c>
      <c r="DX312" s="601">
        <f t="shared" si="224"/>
        <v>0</v>
      </c>
      <c r="DY312" s="601">
        <f t="shared" si="225"/>
        <v>0</v>
      </c>
      <c r="DZ312" s="601">
        <f t="shared" si="226"/>
        <v>13000</v>
      </c>
      <c r="EA312" s="602">
        <f t="shared" si="227"/>
        <v>24520</v>
      </c>
      <c r="EB312" s="459"/>
      <c r="EC312" s="366"/>
      <c r="ED312" s="174"/>
      <c r="EE312" s="174"/>
      <c r="EF312" s="174"/>
      <c r="EG312" s="174"/>
      <c r="EH312" s="174">
        <f t="shared" si="228"/>
        <v>0</v>
      </c>
      <c r="EI312" s="602"/>
      <c r="EJ312" s="459"/>
      <c r="EK312" s="614"/>
      <c r="EL312" s="622"/>
      <c r="EM312" s="623"/>
      <c r="EO312" s="600">
        <v>547508.06999999995</v>
      </c>
      <c r="EP312" s="601">
        <v>165996.93</v>
      </c>
      <c r="EQ312" s="601">
        <f t="shared" si="229"/>
        <v>713505</v>
      </c>
      <c r="ER312" s="624" t="s">
        <v>5840</v>
      </c>
      <c r="ES312" s="625">
        <v>45147</v>
      </c>
    </row>
    <row r="313" spans="1:149">
      <c r="A313" s="231">
        <v>367</v>
      </c>
      <c r="B313" s="151">
        <v>5490</v>
      </c>
      <c r="C313" s="151">
        <v>71173854</v>
      </c>
      <c r="D313" s="232" t="s">
        <v>4393</v>
      </c>
      <c r="E313" s="366"/>
      <c r="F313" s="174">
        <v>9600</v>
      </c>
      <c r="G313" s="174"/>
      <c r="H313" s="174"/>
      <c r="I313" s="174"/>
      <c r="J313" s="367">
        <f t="shared" si="231"/>
        <v>9600</v>
      </c>
      <c r="K313" s="366"/>
      <c r="L313" s="174"/>
      <c r="M313" s="174"/>
      <c r="N313" s="174"/>
      <c r="O313" s="174"/>
      <c r="P313" s="367">
        <f t="shared" si="194"/>
        <v>0</v>
      </c>
      <c r="Q313" s="366"/>
      <c r="R313" s="174">
        <f t="shared" si="195"/>
        <v>9600</v>
      </c>
      <c r="S313" s="174"/>
      <c r="T313" s="174"/>
      <c r="U313" s="174"/>
      <c r="V313" s="367">
        <f t="shared" si="189"/>
        <v>9600</v>
      </c>
      <c r="W313" s="366"/>
      <c r="X313" s="174"/>
      <c r="Y313" s="174"/>
      <c r="Z313" s="174"/>
      <c r="AA313" s="174">
        <v>16000</v>
      </c>
      <c r="AB313" s="367">
        <f t="shared" si="190"/>
        <v>16000</v>
      </c>
      <c r="AC313" s="366"/>
      <c r="AD313" s="174"/>
      <c r="AE313" s="174"/>
      <c r="AF313" s="174"/>
      <c r="AG313" s="174"/>
      <c r="AH313" s="367">
        <f t="shared" si="191"/>
        <v>0</v>
      </c>
      <c r="AI313" s="366"/>
      <c r="AJ313" s="174"/>
      <c r="AK313" s="174"/>
      <c r="AL313" s="174"/>
      <c r="AM313" s="174">
        <f t="shared" si="196"/>
        <v>16000</v>
      </c>
      <c r="AN313" s="367">
        <f t="shared" si="192"/>
        <v>16000</v>
      </c>
      <c r="AO313" s="611"/>
      <c r="AP313" s="174"/>
      <c r="AQ313" s="174"/>
      <c r="AR313" s="174"/>
      <c r="AS313" s="174"/>
      <c r="AT313" s="367">
        <f t="shared" si="197"/>
        <v>0</v>
      </c>
      <c r="AU313" s="366"/>
      <c r="AV313" s="174"/>
      <c r="AW313" s="174"/>
      <c r="AX313" s="174"/>
      <c r="AY313" s="174"/>
      <c r="AZ313" s="367">
        <f t="shared" si="193"/>
        <v>0</v>
      </c>
      <c r="BA313" s="366"/>
      <c r="BB313" s="174"/>
      <c r="BC313" s="174"/>
      <c r="BD313" s="174"/>
      <c r="BE313" s="174">
        <f t="shared" si="198"/>
        <v>0</v>
      </c>
      <c r="BF313" s="367">
        <f t="shared" si="199"/>
        <v>0</v>
      </c>
      <c r="BG313" s="611"/>
      <c r="BH313" s="174"/>
      <c r="BI313" s="174"/>
      <c r="BJ313" s="174"/>
      <c r="BK313" s="174"/>
      <c r="BL313" s="367">
        <f t="shared" si="232"/>
        <v>0</v>
      </c>
      <c r="BM313" s="366"/>
      <c r="BN313" s="174"/>
      <c r="BO313" s="174"/>
      <c r="BP313" s="174"/>
      <c r="BQ313" s="174"/>
      <c r="BR313" s="367">
        <f t="shared" si="200"/>
        <v>0</v>
      </c>
      <c r="BS313" s="366"/>
      <c r="BT313" s="174"/>
      <c r="BU313" s="174"/>
      <c r="BV313" s="174"/>
      <c r="BW313" s="174"/>
      <c r="BX313" s="367">
        <f t="shared" si="201"/>
        <v>0</v>
      </c>
      <c r="BY313" s="366"/>
      <c r="BZ313" s="174"/>
      <c r="CA313" s="174"/>
      <c r="CB313" s="174"/>
      <c r="CC313" s="174"/>
      <c r="CD313" s="367">
        <f t="shared" si="202"/>
        <v>0</v>
      </c>
      <c r="CE313" s="618"/>
      <c r="CF313" s="366"/>
      <c r="CG313" s="174"/>
      <c r="CH313" s="174"/>
      <c r="CI313" s="174"/>
      <c r="CJ313" s="174"/>
      <c r="CK313" s="367">
        <f t="shared" si="233"/>
        <v>0</v>
      </c>
      <c r="CL313" s="611">
        <f t="shared" si="203"/>
        <v>0</v>
      </c>
      <c r="CM313" s="174">
        <f t="shared" si="204"/>
        <v>0</v>
      </c>
      <c r="CN313" s="174">
        <f t="shared" si="205"/>
        <v>0</v>
      </c>
      <c r="CO313" s="174">
        <f t="shared" si="206"/>
        <v>0</v>
      </c>
      <c r="CP313" s="174">
        <f t="shared" si="207"/>
        <v>0</v>
      </c>
      <c r="CQ313" s="367">
        <f t="shared" si="234"/>
        <v>0</v>
      </c>
      <c r="CR313" s="613"/>
      <c r="CS313" s="601"/>
      <c r="CT313" s="601"/>
      <c r="CU313" s="601"/>
      <c r="CV313" s="601"/>
      <c r="CW313" s="367">
        <f t="shared" si="230"/>
        <v>0</v>
      </c>
      <c r="CX313" s="366"/>
      <c r="CY313" s="174"/>
      <c r="CZ313" s="174"/>
      <c r="DA313" s="174"/>
      <c r="DB313" s="174"/>
      <c r="DC313" s="367">
        <f t="shared" si="208"/>
        <v>0</v>
      </c>
      <c r="DD313" s="366"/>
      <c r="DE313" s="174"/>
      <c r="DF313" s="174"/>
      <c r="DG313" s="174"/>
      <c r="DH313" s="174"/>
      <c r="DI313" s="367">
        <f t="shared" si="209"/>
        <v>0</v>
      </c>
      <c r="DJ313" s="600">
        <f t="shared" si="210"/>
        <v>0</v>
      </c>
      <c r="DK313" s="601">
        <f t="shared" si="211"/>
        <v>9600</v>
      </c>
      <c r="DL313" s="601">
        <f t="shared" si="212"/>
        <v>0</v>
      </c>
      <c r="DM313" s="601">
        <f t="shared" si="213"/>
        <v>0</v>
      </c>
      <c r="DN313" s="601">
        <f t="shared" si="214"/>
        <v>16000</v>
      </c>
      <c r="DO313" s="602">
        <f t="shared" si="215"/>
        <v>25600</v>
      </c>
      <c r="DP313" s="600">
        <f t="shared" si="216"/>
        <v>0</v>
      </c>
      <c r="DQ313" s="601">
        <f t="shared" si="217"/>
        <v>0</v>
      </c>
      <c r="DR313" s="601">
        <f t="shared" si="218"/>
        <v>0</v>
      </c>
      <c r="DS313" s="601">
        <f t="shared" si="219"/>
        <v>0</v>
      </c>
      <c r="DT313" s="601">
        <f t="shared" si="220"/>
        <v>0</v>
      </c>
      <c r="DU313" s="602">
        <f t="shared" si="221"/>
        <v>0</v>
      </c>
      <c r="DV313" s="600">
        <f t="shared" si="222"/>
        <v>0</v>
      </c>
      <c r="DW313" s="601">
        <f t="shared" si="223"/>
        <v>9600</v>
      </c>
      <c r="DX313" s="601">
        <f t="shared" si="224"/>
        <v>0</v>
      </c>
      <c r="DY313" s="601">
        <f t="shared" si="225"/>
        <v>0</v>
      </c>
      <c r="DZ313" s="601">
        <f t="shared" si="226"/>
        <v>16000</v>
      </c>
      <c r="EA313" s="602">
        <f t="shared" si="227"/>
        <v>25600</v>
      </c>
      <c r="EB313" s="459"/>
      <c r="EC313" s="366"/>
      <c r="ED313" s="174"/>
      <c r="EE313" s="174"/>
      <c r="EF313" s="174"/>
      <c r="EG313" s="174"/>
      <c r="EH313" s="174">
        <f t="shared" si="228"/>
        <v>0</v>
      </c>
      <c r="EI313" s="602"/>
      <c r="EJ313" s="459"/>
      <c r="EK313" s="614">
        <v>10884</v>
      </c>
      <c r="EL313" s="622" t="s">
        <v>5759</v>
      </c>
      <c r="EM313" s="623">
        <v>45106</v>
      </c>
      <c r="EO313" s="600"/>
      <c r="EP313" s="601"/>
      <c r="EQ313" s="601"/>
      <c r="ER313" s="624"/>
      <c r="ES313" s="625"/>
    </row>
    <row r="314" spans="1:149">
      <c r="A314" s="231">
        <v>368</v>
      </c>
      <c r="B314" s="151">
        <v>5460</v>
      </c>
      <c r="C314" s="151">
        <v>72743549</v>
      </c>
      <c r="D314" s="232" t="s">
        <v>2194</v>
      </c>
      <c r="E314" s="366"/>
      <c r="F314" s="174"/>
      <c r="G314" s="174"/>
      <c r="H314" s="174"/>
      <c r="I314" s="174"/>
      <c r="J314" s="367">
        <f t="shared" si="231"/>
        <v>0</v>
      </c>
      <c r="K314" s="366"/>
      <c r="L314" s="174"/>
      <c r="M314" s="174"/>
      <c r="N314" s="174"/>
      <c r="O314" s="174"/>
      <c r="P314" s="367">
        <f t="shared" si="194"/>
        <v>0</v>
      </c>
      <c r="Q314" s="366"/>
      <c r="R314" s="174">
        <f t="shared" si="195"/>
        <v>0</v>
      </c>
      <c r="S314" s="174"/>
      <c r="T314" s="174"/>
      <c r="U314" s="174"/>
      <c r="V314" s="367">
        <f t="shared" si="189"/>
        <v>0</v>
      </c>
      <c r="W314" s="366"/>
      <c r="X314" s="174"/>
      <c r="Y314" s="174"/>
      <c r="Z314" s="174"/>
      <c r="AA314" s="174"/>
      <c r="AB314" s="367">
        <f t="shared" si="190"/>
        <v>0</v>
      </c>
      <c r="AC314" s="366"/>
      <c r="AD314" s="174"/>
      <c r="AE314" s="174"/>
      <c r="AF314" s="174"/>
      <c r="AG314" s="174"/>
      <c r="AH314" s="367">
        <f t="shared" si="191"/>
        <v>0</v>
      </c>
      <c r="AI314" s="366"/>
      <c r="AJ314" s="174"/>
      <c r="AK314" s="174"/>
      <c r="AL314" s="174"/>
      <c r="AM314" s="174">
        <f t="shared" si="196"/>
        <v>0</v>
      </c>
      <c r="AN314" s="367">
        <f t="shared" si="192"/>
        <v>0</v>
      </c>
      <c r="AO314" s="611"/>
      <c r="AP314" s="174"/>
      <c r="AQ314" s="174"/>
      <c r="AR314" s="174"/>
      <c r="AS314" s="174"/>
      <c r="AT314" s="367">
        <f t="shared" si="197"/>
        <v>0</v>
      </c>
      <c r="AU314" s="366"/>
      <c r="AV314" s="174"/>
      <c r="AW314" s="174"/>
      <c r="AX314" s="174"/>
      <c r="AY314" s="174"/>
      <c r="AZ314" s="367">
        <f t="shared" si="193"/>
        <v>0</v>
      </c>
      <c r="BA314" s="366"/>
      <c r="BB314" s="174"/>
      <c r="BC314" s="174"/>
      <c r="BD314" s="174"/>
      <c r="BE314" s="174">
        <f t="shared" si="198"/>
        <v>0</v>
      </c>
      <c r="BF314" s="367">
        <f t="shared" si="199"/>
        <v>0</v>
      </c>
      <c r="BG314" s="611"/>
      <c r="BH314" s="174"/>
      <c r="BI314" s="174"/>
      <c r="BJ314" s="174"/>
      <c r="BK314" s="174"/>
      <c r="BL314" s="367">
        <f t="shared" si="232"/>
        <v>0</v>
      </c>
      <c r="BM314" s="366"/>
      <c r="BN314" s="174"/>
      <c r="BO314" s="174"/>
      <c r="BP314" s="174"/>
      <c r="BQ314" s="174"/>
      <c r="BR314" s="367">
        <f t="shared" si="200"/>
        <v>0</v>
      </c>
      <c r="BS314" s="366"/>
      <c r="BT314" s="174"/>
      <c r="BU314" s="174"/>
      <c r="BV314" s="174"/>
      <c r="BW314" s="174"/>
      <c r="BX314" s="367">
        <f t="shared" si="201"/>
        <v>0</v>
      </c>
      <c r="BY314" s="366"/>
      <c r="BZ314" s="174"/>
      <c r="CA314" s="174"/>
      <c r="CB314" s="174"/>
      <c r="CC314" s="174"/>
      <c r="CD314" s="367">
        <f t="shared" si="202"/>
        <v>0</v>
      </c>
      <c r="CE314" s="618"/>
      <c r="CF314" s="366"/>
      <c r="CG314" s="174"/>
      <c r="CH314" s="174"/>
      <c r="CI314" s="174"/>
      <c r="CJ314" s="174"/>
      <c r="CK314" s="367">
        <f t="shared" si="233"/>
        <v>0</v>
      </c>
      <c r="CL314" s="611">
        <f t="shared" si="203"/>
        <v>0</v>
      </c>
      <c r="CM314" s="174">
        <f t="shared" si="204"/>
        <v>0</v>
      </c>
      <c r="CN314" s="174">
        <f t="shared" si="205"/>
        <v>0</v>
      </c>
      <c r="CO314" s="174">
        <f t="shared" si="206"/>
        <v>0</v>
      </c>
      <c r="CP314" s="174">
        <f t="shared" si="207"/>
        <v>0</v>
      </c>
      <c r="CQ314" s="367">
        <f t="shared" si="234"/>
        <v>0</v>
      </c>
      <c r="CR314" s="613"/>
      <c r="CS314" s="601"/>
      <c r="CT314" s="601"/>
      <c r="CU314" s="601"/>
      <c r="CV314" s="601"/>
      <c r="CW314" s="367">
        <f t="shared" si="230"/>
        <v>0</v>
      </c>
      <c r="CX314" s="366"/>
      <c r="CY314" s="174"/>
      <c r="CZ314" s="174"/>
      <c r="DA314" s="174"/>
      <c r="DB314" s="174"/>
      <c r="DC314" s="367">
        <f t="shared" si="208"/>
        <v>0</v>
      </c>
      <c r="DD314" s="366"/>
      <c r="DE314" s="174"/>
      <c r="DF314" s="174"/>
      <c r="DG314" s="174"/>
      <c r="DH314" s="174"/>
      <c r="DI314" s="367">
        <f t="shared" si="209"/>
        <v>0</v>
      </c>
      <c r="DJ314" s="600">
        <f t="shared" si="210"/>
        <v>0</v>
      </c>
      <c r="DK314" s="601">
        <f t="shared" si="211"/>
        <v>0</v>
      </c>
      <c r="DL314" s="601">
        <f t="shared" si="212"/>
        <v>0</v>
      </c>
      <c r="DM314" s="601">
        <f t="shared" si="213"/>
        <v>0</v>
      </c>
      <c r="DN314" s="601">
        <f t="shared" si="214"/>
        <v>0</v>
      </c>
      <c r="DO314" s="602">
        <f t="shared" si="215"/>
        <v>0</v>
      </c>
      <c r="DP314" s="600">
        <f t="shared" si="216"/>
        <v>0</v>
      </c>
      <c r="DQ314" s="601">
        <f t="shared" si="217"/>
        <v>0</v>
      </c>
      <c r="DR314" s="601">
        <f t="shared" si="218"/>
        <v>0</v>
      </c>
      <c r="DS314" s="601">
        <f t="shared" si="219"/>
        <v>0</v>
      </c>
      <c r="DT314" s="601">
        <f t="shared" si="220"/>
        <v>0</v>
      </c>
      <c r="DU314" s="602">
        <f t="shared" si="221"/>
        <v>0</v>
      </c>
      <c r="DV314" s="600">
        <f t="shared" si="222"/>
        <v>0</v>
      </c>
      <c r="DW314" s="601">
        <f t="shared" si="223"/>
        <v>0</v>
      </c>
      <c r="DX314" s="601">
        <f t="shared" si="224"/>
        <v>0</v>
      </c>
      <c r="DY314" s="601">
        <f t="shared" si="225"/>
        <v>0</v>
      </c>
      <c r="DZ314" s="601">
        <f t="shared" si="226"/>
        <v>0</v>
      </c>
      <c r="EA314" s="602">
        <f t="shared" si="227"/>
        <v>0</v>
      </c>
      <c r="EB314" s="459"/>
      <c r="EC314" s="366"/>
      <c r="ED314" s="174"/>
      <c r="EE314" s="174"/>
      <c r="EF314" s="174"/>
      <c r="EG314" s="174"/>
      <c r="EH314" s="174">
        <f t="shared" si="228"/>
        <v>0</v>
      </c>
      <c r="EI314" s="602"/>
      <c r="EJ314" s="459"/>
      <c r="EK314" s="614"/>
      <c r="EL314" s="622"/>
      <c r="EM314" s="623"/>
      <c r="EO314" s="600"/>
      <c r="EP314" s="601"/>
      <c r="EQ314" s="601"/>
      <c r="ER314" s="624"/>
      <c r="ES314" s="625"/>
    </row>
    <row r="315" spans="1:149">
      <c r="A315" s="231">
        <v>369</v>
      </c>
      <c r="B315" s="151">
        <v>5462</v>
      </c>
      <c r="C315" s="151">
        <v>72743620</v>
      </c>
      <c r="D315" s="232" t="s">
        <v>2197</v>
      </c>
      <c r="E315" s="366"/>
      <c r="F315" s="174"/>
      <c r="G315" s="174"/>
      <c r="H315" s="174"/>
      <c r="I315" s="174"/>
      <c r="J315" s="367">
        <f t="shared" si="231"/>
        <v>0</v>
      </c>
      <c r="K315" s="366"/>
      <c r="L315" s="174"/>
      <c r="M315" s="174"/>
      <c r="N315" s="174"/>
      <c r="O315" s="174"/>
      <c r="P315" s="367">
        <f t="shared" si="194"/>
        <v>0</v>
      </c>
      <c r="Q315" s="366"/>
      <c r="R315" s="174">
        <f t="shared" si="195"/>
        <v>0</v>
      </c>
      <c r="S315" s="174"/>
      <c r="T315" s="174"/>
      <c r="U315" s="174"/>
      <c r="V315" s="367">
        <f t="shared" si="189"/>
        <v>0</v>
      </c>
      <c r="W315" s="366"/>
      <c r="X315" s="174"/>
      <c r="Y315" s="174"/>
      <c r="Z315" s="174"/>
      <c r="AA315" s="174"/>
      <c r="AB315" s="367">
        <f t="shared" si="190"/>
        <v>0</v>
      </c>
      <c r="AC315" s="366"/>
      <c r="AD315" s="174"/>
      <c r="AE315" s="174"/>
      <c r="AF315" s="174"/>
      <c r="AG315" s="174"/>
      <c r="AH315" s="367">
        <f t="shared" si="191"/>
        <v>0</v>
      </c>
      <c r="AI315" s="366"/>
      <c r="AJ315" s="174"/>
      <c r="AK315" s="174"/>
      <c r="AL315" s="174"/>
      <c r="AM315" s="174">
        <f t="shared" si="196"/>
        <v>0</v>
      </c>
      <c r="AN315" s="367">
        <f t="shared" si="192"/>
        <v>0</v>
      </c>
      <c r="AO315" s="611"/>
      <c r="AP315" s="174"/>
      <c r="AQ315" s="174"/>
      <c r="AR315" s="174"/>
      <c r="AS315" s="174"/>
      <c r="AT315" s="367">
        <f t="shared" si="197"/>
        <v>0</v>
      </c>
      <c r="AU315" s="366"/>
      <c r="AV315" s="174"/>
      <c r="AW315" s="174"/>
      <c r="AX315" s="174"/>
      <c r="AY315" s="174"/>
      <c r="AZ315" s="367">
        <f t="shared" si="193"/>
        <v>0</v>
      </c>
      <c r="BA315" s="366"/>
      <c r="BB315" s="174"/>
      <c r="BC315" s="174"/>
      <c r="BD315" s="174"/>
      <c r="BE315" s="174">
        <f t="shared" si="198"/>
        <v>0</v>
      </c>
      <c r="BF315" s="367">
        <f t="shared" si="199"/>
        <v>0</v>
      </c>
      <c r="BG315" s="611"/>
      <c r="BH315" s="174"/>
      <c r="BI315" s="174"/>
      <c r="BJ315" s="174"/>
      <c r="BK315" s="174"/>
      <c r="BL315" s="367">
        <f t="shared" si="232"/>
        <v>0</v>
      </c>
      <c r="BM315" s="366"/>
      <c r="BN315" s="174"/>
      <c r="BO315" s="174"/>
      <c r="BP315" s="174"/>
      <c r="BQ315" s="174"/>
      <c r="BR315" s="367">
        <f t="shared" si="200"/>
        <v>0</v>
      </c>
      <c r="BS315" s="366"/>
      <c r="BT315" s="174"/>
      <c r="BU315" s="174"/>
      <c r="BV315" s="174"/>
      <c r="BW315" s="174"/>
      <c r="BX315" s="367">
        <f t="shared" si="201"/>
        <v>0</v>
      </c>
      <c r="BY315" s="366"/>
      <c r="BZ315" s="174"/>
      <c r="CA315" s="174"/>
      <c r="CB315" s="174"/>
      <c r="CC315" s="174"/>
      <c r="CD315" s="367">
        <f t="shared" si="202"/>
        <v>0</v>
      </c>
      <c r="CE315" s="618"/>
      <c r="CF315" s="366"/>
      <c r="CG315" s="174"/>
      <c r="CH315" s="174"/>
      <c r="CI315" s="174"/>
      <c r="CJ315" s="174"/>
      <c r="CK315" s="367">
        <f t="shared" si="233"/>
        <v>0</v>
      </c>
      <c r="CL315" s="611">
        <f t="shared" si="203"/>
        <v>0</v>
      </c>
      <c r="CM315" s="174">
        <f t="shared" si="204"/>
        <v>0</v>
      </c>
      <c r="CN315" s="174">
        <f t="shared" si="205"/>
        <v>0</v>
      </c>
      <c r="CO315" s="174">
        <f t="shared" si="206"/>
        <v>0</v>
      </c>
      <c r="CP315" s="174">
        <f t="shared" si="207"/>
        <v>0</v>
      </c>
      <c r="CQ315" s="367">
        <f t="shared" si="234"/>
        <v>0</v>
      </c>
      <c r="CR315" s="613"/>
      <c r="CS315" s="601"/>
      <c r="CT315" s="601"/>
      <c r="CU315" s="601"/>
      <c r="CV315" s="601"/>
      <c r="CW315" s="367">
        <f t="shared" si="230"/>
        <v>0</v>
      </c>
      <c r="CX315" s="366"/>
      <c r="CY315" s="174"/>
      <c r="CZ315" s="174"/>
      <c r="DA315" s="174"/>
      <c r="DB315" s="174"/>
      <c r="DC315" s="367">
        <f t="shared" si="208"/>
        <v>0</v>
      </c>
      <c r="DD315" s="366"/>
      <c r="DE315" s="174"/>
      <c r="DF315" s="174"/>
      <c r="DG315" s="174"/>
      <c r="DH315" s="174"/>
      <c r="DI315" s="367">
        <f t="shared" si="209"/>
        <v>0</v>
      </c>
      <c r="DJ315" s="600">
        <f t="shared" si="210"/>
        <v>0</v>
      </c>
      <c r="DK315" s="601">
        <f t="shared" si="211"/>
        <v>0</v>
      </c>
      <c r="DL315" s="601">
        <f t="shared" si="212"/>
        <v>0</v>
      </c>
      <c r="DM315" s="601">
        <f t="shared" si="213"/>
        <v>0</v>
      </c>
      <c r="DN315" s="601">
        <f t="shared" si="214"/>
        <v>0</v>
      </c>
      <c r="DO315" s="602">
        <f t="shared" si="215"/>
        <v>0</v>
      </c>
      <c r="DP315" s="600">
        <f t="shared" si="216"/>
        <v>0</v>
      </c>
      <c r="DQ315" s="601">
        <f t="shared" si="217"/>
        <v>0</v>
      </c>
      <c r="DR315" s="601">
        <f t="shared" si="218"/>
        <v>0</v>
      </c>
      <c r="DS315" s="601">
        <f t="shared" si="219"/>
        <v>0</v>
      </c>
      <c r="DT315" s="601">
        <f t="shared" si="220"/>
        <v>0</v>
      </c>
      <c r="DU315" s="602">
        <f t="shared" si="221"/>
        <v>0</v>
      </c>
      <c r="DV315" s="600">
        <f t="shared" si="222"/>
        <v>0</v>
      </c>
      <c r="DW315" s="601">
        <f t="shared" si="223"/>
        <v>0</v>
      </c>
      <c r="DX315" s="601">
        <f t="shared" si="224"/>
        <v>0</v>
      </c>
      <c r="DY315" s="601">
        <f t="shared" si="225"/>
        <v>0</v>
      </c>
      <c r="DZ315" s="601">
        <f t="shared" si="226"/>
        <v>0</v>
      </c>
      <c r="EA315" s="602">
        <f t="shared" si="227"/>
        <v>0</v>
      </c>
      <c r="EB315" s="459"/>
      <c r="EC315" s="366"/>
      <c r="ED315" s="174"/>
      <c r="EE315" s="174"/>
      <c r="EF315" s="174"/>
      <c r="EG315" s="174"/>
      <c r="EH315" s="174">
        <f t="shared" si="228"/>
        <v>0</v>
      </c>
      <c r="EI315" s="602"/>
      <c r="EJ315" s="459"/>
      <c r="EK315" s="614"/>
      <c r="EL315" s="622"/>
      <c r="EM315" s="623"/>
      <c r="EO315" s="600">
        <v>344560.87</v>
      </c>
      <c r="EP315" s="601">
        <v>104466.13</v>
      </c>
      <c r="EQ315" s="601">
        <f t="shared" si="229"/>
        <v>449027</v>
      </c>
      <c r="ER315" s="624" t="s">
        <v>5719</v>
      </c>
      <c r="ES315" s="625">
        <v>45078</v>
      </c>
    </row>
    <row r="316" spans="1:149">
      <c r="A316" s="231">
        <v>370</v>
      </c>
      <c r="B316" s="151">
        <v>5464</v>
      </c>
      <c r="C316" s="151">
        <v>72743719</v>
      </c>
      <c r="D316" s="232" t="s">
        <v>2201</v>
      </c>
      <c r="E316" s="366"/>
      <c r="F316" s="174"/>
      <c r="G316" s="174"/>
      <c r="H316" s="174"/>
      <c r="I316" s="174"/>
      <c r="J316" s="367">
        <f t="shared" si="231"/>
        <v>0</v>
      </c>
      <c r="K316" s="366"/>
      <c r="L316" s="174"/>
      <c r="M316" s="174"/>
      <c r="N316" s="174"/>
      <c r="O316" s="174"/>
      <c r="P316" s="367">
        <f t="shared" si="194"/>
        <v>0</v>
      </c>
      <c r="Q316" s="366"/>
      <c r="R316" s="174">
        <f t="shared" si="195"/>
        <v>0</v>
      </c>
      <c r="S316" s="174"/>
      <c r="T316" s="174"/>
      <c r="U316" s="174"/>
      <c r="V316" s="367">
        <f t="shared" si="189"/>
        <v>0</v>
      </c>
      <c r="W316" s="366"/>
      <c r="X316" s="174"/>
      <c r="Y316" s="174"/>
      <c r="Z316" s="174"/>
      <c r="AA316" s="174"/>
      <c r="AB316" s="367">
        <f t="shared" si="190"/>
        <v>0</v>
      </c>
      <c r="AC316" s="366"/>
      <c r="AD316" s="174"/>
      <c r="AE316" s="174"/>
      <c r="AF316" s="174"/>
      <c r="AG316" s="174"/>
      <c r="AH316" s="367">
        <f t="shared" si="191"/>
        <v>0</v>
      </c>
      <c r="AI316" s="366"/>
      <c r="AJ316" s="174"/>
      <c r="AK316" s="174"/>
      <c r="AL316" s="174"/>
      <c r="AM316" s="174">
        <f t="shared" si="196"/>
        <v>0</v>
      </c>
      <c r="AN316" s="367">
        <f t="shared" si="192"/>
        <v>0</v>
      </c>
      <c r="AO316" s="611"/>
      <c r="AP316" s="174"/>
      <c r="AQ316" s="174"/>
      <c r="AR316" s="174"/>
      <c r="AS316" s="174"/>
      <c r="AT316" s="367">
        <f t="shared" si="197"/>
        <v>0</v>
      </c>
      <c r="AU316" s="366"/>
      <c r="AV316" s="174"/>
      <c r="AW316" s="174"/>
      <c r="AX316" s="174"/>
      <c r="AY316" s="174"/>
      <c r="AZ316" s="367">
        <f t="shared" si="193"/>
        <v>0</v>
      </c>
      <c r="BA316" s="366"/>
      <c r="BB316" s="174"/>
      <c r="BC316" s="174"/>
      <c r="BD316" s="174"/>
      <c r="BE316" s="174">
        <f t="shared" si="198"/>
        <v>0</v>
      </c>
      <c r="BF316" s="367">
        <f t="shared" si="199"/>
        <v>0</v>
      </c>
      <c r="BG316" s="611"/>
      <c r="BH316" s="174"/>
      <c r="BI316" s="174"/>
      <c r="BJ316" s="174"/>
      <c r="BK316" s="174"/>
      <c r="BL316" s="367">
        <f t="shared" si="232"/>
        <v>0</v>
      </c>
      <c r="BM316" s="366"/>
      <c r="BN316" s="174"/>
      <c r="BO316" s="174"/>
      <c r="BP316" s="174"/>
      <c r="BQ316" s="174"/>
      <c r="BR316" s="367">
        <f t="shared" si="200"/>
        <v>0</v>
      </c>
      <c r="BS316" s="366"/>
      <c r="BT316" s="174"/>
      <c r="BU316" s="174"/>
      <c r="BV316" s="174"/>
      <c r="BW316" s="174"/>
      <c r="BX316" s="367">
        <f t="shared" si="201"/>
        <v>0</v>
      </c>
      <c r="BY316" s="366"/>
      <c r="BZ316" s="174"/>
      <c r="CA316" s="174"/>
      <c r="CB316" s="174"/>
      <c r="CC316" s="174"/>
      <c r="CD316" s="367">
        <f t="shared" si="202"/>
        <v>0</v>
      </c>
      <c r="CE316" s="618"/>
      <c r="CF316" s="366"/>
      <c r="CG316" s="174"/>
      <c r="CH316" s="174"/>
      <c r="CI316" s="174"/>
      <c r="CJ316" s="174"/>
      <c r="CK316" s="367">
        <f t="shared" si="233"/>
        <v>0</v>
      </c>
      <c r="CL316" s="611">
        <f t="shared" si="203"/>
        <v>0</v>
      </c>
      <c r="CM316" s="174">
        <f t="shared" si="204"/>
        <v>0</v>
      </c>
      <c r="CN316" s="174">
        <f t="shared" si="205"/>
        <v>0</v>
      </c>
      <c r="CO316" s="174">
        <f t="shared" si="206"/>
        <v>0</v>
      </c>
      <c r="CP316" s="174">
        <f t="shared" si="207"/>
        <v>0</v>
      </c>
      <c r="CQ316" s="367">
        <f t="shared" si="234"/>
        <v>0</v>
      </c>
      <c r="CR316" s="613"/>
      <c r="CS316" s="601"/>
      <c r="CT316" s="601"/>
      <c r="CU316" s="601"/>
      <c r="CV316" s="601"/>
      <c r="CW316" s="367">
        <f t="shared" si="230"/>
        <v>0</v>
      </c>
      <c r="CX316" s="366"/>
      <c r="CY316" s="174"/>
      <c r="CZ316" s="174"/>
      <c r="DA316" s="174"/>
      <c r="DB316" s="174"/>
      <c r="DC316" s="367">
        <f t="shared" si="208"/>
        <v>0</v>
      </c>
      <c r="DD316" s="366"/>
      <c r="DE316" s="174"/>
      <c r="DF316" s="174"/>
      <c r="DG316" s="174"/>
      <c r="DH316" s="174"/>
      <c r="DI316" s="367">
        <f t="shared" si="209"/>
        <v>0</v>
      </c>
      <c r="DJ316" s="600">
        <f t="shared" si="210"/>
        <v>0</v>
      </c>
      <c r="DK316" s="601">
        <f t="shared" si="211"/>
        <v>0</v>
      </c>
      <c r="DL316" s="601">
        <f t="shared" si="212"/>
        <v>0</v>
      </c>
      <c r="DM316" s="601">
        <f t="shared" si="213"/>
        <v>0</v>
      </c>
      <c r="DN316" s="601">
        <f t="shared" si="214"/>
        <v>0</v>
      </c>
      <c r="DO316" s="602">
        <f t="shared" si="215"/>
        <v>0</v>
      </c>
      <c r="DP316" s="600">
        <f t="shared" si="216"/>
        <v>0</v>
      </c>
      <c r="DQ316" s="601">
        <f t="shared" si="217"/>
        <v>0</v>
      </c>
      <c r="DR316" s="601">
        <f t="shared" si="218"/>
        <v>0</v>
      </c>
      <c r="DS316" s="601">
        <f t="shared" si="219"/>
        <v>0</v>
      </c>
      <c r="DT316" s="601">
        <f t="shared" si="220"/>
        <v>0</v>
      </c>
      <c r="DU316" s="602">
        <f t="shared" si="221"/>
        <v>0</v>
      </c>
      <c r="DV316" s="600">
        <f t="shared" si="222"/>
        <v>0</v>
      </c>
      <c r="DW316" s="601">
        <f t="shared" si="223"/>
        <v>0</v>
      </c>
      <c r="DX316" s="601">
        <f t="shared" si="224"/>
        <v>0</v>
      </c>
      <c r="DY316" s="601">
        <f t="shared" si="225"/>
        <v>0</v>
      </c>
      <c r="DZ316" s="601">
        <f t="shared" si="226"/>
        <v>0</v>
      </c>
      <c r="EA316" s="602">
        <f t="shared" si="227"/>
        <v>0</v>
      </c>
      <c r="EB316" s="459"/>
      <c r="EC316" s="366"/>
      <c r="ED316" s="174"/>
      <c r="EE316" s="174"/>
      <c r="EF316" s="174"/>
      <c r="EG316" s="174"/>
      <c r="EH316" s="174">
        <f t="shared" si="228"/>
        <v>0</v>
      </c>
      <c r="EI316" s="602"/>
      <c r="EJ316" s="459"/>
      <c r="EK316" s="614"/>
      <c r="EL316" s="622"/>
      <c r="EM316" s="623"/>
      <c r="EO316" s="600"/>
      <c r="EP316" s="601"/>
      <c r="EQ316" s="601"/>
      <c r="ER316" s="624"/>
      <c r="ES316" s="625"/>
    </row>
    <row r="317" spans="1:149">
      <c r="A317" s="231">
        <v>371</v>
      </c>
      <c r="B317" s="151">
        <v>5467</v>
      </c>
      <c r="C317" s="151">
        <v>72743948</v>
      </c>
      <c r="D317" s="232" t="s">
        <v>2205</v>
      </c>
      <c r="E317" s="366"/>
      <c r="F317" s="174"/>
      <c r="G317" s="174"/>
      <c r="H317" s="174"/>
      <c r="I317" s="174"/>
      <c r="J317" s="367">
        <f t="shared" si="231"/>
        <v>0</v>
      </c>
      <c r="K317" s="366"/>
      <c r="L317" s="174"/>
      <c r="M317" s="174"/>
      <c r="N317" s="174"/>
      <c r="O317" s="174"/>
      <c r="P317" s="367">
        <f t="shared" si="194"/>
        <v>0</v>
      </c>
      <c r="Q317" s="366"/>
      <c r="R317" s="174">
        <f t="shared" si="195"/>
        <v>0</v>
      </c>
      <c r="S317" s="174"/>
      <c r="T317" s="174"/>
      <c r="U317" s="174"/>
      <c r="V317" s="367">
        <f t="shared" si="189"/>
        <v>0</v>
      </c>
      <c r="W317" s="366"/>
      <c r="X317" s="174"/>
      <c r="Y317" s="174"/>
      <c r="Z317" s="174"/>
      <c r="AA317" s="174"/>
      <c r="AB317" s="367">
        <f t="shared" si="190"/>
        <v>0</v>
      </c>
      <c r="AC317" s="366"/>
      <c r="AD317" s="174"/>
      <c r="AE317" s="174"/>
      <c r="AF317" s="174"/>
      <c r="AG317" s="174"/>
      <c r="AH317" s="367">
        <f t="shared" si="191"/>
        <v>0</v>
      </c>
      <c r="AI317" s="366"/>
      <c r="AJ317" s="174"/>
      <c r="AK317" s="174"/>
      <c r="AL317" s="174"/>
      <c r="AM317" s="174">
        <f t="shared" si="196"/>
        <v>0</v>
      </c>
      <c r="AN317" s="367">
        <f t="shared" si="192"/>
        <v>0</v>
      </c>
      <c r="AO317" s="611"/>
      <c r="AP317" s="174"/>
      <c r="AQ317" s="174"/>
      <c r="AR317" s="174"/>
      <c r="AS317" s="174"/>
      <c r="AT317" s="367">
        <f t="shared" si="197"/>
        <v>0</v>
      </c>
      <c r="AU317" s="366"/>
      <c r="AV317" s="174"/>
      <c r="AW317" s="174"/>
      <c r="AX317" s="174"/>
      <c r="AY317" s="174"/>
      <c r="AZ317" s="367">
        <f t="shared" si="193"/>
        <v>0</v>
      </c>
      <c r="BA317" s="366"/>
      <c r="BB317" s="174"/>
      <c r="BC317" s="174"/>
      <c r="BD317" s="174"/>
      <c r="BE317" s="174">
        <f t="shared" si="198"/>
        <v>0</v>
      </c>
      <c r="BF317" s="367">
        <f t="shared" si="199"/>
        <v>0</v>
      </c>
      <c r="BG317" s="611"/>
      <c r="BH317" s="174"/>
      <c r="BI317" s="174"/>
      <c r="BJ317" s="174"/>
      <c r="BK317" s="174"/>
      <c r="BL317" s="367">
        <f t="shared" si="232"/>
        <v>0</v>
      </c>
      <c r="BM317" s="366"/>
      <c r="BN317" s="174"/>
      <c r="BO317" s="174"/>
      <c r="BP317" s="174"/>
      <c r="BQ317" s="174"/>
      <c r="BR317" s="367">
        <f t="shared" si="200"/>
        <v>0</v>
      </c>
      <c r="BS317" s="366"/>
      <c r="BT317" s="174"/>
      <c r="BU317" s="174"/>
      <c r="BV317" s="174"/>
      <c r="BW317" s="174"/>
      <c r="BX317" s="367">
        <f t="shared" si="201"/>
        <v>0</v>
      </c>
      <c r="BY317" s="366"/>
      <c r="BZ317" s="174"/>
      <c r="CA317" s="174"/>
      <c r="CB317" s="174"/>
      <c r="CC317" s="174"/>
      <c r="CD317" s="367">
        <f t="shared" si="202"/>
        <v>0</v>
      </c>
      <c r="CE317" s="618"/>
      <c r="CF317" s="366"/>
      <c r="CG317" s="174"/>
      <c r="CH317" s="174"/>
      <c r="CI317" s="174"/>
      <c r="CJ317" s="174"/>
      <c r="CK317" s="367">
        <f t="shared" si="233"/>
        <v>0</v>
      </c>
      <c r="CL317" s="611">
        <f t="shared" si="203"/>
        <v>0</v>
      </c>
      <c r="CM317" s="174">
        <f t="shared" si="204"/>
        <v>0</v>
      </c>
      <c r="CN317" s="174">
        <f t="shared" si="205"/>
        <v>0</v>
      </c>
      <c r="CO317" s="174">
        <f t="shared" si="206"/>
        <v>0</v>
      </c>
      <c r="CP317" s="174">
        <f t="shared" si="207"/>
        <v>0</v>
      </c>
      <c r="CQ317" s="367">
        <f t="shared" si="234"/>
        <v>0</v>
      </c>
      <c r="CR317" s="613"/>
      <c r="CS317" s="601"/>
      <c r="CT317" s="601"/>
      <c r="CU317" s="601"/>
      <c r="CV317" s="601"/>
      <c r="CW317" s="367">
        <f t="shared" si="230"/>
        <v>0</v>
      </c>
      <c r="CX317" s="366"/>
      <c r="CY317" s="174"/>
      <c r="CZ317" s="174"/>
      <c r="DA317" s="174"/>
      <c r="DB317" s="174"/>
      <c r="DC317" s="367">
        <f t="shared" si="208"/>
        <v>0</v>
      </c>
      <c r="DD317" s="366"/>
      <c r="DE317" s="174"/>
      <c r="DF317" s="174"/>
      <c r="DG317" s="174"/>
      <c r="DH317" s="174"/>
      <c r="DI317" s="367">
        <f t="shared" si="209"/>
        <v>0</v>
      </c>
      <c r="DJ317" s="600">
        <f t="shared" si="210"/>
        <v>0</v>
      </c>
      <c r="DK317" s="601">
        <f t="shared" si="211"/>
        <v>0</v>
      </c>
      <c r="DL317" s="601">
        <f t="shared" si="212"/>
        <v>0</v>
      </c>
      <c r="DM317" s="601">
        <f t="shared" si="213"/>
        <v>0</v>
      </c>
      <c r="DN317" s="601">
        <f t="shared" si="214"/>
        <v>0</v>
      </c>
      <c r="DO317" s="602">
        <f t="shared" si="215"/>
        <v>0</v>
      </c>
      <c r="DP317" s="600">
        <f t="shared" si="216"/>
        <v>0</v>
      </c>
      <c r="DQ317" s="601">
        <f t="shared" si="217"/>
        <v>0</v>
      </c>
      <c r="DR317" s="601">
        <f t="shared" si="218"/>
        <v>0</v>
      </c>
      <c r="DS317" s="601">
        <f t="shared" si="219"/>
        <v>0</v>
      </c>
      <c r="DT317" s="601">
        <f t="shared" si="220"/>
        <v>0</v>
      </c>
      <c r="DU317" s="602">
        <f t="shared" si="221"/>
        <v>0</v>
      </c>
      <c r="DV317" s="600">
        <f t="shared" si="222"/>
        <v>0</v>
      </c>
      <c r="DW317" s="601">
        <f t="shared" si="223"/>
        <v>0</v>
      </c>
      <c r="DX317" s="601">
        <f t="shared" si="224"/>
        <v>0</v>
      </c>
      <c r="DY317" s="601">
        <f t="shared" si="225"/>
        <v>0</v>
      </c>
      <c r="DZ317" s="601">
        <f t="shared" si="226"/>
        <v>0</v>
      </c>
      <c r="EA317" s="602">
        <f t="shared" si="227"/>
        <v>0</v>
      </c>
      <c r="EB317" s="459"/>
      <c r="EC317" s="366"/>
      <c r="ED317" s="174"/>
      <c r="EE317" s="174"/>
      <c r="EF317" s="174"/>
      <c r="EG317" s="174"/>
      <c r="EH317" s="174">
        <f t="shared" si="228"/>
        <v>0</v>
      </c>
      <c r="EI317" s="602"/>
      <c r="EJ317" s="459"/>
      <c r="EK317" s="614">
        <v>4339</v>
      </c>
      <c r="EL317" s="622" t="s">
        <v>5652</v>
      </c>
      <c r="EM317" s="623">
        <v>45008</v>
      </c>
      <c r="EO317" s="600">
        <v>343657.7</v>
      </c>
      <c r="EP317" s="601">
        <v>104192.3</v>
      </c>
      <c r="EQ317" s="601">
        <f t="shared" si="229"/>
        <v>447850</v>
      </c>
      <c r="ER317" s="624" t="s">
        <v>5790</v>
      </c>
      <c r="ES317" s="625">
        <v>45131</v>
      </c>
    </row>
    <row r="318" spans="1:149">
      <c r="A318" s="231">
        <v>372</v>
      </c>
      <c r="B318" s="151">
        <v>5463</v>
      </c>
      <c r="C318" s="151">
        <v>72743786</v>
      </c>
      <c r="D318" s="232" t="s">
        <v>4412</v>
      </c>
      <c r="E318" s="366"/>
      <c r="F318" s="174"/>
      <c r="G318" s="174"/>
      <c r="H318" s="174"/>
      <c r="I318" s="174"/>
      <c r="J318" s="367">
        <f t="shared" si="231"/>
        <v>0</v>
      </c>
      <c r="K318" s="366"/>
      <c r="L318" s="174"/>
      <c r="M318" s="174"/>
      <c r="N318" s="174"/>
      <c r="O318" s="174"/>
      <c r="P318" s="367">
        <f t="shared" si="194"/>
        <v>0</v>
      </c>
      <c r="Q318" s="366"/>
      <c r="R318" s="174">
        <f t="shared" si="195"/>
        <v>0</v>
      </c>
      <c r="S318" s="174"/>
      <c r="T318" s="174"/>
      <c r="U318" s="174"/>
      <c r="V318" s="367">
        <f t="shared" si="189"/>
        <v>0</v>
      </c>
      <c r="W318" s="366"/>
      <c r="X318" s="174"/>
      <c r="Y318" s="174"/>
      <c r="Z318" s="174"/>
      <c r="AA318" s="174"/>
      <c r="AB318" s="367">
        <f t="shared" si="190"/>
        <v>0</v>
      </c>
      <c r="AC318" s="366"/>
      <c r="AD318" s="174"/>
      <c r="AE318" s="174"/>
      <c r="AF318" s="174"/>
      <c r="AG318" s="174"/>
      <c r="AH318" s="367">
        <f t="shared" si="191"/>
        <v>0</v>
      </c>
      <c r="AI318" s="366"/>
      <c r="AJ318" s="174"/>
      <c r="AK318" s="174"/>
      <c r="AL318" s="174"/>
      <c r="AM318" s="174">
        <f t="shared" si="196"/>
        <v>0</v>
      </c>
      <c r="AN318" s="367">
        <f t="shared" si="192"/>
        <v>0</v>
      </c>
      <c r="AO318" s="611"/>
      <c r="AP318" s="174"/>
      <c r="AQ318" s="174"/>
      <c r="AR318" s="174"/>
      <c r="AS318" s="174"/>
      <c r="AT318" s="367">
        <f t="shared" si="197"/>
        <v>0</v>
      </c>
      <c r="AU318" s="366"/>
      <c r="AV318" s="174"/>
      <c r="AW318" s="174"/>
      <c r="AX318" s="174"/>
      <c r="AY318" s="174"/>
      <c r="AZ318" s="367">
        <f t="shared" si="193"/>
        <v>0</v>
      </c>
      <c r="BA318" s="366"/>
      <c r="BB318" s="174"/>
      <c r="BC318" s="174"/>
      <c r="BD318" s="174"/>
      <c r="BE318" s="174">
        <f t="shared" si="198"/>
        <v>0</v>
      </c>
      <c r="BF318" s="367">
        <f t="shared" si="199"/>
        <v>0</v>
      </c>
      <c r="BG318" s="611"/>
      <c r="BH318" s="174"/>
      <c r="BI318" s="174"/>
      <c r="BJ318" s="174"/>
      <c r="BK318" s="174"/>
      <c r="BL318" s="367">
        <f t="shared" si="232"/>
        <v>0</v>
      </c>
      <c r="BM318" s="366"/>
      <c r="BN318" s="174"/>
      <c r="BO318" s="174"/>
      <c r="BP318" s="174"/>
      <c r="BQ318" s="174"/>
      <c r="BR318" s="367">
        <f t="shared" si="200"/>
        <v>0</v>
      </c>
      <c r="BS318" s="366"/>
      <c r="BT318" s="174"/>
      <c r="BU318" s="174"/>
      <c r="BV318" s="174"/>
      <c r="BW318" s="174"/>
      <c r="BX318" s="367">
        <f t="shared" si="201"/>
        <v>0</v>
      </c>
      <c r="BY318" s="366"/>
      <c r="BZ318" s="174"/>
      <c r="CA318" s="174"/>
      <c r="CB318" s="174"/>
      <c r="CC318" s="174"/>
      <c r="CD318" s="367">
        <f t="shared" si="202"/>
        <v>0</v>
      </c>
      <c r="CE318" s="618"/>
      <c r="CF318" s="366"/>
      <c r="CG318" s="174"/>
      <c r="CH318" s="174"/>
      <c r="CI318" s="174"/>
      <c r="CJ318" s="174"/>
      <c r="CK318" s="367">
        <f t="shared" si="233"/>
        <v>0</v>
      </c>
      <c r="CL318" s="611">
        <f t="shared" si="203"/>
        <v>0</v>
      </c>
      <c r="CM318" s="174">
        <f t="shared" si="204"/>
        <v>0</v>
      </c>
      <c r="CN318" s="174">
        <f t="shared" si="205"/>
        <v>0</v>
      </c>
      <c r="CO318" s="174">
        <f t="shared" si="206"/>
        <v>0</v>
      </c>
      <c r="CP318" s="174">
        <f t="shared" si="207"/>
        <v>0</v>
      </c>
      <c r="CQ318" s="367">
        <f t="shared" si="234"/>
        <v>0</v>
      </c>
      <c r="CR318" s="613"/>
      <c r="CS318" s="601"/>
      <c r="CT318" s="601"/>
      <c r="CU318" s="601"/>
      <c r="CV318" s="601"/>
      <c r="CW318" s="367">
        <f t="shared" si="230"/>
        <v>0</v>
      </c>
      <c r="CX318" s="366"/>
      <c r="CY318" s="174"/>
      <c r="CZ318" s="174"/>
      <c r="DA318" s="174"/>
      <c r="DB318" s="174"/>
      <c r="DC318" s="367">
        <f t="shared" si="208"/>
        <v>0</v>
      </c>
      <c r="DD318" s="366"/>
      <c r="DE318" s="174"/>
      <c r="DF318" s="174"/>
      <c r="DG318" s="174"/>
      <c r="DH318" s="174"/>
      <c r="DI318" s="367">
        <f t="shared" si="209"/>
        <v>0</v>
      </c>
      <c r="DJ318" s="600">
        <f t="shared" si="210"/>
        <v>0</v>
      </c>
      <c r="DK318" s="601">
        <f t="shared" si="211"/>
        <v>0</v>
      </c>
      <c r="DL318" s="601">
        <f t="shared" si="212"/>
        <v>0</v>
      </c>
      <c r="DM318" s="601">
        <f t="shared" si="213"/>
        <v>0</v>
      </c>
      <c r="DN318" s="601">
        <f t="shared" si="214"/>
        <v>0</v>
      </c>
      <c r="DO318" s="602">
        <f t="shared" si="215"/>
        <v>0</v>
      </c>
      <c r="DP318" s="600">
        <f t="shared" si="216"/>
        <v>0</v>
      </c>
      <c r="DQ318" s="601">
        <f t="shared" si="217"/>
        <v>0</v>
      </c>
      <c r="DR318" s="601">
        <f t="shared" si="218"/>
        <v>0</v>
      </c>
      <c r="DS318" s="601">
        <f t="shared" si="219"/>
        <v>0</v>
      </c>
      <c r="DT318" s="601">
        <f t="shared" si="220"/>
        <v>0</v>
      </c>
      <c r="DU318" s="602">
        <f t="shared" si="221"/>
        <v>0</v>
      </c>
      <c r="DV318" s="600">
        <f t="shared" si="222"/>
        <v>0</v>
      </c>
      <c r="DW318" s="601">
        <f t="shared" si="223"/>
        <v>0</v>
      </c>
      <c r="DX318" s="601">
        <f t="shared" si="224"/>
        <v>0</v>
      </c>
      <c r="DY318" s="601">
        <f t="shared" si="225"/>
        <v>0</v>
      </c>
      <c r="DZ318" s="601">
        <f t="shared" si="226"/>
        <v>0</v>
      </c>
      <c r="EA318" s="602">
        <f t="shared" si="227"/>
        <v>0</v>
      </c>
      <c r="EB318" s="459"/>
      <c r="EC318" s="366"/>
      <c r="ED318" s="174"/>
      <c r="EE318" s="174"/>
      <c r="EF318" s="174"/>
      <c r="EG318" s="174"/>
      <c r="EH318" s="174">
        <f t="shared" si="228"/>
        <v>0</v>
      </c>
      <c r="EI318" s="602"/>
      <c r="EJ318" s="459"/>
      <c r="EK318" s="614"/>
      <c r="EL318" s="622"/>
      <c r="EM318" s="623"/>
      <c r="EO318" s="600">
        <v>352117.73</v>
      </c>
      <c r="EP318" s="601">
        <v>106757.27</v>
      </c>
      <c r="EQ318" s="601">
        <f t="shared" si="229"/>
        <v>458875</v>
      </c>
      <c r="ER318" s="624" t="s">
        <v>5838</v>
      </c>
      <c r="ES318" s="625">
        <v>45147</v>
      </c>
    </row>
    <row r="319" spans="1:149">
      <c r="A319" s="231">
        <v>373</v>
      </c>
      <c r="B319" s="151">
        <v>5461</v>
      </c>
      <c r="C319" s="151">
        <v>72743701</v>
      </c>
      <c r="D319" s="232" t="s">
        <v>2214</v>
      </c>
      <c r="E319" s="366"/>
      <c r="F319" s="174"/>
      <c r="G319" s="174"/>
      <c r="H319" s="174"/>
      <c r="I319" s="174"/>
      <c r="J319" s="367">
        <f t="shared" si="231"/>
        <v>0</v>
      </c>
      <c r="K319" s="366"/>
      <c r="L319" s="174"/>
      <c r="M319" s="174"/>
      <c r="N319" s="174"/>
      <c r="O319" s="174"/>
      <c r="P319" s="367">
        <f t="shared" si="194"/>
        <v>0</v>
      </c>
      <c r="Q319" s="366"/>
      <c r="R319" s="174">
        <f t="shared" si="195"/>
        <v>0</v>
      </c>
      <c r="S319" s="174"/>
      <c r="T319" s="174"/>
      <c r="U319" s="174"/>
      <c r="V319" s="367">
        <f t="shared" si="189"/>
        <v>0</v>
      </c>
      <c r="W319" s="366"/>
      <c r="X319" s="174"/>
      <c r="Y319" s="174"/>
      <c r="Z319" s="174"/>
      <c r="AA319" s="174"/>
      <c r="AB319" s="367">
        <f t="shared" si="190"/>
        <v>0</v>
      </c>
      <c r="AC319" s="366"/>
      <c r="AD319" s="174"/>
      <c r="AE319" s="174"/>
      <c r="AF319" s="174"/>
      <c r="AG319" s="174"/>
      <c r="AH319" s="367">
        <f t="shared" si="191"/>
        <v>0</v>
      </c>
      <c r="AI319" s="366"/>
      <c r="AJ319" s="174"/>
      <c r="AK319" s="174"/>
      <c r="AL319" s="174"/>
      <c r="AM319" s="174">
        <f t="shared" si="196"/>
        <v>0</v>
      </c>
      <c r="AN319" s="367">
        <f t="shared" si="192"/>
        <v>0</v>
      </c>
      <c r="AO319" s="611"/>
      <c r="AP319" s="174"/>
      <c r="AQ319" s="174"/>
      <c r="AR319" s="174"/>
      <c r="AS319" s="174"/>
      <c r="AT319" s="367">
        <f t="shared" si="197"/>
        <v>0</v>
      </c>
      <c r="AU319" s="366"/>
      <c r="AV319" s="174"/>
      <c r="AW319" s="174"/>
      <c r="AX319" s="174"/>
      <c r="AY319" s="174"/>
      <c r="AZ319" s="367">
        <f t="shared" si="193"/>
        <v>0</v>
      </c>
      <c r="BA319" s="366"/>
      <c r="BB319" s="174"/>
      <c r="BC319" s="174"/>
      <c r="BD319" s="174"/>
      <c r="BE319" s="174">
        <f t="shared" si="198"/>
        <v>0</v>
      </c>
      <c r="BF319" s="367">
        <f t="shared" si="199"/>
        <v>0</v>
      </c>
      <c r="BG319" s="611"/>
      <c r="BH319" s="174"/>
      <c r="BI319" s="174"/>
      <c r="BJ319" s="174"/>
      <c r="BK319" s="174"/>
      <c r="BL319" s="367">
        <f t="shared" si="232"/>
        <v>0</v>
      </c>
      <c r="BM319" s="366"/>
      <c r="BN319" s="174"/>
      <c r="BO319" s="174"/>
      <c r="BP319" s="174"/>
      <c r="BQ319" s="174"/>
      <c r="BR319" s="367">
        <f t="shared" si="200"/>
        <v>0</v>
      </c>
      <c r="BS319" s="366"/>
      <c r="BT319" s="174"/>
      <c r="BU319" s="174"/>
      <c r="BV319" s="174"/>
      <c r="BW319" s="174"/>
      <c r="BX319" s="367">
        <f t="shared" si="201"/>
        <v>0</v>
      </c>
      <c r="BY319" s="366"/>
      <c r="BZ319" s="174"/>
      <c r="CA319" s="174"/>
      <c r="CB319" s="174"/>
      <c r="CC319" s="174"/>
      <c r="CD319" s="367">
        <f t="shared" si="202"/>
        <v>0</v>
      </c>
      <c r="CE319" s="618"/>
      <c r="CF319" s="366"/>
      <c r="CG319" s="174"/>
      <c r="CH319" s="174"/>
      <c r="CI319" s="174"/>
      <c r="CJ319" s="174"/>
      <c r="CK319" s="367">
        <f t="shared" si="233"/>
        <v>0</v>
      </c>
      <c r="CL319" s="611">
        <f t="shared" si="203"/>
        <v>0</v>
      </c>
      <c r="CM319" s="174">
        <f t="shared" si="204"/>
        <v>0</v>
      </c>
      <c r="CN319" s="174">
        <f t="shared" si="205"/>
        <v>0</v>
      </c>
      <c r="CO319" s="174">
        <f t="shared" si="206"/>
        <v>0</v>
      </c>
      <c r="CP319" s="174">
        <f t="shared" si="207"/>
        <v>0</v>
      </c>
      <c r="CQ319" s="367">
        <f t="shared" si="234"/>
        <v>0</v>
      </c>
      <c r="CR319" s="613"/>
      <c r="CS319" s="601"/>
      <c r="CT319" s="601"/>
      <c r="CU319" s="601"/>
      <c r="CV319" s="601"/>
      <c r="CW319" s="367">
        <f t="shared" si="230"/>
        <v>0</v>
      </c>
      <c r="CX319" s="366"/>
      <c r="CY319" s="174"/>
      <c r="CZ319" s="174"/>
      <c r="DA319" s="174"/>
      <c r="DB319" s="174"/>
      <c r="DC319" s="367">
        <f t="shared" si="208"/>
        <v>0</v>
      </c>
      <c r="DD319" s="366"/>
      <c r="DE319" s="174"/>
      <c r="DF319" s="174"/>
      <c r="DG319" s="174"/>
      <c r="DH319" s="174"/>
      <c r="DI319" s="367">
        <f t="shared" si="209"/>
        <v>0</v>
      </c>
      <c r="DJ319" s="600">
        <f t="shared" si="210"/>
        <v>0</v>
      </c>
      <c r="DK319" s="601">
        <f t="shared" si="211"/>
        <v>0</v>
      </c>
      <c r="DL319" s="601">
        <f t="shared" si="212"/>
        <v>0</v>
      </c>
      <c r="DM319" s="601">
        <f t="shared" si="213"/>
        <v>0</v>
      </c>
      <c r="DN319" s="601">
        <f t="shared" si="214"/>
        <v>0</v>
      </c>
      <c r="DO319" s="602">
        <f t="shared" si="215"/>
        <v>0</v>
      </c>
      <c r="DP319" s="600">
        <f t="shared" si="216"/>
        <v>0</v>
      </c>
      <c r="DQ319" s="601">
        <f t="shared" si="217"/>
        <v>0</v>
      </c>
      <c r="DR319" s="601">
        <f t="shared" si="218"/>
        <v>0</v>
      </c>
      <c r="DS319" s="601">
        <f t="shared" si="219"/>
        <v>0</v>
      </c>
      <c r="DT319" s="601">
        <f t="shared" si="220"/>
        <v>0</v>
      </c>
      <c r="DU319" s="602">
        <f t="shared" si="221"/>
        <v>0</v>
      </c>
      <c r="DV319" s="600">
        <f t="shared" si="222"/>
        <v>0</v>
      </c>
      <c r="DW319" s="601">
        <f t="shared" si="223"/>
        <v>0</v>
      </c>
      <c r="DX319" s="601">
        <f t="shared" si="224"/>
        <v>0</v>
      </c>
      <c r="DY319" s="601">
        <f t="shared" si="225"/>
        <v>0</v>
      </c>
      <c r="DZ319" s="601">
        <f t="shared" si="226"/>
        <v>0</v>
      </c>
      <c r="EA319" s="602">
        <f t="shared" si="227"/>
        <v>0</v>
      </c>
      <c r="EB319" s="459"/>
      <c r="EC319" s="366"/>
      <c r="ED319" s="174"/>
      <c r="EE319" s="174"/>
      <c r="EF319" s="174"/>
      <c r="EG319" s="174"/>
      <c r="EH319" s="174">
        <f t="shared" si="228"/>
        <v>0</v>
      </c>
      <c r="EI319" s="602"/>
      <c r="EJ319" s="459"/>
      <c r="EK319" s="614"/>
      <c r="EL319" s="622"/>
      <c r="EM319" s="623"/>
      <c r="EO319" s="600"/>
      <c r="EP319" s="601"/>
      <c r="EQ319" s="601"/>
      <c r="ER319" s="624"/>
      <c r="ES319" s="625"/>
    </row>
    <row r="320" spans="1:149">
      <c r="A320" s="231">
        <v>374</v>
      </c>
      <c r="B320" s="151">
        <v>5466</v>
      </c>
      <c r="C320" s="151">
        <v>72743794</v>
      </c>
      <c r="D320" s="232" t="s">
        <v>2218</v>
      </c>
      <c r="E320" s="366"/>
      <c r="F320" s="174"/>
      <c r="G320" s="174"/>
      <c r="H320" s="174"/>
      <c r="I320" s="174"/>
      <c r="J320" s="367">
        <f t="shared" si="231"/>
        <v>0</v>
      </c>
      <c r="K320" s="366"/>
      <c r="L320" s="174"/>
      <c r="M320" s="174"/>
      <c r="N320" s="174"/>
      <c r="O320" s="174"/>
      <c r="P320" s="367">
        <f t="shared" si="194"/>
        <v>0</v>
      </c>
      <c r="Q320" s="366"/>
      <c r="R320" s="174">
        <f t="shared" si="195"/>
        <v>0</v>
      </c>
      <c r="S320" s="174"/>
      <c r="T320" s="174"/>
      <c r="U320" s="174"/>
      <c r="V320" s="367">
        <f t="shared" si="189"/>
        <v>0</v>
      </c>
      <c r="W320" s="366"/>
      <c r="X320" s="174"/>
      <c r="Y320" s="174"/>
      <c r="Z320" s="174"/>
      <c r="AA320" s="174"/>
      <c r="AB320" s="367">
        <f t="shared" si="190"/>
        <v>0</v>
      </c>
      <c r="AC320" s="366"/>
      <c r="AD320" s="174"/>
      <c r="AE320" s="174"/>
      <c r="AF320" s="174"/>
      <c r="AG320" s="174"/>
      <c r="AH320" s="367">
        <f t="shared" si="191"/>
        <v>0</v>
      </c>
      <c r="AI320" s="366"/>
      <c r="AJ320" s="174"/>
      <c r="AK320" s="174"/>
      <c r="AL320" s="174"/>
      <c r="AM320" s="174">
        <f t="shared" si="196"/>
        <v>0</v>
      </c>
      <c r="AN320" s="367">
        <f t="shared" si="192"/>
        <v>0</v>
      </c>
      <c r="AO320" s="611"/>
      <c r="AP320" s="174"/>
      <c r="AQ320" s="174"/>
      <c r="AR320" s="174"/>
      <c r="AS320" s="174"/>
      <c r="AT320" s="367">
        <f t="shared" si="197"/>
        <v>0</v>
      </c>
      <c r="AU320" s="366"/>
      <c r="AV320" s="174"/>
      <c r="AW320" s="174"/>
      <c r="AX320" s="174"/>
      <c r="AY320" s="174"/>
      <c r="AZ320" s="367">
        <f t="shared" si="193"/>
        <v>0</v>
      </c>
      <c r="BA320" s="366"/>
      <c r="BB320" s="174"/>
      <c r="BC320" s="174"/>
      <c r="BD320" s="174"/>
      <c r="BE320" s="174">
        <f t="shared" si="198"/>
        <v>0</v>
      </c>
      <c r="BF320" s="367">
        <f t="shared" si="199"/>
        <v>0</v>
      </c>
      <c r="BG320" s="611"/>
      <c r="BH320" s="174"/>
      <c r="BI320" s="174"/>
      <c r="BJ320" s="174"/>
      <c r="BK320" s="174"/>
      <c r="BL320" s="367">
        <f t="shared" si="232"/>
        <v>0</v>
      </c>
      <c r="BM320" s="366"/>
      <c r="BN320" s="174"/>
      <c r="BO320" s="174"/>
      <c r="BP320" s="174"/>
      <c r="BQ320" s="174"/>
      <c r="BR320" s="367">
        <f t="shared" si="200"/>
        <v>0</v>
      </c>
      <c r="BS320" s="366"/>
      <c r="BT320" s="174"/>
      <c r="BU320" s="174"/>
      <c r="BV320" s="174"/>
      <c r="BW320" s="174"/>
      <c r="BX320" s="367">
        <f t="shared" si="201"/>
        <v>0</v>
      </c>
      <c r="BY320" s="366"/>
      <c r="BZ320" s="174"/>
      <c r="CA320" s="174"/>
      <c r="CB320" s="174"/>
      <c r="CC320" s="174"/>
      <c r="CD320" s="367">
        <f t="shared" si="202"/>
        <v>0</v>
      </c>
      <c r="CE320" s="618"/>
      <c r="CF320" s="366"/>
      <c r="CG320" s="174"/>
      <c r="CH320" s="174"/>
      <c r="CI320" s="174"/>
      <c r="CJ320" s="174"/>
      <c r="CK320" s="367">
        <f t="shared" si="233"/>
        <v>0</v>
      </c>
      <c r="CL320" s="611">
        <f t="shared" si="203"/>
        <v>0</v>
      </c>
      <c r="CM320" s="174">
        <f t="shared" si="204"/>
        <v>0</v>
      </c>
      <c r="CN320" s="174">
        <f t="shared" si="205"/>
        <v>0</v>
      </c>
      <c r="CO320" s="174">
        <f t="shared" si="206"/>
        <v>0</v>
      </c>
      <c r="CP320" s="174">
        <f t="shared" si="207"/>
        <v>0</v>
      </c>
      <c r="CQ320" s="367">
        <f t="shared" si="234"/>
        <v>0</v>
      </c>
      <c r="CR320" s="613"/>
      <c r="CS320" s="601"/>
      <c r="CT320" s="601"/>
      <c r="CU320" s="601"/>
      <c r="CV320" s="601"/>
      <c r="CW320" s="367">
        <f t="shared" si="230"/>
        <v>0</v>
      </c>
      <c r="CX320" s="366"/>
      <c r="CY320" s="174"/>
      <c r="CZ320" s="174"/>
      <c r="DA320" s="174"/>
      <c r="DB320" s="174"/>
      <c r="DC320" s="367">
        <f t="shared" si="208"/>
        <v>0</v>
      </c>
      <c r="DD320" s="366"/>
      <c r="DE320" s="174"/>
      <c r="DF320" s="174"/>
      <c r="DG320" s="174"/>
      <c r="DH320" s="174"/>
      <c r="DI320" s="367">
        <f t="shared" si="209"/>
        <v>0</v>
      </c>
      <c r="DJ320" s="600">
        <f t="shared" si="210"/>
        <v>0</v>
      </c>
      <c r="DK320" s="601">
        <f t="shared" si="211"/>
        <v>0</v>
      </c>
      <c r="DL320" s="601">
        <f t="shared" si="212"/>
        <v>0</v>
      </c>
      <c r="DM320" s="601">
        <f t="shared" si="213"/>
        <v>0</v>
      </c>
      <c r="DN320" s="601">
        <f t="shared" si="214"/>
        <v>0</v>
      </c>
      <c r="DO320" s="602">
        <f t="shared" si="215"/>
        <v>0</v>
      </c>
      <c r="DP320" s="600">
        <f t="shared" si="216"/>
        <v>0</v>
      </c>
      <c r="DQ320" s="601">
        <f t="shared" si="217"/>
        <v>0</v>
      </c>
      <c r="DR320" s="601">
        <f t="shared" si="218"/>
        <v>0</v>
      </c>
      <c r="DS320" s="601">
        <f t="shared" si="219"/>
        <v>0</v>
      </c>
      <c r="DT320" s="601">
        <f t="shared" si="220"/>
        <v>0</v>
      </c>
      <c r="DU320" s="602">
        <f t="shared" si="221"/>
        <v>0</v>
      </c>
      <c r="DV320" s="600">
        <f t="shared" si="222"/>
        <v>0</v>
      </c>
      <c r="DW320" s="601">
        <f t="shared" si="223"/>
        <v>0</v>
      </c>
      <c r="DX320" s="601">
        <f t="shared" si="224"/>
        <v>0</v>
      </c>
      <c r="DY320" s="601">
        <f t="shared" si="225"/>
        <v>0</v>
      </c>
      <c r="DZ320" s="601">
        <f t="shared" si="226"/>
        <v>0</v>
      </c>
      <c r="EA320" s="602">
        <f t="shared" si="227"/>
        <v>0</v>
      </c>
      <c r="EB320" s="459"/>
      <c r="EC320" s="366"/>
      <c r="ED320" s="174"/>
      <c r="EE320" s="174"/>
      <c r="EF320" s="174"/>
      <c r="EG320" s="174"/>
      <c r="EH320" s="174">
        <f t="shared" si="228"/>
        <v>0</v>
      </c>
      <c r="EI320" s="602"/>
      <c r="EJ320" s="459"/>
      <c r="EK320" s="614"/>
      <c r="EL320" s="622"/>
      <c r="EM320" s="623"/>
      <c r="EO320" s="600">
        <v>460410</v>
      </c>
      <c r="EP320" s="601">
        <v>139590</v>
      </c>
      <c r="EQ320" s="601">
        <f t="shared" si="229"/>
        <v>600000</v>
      </c>
      <c r="ER320" s="624" t="s">
        <v>5780</v>
      </c>
      <c r="ES320" s="625">
        <v>45131</v>
      </c>
    </row>
    <row r="321" spans="1:149">
      <c r="A321" s="231">
        <v>375</v>
      </c>
      <c r="B321" s="151">
        <v>5702</v>
      </c>
      <c r="C321" s="151">
        <v>855022</v>
      </c>
      <c r="D321" s="232" t="s">
        <v>4551</v>
      </c>
      <c r="E321" s="366"/>
      <c r="F321" s="174"/>
      <c r="G321" s="174"/>
      <c r="H321" s="174"/>
      <c r="I321" s="174"/>
      <c r="J321" s="367">
        <f t="shared" si="231"/>
        <v>0</v>
      </c>
      <c r="K321" s="366"/>
      <c r="L321" s="174"/>
      <c r="M321" s="174"/>
      <c r="N321" s="174"/>
      <c r="O321" s="174"/>
      <c r="P321" s="367">
        <f t="shared" si="194"/>
        <v>0</v>
      </c>
      <c r="Q321" s="366"/>
      <c r="R321" s="174">
        <f t="shared" si="195"/>
        <v>0</v>
      </c>
      <c r="S321" s="174"/>
      <c r="T321" s="174"/>
      <c r="U321" s="174"/>
      <c r="V321" s="367">
        <f t="shared" si="189"/>
        <v>0</v>
      </c>
      <c r="W321" s="366"/>
      <c r="X321" s="174"/>
      <c r="Y321" s="174"/>
      <c r="Z321" s="174"/>
      <c r="AA321" s="174"/>
      <c r="AB321" s="367">
        <f t="shared" si="190"/>
        <v>0</v>
      </c>
      <c r="AC321" s="366"/>
      <c r="AD321" s="174"/>
      <c r="AE321" s="174"/>
      <c r="AF321" s="174"/>
      <c r="AG321" s="174"/>
      <c r="AH321" s="367">
        <f t="shared" si="191"/>
        <v>0</v>
      </c>
      <c r="AI321" s="366"/>
      <c r="AJ321" s="174"/>
      <c r="AK321" s="174"/>
      <c r="AL321" s="174"/>
      <c r="AM321" s="174">
        <f t="shared" si="196"/>
        <v>0</v>
      </c>
      <c r="AN321" s="367">
        <f t="shared" si="192"/>
        <v>0</v>
      </c>
      <c r="AO321" s="611"/>
      <c r="AP321" s="174"/>
      <c r="AQ321" s="174"/>
      <c r="AR321" s="174"/>
      <c r="AS321" s="174"/>
      <c r="AT321" s="367">
        <f t="shared" si="197"/>
        <v>0</v>
      </c>
      <c r="AU321" s="366"/>
      <c r="AV321" s="174"/>
      <c r="AW321" s="174"/>
      <c r="AX321" s="174"/>
      <c r="AY321" s="174"/>
      <c r="AZ321" s="367">
        <f t="shared" si="193"/>
        <v>0</v>
      </c>
      <c r="BA321" s="366"/>
      <c r="BB321" s="174"/>
      <c r="BC321" s="174"/>
      <c r="BD321" s="174"/>
      <c r="BE321" s="174">
        <f t="shared" si="198"/>
        <v>0</v>
      </c>
      <c r="BF321" s="367">
        <f t="shared" si="199"/>
        <v>0</v>
      </c>
      <c r="BG321" s="611"/>
      <c r="BH321" s="174"/>
      <c r="BI321" s="174"/>
      <c r="BJ321" s="174"/>
      <c r="BK321" s="635">
        <v>390000</v>
      </c>
      <c r="BL321" s="367">
        <f t="shared" si="232"/>
        <v>390000</v>
      </c>
      <c r="BM321" s="366"/>
      <c r="BN321" s="174"/>
      <c r="BO321" s="174"/>
      <c r="BP321" s="174"/>
      <c r="BQ321" s="174"/>
      <c r="BR321" s="367">
        <f t="shared" si="200"/>
        <v>0</v>
      </c>
      <c r="BS321" s="366"/>
      <c r="BT321" s="174"/>
      <c r="BU321" s="174"/>
      <c r="BV321" s="174"/>
      <c r="BW321" s="174"/>
      <c r="BX321" s="367">
        <f t="shared" si="201"/>
        <v>0</v>
      </c>
      <c r="BY321" s="366"/>
      <c r="BZ321" s="174"/>
      <c r="CA321" s="174"/>
      <c r="CB321" s="174"/>
      <c r="CC321" s="174"/>
      <c r="CD321" s="367">
        <f t="shared" si="202"/>
        <v>0</v>
      </c>
      <c r="CE321" s="618"/>
      <c r="CF321" s="366"/>
      <c r="CG321" s="174"/>
      <c r="CH321" s="174"/>
      <c r="CI321" s="174"/>
      <c r="CJ321" s="174"/>
      <c r="CK321" s="367">
        <f t="shared" si="233"/>
        <v>0</v>
      </c>
      <c r="CL321" s="611">
        <f t="shared" si="203"/>
        <v>0</v>
      </c>
      <c r="CM321" s="174">
        <f t="shared" si="204"/>
        <v>0</v>
      </c>
      <c r="CN321" s="174">
        <f t="shared" si="205"/>
        <v>0</v>
      </c>
      <c r="CO321" s="174">
        <f t="shared" si="206"/>
        <v>0</v>
      </c>
      <c r="CP321" s="174">
        <f t="shared" si="207"/>
        <v>0</v>
      </c>
      <c r="CQ321" s="367">
        <f t="shared" si="234"/>
        <v>0</v>
      </c>
      <c r="CR321" s="613"/>
      <c r="CS321" s="601"/>
      <c r="CT321" s="601"/>
      <c r="CU321" s="601"/>
      <c r="CV321" s="601"/>
      <c r="CW321" s="367">
        <f t="shared" si="230"/>
        <v>0</v>
      </c>
      <c r="CX321" s="366"/>
      <c r="CY321" s="174"/>
      <c r="CZ321" s="174"/>
      <c r="DA321" s="174"/>
      <c r="DB321" s="174"/>
      <c r="DC321" s="367">
        <f t="shared" si="208"/>
        <v>0</v>
      </c>
      <c r="DD321" s="366"/>
      <c r="DE321" s="174"/>
      <c r="DF321" s="174"/>
      <c r="DG321" s="174"/>
      <c r="DH321" s="174"/>
      <c r="DI321" s="367">
        <f t="shared" si="209"/>
        <v>0</v>
      </c>
      <c r="DJ321" s="600">
        <f t="shared" si="210"/>
        <v>0</v>
      </c>
      <c r="DK321" s="601">
        <f t="shared" si="211"/>
        <v>0</v>
      </c>
      <c r="DL321" s="601">
        <f t="shared" si="212"/>
        <v>0</v>
      </c>
      <c r="DM321" s="601">
        <f t="shared" si="213"/>
        <v>0</v>
      </c>
      <c r="DN321" s="601">
        <f t="shared" si="214"/>
        <v>390000</v>
      </c>
      <c r="DO321" s="602">
        <f t="shared" si="215"/>
        <v>390000</v>
      </c>
      <c r="DP321" s="600">
        <f t="shared" si="216"/>
        <v>0</v>
      </c>
      <c r="DQ321" s="601">
        <f t="shared" si="217"/>
        <v>0</v>
      </c>
      <c r="DR321" s="601">
        <f t="shared" si="218"/>
        <v>0</v>
      </c>
      <c r="DS321" s="601">
        <f t="shared" si="219"/>
        <v>0</v>
      </c>
      <c r="DT321" s="601">
        <f t="shared" si="220"/>
        <v>0</v>
      </c>
      <c r="DU321" s="602">
        <f t="shared" si="221"/>
        <v>0</v>
      </c>
      <c r="DV321" s="600">
        <f t="shared" si="222"/>
        <v>0</v>
      </c>
      <c r="DW321" s="601">
        <f t="shared" si="223"/>
        <v>0</v>
      </c>
      <c r="DX321" s="601">
        <f t="shared" si="224"/>
        <v>0</v>
      </c>
      <c r="DY321" s="601">
        <f t="shared" si="225"/>
        <v>0</v>
      </c>
      <c r="DZ321" s="601">
        <f t="shared" si="226"/>
        <v>0</v>
      </c>
      <c r="EA321" s="602">
        <f t="shared" si="227"/>
        <v>0</v>
      </c>
      <c r="EB321" s="459"/>
      <c r="EC321" s="366"/>
      <c r="ED321" s="174"/>
      <c r="EE321" s="174"/>
      <c r="EF321" s="174"/>
      <c r="EG321" s="174"/>
      <c r="EH321" s="174">
        <f t="shared" si="228"/>
        <v>0</v>
      </c>
      <c r="EI321" s="602"/>
      <c r="EJ321" s="459"/>
      <c r="EK321" s="614"/>
      <c r="EL321" s="622"/>
      <c r="EM321" s="623"/>
      <c r="EO321" s="600">
        <v>1630426.91</v>
      </c>
      <c r="EP321" s="601">
        <v>494323.09</v>
      </c>
      <c r="EQ321" s="601">
        <f t="shared" si="229"/>
        <v>2124750</v>
      </c>
      <c r="ER321" s="624" t="s">
        <v>5740</v>
      </c>
      <c r="ES321" s="625">
        <v>45089</v>
      </c>
    </row>
    <row r="322" spans="1:149">
      <c r="A322" s="231">
        <v>376</v>
      </c>
      <c r="B322" s="151">
        <v>5458</v>
      </c>
      <c r="C322" s="151">
        <v>856126</v>
      </c>
      <c r="D322" s="232" t="s">
        <v>2226</v>
      </c>
      <c r="E322" s="366"/>
      <c r="F322" s="174">
        <v>119520</v>
      </c>
      <c r="G322" s="174"/>
      <c r="H322" s="174"/>
      <c r="I322" s="174"/>
      <c r="J322" s="367">
        <f t="shared" si="231"/>
        <v>119520</v>
      </c>
      <c r="K322" s="366"/>
      <c r="L322" s="174"/>
      <c r="M322" s="174"/>
      <c r="N322" s="174"/>
      <c r="O322" s="174"/>
      <c r="P322" s="367">
        <f t="shared" si="194"/>
        <v>0</v>
      </c>
      <c r="Q322" s="366"/>
      <c r="R322" s="174">
        <f t="shared" si="195"/>
        <v>119520</v>
      </c>
      <c r="S322" s="174"/>
      <c r="T322" s="174"/>
      <c r="U322" s="174"/>
      <c r="V322" s="367">
        <f t="shared" si="189"/>
        <v>119520</v>
      </c>
      <c r="W322" s="366"/>
      <c r="X322" s="174"/>
      <c r="Y322" s="174"/>
      <c r="Z322" s="174"/>
      <c r="AA322" s="174"/>
      <c r="AB322" s="367">
        <f t="shared" si="190"/>
        <v>0</v>
      </c>
      <c r="AC322" s="366"/>
      <c r="AD322" s="174"/>
      <c r="AE322" s="174"/>
      <c r="AF322" s="174"/>
      <c r="AG322" s="174"/>
      <c r="AH322" s="367">
        <f t="shared" si="191"/>
        <v>0</v>
      </c>
      <c r="AI322" s="366"/>
      <c r="AJ322" s="174"/>
      <c r="AK322" s="174"/>
      <c r="AL322" s="174"/>
      <c r="AM322" s="174">
        <f t="shared" si="196"/>
        <v>0</v>
      </c>
      <c r="AN322" s="367">
        <f t="shared" si="192"/>
        <v>0</v>
      </c>
      <c r="AO322" s="611"/>
      <c r="AP322" s="174"/>
      <c r="AQ322" s="174"/>
      <c r="AR322" s="174"/>
      <c r="AS322" s="174">
        <v>20000</v>
      </c>
      <c r="AT322" s="367">
        <f t="shared" si="197"/>
        <v>20000</v>
      </c>
      <c r="AU322" s="366"/>
      <c r="AV322" s="174"/>
      <c r="AW322" s="174"/>
      <c r="AX322" s="174"/>
      <c r="AY322" s="174"/>
      <c r="AZ322" s="367">
        <f t="shared" si="193"/>
        <v>0</v>
      </c>
      <c r="BA322" s="366"/>
      <c r="BB322" s="174"/>
      <c r="BC322" s="174"/>
      <c r="BD322" s="174"/>
      <c r="BE322" s="174">
        <f t="shared" si="198"/>
        <v>20000</v>
      </c>
      <c r="BF322" s="367">
        <f t="shared" si="199"/>
        <v>20000</v>
      </c>
      <c r="BG322" s="611"/>
      <c r="BH322" s="174"/>
      <c r="BI322" s="174"/>
      <c r="BJ322" s="174"/>
      <c r="BK322" s="174"/>
      <c r="BL322" s="367">
        <f t="shared" si="232"/>
        <v>0</v>
      </c>
      <c r="BM322" s="366"/>
      <c r="BN322" s="174"/>
      <c r="BO322" s="174"/>
      <c r="BP322" s="174"/>
      <c r="BQ322" s="174"/>
      <c r="BR322" s="367">
        <f t="shared" si="200"/>
        <v>0</v>
      </c>
      <c r="BS322" s="366"/>
      <c r="BT322" s="174"/>
      <c r="BU322" s="174"/>
      <c r="BV322" s="174"/>
      <c r="BW322" s="174"/>
      <c r="BX322" s="367">
        <f t="shared" si="201"/>
        <v>0</v>
      </c>
      <c r="BY322" s="366"/>
      <c r="BZ322" s="174"/>
      <c r="CA322" s="174"/>
      <c r="CB322" s="174"/>
      <c r="CC322" s="174"/>
      <c r="CD322" s="367">
        <f t="shared" si="202"/>
        <v>0</v>
      </c>
      <c r="CE322" s="618"/>
      <c r="CF322" s="366"/>
      <c r="CG322" s="174"/>
      <c r="CH322" s="174"/>
      <c r="CI322" s="174"/>
      <c r="CJ322" s="174"/>
      <c r="CK322" s="367">
        <f t="shared" si="233"/>
        <v>0</v>
      </c>
      <c r="CL322" s="611">
        <f t="shared" si="203"/>
        <v>0</v>
      </c>
      <c r="CM322" s="174">
        <f t="shared" si="204"/>
        <v>0</v>
      </c>
      <c r="CN322" s="174">
        <f t="shared" si="205"/>
        <v>0</v>
      </c>
      <c r="CO322" s="174">
        <f t="shared" si="206"/>
        <v>0</v>
      </c>
      <c r="CP322" s="174">
        <f t="shared" si="207"/>
        <v>0</v>
      </c>
      <c r="CQ322" s="367">
        <f t="shared" si="234"/>
        <v>0</v>
      </c>
      <c r="CR322" s="613"/>
      <c r="CS322" s="601"/>
      <c r="CT322" s="601"/>
      <c r="CU322" s="601"/>
      <c r="CV322" s="601"/>
      <c r="CW322" s="367">
        <f t="shared" si="230"/>
        <v>0</v>
      </c>
      <c r="CX322" s="366"/>
      <c r="CY322" s="174"/>
      <c r="CZ322" s="174"/>
      <c r="DA322" s="174"/>
      <c r="DB322" s="174"/>
      <c r="DC322" s="367">
        <f t="shared" si="208"/>
        <v>0</v>
      </c>
      <c r="DD322" s="366"/>
      <c r="DE322" s="174"/>
      <c r="DF322" s="174"/>
      <c r="DG322" s="174"/>
      <c r="DH322" s="174"/>
      <c r="DI322" s="367">
        <f t="shared" si="209"/>
        <v>0</v>
      </c>
      <c r="DJ322" s="600">
        <f t="shared" si="210"/>
        <v>0</v>
      </c>
      <c r="DK322" s="601">
        <f t="shared" si="211"/>
        <v>119520</v>
      </c>
      <c r="DL322" s="601">
        <f t="shared" si="212"/>
        <v>0</v>
      </c>
      <c r="DM322" s="601">
        <f t="shared" si="213"/>
        <v>0</v>
      </c>
      <c r="DN322" s="601">
        <f t="shared" si="214"/>
        <v>20000</v>
      </c>
      <c r="DO322" s="602">
        <f t="shared" si="215"/>
        <v>139520</v>
      </c>
      <c r="DP322" s="600">
        <f t="shared" si="216"/>
        <v>0</v>
      </c>
      <c r="DQ322" s="601">
        <f t="shared" si="217"/>
        <v>0</v>
      </c>
      <c r="DR322" s="601">
        <f t="shared" si="218"/>
        <v>0</v>
      </c>
      <c r="DS322" s="601">
        <f t="shared" si="219"/>
        <v>0</v>
      </c>
      <c r="DT322" s="601">
        <f t="shared" si="220"/>
        <v>0</v>
      </c>
      <c r="DU322" s="602">
        <f t="shared" si="221"/>
        <v>0</v>
      </c>
      <c r="DV322" s="600">
        <f t="shared" si="222"/>
        <v>0</v>
      </c>
      <c r="DW322" s="601">
        <f t="shared" si="223"/>
        <v>119520</v>
      </c>
      <c r="DX322" s="601">
        <f t="shared" si="224"/>
        <v>0</v>
      </c>
      <c r="DY322" s="601">
        <f t="shared" si="225"/>
        <v>0</v>
      </c>
      <c r="DZ322" s="601">
        <f t="shared" si="226"/>
        <v>20000</v>
      </c>
      <c r="EA322" s="602">
        <f t="shared" si="227"/>
        <v>139520</v>
      </c>
      <c r="EB322" s="459"/>
      <c r="EC322" s="366"/>
      <c r="ED322" s="174"/>
      <c r="EE322" s="174"/>
      <c r="EF322" s="174"/>
      <c r="EG322" s="174"/>
      <c r="EH322" s="174">
        <f t="shared" si="228"/>
        <v>0</v>
      </c>
      <c r="EI322" s="602"/>
      <c r="EJ322" s="459"/>
      <c r="EK322" s="614"/>
      <c r="EL322" s="622"/>
      <c r="EM322" s="623"/>
      <c r="EO322" s="600">
        <v>2653663.59</v>
      </c>
      <c r="EP322" s="601">
        <v>804554.41</v>
      </c>
      <c r="EQ322" s="601">
        <f t="shared" si="229"/>
        <v>3458218</v>
      </c>
      <c r="ER322" s="624" t="s">
        <v>5809</v>
      </c>
      <c r="ES322" s="625">
        <v>45132</v>
      </c>
    </row>
    <row r="323" spans="1:149">
      <c r="A323" s="231">
        <v>377</v>
      </c>
      <c r="B323" s="151">
        <v>5456</v>
      </c>
      <c r="C323" s="151">
        <v>854794</v>
      </c>
      <c r="D323" s="232" t="s">
        <v>2231</v>
      </c>
      <c r="E323" s="366"/>
      <c r="F323" s="174">
        <v>151200</v>
      </c>
      <c r="G323" s="174"/>
      <c r="H323" s="174"/>
      <c r="I323" s="174"/>
      <c r="J323" s="367">
        <f t="shared" si="231"/>
        <v>151200</v>
      </c>
      <c r="K323" s="366"/>
      <c r="L323" s="174"/>
      <c r="M323" s="174"/>
      <c r="N323" s="174"/>
      <c r="O323" s="174"/>
      <c r="P323" s="367">
        <f t="shared" si="194"/>
        <v>0</v>
      </c>
      <c r="Q323" s="366"/>
      <c r="R323" s="174">
        <f t="shared" si="195"/>
        <v>151200</v>
      </c>
      <c r="S323" s="174"/>
      <c r="T323" s="174"/>
      <c r="U323" s="174"/>
      <c r="V323" s="367">
        <f t="shared" si="189"/>
        <v>151200</v>
      </c>
      <c r="W323" s="366"/>
      <c r="X323" s="174"/>
      <c r="Y323" s="174"/>
      <c r="Z323" s="174"/>
      <c r="AA323" s="174"/>
      <c r="AB323" s="367">
        <f t="shared" si="190"/>
        <v>0</v>
      </c>
      <c r="AC323" s="366"/>
      <c r="AD323" s="174"/>
      <c r="AE323" s="174"/>
      <c r="AF323" s="174"/>
      <c r="AG323" s="174"/>
      <c r="AH323" s="367">
        <f t="shared" si="191"/>
        <v>0</v>
      </c>
      <c r="AI323" s="366"/>
      <c r="AJ323" s="174"/>
      <c r="AK323" s="174"/>
      <c r="AL323" s="174"/>
      <c r="AM323" s="174">
        <f t="shared" si="196"/>
        <v>0</v>
      </c>
      <c r="AN323" s="367">
        <f t="shared" si="192"/>
        <v>0</v>
      </c>
      <c r="AO323" s="611"/>
      <c r="AP323" s="174"/>
      <c r="AQ323" s="174"/>
      <c r="AR323" s="174"/>
      <c r="AS323" s="174">
        <v>131000</v>
      </c>
      <c r="AT323" s="367">
        <f t="shared" si="197"/>
        <v>131000</v>
      </c>
      <c r="AU323" s="366"/>
      <c r="AV323" s="174"/>
      <c r="AW323" s="174"/>
      <c r="AX323" s="174"/>
      <c r="AY323" s="174"/>
      <c r="AZ323" s="367">
        <f t="shared" si="193"/>
        <v>0</v>
      </c>
      <c r="BA323" s="366"/>
      <c r="BB323" s="174"/>
      <c r="BC323" s="174"/>
      <c r="BD323" s="174"/>
      <c r="BE323" s="174">
        <f t="shared" si="198"/>
        <v>131000</v>
      </c>
      <c r="BF323" s="367">
        <f t="shared" si="199"/>
        <v>131000</v>
      </c>
      <c r="BG323" s="611"/>
      <c r="BH323" s="174"/>
      <c r="BI323" s="174"/>
      <c r="BJ323" s="174"/>
      <c r="BK323" s="174"/>
      <c r="BL323" s="367">
        <f t="shared" si="232"/>
        <v>0</v>
      </c>
      <c r="BM323" s="366"/>
      <c r="BN323" s="174"/>
      <c r="BO323" s="174"/>
      <c r="BP323" s="174"/>
      <c r="BQ323" s="174"/>
      <c r="BR323" s="367">
        <f t="shared" si="200"/>
        <v>0</v>
      </c>
      <c r="BS323" s="366"/>
      <c r="BT323" s="174"/>
      <c r="BU323" s="174"/>
      <c r="BV323" s="174"/>
      <c r="BW323" s="174"/>
      <c r="BX323" s="367">
        <f t="shared" si="201"/>
        <v>0</v>
      </c>
      <c r="BY323" s="366">
        <v>346440</v>
      </c>
      <c r="BZ323" s="174"/>
      <c r="CA323" s="174">
        <v>117097</v>
      </c>
      <c r="CB323" s="174">
        <v>6929</v>
      </c>
      <c r="CC323" s="174"/>
      <c r="CD323" s="367">
        <f t="shared" si="202"/>
        <v>470466</v>
      </c>
      <c r="CE323" s="618">
        <v>1</v>
      </c>
      <c r="CF323" s="366"/>
      <c r="CG323" s="174"/>
      <c r="CH323" s="174"/>
      <c r="CI323" s="174"/>
      <c r="CJ323" s="174"/>
      <c r="CK323" s="367">
        <f t="shared" si="233"/>
        <v>0</v>
      </c>
      <c r="CL323" s="611">
        <f t="shared" si="203"/>
        <v>346440</v>
      </c>
      <c r="CM323" s="174">
        <f t="shared" si="204"/>
        <v>0</v>
      </c>
      <c r="CN323" s="174">
        <f t="shared" si="205"/>
        <v>117097</v>
      </c>
      <c r="CO323" s="174">
        <f t="shared" si="206"/>
        <v>6929</v>
      </c>
      <c r="CP323" s="174">
        <f t="shared" si="207"/>
        <v>0</v>
      </c>
      <c r="CQ323" s="367">
        <f t="shared" si="234"/>
        <v>470466</v>
      </c>
      <c r="CR323" s="613"/>
      <c r="CS323" s="601"/>
      <c r="CT323" s="601"/>
      <c r="CU323" s="601"/>
      <c r="CV323" s="601"/>
      <c r="CW323" s="367">
        <f t="shared" si="230"/>
        <v>0</v>
      </c>
      <c r="CX323" s="366"/>
      <c r="CY323" s="174"/>
      <c r="CZ323" s="174"/>
      <c r="DA323" s="174"/>
      <c r="DB323" s="174"/>
      <c r="DC323" s="367">
        <f t="shared" si="208"/>
        <v>0</v>
      </c>
      <c r="DD323" s="366"/>
      <c r="DE323" s="174"/>
      <c r="DF323" s="174"/>
      <c r="DG323" s="174"/>
      <c r="DH323" s="174"/>
      <c r="DI323" s="367">
        <f t="shared" si="209"/>
        <v>0</v>
      </c>
      <c r="DJ323" s="600">
        <f t="shared" si="210"/>
        <v>346440</v>
      </c>
      <c r="DK323" s="601">
        <f t="shared" si="211"/>
        <v>151200</v>
      </c>
      <c r="DL323" s="601">
        <f t="shared" si="212"/>
        <v>117097</v>
      </c>
      <c r="DM323" s="601">
        <f t="shared" si="213"/>
        <v>6929</v>
      </c>
      <c r="DN323" s="601">
        <f t="shared" si="214"/>
        <v>131000</v>
      </c>
      <c r="DO323" s="602">
        <f t="shared" si="215"/>
        <v>752666</v>
      </c>
      <c r="DP323" s="600">
        <f t="shared" si="216"/>
        <v>0</v>
      </c>
      <c r="DQ323" s="601">
        <f t="shared" si="217"/>
        <v>0</v>
      </c>
      <c r="DR323" s="601">
        <f t="shared" si="218"/>
        <v>0</v>
      </c>
      <c r="DS323" s="601">
        <f t="shared" si="219"/>
        <v>0</v>
      </c>
      <c r="DT323" s="601">
        <f t="shared" si="220"/>
        <v>0</v>
      </c>
      <c r="DU323" s="602">
        <f t="shared" si="221"/>
        <v>0</v>
      </c>
      <c r="DV323" s="600">
        <f t="shared" si="222"/>
        <v>346440</v>
      </c>
      <c r="DW323" s="601">
        <f t="shared" si="223"/>
        <v>151200</v>
      </c>
      <c r="DX323" s="601">
        <f t="shared" si="224"/>
        <v>117097</v>
      </c>
      <c r="DY323" s="601">
        <f t="shared" si="225"/>
        <v>6929</v>
      </c>
      <c r="DZ323" s="601">
        <f t="shared" si="226"/>
        <v>131000</v>
      </c>
      <c r="EA323" s="602">
        <f t="shared" si="227"/>
        <v>752666</v>
      </c>
      <c r="EB323" s="459"/>
      <c r="EC323" s="366"/>
      <c r="ED323" s="174"/>
      <c r="EE323" s="174"/>
      <c r="EF323" s="174"/>
      <c r="EG323" s="174"/>
      <c r="EH323" s="174">
        <f t="shared" si="228"/>
        <v>0</v>
      </c>
      <c r="EI323" s="602"/>
      <c r="EJ323" s="459"/>
      <c r="EK323" s="614"/>
      <c r="EL323" s="622"/>
      <c r="EM323" s="623"/>
      <c r="EO323" s="600">
        <v>2980995.15</v>
      </c>
      <c r="EP323" s="601">
        <v>903796.85</v>
      </c>
      <c r="EQ323" s="601">
        <f t="shared" si="229"/>
        <v>3884792</v>
      </c>
      <c r="ER323" s="624" t="s">
        <v>5852</v>
      </c>
      <c r="ES323" s="625">
        <v>45149</v>
      </c>
    </row>
    <row r="324" spans="1:149">
      <c r="A324" s="231">
        <v>378</v>
      </c>
      <c r="B324" s="151">
        <v>5481</v>
      </c>
      <c r="C324" s="151">
        <v>72742739</v>
      </c>
      <c r="D324" s="232" t="s">
        <v>4434</v>
      </c>
      <c r="E324" s="366"/>
      <c r="F324" s="174">
        <v>27840</v>
      </c>
      <c r="G324" s="174"/>
      <c r="H324" s="174"/>
      <c r="I324" s="174"/>
      <c r="J324" s="367">
        <f t="shared" si="231"/>
        <v>27840</v>
      </c>
      <c r="K324" s="366"/>
      <c r="L324" s="174"/>
      <c r="M324" s="174"/>
      <c r="N324" s="174"/>
      <c r="O324" s="174"/>
      <c r="P324" s="367">
        <f t="shared" si="194"/>
        <v>0</v>
      </c>
      <c r="Q324" s="366"/>
      <c r="R324" s="174">
        <f t="shared" si="195"/>
        <v>27840</v>
      </c>
      <c r="S324" s="174"/>
      <c r="T324" s="174"/>
      <c r="U324" s="174"/>
      <c r="V324" s="367">
        <f t="shared" si="189"/>
        <v>27840</v>
      </c>
      <c r="W324" s="366"/>
      <c r="X324" s="174"/>
      <c r="Y324" s="174"/>
      <c r="Z324" s="174"/>
      <c r="AA324" s="174">
        <v>95000</v>
      </c>
      <c r="AB324" s="367">
        <f t="shared" si="190"/>
        <v>95000</v>
      </c>
      <c r="AC324" s="366"/>
      <c r="AD324" s="174"/>
      <c r="AE324" s="174"/>
      <c r="AF324" s="174"/>
      <c r="AG324" s="174"/>
      <c r="AH324" s="367">
        <f t="shared" si="191"/>
        <v>0</v>
      </c>
      <c r="AI324" s="366"/>
      <c r="AJ324" s="174"/>
      <c r="AK324" s="174"/>
      <c r="AL324" s="174"/>
      <c r="AM324" s="174">
        <f t="shared" si="196"/>
        <v>95000</v>
      </c>
      <c r="AN324" s="367">
        <f t="shared" si="192"/>
        <v>95000</v>
      </c>
      <c r="AO324" s="611"/>
      <c r="AP324" s="174"/>
      <c r="AQ324" s="174"/>
      <c r="AR324" s="174"/>
      <c r="AS324" s="174">
        <v>20000</v>
      </c>
      <c r="AT324" s="367">
        <f t="shared" si="197"/>
        <v>20000</v>
      </c>
      <c r="AU324" s="366"/>
      <c r="AV324" s="174"/>
      <c r="AW324" s="174"/>
      <c r="AX324" s="174"/>
      <c r="AY324" s="174"/>
      <c r="AZ324" s="367">
        <f t="shared" si="193"/>
        <v>0</v>
      </c>
      <c r="BA324" s="366"/>
      <c r="BB324" s="174"/>
      <c r="BC324" s="174"/>
      <c r="BD324" s="174"/>
      <c r="BE324" s="174">
        <f t="shared" si="198"/>
        <v>20000</v>
      </c>
      <c r="BF324" s="367">
        <f t="shared" si="199"/>
        <v>20000</v>
      </c>
      <c r="BG324" s="611"/>
      <c r="BH324" s="174"/>
      <c r="BI324" s="174"/>
      <c r="BJ324" s="174"/>
      <c r="BK324" s="174"/>
      <c r="BL324" s="367">
        <f t="shared" si="232"/>
        <v>0</v>
      </c>
      <c r="BM324" s="366"/>
      <c r="BN324" s="174"/>
      <c r="BO324" s="174"/>
      <c r="BP324" s="174"/>
      <c r="BQ324" s="174"/>
      <c r="BR324" s="367">
        <f t="shared" si="200"/>
        <v>0</v>
      </c>
      <c r="BS324" s="366"/>
      <c r="BT324" s="174"/>
      <c r="BU324" s="174"/>
      <c r="BV324" s="174"/>
      <c r="BW324" s="174"/>
      <c r="BX324" s="367">
        <f t="shared" si="201"/>
        <v>0</v>
      </c>
      <c r="BY324" s="366"/>
      <c r="BZ324" s="174"/>
      <c r="CA324" s="174"/>
      <c r="CB324" s="174"/>
      <c r="CC324" s="174"/>
      <c r="CD324" s="367">
        <f t="shared" si="202"/>
        <v>0</v>
      </c>
      <c r="CE324" s="618"/>
      <c r="CF324" s="366"/>
      <c r="CG324" s="174"/>
      <c r="CH324" s="174"/>
      <c r="CI324" s="174"/>
      <c r="CJ324" s="174"/>
      <c r="CK324" s="367">
        <f t="shared" si="233"/>
        <v>0</v>
      </c>
      <c r="CL324" s="611">
        <f t="shared" si="203"/>
        <v>0</v>
      </c>
      <c r="CM324" s="174">
        <f t="shared" si="204"/>
        <v>0</v>
      </c>
      <c r="CN324" s="174">
        <f t="shared" si="205"/>
        <v>0</v>
      </c>
      <c r="CO324" s="174">
        <f t="shared" si="206"/>
        <v>0</v>
      </c>
      <c r="CP324" s="174">
        <f t="shared" si="207"/>
        <v>0</v>
      </c>
      <c r="CQ324" s="367">
        <f t="shared" si="234"/>
        <v>0</v>
      </c>
      <c r="CR324" s="613"/>
      <c r="CS324" s="601"/>
      <c r="CT324" s="601"/>
      <c r="CU324" s="601"/>
      <c r="CV324" s="601"/>
      <c r="CW324" s="367">
        <f t="shared" si="230"/>
        <v>0</v>
      </c>
      <c r="CX324" s="366"/>
      <c r="CY324" s="174"/>
      <c r="CZ324" s="174"/>
      <c r="DA324" s="174"/>
      <c r="DB324" s="174"/>
      <c r="DC324" s="367">
        <f t="shared" si="208"/>
        <v>0</v>
      </c>
      <c r="DD324" s="366"/>
      <c r="DE324" s="174"/>
      <c r="DF324" s="174"/>
      <c r="DG324" s="174"/>
      <c r="DH324" s="174"/>
      <c r="DI324" s="367">
        <f t="shared" si="209"/>
        <v>0</v>
      </c>
      <c r="DJ324" s="600">
        <f t="shared" si="210"/>
        <v>0</v>
      </c>
      <c r="DK324" s="601">
        <f t="shared" si="211"/>
        <v>27840</v>
      </c>
      <c r="DL324" s="601">
        <f t="shared" si="212"/>
        <v>0</v>
      </c>
      <c r="DM324" s="601">
        <f t="shared" si="213"/>
        <v>0</v>
      </c>
      <c r="DN324" s="601">
        <f t="shared" si="214"/>
        <v>115000</v>
      </c>
      <c r="DO324" s="602">
        <f t="shared" si="215"/>
        <v>142840</v>
      </c>
      <c r="DP324" s="600">
        <f t="shared" si="216"/>
        <v>0</v>
      </c>
      <c r="DQ324" s="601">
        <f t="shared" si="217"/>
        <v>0</v>
      </c>
      <c r="DR324" s="601">
        <f t="shared" si="218"/>
        <v>0</v>
      </c>
      <c r="DS324" s="601">
        <f t="shared" si="219"/>
        <v>0</v>
      </c>
      <c r="DT324" s="601">
        <f t="shared" si="220"/>
        <v>0</v>
      </c>
      <c r="DU324" s="602">
        <f t="shared" si="221"/>
        <v>0</v>
      </c>
      <c r="DV324" s="600">
        <f t="shared" si="222"/>
        <v>0</v>
      </c>
      <c r="DW324" s="601">
        <f t="shared" si="223"/>
        <v>27840</v>
      </c>
      <c r="DX324" s="601">
        <f t="shared" si="224"/>
        <v>0</v>
      </c>
      <c r="DY324" s="601">
        <f t="shared" si="225"/>
        <v>0</v>
      </c>
      <c r="DZ324" s="601">
        <f t="shared" si="226"/>
        <v>115000</v>
      </c>
      <c r="EA324" s="602">
        <f t="shared" si="227"/>
        <v>142840</v>
      </c>
      <c r="EB324" s="459"/>
      <c r="EC324" s="366"/>
      <c r="ED324" s="174"/>
      <c r="EE324" s="174"/>
      <c r="EF324" s="174"/>
      <c r="EG324" s="174"/>
      <c r="EH324" s="174">
        <f t="shared" si="228"/>
        <v>0</v>
      </c>
      <c r="EI324" s="602"/>
      <c r="EJ324" s="459"/>
      <c r="EK324" s="614"/>
      <c r="EL324" s="622"/>
      <c r="EM324" s="623"/>
      <c r="EO324" s="600"/>
      <c r="EP324" s="601"/>
      <c r="EQ324" s="601"/>
      <c r="ER324" s="624"/>
      <c r="ES324" s="625"/>
    </row>
    <row r="325" spans="1:149">
      <c r="A325" s="231">
        <v>379</v>
      </c>
      <c r="B325" s="151">
        <v>5492</v>
      </c>
      <c r="C325" s="151">
        <v>71294180</v>
      </c>
      <c r="D325" s="232" t="s">
        <v>4440</v>
      </c>
      <c r="E325" s="366"/>
      <c r="F325" s="174">
        <v>29760</v>
      </c>
      <c r="G325" s="174"/>
      <c r="H325" s="174"/>
      <c r="I325" s="174"/>
      <c r="J325" s="367">
        <f t="shared" si="231"/>
        <v>29760</v>
      </c>
      <c r="K325" s="366"/>
      <c r="L325" s="174"/>
      <c r="M325" s="174"/>
      <c r="N325" s="174"/>
      <c r="O325" s="174"/>
      <c r="P325" s="367">
        <f t="shared" si="194"/>
        <v>0</v>
      </c>
      <c r="Q325" s="366"/>
      <c r="R325" s="174">
        <f t="shared" si="195"/>
        <v>29760</v>
      </c>
      <c r="S325" s="174"/>
      <c r="T325" s="174"/>
      <c r="U325" s="174"/>
      <c r="V325" s="367">
        <f t="shared" ref="V325:V350" si="235">SUM(Q325:U325)</f>
        <v>29760</v>
      </c>
      <c r="W325" s="366"/>
      <c r="X325" s="174"/>
      <c r="Y325" s="174"/>
      <c r="Z325" s="174"/>
      <c r="AA325" s="174">
        <v>82000</v>
      </c>
      <c r="AB325" s="367">
        <f t="shared" ref="AB325:AB350" si="236">SUM(W325:AA325)</f>
        <v>82000</v>
      </c>
      <c r="AC325" s="366"/>
      <c r="AD325" s="174"/>
      <c r="AE325" s="174"/>
      <c r="AF325" s="174"/>
      <c r="AG325" s="174"/>
      <c r="AH325" s="367">
        <f t="shared" ref="AH325:AH350" si="237">SUM(AC325:AG325)</f>
        <v>0</v>
      </c>
      <c r="AI325" s="366"/>
      <c r="AJ325" s="174"/>
      <c r="AK325" s="174"/>
      <c r="AL325" s="174"/>
      <c r="AM325" s="174">
        <f t="shared" si="196"/>
        <v>82000</v>
      </c>
      <c r="AN325" s="367">
        <f t="shared" ref="AN325:AN350" si="238">SUM(AI325:AM325)</f>
        <v>82000</v>
      </c>
      <c r="AO325" s="611"/>
      <c r="AP325" s="174"/>
      <c r="AQ325" s="174"/>
      <c r="AR325" s="174"/>
      <c r="AS325" s="174">
        <v>20000</v>
      </c>
      <c r="AT325" s="367">
        <f t="shared" si="197"/>
        <v>20000</v>
      </c>
      <c r="AU325" s="366"/>
      <c r="AV325" s="174"/>
      <c r="AW325" s="174"/>
      <c r="AX325" s="174"/>
      <c r="AY325" s="174"/>
      <c r="AZ325" s="367">
        <f t="shared" ref="AZ325:AZ350" si="239">SUM(AU325:AY325)</f>
        <v>0</v>
      </c>
      <c r="BA325" s="366"/>
      <c r="BB325" s="174"/>
      <c r="BC325" s="174"/>
      <c r="BD325" s="174"/>
      <c r="BE325" s="174">
        <f t="shared" si="198"/>
        <v>20000</v>
      </c>
      <c r="BF325" s="367">
        <f t="shared" si="199"/>
        <v>20000</v>
      </c>
      <c r="BG325" s="611"/>
      <c r="BH325" s="174"/>
      <c r="BI325" s="174"/>
      <c r="BJ325" s="174"/>
      <c r="BK325" s="174"/>
      <c r="BL325" s="367">
        <f t="shared" si="232"/>
        <v>0</v>
      </c>
      <c r="BM325" s="366"/>
      <c r="BN325" s="174"/>
      <c r="BO325" s="174"/>
      <c r="BP325" s="174"/>
      <c r="BQ325" s="174"/>
      <c r="BR325" s="367">
        <f t="shared" si="200"/>
        <v>0</v>
      </c>
      <c r="BS325" s="366"/>
      <c r="BT325" s="174"/>
      <c r="BU325" s="174"/>
      <c r="BV325" s="174"/>
      <c r="BW325" s="174"/>
      <c r="BX325" s="367">
        <f t="shared" si="201"/>
        <v>0</v>
      </c>
      <c r="BY325" s="366"/>
      <c r="BZ325" s="174"/>
      <c r="CA325" s="174"/>
      <c r="CB325" s="174"/>
      <c r="CC325" s="174"/>
      <c r="CD325" s="367">
        <f t="shared" si="202"/>
        <v>0</v>
      </c>
      <c r="CE325" s="618"/>
      <c r="CF325" s="366"/>
      <c r="CG325" s="174"/>
      <c r="CH325" s="174"/>
      <c r="CI325" s="174"/>
      <c r="CJ325" s="174"/>
      <c r="CK325" s="367">
        <f t="shared" si="233"/>
        <v>0</v>
      </c>
      <c r="CL325" s="611">
        <f t="shared" si="203"/>
        <v>0</v>
      </c>
      <c r="CM325" s="174">
        <f t="shared" si="204"/>
        <v>0</v>
      </c>
      <c r="CN325" s="174">
        <f t="shared" si="205"/>
        <v>0</v>
      </c>
      <c r="CO325" s="174">
        <f t="shared" si="206"/>
        <v>0</v>
      </c>
      <c r="CP325" s="174">
        <f t="shared" si="207"/>
        <v>0</v>
      </c>
      <c r="CQ325" s="367">
        <f t="shared" si="234"/>
        <v>0</v>
      </c>
      <c r="CR325" s="613"/>
      <c r="CS325" s="601"/>
      <c r="CT325" s="601"/>
      <c r="CU325" s="601"/>
      <c r="CV325" s="601"/>
      <c r="CW325" s="367">
        <f t="shared" si="230"/>
        <v>0</v>
      </c>
      <c r="CX325" s="366"/>
      <c r="CY325" s="174"/>
      <c r="CZ325" s="174"/>
      <c r="DA325" s="174"/>
      <c r="DB325" s="174"/>
      <c r="DC325" s="367">
        <f t="shared" si="208"/>
        <v>0</v>
      </c>
      <c r="DD325" s="366"/>
      <c r="DE325" s="174"/>
      <c r="DF325" s="174"/>
      <c r="DG325" s="174"/>
      <c r="DH325" s="174"/>
      <c r="DI325" s="367">
        <f t="shared" si="209"/>
        <v>0</v>
      </c>
      <c r="DJ325" s="600">
        <f t="shared" si="210"/>
        <v>0</v>
      </c>
      <c r="DK325" s="601">
        <f t="shared" si="211"/>
        <v>29760</v>
      </c>
      <c r="DL325" s="601">
        <f t="shared" si="212"/>
        <v>0</v>
      </c>
      <c r="DM325" s="601">
        <f t="shared" si="213"/>
        <v>0</v>
      </c>
      <c r="DN325" s="601">
        <f t="shared" si="214"/>
        <v>102000</v>
      </c>
      <c r="DO325" s="602">
        <f t="shared" si="215"/>
        <v>131760</v>
      </c>
      <c r="DP325" s="600">
        <f t="shared" si="216"/>
        <v>0</v>
      </c>
      <c r="DQ325" s="601">
        <f t="shared" si="217"/>
        <v>0</v>
      </c>
      <c r="DR325" s="601">
        <f t="shared" si="218"/>
        <v>0</v>
      </c>
      <c r="DS325" s="601">
        <f t="shared" si="219"/>
        <v>0</v>
      </c>
      <c r="DT325" s="601">
        <f t="shared" si="220"/>
        <v>0</v>
      </c>
      <c r="DU325" s="602">
        <f t="shared" si="221"/>
        <v>0</v>
      </c>
      <c r="DV325" s="600">
        <f t="shared" si="222"/>
        <v>0</v>
      </c>
      <c r="DW325" s="601">
        <f t="shared" si="223"/>
        <v>29760</v>
      </c>
      <c r="DX325" s="601">
        <f t="shared" si="224"/>
        <v>0</v>
      </c>
      <c r="DY325" s="601">
        <f t="shared" si="225"/>
        <v>0</v>
      </c>
      <c r="DZ325" s="601">
        <f t="shared" si="226"/>
        <v>102000</v>
      </c>
      <c r="EA325" s="602">
        <f t="shared" si="227"/>
        <v>131760</v>
      </c>
      <c r="EB325" s="459"/>
      <c r="EC325" s="366"/>
      <c r="ED325" s="174"/>
      <c r="EE325" s="174"/>
      <c r="EF325" s="174"/>
      <c r="EG325" s="174"/>
      <c r="EH325" s="174">
        <f t="shared" si="228"/>
        <v>0</v>
      </c>
      <c r="EI325" s="602"/>
      <c r="EJ325" s="459"/>
      <c r="EK325" s="614"/>
      <c r="EL325" s="622"/>
      <c r="EM325" s="623"/>
      <c r="EO325" s="600">
        <v>361728.8</v>
      </c>
      <c r="EP325" s="601">
        <v>109671.2</v>
      </c>
      <c r="EQ325" s="601">
        <f t="shared" si="229"/>
        <v>471400</v>
      </c>
      <c r="ER325" s="624" t="s">
        <v>5793</v>
      </c>
      <c r="ES325" s="625">
        <v>45132</v>
      </c>
    </row>
    <row r="326" spans="1:149">
      <c r="A326" s="231">
        <v>380</v>
      </c>
      <c r="B326" s="151">
        <v>5457</v>
      </c>
      <c r="C326" s="151">
        <v>855049</v>
      </c>
      <c r="D326" s="232" t="s">
        <v>2243</v>
      </c>
      <c r="E326" s="366"/>
      <c r="F326" s="174">
        <v>184320</v>
      </c>
      <c r="G326" s="174"/>
      <c r="H326" s="174"/>
      <c r="I326" s="174"/>
      <c r="J326" s="367">
        <f t="shared" si="231"/>
        <v>184320</v>
      </c>
      <c r="K326" s="366"/>
      <c r="L326" s="174"/>
      <c r="M326" s="174"/>
      <c r="N326" s="174"/>
      <c r="O326" s="174"/>
      <c r="P326" s="367">
        <f t="shared" ref="P326:P350" si="240">SUM(K326:O326)</f>
        <v>0</v>
      </c>
      <c r="Q326" s="366"/>
      <c r="R326" s="174">
        <f t="shared" ref="R326:R350" si="241">F326-L326</f>
        <v>184320</v>
      </c>
      <c r="S326" s="174"/>
      <c r="T326" s="174"/>
      <c r="U326" s="174"/>
      <c r="V326" s="367">
        <f t="shared" si="235"/>
        <v>184320</v>
      </c>
      <c r="W326" s="366"/>
      <c r="X326" s="174"/>
      <c r="Y326" s="174"/>
      <c r="Z326" s="174"/>
      <c r="AA326" s="174"/>
      <c r="AB326" s="367">
        <f t="shared" si="236"/>
        <v>0</v>
      </c>
      <c r="AC326" s="366"/>
      <c r="AD326" s="174"/>
      <c r="AE326" s="174"/>
      <c r="AF326" s="174"/>
      <c r="AG326" s="174"/>
      <c r="AH326" s="367">
        <f t="shared" si="237"/>
        <v>0</v>
      </c>
      <c r="AI326" s="366"/>
      <c r="AJ326" s="174"/>
      <c r="AK326" s="174"/>
      <c r="AL326" s="174"/>
      <c r="AM326" s="174">
        <f t="shared" ref="AM326:AM350" si="242">AA326-AG326</f>
        <v>0</v>
      </c>
      <c r="AN326" s="367">
        <f t="shared" si="238"/>
        <v>0</v>
      </c>
      <c r="AO326" s="611"/>
      <c r="AP326" s="174"/>
      <c r="AQ326" s="174"/>
      <c r="AR326" s="174"/>
      <c r="AS326" s="174">
        <v>229000</v>
      </c>
      <c r="AT326" s="367">
        <f t="shared" ref="AT326:AT350" si="243">SUM(AO326:AS326)</f>
        <v>229000</v>
      </c>
      <c r="AU326" s="366"/>
      <c r="AV326" s="174"/>
      <c r="AW326" s="174"/>
      <c r="AX326" s="174"/>
      <c r="AY326" s="174">
        <v>0</v>
      </c>
      <c r="AZ326" s="367">
        <f t="shared" si="239"/>
        <v>0</v>
      </c>
      <c r="BA326" s="366"/>
      <c r="BB326" s="174"/>
      <c r="BC326" s="174"/>
      <c r="BD326" s="174"/>
      <c r="BE326" s="174">
        <f t="shared" ref="BE326:BE350" si="244">AS326-AY326</f>
        <v>229000</v>
      </c>
      <c r="BF326" s="367">
        <f t="shared" ref="BF326:BF350" si="245">SUM(BA326:BE326)</f>
        <v>229000</v>
      </c>
      <c r="BG326" s="611"/>
      <c r="BH326" s="174"/>
      <c r="BI326" s="174"/>
      <c r="BJ326" s="174"/>
      <c r="BK326" s="174"/>
      <c r="BL326" s="367">
        <f t="shared" si="232"/>
        <v>0</v>
      </c>
      <c r="BM326" s="366"/>
      <c r="BN326" s="174"/>
      <c r="BO326" s="174"/>
      <c r="BP326" s="174"/>
      <c r="BQ326" s="174"/>
      <c r="BR326" s="367">
        <f t="shared" ref="BR326:BR350" si="246">SUM(BM326:BQ326)</f>
        <v>0</v>
      </c>
      <c r="BS326" s="366"/>
      <c r="BT326" s="174"/>
      <c r="BU326" s="174"/>
      <c r="BV326" s="174"/>
      <c r="BW326" s="174"/>
      <c r="BX326" s="367">
        <f t="shared" ref="BX326:BX350" si="247">SUM(BS326:BW326)</f>
        <v>0</v>
      </c>
      <c r="BY326" s="366">
        <v>346440</v>
      </c>
      <c r="BZ326" s="174"/>
      <c r="CA326" s="174">
        <v>117097</v>
      </c>
      <c r="CB326" s="174">
        <v>6929</v>
      </c>
      <c r="CC326" s="174"/>
      <c r="CD326" s="367">
        <f t="shared" ref="CD326:CD350" si="248">SUM(BY326:CC326)</f>
        <v>470466</v>
      </c>
      <c r="CE326" s="618">
        <v>1</v>
      </c>
      <c r="CF326" s="366"/>
      <c r="CG326" s="174"/>
      <c r="CH326" s="174"/>
      <c r="CI326" s="174"/>
      <c r="CJ326" s="174"/>
      <c r="CK326" s="367">
        <f t="shared" si="233"/>
        <v>0</v>
      </c>
      <c r="CL326" s="611">
        <f t="shared" ref="CL326:CL350" si="249">BY326-CF326</f>
        <v>346440</v>
      </c>
      <c r="CM326" s="174">
        <f t="shared" ref="CM326:CM350" si="250">BZ326-CG326</f>
        <v>0</v>
      </c>
      <c r="CN326" s="174">
        <f t="shared" ref="CN326:CN350" si="251">CA326-CH326</f>
        <v>117097</v>
      </c>
      <c r="CO326" s="174">
        <f t="shared" ref="CO326:CO350" si="252">CB326-CI326</f>
        <v>6929</v>
      </c>
      <c r="CP326" s="174">
        <f t="shared" ref="CP326:CP350" si="253">CC326-CJ326</f>
        <v>0</v>
      </c>
      <c r="CQ326" s="367">
        <f t="shared" si="234"/>
        <v>470466</v>
      </c>
      <c r="CR326" s="613"/>
      <c r="CS326" s="601"/>
      <c r="CT326" s="601"/>
      <c r="CU326" s="601"/>
      <c r="CV326" s="601"/>
      <c r="CW326" s="367">
        <f t="shared" si="230"/>
        <v>0</v>
      </c>
      <c r="CX326" s="366"/>
      <c r="CY326" s="174"/>
      <c r="CZ326" s="174"/>
      <c r="DA326" s="174"/>
      <c r="DB326" s="174"/>
      <c r="DC326" s="367">
        <f t="shared" ref="DC326:DC350" si="254">SUM(CX326:DB326)</f>
        <v>0</v>
      </c>
      <c r="DD326" s="366"/>
      <c r="DE326" s="174"/>
      <c r="DF326" s="174"/>
      <c r="DG326" s="174"/>
      <c r="DH326" s="174"/>
      <c r="DI326" s="367">
        <f t="shared" ref="DI326:DI350" si="255">SUM(DD326:DH326)</f>
        <v>0</v>
      </c>
      <c r="DJ326" s="600">
        <f t="shared" ref="DJ326:DJ350" si="256">E326+W326+AO326+BG326+BY326+CR326</f>
        <v>346440</v>
      </c>
      <c r="DK326" s="601">
        <f t="shared" ref="DK326:DK350" si="257">F326+X326+AP326+BH326+BZ326+CS326</f>
        <v>184320</v>
      </c>
      <c r="DL326" s="601">
        <f t="shared" ref="DL326:DL350" si="258">G326+Y326+AQ326+BI326+CA326+CT326</f>
        <v>117097</v>
      </c>
      <c r="DM326" s="601">
        <f t="shared" ref="DM326:DM350" si="259">H326+Z326+AR326+BJ326+CB326+CU326</f>
        <v>6929</v>
      </c>
      <c r="DN326" s="601">
        <f t="shared" ref="DN326:DN350" si="260">I326+AA326+AS326+BK326+CC326+CV326</f>
        <v>229000</v>
      </c>
      <c r="DO326" s="602">
        <f t="shared" ref="DO326:DO350" si="261">SUM(DJ326:DN326)</f>
        <v>883786</v>
      </c>
      <c r="DP326" s="600">
        <f t="shared" ref="DP326:DP350" si="262">K326+AC326+AU326+BM326+CF326+CX326</f>
        <v>0</v>
      </c>
      <c r="DQ326" s="601">
        <f t="shared" ref="DQ326:DQ350" si="263">L326+AD326+AV326+BN326+CG326+CY326</f>
        <v>0</v>
      </c>
      <c r="DR326" s="601">
        <f t="shared" ref="DR326:DR350" si="264">M326+AE326+AW326+BO326+CH326+CZ326</f>
        <v>0</v>
      </c>
      <c r="DS326" s="601">
        <f t="shared" ref="DS326:DS350" si="265">N326+AF326+AX326+BP326+CI326+DA326</f>
        <v>0</v>
      </c>
      <c r="DT326" s="601">
        <f t="shared" ref="DT326:DT350" si="266">O326+AG326+AY326+BQ326+CJ326+DB326</f>
        <v>0</v>
      </c>
      <c r="DU326" s="602">
        <f t="shared" ref="DU326:DU350" si="267">SUM(DP326:DT326)</f>
        <v>0</v>
      </c>
      <c r="DV326" s="600">
        <f t="shared" ref="DV326:DV350" si="268">Q326+AI326+BA326+DD326+BS326+CL326</f>
        <v>346440</v>
      </c>
      <c r="DW326" s="601">
        <f t="shared" ref="DW326:DW350" si="269">R326+AJ326+BB326+DE326+BT326+CM326</f>
        <v>184320</v>
      </c>
      <c r="DX326" s="601">
        <f t="shared" ref="DX326:DX350" si="270">S326+AK326+BC326+DF326+BU326+CN326</f>
        <v>117097</v>
      </c>
      <c r="DY326" s="601">
        <f t="shared" ref="DY326:DY350" si="271">T326+AL326+BD326+DG326+BV326+CO326</f>
        <v>6929</v>
      </c>
      <c r="DZ326" s="601">
        <f t="shared" ref="DZ326:DZ350" si="272">U326+AM326+BE326+DH326+BW326+CP326</f>
        <v>229000</v>
      </c>
      <c r="EA326" s="602">
        <f t="shared" ref="EA326:EA350" si="273">SUM(DV326:DZ326)</f>
        <v>883786</v>
      </c>
      <c r="EB326" s="459"/>
      <c r="EC326" s="366"/>
      <c r="ED326" s="174"/>
      <c r="EE326" s="174"/>
      <c r="EF326" s="174"/>
      <c r="EG326" s="174"/>
      <c r="EH326" s="174">
        <f t="shared" ref="EH326:EH350" si="274">SUM(EC326:EG326)</f>
        <v>0</v>
      </c>
      <c r="EI326" s="602"/>
      <c r="EJ326" s="459"/>
      <c r="EK326" s="614"/>
      <c r="EL326" s="622"/>
      <c r="EM326" s="623"/>
      <c r="EO326" s="600">
        <v>1940923.58</v>
      </c>
      <c r="EP326" s="601">
        <v>588461.42000000004</v>
      </c>
      <c r="EQ326" s="601">
        <f t="shared" ref="EQ326:EQ350" si="275">SUM(EO326:EP326)</f>
        <v>2529385</v>
      </c>
      <c r="ER326" s="624" t="s">
        <v>5736</v>
      </c>
      <c r="ES326" s="625">
        <v>45089</v>
      </c>
    </row>
    <row r="327" spans="1:149">
      <c r="A327" s="231">
        <v>381</v>
      </c>
      <c r="B327" s="151">
        <v>5459</v>
      </c>
      <c r="C327" s="151">
        <v>70946086</v>
      </c>
      <c r="D327" s="232" t="s">
        <v>2247</v>
      </c>
      <c r="E327" s="366"/>
      <c r="F327" s="174"/>
      <c r="G327" s="174"/>
      <c r="H327" s="174"/>
      <c r="I327" s="174"/>
      <c r="J327" s="367">
        <f t="shared" si="231"/>
        <v>0</v>
      </c>
      <c r="K327" s="366"/>
      <c r="L327" s="174"/>
      <c r="M327" s="174"/>
      <c r="N327" s="174"/>
      <c r="O327" s="174"/>
      <c r="P327" s="367">
        <f t="shared" si="240"/>
        <v>0</v>
      </c>
      <c r="Q327" s="366"/>
      <c r="R327" s="174">
        <f t="shared" si="241"/>
        <v>0</v>
      </c>
      <c r="S327" s="174"/>
      <c r="T327" s="174"/>
      <c r="U327" s="174"/>
      <c r="V327" s="367">
        <f t="shared" si="235"/>
        <v>0</v>
      </c>
      <c r="W327" s="366"/>
      <c r="X327" s="174"/>
      <c r="Y327" s="174"/>
      <c r="Z327" s="174"/>
      <c r="AA327" s="174"/>
      <c r="AB327" s="367">
        <f t="shared" si="236"/>
        <v>0</v>
      </c>
      <c r="AC327" s="366"/>
      <c r="AD327" s="174"/>
      <c r="AE327" s="174"/>
      <c r="AF327" s="174"/>
      <c r="AG327" s="174"/>
      <c r="AH327" s="367">
        <f t="shared" si="237"/>
        <v>0</v>
      </c>
      <c r="AI327" s="366"/>
      <c r="AJ327" s="174"/>
      <c r="AK327" s="174"/>
      <c r="AL327" s="174"/>
      <c r="AM327" s="174">
        <f t="shared" si="242"/>
        <v>0</v>
      </c>
      <c r="AN327" s="367">
        <f t="shared" si="238"/>
        <v>0</v>
      </c>
      <c r="AO327" s="611"/>
      <c r="AP327" s="174"/>
      <c r="AQ327" s="174"/>
      <c r="AR327" s="174"/>
      <c r="AS327" s="174"/>
      <c r="AT327" s="367">
        <f t="shared" si="243"/>
        <v>0</v>
      </c>
      <c r="AU327" s="366"/>
      <c r="AV327" s="174"/>
      <c r="AW327" s="174"/>
      <c r="AX327" s="174"/>
      <c r="AY327" s="174"/>
      <c r="AZ327" s="367">
        <f t="shared" si="239"/>
        <v>0</v>
      </c>
      <c r="BA327" s="366"/>
      <c r="BB327" s="174"/>
      <c r="BC327" s="174"/>
      <c r="BD327" s="174"/>
      <c r="BE327" s="174">
        <f t="shared" si="244"/>
        <v>0</v>
      </c>
      <c r="BF327" s="367">
        <f t="shared" si="245"/>
        <v>0</v>
      </c>
      <c r="BG327" s="611"/>
      <c r="BH327" s="174"/>
      <c r="BI327" s="174"/>
      <c r="BJ327" s="174"/>
      <c r="BK327" s="174"/>
      <c r="BL327" s="367">
        <f t="shared" si="232"/>
        <v>0</v>
      </c>
      <c r="BM327" s="366"/>
      <c r="BN327" s="174"/>
      <c r="BO327" s="174"/>
      <c r="BP327" s="174"/>
      <c r="BQ327" s="174"/>
      <c r="BR327" s="367">
        <f t="shared" si="246"/>
        <v>0</v>
      </c>
      <c r="BS327" s="366"/>
      <c r="BT327" s="174"/>
      <c r="BU327" s="174"/>
      <c r="BV327" s="174"/>
      <c r="BW327" s="174"/>
      <c r="BX327" s="367">
        <f t="shared" si="247"/>
        <v>0</v>
      </c>
      <c r="BY327" s="366"/>
      <c r="BZ327" s="174"/>
      <c r="CA327" s="174"/>
      <c r="CB327" s="174"/>
      <c r="CC327" s="174"/>
      <c r="CD327" s="367">
        <f t="shared" si="248"/>
        <v>0</v>
      </c>
      <c r="CE327" s="618"/>
      <c r="CF327" s="366"/>
      <c r="CG327" s="174"/>
      <c r="CH327" s="174"/>
      <c r="CI327" s="174"/>
      <c r="CJ327" s="174"/>
      <c r="CK327" s="367">
        <f t="shared" si="233"/>
        <v>0</v>
      </c>
      <c r="CL327" s="611">
        <f t="shared" si="249"/>
        <v>0</v>
      </c>
      <c r="CM327" s="174">
        <f t="shared" si="250"/>
        <v>0</v>
      </c>
      <c r="CN327" s="174">
        <f t="shared" si="251"/>
        <v>0</v>
      </c>
      <c r="CO327" s="174">
        <f t="shared" si="252"/>
        <v>0</v>
      </c>
      <c r="CP327" s="174">
        <f t="shared" si="253"/>
        <v>0</v>
      </c>
      <c r="CQ327" s="367">
        <f t="shared" si="234"/>
        <v>0</v>
      </c>
      <c r="CR327" s="613"/>
      <c r="CS327" s="601"/>
      <c r="CT327" s="601"/>
      <c r="CU327" s="601"/>
      <c r="CV327" s="601"/>
      <c r="CW327" s="367">
        <f t="shared" si="230"/>
        <v>0</v>
      </c>
      <c r="CX327" s="366"/>
      <c r="CY327" s="174"/>
      <c r="CZ327" s="174"/>
      <c r="DA327" s="174"/>
      <c r="DB327" s="174"/>
      <c r="DC327" s="367">
        <f t="shared" si="254"/>
        <v>0</v>
      </c>
      <c r="DD327" s="366"/>
      <c r="DE327" s="174"/>
      <c r="DF327" s="174"/>
      <c r="DG327" s="174"/>
      <c r="DH327" s="174"/>
      <c r="DI327" s="367">
        <f t="shared" si="255"/>
        <v>0</v>
      </c>
      <c r="DJ327" s="600">
        <f t="shared" si="256"/>
        <v>0</v>
      </c>
      <c r="DK327" s="601">
        <f t="shared" si="257"/>
        <v>0</v>
      </c>
      <c r="DL327" s="601">
        <f t="shared" si="258"/>
        <v>0</v>
      </c>
      <c r="DM327" s="601">
        <f t="shared" si="259"/>
        <v>0</v>
      </c>
      <c r="DN327" s="601">
        <f t="shared" si="260"/>
        <v>0</v>
      </c>
      <c r="DO327" s="602">
        <f t="shared" si="261"/>
        <v>0</v>
      </c>
      <c r="DP327" s="600">
        <f t="shared" si="262"/>
        <v>0</v>
      </c>
      <c r="DQ327" s="601">
        <f t="shared" si="263"/>
        <v>0</v>
      </c>
      <c r="DR327" s="601">
        <f t="shared" si="264"/>
        <v>0</v>
      </c>
      <c r="DS327" s="601">
        <f t="shared" si="265"/>
        <v>0</v>
      </c>
      <c r="DT327" s="601">
        <f t="shared" si="266"/>
        <v>0</v>
      </c>
      <c r="DU327" s="602">
        <f t="shared" si="267"/>
        <v>0</v>
      </c>
      <c r="DV327" s="600">
        <f t="shared" si="268"/>
        <v>0</v>
      </c>
      <c r="DW327" s="601">
        <f t="shared" si="269"/>
        <v>0</v>
      </c>
      <c r="DX327" s="601">
        <f t="shared" si="270"/>
        <v>0</v>
      </c>
      <c r="DY327" s="601">
        <f t="shared" si="271"/>
        <v>0</v>
      </c>
      <c r="DZ327" s="601">
        <f t="shared" si="272"/>
        <v>0</v>
      </c>
      <c r="EA327" s="602">
        <f t="shared" si="273"/>
        <v>0</v>
      </c>
      <c r="EB327" s="459"/>
      <c r="EC327" s="366"/>
      <c r="ED327" s="174"/>
      <c r="EE327" s="174"/>
      <c r="EF327" s="174"/>
      <c r="EG327" s="174"/>
      <c r="EH327" s="174">
        <f t="shared" si="274"/>
        <v>0</v>
      </c>
      <c r="EI327" s="602"/>
      <c r="EJ327" s="459"/>
      <c r="EK327" s="614"/>
      <c r="EL327" s="622"/>
      <c r="EM327" s="623"/>
      <c r="EO327" s="600">
        <v>1515305.23</v>
      </c>
      <c r="EP327" s="601">
        <v>459419.77</v>
      </c>
      <c r="EQ327" s="601">
        <f t="shared" si="275"/>
        <v>1974725</v>
      </c>
      <c r="ER327" s="624" t="s">
        <v>5704</v>
      </c>
      <c r="ES327" s="625">
        <v>45061</v>
      </c>
    </row>
    <row r="328" spans="1:149">
      <c r="A328" s="231">
        <v>382</v>
      </c>
      <c r="B328" s="151">
        <v>5482</v>
      </c>
      <c r="C328" s="151">
        <v>71006923</v>
      </c>
      <c r="D328" s="232" t="s">
        <v>2252</v>
      </c>
      <c r="E328" s="366"/>
      <c r="F328" s="174">
        <v>9600</v>
      </c>
      <c r="G328" s="174"/>
      <c r="H328" s="174"/>
      <c r="I328" s="174"/>
      <c r="J328" s="367">
        <f t="shared" si="231"/>
        <v>9600</v>
      </c>
      <c r="K328" s="366"/>
      <c r="L328" s="174"/>
      <c r="M328" s="174"/>
      <c r="N328" s="174"/>
      <c r="O328" s="174"/>
      <c r="P328" s="367">
        <f t="shared" si="240"/>
        <v>0</v>
      </c>
      <c r="Q328" s="366"/>
      <c r="R328" s="174">
        <f t="shared" si="241"/>
        <v>9600</v>
      </c>
      <c r="S328" s="174"/>
      <c r="T328" s="174"/>
      <c r="U328" s="174"/>
      <c r="V328" s="367">
        <f t="shared" si="235"/>
        <v>9600</v>
      </c>
      <c r="W328" s="366"/>
      <c r="X328" s="174"/>
      <c r="Y328" s="174"/>
      <c r="Z328" s="174"/>
      <c r="AA328" s="174">
        <v>40000</v>
      </c>
      <c r="AB328" s="367">
        <f t="shared" si="236"/>
        <v>40000</v>
      </c>
      <c r="AC328" s="366"/>
      <c r="AD328" s="174"/>
      <c r="AE328" s="174"/>
      <c r="AF328" s="174"/>
      <c r="AG328" s="174"/>
      <c r="AH328" s="367">
        <f t="shared" si="237"/>
        <v>0</v>
      </c>
      <c r="AI328" s="366"/>
      <c r="AJ328" s="174"/>
      <c r="AK328" s="174"/>
      <c r="AL328" s="174"/>
      <c r="AM328" s="174">
        <f t="shared" si="242"/>
        <v>40000</v>
      </c>
      <c r="AN328" s="367">
        <f t="shared" si="238"/>
        <v>40000</v>
      </c>
      <c r="AO328" s="611"/>
      <c r="AP328" s="174"/>
      <c r="AQ328" s="174"/>
      <c r="AR328" s="174"/>
      <c r="AS328" s="174"/>
      <c r="AT328" s="367">
        <f t="shared" si="243"/>
        <v>0</v>
      </c>
      <c r="AU328" s="366"/>
      <c r="AV328" s="174"/>
      <c r="AW328" s="174"/>
      <c r="AX328" s="174"/>
      <c r="AY328" s="174"/>
      <c r="AZ328" s="367">
        <f t="shared" si="239"/>
        <v>0</v>
      </c>
      <c r="BA328" s="366"/>
      <c r="BB328" s="174"/>
      <c r="BC328" s="174"/>
      <c r="BD328" s="174"/>
      <c r="BE328" s="174">
        <f t="shared" si="244"/>
        <v>0</v>
      </c>
      <c r="BF328" s="367">
        <f t="shared" si="245"/>
        <v>0</v>
      </c>
      <c r="BG328" s="611"/>
      <c r="BH328" s="174"/>
      <c r="BI328" s="174"/>
      <c r="BJ328" s="174"/>
      <c r="BK328" s="174"/>
      <c r="BL328" s="367">
        <f t="shared" si="232"/>
        <v>0</v>
      </c>
      <c r="BM328" s="366"/>
      <c r="BN328" s="174"/>
      <c r="BO328" s="174"/>
      <c r="BP328" s="174"/>
      <c r="BQ328" s="174"/>
      <c r="BR328" s="367">
        <f t="shared" si="246"/>
        <v>0</v>
      </c>
      <c r="BS328" s="366"/>
      <c r="BT328" s="174"/>
      <c r="BU328" s="174"/>
      <c r="BV328" s="174"/>
      <c r="BW328" s="174"/>
      <c r="BX328" s="367">
        <f t="shared" si="247"/>
        <v>0</v>
      </c>
      <c r="BY328" s="366"/>
      <c r="BZ328" s="174"/>
      <c r="CA328" s="174"/>
      <c r="CB328" s="174"/>
      <c r="CC328" s="174"/>
      <c r="CD328" s="367">
        <f t="shared" si="248"/>
        <v>0</v>
      </c>
      <c r="CE328" s="618"/>
      <c r="CF328" s="366"/>
      <c r="CG328" s="174"/>
      <c r="CH328" s="174"/>
      <c r="CI328" s="174"/>
      <c r="CJ328" s="174"/>
      <c r="CK328" s="367">
        <f t="shared" si="233"/>
        <v>0</v>
      </c>
      <c r="CL328" s="611">
        <f t="shared" si="249"/>
        <v>0</v>
      </c>
      <c r="CM328" s="174">
        <f t="shared" si="250"/>
        <v>0</v>
      </c>
      <c r="CN328" s="174">
        <f t="shared" si="251"/>
        <v>0</v>
      </c>
      <c r="CO328" s="174">
        <f t="shared" si="252"/>
        <v>0</v>
      </c>
      <c r="CP328" s="174">
        <f t="shared" si="253"/>
        <v>0</v>
      </c>
      <c r="CQ328" s="367">
        <f t="shared" si="234"/>
        <v>0</v>
      </c>
      <c r="CR328" s="613"/>
      <c r="CS328" s="601"/>
      <c r="CT328" s="601"/>
      <c r="CU328" s="601"/>
      <c r="CV328" s="601"/>
      <c r="CW328" s="367">
        <f t="shared" si="230"/>
        <v>0</v>
      </c>
      <c r="CX328" s="366"/>
      <c r="CY328" s="174"/>
      <c r="CZ328" s="174"/>
      <c r="DA328" s="174"/>
      <c r="DB328" s="174"/>
      <c r="DC328" s="367">
        <f t="shared" si="254"/>
        <v>0</v>
      </c>
      <c r="DD328" s="366"/>
      <c r="DE328" s="174"/>
      <c r="DF328" s="174"/>
      <c r="DG328" s="174"/>
      <c r="DH328" s="174"/>
      <c r="DI328" s="367">
        <f t="shared" si="255"/>
        <v>0</v>
      </c>
      <c r="DJ328" s="600">
        <f t="shared" si="256"/>
        <v>0</v>
      </c>
      <c r="DK328" s="601">
        <f t="shared" si="257"/>
        <v>9600</v>
      </c>
      <c r="DL328" s="601">
        <f t="shared" si="258"/>
        <v>0</v>
      </c>
      <c r="DM328" s="601">
        <f t="shared" si="259"/>
        <v>0</v>
      </c>
      <c r="DN328" s="601">
        <f t="shared" si="260"/>
        <v>40000</v>
      </c>
      <c r="DO328" s="602">
        <f t="shared" si="261"/>
        <v>49600</v>
      </c>
      <c r="DP328" s="600">
        <f t="shared" si="262"/>
        <v>0</v>
      </c>
      <c r="DQ328" s="601">
        <f t="shared" si="263"/>
        <v>0</v>
      </c>
      <c r="DR328" s="601">
        <f t="shared" si="264"/>
        <v>0</v>
      </c>
      <c r="DS328" s="601">
        <f t="shared" si="265"/>
        <v>0</v>
      </c>
      <c r="DT328" s="601">
        <f t="shared" si="266"/>
        <v>0</v>
      </c>
      <c r="DU328" s="602">
        <f t="shared" si="267"/>
        <v>0</v>
      </c>
      <c r="DV328" s="600">
        <f t="shared" si="268"/>
        <v>0</v>
      </c>
      <c r="DW328" s="601">
        <f t="shared" si="269"/>
        <v>9600</v>
      </c>
      <c r="DX328" s="601">
        <f t="shared" si="270"/>
        <v>0</v>
      </c>
      <c r="DY328" s="601">
        <f t="shared" si="271"/>
        <v>0</v>
      </c>
      <c r="DZ328" s="601">
        <f t="shared" si="272"/>
        <v>40000</v>
      </c>
      <c r="EA328" s="602">
        <f t="shared" si="273"/>
        <v>49600</v>
      </c>
      <c r="EB328" s="459"/>
      <c r="EC328" s="366"/>
      <c r="ED328" s="174"/>
      <c r="EE328" s="174"/>
      <c r="EF328" s="174"/>
      <c r="EG328" s="174"/>
      <c r="EH328" s="174">
        <f t="shared" si="274"/>
        <v>0</v>
      </c>
      <c r="EI328" s="602"/>
      <c r="EJ328" s="459"/>
      <c r="EK328" s="614"/>
      <c r="EL328" s="622"/>
      <c r="EM328" s="623"/>
      <c r="EO328" s="600"/>
      <c r="EP328" s="601"/>
      <c r="EQ328" s="601"/>
      <c r="ER328" s="624"/>
      <c r="ES328" s="625"/>
    </row>
    <row r="329" spans="1:149">
      <c r="A329" s="231">
        <v>383</v>
      </c>
      <c r="B329" s="151">
        <v>3421</v>
      </c>
      <c r="C329" s="151">
        <v>72741651</v>
      </c>
      <c r="D329" s="232" t="s">
        <v>2258</v>
      </c>
      <c r="E329" s="366"/>
      <c r="F329" s="174"/>
      <c r="G329" s="174"/>
      <c r="H329" s="174"/>
      <c r="I329" s="174"/>
      <c r="J329" s="367">
        <f t="shared" si="231"/>
        <v>0</v>
      </c>
      <c r="K329" s="366"/>
      <c r="L329" s="174"/>
      <c r="M329" s="174"/>
      <c r="N329" s="174"/>
      <c r="O329" s="174"/>
      <c r="P329" s="367">
        <f t="shared" si="240"/>
        <v>0</v>
      </c>
      <c r="Q329" s="366"/>
      <c r="R329" s="174">
        <f t="shared" si="241"/>
        <v>0</v>
      </c>
      <c r="S329" s="174"/>
      <c r="T329" s="174"/>
      <c r="U329" s="174"/>
      <c r="V329" s="367">
        <f t="shared" si="235"/>
        <v>0</v>
      </c>
      <c r="W329" s="366"/>
      <c r="X329" s="174"/>
      <c r="Y329" s="174"/>
      <c r="Z329" s="174"/>
      <c r="AA329" s="174"/>
      <c r="AB329" s="367">
        <f t="shared" si="236"/>
        <v>0</v>
      </c>
      <c r="AC329" s="366"/>
      <c r="AD329" s="174"/>
      <c r="AE329" s="174"/>
      <c r="AF329" s="174"/>
      <c r="AG329" s="174"/>
      <c r="AH329" s="367">
        <f t="shared" si="237"/>
        <v>0</v>
      </c>
      <c r="AI329" s="366"/>
      <c r="AJ329" s="174"/>
      <c r="AK329" s="174"/>
      <c r="AL329" s="174"/>
      <c r="AM329" s="174">
        <f t="shared" si="242"/>
        <v>0</v>
      </c>
      <c r="AN329" s="367">
        <f t="shared" si="238"/>
        <v>0</v>
      </c>
      <c r="AO329" s="611"/>
      <c r="AP329" s="174"/>
      <c r="AQ329" s="174"/>
      <c r="AR329" s="174"/>
      <c r="AS329" s="174"/>
      <c r="AT329" s="367">
        <f t="shared" si="243"/>
        <v>0</v>
      </c>
      <c r="AU329" s="366"/>
      <c r="AV329" s="174"/>
      <c r="AW329" s="174"/>
      <c r="AX329" s="174"/>
      <c r="AY329" s="174"/>
      <c r="AZ329" s="367">
        <f t="shared" si="239"/>
        <v>0</v>
      </c>
      <c r="BA329" s="366"/>
      <c r="BB329" s="174"/>
      <c r="BC329" s="174"/>
      <c r="BD329" s="174"/>
      <c r="BE329" s="174">
        <f t="shared" si="244"/>
        <v>0</v>
      </c>
      <c r="BF329" s="367">
        <f t="shared" si="245"/>
        <v>0</v>
      </c>
      <c r="BG329" s="611"/>
      <c r="BH329" s="174"/>
      <c r="BI329" s="174"/>
      <c r="BJ329" s="174"/>
      <c r="BK329" s="174"/>
      <c r="BL329" s="367">
        <f t="shared" si="232"/>
        <v>0</v>
      </c>
      <c r="BM329" s="366"/>
      <c r="BN329" s="174"/>
      <c r="BO329" s="174"/>
      <c r="BP329" s="174"/>
      <c r="BQ329" s="174"/>
      <c r="BR329" s="367">
        <f t="shared" si="246"/>
        <v>0</v>
      </c>
      <c r="BS329" s="366"/>
      <c r="BT329" s="174"/>
      <c r="BU329" s="174"/>
      <c r="BV329" s="174"/>
      <c r="BW329" s="174"/>
      <c r="BX329" s="367">
        <f t="shared" si="247"/>
        <v>0</v>
      </c>
      <c r="BY329" s="366"/>
      <c r="BZ329" s="174"/>
      <c r="CA329" s="174"/>
      <c r="CB329" s="174"/>
      <c r="CC329" s="174"/>
      <c r="CD329" s="367">
        <f t="shared" si="248"/>
        <v>0</v>
      </c>
      <c r="CE329" s="618"/>
      <c r="CF329" s="366"/>
      <c r="CG329" s="174"/>
      <c r="CH329" s="174"/>
      <c r="CI329" s="174"/>
      <c r="CJ329" s="174"/>
      <c r="CK329" s="367">
        <f t="shared" si="233"/>
        <v>0</v>
      </c>
      <c r="CL329" s="611">
        <f t="shared" si="249"/>
        <v>0</v>
      </c>
      <c r="CM329" s="174">
        <f t="shared" si="250"/>
        <v>0</v>
      </c>
      <c r="CN329" s="174">
        <f t="shared" si="251"/>
        <v>0</v>
      </c>
      <c r="CO329" s="174">
        <f t="shared" si="252"/>
        <v>0</v>
      </c>
      <c r="CP329" s="174">
        <f t="shared" si="253"/>
        <v>0</v>
      </c>
      <c r="CQ329" s="367">
        <f t="shared" si="234"/>
        <v>0</v>
      </c>
      <c r="CR329" s="613"/>
      <c r="CS329" s="601"/>
      <c r="CT329" s="601"/>
      <c r="CU329" s="601"/>
      <c r="CV329" s="601"/>
      <c r="CW329" s="367">
        <f t="shared" si="230"/>
        <v>0</v>
      </c>
      <c r="CX329" s="366"/>
      <c r="CY329" s="174"/>
      <c r="CZ329" s="174"/>
      <c r="DA329" s="174"/>
      <c r="DB329" s="174"/>
      <c r="DC329" s="367">
        <f t="shared" si="254"/>
        <v>0</v>
      </c>
      <c r="DD329" s="366"/>
      <c r="DE329" s="174"/>
      <c r="DF329" s="174"/>
      <c r="DG329" s="174"/>
      <c r="DH329" s="174"/>
      <c r="DI329" s="367">
        <f t="shared" si="255"/>
        <v>0</v>
      </c>
      <c r="DJ329" s="600">
        <f t="shared" si="256"/>
        <v>0</v>
      </c>
      <c r="DK329" s="601">
        <f t="shared" si="257"/>
        <v>0</v>
      </c>
      <c r="DL329" s="601">
        <f t="shared" si="258"/>
        <v>0</v>
      </c>
      <c r="DM329" s="601">
        <f t="shared" si="259"/>
        <v>0</v>
      </c>
      <c r="DN329" s="601">
        <f t="shared" si="260"/>
        <v>0</v>
      </c>
      <c r="DO329" s="602">
        <f t="shared" si="261"/>
        <v>0</v>
      </c>
      <c r="DP329" s="600">
        <f t="shared" si="262"/>
        <v>0</v>
      </c>
      <c r="DQ329" s="601">
        <f t="shared" si="263"/>
        <v>0</v>
      </c>
      <c r="DR329" s="601">
        <f t="shared" si="264"/>
        <v>0</v>
      </c>
      <c r="DS329" s="601">
        <f t="shared" si="265"/>
        <v>0</v>
      </c>
      <c r="DT329" s="601">
        <f t="shared" si="266"/>
        <v>0</v>
      </c>
      <c r="DU329" s="602">
        <f t="shared" si="267"/>
        <v>0</v>
      </c>
      <c r="DV329" s="600">
        <f t="shared" si="268"/>
        <v>0</v>
      </c>
      <c r="DW329" s="601">
        <f t="shared" si="269"/>
        <v>0</v>
      </c>
      <c r="DX329" s="601">
        <f t="shared" si="270"/>
        <v>0</v>
      </c>
      <c r="DY329" s="601">
        <f t="shared" si="271"/>
        <v>0</v>
      </c>
      <c r="DZ329" s="601">
        <f t="shared" si="272"/>
        <v>0</v>
      </c>
      <c r="EA329" s="602">
        <f t="shared" si="273"/>
        <v>0</v>
      </c>
      <c r="EB329" s="459"/>
      <c r="EC329" s="366"/>
      <c r="ED329" s="174"/>
      <c r="EE329" s="174"/>
      <c r="EF329" s="174"/>
      <c r="EG329" s="174"/>
      <c r="EH329" s="174">
        <f t="shared" si="274"/>
        <v>0</v>
      </c>
      <c r="EI329" s="602"/>
      <c r="EJ329" s="459"/>
      <c r="EK329" s="614"/>
      <c r="EL329" s="622"/>
      <c r="EM329" s="623"/>
      <c r="EO329" s="600">
        <v>419694.41</v>
      </c>
      <c r="EP329" s="601">
        <v>127245.59</v>
      </c>
      <c r="EQ329" s="601">
        <f t="shared" si="275"/>
        <v>546940</v>
      </c>
      <c r="ER329" s="624" t="s">
        <v>5864</v>
      </c>
      <c r="ES329" s="625">
        <v>45147</v>
      </c>
    </row>
    <row r="330" spans="1:149">
      <c r="A330" s="231">
        <v>384</v>
      </c>
      <c r="B330" s="151">
        <v>3420</v>
      </c>
      <c r="C330" s="151">
        <v>72741571</v>
      </c>
      <c r="D330" s="232" t="s">
        <v>2264</v>
      </c>
      <c r="E330" s="366"/>
      <c r="F330" s="174">
        <v>26880</v>
      </c>
      <c r="G330" s="174"/>
      <c r="H330" s="174"/>
      <c r="I330" s="174"/>
      <c r="J330" s="367">
        <f t="shared" si="231"/>
        <v>26880</v>
      </c>
      <c r="K330" s="366"/>
      <c r="L330" s="174">
        <v>0</v>
      </c>
      <c r="M330" s="174"/>
      <c r="N330" s="174"/>
      <c r="O330" s="174"/>
      <c r="P330" s="367">
        <f t="shared" si="240"/>
        <v>0</v>
      </c>
      <c r="Q330" s="366"/>
      <c r="R330" s="174">
        <f t="shared" si="241"/>
        <v>26880</v>
      </c>
      <c r="S330" s="174"/>
      <c r="T330" s="174"/>
      <c r="U330" s="174"/>
      <c r="V330" s="367">
        <f t="shared" si="235"/>
        <v>26880</v>
      </c>
      <c r="W330" s="366"/>
      <c r="X330" s="174"/>
      <c r="Y330" s="174"/>
      <c r="Z330" s="174"/>
      <c r="AA330" s="174"/>
      <c r="AB330" s="367">
        <f t="shared" si="236"/>
        <v>0</v>
      </c>
      <c r="AC330" s="366"/>
      <c r="AD330" s="174"/>
      <c r="AE330" s="174"/>
      <c r="AF330" s="174"/>
      <c r="AG330" s="174"/>
      <c r="AH330" s="367">
        <f t="shared" si="237"/>
        <v>0</v>
      </c>
      <c r="AI330" s="366"/>
      <c r="AJ330" s="174"/>
      <c r="AK330" s="174"/>
      <c r="AL330" s="174"/>
      <c r="AM330" s="174">
        <f t="shared" si="242"/>
        <v>0</v>
      </c>
      <c r="AN330" s="367">
        <f t="shared" si="238"/>
        <v>0</v>
      </c>
      <c r="AO330" s="611"/>
      <c r="AP330" s="174"/>
      <c r="AQ330" s="174"/>
      <c r="AR330" s="174"/>
      <c r="AS330" s="174"/>
      <c r="AT330" s="367">
        <f t="shared" si="243"/>
        <v>0</v>
      </c>
      <c r="AU330" s="366"/>
      <c r="AV330" s="174"/>
      <c r="AW330" s="174"/>
      <c r="AX330" s="174"/>
      <c r="AY330" s="174"/>
      <c r="AZ330" s="367">
        <f t="shared" si="239"/>
        <v>0</v>
      </c>
      <c r="BA330" s="366"/>
      <c r="BB330" s="174"/>
      <c r="BC330" s="174"/>
      <c r="BD330" s="174"/>
      <c r="BE330" s="174">
        <f t="shared" si="244"/>
        <v>0</v>
      </c>
      <c r="BF330" s="367">
        <f t="shared" si="245"/>
        <v>0</v>
      </c>
      <c r="BG330" s="611"/>
      <c r="BH330" s="174"/>
      <c r="BI330" s="174"/>
      <c r="BJ330" s="174"/>
      <c r="BK330" s="174"/>
      <c r="BL330" s="367">
        <f t="shared" si="232"/>
        <v>0</v>
      </c>
      <c r="BM330" s="366"/>
      <c r="BN330" s="174"/>
      <c r="BO330" s="174"/>
      <c r="BP330" s="174"/>
      <c r="BQ330" s="174"/>
      <c r="BR330" s="367">
        <f t="shared" si="246"/>
        <v>0</v>
      </c>
      <c r="BS330" s="366"/>
      <c r="BT330" s="174"/>
      <c r="BU330" s="174"/>
      <c r="BV330" s="174"/>
      <c r="BW330" s="174"/>
      <c r="BX330" s="367">
        <f t="shared" si="247"/>
        <v>0</v>
      </c>
      <c r="BY330" s="366"/>
      <c r="BZ330" s="174"/>
      <c r="CA330" s="174"/>
      <c r="CB330" s="174"/>
      <c r="CC330" s="174"/>
      <c r="CD330" s="367">
        <f t="shared" si="248"/>
        <v>0</v>
      </c>
      <c r="CE330" s="618"/>
      <c r="CF330" s="366"/>
      <c r="CG330" s="174"/>
      <c r="CH330" s="174"/>
      <c r="CI330" s="174"/>
      <c r="CJ330" s="174"/>
      <c r="CK330" s="367">
        <f t="shared" si="233"/>
        <v>0</v>
      </c>
      <c r="CL330" s="611">
        <f t="shared" si="249"/>
        <v>0</v>
      </c>
      <c r="CM330" s="174">
        <f t="shared" si="250"/>
        <v>0</v>
      </c>
      <c r="CN330" s="174">
        <f t="shared" si="251"/>
        <v>0</v>
      </c>
      <c r="CO330" s="174">
        <f t="shared" si="252"/>
        <v>0</v>
      </c>
      <c r="CP330" s="174">
        <f t="shared" si="253"/>
        <v>0</v>
      </c>
      <c r="CQ330" s="367">
        <f t="shared" si="234"/>
        <v>0</v>
      </c>
      <c r="CR330" s="613"/>
      <c r="CS330" s="601"/>
      <c r="CT330" s="601"/>
      <c r="CU330" s="601"/>
      <c r="CV330" s="601"/>
      <c r="CW330" s="367">
        <f t="shared" si="230"/>
        <v>0</v>
      </c>
      <c r="CX330" s="366"/>
      <c r="CY330" s="174"/>
      <c r="CZ330" s="174"/>
      <c r="DA330" s="174"/>
      <c r="DB330" s="174"/>
      <c r="DC330" s="367">
        <f t="shared" si="254"/>
        <v>0</v>
      </c>
      <c r="DD330" s="366"/>
      <c r="DE330" s="174"/>
      <c r="DF330" s="174"/>
      <c r="DG330" s="174"/>
      <c r="DH330" s="174"/>
      <c r="DI330" s="367">
        <f t="shared" si="255"/>
        <v>0</v>
      </c>
      <c r="DJ330" s="600">
        <f t="shared" si="256"/>
        <v>0</v>
      </c>
      <c r="DK330" s="601">
        <f t="shared" si="257"/>
        <v>26880</v>
      </c>
      <c r="DL330" s="601">
        <f t="shared" si="258"/>
        <v>0</v>
      </c>
      <c r="DM330" s="601">
        <f t="shared" si="259"/>
        <v>0</v>
      </c>
      <c r="DN330" s="601">
        <f t="shared" si="260"/>
        <v>0</v>
      </c>
      <c r="DO330" s="602">
        <f t="shared" si="261"/>
        <v>26880</v>
      </c>
      <c r="DP330" s="600">
        <f t="shared" si="262"/>
        <v>0</v>
      </c>
      <c r="DQ330" s="601">
        <f t="shared" si="263"/>
        <v>0</v>
      </c>
      <c r="DR330" s="601">
        <f t="shared" si="264"/>
        <v>0</v>
      </c>
      <c r="DS330" s="601">
        <f t="shared" si="265"/>
        <v>0</v>
      </c>
      <c r="DT330" s="601">
        <f t="shared" si="266"/>
        <v>0</v>
      </c>
      <c r="DU330" s="602">
        <f t="shared" si="267"/>
        <v>0</v>
      </c>
      <c r="DV330" s="600">
        <f t="shared" si="268"/>
        <v>0</v>
      </c>
      <c r="DW330" s="601">
        <f t="shared" si="269"/>
        <v>26880</v>
      </c>
      <c r="DX330" s="601">
        <f t="shared" si="270"/>
        <v>0</v>
      </c>
      <c r="DY330" s="601">
        <f t="shared" si="271"/>
        <v>0</v>
      </c>
      <c r="DZ330" s="601">
        <f t="shared" si="272"/>
        <v>0</v>
      </c>
      <c r="EA330" s="602">
        <f t="shared" si="273"/>
        <v>26880</v>
      </c>
      <c r="EB330" s="459"/>
      <c r="EC330" s="366"/>
      <c r="ED330" s="174"/>
      <c r="EE330" s="174"/>
      <c r="EF330" s="174"/>
      <c r="EG330" s="174"/>
      <c r="EH330" s="174">
        <f t="shared" si="274"/>
        <v>0</v>
      </c>
      <c r="EI330" s="602"/>
      <c r="EJ330" s="459"/>
      <c r="EK330" s="614"/>
      <c r="EL330" s="622"/>
      <c r="EM330" s="623"/>
      <c r="EO330" s="600"/>
      <c r="EP330" s="601"/>
      <c r="EQ330" s="601"/>
      <c r="ER330" s="624"/>
      <c r="ES330" s="625"/>
    </row>
    <row r="331" spans="1:149">
      <c r="A331" s="231">
        <v>385</v>
      </c>
      <c r="B331" s="151">
        <v>5493</v>
      </c>
      <c r="C331" s="151">
        <v>6181457</v>
      </c>
      <c r="D331" s="232" t="s">
        <v>2269</v>
      </c>
      <c r="E331" s="366"/>
      <c r="F331" s="174"/>
      <c r="G331" s="174"/>
      <c r="H331" s="174"/>
      <c r="I331" s="174"/>
      <c r="J331" s="367">
        <f t="shared" si="231"/>
        <v>0</v>
      </c>
      <c r="K331" s="366"/>
      <c r="L331" s="174"/>
      <c r="M331" s="174"/>
      <c r="N331" s="174"/>
      <c r="O331" s="174"/>
      <c r="P331" s="367">
        <f t="shared" si="240"/>
        <v>0</v>
      </c>
      <c r="Q331" s="366"/>
      <c r="R331" s="174">
        <f t="shared" si="241"/>
        <v>0</v>
      </c>
      <c r="S331" s="174"/>
      <c r="T331" s="174"/>
      <c r="U331" s="174"/>
      <c r="V331" s="367">
        <f t="shared" si="235"/>
        <v>0</v>
      </c>
      <c r="W331" s="366"/>
      <c r="X331" s="174"/>
      <c r="Y331" s="174"/>
      <c r="Z331" s="174"/>
      <c r="AA331" s="174"/>
      <c r="AB331" s="367">
        <f t="shared" si="236"/>
        <v>0</v>
      </c>
      <c r="AC331" s="366"/>
      <c r="AD331" s="174"/>
      <c r="AE331" s="174"/>
      <c r="AF331" s="174"/>
      <c r="AG331" s="174"/>
      <c r="AH331" s="367">
        <f t="shared" si="237"/>
        <v>0</v>
      </c>
      <c r="AI331" s="366"/>
      <c r="AJ331" s="174"/>
      <c r="AK331" s="174"/>
      <c r="AL331" s="174"/>
      <c r="AM331" s="174">
        <f t="shared" si="242"/>
        <v>0</v>
      </c>
      <c r="AN331" s="367">
        <f t="shared" si="238"/>
        <v>0</v>
      </c>
      <c r="AO331" s="611"/>
      <c r="AP331" s="174"/>
      <c r="AQ331" s="174"/>
      <c r="AR331" s="174"/>
      <c r="AS331" s="174"/>
      <c r="AT331" s="367">
        <f t="shared" si="243"/>
        <v>0</v>
      </c>
      <c r="AU331" s="366"/>
      <c r="AV331" s="174"/>
      <c r="AW331" s="174"/>
      <c r="AX331" s="174"/>
      <c r="AY331" s="174"/>
      <c r="AZ331" s="367">
        <f t="shared" si="239"/>
        <v>0</v>
      </c>
      <c r="BA331" s="366"/>
      <c r="BB331" s="174"/>
      <c r="BC331" s="174"/>
      <c r="BD331" s="174"/>
      <c r="BE331" s="174">
        <f t="shared" si="244"/>
        <v>0</v>
      </c>
      <c r="BF331" s="367">
        <f t="shared" si="245"/>
        <v>0</v>
      </c>
      <c r="BG331" s="611"/>
      <c r="BH331" s="174"/>
      <c r="BI331" s="174"/>
      <c r="BJ331" s="174"/>
      <c r="BK331" s="174"/>
      <c r="BL331" s="367">
        <f t="shared" si="232"/>
        <v>0</v>
      </c>
      <c r="BM331" s="366"/>
      <c r="BN331" s="174"/>
      <c r="BO331" s="174"/>
      <c r="BP331" s="174"/>
      <c r="BQ331" s="174"/>
      <c r="BR331" s="367">
        <f t="shared" si="246"/>
        <v>0</v>
      </c>
      <c r="BS331" s="366"/>
      <c r="BT331" s="174"/>
      <c r="BU331" s="174"/>
      <c r="BV331" s="174"/>
      <c r="BW331" s="174"/>
      <c r="BX331" s="367">
        <f t="shared" si="247"/>
        <v>0</v>
      </c>
      <c r="BY331" s="366"/>
      <c r="BZ331" s="174"/>
      <c r="CA331" s="174"/>
      <c r="CB331" s="174"/>
      <c r="CC331" s="174"/>
      <c r="CD331" s="367">
        <f t="shared" si="248"/>
        <v>0</v>
      </c>
      <c r="CE331" s="618"/>
      <c r="CF331" s="366"/>
      <c r="CG331" s="174"/>
      <c r="CH331" s="174"/>
      <c r="CI331" s="174"/>
      <c r="CJ331" s="174"/>
      <c r="CK331" s="367">
        <f t="shared" si="233"/>
        <v>0</v>
      </c>
      <c r="CL331" s="611">
        <f t="shared" si="249"/>
        <v>0</v>
      </c>
      <c r="CM331" s="174">
        <f t="shared" si="250"/>
        <v>0</v>
      </c>
      <c r="CN331" s="174">
        <f t="shared" si="251"/>
        <v>0</v>
      </c>
      <c r="CO331" s="174">
        <f t="shared" si="252"/>
        <v>0</v>
      </c>
      <c r="CP331" s="174">
        <f t="shared" si="253"/>
        <v>0</v>
      </c>
      <c r="CQ331" s="367">
        <f t="shared" si="234"/>
        <v>0</v>
      </c>
      <c r="CR331" s="613"/>
      <c r="CS331" s="601"/>
      <c r="CT331" s="601"/>
      <c r="CU331" s="601"/>
      <c r="CV331" s="601"/>
      <c r="CW331" s="367">
        <f t="shared" ref="CW331:CW350" si="276">SUM(CR331:CV331)</f>
        <v>0</v>
      </c>
      <c r="CX331" s="366"/>
      <c r="CY331" s="174"/>
      <c r="CZ331" s="174"/>
      <c r="DA331" s="174"/>
      <c r="DB331" s="174"/>
      <c r="DC331" s="367">
        <f t="shared" si="254"/>
        <v>0</v>
      </c>
      <c r="DD331" s="366"/>
      <c r="DE331" s="174"/>
      <c r="DF331" s="174"/>
      <c r="DG331" s="174"/>
      <c r="DH331" s="174"/>
      <c r="DI331" s="367">
        <f t="shared" si="255"/>
        <v>0</v>
      </c>
      <c r="DJ331" s="600">
        <f t="shared" si="256"/>
        <v>0</v>
      </c>
      <c r="DK331" s="601">
        <f t="shared" si="257"/>
        <v>0</v>
      </c>
      <c r="DL331" s="601">
        <f t="shared" si="258"/>
        <v>0</v>
      </c>
      <c r="DM331" s="601">
        <f t="shared" si="259"/>
        <v>0</v>
      </c>
      <c r="DN331" s="601">
        <f t="shared" si="260"/>
        <v>0</v>
      </c>
      <c r="DO331" s="602">
        <f t="shared" si="261"/>
        <v>0</v>
      </c>
      <c r="DP331" s="600">
        <f t="shared" si="262"/>
        <v>0</v>
      </c>
      <c r="DQ331" s="601">
        <f t="shared" si="263"/>
        <v>0</v>
      </c>
      <c r="DR331" s="601">
        <f t="shared" si="264"/>
        <v>0</v>
      </c>
      <c r="DS331" s="601">
        <f t="shared" si="265"/>
        <v>0</v>
      </c>
      <c r="DT331" s="601">
        <f t="shared" si="266"/>
        <v>0</v>
      </c>
      <c r="DU331" s="602">
        <f t="shared" si="267"/>
        <v>0</v>
      </c>
      <c r="DV331" s="600">
        <f t="shared" si="268"/>
        <v>0</v>
      </c>
      <c r="DW331" s="601">
        <f t="shared" si="269"/>
        <v>0</v>
      </c>
      <c r="DX331" s="601">
        <f t="shared" si="270"/>
        <v>0</v>
      </c>
      <c r="DY331" s="601">
        <f t="shared" si="271"/>
        <v>0</v>
      </c>
      <c r="DZ331" s="601">
        <f t="shared" si="272"/>
        <v>0</v>
      </c>
      <c r="EA331" s="602">
        <f t="shared" si="273"/>
        <v>0</v>
      </c>
      <c r="EB331" s="459"/>
      <c r="EC331" s="366"/>
      <c r="ED331" s="174"/>
      <c r="EE331" s="174"/>
      <c r="EF331" s="174"/>
      <c r="EG331" s="174"/>
      <c r="EH331" s="174">
        <f t="shared" si="274"/>
        <v>0</v>
      </c>
      <c r="EI331" s="602"/>
      <c r="EJ331" s="459"/>
      <c r="EK331" s="614"/>
      <c r="EL331" s="622"/>
      <c r="EM331" s="623"/>
      <c r="EO331" s="600"/>
      <c r="EP331" s="601"/>
      <c r="EQ331" s="601"/>
      <c r="ER331" s="624"/>
      <c r="ES331" s="625"/>
    </row>
    <row r="332" spans="1:149">
      <c r="A332" s="231">
        <v>386</v>
      </c>
      <c r="B332" s="151">
        <v>2463</v>
      </c>
      <c r="C332" s="151">
        <v>70982066</v>
      </c>
      <c r="D332" s="232" t="s">
        <v>2275</v>
      </c>
      <c r="E332" s="366"/>
      <c r="F332" s="174">
        <v>23040</v>
      </c>
      <c r="G332" s="174"/>
      <c r="H332" s="174"/>
      <c r="I332" s="174"/>
      <c r="J332" s="367">
        <f t="shared" ref="J332:J350" si="277">SUM(E332:I332)</f>
        <v>23040</v>
      </c>
      <c r="K332" s="366"/>
      <c r="L332" s="174"/>
      <c r="M332" s="174"/>
      <c r="N332" s="174"/>
      <c r="O332" s="174"/>
      <c r="P332" s="367">
        <f t="shared" si="240"/>
        <v>0</v>
      </c>
      <c r="Q332" s="366"/>
      <c r="R332" s="174">
        <f t="shared" si="241"/>
        <v>23040</v>
      </c>
      <c r="S332" s="174"/>
      <c r="T332" s="174"/>
      <c r="U332" s="174"/>
      <c r="V332" s="367">
        <f t="shared" si="235"/>
        <v>23040</v>
      </c>
      <c r="W332" s="366"/>
      <c r="X332" s="174"/>
      <c r="Y332" s="174"/>
      <c r="Z332" s="174"/>
      <c r="AA332" s="174">
        <v>113000</v>
      </c>
      <c r="AB332" s="367">
        <f t="shared" si="236"/>
        <v>113000</v>
      </c>
      <c r="AC332" s="366"/>
      <c r="AD332" s="174"/>
      <c r="AE332" s="174"/>
      <c r="AF332" s="174"/>
      <c r="AG332" s="174"/>
      <c r="AH332" s="367">
        <f t="shared" si="237"/>
        <v>0</v>
      </c>
      <c r="AI332" s="366"/>
      <c r="AJ332" s="174"/>
      <c r="AK332" s="174"/>
      <c r="AL332" s="174"/>
      <c r="AM332" s="174">
        <f t="shared" si="242"/>
        <v>113000</v>
      </c>
      <c r="AN332" s="367">
        <f t="shared" si="238"/>
        <v>113000</v>
      </c>
      <c r="AO332" s="611"/>
      <c r="AP332" s="174"/>
      <c r="AQ332" s="174"/>
      <c r="AR332" s="174"/>
      <c r="AS332" s="174">
        <v>36000</v>
      </c>
      <c r="AT332" s="367">
        <f t="shared" si="243"/>
        <v>36000</v>
      </c>
      <c r="AU332" s="366"/>
      <c r="AV332" s="174"/>
      <c r="AW332" s="174"/>
      <c r="AX332" s="174"/>
      <c r="AY332" s="174"/>
      <c r="AZ332" s="367">
        <f t="shared" si="239"/>
        <v>0</v>
      </c>
      <c r="BA332" s="366"/>
      <c r="BB332" s="174"/>
      <c r="BC332" s="174"/>
      <c r="BD332" s="174"/>
      <c r="BE332" s="174">
        <f t="shared" si="244"/>
        <v>36000</v>
      </c>
      <c r="BF332" s="367">
        <f t="shared" si="245"/>
        <v>36000</v>
      </c>
      <c r="BG332" s="611"/>
      <c r="BH332" s="174"/>
      <c r="BI332" s="174"/>
      <c r="BJ332" s="174"/>
      <c r="BK332" s="174"/>
      <c r="BL332" s="367">
        <f t="shared" ref="BL332:BL350" si="278">SUM(BG332:BK332)</f>
        <v>0</v>
      </c>
      <c r="BM332" s="366"/>
      <c r="BN332" s="174"/>
      <c r="BO332" s="174"/>
      <c r="BP332" s="174"/>
      <c r="BQ332" s="174"/>
      <c r="BR332" s="367">
        <f t="shared" si="246"/>
        <v>0</v>
      </c>
      <c r="BS332" s="366"/>
      <c r="BT332" s="174"/>
      <c r="BU332" s="174"/>
      <c r="BV332" s="174"/>
      <c r="BW332" s="174"/>
      <c r="BX332" s="367">
        <f t="shared" si="247"/>
        <v>0</v>
      </c>
      <c r="BY332" s="366"/>
      <c r="BZ332" s="174"/>
      <c r="CA332" s="174"/>
      <c r="CB332" s="174"/>
      <c r="CC332" s="174"/>
      <c r="CD332" s="367">
        <f t="shared" si="248"/>
        <v>0</v>
      </c>
      <c r="CE332" s="618"/>
      <c r="CF332" s="366"/>
      <c r="CG332" s="174"/>
      <c r="CH332" s="174"/>
      <c r="CI332" s="174"/>
      <c r="CJ332" s="174"/>
      <c r="CK332" s="367">
        <f t="shared" ref="CK332:CK350" si="279">SUM(CF332:CJ332)</f>
        <v>0</v>
      </c>
      <c r="CL332" s="611">
        <f t="shared" si="249"/>
        <v>0</v>
      </c>
      <c r="CM332" s="174">
        <f t="shared" si="250"/>
        <v>0</v>
      </c>
      <c r="CN332" s="174">
        <f t="shared" si="251"/>
        <v>0</v>
      </c>
      <c r="CO332" s="174">
        <f t="shared" si="252"/>
        <v>0</v>
      </c>
      <c r="CP332" s="174">
        <f t="shared" si="253"/>
        <v>0</v>
      </c>
      <c r="CQ332" s="367">
        <f t="shared" ref="CQ332:CQ350" si="280">SUM(CL332:CP332)</f>
        <v>0</v>
      </c>
      <c r="CR332" s="613"/>
      <c r="CS332" s="601"/>
      <c r="CT332" s="601"/>
      <c r="CU332" s="601"/>
      <c r="CV332" s="601"/>
      <c r="CW332" s="367">
        <f t="shared" si="276"/>
        <v>0</v>
      </c>
      <c r="CX332" s="366"/>
      <c r="CY332" s="174"/>
      <c r="CZ332" s="174"/>
      <c r="DA332" s="174"/>
      <c r="DB332" s="174"/>
      <c r="DC332" s="367">
        <f t="shared" si="254"/>
        <v>0</v>
      </c>
      <c r="DD332" s="366"/>
      <c r="DE332" s="174"/>
      <c r="DF332" s="174"/>
      <c r="DG332" s="174"/>
      <c r="DH332" s="174"/>
      <c r="DI332" s="367">
        <f t="shared" si="255"/>
        <v>0</v>
      </c>
      <c r="DJ332" s="600">
        <f t="shared" si="256"/>
        <v>0</v>
      </c>
      <c r="DK332" s="601">
        <f t="shared" si="257"/>
        <v>23040</v>
      </c>
      <c r="DL332" s="601">
        <f t="shared" si="258"/>
        <v>0</v>
      </c>
      <c r="DM332" s="601">
        <f t="shared" si="259"/>
        <v>0</v>
      </c>
      <c r="DN332" s="601">
        <f t="shared" si="260"/>
        <v>149000</v>
      </c>
      <c r="DO332" s="602">
        <f t="shared" si="261"/>
        <v>172040</v>
      </c>
      <c r="DP332" s="600">
        <f t="shared" si="262"/>
        <v>0</v>
      </c>
      <c r="DQ332" s="601">
        <f t="shared" si="263"/>
        <v>0</v>
      </c>
      <c r="DR332" s="601">
        <f t="shared" si="264"/>
        <v>0</v>
      </c>
      <c r="DS332" s="601">
        <f t="shared" si="265"/>
        <v>0</v>
      </c>
      <c r="DT332" s="601">
        <f t="shared" si="266"/>
        <v>0</v>
      </c>
      <c r="DU332" s="602">
        <f t="shared" si="267"/>
        <v>0</v>
      </c>
      <c r="DV332" s="600">
        <f t="shared" si="268"/>
        <v>0</v>
      </c>
      <c r="DW332" s="601">
        <f t="shared" si="269"/>
        <v>23040</v>
      </c>
      <c r="DX332" s="601">
        <f t="shared" si="270"/>
        <v>0</v>
      </c>
      <c r="DY332" s="601">
        <f t="shared" si="271"/>
        <v>0</v>
      </c>
      <c r="DZ332" s="601">
        <f t="shared" si="272"/>
        <v>149000</v>
      </c>
      <c r="EA332" s="602">
        <f t="shared" si="273"/>
        <v>172040</v>
      </c>
      <c r="EB332" s="459"/>
      <c r="EC332" s="366"/>
      <c r="ED332" s="174"/>
      <c r="EE332" s="174"/>
      <c r="EF332" s="174"/>
      <c r="EG332" s="174"/>
      <c r="EH332" s="174">
        <f t="shared" si="274"/>
        <v>0</v>
      </c>
      <c r="EI332" s="602"/>
      <c r="EJ332" s="459"/>
      <c r="EK332" s="614"/>
      <c r="EL332" s="622"/>
      <c r="EM332" s="623"/>
      <c r="EO332" s="600"/>
      <c r="EP332" s="601"/>
      <c r="EQ332" s="601"/>
      <c r="ER332" s="624"/>
      <c r="ES332" s="625"/>
    </row>
    <row r="333" spans="1:149">
      <c r="A333" s="231">
        <v>387</v>
      </c>
      <c r="B333" s="151">
        <v>3427</v>
      </c>
      <c r="C333" s="151">
        <v>70982988</v>
      </c>
      <c r="D333" s="232" t="s">
        <v>2283</v>
      </c>
      <c r="E333" s="366"/>
      <c r="F333" s="174">
        <v>78240</v>
      </c>
      <c r="G333" s="174"/>
      <c r="H333" s="174"/>
      <c r="I333" s="174"/>
      <c r="J333" s="367">
        <f t="shared" si="277"/>
        <v>78240</v>
      </c>
      <c r="K333" s="366"/>
      <c r="L333" s="174"/>
      <c r="M333" s="174"/>
      <c r="N333" s="174"/>
      <c r="O333" s="174"/>
      <c r="P333" s="367">
        <f t="shared" si="240"/>
        <v>0</v>
      </c>
      <c r="Q333" s="366"/>
      <c r="R333" s="174">
        <f t="shared" si="241"/>
        <v>78240</v>
      </c>
      <c r="S333" s="174"/>
      <c r="T333" s="174"/>
      <c r="U333" s="174"/>
      <c r="V333" s="367">
        <f t="shared" si="235"/>
        <v>78240</v>
      </c>
      <c r="W333" s="366"/>
      <c r="X333" s="174"/>
      <c r="Y333" s="174"/>
      <c r="Z333" s="174"/>
      <c r="AA333" s="174">
        <v>155000</v>
      </c>
      <c r="AB333" s="367">
        <f t="shared" si="236"/>
        <v>155000</v>
      </c>
      <c r="AC333" s="366"/>
      <c r="AD333" s="174"/>
      <c r="AE333" s="174"/>
      <c r="AF333" s="174"/>
      <c r="AG333" s="174"/>
      <c r="AH333" s="367">
        <f t="shared" si="237"/>
        <v>0</v>
      </c>
      <c r="AI333" s="366"/>
      <c r="AJ333" s="174"/>
      <c r="AK333" s="174"/>
      <c r="AL333" s="174"/>
      <c r="AM333" s="174">
        <f t="shared" si="242"/>
        <v>155000</v>
      </c>
      <c r="AN333" s="367">
        <f t="shared" si="238"/>
        <v>155000</v>
      </c>
      <c r="AO333" s="611"/>
      <c r="AP333" s="174"/>
      <c r="AQ333" s="174"/>
      <c r="AR333" s="174"/>
      <c r="AS333" s="174">
        <v>36000</v>
      </c>
      <c r="AT333" s="367">
        <f t="shared" si="243"/>
        <v>36000</v>
      </c>
      <c r="AU333" s="366"/>
      <c r="AV333" s="174"/>
      <c r="AW333" s="174"/>
      <c r="AX333" s="174"/>
      <c r="AY333" s="174"/>
      <c r="AZ333" s="367">
        <f t="shared" si="239"/>
        <v>0</v>
      </c>
      <c r="BA333" s="366"/>
      <c r="BB333" s="174"/>
      <c r="BC333" s="174"/>
      <c r="BD333" s="174"/>
      <c r="BE333" s="174">
        <f t="shared" si="244"/>
        <v>36000</v>
      </c>
      <c r="BF333" s="367">
        <f t="shared" si="245"/>
        <v>36000</v>
      </c>
      <c r="BG333" s="611"/>
      <c r="BH333" s="174"/>
      <c r="BI333" s="174"/>
      <c r="BJ333" s="174"/>
      <c r="BK333" s="174"/>
      <c r="BL333" s="367">
        <f t="shared" si="278"/>
        <v>0</v>
      </c>
      <c r="BM333" s="366"/>
      <c r="BN333" s="174"/>
      <c r="BO333" s="174"/>
      <c r="BP333" s="174"/>
      <c r="BQ333" s="174"/>
      <c r="BR333" s="367">
        <f t="shared" si="246"/>
        <v>0</v>
      </c>
      <c r="BS333" s="366"/>
      <c r="BT333" s="174"/>
      <c r="BU333" s="174"/>
      <c r="BV333" s="174"/>
      <c r="BW333" s="174"/>
      <c r="BX333" s="367">
        <f t="shared" si="247"/>
        <v>0</v>
      </c>
      <c r="BY333" s="366"/>
      <c r="BZ333" s="174"/>
      <c r="CA333" s="174"/>
      <c r="CB333" s="174"/>
      <c r="CC333" s="174"/>
      <c r="CD333" s="367">
        <f t="shared" si="248"/>
        <v>0</v>
      </c>
      <c r="CE333" s="618"/>
      <c r="CF333" s="366"/>
      <c r="CG333" s="174"/>
      <c r="CH333" s="174"/>
      <c r="CI333" s="174"/>
      <c r="CJ333" s="174"/>
      <c r="CK333" s="367">
        <f t="shared" si="279"/>
        <v>0</v>
      </c>
      <c r="CL333" s="611">
        <f t="shared" si="249"/>
        <v>0</v>
      </c>
      <c r="CM333" s="174">
        <f t="shared" si="250"/>
        <v>0</v>
      </c>
      <c r="CN333" s="174">
        <f t="shared" si="251"/>
        <v>0</v>
      </c>
      <c r="CO333" s="174">
        <f t="shared" si="252"/>
        <v>0</v>
      </c>
      <c r="CP333" s="174">
        <f t="shared" si="253"/>
        <v>0</v>
      </c>
      <c r="CQ333" s="367">
        <f t="shared" si="280"/>
        <v>0</v>
      </c>
      <c r="CR333" s="613"/>
      <c r="CS333" s="601"/>
      <c r="CT333" s="601"/>
      <c r="CU333" s="601"/>
      <c r="CV333" s="601"/>
      <c r="CW333" s="367">
        <f t="shared" si="276"/>
        <v>0</v>
      </c>
      <c r="CX333" s="366"/>
      <c r="CY333" s="174"/>
      <c r="CZ333" s="174"/>
      <c r="DA333" s="174"/>
      <c r="DB333" s="174"/>
      <c r="DC333" s="367">
        <f t="shared" si="254"/>
        <v>0</v>
      </c>
      <c r="DD333" s="366"/>
      <c r="DE333" s="174"/>
      <c r="DF333" s="174"/>
      <c r="DG333" s="174"/>
      <c r="DH333" s="174"/>
      <c r="DI333" s="367">
        <f t="shared" si="255"/>
        <v>0</v>
      </c>
      <c r="DJ333" s="600">
        <f t="shared" si="256"/>
        <v>0</v>
      </c>
      <c r="DK333" s="601">
        <f t="shared" si="257"/>
        <v>78240</v>
      </c>
      <c r="DL333" s="601">
        <f t="shared" si="258"/>
        <v>0</v>
      </c>
      <c r="DM333" s="601">
        <f t="shared" si="259"/>
        <v>0</v>
      </c>
      <c r="DN333" s="601">
        <f t="shared" si="260"/>
        <v>191000</v>
      </c>
      <c r="DO333" s="602">
        <f t="shared" si="261"/>
        <v>269240</v>
      </c>
      <c r="DP333" s="600">
        <f t="shared" si="262"/>
        <v>0</v>
      </c>
      <c r="DQ333" s="601">
        <f t="shared" si="263"/>
        <v>0</v>
      </c>
      <c r="DR333" s="601">
        <f t="shared" si="264"/>
        <v>0</v>
      </c>
      <c r="DS333" s="601">
        <f t="shared" si="265"/>
        <v>0</v>
      </c>
      <c r="DT333" s="601">
        <f t="shared" si="266"/>
        <v>0</v>
      </c>
      <c r="DU333" s="602">
        <f t="shared" si="267"/>
        <v>0</v>
      </c>
      <c r="DV333" s="600">
        <f t="shared" si="268"/>
        <v>0</v>
      </c>
      <c r="DW333" s="601">
        <f t="shared" si="269"/>
        <v>78240</v>
      </c>
      <c r="DX333" s="601">
        <f t="shared" si="270"/>
        <v>0</v>
      </c>
      <c r="DY333" s="601">
        <f t="shared" si="271"/>
        <v>0</v>
      </c>
      <c r="DZ333" s="601">
        <f t="shared" si="272"/>
        <v>191000</v>
      </c>
      <c r="EA333" s="602">
        <f t="shared" si="273"/>
        <v>269240</v>
      </c>
      <c r="EB333" s="459"/>
      <c r="EC333" s="366"/>
      <c r="ED333" s="174"/>
      <c r="EE333" s="174"/>
      <c r="EF333" s="174"/>
      <c r="EG333" s="174"/>
      <c r="EH333" s="174">
        <f t="shared" si="274"/>
        <v>0</v>
      </c>
      <c r="EI333" s="602"/>
      <c r="EJ333" s="459"/>
      <c r="EK333" s="614"/>
      <c r="EL333" s="622"/>
      <c r="EM333" s="623"/>
      <c r="EO333" s="600">
        <v>1024921.01</v>
      </c>
      <c r="EP333" s="601">
        <v>310741.99</v>
      </c>
      <c r="EQ333" s="601">
        <f t="shared" si="275"/>
        <v>1335663</v>
      </c>
      <c r="ER333" s="624" t="s">
        <v>5668</v>
      </c>
      <c r="ES333" s="625">
        <v>44963</v>
      </c>
    </row>
    <row r="334" spans="1:149">
      <c r="A334" s="231">
        <v>388</v>
      </c>
      <c r="B334" s="151">
        <v>5484</v>
      </c>
      <c r="C334" s="151">
        <v>72743255</v>
      </c>
      <c r="D334" s="232" t="s">
        <v>2289</v>
      </c>
      <c r="E334" s="366"/>
      <c r="F334" s="174"/>
      <c r="G334" s="174"/>
      <c r="H334" s="174"/>
      <c r="I334" s="174"/>
      <c r="J334" s="367">
        <f t="shared" si="277"/>
        <v>0</v>
      </c>
      <c r="K334" s="366"/>
      <c r="L334" s="174"/>
      <c r="M334" s="174"/>
      <c r="N334" s="174"/>
      <c r="O334" s="174"/>
      <c r="P334" s="367">
        <f t="shared" si="240"/>
        <v>0</v>
      </c>
      <c r="Q334" s="366"/>
      <c r="R334" s="174">
        <f t="shared" si="241"/>
        <v>0</v>
      </c>
      <c r="S334" s="174"/>
      <c r="T334" s="174"/>
      <c r="U334" s="174"/>
      <c r="V334" s="367">
        <f t="shared" si="235"/>
        <v>0</v>
      </c>
      <c r="W334" s="366"/>
      <c r="X334" s="174"/>
      <c r="Y334" s="174"/>
      <c r="Z334" s="174"/>
      <c r="AA334" s="174"/>
      <c r="AB334" s="367">
        <f t="shared" si="236"/>
        <v>0</v>
      </c>
      <c r="AC334" s="366"/>
      <c r="AD334" s="174"/>
      <c r="AE334" s="174"/>
      <c r="AF334" s="174"/>
      <c r="AG334" s="174"/>
      <c r="AH334" s="367">
        <f t="shared" si="237"/>
        <v>0</v>
      </c>
      <c r="AI334" s="366"/>
      <c r="AJ334" s="174"/>
      <c r="AK334" s="174"/>
      <c r="AL334" s="174"/>
      <c r="AM334" s="174">
        <f t="shared" si="242"/>
        <v>0</v>
      </c>
      <c r="AN334" s="367">
        <f t="shared" si="238"/>
        <v>0</v>
      </c>
      <c r="AO334" s="611"/>
      <c r="AP334" s="174"/>
      <c r="AQ334" s="174"/>
      <c r="AR334" s="174"/>
      <c r="AS334" s="174"/>
      <c r="AT334" s="367">
        <f t="shared" si="243"/>
        <v>0</v>
      </c>
      <c r="AU334" s="366"/>
      <c r="AV334" s="174"/>
      <c r="AW334" s="174"/>
      <c r="AX334" s="174"/>
      <c r="AY334" s="174"/>
      <c r="AZ334" s="367">
        <f t="shared" si="239"/>
        <v>0</v>
      </c>
      <c r="BA334" s="366"/>
      <c r="BB334" s="174"/>
      <c r="BC334" s="174"/>
      <c r="BD334" s="174"/>
      <c r="BE334" s="174">
        <f t="shared" si="244"/>
        <v>0</v>
      </c>
      <c r="BF334" s="367">
        <f t="shared" si="245"/>
        <v>0</v>
      </c>
      <c r="BG334" s="611"/>
      <c r="BH334" s="174"/>
      <c r="BI334" s="174"/>
      <c r="BJ334" s="174"/>
      <c r="BK334" s="174"/>
      <c r="BL334" s="367">
        <f t="shared" si="278"/>
        <v>0</v>
      </c>
      <c r="BM334" s="366"/>
      <c r="BN334" s="174"/>
      <c r="BO334" s="174"/>
      <c r="BP334" s="174"/>
      <c r="BQ334" s="174"/>
      <c r="BR334" s="367">
        <f t="shared" si="246"/>
        <v>0</v>
      </c>
      <c r="BS334" s="366"/>
      <c r="BT334" s="174"/>
      <c r="BU334" s="174"/>
      <c r="BV334" s="174"/>
      <c r="BW334" s="174"/>
      <c r="BX334" s="367">
        <f t="shared" si="247"/>
        <v>0</v>
      </c>
      <c r="BY334" s="366"/>
      <c r="BZ334" s="174"/>
      <c r="CA334" s="174"/>
      <c r="CB334" s="174"/>
      <c r="CC334" s="174"/>
      <c r="CD334" s="367">
        <f t="shared" si="248"/>
        <v>0</v>
      </c>
      <c r="CE334" s="618"/>
      <c r="CF334" s="366"/>
      <c r="CG334" s="174"/>
      <c r="CH334" s="174"/>
      <c r="CI334" s="174"/>
      <c r="CJ334" s="174"/>
      <c r="CK334" s="367">
        <f t="shared" si="279"/>
        <v>0</v>
      </c>
      <c r="CL334" s="611">
        <f t="shared" si="249"/>
        <v>0</v>
      </c>
      <c r="CM334" s="174">
        <f t="shared" si="250"/>
        <v>0</v>
      </c>
      <c r="CN334" s="174">
        <f t="shared" si="251"/>
        <v>0</v>
      </c>
      <c r="CO334" s="174">
        <f t="shared" si="252"/>
        <v>0</v>
      </c>
      <c r="CP334" s="174">
        <f t="shared" si="253"/>
        <v>0</v>
      </c>
      <c r="CQ334" s="367">
        <f t="shared" si="280"/>
        <v>0</v>
      </c>
      <c r="CR334" s="613"/>
      <c r="CS334" s="601"/>
      <c r="CT334" s="601"/>
      <c r="CU334" s="601"/>
      <c r="CV334" s="601"/>
      <c r="CW334" s="367">
        <f t="shared" si="276"/>
        <v>0</v>
      </c>
      <c r="CX334" s="366"/>
      <c r="CY334" s="174"/>
      <c r="CZ334" s="174"/>
      <c r="DA334" s="174"/>
      <c r="DB334" s="174"/>
      <c r="DC334" s="367">
        <f t="shared" si="254"/>
        <v>0</v>
      </c>
      <c r="DD334" s="366"/>
      <c r="DE334" s="174"/>
      <c r="DF334" s="174"/>
      <c r="DG334" s="174"/>
      <c r="DH334" s="174"/>
      <c r="DI334" s="367">
        <f t="shared" si="255"/>
        <v>0</v>
      </c>
      <c r="DJ334" s="600">
        <f t="shared" si="256"/>
        <v>0</v>
      </c>
      <c r="DK334" s="601">
        <f t="shared" si="257"/>
        <v>0</v>
      </c>
      <c r="DL334" s="601">
        <f t="shared" si="258"/>
        <v>0</v>
      </c>
      <c r="DM334" s="601">
        <f t="shared" si="259"/>
        <v>0</v>
      </c>
      <c r="DN334" s="601">
        <f t="shared" si="260"/>
        <v>0</v>
      </c>
      <c r="DO334" s="602">
        <f t="shared" si="261"/>
        <v>0</v>
      </c>
      <c r="DP334" s="600">
        <f t="shared" si="262"/>
        <v>0</v>
      </c>
      <c r="DQ334" s="601">
        <f t="shared" si="263"/>
        <v>0</v>
      </c>
      <c r="DR334" s="601">
        <f t="shared" si="264"/>
        <v>0</v>
      </c>
      <c r="DS334" s="601">
        <f t="shared" si="265"/>
        <v>0</v>
      </c>
      <c r="DT334" s="601">
        <f t="shared" si="266"/>
        <v>0</v>
      </c>
      <c r="DU334" s="602">
        <f t="shared" si="267"/>
        <v>0</v>
      </c>
      <c r="DV334" s="600">
        <f t="shared" si="268"/>
        <v>0</v>
      </c>
      <c r="DW334" s="601">
        <f t="shared" si="269"/>
        <v>0</v>
      </c>
      <c r="DX334" s="601">
        <f t="shared" si="270"/>
        <v>0</v>
      </c>
      <c r="DY334" s="601">
        <f t="shared" si="271"/>
        <v>0</v>
      </c>
      <c r="DZ334" s="601">
        <f t="shared" si="272"/>
        <v>0</v>
      </c>
      <c r="EA334" s="602">
        <f t="shared" si="273"/>
        <v>0</v>
      </c>
      <c r="EB334" s="459"/>
      <c r="EC334" s="366"/>
      <c r="ED334" s="174"/>
      <c r="EE334" s="174"/>
      <c r="EF334" s="174"/>
      <c r="EG334" s="174"/>
      <c r="EH334" s="174">
        <f t="shared" si="274"/>
        <v>0</v>
      </c>
      <c r="EI334" s="602"/>
      <c r="EJ334" s="459"/>
      <c r="EK334" s="614"/>
      <c r="EL334" s="622"/>
      <c r="EM334" s="623"/>
      <c r="EO334" s="600"/>
      <c r="EP334" s="601"/>
      <c r="EQ334" s="601"/>
      <c r="ER334" s="624"/>
      <c r="ES334" s="625"/>
    </row>
    <row r="335" spans="1:149">
      <c r="A335" s="231">
        <v>389</v>
      </c>
      <c r="B335" s="151">
        <v>5485</v>
      </c>
      <c r="C335" s="151">
        <v>72743174</v>
      </c>
      <c r="D335" s="232" t="s">
        <v>2294</v>
      </c>
      <c r="E335" s="366"/>
      <c r="F335" s="174">
        <v>54720</v>
      </c>
      <c r="G335" s="174"/>
      <c r="H335" s="174"/>
      <c r="I335" s="174"/>
      <c r="J335" s="367">
        <f t="shared" si="277"/>
        <v>54720</v>
      </c>
      <c r="K335" s="366"/>
      <c r="L335" s="174"/>
      <c r="M335" s="174"/>
      <c r="N335" s="174"/>
      <c r="O335" s="174"/>
      <c r="P335" s="367">
        <f t="shared" si="240"/>
        <v>0</v>
      </c>
      <c r="Q335" s="366"/>
      <c r="R335" s="174">
        <f t="shared" si="241"/>
        <v>54720</v>
      </c>
      <c r="S335" s="174"/>
      <c r="T335" s="174"/>
      <c r="U335" s="174"/>
      <c r="V335" s="367">
        <f t="shared" si="235"/>
        <v>54720</v>
      </c>
      <c r="W335" s="366"/>
      <c r="X335" s="174"/>
      <c r="Y335" s="174"/>
      <c r="Z335" s="174"/>
      <c r="AA335" s="174"/>
      <c r="AB335" s="367">
        <f t="shared" si="236"/>
        <v>0</v>
      </c>
      <c r="AC335" s="366"/>
      <c r="AD335" s="174"/>
      <c r="AE335" s="174"/>
      <c r="AF335" s="174"/>
      <c r="AG335" s="174"/>
      <c r="AH335" s="367">
        <f t="shared" si="237"/>
        <v>0</v>
      </c>
      <c r="AI335" s="366"/>
      <c r="AJ335" s="174"/>
      <c r="AK335" s="174"/>
      <c r="AL335" s="174"/>
      <c r="AM335" s="174">
        <f t="shared" si="242"/>
        <v>0</v>
      </c>
      <c r="AN335" s="367">
        <f t="shared" si="238"/>
        <v>0</v>
      </c>
      <c r="AO335" s="611"/>
      <c r="AP335" s="174"/>
      <c r="AQ335" s="174"/>
      <c r="AR335" s="174"/>
      <c r="AS335" s="174">
        <v>20000</v>
      </c>
      <c r="AT335" s="367">
        <f t="shared" si="243"/>
        <v>20000</v>
      </c>
      <c r="AU335" s="366"/>
      <c r="AV335" s="174"/>
      <c r="AW335" s="174"/>
      <c r="AX335" s="174"/>
      <c r="AY335" s="174"/>
      <c r="AZ335" s="367">
        <f t="shared" si="239"/>
        <v>0</v>
      </c>
      <c r="BA335" s="366"/>
      <c r="BB335" s="174"/>
      <c r="BC335" s="174"/>
      <c r="BD335" s="174"/>
      <c r="BE335" s="174">
        <f t="shared" si="244"/>
        <v>20000</v>
      </c>
      <c r="BF335" s="367">
        <f t="shared" si="245"/>
        <v>20000</v>
      </c>
      <c r="BG335" s="611"/>
      <c r="BH335" s="174"/>
      <c r="BI335" s="174"/>
      <c r="BJ335" s="174"/>
      <c r="BK335" s="174"/>
      <c r="BL335" s="367">
        <f t="shared" si="278"/>
        <v>0</v>
      </c>
      <c r="BM335" s="366"/>
      <c r="BN335" s="174"/>
      <c r="BO335" s="174"/>
      <c r="BP335" s="174"/>
      <c r="BQ335" s="174"/>
      <c r="BR335" s="367">
        <f t="shared" si="246"/>
        <v>0</v>
      </c>
      <c r="BS335" s="366"/>
      <c r="BT335" s="174"/>
      <c r="BU335" s="174"/>
      <c r="BV335" s="174"/>
      <c r="BW335" s="174"/>
      <c r="BX335" s="367">
        <f t="shared" si="247"/>
        <v>0</v>
      </c>
      <c r="BY335" s="366"/>
      <c r="BZ335" s="174"/>
      <c r="CA335" s="174"/>
      <c r="CB335" s="174"/>
      <c r="CC335" s="174"/>
      <c r="CD335" s="367">
        <f t="shared" si="248"/>
        <v>0</v>
      </c>
      <c r="CE335" s="618"/>
      <c r="CF335" s="366"/>
      <c r="CG335" s="174"/>
      <c r="CH335" s="174"/>
      <c r="CI335" s="174"/>
      <c r="CJ335" s="174"/>
      <c r="CK335" s="367">
        <f t="shared" si="279"/>
        <v>0</v>
      </c>
      <c r="CL335" s="611">
        <f t="shared" si="249"/>
        <v>0</v>
      </c>
      <c r="CM335" s="174">
        <f t="shared" si="250"/>
        <v>0</v>
      </c>
      <c r="CN335" s="174">
        <f t="shared" si="251"/>
        <v>0</v>
      </c>
      <c r="CO335" s="174">
        <f t="shared" si="252"/>
        <v>0</v>
      </c>
      <c r="CP335" s="174">
        <f t="shared" si="253"/>
        <v>0</v>
      </c>
      <c r="CQ335" s="367">
        <f t="shared" si="280"/>
        <v>0</v>
      </c>
      <c r="CR335" s="613"/>
      <c r="CS335" s="601"/>
      <c r="CT335" s="601"/>
      <c r="CU335" s="601"/>
      <c r="CV335" s="601"/>
      <c r="CW335" s="367">
        <f t="shared" si="276"/>
        <v>0</v>
      </c>
      <c r="CX335" s="366"/>
      <c r="CY335" s="174"/>
      <c r="CZ335" s="174"/>
      <c r="DA335" s="174"/>
      <c r="DB335" s="174"/>
      <c r="DC335" s="367">
        <f t="shared" si="254"/>
        <v>0</v>
      </c>
      <c r="DD335" s="366"/>
      <c r="DE335" s="174"/>
      <c r="DF335" s="174"/>
      <c r="DG335" s="174"/>
      <c r="DH335" s="174"/>
      <c r="DI335" s="367">
        <f t="shared" si="255"/>
        <v>0</v>
      </c>
      <c r="DJ335" s="600">
        <f t="shared" si="256"/>
        <v>0</v>
      </c>
      <c r="DK335" s="601">
        <f t="shared" si="257"/>
        <v>54720</v>
      </c>
      <c r="DL335" s="601">
        <f t="shared" si="258"/>
        <v>0</v>
      </c>
      <c r="DM335" s="601">
        <f t="shared" si="259"/>
        <v>0</v>
      </c>
      <c r="DN335" s="601">
        <f t="shared" si="260"/>
        <v>20000</v>
      </c>
      <c r="DO335" s="602">
        <f t="shared" si="261"/>
        <v>74720</v>
      </c>
      <c r="DP335" s="600">
        <f t="shared" si="262"/>
        <v>0</v>
      </c>
      <c r="DQ335" s="601">
        <f t="shared" si="263"/>
        <v>0</v>
      </c>
      <c r="DR335" s="601">
        <f t="shared" si="264"/>
        <v>0</v>
      </c>
      <c r="DS335" s="601">
        <f t="shared" si="265"/>
        <v>0</v>
      </c>
      <c r="DT335" s="601">
        <f t="shared" si="266"/>
        <v>0</v>
      </c>
      <c r="DU335" s="602">
        <f t="shared" si="267"/>
        <v>0</v>
      </c>
      <c r="DV335" s="600">
        <f t="shared" si="268"/>
        <v>0</v>
      </c>
      <c r="DW335" s="601">
        <f t="shared" si="269"/>
        <v>54720</v>
      </c>
      <c r="DX335" s="601">
        <f t="shared" si="270"/>
        <v>0</v>
      </c>
      <c r="DY335" s="601">
        <f t="shared" si="271"/>
        <v>0</v>
      </c>
      <c r="DZ335" s="601">
        <f t="shared" si="272"/>
        <v>20000</v>
      </c>
      <c r="EA335" s="602">
        <f t="shared" si="273"/>
        <v>74720</v>
      </c>
      <c r="EB335" s="459"/>
      <c r="EC335" s="366"/>
      <c r="ED335" s="174"/>
      <c r="EE335" s="174"/>
      <c r="EF335" s="174"/>
      <c r="EG335" s="174"/>
      <c r="EH335" s="174">
        <f t="shared" si="274"/>
        <v>0</v>
      </c>
      <c r="EI335" s="602"/>
      <c r="EJ335" s="459"/>
      <c r="EK335" s="614"/>
      <c r="EL335" s="622"/>
      <c r="EM335" s="623"/>
      <c r="EO335" s="600">
        <v>459083.25</v>
      </c>
      <c r="EP335" s="601">
        <v>139187.75</v>
      </c>
      <c r="EQ335" s="601">
        <f t="shared" si="275"/>
        <v>598271</v>
      </c>
      <c r="ER335" s="624" t="s">
        <v>5672</v>
      </c>
      <c r="ES335" s="625">
        <v>44966</v>
      </c>
    </row>
    <row r="336" spans="1:149">
      <c r="A336" s="231">
        <v>390</v>
      </c>
      <c r="B336" s="151">
        <v>5434</v>
      </c>
      <c r="C336" s="151">
        <v>70695318</v>
      </c>
      <c r="D336" s="232" t="s">
        <v>2299</v>
      </c>
      <c r="E336" s="366"/>
      <c r="F336" s="174"/>
      <c r="G336" s="174"/>
      <c r="H336" s="174"/>
      <c r="I336" s="174"/>
      <c r="J336" s="367">
        <f t="shared" si="277"/>
        <v>0</v>
      </c>
      <c r="K336" s="366"/>
      <c r="L336" s="174"/>
      <c r="M336" s="174"/>
      <c r="N336" s="174"/>
      <c r="O336" s="174"/>
      <c r="P336" s="367">
        <f t="shared" si="240"/>
        <v>0</v>
      </c>
      <c r="Q336" s="366"/>
      <c r="R336" s="174">
        <f t="shared" si="241"/>
        <v>0</v>
      </c>
      <c r="S336" s="174"/>
      <c r="T336" s="174"/>
      <c r="U336" s="174"/>
      <c r="V336" s="367">
        <f t="shared" si="235"/>
        <v>0</v>
      </c>
      <c r="W336" s="366"/>
      <c r="X336" s="174"/>
      <c r="Y336" s="174"/>
      <c r="Z336" s="174"/>
      <c r="AA336" s="174"/>
      <c r="AB336" s="367">
        <f t="shared" si="236"/>
        <v>0</v>
      </c>
      <c r="AC336" s="366"/>
      <c r="AD336" s="174"/>
      <c r="AE336" s="174"/>
      <c r="AF336" s="174"/>
      <c r="AG336" s="174"/>
      <c r="AH336" s="367">
        <f t="shared" si="237"/>
        <v>0</v>
      </c>
      <c r="AI336" s="366"/>
      <c r="AJ336" s="174"/>
      <c r="AK336" s="174"/>
      <c r="AL336" s="174"/>
      <c r="AM336" s="174">
        <f t="shared" si="242"/>
        <v>0</v>
      </c>
      <c r="AN336" s="367">
        <f t="shared" si="238"/>
        <v>0</v>
      </c>
      <c r="AO336" s="611"/>
      <c r="AP336" s="174"/>
      <c r="AQ336" s="174"/>
      <c r="AR336" s="174"/>
      <c r="AS336" s="174"/>
      <c r="AT336" s="367">
        <f t="shared" si="243"/>
        <v>0</v>
      </c>
      <c r="AU336" s="366"/>
      <c r="AV336" s="174"/>
      <c r="AW336" s="174"/>
      <c r="AX336" s="174"/>
      <c r="AY336" s="174"/>
      <c r="AZ336" s="367">
        <f t="shared" si="239"/>
        <v>0</v>
      </c>
      <c r="BA336" s="366"/>
      <c r="BB336" s="174"/>
      <c r="BC336" s="174"/>
      <c r="BD336" s="174"/>
      <c r="BE336" s="174">
        <f t="shared" si="244"/>
        <v>0</v>
      </c>
      <c r="BF336" s="367">
        <f t="shared" si="245"/>
        <v>0</v>
      </c>
      <c r="BG336" s="611"/>
      <c r="BH336" s="174"/>
      <c r="BI336" s="174"/>
      <c r="BJ336" s="174"/>
      <c r="BK336" s="174"/>
      <c r="BL336" s="367">
        <f t="shared" si="278"/>
        <v>0</v>
      </c>
      <c r="BM336" s="366"/>
      <c r="BN336" s="174"/>
      <c r="BO336" s="174"/>
      <c r="BP336" s="174"/>
      <c r="BQ336" s="174"/>
      <c r="BR336" s="367">
        <f t="shared" si="246"/>
        <v>0</v>
      </c>
      <c r="BS336" s="366"/>
      <c r="BT336" s="174"/>
      <c r="BU336" s="174"/>
      <c r="BV336" s="174"/>
      <c r="BW336" s="174"/>
      <c r="BX336" s="367">
        <f t="shared" si="247"/>
        <v>0</v>
      </c>
      <c r="BY336" s="366"/>
      <c r="BZ336" s="174"/>
      <c r="CA336" s="174"/>
      <c r="CB336" s="174"/>
      <c r="CC336" s="174"/>
      <c r="CD336" s="367">
        <f t="shared" si="248"/>
        <v>0</v>
      </c>
      <c r="CE336" s="618"/>
      <c r="CF336" s="366"/>
      <c r="CG336" s="174"/>
      <c r="CH336" s="174"/>
      <c r="CI336" s="174"/>
      <c r="CJ336" s="174"/>
      <c r="CK336" s="367">
        <f t="shared" si="279"/>
        <v>0</v>
      </c>
      <c r="CL336" s="611">
        <f t="shared" si="249"/>
        <v>0</v>
      </c>
      <c r="CM336" s="174">
        <f t="shared" si="250"/>
        <v>0</v>
      </c>
      <c r="CN336" s="174">
        <f t="shared" si="251"/>
        <v>0</v>
      </c>
      <c r="CO336" s="174">
        <f t="shared" si="252"/>
        <v>0</v>
      </c>
      <c r="CP336" s="174">
        <f t="shared" si="253"/>
        <v>0</v>
      </c>
      <c r="CQ336" s="367">
        <f t="shared" si="280"/>
        <v>0</v>
      </c>
      <c r="CR336" s="613"/>
      <c r="CS336" s="601"/>
      <c r="CT336" s="601"/>
      <c r="CU336" s="601"/>
      <c r="CV336" s="601"/>
      <c r="CW336" s="367">
        <f t="shared" si="276"/>
        <v>0</v>
      </c>
      <c r="CX336" s="366"/>
      <c r="CY336" s="174"/>
      <c r="CZ336" s="174"/>
      <c r="DA336" s="174"/>
      <c r="DB336" s="174"/>
      <c r="DC336" s="367">
        <f t="shared" si="254"/>
        <v>0</v>
      </c>
      <c r="DD336" s="366"/>
      <c r="DE336" s="174"/>
      <c r="DF336" s="174"/>
      <c r="DG336" s="174"/>
      <c r="DH336" s="174"/>
      <c r="DI336" s="367">
        <f t="shared" si="255"/>
        <v>0</v>
      </c>
      <c r="DJ336" s="600">
        <f t="shared" si="256"/>
        <v>0</v>
      </c>
      <c r="DK336" s="601">
        <f t="shared" si="257"/>
        <v>0</v>
      </c>
      <c r="DL336" s="601">
        <f t="shared" si="258"/>
        <v>0</v>
      </c>
      <c r="DM336" s="601">
        <f t="shared" si="259"/>
        <v>0</v>
      </c>
      <c r="DN336" s="601">
        <f t="shared" si="260"/>
        <v>0</v>
      </c>
      <c r="DO336" s="602">
        <f t="shared" si="261"/>
        <v>0</v>
      </c>
      <c r="DP336" s="600">
        <f t="shared" si="262"/>
        <v>0</v>
      </c>
      <c r="DQ336" s="601">
        <f t="shared" si="263"/>
        <v>0</v>
      </c>
      <c r="DR336" s="601">
        <f t="shared" si="264"/>
        <v>0</v>
      </c>
      <c r="DS336" s="601">
        <f t="shared" si="265"/>
        <v>0</v>
      </c>
      <c r="DT336" s="601">
        <f t="shared" si="266"/>
        <v>0</v>
      </c>
      <c r="DU336" s="602">
        <f t="shared" si="267"/>
        <v>0</v>
      </c>
      <c r="DV336" s="600">
        <f t="shared" si="268"/>
        <v>0</v>
      </c>
      <c r="DW336" s="601">
        <f t="shared" si="269"/>
        <v>0</v>
      </c>
      <c r="DX336" s="601">
        <f t="shared" si="270"/>
        <v>0</v>
      </c>
      <c r="DY336" s="601">
        <f t="shared" si="271"/>
        <v>0</v>
      </c>
      <c r="DZ336" s="601">
        <f t="shared" si="272"/>
        <v>0</v>
      </c>
      <c r="EA336" s="602">
        <f t="shared" si="273"/>
        <v>0</v>
      </c>
      <c r="EB336" s="459"/>
      <c r="EC336" s="366"/>
      <c r="ED336" s="174"/>
      <c r="EE336" s="174"/>
      <c r="EF336" s="174"/>
      <c r="EG336" s="174"/>
      <c r="EH336" s="174">
        <f t="shared" si="274"/>
        <v>0</v>
      </c>
      <c r="EI336" s="602"/>
      <c r="EJ336" s="459"/>
      <c r="EK336" s="614"/>
      <c r="EL336" s="622"/>
      <c r="EM336" s="623"/>
      <c r="EO336" s="600"/>
      <c r="EP336" s="601"/>
      <c r="EQ336" s="601"/>
      <c r="ER336" s="624"/>
      <c r="ES336" s="625"/>
    </row>
    <row r="337" spans="1:149">
      <c r="A337" s="231">
        <v>391</v>
      </c>
      <c r="B337" s="151">
        <v>5433</v>
      </c>
      <c r="C337" s="151">
        <v>70695300</v>
      </c>
      <c r="D337" s="232" t="s">
        <v>2303</v>
      </c>
      <c r="E337" s="366"/>
      <c r="F337" s="174">
        <v>47040</v>
      </c>
      <c r="G337" s="174"/>
      <c r="H337" s="174"/>
      <c r="I337" s="174"/>
      <c r="J337" s="367">
        <f t="shared" si="277"/>
        <v>47040</v>
      </c>
      <c r="K337" s="366"/>
      <c r="L337" s="174"/>
      <c r="M337" s="174"/>
      <c r="N337" s="174"/>
      <c r="O337" s="174"/>
      <c r="P337" s="367">
        <f t="shared" si="240"/>
        <v>0</v>
      </c>
      <c r="Q337" s="366"/>
      <c r="R337" s="174">
        <f t="shared" si="241"/>
        <v>47040</v>
      </c>
      <c r="S337" s="174"/>
      <c r="T337" s="174"/>
      <c r="U337" s="174"/>
      <c r="V337" s="367">
        <f t="shared" si="235"/>
        <v>47040</v>
      </c>
      <c r="W337" s="366"/>
      <c r="X337" s="174"/>
      <c r="Y337" s="174"/>
      <c r="Z337" s="174"/>
      <c r="AA337" s="174"/>
      <c r="AB337" s="367">
        <f t="shared" si="236"/>
        <v>0</v>
      </c>
      <c r="AC337" s="366"/>
      <c r="AD337" s="174"/>
      <c r="AE337" s="174"/>
      <c r="AF337" s="174"/>
      <c r="AG337" s="174"/>
      <c r="AH337" s="367">
        <f t="shared" si="237"/>
        <v>0</v>
      </c>
      <c r="AI337" s="366"/>
      <c r="AJ337" s="174"/>
      <c r="AK337" s="174"/>
      <c r="AL337" s="174"/>
      <c r="AM337" s="174">
        <f t="shared" si="242"/>
        <v>0</v>
      </c>
      <c r="AN337" s="367">
        <f t="shared" si="238"/>
        <v>0</v>
      </c>
      <c r="AO337" s="611"/>
      <c r="AP337" s="174"/>
      <c r="AQ337" s="174"/>
      <c r="AR337" s="174"/>
      <c r="AS337" s="174">
        <v>20000</v>
      </c>
      <c r="AT337" s="367">
        <f t="shared" si="243"/>
        <v>20000</v>
      </c>
      <c r="AU337" s="366"/>
      <c r="AV337" s="174"/>
      <c r="AW337" s="174"/>
      <c r="AX337" s="174"/>
      <c r="AY337" s="174"/>
      <c r="AZ337" s="367">
        <f t="shared" si="239"/>
        <v>0</v>
      </c>
      <c r="BA337" s="366"/>
      <c r="BB337" s="174"/>
      <c r="BC337" s="174"/>
      <c r="BD337" s="174"/>
      <c r="BE337" s="174">
        <f t="shared" si="244"/>
        <v>20000</v>
      </c>
      <c r="BF337" s="367">
        <f t="shared" si="245"/>
        <v>20000</v>
      </c>
      <c r="BG337" s="611"/>
      <c r="BH337" s="174"/>
      <c r="BI337" s="174"/>
      <c r="BJ337" s="174"/>
      <c r="BK337" s="174"/>
      <c r="BL337" s="367">
        <f t="shared" si="278"/>
        <v>0</v>
      </c>
      <c r="BM337" s="366"/>
      <c r="BN337" s="174"/>
      <c r="BO337" s="174"/>
      <c r="BP337" s="174"/>
      <c r="BQ337" s="174"/>
      <c r="BR337" s="367">
        <f t="shared" si="246"/>
        <v>0</v>
      </c>
      <c r="BS337" s="366"/>
      <c r="BT337" s="174"/>
      <c r="BU337" s="174"/>
      <c r="BV337" s="174"/>
      <c r="BW337" s="174"/>
      <c r="BX337" s="367">
        <f t="shared" si="247"/>
        <v>0</v>
      </c>
      <c r="BY337" s="366"/>
      <c r="BZ337" s="174"/>
      <c r="CA337" s="174"/>
      <c r="CB337" s="174"/>
      <c r="CC337" s="174"/>
      <c r="CD337" s="367">
        <f t="shared" si="248"/>
        <v>0</v>
      </c>
      <c r="CE337" s="618"/>
      <c r="CF337" s="366"/>
      <c r="CG337" s="174"/>
      <c r="CH337" s="174"/>
      <c r="CI337" s="174"/>
      <c r="CJ337" s="174"/>
      <c r="CK337" s="367">
        <f t="shared" si="279"/>
        <v>0</v>
      </c>
      <c r="CL337" s="611">
        <f t="shared" si="249"/>
        <v>0</v>
      </c>
      <c r="CM337" s="174">
        <f t="shared" si="250"/>
        <v>0</v>
      </c>
      <c r="CN337" s="174">
        <f t="shared" si="251"/>
        <v>0</v>
      </c>
      <c r="CO337" s="174">
        <f t="shared" si="252"/>
        <v>0</v>
      </c>
      <c r="CP337" s="174">
        <f t="shared" si="253"/>
        <v>0</v>
      </c>
      <c r="CQ337" s="367">
        <f t="shared" si="280"/>
        <v>0</v>
      </c>
      <c r="CR337" s="613"/>
      <c r="CS337" s="601"/>
      <c r="CT337" s="601"/>
      <c r="CU337" s="601"/>
      <c r="CV337" s="601"/>
      <c r="CW337" s="367">
        <f t="shared" si="276"/>
        <v>0</v>
      </c>
      <c r="CX337" s="366"/>
      <c r="CY337" s="174"/>
      <c r="CZ337" s="174"/>
      <c r="DA337" s="174"/>
      <c r="DB337" s="174"/>
      <c r="DC337" s="367">
        <f t="shared" si="254"/>
        <v>0</v>
      </c>
      <c r="DD337" s="366"/>
      <c r="DE337" s="174"/>
      <c r="DF337" s="174"/>
      <c r="DG337" s="174"/>
      <c r="DH337" s="174"/>
      <c r="DI337" s="367">
        <f t="shared" si="255"/>
        <v>0</v>
      </c>
      <c r="DJ337" s="600">
        <f t="shared" si="256"/>
        <v>0</v>
      </c>
      <c r="DK337" s="601">
        <f t="shared" si="257"/>
        <v>47040</v>
      </c>
      <c r="DL337" s="601">
        <f t="shared" si="258"/>
        <v>0</v>
      </c>
      <c r="DM337" s="601">
        <f t="shared" si="259"/>
        <v>0</v>
      </c>
      <c r="DN337" s="601">
        <f t="shared" si="260"/>
        <v>20000</v>
      </c>
      <c r="DO337" s="602">
        <f t="shared" si="261"/>
        <v>67040</v>
      </c>
      <c r="DP337" s="600">
        <f t="shared" si="262"/>
        <v>0</v>
      </c>
      <c r="DQ337" s="601">
        <f t="shared" si="263"/>
        <v>0</v>
      </c>
      <c r="DR337" s="601">
        <f t="shared" si="264"/>
        <v>0</v>
      </c>
      <c r="DS337" s="601">
        <f t="shared" si="265"/>
        <v>0</v>
      </c>
      <c r="DT337" s="601">
        <f t="shared" si="266"/>
        <v>0</v>
      </c>
      <c r="DU337" s="602">
        <f t="shared" si="267"/>
        <v>0</v>
      </c>
      <c r="DV337" s="600">
        <f t="shared" si="268"/>
        <v>0</v>
      </c>
      <c r="DW337" s="601">
        <f t="shared" si="269"/>
        <v>47040</v>
      </c>
      <c r="DX337" s="601">
        <f t="shared" si="270"/>
        <v>0</v>
      </c>
      <c r="DY337" s="601">
        <f t="shared" si="271"/>
        <v>0</v>
      </c>
      <c r="DZ337" s="601">
        <f t="shared" si="272"/>
        <v>20000</v>
      </c>
      <c r="EA337" s="602">
        <f t="shared" si="273"/>
        <v>67040</v>
      </c>
      <c r="EB337" s="459"/>
      <c r="EC337" s="366"/>
      <c r="ED337" s="174"/>
      <c r="EE337" s="174"/>
      <c r="EF337" s="174"/>
      <c r="EG337" s="174"/>
      <c r="EH337" s="174">
        <f t="shared" si="274"/>
        <v>0</v>
      </c>
      <c r="EI337" s="602"/>
      <c r="EJ337" s="459"/>
      <c r="EK337" s="614"/>
      <c r="EL337" s="622"/>
      <c r="EM337" s="623"/>
      <c r="EO337" s="600"/>
      <c r="EP337" s="601"/>
      <c r="EQ337" s="601"/>
      <c r="ER337" s="624"/>
      <c r="ES337" s="625"/>
    </row>
    <row r="338" spans="1:149">
      <c r="A338" s="231">
        <v>392</v>
      </c>
      <c r="B338" s="151">
        <v>5486</v>
      </c>
      <c r="C338" s="151">
        <v>72744022</v>
      </c>
      <c r="D338" s="232" t="s">
        <v>2307</v>
      </c>
      <c r="E338" s="366"/>
      <c r="F338" s="174"/>
      <c r="G338" s="174"/>
      <c r="H338" s="174"/>
      <c r="I338" s="174"/>
      <c r="J338" s="367">
        <f t="shared" si="277"/>
        <v>0</v>
      </c>
      <c r="K338" s="366"/>
      <c r="L338" s="174"/>
      <c r="M338" s="174"/>
      <c r="N338" s="174"/>
      <c r="O338" s="174"/>
      <c r="P338" s="367">
        <f t="shared" si="240"/>
        <v>0</v>
      </c>
      <c r="Q338" s="366"/>
      <c r="R338" s="174">
        <f t="shared" si="241"/>
        <v>0</v>
      </c>
      <c r="S338" s="174"/>
      <c r="T338" s="174"/>
      <c r="U338" s="174"/>
      <c r="V338" s="367">
        <f t="shared" si="235"/>
        <v>0</v>
      </c>
      <c r="W338" s="366"/>
      <c r="X338" s="174"/>
      <c r="Y338" s="174"/>
      <c r="Z338" s="174"/>
      <c r="AA338" s="174"/>
      <c r="AB338" s="367">
        <f t="shared" si="236"/>
        <v>0</v>
      </c>
      <c r="AC338" s="366"/>
      <c r="AD338" s="174"/>
      <c r="AE338" s="174"/>
      <c r="AF338" s="174"/>
      <c r="AG338" s="174"/>
      <c r="AH338" s="367">
        <f t="shared" si="237"/>
        <v>0</v>
      </c>
      <c r="AI338" s="366"/>
      <c r="AJ338" s="174"/>
      <c r="AK338" s="174"/>
      <c r="AL338" s="174"/>
      <c r="AM338" s="174">
        <f t="shared" si="242"/>
        <v>0</v>
      </c>
      <c r="AN338" s="367">
        <f t="shared" si="238"/>
        <v>0</v>
      </c>
      <c r="AO338" s="611"/>
      <c r="AP338" s="174"/>
      <c r="AQ338" s="174"/>
      <c r="AR338" s="174"/>
      <c r="AS338" s="174"/>
      <c r="AT338" s="367">
        <f t="shared" si="243"/>
        <v>0</v>
      </c>
      <c r="AU338" s="366"/>
      <c r="AV338" s="174"/>
      <c r="AW338" s="174"/>
      <c r="AX338" s="174"/>
      <c r="AY338" s="174"/>
      <c r="AZ338" s="367">
        <f t="shared" si="239"/>
        <v>0</v>
      </c>
      <c r="BA338" s="366"/>
      <c r="BB338" s="174"/>
      <c r="BC338" s="174"/>
      <c r="BD338" s="174"/>
      <c r="BE338" s="174">
        <f t="shared" si="244"/>
        <v>0</v>
      </c>
      <c r="BF338" s="367">
        <f t="shared" si="245"/>
        <v>0</v>
      </c>
      <c r="BG338" s="611"/>
      <c r="BH338" s="174"/>
      <c r="BI338" s="174"/>
      <c r="BJ338" s="174"/>
      <c r="BK338" s="174"/>
      <c r="BL338" s="367">
        <f t="shared" si="278"/>
        <v>0</v>
      </c>
      <c r="BM338" s="366"/>
      <c r="BN338" s="174"/>
      <c r="BO338" s="174"/>
      <c r="BP338" s="174"/>
      <c r="BQ338" s="174"/>
      <c r="BR338" s="367">
        <f t="shared" si="246"/>
        <v>0</v>
      </c>
      <c r="BS338" s="366"/>
      <c r="BT338" s="174"/>
      <c r="BU338" s="174"/>
      <c r="BV338" s="174"/>
      <c r="BW338" s="174"/>
      <c r="BX338" s="367">
        <f t="shared" si="247"/>
        <v>0</v>
      </c>
      <c r="BY338" s="366"/>
      <c r="BZ338" s="174"/>
      <c r="CA338" s="174"/>
      <c r="CB338" s="174"/>
      <c r="CC338" s="174"/>
      <c r="CD338" s="367">
        <f t="shared" si="248"/>
        <v>0</v>
      </c>
      <c r="CE338" s="618"/>
      <c r="CF338" s="366"/>
      <c r="CG338" s="174"/>
      <c r="CH338" s="174"/>
      <c r="CI338" s="174"/>
      <c r="CJ338" s="174"/>
      <c r="CK338" s="367">
        <f t="shared" si="279"/>
        <v>0</v>
      </c>
      <c r="CL338" s="611">
        <f t="shared" si="249"/>
        <v>0</v>
      </c>
      <c r="CM338" s="174">
        <f t="shared" si="250"/>
        <v>0</v>
      </c>
      <c r="CN338" s="174">
        <f t="shared" si="251"/>
        <v>0</v>
      </c>
      <c r="CO338" s="174">
        <f t="shared" si="252"/>
        <v>0</v>
      </c>
      <c r="CP338" s="174">
        <f t="shared" si="253"/>
        <v>0</v>
      </c>
      <c r="CQ338" s="367">
        <f t="shared" si="280"/>
        <v>0</v>
      </c>
      <c r="CR338" s="613"/>
      <c r="CS338" s="601"/>
      <c r="CT338" s="601"/>
      <c r="CU338" s="601"/>
      <c r="CV338" s="601"/>
      <c r="CW338" s="367">
        <f t="shared" si="276"/>
        <v>0</v>
      </c>
      <c r="CX338" s="366"/>
      <c r="CY338" s="174"/>
      <c r="CZ338" s="174"/>
      <c r="DA338" s="174"/>
      <c r="DB338" s="174"/>
      <c r="DC338" s="367">
        <f t="shared" si="254"/>
        <v>0</v>
      </c>
      <c r="DD338" s="366"/>
      <c r="DE338" s="174"/>
      <c r="DF338" s="174"/>
      <c r="DG338" s="174"/>
      <c r="DH338" s="174"/>
      <c r="DI338" s="367">
        <f t="shared" si="255"/>
        <v>0</v>
      </c>
      <c r="DJ338" s="600">
        <f t="shared" si="256"/>
        <v>0</v>
      </c>
      <c r="DK338" s="601">
        <f t="shared" si="257"/>
        <v>0</v>
      </c>
      <c r="DL338" s="601">
        <f t="shared" si="258"/>
        <v>0</v>
      </c>
      <c r="DM338" s="601">
        <f t="shared" si="259"/>
        <v>0</v>
      </c>
      <c r="DN338" s="601">
        <f t="shared" si="260"/>
        <v>0</v>
      </c>
      <c r="DO338" s="602">
        <f t="shared" si="261"/>
        <v>0</v>
      </c>
      <c r="DP338" s="600">
        <f t="shared" si="262"/>
        <v>0</v>
      </c>
      <c r="DQ338" s="601">
        <f t="shared" si="263"/>
        <v>0</v>
      </c>
      <c r="DR338" s="601">
        <f t="shared" si="264"/>
        <v>0</v>
      </c>
      <c r="DS338" s="601">
        <f t="shared" si="265"/>
        <v>0</v>
      </c>
      <c r="DT338" s="601">
        <f t="shared" si="266"/>
        <v>0</v>
      </c>
      <c r="DU338" s="602">
        <f t="shared" si="267"/>
        <v>0</v>
      </c>
      <c r="DV338" s="600">
        <f t="shared" si="268"/>
        <v>0</v>
      </c>
      <c r="DW338" s="601">
        <f t="shared" si="269"/>
        <v>0</v>
      </c>
      <c r="DX338" s="601">
        <f t="shared" si="270"/>
        <v>0</v>
      </c>
      <c r="DY338" s="601">
        <f t="shared" si="271"/>
        <v>0</v>
      </c>
      <c r="DZ338" s="601">
        <f t="shared" si="272"/>
        <v>0</v>
      </c>
      <c r="EA338" s="602">
        <f t="shared" si="273"/>
        <v>0</v>
      </c>
      <c r="EB338" s="459"/>
      <c r="EC338" s="366"/>
      <c r="ED338" s="174"/>
      <c r="EE338" s="174"/>
      <c r="EF338" s="174"/>
      <c r="EG338" s="174"/>
      <c r="EH338" s="174">
        <f t="shared" si="274"/>
        <v>0</v>
      </c>
      <c r="EI338" s="602"/>
      <c r="EJ338" s="459"/>
      <c r="EK338" s="614"/>
      <c r="EL338" s="622"/>
      <c r="EM338" s="623"/>
      <c r="EO338" s="600"/>
      <c r="EP338" s="601"/>
      <c r="EQ338" s="601"/>
      <c r="ER338" s="624"/>
      <c r="ES338" s="625"/>
    </row>
    <row r="339" spans="1:149">
      <c r="A339" s="231">
        <v>393</v>
      </c>
      <c r="B339" s="151">
        <v>2440</v>
      </c>
      <c r="C339" s="151">
        <v>70981183</v>
      </c>
      <c r="D339" s="232" t="s">
        <v>2312</v>
      </c>
      <c r="E339" s="366"/>
      <c r="F339" s="174"/>
      <c r="G339" s="174"/>
      <c r="H339" s="174"/>
      <c r="I339" s="174"/>
      <c r="J339" s="367">
        <f t="shared" si="277"/>
        <v>0</v>
      </c>
      <c r="K339" s="366"/>
      <c r="L339" s="174"/>
      <c r="M339" s="174"/>
      <c r="N339" s="174"/>
      <c r="O339" s="174"/>
      <c r="P339" s="367">
        <f t="shared" si="240"/>
        <v>0</v>
      </c>
      <c r="Q339" s="366"/>
      <c r="R339" s="174">
        <f t="shared" si="241"/>
        <v>0</v>
      </c>
      <c r="S339" s="174"/>
      <c r="T339" s="174"/>
      <c r="U339" s="174"/>
      <c r="V339" s="367">
        <f t="shared" si="235"/>
        <v>0</v>
      </c>
      <c r="W339" s="366"/>
      <c r="X339" s="174"/>
      <c r="Y339" s="174"/>
      <c r="Z339" s="174"/>
      <c r="AA339" s="174"/>
      <c r="AB339" s="367">
        <f t="shared" si="236"/>
        <v>0</v>
      </c>
      <c r="AC339" s="366"/>
      <c r="AD339" s="174"/>
      <c r="AE339" s="174"/>
      <c r="AF339" s="174"/>
      <c r="AG339" s="174"/>
      <c r="AH339" s="367">
        <f t="shared" si="237"/>
        <v>0</v>
      </c>
      <c r="AI339" s="366"/>
      <c r="AJ339" s="174"/>
      <c r="AK339" s="174"/>
      <c r="AL339" s="174"/>
      <c r="AM339" s="174">
        <f t="shared" si="242"/>
        <v>0</v>
      </c>
      <c r="AN339" s="367">
        <f t="shared" si="238"/>
        <v>0</v>
      </c>
      <c r="AO339" s="611"/>
      <c r="AP339" s="174"/>
      <c r="AQ339" s="174"/>
      <c r="AR339" s="174"/>
      <c r="AS339" s="174"/>
      <c r="AT339" s="367">
        <f t="shared" si="243"/>
        <v>0</v>
      </c>
      <c r="AU339" s="366"/>
      <c r="AV339" s="174"/>
      <c r="AW339" s="174"/>
      <c r="AX339" s="174"/>
      <c r="AY339" s="174"/>
      <c r="AZ339" s="367">
        <f t="shared" si="239"/>
        <v>0</v>
      </c>
      <c r="BA339" s="366"/>
      <c r="BB339" s="174"/>
      <c r="BC339" s="174"/>
      <c r="BD339" s="174"/>
      <c r="BE339" s="174">
        <f t="shared" si="244"/>
        <v>0</v>
      </c>
      <c r="BF339" s="367">
        <f t="shared" si="245"/>
        <v>0</v>
      </c>
      <c r="BG339" s="611"/>
      <c r="BH339" s="174"/>
      <c r="BI339" s="174"/>
      <c r="BJ339" s="174"/>
      <c r="BK339" s="174"/>
      <c r="BL339" s="367">
        <f t="shared" si="278"/>
        <v>0</v>
      </c>
      <c r="BM339" s="366"/>
      <c r="BN339" s="174"/>
      <c r="BO339" s="174"/>
      <c r="BP339" s="174"/>
      <c r="BQ339" s="174"/>
      <c r="BR339" s="367">
        <f t="shared" si="246"/>
        <v>0</v>
      </c>
      <c r="BS339" s="366"/>
      <c r="BT339" s="174"/>
      <c r="BU339" s="174"/>
      <c r="BV339" s="174"/>
      <c r="BW339" s="174"/>
      <c r="BX339" s="367">
        <f t="shared" si="247"/>
        <v>0</v>
      </c>
      <c r="BY339" s="366"/>
      <c r="BZ339" s="174"/>
      <c r="CA339" s="174"/>
      <c r="CB339" s="174"/>
      <c r="CC339" s="174"/>
      <c r="CD339" s="367">
        <f t="shared" si="248"/>
        <v>0</v>
      </c>
      <c r="CE339" s="618"/>
      <c r="CF339" s="366"/>
      <c r="CG339" s="174"/>
      <c r="CH339" s="174"/>
      <c r="CI339" s="174"/>
      <c r="CJ339" s="174"/>
      <c r="CK339" s="367">
        <f t="shared" si="279"/>
        <v>0</v>
      </c>
      <c r="CL339" s="611">
        <f t="shared" si="249"/>
        <v>0</v>
      </c>
      <c r="CM339" s="174">
        <f t="shared" si="250"/>
        <v>0</v>
      </c>
      <c r="CN339" s="174">
        <f t="shared" si="251"/>
        <v>0</v>
      </c>
      <c r="CO339" s="174">
        <f t="shared" si="252"/>
        <v>0</v>
      </c>
      <c r="CP339" s="174">
        <f t="shared" si="253"/>
        <v>0</v>
      </c>
      <c r="CQ339" s="367">
        <f t="shared" si="280"/>
        <v>0</v>
      </c>
      <c r="CR339" s="613"/>
      <c r="CS339" s="601"/>
      <c r="CT339" s="601"/>
      <c r="CU339" s="601"/>
      <c r="CV339" s="601"/>
      <c r="CW339" s="367">
        <f t="shared" si="276"/>
        <v>0</v>
      </c>
      <c r="CX339" s="366"/>
      <c r="CY339" s="174"/>
      <c r="CZ339" s="174"/>
      <c r="DA339" s="174"/>
      <c r="DB339" s="174"/>
      <c r="DC339" s="367">
        <f t="shared" si="254"/>
        <v>0</v>
      </c>
      <c r="DD339" s="366"/>
      <c r="DE339" s="174"/>
      <c r="DF339" s="174"/>
      <c r="DG339" s="174"/>
      <c r="DH339" s="174"/>
      <c r="DI339" s="367">
        <f t="shared" si="255"/>
        <v>0</v>
      </c>
      <c r="DJ339" s="600">
        <f t="shared" si="256"/>
        <v>0</v>
      </c>
      <c r="DK339" s="601">
        <f t="shared" si="257"/>
        <v>0</v>
      </c>
      <c r="DL339" s="601">
        <f t="shared" si="258"/>
        <v>0</v>
      </c>
      <c r="DM339" s="601">
        <f t="shared" si="259"/>
        <v>0</v>
      </c>
      <c r="DN339" s="601">
        <f t="shared" si="260"/>
        <v>0</v>
      </c>
      <c r="DO339" s="602">
        <f t="shared" si="261"/>
        <v>0</v>
      </c>
      <c r="DP339" s="600">
        <f t="shared" si="262"/>
        <v>0</v>
      </c>
      <c r="DQ339" s="601">
        <f t="shared" si="263"/>
        <v>0</v>
      </c>
      <c r="DR339" s="601">
        <f t="shared" si="264"/>
        <v>0</v>
      </c>
      <c r="DS339" s="601">
        <f t="shared" si="265"/>
        <v>0</v>
      </c>
      <c r="DT339" s="601">
        <f t="shared" si="266"/>
        <v>0</v>
      </c>
      <c r="DU339" s="602">
        <f t="shared" si="267"/>
        <v>0</v>
      </c>
      <c r="DV339" s="600">
        <f t="shared" si="268"/>
        <v>0</v>
      </c>
      <c r="DW339" s="601">
        <f t="shared" si="269"/>
        <v>0</v>
      </c>
      <c r="DX339" s="601">
        <f t="shared" si="270"/>
        <v>0</v>
      </c>
      <c r="DY339" s="601">
        <f t="shared" si="271"/>
        <v>0</v>
      </c>
      <c r="DZ339" s="601">
        <f t="shared" si="272"/>
        <v>0</v>
      </c>
      <c r="EA339" s="602">
        <f t="shared" si="273"/>
        <v>0</v>
      </c>
      <c r="EB339" s="459"/>
      <c r="EC339" s="366"/>
      <c r="ED339" s="174"/>
      <c r="EE339" s="174"/>
      <c r="EF339" s="174"/>
      <c r="EG339" s="174"/>
      <c r="EH339" s="174">
        <f t="shared" si="274"/>
        <v>0</v>
      </c>
      <c r="EI339" s="602"/>
      <c r="EJ339" s="459"/>
      <c r="EK339" s="614"/>
      <c r="EL339" s="622"/>
      <c r="EM339" s="623"/>
      <c r="EO339" s="600"/>
      <c r="EP339" s="601"/>
      <c r="EQ339" s="601"/>
      <c r="ER339" s="624"/>
      <c r="ES339" s="625"/>
    </row>
    <row r="340" spans="1:149">
      <c r="A340" s="231">
        <v>394</v>
      </c>
      <c r="B340" s="151">
        <v>2303</v>
      </c>
      <c r="C340" s="151">
        <v>72743689</v>
      </c>
      <c r="D340" s="232" t="s">
        <v>2319</v>
      </c>
      <c r="E340" s="366"/>
      <c r="F340" s="174">
        <v>15840</v>
      </c>
      <c r="G340" s="174"/>
      <c r="H340" s="174"/>
      <c r="I340" s="174"/>
      <c r="J340" s="367">
        <f t="shared" si="277"/>
        <v>15840</v>
      </c>
      <c r="K340" s="366"/>
      <c r="L340" s="174"/>
      <c r="M340" s="174"/>
      <c r="N340" s="174"/>
      <c r="O340" s="174"/>
      <c r="P340" s="367">
        <f t="shared" si="240"/>
        <v>0</v>
      </c>
      <c r="Q340" s="366"/>
      <c r="R340" s="174">
        <f t="shared" si="241"/>
        <v>15840</v>
      </c>
      <c r="S340" s="174"/>
      <c r="T340" s="174"/>
      <c r="U340" s="174"/>
      <c r="V340" s="367">
        <f t="shared" si="235"/>
        <v>15840</v>
      </c>
      <c r="W340" s="366"/>
      <c r="X340" s="174"/>
      <c r="Y340" s="174"/>
      <c r="Z340" s="174"/>
      <c r="AA340" s="174"/>
      <c r="AB340" s="367">
        <f t="shared" si="236"/>
        <v>0</v>
      </c>
      <c r="AC340" s="366"/>
      <c r="AD340" s="174"/>
      <c r="AE340" s="174"/>
      <c r="AF340" s="174"/>
      <c r="AG340" s="174"/>
      <c r="AH340" s="367">
        <f t="shared" si="237"/>
        <v>0</v>
      </c>
      <c r="AI340" s="366"/>
      <c r="AJ340" s="174"/>
      <c r="AK340" s="174"/>
      <c r="AL340" s="174"/>
      <c r="AM340" s="174">
        <f t="shared" si="242"/>
        <v>0</v>
      </c>
      <c r="AN340" s="367">
        <f t="shared" si="238"/>
        <v>0</v>
      </c>
      <c r="AO340" s="611"/>
      <c r="AP340" s="174"/>
      <c r="AQ340" s="174"/>
      <c r="AR340" s="174"/>
      <c r="AS340" s="174">
        <v>20000</v>
      </c>
      <c r="AT340" s="367">
        <f t="shared" si="243"/>
        <v>20000</v>
      </c>
      <c r="AU340" s="366"/>
      <c r="AV340" s="174"/>
      <c r="AW340" s="174"/>
      <c r="AX340" s="174"/>
      <c r="AY340" s="174"/>
      <c r="AZ340" s="367">
        <f t="shared" si="239"/>
        <v>0</v>
      </c>
      <c r="BA340" s="366"/>
      <c r="BB340" s="174"/>
      <c r="BC340" s="174"/>
      <c r="BD340" s="174"/>
      <c r="BE340" s="174">
        <f t="shared" si="244"/>
        <v>20000</v>
      </c>
      <c r="BF340" s="367">
        <f t="shared" si="245"/>
        <v>20000</v>
      </c>
      <c r="BG340" s="611"/>
      <c r="BH340" s="174"/>
      <c r="BI340" s="174"/>
      <c r="BJ340" s="174"/>
      <c r="BK340" s="174"/>
      <c r="BL340" s="367">
        <f t="shared" si="278"/>
        <v>0</v>
      </c>
      <c r="BM340" s="366"/>
      <c r="BN340" s="174"/>
      <c r="BO340" s="174"/>
      <c r="BP340" s="174"/>
      <c r="BQ340" s="174"/>
      <c r="BR340" s="367">
        <f t="shared" si="246"/>
        <v>0</v>
      </c>
      <c r="BS340" s="366"/>
      <c r="BT340" s="174"/>
      <c r="BU340" s="174"/>
      <c r="BV340" s="174"/>
      <c r="BW340" s="174"/>
      <c r="BX340" s="367">
        <f t="shared" si="247"/>
        <v>0</v>
      </c>
      <c r="BY340" s="366"/>
      <c r="BZ340" s="174"/>
      <c r="CA340" s="174"/>
      <c r="CB340" s="174"/>
      <c r="CC340" s="174"/>
      <c r="CD340" s="367">
        <f t="shared" si="248"/>
        <v>0</v>
      </c>
      <c r="CE340" s="618"/>
      <c r="CF340" s="366"/>
      <c r="CG340" s="174"/>
      <c r="CH340" s="174"/>
      <c r="CI340" s="174"/>
      <c r="CJ340" s="174"/>
      <c r="CK340" s="367">
        <f t="shared" si="279"/>
        <v>0</v>
      </c>
      <c r="CL340" s="611">
        <f t="shared" si="249"/>
        <v>0</v>
      </c>
      <c r="CM340" s="174">
        <f t="shared" si="250"/>
        <v>0</v>
      </c>
      <c r="CN340" s="174">
        <f t="shared" si="251"/>
        <v>0</v>
      </c>
      <c r="CO340" s="174">
        <f t="shared" si="252"/>
        <v>0</v>
      </c>
      <c r="CP340" s="174">
        <f t="shared" si="253"/>
        <v>0</v>
      </c>
      <c r="CQ340" s="367">
        <f t="shared" si="280"/>
        <v>0</v>
      </c>
      <c r="CR340" s="613"/>
      <c r="CS340" s="601"/>
      <c r="CT340" s="601"/>
      <c r="CU340" s="601"/>
      <c r="CV340" s="601"/>
      <c r="CW340" s="367">
        <f t="shared" si="276"/>
        <v>0</v>
      </c>
      <c r="CX340" s="366"/>
      <c r="CY340" s="174"/>
      <c r="CZ340" s="174"/>
      <c r="DA340" s="174"/>
      <c r="DB340" s="174"/>
      <c r="DC340" s="367">
        <f t="shared" si="254"/>
        <v>0</v>
      </c>
      <c r="DD340" s="366"/>
      <c r="DE340" s="174"/>
      <c r="DF340" s="174"/>
      <c r="DG340" s="174"/>
      <c r="DH340" s="174"/>
      <c r="DI340" s="367">
        <f t="shared" si="255"/>
        <v>0</v>
      </c>
      <c r="DJ340" s="600">
        <f t="shared" si="256"/>
        <v>0</v>
      </c>
      <c r="DK340" s="601">
        <f t="shared" si="257"/>
        <v>15840</v>
      </c>
      <c r="DL340" s="601">
        <f t="shared" si="258"/>
        <v>0</v>
      </c>
      <c r="DM340" s="601">
        <f t="shared" si="259"/>
        <v>0</v>
      </c>
      <c r="DN340" s="601">
        <f t="shared" si="260"/>
        <v>20000</v>
      </c>
      <c r="DO340" s="602">
        <f t="shared" si="261"/>
        <v>35840</v>
      </c>
      <c r="DP340" s="600">
        <f t="shared" si="262"/>
        <v>0</v>
      </c>
      <c r="DQ340" s="601">
        <f t="shared" si="263"/>
        <v>0</v>
      </c>
      <c r="DR340" s="601">
        <f t="shared" si="264"/>
        <v>0</v>
      </c>
      <c r="DS340" s="601">
        <f t="shared" si="265"/>
        <v>0</v>
      </c>
      <c r="DT340" s="601">
        <f t="shared" si="266"/>
        <v>0</v>
      </c>
      <c r="DU340" s="602">
        <f t="shared" si="267"/>
        <v>0</v>
      </c>
      <c r="DV340" s="600">
        <f t="shared" si="268"/>
        <v>0</v>
      </c>
      <c r="DW340" s="601">
        <f t="shared" si="269"/>
        <v>15840</v>
      </c>
      <c r="DX340" s="601">
        <f t="shared" si="270"/>
        <v>0</v>
      </c>
      <c r="DY340" s="601">
        <f t="shared" si="271"/>
        <v>0</v>
      </c>
      <c r="DZ340" s="601">
        <f t="shared" si="272"/>
        <v>20000</v>
      </c>
      <c r="EA340" s="602">
        <f t="shared" si="273"/>
        <v>35840</v>
      </c>
      <c r="EB340" s="459"/>
      <c r="EC340" s="366"/>
      <c r="ED340" s="174"/>
      <c r="EE340" s="174"/>
      <c r="EF340" s="174"/>
      <c r="EG340" s="174"/>
      <c r="EH340" s="174">
        <f t="shared" si="274"/>
        <v>0</v>
      </c>
      <c r="EI340" s="602"/>
      <c r="EJ340" s="459"/>
      <c r="EK340" s="614"/>
      <c r="EL340" s="622"/>
      <c r="EM340" s="623"/>
      <c r="EO340" s="600"/>
      <c r="EP340" s="601"/>
      <c r="EQ340" s="601"/>
      <c r="ER340" s="624"/>
      <c r="ES340" s="625"/>
    </row>
    <row r="341" spans="1:149">
      <c r="A341" s="231">
        <v>395</v>
      </c>
      <c r="B341" s="151">
        <v>5437</v>
      </c>
      <c r="C341" s="151">
        <v>72742135</v>
      </c>
      <c r="D341" s="232" t="s">
        <v>2323</v>
      </c>
      <c r="E341" s="366"/>
      <c r="F341" s="174"/>
      <c r="G341" s="174"/>
      <c r="H341" s="174"/>
      <c r="I341" s="174"/>
      <c r="J341" s="367">
        <f t="shared" si="277"/>
        <v>0</v>
      </c>
      <c r="K341" s="366"/>
      <c r="L341" s="174"/>
      <c r="M341" s="174"/>
      <c r="N341" s="174"/>
      <c r="O341" s="174"/>
      <c r="P341" s="367">
        <f t="shared" si="240"/>
        <v>0</v>
      </c>
      <c r="Q341" s="366"/>
      <c r="R341" s="174">
        <f t="shared" si="241"/>
        <v>0</v>
      </c>
      <c r="S341" s="174"/>
      <c r="T341" s="174"/>
      <c r="U341" s="174"/>
      <c r="V341" s="367">
        <f t="shared" si="235"/>
        <v>0</v>
      </c>
      <c r="W341" s="366"/>
      <c r="X341" s="174"/>
      <c r="Y341" s="174"/>
      <c r="Z341" s="174"/>
      <c r="AA341" s="174"/>
      <c r="AB341" s="367">
        <f t="shared" si="236"/>
        <v>0</v>
      </c>
      <c r="AC341" s="366"/>
      <c r="AD341" s="174"/>
      <c r="AE341" s="174"/>
      <c r="AF341" s="174"/>
      <c r="AG341" s="174"/>
      <c r="AH341" s="367">
        <f t="shared" si="237"/>
        <v>0</v>
      </c>
      <c r="AI341" s="366"/>
      <c r="AJ341" s="174"/>
      <c r="AK341" s="174"/>
      <c r="AL341" s="174"/>
      <c r="AM341" s="174">
        <f t="shared" si="242"/>
        <v>0</v>
      </c>
      <c r="AN341" s="367">
        <f t="shared" si="238"/>
        <v>0</v>
      </c>
      <c r="AO341" s="611"/>
      <c r="AP341" s="174"/>
      <c r="AQ341" s="174"/>
      <c r="AR341" s="174"/>
      <c r="AS341" s="174"/>
      <c r="AT341" s="367">
        <f t="shared" si="243"/>
        <v>0</v>
      </c>
      <c r="AU341" s="366"/>
      <c r="AV341" s="174"/>
      <c r="AW341" s="174"/>
      <c r="AX341" s="174"/>
      <c r="AY341" s="174"/>
      <c r="AZ341" s="367">
        <f t="shared" si="239"/>
        <v>0</v>
      </c>
      <c r="BA341" s="366"/>
      <c r="BB341" s="174"/>
      <c r="BC341" s="174"/>
      <c r="BD341" s="174"/>
      <c r="BE341" s="174">
        <f t="shared" si="244"/>
        <v>0</v>
      </c>
      <c r="BF341" s="367">
        <f t="shared" si="245"/>
        <v>0</v>
      </c>
      <c r="BG341" s="611"/>
      <c r="BH341" s="174"/>
      <c r="BI341" s="174"/>
      <c r="BJ341" s="174"/>
      <c r="BK341" s="174"/>
      <c r="BL341" s="367">
        <f t="shared" si="278"/>
        <v>0</v>
      </c>
      <c r="BM341" s="366"/>
      <c r="BN341" s="174"/>
      <c r="BO341" s="174"/>
      <c r="BP341" s="174"/>
      <c r="BQ341" s="174"/>
      <c r="BR341" s="367">
        <f t="shared" si="246"/>
        <v>0</v>
      </c>
      <c r="BS341" s="366"/>
      <c r="BT341" s="174"/>
      <c r="BU341" s="174"/>
      <c r="BV341" s="174"/>
      <c r="BW341" s="174"/>
      <c r="BX341" s="367">
        <f t="shared" si="247"/>
        <v>0</v>
      </c>
      <c r="BY341" s="366"/>
      <c r="BZ341" s="174"/>
      <c r="CA341" s="174"/>
      <c r="CB341" s="174"/>
      <c r="CC341" s="174"/>
      <c r="CD341" s="367">
        <f t="shared" si="248"/>
        <v>0</v>
      </c>
      <c r="CE341" s="618"/>
      <c r="CF341" s="366"/>
      <c r="CG341" s="174"/>
      <c r="CH341" s="174"/>
      <c r="CI341" s="174"/>
      <c r="CJ341" s="174"/>
      <c r="CK341" s="367">
        <f t="shared" si="279"/>
        <v>0</v>
      </c>
      <c r="CL341" s="611">
        <f t="shared" si="249"/>
        <v>0</v>
      </c>
      <c r="CM341" s="174">
        <f t="shared" si="250"/>
        <v>0</v>
      </c>
      <c r="CN341" s="174">
        <f t="shared" si="251"/>
        <v>0</v>
      </c>
      <c r="CO341" s="174">
        <f t="shared" si="252"/>
        <v>0</v>
      </c>
      <c r="CP341" s="174">
        <f t="shared" si="253"/>
        <v>0</v>
      </c>
      <c r="CQ341" s="367">
        <f t="shared" si="280"/>
        <v>0</v>
      </c>
      <c r="CR341" s="613"/>
      <c r="CS341" s="601"/>
      <c r="CT341" s="601"/>
      <c r="CU341" s="601"/>
      <c r="CV341" s="601"/>
      <c r="CW341" s="367">
        <f t="shared" si="276"/>
        <v>0</v>
      </c>
      <c r="CX341" s="366"/>
      <c r="CY341" s="174"/>
      <c r="CZ341" s="174"/>
      <c r="DA341" s="174"/>
      <c r="DB341" s="174"/>
      <c r="DC341" s="367">
        <f t="shared" si="254"/>
        <v>0</v>
      </c>
      <c r="DD341" s="366"/>
      <c r="DE341" s="174"/>
      <c r="DF341" s="174"/>
      <c r="DG341" s="174"/>
      <c r="DH341" s="174"/>
      <c r="DI341" s="367">
        <f t="shared" si="255"/>
        <v>0</v>
      </c>
      <c r="DJ341" s="600">
        <f t="shared" si="256"/>
        <v>0</v>
      </c>
      <c r="DK341" s="601">
        <f t="shared" si="257"/>
        <v>0</v>
      </c>
      <c r="DL341" s="601">
        <f t="shared" si="258"/>
        <v>0</v>
      </c>
      <c r="DM341" s="601">
        <f t="shared" si="259"/>
        <v>0</v>
      </c>
      <c r="DN341" s="601">
        <f t="shared" si="260"/>
        <v>0</v>
      </c>
      <c r="DO341" s="602">
        <f t="shared" si="261"/>
        <v>0</v>
      </c>
      <c r="DP341" s="600">
        <f t="shared" si="262"/>
        <v>0</v>
      </c>
      <c r="DQ341" s="601">
        <f t="shared" si="263"/>
        <v>0</v>
      </c>
      <c r="DR341" s="601">
        <f t="shared" si="264"/>
        <v>0</v>
      </c>
      <c r="DS341" s="601">
        <f t="shared" si="265"/>
        <v>0</v>
      </c>
      <c r="DT341" s="601">
        <f t="shared" si="266"/>
        <v>0</v>
      </c>
      <c r="DU341" s="602">
        <f t="shared" si="267"/>
        <v>0</v>
      </c>
      <c r="DV341" s="600">
        <f t="shared" si="268"/>
        <v>0</v>
      </c>
      <c r="DW341" s="601">
        <f t="shared" si="269"/>
        <v>0</v>
      </c>
      <c r="DX341" s="601">
        <f t="shared" si="270"/>
        <v>0</v>
      </c>
      <c r="DY341" s="601">
        <f t="shared" si="271"/>
        <v>0</v>
      </c>
      <c r="DZ341" s="601">
        <f t="shared" si="272"/>
        <v>0</v>
      </c>
      <c r="EA341" s="602">
        <f t="shared" si="273"/>
        <v>0</v>
      </c>
      <c r="EB341" s="459"/>
      <c r="EC341" s="366"/>
      <c r="ED341" s="174"/>
      <c r="EE341" s="174"/>
      <c r="EF341" s="174"/>
      <c r="EG341" s="174"/>
      <c r="EH341" s="174">
        <f t="shared" si="274"/>
        <v>0</v>
      </c>
      <c r="EI341" s="602"/>
      <c r="EJ341" s="459"/>
      <c r="EK341" s="614"/>
      <c r="EL341" s="622"/>
      <c r="EM341" s="623"/>
      <c r="EO341" s="600">
        <v>368328</v>
      </c>
      <c r="EP341" s="601">
        <v>111672</v>
      </c>
      <c r="EQ341" s="601">
        <f t="shared" si="275"/>
        <v>480000</v>
      </c>
      <c r="ER341" s="624" t="s">
        <v>5792</v>
      </c>
      <c r="ES341" s="625">
        <v>45132</v>
      </c>
    </row>
    <row r="342" spans="1:149">
      <c r="A342" s="231">
        <v>396</v>
      </c>
      <c r="B342" s="151">
        <v>5438</v>
      </c>
      <c r="C342" s="151">
        <v>72742054</v>
      </c>
      <c r="D342" s="232" t="s">
        <v>2330</v>
      </c>
      <c r="E342" s="366"/>
      <c r="F342" s="174">
        <v>9600</v>
      </c>
      <c r="G342" s="174"/>
      <c r="H342" s="174"/>
      <c r="I342" s="174"/>
      <c r="J342" s="367">
        <f t="shared" si="277"/>
        <v>9600</v>
      </c>
      <c r="K342" s="366"/>
      <c r="L342" s="174"/>
      <c r="M342" s="174"/>
      <c r="N342" s="174"/>
      <c r="O342" s="174"/>
      <c r="P342" s="367">
        <f t="shared" si="240"/>
        <v>0</v>
      </c>
      <c r="Q342" s="366"/>
      <c r="R342" s="174">
        <f t="shared" si="241"/>
        <v>9600</v>
      </c>
      <c r="S342" s="174"/>
      <c r="T342" s="174"/>
      <c r="U342" s="174"/>
      <c r="V342" s="367">
        <f t="shared" si="235"/>
        <v>9600</v>
      </c>
      <c r="W342" s="366"/>
      <c r="X342" s="174"/>
      <c r="Y342" s="174"/>
      <c r="Z342" s="174"/>
      <c r="AA342" s="174">
        <v>54000</v>
      </c>
      <c r="AB342" s="367">
        <f t="shared" si="236"/>
        <v>54000</v>
      </c>
      <c r="AC342" s="366"/>
      <c r="AD342" s="174"/>
      <c r="AE342" s="174"/>
      <c r="AF342" s="174"/>
      <c r="AG342" s="174"/>
      <c r="AH342" s="367">
        <f t="shared" si="237"/>
        <v>0</v>
      </c>
      <c r="AI342" s="366"/>
      <c r="AJ342" s="174"/>
      <c r="AK342" s="174"/>
      <c r="AL342" s="174"/>
      <c r="AM342" s="174">
        <f t="shared" si="242"/>
        <v>54000</v>
      </c>
      <c r="AN342" s="367">
        <f t="shared" si="238"/>
        <v>54000</v>
      </c>
      <c r="AO342" s="611"/>
      <c r="AP342" s="174"/>
      <c r="AQ342" s="174"/>
      <c r="AR342" s="174"/>
      <c r="AS342" s="174"/>
      <c r="AT342" s="367">
        <f t="shared" si="243"/>
        <v>0</v>
      </c>
      <c r="AU342" s="366"/>
      <c r="AV342" s="174"/>
      <c r="AW342" s="174"/>
      <c r="AX342" s="174"/>
      <c r="AY342" s="174"/>
      <c r="AZ342" s="367">
        <f t="shared" si="239"/>
        <v>0</v>
      </c>
      <c r="BA342" s="366"/>
      <c r="BB342" s="174"/>
      <c r="BC342" s="174"/>
      <c r="BD342" s="174"/>
      <c r="BE342" s="174">
        <f t="shared" si="244"/>
        <v>0</v>
      </c>
      <c r="BF342" s="367">
        <f t="shared" si="245"/>
        <v>0</v>
      </c>
      <c r="BG342" s="611"/>
      <c r="BH342" s="174"/>
      <c r="BI342" s="174"/>
      <c r="BJ342" s="174"/>
      <c r="BK342" s="174"/>
      <c r="BL342" s="367">
        <f t="shared" si="278"/>
        <v>0</v>
      </c>
      <c r="BM342" s="366"/>
      <c r="BN342" s="174"/>
      <c r="BO342" s="174"/>
      <c r="BP342" s="174"/>
      <c r="BQ342" s="174"/>
      <c r="BR342" s="367">
        <f t="shared" si="246"/>
        <v>0</v>
      </c>
      <c r="BS342" s="366"/>
      <c r="BT342" s="174"/>
      <c r="BU342" s="174"/>
      <c r="BV342" s="174"/>
      <c r="BW342" s="174"/>
      <c r="BX342" s="367">
        <f t="shared" si="247"/>
        <v>0</v>
      </c>
      <c r="BY342" s="366"/>
      <c r="BZ342" s="174"/>
      <c r="CA342" s="174"/>
      <c r="CB342" s="174"/>
      <c r="CC342" s="174"/>
      <c r="CD342" s="367">
        <f t="shared" si="248"/>
        <v>0</v>
      </c>
      <c r="CE342" s="618"/>
      <c r="CF342" s="366"/>
      <c r="CG342" s="174"/>
      <c r="CH342" s="174"/>
      <c r="CI342" s="174"/>
      <c r="CJ342" s="174"/>
      <c r="CK342" s="367">
        <f t="shared" si="279"/>
        <v>0</v>
      </c>
      <c r="CL342" s="611">
        <f t="shared" si="249"/>
        <v>0</v>
      </c>
      <c r="CM342" s="174">
        <f t="shared" si="250"/>
        <v>0</v>
      </c>
      <c r="CN342" s="174">
        <f t="shared" si="251"/>
        <v>0</v>
      </c>
      <c r="CO342" s="174">
        <f t="shared" si="252"/>
        <v>0</v>
      </c>
      <c r="CP342" s="174">
        <f t="shared" si="253"/>
        <v>0</v>
      </c>
      <c r="CQ342" s="367">
        <f t="shared" si="280"/>
        <v>0</v>
      </c>
      <c r="CR342" s="613"/>
      <c r="CS342" s="601"/>
      <c r="CT342" s="601"/>
      <c r="CU342" s="601"/>
      <c r="CV342" s="601"/>
      <c r="CW342" s="367">
        <f t="shared" si="276"/>
        <v>0</v>
      </c>
      <c r="CX342" s="366"/>
      <c r="CY342" s="174"/>
      <c r="CZ342" s="174"/>
      <c r="DA342" s="174"/>
      <c r="DB342" s="174"/>
      <c r="DC342" s="367">
        <f t="shared" si="254"/>
        <v>0</v>
      </c>
      <c r="DD342" s="366"/>
      <c r="DE342" s="174"/>
      <c r="DF342" s="174"/>
      <c r="DG342" s="174"/>
      <c r="DH342" s="174"/>
      <c r="DI342" s="367">
        <f t="shared" si="255"/>
        <v>0</v>
      </c>
      <c r="DJ342" s="600">
        <f t="shared" si="256"/>
        <v>0</v>
      </c>
      <c r="DK342" s="601">
        <f t="shared" si="257"/>
        <v>9600</v>
      </c>
      <c r="DL342" s="601">
        <f t="shared" si="258"/>
        <v>0</v>
      </c>
      <c r="DM342" s="601">
        <f t="shared" si="259"/>
        <v>0</v>
      </c>
      <c r="DN342" s="601">
        <f t="shared" si="260"/>
        <v>54000</v>
      </c>
      <c r="DO342" s="602">
        <f t="shared" si="261"/>
        <v>63600</v>
      </c>
      <c r="DP342" s="600">
        <f t="shared" si="262"/>
        <v>0</v>
      </c>
      <c r="DQ342" s="601">
        <f t="shared" si="263"/>
        <v>0</v>
      </c>
      <c r="DR342" s="601">
        <f t="shared" si="264"/>
        <v>0</v>
      </c>
      <c r="DS342" s="601">
        <f t="shared" si="265"/>
        <v>0</v>
      </c>
      <c r="DT342" s="601">
        <f t="shared" si="266"/>
        <v>0</v>
      </c>
      <c r="DU342" s="602">
        <f t="shared" si="267"/>
        <v>0</v>
      </c>
      <c r="DV342" s="600">
        <f t="shared" si="268"/>
        <v>0</v>
      </c>
      <c r="DW342" s="601">
        <f t="shared" si="269"/>
        <v>9600</v>
      </c>
      <c r="DX342" s="601">
        <f t="shared" si="270"/>
        <v>0</v>
      </c>
      <c r="DY342" s="601">
        <f t="shared" si="271"/>
        <v>0</v>
      </c>
      <c r="DZ342" s="601">
        <f t="shared" si="272"/>
        <v>54000</v>
      </c>
      <c r="EA342" s="602">
        <f t="shared" si="273"/>
        <v>63600</v>
      </c>
      <c r="EB342" s="459"/>
      <c r="EC342" s="366"/>
      <c r="ED342" s="174"/>
      <c r="EE342" s="174"/>
      <c r="EF342" s="174"/>
      <c r="EG342" s="174"/>
      <c r="EH342" s="174">
        <f t="shared" si="274"/>
        <v>0</v>
      </c>
      <c r="EI342" s="602"/>
      <c r="EJ342" s="459"/>
      <c r="EK342" s="614"/>
      <c r="EL342" s="622"/>
      <c r="EM342" s="623"/>
      <c r="EO342" s="600"/>
      <c r="EP342" s="601"/>
      <c r="EQ342" s="601"/>
      <c r="ER342" s="624"/>
      <c r="ES342" s="625"/>
    </row>
    <row r="343" spans="1:149">
      <c r="A343" s="231">
        <v>397</v>
      </c>
      <c r="B343" s="151">
        <v>2441</v>
      </c>
      <c r="C343" s="151">
        <v>70695920</v>
      </c>
      <c r="D343" s="232" t="s">
        <v>2336</v>
      </c>
      <c r="E343" s="366"/>
      <c r="F343" s="174"/>
      <c r="G343" s="174"/>
      <c r="H343" s="174"/>
      <c r="I343" s="174"/>
      <c r="J343" s="367">
        <f t="shared" si="277"/>
        <v>0</v>
      </c>
      <c r="K343" s="366"/>
      <c r="L343" s="174"/>
      <c r="M343" s="174"/>
      <c r="N343" s="174"/>
      <c r="O343" s="174"/>
      <c r="P343" s="367">
        <f t="shared" si="240"/>
        <v>0</v>
      </c>
      <c r="Q343" s="366"/>
      <c r="R343" s="174">
        <f t="shared" si="241"/>
        <v>0</v>
      </c>
      <c r="S343" s="174"/>
      <c r="T343" s="174"/>
      <c r="U343" s="174"/>
      <c r="V343" s="367">
        <f t="shared" si="235"/>
        <v>0</v>
      </c>
      <c r="W343" s="366"/>
      <c r="X343" s="174"/>
      <c r="Y343" s="174"/>
      <c r="Z343" s="174"/>
      <c r="AA343" s="174"/>
      <c r="AB343" s="367">
        <f t="shared" si="236"/>
        <v>0</v>
      </c>
      <c r="AC343" s="366"/>
      <c r="AD343" s="174"/>
      <c r="AE343" s="174"/>
      <c r="AF343" s="174"/>
      <c r="AG343" s="174"/>
      <c r="AH343" s="367">
        <f t="shared" si="237"/>
        <v>0</v>
      </c>
      <c r="AI343" s="366"/>
      <c r="AJ343" s="174"/>
      <c r="AK343" s="174"/>
      <c r="AL343" s="174"/>
      <c r="AM343" s="174">
        <f t="shared" si="242"/>
        <v>0</v>
      </c>
      <c r="AN343" s="367">
        <f t="shared" si="238"/>
        <v>0</v>
      </c>
      <c r="AO343" s="611"/>
      <c r="AP343" s="174"/>
      <c r="AQ343" s="174"/>
      <c r="AR343" s="174"/>
      <c r="AS343" s="174"/>
      <c r="AT343" s="367">
        <f t="shared" si="243"/>
        <v>0</v>
      </c>
      <c r="AU343" s="366"/>
      <c r="AV343" s="174"/>
      <c r="AW343" s="174"/>
      <c r="AX343" s="174"/>
      <c r="AY343" s="174"/>
      <c r="AZ343" s="367">
        <f t="shared" si="239"/>
        <v>0</v>
      </c>
      <c r="BA343" s="366"/>
      <c r="BB343" s="174"/>
      <c r="BC343" s="174"/>
      <c r="BD343" s="174"/>
      <c r="BE343" s="174">
        <f t="shared" si="244"/>
        <v>0</v>
      </c>
      <c r="BF343" s="367">
        <f t="shared" si="245"/>
        <v>0</v>
      </c>
      <c r="BG343" s="611"/>
      <c r="BH343" s="174"/>
      <c r="BI343" s="174"/>
      <c r="BJ343" s="174"/>
      <c r="BK343" s="174"/>
      <c r="BL343" s="367">
        <f t="shared" si="278"/>
        <v>0</v>
      </c>
      <c r="BM343" s="366"/>
      <c r="BN343" s="174"/>
      <c r="BO343" s="174"/>
      <c r="BP343" s="174"/>
      <c r="BQ343" s="174"/>
      <c r="BR343" s="367">
        <f t="shared" si="246"/>
        <v>0</v>
      </c>
      <c r="BS343" s="366"/>
      <c r="BT343" s="174"/>
      <c r="BU343" s="174"/>
      <c r="BV343" s="174"/>
      <c r="BW343" s="174"/>
      <c r="BX343" s="367">
        <f t="shared" si="247"/>
        <v>0</v>
      </c>
      <c r="BY343" s="366"/>
      <c r="BZ343" s="174"/>
      <c r="CA343" s="174"/>
      <c r="CB343" s="174"/>
      <c r="CC343" s="174"/>
      <c r="CD343" s="367">
        <f t="shared" si="248"/>
        <v>0</v>
      </c>
      <c r="CE343" s="618"/>
      <c r="CF343" s="366"/>
      <c r="CG343" s="174"/>
      <c r="CH343" s="174"/>
      <c r="CI343" s="174"/>
      <c r="CJ343" s="174"/>
      <c r="CK343" s="367">
        <f t="shared" si="279"/>
        <v>0</v>
      </c>
      <c r="CL343" s="611">
        <f t="shared" si="249"/>
        <v>0</v>
      </c>
      <c r="CM343" s="174">
        <f t="shared" si="250"/>
        <v>0</v>
      </c>
      <c r="CN343" s="174">
        <f t="shared" si="251"/>
        <v>0</v>
      </c>
      <c r="CO343" s="174">
        <f t="shared" si="252"/>
        <v>0</v>
      </c>
      <c r="CP343" s="174">
        <f t="shared" si="253"/>
        <v>0</v>
      </c>
      <c r="CQ343" s="367">
        <f t="shared" si="280"/>
        <v>0</v>
      </c>
      <c r="CR343" s="613"/>
      <c r="CS343" s="601"/>
      <c r="CT343" s="601"/>
      <c r="CU343" s="601"/>
      <c r="CV343" s="601"/>
      <c r="CW343" s="367">
        <f t="shared" si="276"/>
        <v>0</v>
      </c>
      <c r="CX343" s="366"/>
      <c r="CY343" s="174"/>
      <c r="CZ343" s="174"/>
      <c r="DA343" s="174"/>
      <c r="DB343" s="174"/>
      <c r="DC343" s="367">
        <f t="shared" si="254"/>
        <v>0</v>
      </c>
      <c r="DD343" s="366"/>
      <c r="DE343" s="174"/>
      <c r="DF343" s="174"/>
      <c r="DG343" s="174"/>
      <c r="DH343" s="174"/>
      <c r="DI343" s="367">
        <f t="shared" si="255"/>
        <v>0</v>
      </c>
      <c r="DJ343" s="600">
        <f t="shared" si="256"/>
        <v>0</v>
      </c>
      <c r="DK343" s="601">
        <f t="shared" si="257"/>
        <v>0</v>
      </c>
      <c r="DL343" s="601">
        <f t="shared" si="258"/>
        <v>0</v>
      </c>
      <c r="DM343" s="601">
        <f t="shared" si="259"/>
        <v>0</v>
      </c>
      <c r="DN343" s="601">
        <f t="shared" si="260"/>
        <v>0</v>
      </c>
      <c r="DO343" s="602">
        <f t="shared" si="261"/>
        <v>0</v>
      </c>
      <c r="DP343" s="600">
        <f t="shared" si="262"/>
        <v>0</v>
      </c>
      <c r="DQ343" s="601">
        <f t="shared" si="263"/>
        <v>0</v>
      </c>
      <c r="DR343" s="601">
        <f t="shared" si="264"/>
        <v>0</v>
      </c>
      <c r="DS343" s="601">
        <f t="shared" si="265"/>
        <v>0</v>
      </c>
      <c r="DT343" s="601">
        <f t="shared" si="266"/>
        <v>0</v>
      </c>
      <c r="DU343" s="602">
        <f t="shared" si="267"/>
        <v>0</v>
      </c>
      <c r="DV343" s="600">
        <f t="shared" si="268"/>
        <v>0</v>
      </c>
      <c r="DW343" s="601">
        <f t="shared" si="269"/>
        <v>0</v>
      </c>
      <c r="DX343" s="601">
        <f t="shared" si="270"/>
        <v>0</v>
      </c>
      <c r="DY343" s="601">
        <f t="shared" si="271"/>
        <v>0</v>
      </c>
      <c r="DZ343" s="601">
        <f t="shared" si="272"/>
        <v>0</v>
      </c>
      <c r="EA343" s="602">
        <f t="shared" si="273"/>
        <v>0</v>
      </c>
      <c r="EB343" s="459"/>
      <c r="EC343" s="366"/>
      <c r="ED343" s="174"/>
      <c r="EE343" s="174"/>
      <c r="EF343" s="174"/>
      <c r="EG343" s="174"/>
      <c r="EH343" s="174">
        <f t="shared" si="274"/>
        <v>0</v>
      </c>
      <c r="EI343" s="602"/>
      <c r="EJ343" s="459"/>
      <c r="EK343" s="614"/>
      <c r="EL343" s="622"/>
      <c r="EM343" s="623"/>
      <c r="EO343" s="600">
        <v>337634</v>
      </c>
      <c r="EP343" s="601">
        <v>102366</v>
      </c>
      <c r="EQ343" s="601">
        <f t="shared" si="275"/>
        <v>440000</v>
      </c>
      <c r="ER343" s="624" t="s">
        <v>5865</v>
      </c>
      <c r="ES343" s="625">
        <v>45156</v>
      </c>
    </row>
    <row r="344" spans="1:149">
      <c r="A344" s="231">
        <v>398</v>
      </c>
      <c r="B344" s="151">
        <v>2496</v>
      </c>
      <c r="C344" s="151">
        <v>70695938</v>
      </c>
      <c r="D344" s="232" t="s">
        <v>2343</v>
      </c>
      <c r="E344" s="366"/>
      <c r="F344" s="174">
        <v>25440</v>
      </c>
      <c r="G344" s="174"/>
      <c r="H344" s="174"/>
      <c r="I344" s="174"/>
      <c r="J344" s="367">
        <f t="shared" si="277"/>
        <v>25440</v>
      </c>
      <c r="K344" s="366"/>
      <c r="L344" s="174"/>
      <c r="M344" s="174"/>
      <c r="N344" s="174"/>
      <c r="O344" s="174"/>
      <c r="P344" s="367">
        <f t="shared" si="240"/>
        <v>0</v>
      </c>
      <c r="Q344" s="366"/>
      <c r="R344" s="174">
        <f t="shared" si="241"/>
        <v>25440</v>
      </c>
      <c r="S344" s="174"/>
      <c r="T344" s="174"/>
      <c r="U344" s="174"/>
      <c r="V344" s="367">
        <f t="shared" si="235"/>
        <v>25440</v>
      </c>
      <c r="W344" s="366"/>
      <c r="X344" s="174"/>
      <c r="Y344" s="174"/>
      <c r="Z344" s="174"/>
      <c r="AA344" s="174"/>
      <c r="AB344" s="367">
        <f t="shared" si="236"/>
        <v>0</v>
      </c>
      <c r="AC344" s="366"/>
      <c r="AD344" s="174"/>
      <c r="AE344" s="174"/>
      <c r="AF344" s="174"/>
      <c r="AG344" s="174"/>
      <c r="AH344" s="367">
        <f t="shared" si="237"/>
        <v>0</v>
      </c>
      <c r="AI344" s="366"/>
      <c r="AJ344" s="174"/>
      <c r="AK344" s="174"/>
      <c r="AL344" s="174"/>
      <c r="AM344" s="174">
        <f t="shared" si="242"/>
        <v>0</v>
      </c>
      <c r="AN344" s="367">
        <f t="shared" si="238"/>
        <v>0</v>
      </c>
      <c r="AO344" s="611"/>
      <c r="AP344" s="174"/>
      <c r="AQ344" s="174"/>
      <c r="AR344" s="174"/>
      <c r="AS344" s="174">
        <v>28000</v>
      </c>
      <c r="AT344" s="367">
        <f t="shared" si="243"/>
        <v>28000</v>
      </c>
      <c r="AU344" s="366"/>
      <c r="AV344" s="174"/>
      <c r="AW344" s="174"/>
      <c r="AX344" s="174"/>
      <c r="AY344" s="174"/>
      <c r="AZ344" s="367">
        <f t="shared" si="239"/>
        <v>0</v>
      </c>
      <c r="BA344" s="366"/>
      <c r="BB344" s="174"/>
      <c r="BC344" s="174"/>
      <c r="BD344" s="174"/>
      <c r="BE344" s="174">
        <f t="shared" si="244"/>
        <v>28000</v>
      </c>
      <c r="BF344" s="367">
        <f t="shared" si="245"/>
        <v>28000</v>
      </c>
      <c r="BG344" s="611"/>
      <c r="BH344" s="174"/>
      <c r="BI344" s="174"/>
      <c r="BJ344" s="174"/>
      <c r="BK344" s="174"/>
      <c r="BL344" s="367">
        <f t="shared" si="278"/>
        <v>0</v>
      </c>
      <c r="BM344" s="366"/>
      <c r="BN344" s="174"/>
      <c r="BO344" s="174"/>
      <c r="BP344" s="174"/>
      <c r="BQ344" s="174"/>
      <c r="BR344" s="367">
        <f t="shared" si="246"/>
        <v>0</v>
      </c>
      <c r="BS344" s="366"/>
      <c r="BT344" s="174"/>
      <c r="BU344" s="174"/>
      <c r="BV344" s="174"/>
      <c r="BW344" s="174"/>
      <c r="BX344" s="367">
        <f t="shared" si="247"/>
        <v>0</v>
      </c>
      <c r="BY344" s="366"/>
      <c r="BZ344" s="174"/>
      <c r="CA344" s="174"/>
      <c r="CB344" s="174"/>
      <c r="CC344" s="174"/>
      <c r="CD344" s="367">
        <f t="shared" si="248"/>
        <v>0</v>
      </c>
      <c r="CE344" s="618"/>
      <c r="CF344" s="366"/>
      <c r="CG344" s="174"/>
      <c r="CH344" s="174"/>
      <c r="CI344" s="174"/>
      <c r="CJ344" s="174"/>
      <c r="CK344" s="367">
        <f t="shared" si="279"/>
        <v>0</v>
      </c>
      <c r="CL344" s="611">
        <f t="shared" si="249"/>
        <v>0</v>
      </c>
      <c r="CM344" s="174">
        <f t="shared" si="250"/>
        <v>0</v>
      </c>
      <c r="CN344" s="174">
        <f t="shared" si="251"/>
        <v>0</v>
      </c>
      <c r="CO344" s="174">
        <f t="shared" si="252"/>
        <v>0</v>
      </c>
      <c r="CP344" s="174">
        <f t="shared" si="253"/>
        <v>0</v>
      </c>
      <c r="CQ344" s="367">
        <f t="shared" si="280"/>
        <v>0</v>
      </c>
      <c r="CR344" s="613"/>
      <c r="CS344" s="601"/>
      <c r="CT344" s="601"/>
      <c r="CU344" s="601"/>
      <c r="CV344" s="601"/>
      <c r="CW344" s="367">
        <f t="shared" si="276"/>
        <v>0</v>
      </c>
      <c r="CX344" s="366"/>
      <c r="CY344" s="174"/>
      <c r="CZ344" s="174"/>
      <c r="DA344" s="174"/>
      <c r="DB344" s="174"/>
      <c r="DC344" s="367">
        <f t="shared" si="254"/>
        <v>0</v>
      </c>
      <c r="DD344" s="366"/>
      <c r="DE344" s="174"/>
      <c r="DF344" s="174"/>
      <c r="DG344" s="174"/>
      <c r="DH344" s="174"/>
      <c r="DI344" s="367">
        <f t="shared" si="255"/>
        <v>0</v>
      </c>
      <c r="DJ344" s="600">
        <f t="shared" si="256"/>
        <v>0</v>
      </c>
      <c r="DK344" s="601">
        <f t="shared" si="257"/>
        <v>25440</v>
      </c>
      <c r="DL344" s="601">
        <f t="shared" si="258"/>
        <v>0</v>
      </c>
      <c r="DM344" s="601">
        <f t="shared" si="259"/>
        <v>0</v>
      </c>
      <c r="DN344" s="601">
        <f t="shared" si="260"/>
        <v>28000</v>
      </c>
      <c r="DO344" s="602">
        <f t="shared" si="261"/>
        <v>53440</v>
      </c>
      <c r="DP344" s="600">
        <f t="shared" si="262"/>
        <v>0</v>
      </c>
      <c r="DQ344" s="601">
        <f t="shared" si="263"/>
        <v>0</v>
      </c>
      <c r="DR344" s="601">
        <f t="shared" si="264"/>
        <v>0</v>
      </c>
      <c r="DS344" s="601">
        <f t="shared" si="265"/>
        <v>0</v>
      </c>
      <c r="DT344" s="601">
        <f t="shared" si="266"/>
        <v>0</v>
      </c>
      <c r="DU344" s="602">
        <f t="shared" si="267"/>
        <v>0</v>
      </c>
      <c r="DV344" s="600">
        <f t="shared" si="268"/>
        <v>0</v>
      </c>
      <c r="DW344" s="601">
        <f t="shared" si="269"/>
        <v>25440</v>
      </c>
      <c r="DX344" s="601">
        <f t="shared" si="270"/>
        <v>0</v>
      </c>
      <c r="DY344" s="601">
        <f t="shared" si="271"/>
        <v>0</v>
      </c>
      <c r="DZ344" s="601">
        <f t="shared" si="272"/>
        <v>28000</v>
      </c>
      <c r="EA344" s="602">
        <f t="shared" si="273"/>
        <v>53440</v>
      </c>
      <c r="EB344" s="459"/>
      <c r="EC344" s="366"/>
      <c r="ED344" s="174"/>
      <c r="EE344" s="174"/>
      <c r="EF344" s="174"/>
      <c r="EG344" s="174"/>
      <c r="EH344" s="174">
        <f t="shared" si="274"/>
        <v>0</v>
      </c>
      <c r="EI344" s="602"/>
      <c r="EJ344" s="459"/>
      <c r="EK344" s="614"/>
      <c r="EL344" s="622"/>
      <c r="EM344" s="623"/>
      <c r="EO344" s="600">
        <v>346393.3</v>
      </c>
      <c r="EP344" s="601">
        <v>105021.7</v>
      </c>
      <c r="EQ344" s="601">
        <f t="shared" si="275"/>
        <v>451415</v>
      </c>
      <c r="ER344" s="624" t="s">
        <v>5703</v>
      </c>
      <c r="ES344" s="625">
        <v>45061</v>
      </c>
    </row>
    <row r="345" spans="1:149">
      <c r="A345" s="231">
        <v>399</v>
      </c>
      <c r="B345" s="151">
        <v>5440</v>
      </c>
      <c r="C345" s="151">
        <v>70998108</v>
      </c>
      <c r="D345" s="232" t="s">
        <v>2347</v>
      </c>
      <c r="E345" s="366"/>
      <c r="F345" s="174"/>
      <c r="G345" s="174"/>
      <c r="H345" s="174"/>
      <c r="I345" s="174"/>
      <c r="J345" s="367">
        <f t="shared" si="277"/>
        <v>0</v>
      </c>
      <c r="K345" s="366"/>
      <c r="L345" s="174"/>
      <c r="M345" s="174"/>
      <c r="N345" s="174"/>
      <c r="O345" s="174"/>
      <c r="P345" s="367">
        <f t="shared" si="240"/>
        <v>0</v>
      </c>
      <c r="Q345" s="366"/>
      <c r="R345" s="174">
        <f t="shared" si="241"/>
        <v>0</v>
      </c>
      <c r="S345" s="174"/>
      <c r="T345" s="174"/>
      <c r="U345" s="174"/>
      <c r="V345" s="367">
        <f t="shared" si="235"/>
        <v>0</v>
      </c>
      <c r="W345" s="366"/>
      <c r="X345" s="174"/>
      <c r="Y345" s="174"/>
      <c r="Z345" s="174"/>
      <c r="AA345" s="174"/>
      <c r="AB345" s="367">
        <f t="shared" si="236"/>
        <v>0</v>
      </c>
      <c r="AC345" s="366"/>
      <c r="AD345" s="174"/>
      <c r="AE345" s="174"/>
      <c r="AF345" s="174"/>
      <c r="AG345" s="174"/>
      <c r="AH345" s="367">
        <f t="shared" si="237"/>
        <v>0</v>
      </c>
      <c r="AI345" s="366"/>
      <c r="AJ345" s="174"/>
      <c r="AK345" s="174"/>
      <c r="AL345" s="174"/>
      <c r="AM345" s="174">
        <f t="shared" si="242"/>
        <v>0</v>
      </c>
      <c r="AN345" s="367">
        <f t="shared" si="238"/>
        <v>0</v>
      </c>
      <c r="AO345" s="611"/>
      <c r="AP345" s="174"/>
      <c r="AQ345" s="174"/>
      <c r="AR345" s="174"/>
      <c r="AS345" s="174"/>
      <c r="AT345" s="367">
        <f t="shared" si="243"/>
        <v>0</v>
      </c>
      <c r="AU345" s="366"/>
      <c r="AV345" s="174"/>
      <c r="AW345" s="174"/>
      <c r="AX345" s="174"/>
      <c r="AY345" s="174"/>
      <c r="AZ345" s="367">
        <f t="shared" si="239"/>
        <v>0</v>
      </c>
      <c r="BA345" s="366"/>
      <c r="BB345" s="174"/>
      <c r="BC345" s="174"/>
      <c r="BD345" s="174"/>
      <c r="BE345" s="174">
        <f t="shared" si="244"/>
        <v>0</v>
      </c>
      <c r="BF345" s="367">
        <f t="shared" si="245"/>
        <v>0</v>
      </c>
      <c r="BG345" s="611"/>
      <c r="BH345" s="174"/>
      <c r="BI345" s="174"/>
      <c r="BJ345" s="174"/>
      <c r="BK345" s="174"/>
      <c r="BL345" s="367">
        <f t="shared" si="278"/>
        <v>0</v>
      </c>
      <c r="BM345" s="366"/>
      <c r="BN345" s="174"/>
      <c r="BO345" s="174"/>
      <c r="BP345" s="174"/>
      <c r="BQ345" s="174"/>
      <c r="BR345" s="367">
        <f t="shared" si="246"/>
        <v>0</v>
      </c>
      <c r="BS345" s="366"/>
      <c r="BT345" s="174"/>
      <c r="BU345" s="174"/>
      <c r="BV345" s="174"/>
      <c r="BW345" s="174"/>
      <c r="BX345" s="367">
        <f t="shared" si="247"/>
        <v>0</v>
      </c>
      <c r="BY345" s="366"/>
      <c r="BZ345" s="174"/>
      <c r="CA345" s="174"/>
      <c r="CB345" s="174"/>
      <c r="CC345" s="174"/>
      <c r="CD345" s="367">
        <f t="shared" si="248"/>
        <v>0</v>
      </c>
      <c r="CE345" s="618"/>
      <c r="CF345" s="366"/>
      <c r="CG345" s="174"/>
      <c r="CH345" s="174"/>
      <c r="CI345" s="174"/>
      <c r="CJ345" s="174"/>
      <c r="CK345" s="367">
        <f t="shared" si="279"/>
        <v>0</v>
      </c>
      <c r="CL345" s="611">
        <f t="shared" si="249"/>
        <v>0</v>
      </c>
      <c r="CM345" s="174">
        <f t="shared" si="250"/>
        <v>0</v>
      </c>
      <c r="CN345" s="174">
        <f t="shared" si="251"/>
        <v>0</v>
      </c>
      <c r="CO345" s="174">
        <f t="shared" si="252"/>
        <v>0</v>
      </c>
      <c r="CP345" s="174">
        <f t="shared" si="253"/>
        <v>0</v>
      </c>
      <c r="CQ345" s="367">
        <f t="shared" si="280"/>
        <v>0</v>
      </c>
      <c r="CR345" s="613"/>
      <c r="CS345" s="601"/>
      <c r="CT345" s="601"/>
      <c r="CU345" s="601"/>
      <c r="CV345" s="601"/>
      <c r="CW345" s="367">
        <f t="shared" si="276"/>
        <v>0</v>
      </c>
      <c r="CX345" s="366"/>
      <c r="CY345" s="174"/>
      <c r="CZ345" s="174"/>
      <c r="DA345" s="174"/>
      <c r="DB345" s="174"/>
      <c r="DC345" s="367">
        <f t="shared" si="254"/>
        <v>0</v>
      </c>
      <c r="DD345" s="366"/>
      <c r="DE345" s="174"/>
      <c r="DF345" s="174"/>
      <c r="DG345" s="174"/>
      <c r="DH345" s="174"/>
      <c r="DI345" s="367">
        <f t="shared" si="255"/>
        <v>0</v>
      </c>
      <c r="DJ345" s="600">
        <f t="shared" si="256"/>
        <v>0</v>
      </c>
      <c r="DK345" s="601">
        <f t="shared" si="257"/>
        <v>0</v>
      </c>
      <c r="DL345" s="601">
        <f t="shared" si="258"/>
        <v>0</v>
      </c>
      <c r="DM345" s="601">
        <f t="shared" si="259"/>
        <v>0</v>
      </c>
      <c r="DN345" s="601">
        <f t="shared" si="260"/>
        <v>0</v>
      </c>
      <c r="DO345" s="602">
        <f t="shared" si="261"/>
        <v>0</v>
      </c>
      <c r="DP345" s="600">
        <f t="shared" si="262"/>
        <v>0</v>
      </c>
      <c r="DQ345" s="601">
        <f t="shared" si="263"/>
        <v>0</v>
      </c>
      <c r="DR345" s="601">
        <f t="shared" si="264"/>
        <v>0</v>
      </c>
      <c r="DS345" s="601">
        <f t="shared" si="265"/>
        <v>0</v>
      </c>
      <c r="DT345" s="601">
        <f t="shared" si="266"/>
        <v>0</v>
      </c>
      <c r="DU345" s="602">
        <f t="shared" si="267"/>
        <v>0</v>
      </c>
      <c r="DV345" s="600">
        <f t="shared" si="268"/>
        <v>0</v>
      </c>
      <c r="DW345" s="601">
        <f t="shared" si="269"/>
        <v>0</v>
      </c>
      <c r="DX345" s="601">
        <f t="shared" si="270"/>
        <v>0</v>
      </c>
      <c r="DY345" s="601">
        <f t="shared" si="271"/>
        <v>0</v>
      </c>
      <c r="DZ345" s="601">
        <f t="shared" si="272"/>
        <v>0</v>
      </c>
      <c r="EA345" s="602">
        <f t="shared" si="273"/>
        <v>0</v>
      </c>
      <c r="EB345" s="459"/>
      <c r="EC345" s="366"/>
      <c r="ED345" s="174"/>
      <c r="EE345" s="174"/>
      <c r="EF345" s="174"/>
      <c r="EG345" s="174"/>
      <c r="EH345" s="174">
        <f t="shared" si="274"/>
        <v>0</v>
      </c>
      <c r="EI345" s="602"/>
      <c r="EJ345" s="459"/>
      <c r="EK345" s="614"/>
      <c r="EL345" s="622"/>
      <c r="EM345" s="623"/>
      <c r="EO345" s="600"/>
      <c r="EP345" s="601"/>
      <c r="EQ345" s="601"/>
      <c r="ER345" s="624"/>
      <c r="ES345" s="625"/>
    </row>
    <row r="346" spans="1:149">
      <c r="A346" s="231">
        <v>400</v>
      </c>
      <c r="B346" s="151">
        <v>5441</v>
      </c>
      <c r="C346" s="151">
        <v>856118</v>
      </c>
      <c r="D346" s="232" t="s">
        <v>2354</v>
      </c>
      <c r="E346" s="366"/>
      <c r="F346" s="174">
        <v>117600</v>
      </c>
      <c r="G346" s="174"/>
      <c r="H346" s="174"/>
      <c r="I346" s="174"/>
      <c r="J346" s="367">
        <f t="shared" si="277"/>
        <v>117600</v>
      </c>
      <c r="K346" s="366"/>
      <c r="L346" s="174"/>
      <c r="M346" s="174"/>
      <c r="N346" s="174"/>
      <c r="O346" s="174"/>
      <c r="P346" s="367">
        <f t="shared" si="240"/>
        <v>0</v>
      </c>
      <c r="Q346" s="366"/>
      <c r="R346" s="174">
        <f t="shared" si="241"/>
        <v>117600</v>
      </c>
      <c r="S346" s="174"/>
      <c r="T346" s="174"/>
      <c r="U346" s="174"/>
      <c r="V346" s="367">
        <f t="shared" si="235"/>
        <v>117600</v>
      </c>
      <c r="W346" s="366"/>
      <c r="X346" s="174"/>
      <c r="Y346" s="174"/>
      <c r="Z346" s="174"/>
      <c r="AA346" s="174"/>
      <c r="AB346" s="367">
        <f t="shared" si="236"/>
        <v>0</v>
      </c>
      <c r="AC346" s="366"/>
      <c r="AD346" s="174"/>
      <c r="AE346" s="174"/>
      <c r="AF346" s="174"/>
      <c r="AG346" s="174"/>
      <c r="AH346" s="367">
        <f t="shared" si="237"/>
        <v>0</v>
      </c>
      <c r="AI346" s="366"/>
      <c r="AJ346" s="174"/>
      <c r="AK346" s="174"/>
      <c r="AL346" s="174"/>
      <c r="AM346" s="174">
        <f t="shared" si="242"/>
        <v>0</v>
      </c>
      <c r="AN346" s="367">
        <f t="shared" si="238"/>
        <v>0</v>
      </c>
      <c r="AO346" s="611"/>
      <c r="AP346" s="174"/>
      <c r="AQ346" s="174"/>
      <c r="AR346" s="174"/>
      <c r="AS346" s="174">
        <v>258000</v>
      </c>
      <c r="AT346" s="367">
        <f t="shared" si="243"/>
        <v>258000</v>
      </c>
      <c r="AU346" s="366"/>
      <c r="AV346" s="174"/>
      <c r="AW346" s="174"/>
      <c r="AX346" s="174"/>
      <c r="AY346" s="174"/>
      <c r="AZ346" s="367">
        <f t="shared" si="239"/>
        <v>0</v>
      </c>
      <c r="BA346" s="366"/>
      <c r="BB346" s="174"/>
      <c r="BC346" s="174"/>
      <c r="BD346" s="174"/>
      <c r="BE346" s="174">
        <f t="shared" si="244"/>
        <v>258000</v>
      </c>
      <c r="BF346" s="367">
        <f t="shared" si="245"/>
        <v>258000</v>
      </c>
      <c r="BG346" s="611"/>
      <c r="BH346" s="174"/>
      <c r="BI346" s="174"/>
      <c r="BJ346" s="174"/>
      <c r="BK346" s="174"/>
      <c r="BL346" s="367">
        <f t="shared" si="278"/>
        <v>0</v>
      </c>
      <c r="BM346" s="366"/>
      <c r="BN346" s="174"/>
      <c r="BO346" s="174"/>
      <c r="BP346" s="174"/>
      <c r="BQ346" s="174"/>
      <c r="BR346" s="367">
        <f t="shared" si="246"/>
        <v>0</v>
      </c>
      <c r="BS346" s="366"/>
      <c r="BT346" s="174"/>
      <c r="BU346" s="174"/>
      <c r="BV346" s="174"/>
      <c r="BW346" s="174"/>
      <c r="BX346" s="367">
        <f t="shared" si="247"/>
        <v>0</v>
      </c>
      <c r="BY346" s="366">
        <v>461920</v>
      </c>
      <c r="BZ346" s="174"/>
      <c r="CA346" s="174">
        <v>156129</v>
      </c>
      <c r="CB346" s="174">
        <v>9238</v>
      </c>
      <c r="CC346" s="174"/>
      <c r="CD346" s="367">
        <f t="shared" si="248"/>
        <v>627287</v>
      </c>
      <c r="CE346" s="618">
        <v>1.3332999999999999</v>
      </c>
      <c r="CF346" s="366"/>
      <c r="CG346" s="174"/>
      <c r="CH346" s="174"/>
      <c r="CI346" s="174"/>
      <c r="CJ346" s="174"/>
      <c r="CK346" s="367">
        <f t="shared" si="279"/>
        <v>0</v>
      </c>
      <c r="CL346" s="611">
        <f t="shared" si="249"/>
        <v>461920</v>
      </c>
      <c r="CM346" s="174">
        <f t="shared" si="250"/>
        <v>0</v>
      </c>
      <c r="CN346" s="174">
        <f t="shared" si="251"/>
        <v>156129</v>
      </c>
      <c r="CO346" s="174">
        <f t="shared" si="252"/>
        <v>9238</v>
      </c>
      <c r="CP346" s="174">
        <f t="shared" si="253"/>
        <v>0</v>
      </c>
      <c r="CQ346" s="367">
        <f t="shared" si="280"/>
        <v>627287</v>
      </c>
      <c r="CR346" s="613"/>
      <c r="CS346" s="601"/>
      <c r="CT346" s="601"/>
      <c r="CU346" s="601"/>
      <c r="CV346" s="601"/>
      <c r="CW346" s="367">
        <f t="shared" si="276"/>
        <v>0</v>
      </c>
      <c r="CX346" s="366"/>
      <c r="CY346" s="174"/>
      <c r="CZ346" s="174"/>
      <c r="DA346" s="174"/>
      <c r="DB346" s="174"/>
      <c r="DC346" s="367">
        <f t="shared" si="254"/>
        <v>0</v>
      </c>
      <c r="DD346" s="366"/>
      <c r="DE346" s="174"/>
      <c r="DF346" s="174"/>
      <c r="DG346" s="174"/>
      <c r="DH346" s="174"/>
      <c r="DI346" s="367">
        <f t="shared" si="255"/>
        <v>0</v>
      </c>
      <c r="DJ346" s="600">
        <f t="shared" si="256"/>
        <v>461920</v>
      </c>
      <c r="DK346" s="601">
        <f t="shared" si="257"/>
        <v>117600</v>
      </c>
      <c r="DL346" s="601">
        <f t="shared" si="258"/>
        <v>156129</v>
      </c>
      <c r="DM346" s="601">
        <f t="shared" si="259"/>
        <v>9238</v>
      </c>
      <c r="DN346" s="601">
        <f t="shared" si="260"/>
        <v>258000</v>
      </c>
      <c r="DO346" s="602">
        <f t="shared" si="261"/>
        <v>1002887</v>
      </c>
      <c r="DP346" s="600">
        <f t="shared" si="262"/>
        <v>0</v>
      </c>
      <c r="DQ346" s="601">
        <f t="shared" si="263"/>
        <v>0</v>
      </c>
      <c r="DR346" s="601">
        <f t="shared" si="264"/>
        <v>0</v>
      </c>
      <c r="DS346" s="601">
        <f t="shared" si="265"/>
        <v>0</v>
      </c>
      <c r="DT346" s="601">
        <f t="shared" si="266"/>
        <v>0</v>
      </c>
      <c r="DU346" s="602">
        <f t="shared" si="267"/>
        <v>0</v>
      </c>
      <c r="DV346" s="600">
        <f t="shared" si="268"/>
        <v>461920</v>
      </c>
      <c r="DW346" s="601">
        <f t="shared" si="269"/>
        <v>117600</v>
      </c>
      <c r="DX346" s="601">
        <f t="shared" si="270"/>
        <v>156129</v>
      </c>
      <c r="DY346" s="601">
        <f t="shared" si="271"/>
        <v>9238</v>
      </c>
      <c r="DZ346" s="601">
        <f t="shared" si="272"/>
        <v>258000</v>
      </c>
      <c r="EA346" s="602">
        <f t="shared" si="273"/>
        <v>1002887</v>
      </c>
      <c r="EB346" s="459"/>
      <c r="EC346" s="366"/>
      <c r="ED346" s="174"/>
      <c r="EE346" s="174"/>
      <c r="EF346" s="174"/>
      <c r="EG346" s="174"/>
      <c r="EH346" s="174">
        <f t="shared" si="274"/>
        <v>0</v>
      </c>
      <c r="EI346" s="602"/>
      <c r="EJ346" s="459"/>
      <c r="EK346" s="614">
        <v>27548</v>
      </c>
      <c r="EL346" s="622" t="s">
        <v>5766</v>
      </c>
      <c r="EM346" s="623">
        <v>45184</v>
      </c>
      <c r="EO346" s="600">
        <v>665197.29</v>
      </c>
      <c r="EP346" s="601">
        <v>201678.71</v>
      </c>
      <c r="EQ346" s="601">
        <f t="shared" si="275"/>
        <v>866876</v>
      </c>
      <c r="ER346" s="624" t="s">
        <v>5853</v>
      </c>
      <c r="ES346" s="625">
        <v>45149</v>
      </c>
    </row>
    <row r="347" spans="1:149">
      <c r="A347" s="231">
        <v>401</v>
      </c>
      <c r="B347" s="151">
        <v>2306</v>
      </c>
      <c r="C347" s="151">
        <v>70695946</v>
      </c>
      <c r="D347" s="232" t="s">
        <v>2357</v>
      </c>
      <c r="E347" s="366"/>
      <c r="F347" s="174">
        <v>13440</v>
      </c>
      <c r="G347" s="174"/>
      <c r="H347" s="174"/>
      <c r="I347" s="174"/>
      <c r="J347" s="367">
        <f t="shared" si="277"/>
        <v>13440</v>
      </c>
      <c r="K347" s="366"/>
      <c r="L347" s="174"/>
      <c r="M347" s="174"/>
      <c r="N347" s="174"/>
      <c r="O347" s="174"/>
      <c r="P347" s="367">
        <f t="shared" si="240"/>
        <v>0</v>
      </c>
      <c r="Q347" s="366"/>
      <c r="R347" s="174">
        <f t="shared" si="241"/>
        <v>13440</v>
      </c>
      <c r="S347" s="174"/>
      <c r="T347" s="174"/>
      <c r="U347" s="174"/>
      <c r="V347" s="367">
        <f t="shared" si="235"/>
        <v>13440</v>
      </c>
      <c r="W347" s="366"/>
      <c r="X347" s="174"/>
      <c r="Y347" s="174"/>
      <c r="Z347" s="174"/>
      <c r="AA347" s="174">
        <v>29000</v>
      </c>
      <c r="AB347" s="367">
        <f t="shared" si="236"/>
        <v>29000</v>
      </c>
      <c r="AC347" s="366"/>
      <c r="AD347" s="174"/>
      <c r="AE347" s="174"/>
      <c r="AF347" s="174"/>
      <c r="AG347" s="174"/>
      <c r="AH347" s="367">
        <f t="shared" si="237"/>
        <v>0</v>
      </c>
      <c r="AI347" s="366"/>
      <c r="AJ347" s="174"/>
      <c r="AK347" s="174"/>
      <c r="AL347" s="174"/>
      <c r="AM347" s="174">
        <f t="shared" si="242"/>
        <v>29000</v>
      </c>
      <c r="AN347" s="367">
        <f t="shared" si="238"/>
        <v>29000</v>
      </c>
      <c r="AO347" s="611"/>
      <c r="AP347" s="174"/>
      <c r="AQ347" s="174"/>
      <c r="AR347" s="174"/>
      <c r="AS347" s="174">
        <v>20000</v>
      </c>
      <c r="AT347" s="367">
        <f t="shared" si="243"/>
        <v>20000</v>
      </c>
      <c r="AU347" s="366"/>
      <c r="AV347" s="174"/>
      <c r="AW347" s="174"/>
      <c r="AX347" s="174"/>
      <c r="AY347" s="174"/>
      <c r="AZ347" s="367">
        <f t="shared" si="239"/>
        <v>0</v>
      </c>
      <c r="BA347" s="366"/>
      <c r="BB347" s="174"/>
      <c r="BC347" s="174"/>
      <c r="BD347" s="174"/>
      <c r="BE347" s="174">
        <f t="shared" si="244"/>
        <v>20000</v>
      </c>
      <c r="BF347" s="367">
        <f t="shared" si="245"/>
        <v>20000</v>
      </c>
      <c r="BG347" s="611"/>
      <c r="BH347" s="174"/>
      <c r="BI347" s="174"/>
      <c r="BJ347" s="174"/>
      <c r="BK347" s="174"/>
      <c r="BL347" s="367">
        <f t="shared" si="278"/>
        <v>0</v>
      </c>
      <c r="BM347" s="366"/>
      <c r="BN347" s="174"/>
      <c r="BO347" s="174"/>
      <c r="BP347" s="174"/>
      <c r="BQ347" s="174"/>
      <c r="BR347" s="367">
        <f t="shared" si="246"/>
        <v>0</v>
      </c>
      <c r="BS347" s="366"/>
      <c r="BT347" s="174"/>
      <c r="BU347" s="174"/>
      <c r="BV347" s="174"/>
      <c r="BW347" s="174"/>
      <c r="BX347" s="367">
        <f t="shared" si="247"/>
        <v>0</v>
      </c>
      <c r="BY347" s="366"/>
      <c r="BZ347" s="174"/>
      <c r="CA347" s="174"/>
      <c r="CB347" s="174"/>
      <c r="CC347" s="174"/>
      <c r="CD347" s="367">
        <f t="shared" si="248"/>
        <v>0</v>
      </c>
      <c r="CE347" s="618"/>
      <c r="CF347" s="366"/>
      <c r="CG347" s="174"/>
      <c r="CH347" s="174"/>
      <c r="CI347" s="174"/>
      <c r="CJ347" s="174"/>
      <c r="CK347" s="367">
        <f t="shared" si="279"/>
        <v>0</v>
      </c>
      <c r="CL347" s="611">
        <f t="shared" si="249"/>
        <v>0</v>
      </c>
      <c r="CM347" s="174">
        <f t="shared" si="250"/>
        <v>0</v>
      </c>
      <c r="CN347" s="174">
        <f t="shared" si="251"/>
        <v>0</v>
      </c>
      <c r="CO347" s="174">
        <f t="shared" si="252"/>
        <v>0</v>
      </c>
      <c r="CP347" s="174">
        <f t="shared" si="253"/>
        <v>0</v>
      </c>
      <c r="CQ347" s="367">
        <f t="shared" si="280"/>
        <v>0</v>
      </c>
      <c r="CR347" s="613"/>
      <c r="CS347" s="601"/>
      <c r="CT347" s="601"/>
      <c r="CU347" s="601"/>
      <c r="CV347" s="601"/>
      <c r="CW347" s="367">
        <f t="shared" si="276"/>
        <v>0</v>
      </c>
      <c r="CX347" s="366"/>
      <c r="CY347" s="174"/>
      <c r="CZ347" s="174"/>
      <c r="DA347" s="174"/>
      <c r="DB347" s="174"/>
      <c r="DC347" s="367">
        <f t="shared" si="254"/>
        <v>0</v>
      </c>
      <c r="DD347" s="366"/>
      <c r="DE347" s="174"/>
      <c r="DF347" s="174"/>
      <c r="DG347" s="174"/>
      <c r="DH347" s="174"/>
      <c r="DI347" s="367">
        <f t="shared" si="255"/>
        <v>0</v>
      </c>
      <c r="DJ347" s="600">
        <f t="shared" si="256"/>
        <v>0</v>
      </c>
      <c r="DK347" s="601">
        <f t="shared" si="257"/>
        <v>13440</v>
      </c>
      <c r="DL347" s="601">
        <f t="shared" si="258"/>
        <v>0</v>
      </c>
      <c r="DM347" s="601">
        <f t="shared" si="259"/>
        <v>0</v>
      </c>
      <c r="DN347" s="601">
        <f t="shared" si="260"/>
        <v>49000</v>
      </c>
      <c r="DO347" s="602">
        <f t="shared" si="261"/>
        <v>62440</v>
      </c>
      <c r="DP347" s="600">
        <f t="shared" si="262"/>
        <v>0</v>
      </c>
      <c r="DQ347" s="601">
        <f t="shared" si="263"/>
        <v>0</v>
      </c>
      <c r="DR347" s="601">
        <f t="shared" si="264"/>
        <v>0</v>
      </c>
      <c r="DS347" s="601">
        <f t="shared" si="265"/>
        <v>0</v>
      </c>
      <c r="DT347" s="601">
        <f t="shared" si="266"/>
        <v>0</v>
      </c>
      <c r="DU347" s="602">
        <f t="shared" si="267"/>
        <v>0</v>
      </c>
      <c r="DV347" s="600">
        <f t="shared" si="268"/>
        <v>0</v>
      </c>
      <c r="DW347" s="601">
        <f t="shared" si="269"/>
        <v>13440</v>
      </c>
      <c r="DX347" s="601">
        <f t="shared" si="270"/>
        <v>0</v>
      </c>
      <c r="DY347" s="601">
        <f t="shared" si="271"/>
        <v>0</v>
      </c>
      <c r="DZ347" s="601">
        <f t="shared" si="272"/>
        <v>49000</v>
      </c>
      <c r="EA347" s="602">
        <f t="shared" si="273"/>
        <v>62440</v>
      </c>
      <c r="EB347" s="459"/>
      <c r="EC347" s="366"/>
      <c r="ED347" s="174"/>
      <c r="EE347" s="174"/>
      <c r="EF347" s="174"/>
      <c r="EG347" s="174"/>
      <c r="EH347" s="174">
        <f t="shared" si="274"/>
        <v>0</v>
      </c>
      <c r="EI347" s="602"/>
      <c r="EJ347" s="459"/>
      <c r="EK347" s="614"/>
      <c r="EL347" s="622"/>
      <c r="EM347" s="623"/>
      <c r="EO347" s="600"/>
      <c r="EP347" s="601"/>
      <c r="EQ347" s="601"/>
      <c r="ER347" s="624"/>
      <c r="ES347" s="625"/>
    </row>
    <row r="348" spans="1:149">
      <c r="A348" s="231">
        <v>402</v>
      </c>
      <c r="B348" s="151">
        <v>2447</v>
      </c>
      <c r="C348" s="151">
        <v>72744961</v>
      </c>
      <c r="D348" s="232" t="s">
        <v>2363</v>
      </c>
      <c r="E348" s="366"/>
      <c r="F348" s="174">
        <v>22080</v>
      </c>
      <c r="G348" s="174"/>
      <c r="H348" s="174"/>
      <c r="I348" s="174"/>
      <c r="J348" s="367">
        <f t="shared" si="277"/>
        <v>22080</v>
      </c>
      <c r="K348" s="366"/>
      <c r="L348" s="174"/>
      <c r="M348" s="174"/>
      <c r="N348" s="174"/>
      <c r="O348" s="174"/>
      <c r="P348" s="367">
        <f t="shared" si="240"/>
        <v>0</v>
      </c>
      <c r="Q348" s="366"/>
      <c r="R348" s="174">
        <f t="shared" si="241"/>
        <v>22080</v>
      </c>
      <c r="S348" s="174"/>
      <c r="T348" s="174"/>
      <c r="U348" s="174"/>
      <c r="V348" s="367">
        <f t="shared" si="235"/>
        <v>22080</v>
      </c>
      <c r="W348" s="366"/>
      <c r="X348" s="174"/>
      <c r="Y348" s="174"/>
      <c r="Z348" s="174"/>
      <c r="AA348" s="174"/>
      <c r="AB348" s="367">
        <f t="shared" si="236"/>
        <v>0</v>
      </c>
      <c r="AC348" s="366"/>
      <c r="AD348" s="174"/>
      <c r="AE348" s="174"/>
      <c r="AF348" s="174"/>
      <c r="AG348" s="174"/>
      <c r="AH348" s="367">
        <f t="shared" si="237"/>
        <v>0</v>
      </c>
      <c r="AI348" s="366"/>
      <c r="AJ348" s="174"/>
      <c r="AK348" s="174"/>
      <c r="AL348" s="174"/>
      <c r="AM348" s="174">
        <f t="shared" si="242"/>
        <v>0</v>
      </c>
      <c r="AN348" s="367">
        <f t="shared" si="238"/>
        <v>0</v>
      </c>
      <c r="AO348" s="611"/>
      <c r="AP348" s="174"/>
      <c r="AQ348" s="174"/>
      <c r="AR348" s="174"/>
      <c r="AS348" s="174">
        <v>20000</v>
      </c>
      <c r="AT348" s="367">
        <f t="shared" si="243"/>
        <v>20000</v>
      </c>
      <c r="AU348" s="366"/>
      <c r="AV348" s="174"/>
      <c r="AW348" s="174"/>
      <c r="AX348" s="174"/>
      <c r="AY348" s="174"/>
      <c r="AZ348" s="367">
        <f t="shared" si="239"/>
        <v>0</v>
      </c>
      <c r="BA348" s="366"/>
      <c r="BB348" s="174"/>
      <c r="BC348" s="174"/>
      <c r="BD348" s="174"/>
      <c r="BE348" s="174">
        <f t="shared" si="244"/>
        <v>20000</v>
      </c>
      <c r="BF348" s="367">
        <f t="shared" si="245"/>
        <v>20000</v>
      </c>
      <c r="BG348" s="611"/>
      <c r="BH348" s="174"/>
      <c r="BI348" s="174"/>
      <c r="BJ348" s="174"/>
      <c r="BK348" s="174"/>
      <c r="BL348" s="367">
        <f t="shared" si="278"/>
        <v>0</v>
      </c>
      <c r="BM348" s="366"/>
      <c r="BN348" s="174"/>
      <c r="BO348" s="174"/>
      <c r="BP348" s="174"/>
      <c r="BQ348" s="174"/>
      <c r="BR348" s="367">
        <f t="shared" si="246"/>
        <v>0</v>
      </c>
      <c r="BS348" s="366"/>
      <c r="BT348" s="174"/>
      <c r="BU348" s="174"/>
      <c r="BV348" s="174"/>
      <c r="BW348" s="174"/>
      <c r="BX348" s="367">
        <f t="shared" si="247"/>
        <v>0</v>
      </c>
      <c r="BY348" s="366"/>
      <c r="BZ348" s="174"/>
      <c r="CA348" s="174"/>
      <c r="CB348" s="174"/>
      <c r="CC348" s="174"/>
      <c r="CD348" s="367">
        <f t="shared" si="248"/>
        <v>0</v>
      </c>
      <c r="CE348" s="618"/>
      <c r="CF348" s="366"/>
      <c r="CG348" s="174"/>
      <c r="CH348" s="174"/>
      <c r="CI348" s="174"/>
      <c r="CJ348" s="174"/>
      <c r="CK348" s="367">
        <f t="shared" si="279"/>
        <v>0</v>
      </c>
      <c r="CL348" s="611">
        <f t="shared" si="249"/>
        <v>0</v>
      </c>
      <c r="CM348" s="174">
        <f t="shared" si="250"/>
        <v>0</v>
      </c>
      <c r="CN348" s="174">
        <f t="shared" si="251"/>
        <v>0</v>
      </c>
      <c r="CO348" s="174">
        <f t="shared" si="252"/>
        <v>0</v>
      </c>
      <c r="CP348" s="174">
        <f t="shared" si="253"/>
        <v>0</v>
      </c>
      <c r="CQ348" s="367">
        <f t="shared" si="280"/>
        <v>0</v>
      </c>
      <c r="CR348" s="613"/>
      <c r="CS348" s="601"/>
      <c r="CT348" s="601"/>
      <c r="CU348" s="601"/>
      <c r="CV348" s="601"/>
      <c r="CW348" s="367">
        <f t="shared" si="276"/>
        <v>0</v>
      </c>
      <c r="CX348" s="366"/>
      <c r="CY348" s="174"/>
      <c r="CZ348" s="174"/>
      <c r="DA348" s="174"/>
      <c r="DB348" s="174"/>
      <c r="DC348" s="367">
        <f t="shared" si="254"/>
        <v>0</v>
      </c>
      <c r="DD348" s="366"/>
      <c r="DE348" s="174"/>
      <c r="DF348" s="174"/>
      <c r="DG348" s="174"/>
      <c r="DH348" s="174"/>
      <c r="DI348" s="367">
        <f t="shared" si="255"/>
        <v>0</v>
      </c>
      <c r="DJ348" s="600">
        <f t="shared" si="256"/>
        <v>0</v>
      </c>
      <c r="DK348" s="601">
        <f t="shared" si="257"/>
        <v>22080</v>
      </c>
      <c r="DL348" s="601">
        <f t="shared" si="258"/>
        <v>0</v>
      </c>
      <c r="DM348" s="601">
        <f t="shared" si="259"/>
        <v>0</v>
      </c>
      <c r="DN348" s="601">
        <f t="shared" si="260"/>
        <v>20000</v>
      </c>
      <c r="DO348" s="602">
        <f t="shared" si="261"/>
        <v>42080</v>
      </c>
      <c r="DP348" s="600">
        <f t="shared" si="262"/>
        <v>0</v>
      </c>
      <c r="DQ348" s="601">
        <f t="shared" si="263"/>
        <v>0</v>
      </c>
      <c r="DR348" s="601">
        <f t="shared" si="264"/>
        <v>0</v>
      </c>
      <c r="DS348" s="601">
        <f t="shared" si="265"/>
        <v>0</v>
      </c>
      <c r="DT348" s="601">
        <f t="shared" si="266"/>
        <v>0</v>
      </c>
      <c r="DU348" s="602">
        <f t="shared" si="267"/>
        <v>0</v>
      </c>
      <c r="DV348" s="600">
        <f t="shared" si="268"/>
        <v>0</v>
      </c>
      <c r="DW348" s="601">
        <f t="shared" si="269"/>
        <v>22080</v>
      </c>
      <c r="DX348" s="601">
        <f t="shared" si="270"/>
        <v>0</v>
      </c>
      <c r="DY348" s="601">
        <f t="shared" si="271"/>
        <v>0</v>
      </c>
      <c r="DZ348" s="601">
        <f t="shared" si="272"/>
        <v>20000</v>
      </c>
      <c r="EA348" s="602">
        <f t="shared" si="273"/>
        <v>42080</v>
      </c>
      <c r="EB348" s="459"/>
      <c r="EC348" s="366"/>
      <c r="ED348" s="174"/>
      <c r="EE348" s="174"/>
      <c r="EF348" s="174"/>
      <c r="EG348" s="174"/>
      <c r="EH348" s="174">
        <f t="shared" si="274"/>
        <v>0</v>
      </c>
      <c r="EI348" s="602"/>
      <c r="EJ348" s="459"/>
      <c r="EK348" s="614"/>
      <c r="EL348" s="622"/>
      <c r="EM348" s="623"/>
      <c r="EO348" s="600"/>
      <c r="EP348" s="601"/>
      <c r="EQ348" s="601"/>
      <c r="ER348" s="624"/>
      <c r="ES348" s="625"/>
    </row>
    <row r="349" spans="1:149">
      <c r="A349" s="231">
        <v>403</v>
      </c>
      <c r="B349" s="151">
        <v>5455</v>
      </c>
      <c r="C349" s="151">
        <v>70986088</v>
      </c>
      <c r="D349" s="232" t="s">
        <v>2370</v>
      </c>
      <c r="E349" s="366"/>
      <c r="F349" s="174">
        <v>9600</v>
      </c>
      <c r="G349" s="174"/>
      <c r="H349" s="174"/>
      <c r="I349" s="174"/>
      <c r="J349" s="367">
        <f t="shared" si="277"/>
        <v>9600</v>
      </c>
      <c r="K349" s="366"/>
      <c r="L349" s="174">
        <v>9600</v>
      </c>
      <c r="M349" s="174"/>
      <c r="N349" s="174"/>
      <c r="O349" s="174"/>
      <c r="P349" s="367">
        <f t="shared" si="240"/>
        <v>9600</v>
      </c>
      <c r="Q349" s="366"/>
      <c r="R349" s="174">
        <f t="shared" si="241"/>
        <v>0</v>
      </c>
      <c r="S349" s="174"/>
      <c r="T349" s="174"/>
      <c r="U349" s="174"/>
      <c r="V349" s="367">
        <f t="shared" si="235"/>
        <v>0</v>
      </c>
      <c r="W349" s="366"/>
      <c r="X349" s="174"/>
      <c r="Y349" s="174"/>
      <c r="Z349" s="174"/>
      <c r="AA349" s="174"/>
      <c r="AB349" s="367">
        <f t="shared" si="236"/>
        <v>0</v>
      </c>
      <c r="AC349" s="366"/>
      <c r="AD349" s="174"/>
      <c r="AE349" s="174"/>
      <c r="AF349" s="174"/>
      <c r="AG349" s="174"/>
      <c r="AH349" s="367">
        <f t="shared" si="237"/>
        <v>0</v>
      </c>
      <c r="AI349" s="366"/>
      <c r="AJ349" s="174"/>
      <c r="AK349" s="174"/>
      <c r="AL349" s="174"/>
      <c r="AM349" s="174">
        <f t="shared" si="242"/>
        <v>0</v>
      </c>
      <c r="AN349" s="367">
        <f t="shared" si="238"/>
        <v>0</v>
      </c>
      <c r="AO349" s="611"/>
      <c r="AP349" s="174"/>
      <c r="AQ349" s="174"/>
      <c r="AR349" s="174"/>
      <c r="AS349" s="174"/>
      <c r="AT349" s="367">
        <f t="shared" si="243"/>
        <v>0</v>
      </c>
      <c r="AU349" s="366"/>
      <c r="AV349" s="174"/>
      <c r="AW349" s="174"/>
      <c r="AX349" s="174"/>
      <c r="AY349" s="174"/>
      <c r="AZ349" s="367">
        <f t="shared" si="239"/>
        <v>0</v>
      </c>
      <c r="BA349" s="366"/>
      <c r="BB349" s="174"/>
      <c r="BC349" s="174"/>
      <c r="BD349" s="174"/>
      <c r="BE349" s="174">
        <f t="shared" si="244"/>
        <v>0</v>
      </c>
      <c r="BF349" s="367">
        <f t="shared" si="245"/>
        <v>0</v>
      </c>
      <c r="BG349" s="611"/>
      <c r="BH349" s="174"/>
      <c r="BI349" s="174"/>
      <c r="BJ349" s="174"/>
      <c r="BK349" s="174"/>
      <c r="BL349" s="367">
        <f t="shared" si="278"/>
        <v>0</v>
      </c>
      <c r="BM349" s="366"/>
      <c r="BN349" s="174"/>
      <c r="BO349" s="174"/>
      <c r="BP349" s="174"/>
      <c r="BQ349" s="174"/>
      <c r="BR349" s="367">
        <f t="shared" si="246"/>
        <v>0</v>
      </c>
      <c r="BS349" s="366"/>
      <c r="BT349" s="174"/>
      <c r="BU349" s="174"/>
      <c r="BV349" s="174"/>
      <c r="BW349" s="174"/>
      <c r="BX349" s="367">
        <f t="shared" si="247"/>
        <v>0</v>
      </c>
      <c r="BY349" s="366"/>
      <c r="BZ349" s="174"/>
      <c r="CA349" s="174"/>
      <c r="CB349" s="174"/>
      <c r="CC349" s="174"/>
      <c r="CD349" s="367">
        <f t="shared" si="248"/>
        <v>0</v>
      </c>
      <c r="CE349" s="618"/>
      <c r="CF349" s="366"/>
      <c r="CG349" s="174"/>
      <c r="CH349" s="174"/>
      <c r="CI349" s="174"/>
      <c r="CJ349" s="174"/>
      <c r="CK349" s="367">
        <f t="shared" si="279"/>
        <v>0</v>
      </c>
      <c r="CL349" s="611">
        <f t="shared" si="249"/>
        <v>0</v>
      </c>
      <c r="CM349" s="174">
        <f t="shared" si="250"/>
        <v>0</v>
      </c>
      <c r="CN349" s="174">
        <f t="shared" si="251"/>
        <v>0</v>
      </c>
      <c r="CO349" s="174">
        <f t="shared" si="252"/>
        <v>0</v>
      </c>
      <c r="CP349" s="174">
        <f t="shared" si="253"/>
        <v>0</v>
      </c>
      <c r="CQ349" s="367">
        <f t="shared" si="280"/>
        <v>0</v>
      </c>
      <c r="CR349" s="613"/>
      <c r="CS349" s="601"/>
      <c r="CT349" s="601"/>
      <c r="CU349" s="601"/>
      <c r="CV349" s="601"/>
      <c r="CW349" s="367">
        <f t="shared" si="276"/>
        <v>0</v>
      </c>
      <c r="CX349" s="366"/>
      <c r="CY349" s="174"/>
      <c r="CZ349" s="174"/>
      <c r="DA349" s="174"/>
      <c r="DB349" s="174"/>
      <c r="DC349" s="367">
        <f t="shared" si="254"/>
        <v>0</v>
      </c>
      <c r="DD349" s="366"/>
      <c r="DE349" s="174"/>
      <c r="DF349" s="174"/>
      <c r="DG349" s="174"/>
      <c r="DH349" s="174"/>
      <c r="DI349" s="367">
        <f t="shared" si="255"/>
        <v>0</v>
      </c>
      <c r="DJ349" s="600">
        <f t="shared" si="256"/>
        <v>0</v>
      </c>
      <c r="DK349" s="601">
        <f t="shared" si="257"/>
        <v>9600</v>
      </c>
      <c r="DL349" s="601">
        <f t="shared" si="258"/>
        <v>0</v>
      </c>
      <c r="DM349" s="601">
        <f t="shared" si="259"/>
        <v>0</v>
      </c>
      <c r="DN349" s="601">
        <f t="shared" si="260"/>
        <v>0</v>
      </c>
      <c r="DO349" s="602">
        <f t="shared" si="261"/>
        <v>9600</v>
      </c>
      <c r="DP349" s="600">
        <f t="shared" si="262"/>
        <v>0</v>
      </c>
      <c r="DQ349" s="601">
        <f t="shared" si="263"/>
        <v>9600</v>
      </c>
      <c r="DR349" s="601">
        <f t="shared" si="264"/>
        <v>0</v>
      </c>
      <c r="DS349" s="601">
        <f t="shared" si="265"/>
        <v>0</v>
      </c>
      <c r="DT349" s="601">
        <f t="shared" si="266"/>
        <v>0</v>
      </c>
      <c r="DU349" s="602">
        <f t="shared" si="267"/>
        <v>9600</v>
      </c>
      <c r="DV349" s="600">
        <f t="shared" si="268"/>
        <v>0</v>
      </c>
      <c r="DW349" s="601">
        <f t="shared" si="269"/>
        <v>0</v>
      </c>
      <c r="DX349" s="601">
        <f t="shared" si="270"/>
        <v>0</v>
      </c>
      <c r="DY349" s="601">
        <f t="shared" si="271"/>
        <v>0</v>
      </c>
      <c r="DZ349" s="601">
        <f t="shared" si="272"/>
        <v>0</v>
      </c>
      <c r="EA349" s="602">
        <f t="shared" si="273"/>
        <v>0</v>
      </c>
      <c r="EB349" s="459"/>
      <c r="EC349" s="366"/>
      <c r="ED349" s="174"/>
      <c r="EE349" s="174"/>
      <c r="EF349" s="174"/>
      <c r="EG349" s="174"/>
      <c r="EH349" s="174">
        <f t="shared" si="274"/>
        <v>0</v>
      </c>
      <c r="EI349" s="602"/>
      <c r="EJ349" s="459"/>
      <c r="EK349" s="614"/>
      <c r="EL349" s="622"/>
      <c r="EM349" s="623"/>
      <c r="EO349" s="600">
        <v>605822.81999999995</v>
      </c>
      <c r="EP349" s="601">
        <v>183677.18</v>
      </c>
      <c r="EQ349" s="601">
        <f t="shared" si="275"/>
        <v>789500</v>
      </c>
      <c r="ER349" s="624" t="s">
        <v>5861</v>
      </c>
      <c r="ES349" s="625">
        <v>45149</v>
      </c>
    </row>
    <row r="350" spans="1:149" ht="15.75" thickBot="1">
      <c r="A350" s="384">
        <v>404</v>
      </c>
      <c r="B350" s="385">
        <v>5470</v>
      </c>
      <c r="C350" s="385">
        <v>70695822</v>
      </c>
      <c r="D350" s="386" t="s">
        <v>4538</v>
      </c>
      <c r="E350" s="651"/>
      <c r="F350" s="652">
        <v>22080</v>
      </c>
      <c r="G350" s="652"/>
      <c r="H350" s="652"/>
      <c r="I350" s="652"/>
      <c r="J350" s="653">
        <f t="shared" si="277"/>
        <v>22080</v>
      </c>
      <c r="K350" s="651"/>
      <c r="L350" s="652"/>
      <c r="M350" s="652"/>
      <c r="N350" s="652"/>
      <c r="O350" s="652"/>
      <c r="P350" s="653">
        <f t="shared" si="240"/>
        <v>0</v>
      </c>
      <c r="Q350" s="651"/>
      <c r="R350" s="652">
        <f t="shared" si="241"/>
        <v>22080</v>
      </c>
      <c r="S350" s="652"/>
      <c r="T350" s="652"/>
      <c r="U350" s="652"/>
      <c r="V350" s="653">
        <f t="shared" si="235"/>
        <v>22080</v>
      </c>
      <c r="W350" s="651"/>
      <c r="X350" s="652"/>
      <c r="Y350" s="652"/>
      <c r="Z350" s="652"/>
      <c r="AA350" s="652">
        <v>50000</v>
      </c>
      <c r="AB350" s="653">
        <f t="shared" si="236"/>
        <v>50000</v>
      </c>
      <c r="AC350" s="651"/>
      <c r="AD350" s="652"/>
      <c r="AE350" s="652"/>
      <c r="AF350" s="652"/>
      <c r="AG350" s="652"/>
      <c r="AH350" s="653">
        <f t="shared" si="237"/>
        <v>0</v>
      </c>
      <c r="AI350" s="651"/>
      <c r="AJ350" s="652"/>
      <c r="AK350" s="652"/>
      <c r="AL350" s="652"/>
      <c r="AM350" s="652">
        <f t="shared" si="242"/>
        <v>50000</v>
      </c>
      <c r="AN350" s="653">
        <f t="shared" si="238"/>
        <v>50000</v>
      </c>
      <c r="AO350" s="654"/>
      <c r="AP350" s="652"/>
      <c r="AQ350" s="652"/>
      <c r="AR350" s="652"/>
      <c r="AS350" s="652">
        <v>20000</v>
      </c>
      <c r="AT350" s="653">
        <f t="shared" si="243"/>
        <v>20000</v>
      </c>
      <c r="AU350" s="651"/>
      <c r="AV350" s="652"/>
      <c r="AW350" s="652"/>
      <c r="AX350" s="652"/>
      <c r="AY350" s="652"/>
      <c r="AZ350" s="653">
        <f t="shared" si="239"/>
        <v>0</v>
      </c>
      <c r="BA350" s="651"/>
      <c r="BB350" s="652"/>
      <c r="BC350" s="652"/>
      <c r="BD350" s="652"/>
      <c r="BE350" s="652">
        <f t="shared" si="244"/>
        <v>20000</v>
      </c>
      <c r="BF350" s="653">
        <f t="shared" si="245"/>
        <v>20000</v>
      </c>
      <c r="BG350" s="654"/>
      <c r="BH350" s="652"/>
      <c r="BI350" s="652"/>
      <c r="BJ350" s="652"/>
      <c r="BK350" s="652"/>
      <c r="BL350" s="653">
        <f t="shared" si="278"/>
        <v>0</v>
      </c>
      <c r="BM350" s="651"/>
      <c r="BN350" s="652"/>
      <c r="BO350" s="652"/>
      <c r="BP350" s="652"/>
      <c r="BQ350" s="652"/>
      <c r="BR350" s="653">
        <f t="shared" si="246"/>
        <v>0</v>
      </c>
      <c r="BS350" s="651"/>
      <c r="BT350" s="652"/>
      <c r="BU350" s="652"/>
      <c r="BV350" s="652"/>
      <c r="BW350" s="652"/>
      <c r="BX350" s="653">
        <f t="shared" si="247"/>
        <v>0</v>
      </c>
      <c r="BY350" s="651"/>
      <c r="BZ350" s="652"/>
      <c r="CA350" s="652"/>
      <c r="CB350" s="652"/>
      <c r="CC350" s="652"/>
      <c r="CD350" s="653">
        <f t="shared" si="248"/>
        <v>0</v>
      </c>
      <c r="CE350" s="655"/>
      <c r="CF350" s="651"/>
      <c r="CG350" s="652"/>
      <c r="CH350" s="652"/>
      <c r="CI350" s="652"/>
      <c r="CJ350" s="652"/>
      <c r="CK350" s="653">
        <f t="shared" si="279"/>
        <v>0</v>
      </c>
      <c r="CL350" s="654">
        <f t="shared" si="249"/>
        <v>0</v>
      </c>
      <c r="CM350" s="652">
        <f t="shared" si="250"/>
        <v>0</v>
      </c>
      <c r="CN350" s="652">
        <f t="shared" si="251"/>
        <v>0</v>
      </c>
      <c r="CO350" s="652">
        <f t="shared" si="252"/>
        <v>0</v>
      </c>
      <c r="CP350" s="652">
        <f t="shared" si="253"/>
        <v>0</v>
      </c>
      <c r="CQ350" s="653">
        <f t="shared" si="280"/>
        <v>0</v>
      </c>
      <c r="CR350" s="656"/>
      <c r="CS350" s="393"/>
      <c r="CT350" s="393"/>
      <c r="CU350" s="393"/>
      <c r="CV350" s="393"/>
      <c r="CW350" s="653">
        <f t="shared" si="276"/>
        <v>0</v>
      </c>
      <c r="CX350" s="651"/>
      <c r="CY350" s="652"/>
      <c r="CZ350" s="652"/>
      <c r="DA350" s="652"/>
      <c r="DB350" s="652"/>
      <c r="DC350" s="653">
        <f t="shared" si="254"/>
        <v>0</v>
      </c>
      <c r="DD350" s="651"/>
      <c r="DE350" s="652"/>
      <c r="DF350" s="652"/>
      <c r="DG350" s="652"/>
      <c r="DH350" s="652"/>
      <c r="DI350" s="653">
        <f t="shared" si="255"/>
        <v>0</v>
      </c>
      <c r="DJ350" s="392">
        <f t="shared" si="256"/>
        <v>0</v>
      </c>
      <c r="DK350" s="393">
        <f t="shared" si="257"/>
        <v>22080</v>
      </c>
      <c r="DL350" s="393">
        <f t="shared" si="258"/>
        <v>0</v>
      </c>
      <c r="DM350" s="393">
        <f t="shared" si="259"/>
        <v>0</v>
      </c>
      <c r="DN350" s="393">
        <f t="shared" si="260"/>
        <v>70000</v>
      </c>
      <c r="DO350" s="394">
        <f t="shared" si="261"/>
        <v>92080</v>
      </c>
      <c r="DP350" s="392">
        <f t="shared" si="262"/>
        <v>0</v>
      </c>
      <c r="DQ350" s="393">
        <f t="shared" si="263"/>
        <v>0</v>
      </c>
      <c r="DR350" s="393">
        <f t="shared" si="264"/>
        <v>0</v>
      </c>
      <c r="DS350" s="393">
        <f t="shared" si="265"/>
        <v>0</v>
      </c>
      <c r="DT350" s="393">
        <f t="shared" si="266"/>
        <v>0</v>
      </c>
      <c r="DU350" s="394">
        <f t="shared" si="267"/>
        <v>0</v>
      </c>
      <c r="DV350" s="392">
        <f t="shared" si="268"/>
        <v>0</v>
      </c>
      <c r="DW350" s="393">
        <f t="shared" si="269"/>
        <v>22080</v>
      </c>
      <c r="DX350" s="393">
        <f t="shared" si="270"/>
        <v>0</v>
      </c>
      <c r="DY350" s="393">
        <f t="shared" si="271"/>
        <v>0</v>
      </c>
      <c r="DZ350" s="393">
        <f t="shared" si="272"/>
        <v>70000</v>
      </c>
      <c r="EA350" s="394">
        <f t="shared" si="273"/>
        <v>92080</v>
      </c>
      <c r="EB350" s="459"/>
      <c r="EC350" s="651"/>
      <c r="ED350" s="652"/>
      <c r="EE350" s="652"/>
      <c r="EF350" s="652"/>
      <c r="EG350" s="652"/>
      <c r="EH350" s="652">
        <f t="shared" si="274"/>
        <v>0</v>
      </c>
      <c r="EI350" s="394"/>
      <c r="EJ350" s="459"/>
      <c r="EK350" s="665"/>
      <c r="EL350" s="666"/>
      <c r="EM350" s="667"/>
      <c r="EO350" s="392">
        <v>105414.7</v>
      </c>
      <c r="EP350" s="393">
        <v>31960.3</v>
      </c>
      <c r="EQ350" s="393">
        <f t="shared" si="275"/>
        <v>137375</v>
      </c>
      <c r="ER350" s="668" t="s">
        <v>5727</v>
      </c>
      <c r="ES350" s="669">
        <v>45089</v>
      </c>
    </row>
    <row r="351" spans="1:149" s="650" customFormat="1" ht="15.75" thickBot="1">
      <c r="A351" s="657" t="s">
        <v>2386</v>
      </c>
      <c r="B351" s="658"/>
      <c r="C351" s="658"/>
      <c r="D351" s="659"/>
      <c r="E351" s="660">
        <f t="shared" ref="E351:V351" si="281">SUM(E6:E350)</f>
        <v>0</v>
      </c>
      <c r="F351" s="661">
        <f t="shared" si="281"/>
        <v>15487200</v>
      </c>
      <c r="G351" s="661">
        <f t="shared" si="281"/>
        <v>0</v>
      </c>
      <c r="H351" s="661">
        <f t="shared" si="281"/>
        <v>0</v>
      </c>
      <c r="I351" s="661">
        <f t="shared" si="281"/>
        <v>0</v>
      </c>
      <c r="J351" s="661">
        <f t="shared" si="281"/>
        <v>15487200</v>
      </c>
      <c r="K351" s="660">
        <f t="shared" si="281"/>
        <v>0</v>
      </c>
      <c r="L351" s="661">
        <f t="shared" si="281"/>
        <v>557670</v>
      </c>
      <c r="M351" s="661">
        <f t="shared" si="281"/>
        <v>0</v>
      </c>
      <c r="N351" s="661">
        <f t="shared" si="281"/>
        <v>0</v>
      </c>
      <c r="O351" s="661">
        <f t="shared" si="281"/>
        <v>0</v>
      </c>
      <c r="P351" s="661">
        <f t="shared" si="281"/>
        <v>557670</v>
      </c>
      <c r="Q351" s="660">
        <f t="shared" si="281"/>
        <v>0</v>
      </c>
      <c r="R351" s="661">
        <f t="shared" si="281"/>
        <v>14929530</v>
      </c>
      <c r="S351" s="661">
        <f t="shared" si="281"/>
        <v>0</v>
      </c>
      <c r="T351" s="661">
        <f t="shared" si="281"/>
        <v>0</v>
      </c>
      <c r="U351" s="661">
        <f t="shared" si="281"/>
        <v>0</v>
      </c>
      <c r="V351" s="661">
        <f t="shared" si="281"/>
        <v>14929530</v>
      </c>
      <c r="W351" s="660">
        <f t="shared" ref="W351:BF351" si="282">SUM(W6:W350)</f>
        <v>0</v>
      </c>
      <c r="X351" s="661">
        <f t="shared" si="282"/>
        <v>0</v>
      </c>
      <c r="Y351" s="661">
        <f t="shared" si="282"/>
        <v>0</v>
      </c>
      <c r="Z351" s="661">
        <f t="shared" si="282"/>
        <v>0</v>
      </c>
      <c r="AA351" s="661">
        <f>SUM(AA6:AA350)</f>
        <v>12859000</v>
      </c>
      <c r="AB351" s="661">
        <f t="shared" si="282"/>
        <v>12859000</v>
      </c>
      <c r="AC351" s="660">
        <f t="shared" si="282"/>
        <v>0</v>
      </c>
      <c r="AD351" s="661">
        <f t="shared" si="282"/>
        <v>0</v>
      </c>
      <c r="AE351" s="661">
        <f t="shared" si="282"/>
        <v>0</v>
      </c>
      <c r="AF351" s="661">
        <f t="shared" si="282"/>
        <v>0</v>
      </c>
      <c r="AG351" s="661">
        <f t="shared" si="282"/>
        <v>0</v>
      </c>
      <c r="AH351" s="661">
        <f t="shared" si="282"/>
        <v>0</v>
      </c>
      <c r="AI351" s="660">
        <f t="shared" si="282"/>
        <v>0</v>
      </c>
      <c r="AJ351" s="661">
        <f t="shared" si="282"/>
        <v>0</v>
      </c>
      <c r="AK351" s="661">
        <f t="shared" si="282"/>
        <v>0</v>
      </c>
      <c r="AL351" s="661">
        <f t="shared" si="282"/>
        <v>0</v>
      </c>
      <c r="AM351" s="661">
        <f t="shared" si="282"/>
        <v>12859000</v>
      </c>
      <c r="AN351" s="661">
        <f t="shared" si="282"/>
        <v>12859000</v>
      </c>
      <c r="AO351" s="660">
        <f t="shared" si="282"/>
        <v>0</v>
      </c>
      <c r="AP351" s="661">
        <f t="shared" si="282"/>
        <v>0</v>
      </c>
      <c r="AQ351" s="661">
        <f t="shared" si="282"/>
        <v>0</v>
      </c>
      <c r="AR351" s="661">
        <f t="shared" si="282"/>
        <v>0</v>
      </c>
      <c r="AS351" s="661">
        <f t="shared" si="282"/>
        <v>19345000</v>
      </c>
      <c r="AT351" s="661">
        <f t="shared" si="282"/>
        <v>19345000</v>
      </c>
      <c r="AU351" s="660">
        <f t="shared" si="282"/>
        <v>0</v>
      </c>
      <c r="AV351" s="661">
        <f t="shared" si="282"/>
        <v>0</v>
      </c>
      <c r="AW351" s="661">
        <f t="shared" si="282"/>
        <v>0</v>
      </c>
      <c r="AX351" s="661">
        <f t="shared" si="282"/>
        <v>0</v>
      </c>
      <c r="AY351" s="661">
        <f t="shared" si="282"/>
        <v>0</v>
      </c>
      <c r="AZ351" s="661">
        <f t="shared" si="282"/>
        <v>0</v>
      </c>
      <c r="BA351" s="660">
        <f t="shared" si="282"/>
        <v>0</v>
      </c>
      <c r="BB351" s="661">
        <f t="shared" si="282"/>
        <v>0</v>
      </c>
      <c r="BC351" s="661">
        <f t="shared" si="282"/>
        <v>0</v>
      </c>
      <c r="BD351" s="661">
        <f t="shared" si="282"/>
        <v>0</v>
      </c>
      <c r="BE351" s="661">
        <f t="shared" si="282"/>
        <v>19345000</v>
      </c>
      <c r="BF351" s="662">
        <f t="shared" si="282"/>
        <v>19345000</v>
      </c>
      <c r="BG351" s="663">
        <f t="shared" ref="BG351:BX351" si="283">SUM(BG6:BG350)</f>
        <v>0</v>
      </c>
      <c r="BH351" s="661">
        <f t="shared" si="283"/>
        <v>0</v>
      </c>
      <c r="BI351" s="661">
        <f t="shared" si="283"/>
        <v>0</v>
      </c>
      <c r="BJ351" s="661">
        <f t="shared" si="283"/>
        <v>0</v>
      </c>
      <c r="BK351" s="661">
        <f t="shared" si="283"/>
        <v>390000</v>
      </c>
      <c r="BL351" s="661">
        <f t="shared" si="283"/>
        <v>390000</v>
      </c>
      <c r="BM351" s="660">
        <f t="shared" si="283"/>
        <v>0</v>
      </c>
      <c r="BN351" s="661">
        <f t="shared" si="283"/>
        <v>0</v>
      </c>
      <c r="BO351" s="661">
        <f t="shared" si="283"/>
        <v>0</v>
      </c>
      <c r="BP351" s="661">
        <f t="shared" si="283"/>
        <v>0</v>
      </c>
      <c r="BQ351" s="661">
        <f t="shared" si="283"/>
        <v>0</v>
      </c>
      <c r="BR351" s="661">
        <f t="shared" si="283"/>
        <v>0</v>
      </c>
      <c r="BS351" s="660">
        <f t="shared" si="283"/>
        <v>0</v>
      </c>
      <c r="BT351" s="661">
        <f t="shared" si="283"/>
        <v>0</v>
      </c>
      <c r="BU351" s="661">
        <f t="shared" si="283"/>
        <v>0</v>
      </c>
      <c r="BV351" s="661">
        <f t="shared" si="283"/>
        <v>0</v>
      </c>
      <c r="BW351" s="661">
        <f t="shared" si="283"/>
        <v>0</v>
      </c>
      <c r="BX351" s="661">
        <f t="shared" si="283"/>
        <v>0</v>
      </c>
      <c r="BY351" s="660">
        <f t="shared" ref="BY351:EG351" si="284">SUM(BY6:BY350)</f>
        <v>10624160</v>
      </c>
      <c r="BZ351" s="661">
        <f t="shared" si="284"/>
        <v>0</v>
      </c>
      <c r="CA351" s="661">
        <f t="shared" si="284"/>
        <v>3590964</v>
      </c>
      <c r="CB351" s="661">
        <f t="shared" si="284"/>
        <v>212486</v>
      </c>
      <c r="CC351" s="661">
        <f t="shared" si="284"/>
        <v>0</v>
      </c>
      <c r="CD351" s="662">
        <f t="shared" si="284"/>
        <v>14427610</v>
      </c>
      <c r="CE351" s="664">
        <f t="shared" si="284"/>
        <v>30.666500000000003</v>
      </c>
      <c r="CF351" s="660">
        <f t="shared" si="284"/>
        <v>350869</v>
      </c>
      <c r="CG351" s="661">
        <f t="shared" si="284"/>
        <v>0</v>
      </c>
      <c r="CH351" s="661">
        <f t="shared" si="284"/>
        <v>118289.92</v>
      </c>
      <c r="CI351" s="661">
        <f t="shared" si="284"/>
        <v>6785.26</v>
      </c>
      <c r="CJ351" s="661">
        <f t="shared" si="284"/>
        <v>0</v>
      </c>
      <c r="CK351" s="662">
        <f t="shared" si="284"/>
        <v>475944.18</v>
      </c>
      <c r="CL351" s="663">
        <f t="shared" si="284"/>
        <v>10273291</v>
      </c>
      <c r="CM351" s="661">
        <f t="shared" si="284"/>
        <v>0</v>
      </c>
      <c r="CN351" s="661">
        <f t="shared" si="284"/>
        <v>3472674.08</v>
      </c>
      <c r="CO351" s="661">
        <f t="shared" si="284"/>
        <v>205700.74</v>
      </c>
      <c r="CP351" s="661">
        <f t="shared" si="284"/>
        <v>0</v>
      </c>
      <c r="CQ351" s="662">
        <f t="shared" si="284"/>
        <v>13951665.819999998</v>
      </c>
      <c r="CR351" s="663">
        <f t="shared" si="284"/>
        <v>0</v>
      </c>
      <c r="CS351" s="661">
        <f t="shared" si="284"/>
        <v>0</v>
      </c>
      <c r="CT351" s="661">
        <f t="shared" si="284"/>
        <v>0</v>
      </c>
      <c r="CU351" s="661">
        <f t="shared" si="284"/>
        <v>0</v>
      </c>
      <c r="CV351" s="661">
        <f t="shared" si="284"/>
        <v>0</v>
      </c>
      <c r="CW351" s="662">
        <f t="shared" si="284"/>
        <v>0</v>
      </c>
      <c r="CX351" s="660">
        <f t="shared" si="284"/>
        <v>0</v>
      </c>
      <c r="CY351" s="661">
        <f t="shared" si="284"/>
        <v>0</v>
      </c>
      <c r="CZ351" s="661">
        <f t="shared" si="284"/>
        <v>0</v>
      </c>
      <c r="DA351" s="661">
        <f t="shared" si="284"/>
        <v>0</v>
      </c>
      <c r="DB351" s="661">
        <f t="shared" si="284"/>
        <v>0</v>
      </c>
      <c r="DC351" s="662">
        <f t="shared" si="284"/>
        <v>0</v>
      </c>
      <c r="DD351" s="660">
        <f t="shared" si="284"/>
        <v>0</v>
      </c>
      <c r="DE351" s="661">
        <f t="shared" si="284"/>
        <v>0</v>
      </c>
      <c r="DF351" s="661">
        <f t="shared" si="284"/>
        <v>0</v>
      </c>
      <c r="DG351" s="661">
        <f t="shared" si="284"/>
        <v>0</v>
      </c>
      <c r="DH351" s="661">
        <f t="shared" si="284"/>
        <v>0</v>
      </c>
      <c r="DI351" s="661">
        <f t="shared" si="284"/>
        <v>0</v>
      </c>
      <c r="DJ351" s="661">
        <f t="shared" si="284"/>
        <v>10624160</v>
      </c>
      <c r="DK351" s="661">
        <f t="shared" si="284"/>
        <v>15487200</v>
      </c>
      <c r="DL351" s="661">
        <f t="shared" si="284"/>
        <v>3590964</v>
      </c>
      <c r="DM351" s="661">
        <f t="shared" si="284"/>
        <v>212486</v>
      </c>
      <c r="DN351" s="661">
        <f t="shared" si="284"/>
        <v>32594000</v>
      </c>
      <c r="DO351" s="661">
        <f t="shared" si="284"/>
        <v>62508810</v>
      </c>
      <c r="DP351" s="661">
        <f t="shared" si="284"/>
        <v>350869</v>
      </c>
      <c r="DQ351" s="661">
        <f t="shared" si="284"/>
        <v>557670</v>
      </c>
      <c r="DR351" s="661">
        <f t="shared" si="284"/>
        <v>118289.92</v>
      </c>
      <c r="DS351" s="661">
        <f t="shared" si="284"/>
        <v>6785.26</v>
      </c>
      <c r="DT351" s="661">
        <f t="shared" si="284"/>
        <v>0</v>
      </c>
      <c r="DU351" s="661">
        <f t="shared" si="284"/>
        <v>1033614.1799999999</v>
      </c>
      <c r="DV351" s="661">
        <f t="shared" si="284"/>
        <v>10273291</v>
      </c>
      <c r="DW351" s="661">
        <f t="shared" si="284"/>
        <v>14929530</v>
      </c>
      <c r="DX351" s="661">
        <f t="shared" si="284"/>
        <v>3472674.08</v>
      </c>
      <c r="DY351" s="661">
        <f t="shared" si="284"/>
        <v>205700.74</v>
      </c>
      <c r="DZ351" s="661">
        <f t="shared" si="284"/>
        <v>32204000</v>
      </c>
      <c r="EA351" s="662">
        <f t="shared" si="284"/>
        <v>61085195.82</v>
      </c>
      <c r="EB351" s="459"/>
      <c r="EC351" s="660">
        <f t="shared" si="284"/>
        <v>6390968</v>
      </c>
      <c r="ED351" s="661">
        <f t="shared" si="284"/>
        <v>4780736</v>
      </c>
      <c r="EE351" s="661">
        <f t="shared" si="284"/>
        <v>2907360</v>
      </c>
      <c r="EF351" s="661">
        <f t="shared" si="284"/>
        <v>127820</v>
      </c>
      <c r="EG351" s="661">
        <f t="shared" si="284"/>
        <v>7069435</v>
      </c>
      <c r="EH351" s="661">
        <f t="shared" ref="EH351:EQ351" si="285">SUM(EH6:EH350)</f>
        <v>21276319</v>
      </c>
      <c r="EI351" s="661">
        <f t="shared" si="285"/>
        <v>27.580000000000002</v>
      </c>
      <c r="EJ351" s="459"/>
      <c r="EK351" s="660">
        <f t="shared" si="285"/>
        <v>2005309</v>
      </c>
      <c r="EL351" s="661"/>
      <c r="EM351" s="662"/>
      <c r="EN351" s="620"/>
      <c r="EO351" s="660">
        <f t="shared" si="285"/>
        <v>214386898.13999996</v>
      </c>
      <c r="EP351" s="661">
        <f t="shared" si="285"/>
        <v>64999167.860000037</v>
      </c>
      <c r="EQ351" s="661">
        <f t="shared" si="285"/>
        <v>279386066</v>
      </c>
      <c r="ER351" s="661"/>
      <c r="ES351" s="662"/>
    </row>
    <row r="352" spans="1:149" s="630" customFormat="1">
      <c r="A352" s="504"/>
      <c r="B352" s="504"/>
      <c r="C352" s="504"/>
      <c r="D352" s="504"/>
      <c r="E352" s="362"/>
      <c r="F352" s="362"/>
      <c r="G352" s="362"/>
      <c r="H352" s="362"/>
      <c r="I352" s="36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  <c r="T352" s="362"/>
      <c r="U352" s="362"/>
      <c r="V352" s="362"/>
      <c r="W352" s="362"/>
      <c r="X352" s="362"/>
      <c r="Y352" s="362"/>
      <c r="Z352" s="362"/>
      <c r="AA352" s="362"/>
      <c r="AB352" s="362"/>
      <c r="AC352" s="362"/>
      <c r="AD352" s="362"/>
      <c r="AE352" s="362"/>
      <c r="AF352" s="362"/>
      <c r="AG352" s="362"/>
      <c r="AH352" s="362"/>
      <c r="AI352" s="362"/>
      <c r="AJ352" s="362"/>
      <c r="AK352" s="362"/>
      <c r="AL352" s="362"/>
      <c r="AM352" s="362"/>
      <c r="AN352" s="362"/>
      <c r="AO352" s="362"/>
      <c r="AP352" s="362"/>
      <c r="AQ352" s="362"/>
      <c r="AR352" s="362"/>
      <c r="AS352" s="362"/>
      <c r="AT352" s="362"/>
      <c r="AU352" s="362"/>
      <c r="AV352" s="362"/>
      <c r="AW352" s="362"/>
      <c r="AX352" s="362"/>
      <c r="AY352" s="362"/>
      <c r="AZ352" s="362"/>
      <c r="BA352" s="362"/>
      <c r="BB352" s="362"/>
      <c r="BC352" s="362"/>
      <c r="BD352" s="362"/>
      <c r="BE352" s="362"/>
      <c r="BF352" s="362"/>
      <c r="BG352" s="362"/>
      <c r="BH352" s="362"/>
      <c r="BI352" s="362"/>
      <c r="BJ352" s="362"/>
      <c r="BK352" s="362" t="s">
        <v>5381</v>
      </c>
      <c r="BL352" s="362"/>
      <c r="BM352" s="362"/>
      <c r="BN352" s="362"/>
      <c r="BO352" s="362"/>
      <c r="BP352" s="362"/>
      <c r="BQ352" s="362"/>
      <c r="BR352" s="362"/>
      <c r="BS352" s="362"/>
      <c r="BT352" s="362"/>
      <c r="BU352" s="362"/>
      <c r="BV352" s="362"/>
      <c r="BW352" s="362"/>
      <c r="BX352" s="362"/>
      <c r="BY352" s="362"/>
      <c r="BZ352" s="362"/>
      <c r="CA352" s="362"/>
      <c r="CB352" s="362"/>
      <c r="CC352" s="362"/>
      <c r="CD352" s="362"/>
      <c r="CE352" s="617"/>
      <c r="CF352" s="362"/>
      <c r="CG352" s="362"/>
      <c r="CH352" s="362"/>
      <c r="CI352" s="362"/>
      <c r="CJ352" s="362"/>
      <c r="CK352" s="362"/>
      <c r="CL352" s="362"/>
      <c r="CM352" s="362"/>
      <c r="CN352" s="362"/>
      <c r="CO352" s="362"/>
      <c r="CP352" s="362"/>
      <c r="CQ352" s="362"/>
      <c r="CR352" s="362"/>
      <c r="CS352" s="362"/>
      <c r="CT352" s="362"/>
      <c r="CU352" s="362"/>
      <c r="CV352" s="362"/>
      <c r="CW352" s="362"/>
      <c r="CX352" s="362"/>
      <c r="CY352" s="362"/>
      <c r="CZ352" s="362"/>
      <c r="DA352" s="362"/>
      <c r="DB352" s="362"/>
      <c r="DC352" s="362"/>
      <c r="DD352" s="362"/>
      <c r="DE352" s="362"/>
      <c r="DF352" s="362"/>
      <c r="DG352" s="362"/>
      <c r="DH352" s="362"/>
      <c r="DI352" s="362"/>
      <c r="DJ352" s="510"/>
      <c r="DK352" s="510"/>
      <c r="DL352" s="510"/>
      <c r="DM352" s="510"/>
      <c r="DN352" s="510"/>
      <c r="DO352" s="510"/>
      <c r="DP352" s="510"/>
      <c r="DQ352" s="510"/>
      <c r="DR352" s="510"/>
      <c r="DS352" s="510"/>
      <c r="DT352" s="510"/>
      <c r="DU352" s="510"/>
      <c r="DV352" s="510"/>
      <c r="DW352" s="510"/>
      <c r="DX352" s="510"/>
      <c r="DY352" s="510"/>
      <c r="DZ352" s="510"/>
      <c r="EA352" s="510"/>
      <c r="EB352" s="459"/>
      <c r="EC352" s="362"/>
      <c r="ED352" s="362"/>
      <c r="EE352" s="362"/>
      <c r="EF352" s="362"/>
      <c r="EG352" s="362"/>
      <c r="EH352" s="362"/>
      <c r="EI352" s="641"/>
      <c r="EJ352" s="459"/>
      <c r="EN352" s="620"/>
      <c r="ES352" s="631"/>
    </row>
    <row r="353" spans="1:408">
      <c r="BK353" s="634" t="s">
        <v>5379</v>
      </c>
      <c r="BY353" s="80"/>
      <c r="BZ353" s="80"/>
      <c r="CA353" s="80"/>
      <c r="CB353" s="80"/>
      <c r="CC353" s="80"/>
      <c r="CD353" s="80"/>
      <c r="CE353" s="619"/>
      <c r="DO353" s="255"/>
      <c r="DU353" s="459" t="s">
        <v>2705</v>
      </c>
      <c r="EK353" s="632"/>
      <c r="EO353" s="632"/>
    </row>
    <row r="354" spans="1:408">
      <c r="A354" s="223" t="s">
        <v>5886</v>
      </c>
      <c r="AZ354"/>
      <c r="BK354" s="362" t="s">
        <v>5380</v>
      </c>
      <c r="BY354" s="80"/>
      <c r="BZ354" s="80"/>
      <c r="CA354" s="80"/>
      <c r="CB354" s="80"/>
      <c r="CC354" s="80"/>
      <c r="CD354" s="80"/>
      <c r="CE354" s="619"/>
      <c r="EK354" s="632"/>
    </row>
    <row r="355" spans="1:408">
      <c r="A355" s="223" t="s">
        <v>5887</v>
      </c>
      <c r="AZ355"/>
    </row>
    <row r="356" spans="1:408">
      <c r="AZ356"/>
      <c r="BW356"/>
      <c r="BY356"/>
      <c r="BZ356"/>
      <c r="CA356"/>
      <c r="CB356"/>
      <c r="CC356"/>
      <c r="CD356"/>
      <c r="CE356"/>
    </row>
    <row r="357" spans="1:408">
      <c r="AZ357"/>
      <c r="BW357"/>
      <c r="BY357"/>
      <c r="BZ357"/>
      <c r="CA357"/>
      <c r="CB357"/>
      <c r="CC357"/>
      <c r="CD357"/>
      <c r="CE357"/>
    </row>
    <row r="358" spans="1:408">
      <c r="BW358"/>
      <c r="BY358"/>
      <c r="BZ358"/>
      <c r="CA358"/>
      <c r="CB358"/>
      <c r="CC358"/>
      <c r="CD358"/>
      <c r="CE358"/>
    </row>
    <row r="359" spans="1:408">
      <c r="BW359"/>
      <c r="BY359"/>
      <c r="BZ359"/>
      <c r="CA359"/>
      <c r="CB359"/>
      <c r="CC359"/>
      <c r="CD359"/>
      <c r="CE359"/>
    </row>
    <row r="360" spans="1:408">
      <c r="BW360"/>
      <c r="BY360"/>
      <c r="BZ360"/>
      <c r="CA360"/>
      <c r="CB360"/>
      <c r="CC360"/>
      <c r="CD360"/>
      <c r="CE360"/>
    </row>
    <row r="368" spans="1:408" s="223" customFormat="1">
      <c r="E368" s="362"/>
      <c r="F368" s="362"/>
      <c r="G368" s="362"/>
      <c r="H368" s="362"/>
      <c r="I368" s="36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  <c r="AA368" s="362"/>
      <c r="AB368" s="362"/>
      <c r="AC368" s="362"/>
      <c r="AD368" s="362"/>
      <c r="AE368" s="362"/>
      <c r="AF368" s="362"/>
      <c r="AG368" s="362"/>
      <c r="AH368" s="362"/>
      <c r="AI368" s="362"/>
      <c r="AJ368" s="362"/>
      <c r="AK368" s="362"/>
      <c r="AL368" s="362"/>
      <c r="AM368" s="362"/>
      <c r="AN368" s="362"/>
      <c r="AO368" s="362"/>
      <c r="AP368" s="362"/>
      <c r="AQ368" s="362"/>
      <c r="AR368" s="362"/>
      <c r="AS368" s="362"/>
      <c r="AT368" s="362"/>
      <c r="AU368" s="362"/>
      <c r="AV368" s="362"/>
      <c r="AW368" s="362"/>
      <c r="AX368" s="362"/>
      <c r="AY368" s="362"/>
      <c r="AZ368" s="362"/>
      <c r="BA368" s="362"/>
      <c r="BB368" s="362"/>
      <c r="BC368" s="362"/>
      <c r="BD368" s="362"/>
      <c r="BE368" s="362"/>
      <c r="BF368" s="362"/>
      <c r="BG368" s="362"/>
      <c r="BH368" s="362"/>
      <c r="BI368" s="362"/>
      <c r="BJ368" s="362"/>
      <c r="BK368" s="362"/>
      <c r="BL368" s="362"/>
      <c r="BM368" s="362"/>
      <c r="BN368" s="362"/>
      <c r="BO368" s="362"/>
      <c r="BP368" s="362"/>
      <c r="BQ368" s="362"/>
      <c r="BR368" s="362"/>
      <c r="BS368" s="362"/>
      <c r="BT368" s="362"/>
      <c r="BU368" s="362"/>
      <c r="BV368" s="362"/>
      <c r="BW368" s="362"/>
      <c r="BX368" s="362"/>
      <c r="BY368" s="362"/>
      <c r="BZ368" s="362"/>
      <c r="CA368" s="362"/>
      <c r="CB368" s="362"/>
      <c r="CC368" s="362"/>
      <c r="CD368" s="362"/>
      <c r="CE368" s="617"/>
      <c r="CF368" s="362"/>
      <c r="CG368" s="362"/>
      <c r="CH368" s="362"/>
      <c r="CI368" s="362"/>
      <c r="CJ368" s="362"/>
      <c r="CK368" s="362"/>
      <c r="CL368" s="362"/>
      <c r="CM368" s="362"/>
      <c r="CN368" s="362"/>
      <c r="CO368" s="362"/>
      <c r="CP368" s="362"/>
      <c r="CQ368" s="362"/>
      <c r="CR368" s="643"/>
      <c r="CS368" s="643"/>
      <c r="CT368" s="643"/>
      <c r="CU368" s="643"/>
      <c r="CV368" s="643"/>
      <c r="CW368" s="362"/>
      <c r="CX368" s="362"/>
      <c r="CY368" s="362"/>
      <c r="CZ368" s="362"/>
      <c r="DA368" s="362"/>
      <c r="DB368" s="362"/>
      <c r="DC368" s="362"/>
      <c r="DD368" s="362"/>
      <c r="DE368" s="362"/>
      <c r="DF368" s="362"/>
      <c r="DG368" s="362"/>
      <c r="DH368" s="362"/>
      <c r="DI368" s="362"/>
      <c r="DJ368" s="459"/>
      <c r="DK368" s="459"/>
      <c r="DL368" s="459"/>
      <c r="DM368" s="459"/>
      <c r="DN368" s="459"/>
      <c r="DO368" s="459"/>
      <c r="DP368" s="459"/>
      <c r="DQ368" s="459"/>
      <c r="DR368" s="459"/>
      <c r="DS368" s="459"/>
      <c r="DT368" s="459"/>
      <c r="DU368" s="459"/>
      <c r="DV368" s="459"/>
      <c r="DW368" s="459"/>
      <c r="DX368" s="459"/>
      <c r="DY368" s="459"/>
      <c r="DZ368" s="459"/>
      <c r="EA368" s="459"/>
      <c r="EB368" s="596"/>
      <c r="EC368" s="362"/>
      <c r="ED368" s="362"/>
      <c r="EE368" s="362"/>
      <c r="EF368" s="362"/>
      <c r="EG368" s="362"/>
      <c r="EH368" s="362"/>
      <c r="EI368" s="642"/>
      <c r="EJ368" s="596"/>
      <c r="EK368" s="620"/>
      <c r="EL368" s="620"/>
      <c r="EM368" s="620"/>
      <c r="EN368" s="620"/>
      <c r="EO368" s="620"/>
      <c r="EP368" s="620"/>
      <c r="EQ368" s="620"/>
      <c r="ER368" s="620"/>
      <c r="ES368" s="621"/>
      <c r="ET368" s="620"/>
      <c r="EU368" s="620"/>
      <c r="EV368" s="620"/>
      <c r="EW368" s="620"/>
      <c r="EX368" s="620"/>
      <c r="EY368" s="620"/>
      <c r="EZ368" s="620"/>
      <c r="FA368" s="620"/>
      <c r="FB368" s="620"/>
      <c r="FC368" s="620"/>
      <c r="FD368" s="620"/>
      <c r="FE368" s="620"/>
      <c r="FF368" s="620"/>
      <c r="FG368" s="620"/>
      <c r="FH368" s="620"/>
      <c r="FI368" s="620"/>
      <c r="FJ368" s="620"/>
      <c r="FK368" s="620"/>
      <c r="FL368" s="620"/>
      <c r="FM368" s="620"/>
      <c r="FN368" s="620"/>
      <c r="FO368" s="620"/>
      <c r="FP368" s="620"/>
      <c r="FQ368" s="620"/>
      <c r="FR368" s="620"/>
      <c r="FS368" s="620"/>
      <c r="FT368" s="620"/>
      <c r="FU368" s="620"/>
      <c r="FV368" s="620"/>
      <c r="FW368" s="620"/>
      <c r="FX368" s="620"/>
      <c r="FY368" s="620"/>
      <c r="FZ368" s="620"/>
      <c r="GA368" s="620"/>
      <c r="GB368" s="620"/>
      <c r="GC368" s="620"/>
      <c r="GD368" s="620"/>
      <c r="GE368" s="620"/>
      <c r="GF368" s="620"/>
      <c r="GG368" s="620"/>
      <c r="GH368" s="620"/>
      <c r="GI368" s="620"/>
      <c r="GJ368" s="620"/>
      <c r="GK368" s="620"/>
      <c r="GL368" s="620"/>
      <c r="GM368" s="620"/>
      <c r="GN368" s="620"/>
      <c r="GO368" s="620"/>
      <c r="GP368" s="620"/>
      <c r="GQ368" s="620"/>
      <c r="GR368" s="620"/>
      <c r="GS368" s="620"/>
      <c r="GT368" s="620"/>
      <c r="GU368" s="620"/>
      <c r="GV368" s="620"/>
      <c r="GW368" s="620"/>
      <c r="GX368" s="620"/>
      <c r="GY368" s="620"/>
      <c r="GZ368" s="620"/>
      <c r="HA368" s="620"/>
      <c r="HB368" s="620"/>
      <c r="HC368" s="620"/>
      <c r="HD368" s="620"/>
      <c r="HE368" s="620"/>
      <c r="HF368" s="620"/>
      <c r="HG368" s="620"/>
      <c r="HH368" s="620"/>
      <c r="HI368" s="620"/>
      <c r="HJ368" s="620"/>
      <c r="HK368" s="620"/>
      <c r="HL368" s="620"/>
      <c r="HM368" s="620"/>
      <c r="HN368" s="620"/>
      <c r="HO368" s="620"/>
      <c r="HP368" s="620"/>
      <c r="HQ368" s="620"/>
      <c r="HR368" s="620"/>
      <c r="HS368" s="620"/>
      <c r="HT368" s="620"/>
      <c r="HU368" s="620"/>
      <c r="HV368" s="620"/>
      <c r="HW368" s="620"/>
      <c r="HX368" s="620"/>
      <c r="HY368" s="620"/>
      <c r="HZ368" s="620"/>
      <c r="IA368" s="620"/>
      <c r="IB368" s="620"/>
      <c r="IC368" s="620"/>
      <c r="ID368" s="620"/>
      <c r="IE368" s="620"/>
      <c r="IF368" s="620"/>
      <c r="IG368" s="620"/>
      <c r="IH368" s="620"/>
      <c r="II368" s="620"/>
      <c r="IJ368" s="620"/>
      <c r="IK368" s="620"/>
      <c r="IL368" s="620"/>
      <c r="IM368" s="620"/>
      <c r="IN368" s="620"/>
      <c r="IO368" s="620"/>
      <c r="IP368" s="620"/>
      <c r="IQ368" s="620"/>
      <c r="IR368" s="620"/>
      <c r="IS368" s="620"/>
      <c r="IT368" s="620"/>
      <c r="IU368" s="620"/>
      <c r="IV368" s="620"/>
      <c r="IW368" s="620"/>
      <c r="IX368" s="620"/>
      <c r="IY368" s="620"/>
      <c r="IZ368" s="620"/>
      <c r="JA368" s="620"/>
      <c r="JB368" s="620"/>
      <c r="JC368" s="620"/>
      <c r="JD368" s="620"/>
      <c r="JE368" s="620"/>
      <c r="JF368" s="620"/>
      <c r="JG368" s="620"/>
      <c r="JH368" s="620"/>
      <c r="JI368" s="620"/>
      <c r="JJ368" s="620"/>
      <c r="JK368" s="620"/>
      <c r="JL368" s="620"/>
      <c r="JM368" s="620"/>
      <c r="JN368" s="620"/>
      <c r="JO368" s="620"/>
      <c r="JP368" s="620"/>
      <c r="JQ368" s="620"/>
      <c r="JR368" s="620"/>
      <c r="JS368" s="620"/>
      <c r="JT368" s="620"/>
      <c r="JU368" s="620"/>
      <c r="JV368" s="620"/>
      <c r="JW368" s="620"/>
      <c r="JX368" s="620"/>
      <c r="JY368" s="620"/>
      <c r="JZ368" s="620"/>
      <c r="KA368" s="620"/>
      <c r="KB368" s="620"/>
      <c r="KC368" s="620"/>
      <c r="KD368" s="620"/>
      <c r="KE368" s="620"/>
      <c r="KF368" s="620"/>
      <c r="KG368" s="620"/>
      <c r="KH368" s="620"/>
      <c r="KI368" s="620"/>
      <c r="KJ368" s="620"/>
      <c r="KK368" s="620"/>
      <c r="KL368" s="620"/>
      <c r="KM368" s="620"/>
      <c r="KN368" s="620"/>
      <c r="KO368" s="620"/>
      <c r="KP368" s="620"/>
      <c r="KQ368" s="620"/>
      <c r="KR368" s="620"/>
      <c r="KS368" s="620"/>
      <c r="KT368" s="620"/>
      <c r="KU368" s="620"/>
      <c r="KV368" s="620"/>
      <c r="KW368" s="620"/>
      <c r="KX368" s="620"/>
      <c r="KY368" s="620"/>
      <c r="KZ368" s="620"/>
      <c r="LA368" s="620"/>
      <c r="LB368" s="620"/>
      <c r="LC368" s="620"/>
      <c r="LD368" s="620"/>
      <c r="LE368" s="620"/>
      <c r="LF368" s="620"/>
      <c r="LG368" s="620"/>
      <c r="LH368" s="620"/>
      <c r="LI368" s="620"/>
      <c r="LJ368" s="620"/>
      <c r="LK368" s="620"/>
      <c r="LL368" s="620"/>
      <c r="LM368" s="620"/>
      <c r="LN368" s="620"/>
      <c r="LO368" s="620"/>
      <c r="LP368" s="620"/>
      <c r="LQ368" s="620"/>
      <c r="LR368" s="620"/>
      <c r="LS368" s="620"/>
      <c r="LT368" s="620"/>
      <c r="LU368" s="620"/>
      <c r="LV368" s="620"/>
      <c r="LW368" s="620"/>
      <c r="LX368" s="620"/>
      <c r="LY368" s="620"/>
      <c r="LZ368" s="620"/>
      <c r="MA368" s="620"/>
      <c r="MB368" s="620"/>
      <c r="MC368" s="620"/>
      <c r="MD368" s="620"/>
      <c r="ME368" s="620"/>
      <c r="MF368" s="620"/>
      <c r="MG368" s="620"/>
      <c r="MH368" s="620"/>
      <c r="MI368" s="620"/>
      <c r="MJ368" s="620"/>
      <c r="MK368" s="620"/>
      <c r="ML368" s="620"/>
      <c r="MM368" s="620"/>
      <c r="MN368" s="620"/>
      <c r="MO368" s="620"/>
      <c r="MP368" s="620"/>
      <c r="MQ368" s="620"/>
      <c r="MR368" s="620"/>
      <c r="MS368" s="620"/>
      <c r="MT368" s="620"/>
      <c r="MU368" s="620"/>
      <c r="MV368" s="620"/>
      <c r="MW368" s="620"/>
      <c r="MX368" s="620"/>
      <c r="MY368" s="620"/>
      <c r="MZ368" s="620"/>
      <c r="NA368" s="620"/>
      <c r="NB368" s="620"/>
      <c r="NC368" s="620"/>
      <c r="ND368" s="620"/>
      <c r="NE368" s="620"/>
      <c r="NF368" s="620"/>
      <c r="NG368" s="620"/>
      <c r="NH368" s="620"/>
      <c r="NI368" s="620"/>
      <c r="NJ368" s="620"/>
      <c r="NK368" s="620"/>
      <c r="NL368" s="620"/>
      <c r="NM368" s="620"/>
      <c r="NN368" s="620"/>
      <c r="NO368" s="620"/>
      <c r="NP368" s="620"/>
      <c r="NQ368" s="620"/>
      <c r="NR368" s="620"/>
      <c r="NS368" s="620"/>
      <c r="NT368" s="620"/>
      <c r="NU368" s="620"/>
      <c r="NV368" s="620"/>
      <c r="NW368" s="620"/>
      <c r="NX368" s="620"/>
      <c r="NY368" s="620"/>
      <c r="NZ368" s="620"/>
      <c r="OA368" s="620"/>
      <c r="OB368" s="620"/>
      <c r="OC368" s="620"/>
      <c r="OD368" s="620"/>
      <c r="OE368" s="620"/>
      <c r="OF368" s="620"/>
      <c r="OG368" s="620"/>
      <c r="OH368" s="620"/>
      <c r="OI368" s="620"/>
      <c r="OJ368" s="620"/>
      <c r="OK368" s="620"/>
      <c r="OL368" s="620"/>
      <c r="OM368" s="620"/>
      <c r="ON368" s="620"/>
      <c r="OO368" s="620"/>
      <c r="OP368" s="620"/>
      <c r="OQ368" s="620"/>
      <c r="OR368" s="620"/>
    </row>
    <row r="369" spans="5:408" s="223" customFormat="1">
      <c r="E369" s="362"/>
      <c r="F369" s="362"/>
      <c r="G369" s="362"/>
      <c r="H369" s="362"/>
      <c r="I369" s="36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  <c r="AA369" s="362"/>
      <c r="AB369" s="362"/>
      <c r="AC369" s="362"/>
      <c r="AD369" s="362"/>
      <c r="AE369" s="362"/>
      <c r="AF369" s="362"/>
      <c r="AG369" s="362"/>
      <c r="AH369" s="362"/>
      <c r="AI369" s="362"/>
      <c r="AJ369" s="362"/>
      <c r="AK369" s="362"/>
      <c r="AL369" s="362"/>
      <c r="AM369" s="362"/>
      <c r="AN369" s="362"/>
      <c r="AO369" s="362"/>
      <c r="AP369" s="362"/>
      <c r="AQ369" s="362"/>
      <c r="AR369" s="362"/>
      <c r="AS369" s="362"/>
      <c r="AT369" s="362"/>
      <c r="AU369" s="362"/>
      <c r="AV369" s="362"/>
      <c r="AW369" s="362"/>
      <c r="AX369" s="362"/>
      <c r="AY369" s="362"/>
      <c r="AZ369" s="362"/>
      <c r="BA369" s="362"/>
      <c r="BB369" s="362"/>
      <c r="BC369" s="362"/>
      <c r="BD369" s="362"/>
      <c r="BE369" s="362"/>
      <c r="BF369" s="362"/>
      <c r="BG369" s="362"/>
      <c r="BH369" s="362"/>
      <c r="BI369" s="362"/>
      <c r="BJ369" s="362"/>
      <c r="BK369" s="362"/>
      <c r="BL369" s="362"/>
      <c r="BM369" s="362"/>
      <c r="BN369" s="362"/>
      <c r="BO369" s="362"/>
      <c r="BP369" s="362"/>
      <c r="BQ369" s="362"/>
      <c r="BR369" s="362"/>
      <c r="BS369" s="362"/>
      <c r="BT369" s="362"/>
      <c r="BU369" s="362"/>
      <c r="BV369" s="362"/>
      <c r="BW369" s="362"/>
      <c r="BX369" s="362"/>
      <c r="BY369" s="362"/>
      <c r="BZ369" s="362"/>
      <c r="CA369" s="362"/>
      <c r="CB369" s="362"/>
      <c r="CC369" s="362"/>
      <c r="CD369" s="362"/>
      <c r="CE369" s="617"/>
      <c r="CF369" s="362"/>
      <c r="CG369" s="362"/>
      <c r="CH369" s="362"/>
      <c r="CI369" s="362"/>
      <c r="CJ369" s="362"/>
      <c r="CK369" s="362"/>
      <c r="CL369" s="362"/>
      <c r="CM369" s="362"/>
      <c r="CN369" s="362"/>
      <c r="CO369" s="362"/>
      <c r="CP369" s="362"/>
      <c r="CQ369" s="362"/>
      <c r="CR369" s="643"/>
      <c r="CS369" s="643"/>
      <c r="CT369" s="643"/>
      <c r="CU369" s="643"/>
      <c r="CV369" s="643"/>
      <c r="CW369" s="362"/>
      <c r="CX369" s="362"/>
      <c r="CY369" s="362"/>
      <c r="CZ369" s="362"/>
      <c r="DA369" s="362"/>
      <c r="DB369" s="362"/>
      <c r="DC369" s="362"/>
      <c r="DD369" s="362"/>
      <c r="DE369" s="362"/>
      <c r="DF369" s="362"/>
      <c r="DG369" s="362"/>
      <c r="DH369" s="362"/>
      <c r="DI369" s="362"/>
      <c r="DJ369" s="459"/>
      <c r="DK369" s="459"/>
      <c r="DL369" s="459"/>
      <c r="DM369" s="459"/>
      <c r="DN369" s="459"/>
      <c r="DO369" s="459"/>
      <c r="DP369" s="459"/>
      <c r="DQ369" s="459"/>
      <c r="DR369" s="459"/>
      <c r="DS369" s="459"/>
      <c r="DT369" s="459"/>
      <c r="DU369" s="459"/>
      <c r="DV369" s="459"/>
      <c r="DW369" s="459"/>
      <c r="DX369" s="459"/>
      <c r="DY369" s="459"/>
      <c r="DZ369" s="459"/>
      <c r="EA369" s="459"/>
      <c r="EB369" s="596"/>
      <c r="EC369" s="362"/>
      <c r="ED369" s="362"/>
      <c r="EE369" s="362"/>
      <c r="EF369" s="362"/>
      <c r="EG369" s="362"/>
      <c r="EH369" s="362"/>
      <c r="EI369" s="642"/>
      <c r="EJ369" s="596"/>
      <c r="EK369" s="620"/>
      <c r="EL369" s="620"/>
      <c r="EM369" s="620"/>
      <c r="EN369" s="620"/>
      <c r="EO369" s="620"/>
      <c r="EP369" s="620"/>
      <c r="EQ369" s="620"/>
      <c r="ER369" s="620"/>
      <c r="ES369" s="621"/>
      <c r="ET369" s="620"/>
      <c r="EU369" s="620"/>
      <c r="EV369" s="620"/>
      <c r="EW369" s="620"/>
      <c r="EX369" s="620"/>
      <c r="EY369" s="620"/>
      <c r="EZ369" s="620"/>
      <c r="FA369" s="620"/>
      <c r="FB369" s="620"/>
      <c r="FC369" s="620"/>
      <c r="FD369" s="620"/>
      <c r="FE369" s="620"/>
      <c r="FF369" s="620"/>
      <c r="FG369" s="620"/>
      <c r="FH369" s="620"/>
      <c r="FI369" s="620"/>
      <c r="FJ369" s="620"/>
      <c r="FK369" s="620"/>
      <c r="FL369" s="620"/>
      <c r="FM369" s="620"/>
      <c r="FN369" s="620"/>
      <c r="FO369" s="620"/>
      <c r="FP369" s="620"/>
      <c r="FQ369" s="620"/>
      <c r="FR369" s="620"/>
      <c r="FS369" s="620"/>
      <c r="FT369" s="620"/>
      <c r="FU369" s="620"/>
      <c r="FV369" s="620"/>
      <c r="FW369" s="620"/>
      <c r="FX369" s="620"/>
      <c r="FY369" s="620"/>
      <c r="FZ369" s="620"/>
      <c r="GA369" s="620"/>
      <c r="GB369" s="620"/>
      <c r="GC369" s="620"/>
      <c r="GD369" s="620"/>
      <c r="GE369" s="620"/>
      <c r="GF369" s="620"/>
      <c r="GG369" s="620"/>
      <c r="GH369" s="620"/>
      <c r="GI369" s="620"/>
      <c r="GJ369" s="620"/>
      <c r="GK369" s="620"/>
      <c r="GL369" s="620"/>
      <c r="GM369" s="620"/>
      <c r="GN369" s="620"/>
      <c r="GO369" s="620"/>
      <c r="GP369" s="620"/>
      <c r="GQ369" s="620"/>
      <c r="GR369" s="620"/>
      <c r="GS369" s="620"/>
      <c r="GT369" s="620"/>
      <c r="GU369" s="620"/>
      <c r="GV369" s="620"/>
      <c r="GW369" s="620"/>
      <c r="GX369" s="620"/>
      <c r="GY369" s="620"/>
      <c r="GZ369" s="620"/>
      <c r="HA369" s="620"/>
      <c r="HB369" s="620"/>
      <c r="HC369" s="620"/>
      <c r="HD369" s="620"/>
      <c r="HE369" s="620"/>
      <c r="HF369" s="620"/>
      <c r="HG369" s="620"/>
      <c r="HH369" s="620"/>
      <c r="HI369" s="620"/>
      <c r="HJ369" s="620"/>
      <c r="HK369" s="620"/>
      <c r="HL369" s="620"/>
      <c r="HM369" s="620"/>
      <c r="HN369" s="620"/>
      <c r="HO369" s="620"/>
      <c r="HP369" s="620"/>
      <c r="HQ369" s="620"/>
      <c r="HR369" s="620"/>
      <c r="HS369" s="620"/>
      <c r="HT369" s="620"/>
      <c r="HU369" s="620"/>
      <c r="HV369" s="620"/>
      <c r="HW369" s="620"/>
      <c r="HX369" s="620"/>
      <c r="HY369" s="620"/>
      <c r="HZ369" s="620"/>
      <c r="IA369" s="620"/>
      <c r="IB369" s="620"/>
      <c r="IC369" s="620"/>
      <c r="ID369" s="620"/>
      <c r="IE369" s="620"/>
      <c r="IF369" s="620"/>
      <c r="IG369" s="620"/>
      <c r="IH369" s="620"/>
      <c r="II369" s="620"/>
      <c r="IJ369" s="620"/>
      <c r="IK369" s="620"/>
      <c r="IL369" s="620"/>
      <c r="IM369" s="620"/>
      <c r="IN369" s="620"/>
      <c r="IO369" s="620"/>
      <c r="IP369" s="620"/>
      <c r="IQ369" s="620"/>
      <c r="IR369" s="620"/>
      <c r="IS369" s="620"/>
      <c r="IT369" s="620"/>
      <c r="IU369" s="620"/>
      <c r="IV369" s="620"/>
      <c r="IW369" s="620"/>
      <c r="IX369" s="620"/>
      <c r="IY369" s="620"/>
      <c r="IZ369" s="620"/>
      <c r="JA369" s="620"/>
      <c r="JB369" s="620"/>
      <c r="JC369" s="620"/>
      <c r="JD369" s="620"/>
      <c r="JE369" s="620"/>
      <c r="JF369" s="620"/>
      <c r="JG369" s="620"/>
      <c r="JH369" s="620"/>
      <c r="JI369" s="620"/>
      <c r="JJ369" s="620"/>
      <c r="JK369" s="620"/>
      <c r="JL369" s="620"/>
      <c r="JM369" s="620"/>
      <c r="JN369" s="620"/>
      <c r="JO369" s="620"/>
      <c r="JP369" s="620"/>
      <c r="JQ369" s="620"/>
      <c r="JR369" s="620"/>
      <c r="JS369" s="620"/>
      <c r="JT369" s="620"/>
      <c r="JU369" s="620"/>
      <c r="JV369" s="620"/>
      <c r="JW369" s="620"/>
      <c r="JX369" s="620"/>
      <c r="JY369" s="620"/>
      <c r="JZ369" s="620"/>
      <c r="KA369" s="620"/>
      <c r="KB369" s="620"/>
      <c r="KC369" s="620"/>
      <c r="KD369" s="620"/>
      <c r="KE369" s="620"/>
      <c r="KF369" s="620"/>
      <c r="KG369" s="620"/>
      <c r="KH369" s="620"/>
      <c r="KI369" s="620"/>
      <c r="KJ369" s="620"/>
      <c r="KK369" s="620"/>
      <c r="KL369" s="620"/>
      <c r="KM369" s="620"/>
      <c r="KN369" s="620"/>
      <c r="KO369" s="620"/>
      <c r="KP369" s="620"/>
      <c r="KQ369" s="620"/>
      <c r="KR369" s="620"/>
      <c r="KS369" s="620"/>
      <c r="KT369" s="620"/>
      <c r="KU369" s="620"/>
      <c r="KV369" s="620"/>
      <c r="KW369" s="620"/>
      <c r="KX369" s="620"/>
      <c r="KY369" s="620"/>
      <c r="KZ369" s="620"/>
      <c r="LA369" s="620"/>
      <c r="LB369" s="620"/>
      <c r="LC369" s="620"/>
      <c r="LD369" s="620"/>
      <c r="LE369" s="620"/>
      <c r="LF369" s="620"/>
      <c r="LG369" s="620"/>
      <c r="LH369" s="620"/>
      <c r="LI369" s="620"/>
      <c r="LJ369" s="620"/>
      <c r="LK369" s="620"/>
      <c r="LL369" s="620"/>
      <c r="LM369" s="620"/>
      <c r="LN369" s="620"/>
      <c r="LO369" s="620"/>
      <c r="LP369" s="620"/>
      <c r="LQ369" s="620"/>
      <c r="LR369" s="620"/>
      <c r="LS369" s="620"/>
      <c r="LT369" s="620"/>
      <c r="LU369" s="620"/>
      <c r="LV369" s="620"/>
      <c r="LW369" s="620"/>
      <c r="LX369" s="620"/>
      <c r="LY369" s="620"/>
      <c r="LZ369" s="620"/>
      <c r="MA369" s="620"/>
      <c r="MB369" s="620"/>
      <c r="MC369" s="620"/>
      <c r="MD369" s="620"/>
      <c r="ME369" s="620"/>
      <c r="MF369" s="620"/>
      <c r="MG369" s="620"/>
      <c r="MH369" s="620"/>
      <c r="MI369" s="620"/>
      <c r="MJ369" s="620"/>
      <c r="MK369" s="620"/>
      <c r="ML369" s="620"/>
      <c r="MM369" s="620"/>
      <c r="MN369" s="620"/>
      <c r="MO369" s="620"/>
      <c r="MP369" s="620"/>
      <c r="MQ369" s="620"/>
      <c r="MR369" s="620"/>
      <c r="MS369" s="620"/>
      <c r="MT369" s="620"/>
      <c r="MU369" s="620"/>
      <c r="MV369" s="620"/>
      <c r="MW369" s="620"/>
      <c r="MX369" s="620"/>
      <c r="MY369" s="620"/>
      <c r="MZ369" s="620"/>
      <c r="NA369" s="620"/>
      <c r="NB369" s="620"/>
      <c r="NC369" s="620"/>
      <c r="ND369" s="620"/>
      <c r="NE369" s="620"/>
      <c r="NF369" s="620"/>
      <c r="NG369" s="620"/>
      <c r="NH369" s="620"/>
      <c r="NI369" s="620"/>
      <c r="NJ369" s="620"/>
      <c r="NK369" s="620"/>
      <c r="NL369" s="620"/>
      <c r="NM369" s="620"/>
      <c r="NN369" s="620"/>
      <c r="NO369" s="620"/>
      <c r="NP369" s="620"/>
      <c r="NQ369" s="620"/>
      <c r="NR369" s="620"/>
      <c r="NS369" s="620"/>
      <c r="NT369" s="620"/>
      <c r="NU369" s="620"/>
      <c r="NV369" s="620"/>
      <c r="NW369" s="620"/>
      <c r="NX369" s="620"/>
      <c r="NY369" s="620"/>
      <c r="NZ369" s="620"/>
      <c r="OA369" s="620"/>
      <c r="OB369" s="620"/>
      <c r="OC369" s="620"/>
      <c r="OD369" s="620"/>
      <c r="OE369" s="620"/>
      <c r="OF369" s="620"/>
      <c r="OG369" s="620"/>
      <c r="OH369" s="620"/>
      <c r="OI369" s="620"/>
      <c r="OJ369" s="620"/>
      <c r="OK369" s="620"/>
      <c r="OL369" s="620"/>
      <c r="OM369" s="620"/>
      <c r="ON369" s="620"/>
      <c r="OO369" s="620"/>
      <c r="OP369" s="620"/>
      <c r="OQ369" s="620"/>
      <c r="OR369" s="620"/>
    </row>
  </sheetData>
  <autoFilter ref="A5:ES354" xr:uid="{B4E7D395-04F1-4BCB-B0CB-5FFA61500F74}"/>
  <mergeCells count="158">
    <mergeCell ref="EC1:ES1"/>
    <mergeCell ref="A2:A5"/>
    <mergeCell ref="B2:B5"/>
    <mergeCell ref="C2:C5"/>
    <mergeCell ref="D2:D5"/>
    <mergeCell ref="E2:V2"/>
    <mergeCell ref="EO2:ES2"/>
    <mergeCell ref="E3:J3"/>
    <mergeCell ref="K3:P3"/>
    <mergeCell ref="Q3:V3"/>
    <mergeCell ref="DP2:DU3"/>
    <mergeCell ref="DV2:EA3"/>
    <mergeCell ref="EC2:EI2"/>
    <mergeCell ref="EK2:EM2"/>
    <mergeCell ref="BY2:CQ2"/>
    <mergeCell ref="CR2:DI2"/>
    <mergeCell ref="DJ2:DO3"/>
    <mergeCell ref="W2:AN2"/>
    <mergeCell ref="AO2:BF2"/>
    <mergeCell ref="BG2:BX2"/>
    <mergeCell ref="DD3:DI3"/>
    <mergeCell ref="EC3:EI3"/>
    <mergeCell ref="EK3:EM3"/>
    <mergeCell ref="EO3:ES3"/>
    <mergeCell ref="BY3:CE3"/>
    <mergeCell ref="CF3:CK3"/>
    <mergeCell ref="CL3:CQ3"/>
    <mergeCell ref="CR3:CW3"/>
    <mergeCell ref="BG3:BL3"/>
    <mergeCell ref="BM3:BR3"/>
    <mergeCell ref="BS3:BX3"/>
    <mergeCell ref="E4:F4"/>
    <mergeCell ref="G4:G5"/>
    <mergeCell ref="H4:H5"/>
    <mergeCell ref="I4:I5"/>
    <mergeCell ref="J4:J5"/>
    <mergeCell ref="K4:L4"/>
    <mergeCell ref="M4:M5"/>
    <mergeCell ref="N4:N5"/>
    <mergeCell ref="V4:V5"/>
    <mergeCell ref="O4:O5"/>
    <mergeCell ref="P4:P5"/>
    <mergeCell ref="Q4:R4"/>
    <mergeCell ref="S4:S5"/>
    <mergeCell ref="T4:T5"/>
    <mergeCell ref="U4:U5"/>
    <mergeCell ref="AY4:AY5"/>
    <mergeCell ref="AZ4:AZ5"/>
    <mergeCell ref="CX3:DC3"/>
    <mergeCell ref="AO3:AT3"/>
    <mergeCell ref="AU3:AZ3"/>
    <mergeCell ref="BA3:BF3"/>
    <mergeCell ref="W3:AB3"/>
    <mergeCell ref="AC3:AH3"/>
    <mergeCell ref="AI3:AN3"/>
    <mergeCell ref="W4:X4"/>
    <mergeCell ref="Y4:Y5"/>
    <mergeCell ref="Z4:Z5"/>
    <mergeCell ref="AA4:AA5"/>
    <mergeCell ref="AO4:AP4"/>
    <mergeCell ref="AQ4:AQ5"/>
    <mergeCell ref="AI4:AJ4"/>
    <mergeCell ref="AK4:AK5"/>
    <mergeCell ref="AL4:AL5"/>
    <mergeCell ref="AM4:AM5"/>
    <mergeCell ref="AN4:AN5"/>
    <mergeCell ref="AB4:AB5"/>
    <mergeCell ref="AC4:AD4"/>
    <mergeCell ref="AE4:AE5"/>
    <mergeCell ref="AF4:AF5"/>
    <mergeCell ref="AG4:AG5"/>
    <mergeCell ref="AH4:AH5"/>
    <mergeCell ref="BA4:BB4"/>
    <mergeCell ref="BC4:BC5"/>
    <mergeCell ref="BD4:BD5"/>
    <mergeCell ref="BE4:BE5"/>
    <mergeCell ref="AR4:AR5"/>
    <mergeCell ref="AS4:AS5"/>
    <mergeCell ref="AT4:AT5"/>
    <mergeCell ref="AU4:AV4"/>
    <mergeCell ref="AW4:AW5"/>
    <mergeCell ref="AX4:AX5"/>
    <mergeCell ref="BJ4:BJ5"/>
    <mergeCell ref="BK4:BK5"/>
    <mergeCell ref="BL4:BL5"/>
    <mergeCell ref="BM4:BN4"/>
    <mergeCell ref="BO4:BO5"/>
    <mergeCell ref="BP4:BP5"/>
    <mergeCell ref="BG4:BH4"/>
    <mergeCell ref="BI4:BI5"/>
    <mergeCell ref="BF4:BF5"/>
    <mergeCell ref="BY4:BZ4"/>
    <mergeCell ref="CA4:CA5"/>
    <mergeCell ref="CB4:CB5"/>
    <mergeCell ref="CC4:CC5"/>
    <mergeCell ref="CD4:CD5"/>
    <mergeCell ref="CE4:CE5"/>
    <mergeCell ref="BX4:BX5"/>
    <mergeCell ref="BQ4:BQ5"/>
    <mergeCell ref="BR4:BR5"/>
    <mergeCell ref="BS4:BT4"/>
    <mergeCell ref="BU4:BU5"/>
    <mergeCell ref="BV4:BV5"/>
    <mergeCell ref="BW4:BW5"/>
    <mergeCell ref="CN4:CN5"/>
    <mergeCell ref="CO4:CO5"/>
    <mergeCell ref="CP4:CP5"/>
    <mergeCell ref="CQ4:CQ5"/>
    <mergeCell ref="CF4:CG4"/>
    <mergeCell ref="CH4:CH5"/>
    <mergeCell ref="CI4:CI5"/>
    <mergeCell ref="CJ4:CJ5"/>
    <mergeCell ref="CK4:CK5"/>
    <mergeCell ref="CL4:CM4"/>
    <mergeCell ref="CV4:CV5"/>
    <mergeCell ref="CW4:CW5"/>
    <mergeCell ref="CX4:CY4"/>
    <mergeCell ref="CZ4:CZ5"/>
    <mergeCell ref="DA4:DA5"/>
    <mergeCell ref="DB4:DB5"/>
    <mergeCell ref="CR4:CS4"/>
    <mergeCell ref="CT4:CT5"/>
    <mergeCell ref="CU4:CU5"/>
    <mergeCell ref="DL4:DL5"/>
    <mergeCell ref="DM4:DM5"/>
    <mergeCell ref="DN4:DN5"/>
    <mergeCell ref="DO4:DO5"/>
    <mergeCell ref="DP4:DQ4"/>
    <mergeCell ref="DR4:DR5"/>
    <mergeCell ref="DJ4:DK4"/>
    <mergeCell ref="DC4:DC5"/>
    <mergeCell ref="DD4:DE4"/>
    <mergeCell ref="DF4:DF5"/>
    <mergeCell ref="DG4:DG5"/>
    <mergeCell ref="DH4:DH5"/>
    <mergeCell ref="DI4:DI5"/>
    <mergeCell ref="EC4:ED4"/>
    <mergeCell ref="EE4:EE5"/>
    <mergeCell ref="EF4:EF5"/>
    <mergeCell ref="EG4:EG5"/>
    <mergeCell ref="DZ4:DZ5"/>
    <mergeCell ref="EA4:EA5"/>
    <mergeCell ref="DS4:DS5"/>
    <mergeCell ref="DT4:DT5"/>
    <mergeCell ref="DU4:DU5"/>
    <mergeCell ref="DV4:DW4"/>
    <mergeCell ref="DX4:DX5"/>
    <mergeCell ref="DY4:DY5"/>
    <mergeCell ref="EP4:EP5"/>
    <mergeCell ref="EQ4:EQ5"/>
    <mergeCell ref="ER4:ER5"/>
    <mergeCell ref="ES4:ES5"/>
    <mergeCell ref="EH4:EH5"/>
    <mergeCell ref="EI4:EI5"/>
    <mergeCell ref="EK4:EK5"/>
    <mergeCell ref="EL4:EL5"/>
    <mergeCell ref="EM4:EM5"/>
    <mergeCell ref="EO4:EO5"/>
  </mergeCells>
  <conditionalFormatting sqref="C2">
    <cfRule type="duplicateValues" dxfId="24" priority="1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0EB-2F47-483A-BA30-F5D3A6654576}">
  <sheetPr filterMode="1"/>
  <dimension ref="A1:AT82"/>
  <sheetViews>
    <sheetView workbookViewId="0">
      <selection activeCell="A43" sqref="A43"/>
    </sheetView>
  </sheetViews>
  <sheetFormatPr defaultRowHeight="15"/>
  <cols>
    <col min="3" max="21" width="9.140625" customWidth="1"/>
    <col min="22" max="22" width="13.28515625" bestFit="1" customWidth="1"/>
    <col min="23" max="35" width="9.140625" customWidth="1"/>
    <col min="36" max="36" width="11.42578125" customWidth="1"/>
    <col min="37" max="46" width="9.140625" customWidth="1"/>
  </cols>
  <sheetData>
    <row r="1" spans="1:46">
      <c r="A1" s="471"/>
      <c r="B1" s="472" t="s">
        <v>5398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</row>
    <row r="2" spans="1:46" ht="67.5">
      <c r="A2" s="297" t="s">
        <v>4797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4795</v>
      </c>
      <c r="S2" s="306" t="s">
        <v>2658</v>
      </c>
      <c r="T2" s="306" t="s">
        <v>2659</v>
      </c>
      <c r="U2" s="307" t="s">
        <v>4796</v>
      </c>
      <c r="V2" s="308" t="s">
        <v>2660</v>
      </c>
      <c r="W2" s="306" t="s">
        <v>2661</v>
      </c>
      <c r="X2" s="306" t="s">
        <v>2662</v>
      </c>
      <c r="Y2" s="309" t="s">
        <v>4797</v>
      </c>
      <c r="Z2" s="306" t="s">
        <v>2663</v>
      </c>
      <c r="AA2" s="306" t="s">
        <v>2664</v>
      </c>
      <c r="AB2" s="307" t="s">
        <v>4798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4799</v>
      </c>
      <c r="AI2" s="310" t="s">
        <v>2670</v>
      </c>
      <c r="AJ2" s="312" t="s">
        <v>4800</v>
      </c>
      <c r="AK2" s="310" t="s">
        <v>2671</v>
      </c>
      <c r="AL2" s="313" t="s">
        <v>4801</v>
      </c>
      <c r="AM2" s="313" t="s">
        <v>4802</v>
      </c>
      <c r="AN2" s="313" t="s">
        <v>2748</v>
      </c>
      <c r="AO2" s="313" t="s">
        <v>4803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4798</v>
      </c>
    </row>
    <row r="3" spans="1:46" hidden="1">
      <c r="A3" s="323">
        <v>5404</v>
      </c>
      <c r="B3" s="323" t="s">
        <v>4814</v>
      </c>
      <c r="C3" s="323">
        <v>70979812</v>
      </c>
      <c r="D3" s="323" t="s">
        <v>1921</v>
      </c>
      <c r="E3" s="323" t="s">
        <v>2694</v>
      </c>
      <c r="F3" s="323" t="s">
        <v>2695</v>
      </c>
      <c r="G3" s="323" t="s">
        <v>1926</v>
      </c>
      <c r="H3" s="323" t="s">
        <v>2696</v>
      </c>
      <c r="I3" s="323" t="s">
        <v>33</v>
      </c>
      <c r="J3" s="323" t="s">
        <v>2684</v>
      </c>
      <c r="K3" s="337">
        <v>473868</v>
      </c>
      <c r="L3" s="337">
        <v>402787.8</v>
      </c>
      <c r="M3" s="337">
        <v>71080.2</v>
      </c>
      <c r="N3" s="337">
        <v>473868</v>
      </c>
      <c r="O3" s="337">
        <v>402787.8</v>
      </c>
      <c r="P3" s="337">
        <v>71080.2</v>
      </c>
      <c r="Q3" s="338">
        <v>44074</v>
      </c>
      <c r="R3" s="323">
        <v>5013</v>
      </c>
      <c r="S3" s="323" t="s">
        <v>2714</v>
      </c>
      <c r="T3" s="323" t="s">
        <v>2715</v>
      </c>
      <c r="U3" s="325" t="s">
        <v>3050</v>
      </c>
      <c r="V3" s="337">
        <v>473868</v>
      </c>
      <c r="W3" s="338">
        <v>43404</v>
      </c>
      <c r="X3" s="338">
        <v>43410</v>
      </c>
      <c r="Y3" s="323">
        <v>5404</v>
      </c>
      <c r="Z3" s="323" t="s">
        <v>4815</v>
      </c>
      <c r="AA3" s="323" t="s">
        <v>4816</v>
      </c>
      <c r="AB3" s="339" t="s">
        <v>4817</v>
      </c>
      <c r="AC3" s="323" t="s">
        <v>2700</v>
      </c>
      <c r="AD3" s="323" t="s">
        <v>2701</v>
      </c>
      <c r="AE3" s="323" t="s">
        <v>4818</v>
      </c>
      <c r="AF3" s="338">
        <v>44574</v>
      </c>
      <c r="AG3" s="338">
        <v>44616</v>
      </c>
      <c r="AH3" s="340" t="s">
        <v>2716</v>
      </c>
      <c r="AI3" s="341" t="s">
        <v>2717</v>
      </c>
      <c r="AJ3" s="342">
        <v>47610</v>
      </c>
      <c r="AK3" s="342" t="s">
        <v>4819</v>
      </c>
      <c r="AL3" s="329">
        <v>40468.5</v>
      </c>
      <c r="AM3" s="329">
        <v>7141.5</v>
      </c>
      <c r="AN3" s="329">
        <v>47610</v>
      </c>
      <c r="AO3" s="329">
        <v>0</v>
      </c>
      <c r="AP3" s="343">
        <v>44613</v>
      </c>
      <c r="AQ3" s="344">
        <v>44601</v>
      </c>
      <c r="AR3" s="340">
        <v>1806309457</v>
      </c>
      <c r="AS3" s="345" t="s">
        <v>4226</v>
      </c>
      <c r="AT3" s="346" t="s">
        <v>4820</v>
      </c>
    </row>
    <row r="4" spans="1:46" hidden="1">
      <c r="A4" s="323">
        <v>2313</v>
      </c>
      <c r="B4" s="323" t="s">
        <v>5012</v>
      </c>
      <c r="C4" s="323">
        <v>64040445</v>
      </c>
      <c r="D4" s="323" t="s">
        <v>703</v>
      </c>
      <c r="E4" s="323" t="s">
        <v>5013</v>
      </c>
      <c r="F4" s="323" t="s">
        <v>5014</v>
      </c>
      <c r="G4" s="323" t="s">
        <v>2685</v>
      </c>
      <c r="H4" s="323" t="s">
        <v>2686</v>
      </c>
      <c r="I4" s="323" t="s">
        <v>33</v>
      </c>
      <c r="J4" s="323" t="s">
        <v>2684</v>
      </c>
      <c r="K4" s="337">
        <v>3378706</v>
      </c>
      <c r="L4" s="337">
        <v>2871900.09</v>
      </c>
      <c r="M4" s="337">
        <v>506805.91</v>
      </c>
      <c r="N4" s="337">
        <v>3378706</v>
      </c>
      <c r="O4" s="337">
        <v>2871900.09</v>
      </c>
      <c r="P4" s="337">
        <v>506805.91</v>
      </c>
      <c r="Q4" s="338">
        <v>44227</v>
      </c>
      <c r="R4" s="323">
        <v>2001</v>
      </c>
      <c r="S4" s="323" t="s">
        <v>2703</v>
      </c>
      <c r="T4" s="323" t="s">
        <v>2704</v>
      </c>
      <c r="U4" s="325" t="s">
        <v>2959</v>
      </c>
      <c r="V4" s="337">
        <v>3378706</v>
      </c>
      <c r="W4" s="338">
        <v>43437</v>
      </c>
      <c r="X4" s="338">
        <v>43444</v>
      </c>
      <c r="Y4" s="323">
        <v>2313</v>
      </c>
      <c r="Z4" s="323" t="s">
        <v>5015</v>
      </c>
      <c r="AA4" s="323" t="s">
        <v>5016</v>
      </c>
      <c r="AB4" s="339" t="s">
        <v>5017</v>
      </c>
      <c r="AC4" s="323" t="s">
        <v>2700</v>
      </c>
      <c r="AD4" s="323" t="s">
        <v>2701</v>
      </c>
      <c r="AE4" s="323" t="s">
        <v>5018</v>
      </c>
      <c r="AF4" s="338">
        <v>44655</v>
      </c>
      <c r="AG4" s="338">
        <v>44699</v>
      </c>
      <c r="AH4" s="340" t="s">
        <v>2719</v>
      </c>
      <c r="AI4" s="341" t="s">
        <v>5019</v>
      </c>
      <c r="AJ4" s="342">
        <v>10851</v>
      </c>
      <c r="AK4" s="342" t="s">
        <v>5020</v>
      </c>
      <c r="AL4" s="329">
        <v>9223.3700000000008</v>
      </c>
      <c r="AM4" s="329">
        <v>1627.63</v>
      </c>
      <c r="AN4" s="329">
        <v>10851</v>
      </c>
      <c r="AO4" s="329">
        <v>0</v>
      </c>
      <c r="AP4" s="343">
        <v>44685</v>
      </c>
      <c r="AQ4" s="344">
        <v>44686</v>
      </c>
      <c r="AR4" s="340">
        <v>1806310352</v>
      </c>
      <c r="AS4" s="323" t="s">
        <v>5021</v>
      </c>
      <c r="AT4" s="346" t="s">
        <v>5022</v>
      </c>
    </row>
    <row r="5" spans="1:46" hidden="1">
      <c r="A5" s="324">
        <v>3455</v>
      </c>
      <c r="B5" s="347" t="s">
        <v>4821</v>
      </c>
      <c r="C5" s="347">
        <v>75122308</v>
      </c>
      <c r="D5" s="347" t="s">
        <v>1195</v>
      </c>
      <c r="E5" s="347" t="s">
        <v>4822</v>
      </c>
      <c r="F5" s="347" t="s">
        <v>4823</v>
      </c>
      <c r="G5" s="347" t="s">
        <v>2720</v>
      </c>
      <c r="H5" s="347" t="s">
        <v>2721</v>
      </c>
      <c r="I5" s="347" t="s">
        <v>33</v>
      </c>
      <c r="J5" s="347" t="s">
        <v>2684</v>
      </c>
      <c r="K5" s="326">
        <v>2061290</v>
      </c>
      <c r="L5" s="326">
        <v>1752096.49</v>
      </c>
      <c r="M5" s="326">
        <v>309193.51</v>
      </c>
      <c r="N5" s="326">
        <v>2061290</v>
      </c>
      <c r="O5" s="326">
        <v>1752096.49</v>
      </c>
      <c r="P5" s="326">
        <v>309193.51</v>
      </c>
      <c r="Q5" s="348">
        <v>44104</v>
      </c>
      <c r="R5" s="323">
        <v>3001</v>
      </c>
      <c r="S5" s="323" t="s">
        <v>2722</v>
      </c>
      <c r="T5" s="324" t="s">
        <v>2723</v>
      </c>
      <c r="U5" s="325" t="s">
        <v>2992</v>
      </c>
      <c r="V5" s="326">
        <v>2061290</v>
      </c>
      <c r="W5" s="349">
        <v>43504</v>
      </c>
      <c r="X5" s="349">
        <v>43510</v>
      </c>
      <c r="Y5" s="324">
        <v>3455</v>
      </c>
      <c r="Z5" s="324">
        <v>330633455</v>
      </c>
      <c r="AA5" s="324" t="s">
        <v>4824</v>
      </c>
      <c r="AB5" s="339" t="s">
        <v>4825</v>
      </c>
      <c r="AC5" s="323" t="s">
        <v>2700</v>
      </c>
      <c r="AD5" s="323" t="s">
        <v>2701</v>
      </c>
      <c r="AE5" s="323" t="s">
        <v>4826</v>
      </c>
      <c r="AF5" s="338">
        <v>44582</v>
      </c>
      <c r="AG5" s="338">
        <v>44624</v>
      </c>
      <c r="AH5" s="340" t="s">
        <v>2728</v>
      </c>
      <c r="AI5" s="341" t="s">
        <v>2729</v>
      </c>
      <c r="AJ5" s="342">
        <v>35202</v>
      </c>
      <c r="AK5" s="342" t="s">
        <v>4827</v>
      </c>
      <c r="AL5" s="329">
        <v>29921.72</v>
      </c>
      <c r="AM5" s="329">
        <v>5280.28</v>
      </c>
      <c r="AN5" s="329">
        <v>35202</v>
      </c>
      <c r="AO5" s="329">
        <v>0</v>
      </c>
      <c r="AP5" s="343">
        <v>44599</v>
      </c>
      <c r="AQ5" s="344">
        <v>44606</v>
      </c>
      <c r="AR5" s="340">
        <v>1806310782</v>
      </c>
      <c r="AS5" s="323" t="s">
        <v>1199</v>
      </c>
      <c r="AT5" s="346" t="s">
        <v>4828</v>
      </c>
    </row>
    <row r="6" spans="1:46" hidden="1">
      <c r="A6" s="324">
        <v>4438</v>
      </c>
      <c r="B6" s="324" t="s">
        <v>4829</v>
      </c>
      <c r="C6" s="324">
        <v>49864599</v>
      </c>
      <c r="D6" s="324" t="s">
        <v>1511</v>
      </c>
      <c r="E6" s="324" t="s">
        <v>2750</v>
      </c>
      <c r="F6" s="324" t="s">
        <v>2751</v>
      </c>
      <c r="G6" s="324" t="s">
        <v>1458</v>
      </c>
      <c r="H6" s="324" t="s">
        <v>2725</v>
      </c>
      <c r="I6" s="324" t="s">
        <v>33</v>
      </c>
      <c r="J6" s="324" t="s">
        <v>2684</v>
      </c>
      <c r="K6" s="350">
        <v>2353593</v>
      </c>
      <c r="L6" s="350">
        <v>2000554.04</v>
      </c>
      <c r="M6" s="350">
        <v>353038.96</v>
      </c>
      <c r="N6" s="350">
        <v>2353593</v>
      </c>
      <c r="O6" s="350">
        <v>2000554.04</v>
      </c>
      <c r="P6" s="350">
        <v>353038.96</v>
      </c>
      <c r="Q6" s="349">
        <v>44227</v>
      </c>
      <c r="R6" s="323">
        <v>4001</v>
      </c>
      <c r="S6" s="323" t="s">
        <v>2726</v>
      </c>
      <c r="T6" s="324" t="s">
        <v>2727</v>
      </c>
      <c r="U6" s="325" t="s">
        <v>3014</v>
      </c>
      <c r="V6" s="350">
        <v>2353593</v>
      </c>
      <c r="W6" s="349">
        <v>43538</v>
      </c>
      <c r="X6" s="349">
        <v>43549</v>
      </c>
      <c r="Y6" s="324">
        <v>4438</v>
      </c>
      <c r="Z6" s="324">
        <v>330634438</v>
      </c>
      <c r="AA6" s="324" t="s">
        <v>4830</v>
      </c>
      <c r="AB6" s="339" t="s">
        <v>4831</v>
      </c>
      <c r="AC6" s="323" t="s">
        <v>2700</v>
      </c>
      <c r="AD6" s="323" t="s">
        <v>2701</v>
      </c>
      <c r="AE6" s="323" t="s">
        <v>4832</v>
      </c>
      <c r="AF6" s="338">
        <v>44581</v>
      </c>
      <c r="AG6" s="338">
        <v>44623</v>
      </c>
      <c r="AH6" s="340" t="s">
        <v>2728</v>
      </c>
      <c r="AI6" s="341" t="s">
        <v>2729</v>
      </c>
      <c r="AJ6" s="342">
        <v>4286</v>
      </c>
      <c r="AK6" s="342" t="s">
        <v>4833</v>
      </c>
      <c r="AL6" s="329">
        <v>3643.12</v>
      </c>
      <c r="AM6" s="329">
        <v>642.88</v>
      </c>
      <c r="AN6" s="329">
        <v>4286</v>
      </c>
      <c r="AO6" s="329">
        <v>0</v>
      </c>
      <c r="AP6" s="343">
        <v>44594</v>
      </c>
      <c r="AQ6" s="344">
        <v>44601</v>
      </c>
      <c r="AR6" s="340">
        <v>1806311107</v>
      </c>
      <c r="AS6" s="323" t="s">
        <v>1516</v>
      </c>
      <c r="AT6" s="346" t="s">
        <v>4820</v>
      </c>
    </row>
    <row r="7" spans="1:46" hidden="1">
      <c r="A7" s="324">
        <v>2322</v>
      </c>
      <c r="B7" s="347" t="s">
        <v>4834</v>
      </c>
      <c r="C7" s="347">
        <v>71207945</v>
      </c>
      <c r="D7" s="351" t="s">
        <v>4835</v>
      </c>
      <c r="E7" s="347" t="s">
        <v>4836</v>
      </c>
      <c r="F7" s="347" t="s">
        <v>4837</v>
      </c>
      <c r="G7" s="347" t="s">
        <v>2685</v>
      </c>
      <c r="H7" s="347" t="s">
        <v>2686</v>
      </c>
      <c r="I7" s="347" t="s">
        <v>33</v>
      </c>
      <c r="J7" s="347" t="s">
        <v>2684</v>
      </c>
      <c r="K7" s="326">
        <v>439560</v>
      </c>
      <c r="L7" s="326">
        <v>373626</v>
      </c>
      <c r="M7" s="326">
        <v>65934</v>
      </c>
      <c r="N7" s="326">
        <v>439560</v>
      </c>
      <c r="O7" s="326">
        <v>373626</v>
      </c>
      <c r="P7" s="326">
        <v>65934</v>
      </c>
      <c r="Q7" s="348">
        <v>44196</v>
      </c>
      <c r="R7" s="323">
        <v>2001</v>
      </c>
      <c r="S7" s="323" t="s">
        <v>2703</v>
      </c>
      <c r="T7" s="324" t="s">
        <v>2704</v>
      </c>
      <c r="U7" s="325" t="s">
        <v>2959</v>
      </c>
      <c r="V7" s="326">
        <v>439560</v>
      </c>
      <c r="W7" s="349">
        <v>43615</v>
      </c>
      <c r="X7" s="349">
        <v>43619</v>
      </c>
      <c r="Y7" s="324">
        <v>2322</v>
      </c>
      <c r="Z7" s="352">
        <v>330632322</v>
      </c>
      <c r="AA7" s="324" t="s">
        <v>4838</v>
      </c>
      <c r="AB7" s="339" t="s">
        <v>4839</v>
      </c>
      <c r="AC7" s="323" t="s">
        <v>2700</v>
      </c>
      <c r="AD7" s="323" t="s">
        <v>2701</v>
      </c>
      <c r="AE7" s="323" t="s">
        <v>4840</v>
      </c>
      <c r="AF7" s="338">
        <v>44592</v>
      </c>
      <c r="AG7" s="338">
        <v>44634</v>
      </c>
      <c r="AH7" s="340" t="s">
        <v>2730</v>
      </c>
      <c r="AI7" s="341" t="s">
        <v>2731</v>
      </c>
      <c r="AJ7" s="342">
        <v>7027</v>
      </c>
      <c r="AK7" s="342" t="s">
        <v>4841</v>
      </c>
      <c r="AL7" s="329">
        <v>5972.95</v>
      </c>
      <c r="AM7" s="329">
        <v>1054.05</v>
      </c>
      <c r="AN7" s="329">
        <v>7027</v>
      </c>
      <c r="AO7" s="329">
        <v>0</v>
      </c>
      <c r="AP7" s="343">
        <v>44621</v>
      </c>
      <c r="AQ7" s="344">
        <v>44629</v>
      </c>
      <c r="AR7" s="340">
        <v>1806311499</v>
      </c>
      <c r="AS7" s="323" t="s">
        <v>4842</v>
      </c>
      <c r="AT7" s="346" t="s">
        <v>4843</v>
      </c>
    </row>
    <row r="8" spans="1:46" hidden="1">
      <c r="A8" s="324">
        <v>4442</v>
      </c>
      <c r="B8" s="347" t="s">
        <v>5023</v>
      </c>
      <c r="C8" s="347">
        <v>48283061</v>
      </c>
      <c r="D8" s="347" t="s">
        <v>1525</v>
      </c>
      <c r="E8" s="347" t="s">
        <v>5024</v>
      </c>
      <c r="F8" s="347" t="s">
        <v>5025</v>
      </c>
      <c r="G8" s="347" t="s">
        <v>1458</v>
      </c>
      <c r="H8" s="347" t="s">
        <v>2725</v>
      </c>
      <c r="I8" s="347" t="s">
        <v>33</v>
      </c>
      <c r="J8" s="347" t="s">
        <v>2684</v>
      </c>
      <c r="K8" s="326">
        <v>1267957</v>
      </c>
      <c r="L8" s="326">
        <v>1077763.44</v>
      </c>
      <c r="M8" s="326">
        <v>190193.56</v>
      </c>
      <c r="N8" s="326">
        <v>1267957</v>
      </c>
      <c r="O8" s="326">
        <v>1077763.44</v>
      </c>
      <c r="P8" s="326">
        <v>190193.56</v>
      </c>
      <c r="Q8" s="348">
        <v>44227</v>
      </c>
      <c r="R8" s="323">
        <v>4001</v>
      </c>
      <c r="S8" s="323" t="s">
        <v>2726</v>
      </c>
      <c r="T8" s="324" t="s">
        <v>2727</v>
      </c>
      <c r="U8" s="325" t="s">
        <v>3014</v>
      </c>
      <c r="V8" s="326">
        <v>1267957</v>
      </c>
      <c r="W8" s="349">
        <v>43630</v>
      </c>
      <c r="X8" s="349">
        <v>43635</v>
      </c>
      <c r="Y8" s="324">
        <v>4442</v>
      </c>
      <c r="Z8" s="399" t="s">
        <v>5026</v>
      </c>
      <c r="AA8" s="324" t="s">
        <v>5027</v>
      </c>
      <c r="AB8" s="339" t="s">
        <v>5028</v>
      </c>
      <c r="AC8" s="323" t="s">
        <v>2700</v>
      </c>
      <c r="AD8" s="323" t="s">
        <v>2701</v>
      </c>
      <c r="AE8" s="323" t="s">
        <v>5029</v>
      </c>
      <c r="AF8" s="338">
        <v>44649</v>
      </c>
      <c r="AG8" s="338">
        <v>44693</v>
      </c>
      <c r="AH8" s="340" t="s">
        <v>5030</v>
      </c>
      <c r="AI8" s="341" t="s">
        <v>5031</v>
      </c>
      <c r="AJ8" s="342">
        <v>3480</v>
      </c>
      <c r="AK8" s="342" t="s">
        <v>5032</v>
      </c>
      <c r="AL8" s="329">
        <v>2958.01</v>
      </c>
      <c r="AM8" s="329">
        <v>521.99</v>
      </c>
      <c r="AN8" s="329">
        <v>3480</v>
      </c>
      <c r="AO8" s="329">
        <v>0</v>
      </c>
      <c r="AP8" s="343">
        <v>44655</v>
      </c>
      <c r="AQ8" s="344">
        <v>44658</v>
      </c>
      <c r="AR8" s="340">
        <v>1806311997</v>
      </c>
      <c r="AS8" s="323" t="s">
        <v>1527</v>
      </c>
      <c r="AT8" s="346" t="s">
        <v>5033</v>
      </c>
    </row>
    <row r="9" spans="1:46" hidden="1">
      <c r="A9" s="544">
        <v>3459</v>
      </c>
      <c r="B9" s="347" t="s">
        <v>5034</v>
      </c>
      <c r="C9" s="347">
        <v>75121531</v>
      </c>
      <c r="D9" s="347" t="s">
        <v>1288</v>
      </c>
      <c r="E9" s="347" t="s">
        <v>5035</v>
      </c>
      <c r="F9" s="347" t="s">
        <v>5036</v>
      </c>
      <c r="G9" s="347" t="s">
        <v>1272</v>
      </c>
      <c r="H9" s="347" t="s">
        <v>5037</v>
      </c>
      <c r="I9" s="347" t="s">
        <v>33</v>
      </c>
      <c r="J9" s="347" t="s">
        <v>2684</v>
      </c>
      <c r="K9" s="326">
        <v>830424</v>
      </c>
      <c r="L9" s="326">
        <v>705860.39</v>
      </c>
      <c r="M9" s="326">
        <v>124563.61</v>
      </c>
      <c r="N9" s="326">
        <v>830424</v>
      </c>
      <c r="O9" s="326">
        <v>705860.39</v>
      </c>
      <c r="P9" s="326">
        <v>124563.61</v>
      </c>
      <c r="Q9" s="348">
        <v>44408</v>
      </c>
      <c r="R9" s="400">
        <v>3005</v>
      </c>
      <c r="S9" s="323" t="s">
        <v>5038</v>
      </c>
      <c r="T9" s="324" t="s">
        <v>5039</v>
      </c>
      <c r="U9" s="325" t="s">
        <v>3000</v>
      </c>
      <c r="V9" s="326">
        <v>830424</v>
      </c>
      <c r="W9" s="349">
        <v>43641</v>
      </c>
      <c r="X9" s="349">
        <v>43647</v>
      </c>
      <c r="Y9" s="544">
        <v>3459</v>
      </c>
      <c r="Z9" s="399" t="s">
        <v>5040</v>
      </c>
      <c r="AA9" s="324" t="s">
        <v>5041</v>
      </c>
      <c r="AB9" s="339" t="s">
        <v>5042</v>
      </c>
      <c r="AC9" s="323" t="s">
        <v>2700</v>
      </c>
      <c r="AD9" s="323" t="s">
        <v>2701</v>
      </c>
      <c r="AE9" s="323" t="s">
        <v>5043</v>
      </c>
      <c r="AF9" s="338">
        <v>44641</v>
      </c>
      <c r="AG9" s="338">
        <v>44685</v>
      </c>
      <c r="AH9" s="340" t="s">
        <v>5044</v>
      </c>
      <c r="AI9" s="341" t="s">
        <v>5045</v>
      </c>
      <c r="AJ9" s="342">
        <v>108185</v>
      </c>
      <c r="AK9" s="342" t="s">
        <v>5046</v>
      </c>
      <c r="AL9" s="329">
        <v>91957.27</v>
      </c>
      <c r="AM9" s="329">
        <v>16227.73</v>
      </c>
      <c r="AN9" s="329">
        <v>108185</v>
      </c>
      <c r="AO9" s="329">
        <v>0</v>
      </c>
      <c r="AP9" s="343">
        <v>44672</v>
      </c>
      <c r="AQ9" s="344">
        <v>44678</v>
      </c>
      <c r="AR9" s="340">
        <v>1806312130</v>
      </c>
      <c r="AS9" s="323" t="s">
        <v>1293</v>
      </c>
      <c r="AT9" s="346" t="s">
        <v>5047</v>
      </c>
    </row>
    <row r="10" spans="1:46" hidden="1">
      <c r="A10" s="324">
        <v>2453</v>
      </c>
      <c r="B10" s="347" t="s">
        <v>5048</v>
      </c>
      <c r="C10" s="347">
        <v>72743603</v>
      </c>
      <c r="D10" s="347" t="s">
        <v>943</v>
      </c>
      <c r="E10" s="347" t="s">
        <v>5049</v>
      </c>
      <c r="F10" s="347" t="s">
        <v>5050</v>
      </c>
      <c r="G10" s="347" t="s">
        <v>949</v>
      </c>
      <c r="H10" s="347" t="s">
        <v>5051</v>
      </c>
      <c r="I10" s="347" t="s">
        <v>33</v>
      </c>
      <c r="J10" s="347" t="s">
        <v>2684</v>
      </c>
      <c r="K10" s="326">
        <v>1019195</v>
      </c>
      <c r="L10" s="326">
        <v>866315.73</v>
      </c>
      <c r="M10" s="326">
        <v>152879.26999999999</v>
      </c>
      <c r="N10" s="326">
        <v>1019195</v>
      </c>
      <c r="O10" s="326">
        <v>866315.73</v>
      </c>
      <c r="P10" s="326">
        <v>152879.26999999999</v>
      </c>
      <c r="Q10" s="348">
        <v>44377</v>
      </c>
      <c r="R10" s="323">
        <v>2017</v>
      </c>
      <c r="S10" s="323" t="s">
        <v>5052</v>
      </c>
      <c r="T10" s="324" t="s">
        <v>5053</v>
      </c>
      <c r="U10" s="325" t="s">
        <v>2981</v>
      </c>
      <c r="V10" s="326">
        <v>1019195</v>
      </c>
      <c r="W10" s="349">
        <v>43671</v>
      </c>
      <c r="X10" s="349">
        <v>43678</v>
      </c>
      <c r="Y10" s="324">
        <v>2453</v>
      </c>
      <c r="Z10" s="324" t="s">
        <v>5054</v>
      </c>
      <c r="AA10" s="324" t="s">
        <v>5055</v>
      </c>
      <c r="AB10" s="339" t="s">
        <v>5056</v>
      </c>
      <c r="AC10" s="323" t="s">
        <v>2700</v>
      </c>
      <c r="AD10" s="323" t="s">
        <v>2701</v>
      </c>
      <c r="AE10" s="323" t="s">
        <v>5057</v>
      </c>
      <c r="AF10" s="338">
        <v>44670</v>
      </c>
      <c r="AG10" s="338">
        <v>44712</v>
      </c>
      <c r="AH10" s="340" t="s">
        <v>2730</v>
      </c>
      <c r="AI10" s="341" t="s">
        <v>2731</v>
      </c>
      <c r="AJ10" s="342">
        <v>5559</v>
      </c>
      <c r="AK10" s="342" t="s">
        <v>5058</v>
      </c>
      <c r="AL10" s="329">
        <v>4725.17</v>
      </c>
      <c r="AM10" s="329">
        <v>833.83</v>
      </c>
      <c r="AN10" s="329">
        <v>5559</v>
      </c>
      <c r="AO10" s="329">
        <v>0</v>
      </c>
      <c r="AP10" s="343">
        <v>44678</v>
      </c>
      <c r="AQ10" s="344">
        <v>44686</v>
      </c>
      <c r="AR10" s="340">
        <v>1806312440</v>
      </c>
      <c r="AS10" s="323" t="s">
        <v>5059</v>
      </c>
      <c r="AT10" s="346" t="s">
        <v>5022</v>
      </c>
    </row>
    <row r="11" spans="1:46" hidden="1">
      <c r="A11" s="324">
        <v>2330</v>
      </c>
      <c r="B11" s="347" t="s">
        <v>5582</v>
      </c>
      <c r="C11" s="347">
        <v>71294511</v>
      </c>
      <c r="D11" s="347" t="s">
        <v>441</v>
      </c>
      <c r="E11" s="347" t="s">
        <v>5585</v>
      </c>
      <c r="F11" s="347" t="s">
        <v>5586</v>
      </c>
      <c r="G11" s="347" t="s">
        <v>448</v>
      </c>
      <c r="H11" s="347" t="s">
        <v>2686</v>
      </c>
      <c r="I11" s="347" t="s">
        <v>33</v>
      </c>
      <c r="J11" s="347" t="s">
        <v>2684</v>
      </c>
      <c r="K11" s="326">
        <v>2443374</v>
      </c>
      <c r="L11" s="326">
        <v>2076867.89</v>
      </c>
      <c r="M11" s="326">
        <v>366506.11</v>
      </c>
      <c r="N11" s="326">
        <v>2443374</v>
      </c>
      <c r="O11" s="326">
        <v>2076867.89</v>
      </c>
      <c r="P11" s="326">
        <v>366506.11</v>
      </c>
      <c r="Q11" s="348">
        <v>44439</v>
      </c>
      <c r="R11" s="323">
        <v>2001</v>
      </c>
      <c r="S11" s="323" t="s">
        <v>2703</v>
      </c>
      <c r="T11" s="324" t="s">
        <v>2704</v>
      </c>
      <c r="U11" s="325" t="s">
        <v>2959</v>
      </c>
      <c r="V11" s="326">
        <v>2443374</v>
      </c>
      <c r="W11" s="349">
        <v>43689</v>
      </c>
      <c r="X11" s="349">
        <v>43691</v>
      </c>
      <c r="Y11" s="324">
        <v>2330</v>
      </c>
      <c r="Z11" s="399" t="s">
        <v>5587</v>
      </c>
      <c r="AA11" s="324" t="s">
        <v>5067</v>
      </c>
      <c r="AB11" s="339" t="s">
        <v>5068</v>
      </c>
      <c r="AC11" s="323" t="s">
        <v>2700</v>
      </c>
      <c r="AD11" s="323" t="s">
        <v>2701</v>
      </c>
      <c r="AE11" s="323" t="s">
        <v>5588</v>
      </c>
      <c r="AF11" s="338">
        <v>44810</v>
      </c>
      <c r="AG11" s="338">
        <v>44853</v>
      </c>
      <c r="AH11" s="340" t="s">
        <v>5283</v>
      </c>
      <c r="AI11" s="341" t="s">
        <v>5284</v>
      </c>
      <c r="AJ11" s="342">
        <v>612</v>
      </c>
      <c r="AK11" s="342" t="s">
        <v>5589</v>
      </c>
      <c r="AL11" s="329">
        <v>520.21</v>
      </c>
      <c r="AM11" s="329">
        <v>91.79</v>
      </c>
      <c r="AN11" s="329">
        <v>612</v>
      </c>
      <c r="AO11" s="329">
        <v>0</v>
      </c>
      <c r="AP11" s="343">
        <v>44831</v>
      </c>
      <c r="AQ11" s="340"/>
      <c r="AR11" s="545">
        <v>1806311992</v>
      </c>
      <c r="AS11" s="546" t="s">
        <v>446</v>
      </c>
      <c r="AT11" s="346"/>
    </row>
    <row r="12" spans="1:46" hidden="1">
      <c r="A12" s="324">
        <v>5479</v>
      </c>
      <c r="B12" s="347" t="s">
        <v>5060</v>
      </c>
      <c r="C12" s="347">
        <v>70910600</v>
      </c>
      <c r="D12" s="347" t="s">
        <v>2150</v>
      </c>
      <c r="E12" s="347" t="s">
        <v>5061</v>
      </c>
      <c r="F12" s="347" t="s">
        <v>5062</v>
      </c>
      <c r="G12" s="347" t="s">
        <v>2139</v>
      </c>
      <c r="H12" s="347" t="s">
        <v>5063</v>
      </c>
      <c r="I12" s="347" t="s">
        <v>33</v>
      </c>
      <c r="J12" s="347" t="s">
        <v>2684</v>
      </c>
      <c r="K12" s="326">
        <v>997398</v>
      </c>
      <c r="L12" s="326">
        <v>847788.29</v>
      </c>
      <c r="M12" s="326">
        <v>149609.71</v>
      </c>
      <c r="N12" s="326">
        <v>997398</v>
      </c>
      <c r="O12" s="326">
        <v>847788.29</v>
      </c>
      <c r="P12" s="326">
        <v>149609.71</v>
      </c>
      <c r="Q12" s="348">
        <v>44439</v>
      </c>
      <c r="R12" s="323">
        <v>5006</v>
      </c>
      <c r="S12" s="323" t="s">
        <v>5064</v>
      </c>
      <c r="T12" s="324" t="s">
        <v>5065</v>
      </c>
      <c r="U12" s="325" t="s">
        <v>3073</v>
      </c>
      <c r="V12" s="326">
        <v>997398</v>
      </c>
      <c r="W12" s="349">
        <v>43689</v>
      </c>
      <c r="X12" s="349">
        <v>43691</v>
      </c>
      <c r="Y12" s="324">
        <v>5479</v>
      </c>
      <c r="Z12" s="399" t="s">
        <v>5066</v>
      </c>
      <c r="AA12" s="324" t="s">
        <v>5067</v>
      </c>
      <c r="AB12" s="339" t="s">
        <v>5068</v>
      </c>
      <c r="AC12" s="323" t="s">
        <v>2700</v>
      </c>
      <c r="AD12" s="323" t="s">
        <v>2701</v>
      </c>
      <c r="AE12" s="323" t="s">
        <v>5069</v>
      </c>
      <c r="AF12" s="338">
        <v>44683</v>
      </c>
      <c r="AG12" s="338">
        <v>44725</v>
      </c>
      <c r="AH12" s="340" t="s">
        <v>5070</v>
      </c>
      <c r="AI12" s="341" t="s">
        <v>5071</v>
      </c>
      <c r="AJ12" s="342">
        <v>49968</v>
      </c>
      <c r="AK12" s="342" t="s">
        <v>5072</v>
      </c>
      <c r="AL12" s="329">
        <v>42472.82</v>
      </c>
      <c r="AM12" s="329">
        <v>7495.18</v>
      </c>
      <c r="AN12" s="329">
        <v>49968</v>
      </c>
      <c r="AO12" s="329">
        <v>0</v>
      </c>
      <c r="AP12" s="343">
        <v>44691</v>
      </c>
      <c r="AQ12" s="344">
        <v>44700</v>
      </c>
      <c r="AR12" s="340">
        <v>1806312561</v>
      </c>
      <c r="AS12" s="323" t="s">
        <v>2153</v>
      </c>
      <c r="AT12" s="346" t="s">
        <v>5073</v>
      </c>
    </row>
    <row r="13" spans="1:46" hidden="1">
      <c r="A13" s="324">
        <v>2464</v>
      </c>
      <c r="B13" s="347" t="s">
        <v>5074</v>
      </c>
      <c r="C13" s="347">
        <v>72753846</v>
      </c>
      <c r="D13" s="347" t="s">
        <v>5075</v>
      </c>
      <c r="E13" s="347" t="s">
        <v>5076</v>
      </c>
      <c r="F13" s="347" t="s">
        <v>5077</v>
      </c>
      <c r="G13" s="347" t="s">
        <v>982</v>
      </c>
      <c r="H13" s="347" t="s">
        <v>5078</v>
      </c>
      <c r="I13" s="347" t="s">
        <v>33</v>
      </c>
      <c r="J13" s="347" t="s">
        <v>2684</v>
      </c>
      <c r="K13" s="326">
        <v>783509</v>
      </c>
      <c r="L13" s="326">
        <v>665982.65</v>
      </c>
      <c r="M13" s="326">
        <v>117526.35</v>
      </c>
      <c r="N13" s="326">
        <v>783509</v>
      </c>
      <c r="O13" s="326">
        <v>665982.65</v>
      </c>
      <c r="P13" s="326">
        <v>117526.35</v>
      </c>
      <c r="Q13" s="348">
        <v>44439</v>
      </c>
      <c r="R13" s="323">
        <v>2029</v>
      </c>
      <c r="S13" s="323" t="s">
        <v>5079</v>
      </c>
      <c r="T13" s="324" t="s">
        <v>5080</v>
      </c>
      <c r="U13" s="325" t="s">
        <v>2986</v>
      </c>
      <c r="V13" s="326">
        <v>783509</v>
      </c>
      <c r="W13" s="349">
        <v>43703</v>
      </c>
      <c r="X13" s="349">
        <v>43710</v>
      </c>
      <c r="Y13" s="324">
        <v>2464</v>
      </c>
      <c r="Z13" s="352">
        <v>330632464</v>
      </c>
      <c r="AA13" s="324" t="s">
        <v>5081</v>
      </c>
      <c r="AB13" s="339" t="s">
        <v>5082</v>
      </c>
      <c r="AC13" s="323" t="s">
        <v>2700</v>
      </c>
      <c r="AD13" s="323" t="s">
        <v>2701</v>
      </c>
      <c r="AE13" s="323" t="s">
        <v>5083</v>
      </c>
      <c r="AF13" s="338">
        <v>44715</v>
      </c>
      <c r="AG13" s="338">
        <v>44761</v>
      </c>
      <c r="AH13" s="340" t="s">
        <v>5084</v>
      </c>
      <c r="AI13" s="341" t="s">
        <v>5085</v>
      </c>
      <c r="AJ13" s="342">
        <v>132833</v>
      </c>
      <c r="AK13" s="342" t="s">
        <v>5086</v>
      </c>
      <c r="AL13" s="329">
        <v>112908.08</v>
      </c>
      <c r="AM13" s="329">
        <v>19924.919999999998</v>
      </c>
      <c r="AN13" s="329">
        <v>132833</v>
      </c>
      <c r="AO13" s="329">
        <v>0</v>
      </c>
      <c r="AP13" s="343">
        <v>44734</v>
      </c>
      <c r="AQ13" s="344">
        <v>44741</v>
      </c>
      <c r="AR13" s="340">
        <v>1806313096</v>
      </c>
      <c r="AS13" s="323" t="s">
        <v>980</v>
      </c>
      <c r="AT13" s="346" t="s">
        <v>5087</v>
      </c>
    </row>
    <row r="14" spans="1:46" hidden="1">
      <c r="A14" s="324">
        <v>2419</v>
      </c>
      <c r="B14" s="324" t="s">
        <v>4931</v>
      </c>
      <c r="C14" s="324">
        <v>72742500</v>
      </c>
      <c r="D14" s="324" t="s">
        <v>4932</v>
      </c>
      <c r="E14" s="324" t="s">
        <v>4933</v>
      </c>
      <c r="F14" s="324" t="s">
        <v>4934</v>
      </c>
      <c r="G14" s="324" t="s">
        <v>448</v>
      </c>
      <c r="H14" s="324" t="s">
        <v>2686</v>
      </c>
      <c r="I14" s="324" t="s">
        <v>33</v>
      </c>
      <c r="J14" s="324" t="s">
        <v>2684</v>
      </c>
      <c r="K14" s="350">
        <v>477642</v>
      </c>
      <c r="L14" s="350">
        <v>405995.69</v>
      </c>
      <c r="M14" s="350">
        <v>71646.31</v>
      </c>
      <c r="N14" s="350">
        <v>477642</v>
      </c>
      <c r="O14" s="350">
        <v>405995.69</v>
      </c>
      <c r="P14" s="350">
        <v>71646.31</v>
      </c>
      <c r="Q14" s="348">
        <v>44347</v>
      </c>
      <c r="R14" s="323">
        <v>2001</v>
      </c>
      <c r="S14" s="323" t="s">
        <v>2703</v>
      </c>
      <c r="T14" s="324" t="s">
        <v>2704</v>
      </c>
      <c r="U14" s="325" t="s">
        <v>2959</v>
      </c>
      <c r="V14" s="326">
        <v>477642</v>
      </c>
      <c r="W14" s="349">
        <v>43711</v>
      </c>
      <c r="X14" s="349">
        <v>43717</v>
      </c>
      <c r="Y14" s="324">
        <v>2419</v>
      </c>
      <c r="Z14" s="324" t="s">
        <v>4935</v>
      </c>
      <c r="AA14" s="324" t="s">
        <v>4936</v>
      </c>
      <c r="AB14" s="339" t="s">
        <v>4937</v>
      </c>
      <c r="AC14" s="323" t="s">
        <v>4860</v>
      </c>
      <c r="AD14" s="323" t="s">
        <v>4861</v>
      </c>
      <c r="AE14" s="323" t="s">
        <v>4938</v>
      </c>
      <c r="AF14" s="338">
        <v>44617</v>
      </c>
      <c r="AG14" s="338">
        <v>44659</v>
      </c>
      <c r="AH14" s="340" t="s">
        <v>4891</v>
      </c>
      <c r="AI14" s="341" t="s">
        <v>4892</v>
      </c>
      <c r="AJ14" s="342">
        <v>1224</v>
      </c>
      <c r="AK14" s="342" t="s">
        <v>4939</v>
      </c>
      <c r="AL14" s="329">
        <v>1040.4100000000001</v>
      </c>
      <c r="AM14" s="329">
        <v>183.59</v>
      </c>
      <c r="AN14" s="329">
        <v>1224</v>
      </c>
      <c r="AO14" s="329">
        <v>0</v>
      </c>
      <c r="AP14" s="343">
        <v>44644</v>
      </c>
      <c r="AQ14" s="344">
        <v>44648</v>
      </c>
      <c r="AR14" s="340">
        <v>1806314212</v>
      </c>
      <c r="AS14" s="323" t="s">
        <v>553</v>
      </c>
      <c r="AT14" s="346" t="s">
        <v>5088</v>
      </c>
    </row>
    <row r="15" spans="1:46" hidden="1">
      <c r="A15" s="324">
        <v>2479</v>
      </c>
      <c r="B15" s="324" t="s">
        <v>4844</v>
      </c>
      <c r="C15" s="324">
        <v>65100280</v>
      </c>
      <c r="D15" s="324" t="s">
        <v>611</v>
      </c>
      <c r="E15" s="324" t="s">
        <v>4845</v>
      </c>
      <c r="F15" s="324" t="s">
        <v>4846</v>
      </c>
      <c r="G15" s="324" t="s">
        <v>2685</v>
      </c>
      <c r="H15" s="324" t="s">
        <v>2686</v>
      </c>
      <c r="I15" s="324" t="s">
        <v>33</v>
      </c>
      <c r="J15" s="324" t="s">
        <v>2684</v>
      </c>
      <c r="K15" s="350">
        <v>2051646</v>
      </c>
      <c r="L15" s="350">
        <v>1743899.09</v>
      </c>
      <c r="M15" s="350">
        <v>307746.90999999997</v>
      </c>
      <c r="N15" s="350">
        <v>2051646</v>
      </c>
      <c r="O15" s="350">
        <v>1743899.09</v>
      </c>
      <c r="P15" s="350">
        <v>307746.90999999997</v>
      </c>
      <c r="Q15" s="348">
        <v>44227</v>
      </c>
      <c r="R15" s="323">
        <v>2001</v>
      </c>
      <c r="S15" s="323" t="s">
        <v>2703</v>
      </c>
      <c r="T15" s="324" t="s">
        <v>2704</v>
      </c>
      <c r="U15" s="325" t="s">
        <v>2959</v>
      </c>
      <c r="V15" s="350">
        <v>2051646</v>
      </c>
      <c r="W15" s="349">
        <v>43714</v>
      </c>
      <c r="X15" s="349">
        <v>43719</v>
      </c>
      <c r="Y15" s="324">
        <v>2479</v>
      </c>
      <c r="Z15" s="324" t="s">
        <v>4847</v>
      </c>
      <c r="AA15" s="324" t="s">
        <v>4848</v>
      </c>
      <c r="AB15" s="339" t="s">
        <v>4849</v>
      </c>
      <c r="AC15" s="323" t="s">
        <v>2700</v>
      </c>
      <c r="AD15" s="323" t="s">
        <v>2701</v>
      </c>
      <c r="AE15" s="323" t="s">
        <v>4850</v>
      </c>
      <c r="AF15" s="338">
        <v>44572</v>
      </c>
      <c r="AG15" s="338">
        <v>44614</v>
      </c>
      <c r="AH15" s="340" t="s">
        <v>2719</v>
      </c>
      <c r="AI15" s="341" t="s">
        <v>4851</v>
      </c>
      <c r="AJ15" s="342">
        <v>32214</v>
      </c>
      <c r="AK15" s="342" t="s">
        <v>4852</v>
      </c>
      <c r="AL15" s="329">
        <v>27381.919999999998</v>
      </c>
      <c r="AM15" s="329">
        <v>4832.08</v>
      </c>
      <c r="AN15" s="329">
        <v>32214</v>
      </c>
      <c r="AO15" s="329">
        <v>0</v>
      </c>
      <c r="AP15" s="343">
        <v>44588</v>
      </c>
      <c r="AQ15" s="344">
        <v>44601</v>
      </c>
      <c r="AR15" s="340">
        <v>1806312012</v>
      </c>
      <c r="AS15" s="323" t="s">
        <v>4853</v>
      </c>
      <c r="AT15" s="346" t="s">
        <v>4820</v>
      </c>
    </row>
    <row r="16" spans="1:46" hidden="1">
      <c r="A16" s="324">
        <v>4486</v>
      </c>
      <c r="B16" s="324" t="s">
        <v>4940</v>
      </c>
      <c r="C16" s="324">
        <v>46750401</v>
      </c>
      <c r="D16" s="324" t="s">
        <v>1761</v>
      </c>
      <c r="E16" s="324" t="s">
        <v>4941</v>
      </c>
      <c r="F16" s="324" t="s">
        <v>4942</v>
      </c>
      <c r="G16" s="324" t="s">
        <v>1765</v>
      </c>
      <c r="H16" s="324" t="s">
        <v>4943</v>
      </c>
      <c r="I16" s="324" t="s">
        <v>33</v>
      </c>
      <c r="J16" s="324" t="s">
        <v>2684</v>
      </c>
      <c r="K16" s="350">
        <v>1368288</v>
      </c>
      <c r="L16" s="350">
        <v>1163044.79</v>
      </c>
      <c r="M16" s="350">
        <v>205243.21</v>
      </c>
      <c r="N16" s="350">
        <v>1368288</v>
      </c>
      <c r="O16" s="350">
        <v>1163044.79</v>
      </c>
      <c r="P16" s="350">
        <v>205243.21</v>
      </c>
      <c r="Q16" s="348">
        <v>44316</v>
      </c>
      <c r="R16" s="323">
        <v>4008</v>
      </c>
      <c r="S16" s="323" t="s">
        <v>4944</v>
      </c>
      <c r="T16" s="324" t="s">
        <v>4945</v>
      </c>
      <c r="U16" s="325" t="s">
        <v>3038</v>
      </c>
      <c r="V16" s="350">
        <v>1368288</v>
      </c>
      <c r="W16" s="349">
        <v>43714</v>
      </c>
      <c r="X16" s="349">
        <v>43719</v>
      </c>
      <c r="Y16" s="324">
        <v>4486</v>
      </c>
      <c r="Z16" s="324" t="s">
        <v>4946</v>
      </c>
      <c r="AA16" s="324" t="s">
        <v>4848</v>
      </c>
      <c r="AB16" s="339" t="s">
        <v>4849</v>
      </c>
      <c r="AC16" s="323" t="s">
        <v>2700</v>
      </c>
      <c r="AD16" s="323" t="s">
        <v>2701</v>
      </c>
      <c r="AE16" s="323" t="s">
        <v>4947</v>
      </c>
      <c r="AF16" s="338">
        <v>44587</v>
      </c>
      <c r="AG16" s="338">
        <v>44629</v>
      </c>
      <c r="AH16" s="340" t="s">
        <v>4948</v>
      </c>
      <c r="AI16" s="341" t="s">
        <v>4949</v>
      </c>
      <c r="AJ16" s="342">
        <v>831</v>
      </c>
      <c r="AK16" s="342" t="s">
        <v>4950</v>
      </c>
      <c r="AL16" s="329">
        <v>706.37</v>
      </c>
      <c r="AM16" s="329">
        <v>124.63</v>
      </c>
      <c r="AN16" s="329">
        <v>831</v>
      </c>
      <c r="AO16" s="329">
        <v>0</v>
      </c>
      <c r="AP16" s="343">
        <v>44643</v>
      </c>
      <c r="AQ16" s="344">
        <v>44648</v>
      </c>
      <c r="AR16" s="340">
        <v>1806312247</v>
      </c>
      <c r="AS16" s="345" t="s">
        <v>4723</v>
      </c>
      <c r="AT16" s="346" t="s">
        <v>5088</v>
      </c>
    </row>
    <row r="17" spans="1:46" hidden="1">
      <c r="A17" s="324">
        <v>4430</v>
      </c>
      <c r="B17" s="324" t="s">
        <v>5405</v>
      </c>
      <c r="C17" s="324">
        <v>70695024</v>
      </c>
      <c r="D17" s="324" t="s">
        <v>1821</v>
      </c>
      <c r="E17" s="324" t="s">
        <v>5406</v>
      </c>
      <c r="F17" s="324" t="s">
        <v>5407</v>
      </c>
      <c r="G17" s="324" t="s">
        <v>1826</v>
      </c>
      <c r="H17" s="324" t="s">
        <v>5408</v>
      </c>
      <c r="I17" s="324" t="s">
        <v>33</v>
      </c>
      <c r="J17" s="324" t="s">
        <v>2684</v>
      </c>
      <c r="K17" s="350">
        <v>830905</v>
      </c>
      <c r="L17" s="350">
        <v>706269.24</v>
      </c>
      <c r="M17" s="350">
        <v>124635.76</v>
      </c>
      <c r="N17" s="350">
        <v>830905</v>
      </c>
      <c r="O17" s="350">
        <v>706269.24</v>
      </c>
      <c r="P17" s="350">
        <v>124635.76</v>
      </c>
      <c r="Q17" s="348">
        <v>44377</v>
      </c>
      <c r="R17" s="323">
        <v>4030</v>
      </c>
      <c r="S17" s="323" t="s">
        <v>5409</v>
      </c>
      <c r="T17" s="324" t="s">
        <v>5410</v>
      </c>
      <c r="U17" s="325" t="s">
        <v>3041</v>
      </c>
      <c r="V17" s="350">
        <v>830905</v>
      </c>
      <c r="W17" s="349">
        <v>43713</v>
      </c>
      <c r="X17" s="349">
        <v>43719</v>
      </c>
      <c r="Y17" s="324">
        <v>4430</v>
      </c>
      <c r="Z17" s="324" t="s">
        <v>5411</v>
      </c>
      <c r="AA17" s="324" t="s">
        <v>4848</v>
      </c>
      <c r="AB17" s="339" t="s">
        <v>4849</v>
      </c>
      <c r="AC17" s="323" t="s">
        <v>2700</v>
      </c>
      <c r="AD17" s="323" t="s">
        <v>2701</v>
      </c>
      <c r="AE17" s="323" t="s">
        <v>5412</v>
      </c>
      <c r="AF17" s="338">
        <v>44757</v>
      </c>
      <c r="AG17" s="338">
        <v>44799</v>
      </c>
      <c r="AH17" s="340" t="s">
        <v>5094</v>
      </c>
      <c r="AI17" s="341" t="s">
        <v>5095</v>
      </c>
      <c r="AJ17" s="342">
        <v>6879</v>
      </c>
      <c r="AK17" s="342" t="s">
        <v>5413</v>
      </c>
      <c r="AL17" s="329">
        <v>5847.18</v>
      </c>
      <c r="AM17" s="329">
        <v>1031.82</v>
      </c>
      <c r="AN17" s="329">
        <v>6879</v>
      </c>
      <c r="AO17" s="329">
        <v>0</v>
      </c>
      <c r="AP17" s="343">
        <v>44761</v>
      </c>
      <c r="AQ17" s="344">
        <v>44762</v>
      </c>
      <c r="AR17" s="340">
        <v>1806313797</v>
      </c>
      <c r="AS17" s="323" t="s">
        <v>1825</v>
      </c>
      <c r="AT17" s="346" t="s">
        <v>5414</v>
      </c>
    </row>
    <row r="18" spans="1:46" hidden="1">
      <c r="A18" s="324">
        <v>4471</v>
      </c>
      <c r="B18" s="324" t="s">
        <v>5089</v>
      </c>
      <c r="C18" s="324">
        <v>70975205</v>
      </c>
      <c r="D18" s="324" t="s">
        <v>1791</v>
      </c>
      <c r="E18" s="324" t="s">
        <v>5090</v>
      </c>
      <c r="F18" s="324" t="s">
        <v>5091</v>
      </c>
      <c r="G18" s="324" t="s">
        <v>1765</v>
      </c>
      <c r="H18" s="324" t="s">
        <v>4943</v>
      </c>
      <c r="I18" s="324" t="s">
        <v>33</v>
      </c>
      <c r="J18" s="324" t="s">
        <v>2684</v>
      </c>
      <c r="K18" s="350">
        <v>629032</v>
      </c>
      <c r="L18" s="350">
        <v>534677.18999999994</v>
      </c>
      <c r="M18" s="350">
        <v>94354.81</v>
      </c>
      <c r="N18" s="350">
        <v>629032</v>
      </c>
      <c r="O18" s="350">
        <v>534677.18999999994</v>
      </c>
      <c r="P18" s="350">
        <v>94354.81</v>
      </c>
      <c r="Q18" s="348">
        <v>44377</v>
      </c>
      <c r="R18" s="323">
        <v>4008</v>
      </c>
      <c r="S18" s="323" t="s">
        <v>4944</v>
      </c>
      <c r="T18" s="324" t="s">
        <v>4945</v>
      </c>
      <c r="U18" s="325" t="s">
        <v>3038</v>
      </c>
      <c r="V18" s="350">
        <v>629032</v>
      </c>
      <c r="W18" s="349">
        <v>43713</v>
      </c>
      <c r="X18" s="349">
        <v>43719</v>
      </c>
      <c r="Y18" s="324">
        <v>4471</v>
      </c>
      <c r="Z18" s="324" t="s">
        <v>5092</v>
      </c>
      <c r="AA18" s="324" t="s">
        <v>4848</v>
      </c>
      <c r="AB18" s="339" t="s">
        <v>4849</v>
      </c>
      <c r="AC18" s="323" t="s">
        <v>2700</v>
      </c>
      <c r="AD18" s="323" t="s">
        <v>2701</v>
      </c>
      <c r="AE18" s="323" t="s">
        <v>5093</v>
      </c>
      <c r="AF18" s="338">
        <v>44699</v>
      </c>
      <c r="AG18" s="338">
        <v>44741</v>
      </c>
      <c r="AH18" s="340" t="s">
        <v>5094</v>
      </c>
      <c r="AI18" s="341" t="s">
        <v>5095</v>
      </c>
      <c r="AJ18" s="342">
        <v>668</v>
      </c>
      <c r="AK18" s="342" t="s">
        <v>5096</v>
      </c>
      <c r="AL18" s="329">
        <v>567.80999999999995</v>
      </c>
      <c r="AM18" s="329">
        <v>100.19</v>
      </c>
      <c r="AN18" s="329">
        <v>668</v>
      </c>
      <c r="AO18" s="329">
        <v>0</v>
      </c>
      <c r="AP18" s="343">
        <v>44704</v>
      </c>
      <c r="AQ18" s="344">
        <v>44720</v>
      </c>
      <c r="AR18" s="340">
        <v>1806313808</v>
      </c>
      <c r="AS18" s="345" t="s">
        <v>5097</v>
      </c>
      <c r="AT18" s="346" t="s">
        <v>5098</v>
      </c>
    </row>
    <row r="19" spans="1:46" hidden="1">
      <c r="A19" s="324">
        <v>4418</v>
      </c>
      <c r="B19" s="324" t="s">
        <v>5099</v>
      </c>
      <c r="C19" s="324">
        <v>72742411</v>
      </c>
      <c r="D19" s="324" t="s">
        <v>5100</v>
      </c>
      <c r="E19" s="324" t="s">
        <v>5101</v>
      </c>
      <c r="F19" s="324" t="s">
        <v>5102</v>
      </c>
      <c r="G19" s="324" t="s">
        <v>1669</v>
      </c>
      <c r="H19" s="324" t="s">
        <v>5103</v>
      </c>
      <c r="I19" s="324" t="s">
        <v>33</v>
      </c>
      <c r="J19" s="324" t="s">
        <v>2684</v>
      </c>
      <c r="K19" s="350">
        <v>342350</v>
      </c>
      <c r="L19" s="350">
        <v>290997.49</v>
      </c>
      <c r="M19" s="350">
        <v>51352.51</v>
      </c>
      <c r="N19" s="350">
        <v>342350</v>
      </c>
      <c r="O19" s="350">
        <v>290997.49</v>
      </c>
      <c r="P19" s="350">
        <v>51352.51</v>
      </c>
      <c r="Q19" s="348">
        <v>44377</v>
      </c>
      <c r="R19" s="323">
        <v>4034</v>
      </c>
      <c r="S19" s="323" t="s">
        <v>5104</v>
      </c>
      <c r="T19" s="324" t="s">
        <v>5105</v>
      </c>
      <c r="U19" s="325" t="s">
        <v>3026</v>
      </c>
      <c r="V19" s="350">
        <v>342350</v>
      </c>
      <c r="W19" s="349">
        <v>43713</v>
      </c>
      <c r="X19" s="349">
        <v>43719</v>
      </c>
      <c r="Y19" s="324">
        <v>4418</v>
      </c>
      <c r="Z19" s="324" t="s">
        <v>5106</v>
      </c>
      <c r="AA19" s="324" t="s">
        <v>4848</v>
      </c>
      <c r="AB19" s="339" t="s">
        <v>4849</v>
      </c>
      <c r="AC19" s="323" t="s">
        <v>4860</v>
      </c>
      <c r="AD19" s="323" t="s">
        <v>4861</v>
      </c>
      <c r="AE19" s="323" t="s">
        <v>5107</v>
      </c>
      <c r="AF19" s="338">
        <v>44663</v>
      </c>
      <c r="AG19" s="338">
        <v>44677</v>
      </c>
      <c r="AH19" s="340" t="s">
        <v>5108</v>
      </c>
      <c r="AI19" s="341" t="s">
        <v>5109</v>
      </c>
      <c r="AJ19" s="342">
        <v>420</v>
      </c>
      <c r="AK19" s="342" t="s">
        <v>5110</v>
      </c>
      <c r="AL19" s="329">
        <v>357.01</v>
      </c>
      <c r="AM19" s="329">
        <v>62.99</v>
      </c>
      <c r="AN19" s="329">
        <v>420</v>
      </c>
      <c r="AO19" s="329">
        <v>0</v>
      </c>
      <c r="AP19" s="343">
        <v>44659</v>
      </c>
      <c r="AQ19" s="401">
        <v>44671</v>
      </c>
      <c r="AR19" s="340">
        <v>1806313780</v>
      </c>
      <c r="AS19" s="323" t="s">
        <v>1668</v>
      </c>
      <c r="AT19" s="346" t="s">
        <v>5111</v>
      </c>
    </row>
    <row r="20" spans="1:46" hidden="1">
      <c r="A20" s="324">
        <v>5460</v>
      </c>
      <c r="B20" s="324" t="s">
        <v>5112</v>
      </c>
      <c r="C20" s="324">
        <v>72743549</v>
      </c>
      <c r="D20" s="324" t="s">
        <v>5113</v>
      </c>
      <c r="E20" s="324" t="s">
        <v>5114</v>
      </c>
      <c r="F20" s="324" t="s">
        <v>5115</v>
      </c>
      <c r="G20" s="324" t="s">
        <v>5116</v>
      </c>
      <c r="H20" s="324" t="s">
        <v>5117</v>
      </c>
      <c r="I20" s="324" t="s">
        <v>33</v>
      </c>
      <c r="J20" s="324" t="s">
        <v>2684</v>
      </c>
      <c r="K20" s="354">
        <v>481916</v>
      </c>
      <c r="L20" s="354">
        <v>409628.6</v>
      </c>
      <c r="M20" s="354">
        <v>72287.399999999994</v>
      </c>
      <c r="N20" s="354">
        <v>481916</v>
      </c>
      <c r="O20" s="354">
        <v>409628.6</v>
      </c>
      <c r="P20" s="354">
        <v>72287.399999999994</v>
      </c>
      <c r="Q20" s="348">
        <v>44439</v>
      </c>
      <c r="R20" s="323">
        <v>5008</v>
      </c>
      <c r="S20" s="323" t="s">
        <v>5118</v>
      </c>
      <c r="T20" s="324" t="s">
        <v>5119</v>
      </c>
      <c r="U20" s="325" t="s">
        <v>3078</v>
      </c>
      <c r="V20" s="326">
        <v>481916</v>
      </c>
      <c r="W20" s="349">
        <v>43724</v>
      </c>
      <c r="X20" s="349">
        <v>43731</v>
      </c>
      <c r="Y20" s="324">
        <v>5460</v>
      </c>
      <c r="Z20" s="324">
        <v>330635460</v>
      </c>
      <c r="AA20" s="324" t="s">
        <v>5120</v>
      </c>
      <c r="AB20" s="339" t="s">
        <v>5121</v>
      </c>
      <c r="AC20" s="323" t="s">
        <v>4860</v>
      </c>
      <c r="AD20" s="323" t="s">
        <v>4861</v>
      </c>
      <c r="AE20" s="323" t="s">
        <v>5122</v>
      </c>
      <c r="AF20" s="338">
        <v>44636</v>
      </c>
      <c r="AG20" s="338">
        <v>44680</v>
      </c>
      <c r="AH20" s="340" t="s">
        <v>2716</v>
      </c>
      <c r="AI20" s="341" t="s">
        <v>2717</v>
      </c>
      <c r="AJ20" s="342">
        <v>3709</v>
      </c>
      <c r="AK20" s="342" t="s">
        <v>5123</v>
      </c>
      <c r="AL20" s="329">
        <v>3152.68</v>
      </c>
      <c r="AM20" s="329">
        <v>556.32000000000005</v>
      </c>
      <c r="AN20" s="329">
        <v>3709</v>
      </c>
      <c r="AO20" s="329">
        <v>0</v>
      </c>
      <c r="AP20" s="343">
        <v>44651</v>
      </c>
      <c r="AQ20" s="344">
        <v>44658</v>
      </c>
      <c r="AR20" s="340">
        <v>1806313407</v>
      </c>
      <c r="AS20" s="323" t="s">
        <v>2196</v>
      </c>
      <c r="AT20" s="346" t="s">
        <v>5033</v>
      </c>
    </row>
    <row r="21" spans="1:46" ht="45.75" hidden="1">
      <c r="A21" s="324">
        <v>3409</v>
      </c>
      <c r="B21" s="324" t="s">
        <v>5415</v>
      </c>
      <c r="C21" s="324">
        <v>43257399</v>
      </c>
      <c r="D21" s="324" t="s">
        <v>1152</v>
      </c>
      <c r="E21" s="324" t="s">
        <v>5416</v>
      </c>
      <c r="F21" s="324" t="s">
        <v>5417</v>
      </c>
      <c r="G21" s="324" t="s">
        <v>2720</v>
      </c>
      <c r="H21" s="324" t="s">
        <v>2721</v>
      </c>
      <c r="I21" s="324" t="s">
        <v>33</v>
      </c>
      <c r="J21" s="324" t="s">
        <v>2684</v>
      </c>
      <c r="K21" s="354">
        <v>1410169</v>
      </c>
      <c r="L21" s="354">
        <v>1198643.6399999999</v>
      </c>
      <c r="M21" s="354">
        <v>211525.36</v>
      </c>
      <c r="N21" s="354">
        <v>1410169</v>
      </c>
      <c r="O21" s="354">
        <v>1198643.6399999999</v>
      </c>
      <c r="P21" s="354">
        <v>211525.36</v>
      </c>
      <c r="Q21" s="348">
        <v>44408</v>
      </c>
      <c r="R21" s="323">
        <v>3001</v>
      </c>
      <c r="S21" s="323" t="s">
        <v>2722</v>
      </c>
      <c r="T21" s="324" t="s">
        <v>2723</v>
      </c>
      <c r="U21" s="325" t="s">
        <v>2992</v>
      </c>
      <c r="V21" s="326">
        <v>1410169</v>
      </c>
      <c r="W21" s="349">
        <v>43728</v>
      </c>
      <c r="X21" s="349">
        <v>43739</v>
      </c>
      <c r="Y21" s="324">
        <v>3409</v>
      </c>
      <c r="Z21" s="324" t="s">
        <v>5418</v>
      </c>
      <c r="AA21" s="324" t="s">
        <v>5128</v>
      </c>
      <c r="AB21" s="339" t="s">
        <v>5129</v>
      </c>
      <c r="AC21" s="323" t="s">
        <v>2700</v>
      </c>
      <c r="AD21" s="323" t="s">
        <v>2701</v>
      </c>
      <c r="AE21" s="323" t="s">
        <v>5419</v>
      </c>
      <c r="AF21" s="338">
        <v>44783</v>
      </c>
      <c r="AG21" s="338">
        <v>44825</v>
      </c>
      <c r="AH21" s="340" t="s">
        <v>4881</v>
      </c>
      <c r="AI21" s="341" t="s">
        <v>4882</v>
      </c>
      <c r="AJ21" s="342">
        <v>6918</v>
      </c>
      <c r="AK21" s="402" t="s">
        <v>5420</v>
      </c>
      <c r="AL21" s="329">
        <v>5880.32</v>
      </c>
      <c r="AM21" s="329">
        <v>1037.68</v>
      </c>
      <c r="AN21" s="329">
        <v>6918</v>
      </c>
      <c r="AO21" s="329">
        <v>0</v>
      </c>
      <c r="AP21" s="343">
        <v>44785</v>
      </c>
      <c r="AQ21" s="344">
        <v>44797</v>
      </c>
      <c r="AR21" s="340">
        <v>1806313277</v>
      </c>
      <c r="AS21" s="323" t="s">
        <v>1156</v>
      </c>
      <c r="AT21" s="346" t="s">
        <v>5421</v>
      </c>
    </row>
    <row r="22" spans="1:46" hidden="1">
      <c r="A22" s="324">
        <v>4464</v>
      </c>
      <c r="B22" s="324" t="s">
        <v>5124</v>
      </c>
      <c r="C22" s="324">
        <v>46750461</v>
      </c>
      <c r="D22" s="324" t="s">
        <v>1771</v>
      </c>
      <c r="E22" s="324" t="s">
        <v>5125</v>
      </c>
      <c r="F22" s="324" t="s">
        <v>5126</v>
      </c>
      <c r="G22" s="324" t="s">
        <v>1765</v>
      </c>
      <c r="H22" s="324" t="s">
        <v>4943</v>
      </c>
      <c r="I22" s="324" t="s">
        <v>33</v>
      </c>
      <c r="J22" s="324" t="s">
        <v>2684</v>
      </c>
      <c r="K22" s="354">
        <v>1882536</v>
      </c>
      <c r="L22" s="354">
        <v>1600155.59</v>
      </c>
      <c r="M22" s="354">
        <v>282380.40999999997</v>
      </c>
      <c r="N22" s="354">
        <v>1882536</v>
      </c>
      <c r="O22" s="354">
        <v>1600155.59</v>
      </c>
      <c r="P22" s="354">
        <v>282380.40999999997</v>
      </c>
      <c r="Q22" s="348">
        <v>44439</v>
      </c>
      <c r="R22" s="323">
        <v>4008</v>
      </c>
      <c r="S22" s="323" t="s">
        <v>4944</v>
      </c>
      <c r="T22" s="324" t="s">
        <v>4945</v>
      </c>
      <c r="U22" s="325" t="s">
        <v>3038</v>
      </c>
      <c r="V22" s="326">
        <v>1882536</v>
      </c>
      <c r="W22" s="349">
        <v>43728</v>
      </c>
      <c r="X22" s="349">
        <v>43739</v>
      </c>
      <c r="Y22" s="324">
        <v>4464</v>
      </c>
      <c r="Z22" s="324" t="s">
        <v>5127</v>
      </c>
      <c r="AA22" s="324" t="s">
        <v>5128</v>
      </c>
      <c r="AB22" s="339" t="s">
        <v>5129</v>
      </c>
      <c r="AC22" s="323" t="s">
        <v>2700</v>
      </c>
      <c r="AD22" s="323" t="s">
        <v>2701</v>
      </c>
      <c r="AE22" s="323" t="s">
        <v>5130</v>
      </c>
      <c r="AF22" s="338">
        <v>44719</v>
      </c>
      <c r="AG22" s="338">
        <v>44763</v>
      </c>
      <c r="AH22" s="340" t="s">
        <v>5131</v>
      </c>
      <c r="AI22" s="341" t="s">
        <v>5132</v>
      </c>
      <c r="AJ22" s="342">
        <v>623148</v>
      </c>
      <c r="AK22" s="342" t="s">
        <v>5133</v>
      </c>
      <c r="AL22" s="329">
        <v>529675.81999999995</v>
      </c>
      <c r="AM22" s="329">
        <v>93472.18</v>
      </c>
      <c r="AN22" s="329">
        <v>623148</v>
      </c>
      <c r="AO22" s="329">
        <v>0</v>
      </c>
      <c r="AP22" s="343">
        <v>44739</v>
      </c>
      <c r="AQ22" s="344">
        <v>44741</v>
      </c>
      <c r="AR22" s="340">
        <v>1806313331</v>
      </c>
      <c r="AS22" s="323" t="s">
        <v>1774</v>
      </c>
      <c r="AT22" s="346" t="s">
        <v>5087</v>
      </c>
    </row>
    <row r="23" spans="1:46" hidden="1">
      <c r="A23" s="324">
        <v>3473</v>
      </c>
      <c r="B23" s="324" t="s">
        <v>5422</v>
      </c>
      <c r="C23" s="324">
        <v>72550392</v>
      </c>
      <c r="D23" s="324" t="s">
        <v>1111</v>
      </c>
      <c r="E23" s="324" t="s">
        <v>5423</v>
      </c>
      <c r="F23" s="324" t="s">
        <v>5424</v>
      </c>
      <c r="G23" s="324" t="s">
        <v>2720</v>
      </c>
      <c r="H23" s="324" t="s">
        <v>2721</v>
      </c>
      <c r="I23" s="324" t="s">
        <v>33</v>
      </c>
      <c r="J23" s="324" t="s">
        <v>2684</v>
      </c>
      <c r="K23" s="354">
        <v>550411</v>
      </c>
      <c r="L23" s="354">
        <v>467849.35</v>
      </c>
      <c r="M23" s="354">
        <v>82561.649999999994</v>
      </c>
      <c r="N23" s="354">
        <v>550411</v>
      </c>
      <c r="O23" s="354">
        <v>467849.35</v>
      </c>
      <c r="P23" s="354">
        <v>82561.649999999994</v>
      </c>
      <c r="Q23" s="348">
        <v>44408</v>
      </c>
      <c r="R23" s="323">
        <v>3001</v>
      </c>
      <c r="S23" s="323" t="s">
        <v>2722</v>
      </c>
      <c r="T23" s="324" t="s">
        <v>2723</v>
      </c>
      <c r="U23" s="325" t="s">
        <v>2992</v>
      </c>
      <c r="V23" s="326">
        <v>550411</v>
      </c>
      <c r="W23" s="349">
        <v>43728</v>
      </c>
      <c r="X23" s="349">
        <v>43739</v>
      </c>
      <c r="Y23" s="324">
        <v>3473</v>
      </c>
      <c r="Z23" s="324" t="s">
        <v>5425</v>
      </c>
      <c r="AA23" s="324" t="s">
        <v>5128</v>
      </c>
      <c r="AB23" s="339" t="s">
        <v>5129</v>
      </c>
      <c r="AC23" s="323" t="s">
        <v>2700</v>
      </c>
      <c r="AD23" s="323" t="s">
        <v>2701</v>
      </c>
      <c r="AE23" s="323" t="s">
        <v>5426</v>
      </c>
      <c r="AF23" s="338">
        <v>44733</v>
      </c>
      <c r="AG23" s="338">
        <v>44777</v>
      </c>
      <c r="AH23" s="340" t="s">
        <v>5108</v>
      </c>
      <c r="AI23" s="341" t="s">
        <v>5109</v>
      </c>
      <c r="AJ23" s="342">
        <v>34800</v>
      </c>
      <c r="AK23" s="342" t="s">
        <v>5427</v>
      </c>
      <c r="AL23" s="329">
        <v>29580</v>
      </c>
      <c r="AM23" s="329">
        <v>5220</v>
      </c>
      <c r="AN23" s="329">
        <v>34800</v>
      </c>
      <c r="AO23" s="329">
        <v>0</v>
      </c>
      <c r="AP23" s="343">
        <v>44741</v>
      </c>
      <c r="AQ23" s="344">
        <v>44755</v>
      </c>
      <c r="AR23" s="340">
        <v>1806315290</v>
      </c>
      <c r="AS23" s="323" t="s">
        <v>1114</v>
      </c>
      <c r="AT23" s="346" t="s">
        <v>5428</v>
      </c>
    </row>
    <row r="24" spans="1:46" hidden="1">
      <c r="A24" s="324">
        <v>2437</v>
      </c>
      <c r="B24" s="324" t="s">
        <v>5134</v>
      </c>
      <c r="C24" s="324">
        <v>72743221</v>
      </c>
      <c r="D24" s="324" t="s">
        <v>463</v>
      </c>
      <c r="E24" s="324" t="s">
        <v>5135</v>
      </c>
      <c r="F24" s="324" t="s">
        <v>5136</v>
      </c>
      <c r="G24" s="324" t="s">
        <v>448</v>
      </c>
      <c r="H24" s="324" t="s">
        <v>2686</v>
      </c>
      <c r="I24" s="324" t="s">
        <v>33</v>
      </c>
      <c r="J24" s="324" t="s">
        <v>2684</v>
      </c>
      <c r="K24" s="354">
        <v>678978</v>
      </c>
      <c r="L24" s="354">
        <v>577131.30000000005</v>
      </c>
      <c r="M24" s="354">
        <v>101846.7</v>
      </c>
      <c r="N24" s="354">
        <v>678978</v>
      </c>
      <c r="O24" s="354">
        <v>577131.30000000005</v>
      </c>
      <c r="P24" s="354">
        <v>101846.7</v>
      </c>
      <c r="Q24" s="348">
        <v>44377</v>
      </c>
      <c r="R24" s="323">
        <v>2001</v>
      </c>
      <c r="S24" s="323" t="s">
        <v>2703</v>
      </c>
      <c r="T24" s="324" t="s">
        <v>2704</v>
      </c>
      <c r="U24" s="325" t="s">
        <v>2959</v>
      </c>
      <c r="V24" s="326">
        <v>678978</v>
      </c>
      <c r="W24" s="349">
        <v>43731</v>
      </c>
      <c r="X24" s="349">
        <v>43739</v>
      </c>
      <c r="Y24" s="324">
        <v>2437</v>
      </c>
      <c r="Z24" s="324" t="s">
        <v>5137</v>
      </c>
      <c r="AA24" s="324" t="s">
        <v>5128</v>
      </c>
      <c r="AB24" s="339" t="s">
        <v>5129</v>
      </c>
      <c r="AC24" s="323" t="s">
        <v>4860</v>
      </c>
      <c r="AD24" s="323" t="s">
        <v>4861</v>
      </c>
      <c r="AE24" s="323" t="s">
        <v>5138</v>
      </c>
      <c r="AF24" s="338">
        <v>44663</v>
      </c>
      <c r="AG24" s="338">
        <v>44707</v>
      </c>
      <c r="AH24" s="340" t="s">
        <v>5139</v>
      </c>
      <c r="AI24" s="341" t="s">
        <v>5140</v>
      </c>
      <c r="AJ24" s="342">
        <v>12954</v>
      </c>
      <c r="AK24" s="342" t="s">
        <v>5141</v>
      </c>
      <c r="AL24" s="329">
        <v>11010.93</v>
      </c>
      <c r="AM24" s="329">
        <v>1943.07</v>
      </c>
      <c r="AN24" s="329">
        <v>12954</v>
      </c>
      <c r="AO24" s="329">
        <v>0</v>
      </c>
      <c r="AP24" s="343">
        <v>44677</v>
      </c>
      <c r="AQ24" s="344">
        <v>44678</v>
      </c>
      <c r="AR24" s="340">
        <v>1806313678</v>
      </c>
      <c r="AS24" s="345" t="s">
        <v>5142</v>
      </c>
      <c r="AT24" s="346" t="s">
        <v>5047</v>
      </c>
    </row>
    <row r="25" spans="1:46" hidden="1">
      <c r="A25" s="324">
        <v>3468</v>
      </c>
      <c r="B25" s="324" t="s">
        <v>5143</v>
      </c>
      <c r="C25" s="324">
        <v>72048069</v>
      </c>
      <c r="D25" s="324" t="s">
        <v>5144</v>
      </c>
      <c r="E25" s="324" t="s">
        <v>5145</v>
      </c>
      <c r="F25" s="324" t="s">
        <v>5146</v>
      </c>
      <c r="G25" s="324" t="s">
        <v>2720</v>
      </c>
      <c r="H25" s="324" t="s">
        <v>2721</v>
      </c>
      <c r="I25" s="324" t="s">
        <v>33</v>
      </c>
      <c r="J25" s="324" t="s">
        <v>2684</v>
      </c>
      <c r="K25" s="354">
        <v>574940</v>
      </c>
      <c r="L25" s="354">
        <v>488698.99</v>
      </c>
      <c r="M25" s="354">
        <v>86241.01</v>
      </c>
      <c r="N25" s="354">
        <v>574940</v>
      </c>
      <c r="O25" s="354">
        <v>488698.99</v>
      </c>
      <c r="P25" s="354">
        <v>86241.01</v>
      </c>
      <c r="Q25" s="348">
        <v>44408</v>
      </c>
      <c r="R25" s="323">
        <v>3001</v>
      </c>
      <c r="S25" s="323" t="s">
        <v>2722</v>
      </c>
      <c r="T25" s="324" t="s">
        <v>2723</v>
      </c>
      <c r="U25" s="325" t="s">
        <v>2992</v>
      </c>
      <c r="V25" s="326">
        <v>574940</v>
      </c>
      <c r="W25" s="349">
        <v>43728</v>
      </c>
      <c r="X25" s="349">
        <v>43739</v>
      </c>
      <c r="Y25" s="324">
        <v>3468</v>
      </c>
      <c r="Z25" s="324" t="s">
        <v>5147</v>
      </c>
      <c r="AA25" s="324" t="s">
        <v>5128</v>
      </c>
      <c r="AB25" s="339" t="s">
        <v>5129</v>
      </c>
      <c r="AC25" s="323" t="s">
        <v>4860</v>
      </c>
      <c r="AD25" s="323" t="s">
        <v>4861</v>
      </c>
      <c r="AE25" s="323" t="s">
        <v>5148</v>
      </c>
      <c r="AF25" s="338">
        <v>44643</v>
      </c>
      <c r="AG25" s="338">
        <v>44687</v>
      </c>
      <c r="AH25" s="340" t="s">
        <v>5149</v>
      </c>
      <c r="AI25" s="341" t="s">
        <v>5150</v>
      </c>
      <c r="AJ25" s="342">
        <v>2079</v>
      </c>
      <c r="AK25" s="342" t="s">
        <v>5151</v>
      </c>
      <c r="AL25" s="329">
        <v>1767.17</v>
      </c>
      <c r="AM25" s="329">
        <v>311.83</v>
      </c>
      <c r="AN25" s="329">
        <v>2079</v>
      </c>
      <c r="AO25" s="329">
        <v>0</v>
      </c>
      <c r="AP25" s="343">
        <v>44655</v>
      </c>
      <c r="AQ25" s="344">
        <v>44658</v>
      </c>
      <c r="AR25" s="340">
        <v>1806314508</v>
      </c>
      <c r="AS25" s="323" t="s">
        <v>1103</v>
      </c>
      <c r="AT25" s="346" t="s">
        <v>5033</v>
      </c>
    </row>
    <row r="26" spans="1:46" ht="45.75" hidden="1">
      <c r="A26" s="487">
        <v>3462</v>
      </c>
      <c r="B26" s="324" t="s">
        <v>5152</v>
      </c>
      <c r="C26" s="324">
        <v>72742101</v>
      </c>
      <c r="D26" s="324" t="s">
        <v>457</v>
      </c>
      <c r="E26" s="324" t="s">
        <v>5153</v>
      </c>
      <c r="F26" s="324" t="s">
        <v>5154</v>
      </c>
      <c r="G26" s="324" t="s">
        <v>2685</v>
      </c>
      <c r="H26" s="324" t="s">
        <v>2686</v>
      </c>
      <c r="I26" s="324" t="s">
        <v>33</v>
      </c>
      <c r="J26" s="324" t="s">
        <v>2684</v>
      </c>
      <c r="K26" s="354">
        <v>578711</v>
      </c>
      <c r="L26" s="354">
        <v>491904.34</v>
      </c>
      <c r="M26" s="354">
        <v>86806.66</v>
      </c>
      <c r="N26" s="354">
        <v>578711</v>
      </c>
      <c r="O26" s="354">
        <v>491904.34</v>
      </c>
      <c r="P26" s="354">
        <v>86806.66</v>
      </c>
      <c r="Q26" s="348">
        <v>44408</v>
      </c>
      <c r="R26" s="323">
        <v>2001</v>
      </c>
      <c r="S26" s="323" t="s">
        <v>2703</v>
      </c>
      <c r="T26" s="324" t="s">
        <v>2704</v>
      </c>
      <c r="U26" s="325" t="s">
        <v>2959</v>
      </c>
      <c r="V26" s="326">
        <v>578711</v>
      </c>
      <c r="W26" s="349">
        <v>43728</v>
      </c>
      <c r="X26" s="349">
        <v>43739</v>
      </c>
      <c r="Y26" s="324">
        <v>2442</v>
      </c>
      <c r="Z26" s="324" t="s">
        <v>5155</v>
      </c>
      <c r="AA26" s="324" t="s">
        <v>5128</v>
      </c>
      <c r="AB26" s="339" t="s">
        <v>5129</v>
      </c>
      <c r="AC26" s="323" t="s">
        <v>4860</v>
      </c>
      <c r="AD26" s="323" t="s">
        <v>4861</v>
      </c>
      <c r="AE26" s="323" t="s">
        <v>5156</v>
      </c>
      <c r="AF26" s="338">
        <v>44641</v>
      </c>
      <c r="AG26" s="338">
        <v>44685</v>
      </c>
      <c r="AH26" s="340" t="s">
        <v>5157</v>
      </c>
      <c r="AI26" s="341" t="s">
        <v>5158</v>
      </c>
      <c r="AJ26" s="342">
        <v>1240</v>
      </c>
      <c r="AK26" s="402" t="s">
        <v>5159</v>
      </c>
      <c r="AL26" s="329">
        <v>1054.01</v>
      </c>
      <c r="AM26" s="329">
        <v>185.99</v>
      </c>
      <c r="AN26" s="329">
        <v>1240</v>
      </c>
      <c r="AO26" s="329">
        <v>0</v>
      </c>
      <c r="AP26" s="343">
        <v>44652</v>
      </c>
      <c r="AQ26" s="344">
        <v>44658</v>
      </c>
      <c r="AR26" s="340">
        <v>1806315476</v>
      </c>
      <c r="AS26" s="323" t="s">
        <v>462</v>
      </c>
      <c r="AT26" s="346" t="s">
        <v>5033</v>
      </c>
    </row>
    <row r="27" spans="1:46" hidden="1">
      <c r="A27" s="324">
        <v>3467</v>
      </c>
      <c r="B27" s="324" t="s">
        <v>4854</v>
      </c>
      <c r="C27" s="324">
        <v>72048174</v>
      </c>
      <c r="D27" s="324" t="s">
        <v>1088</v>
      </c>
      <c r="E27" s="324" t="s">
        <v>4855</v>
      </c>
      <c r="F27" s="324" t="s">
        <v>4856</v>
      </c>
      <c r="G27" s="324" t="s">
        <v>2720</v>
      </c>
      <c r="H27" s="324" t="s">
        <v>2721</v>
      </c>
      <c r="I27" s="324" t="s">
        <v>33</v>
      </c>
      <c r="J27" s="324" t="s">
        <v>2684</v>
      </c>
      <c r="K27" s="354">
        <v>550940</v>
      </c>
      <c r="L27" s="354">
        <v>468298.98</v>
      </c>
      <c r="M27" s="354">
        <v>82641.02</v>
      </c>
      <c r="N27" s="354">
        <v>550940</v>
      </c>
      <c r="O27" s="354">
        <v>468298.98</v>
      </c>
      <c r="P27" s="354">
        <v>82641.02</v>
      </c>
      <c r="Q27" s="348">
        <v>44439</v>
      </c>
      <c r="R27" s="323">
        <v>3001</v>
      </c>
      <c r="S27" s="323" t="s">
        <v>2722</v>
      </c>
      <c r="T27" s="324" t="s">
        <v>2723</v>
      </c>
      <c r="U27" s="325" t="s">
        <v>2992</v>
      </c>
      <c r="V27" s="326">
        <v>550940</v>
      </c>
      <c r="W27" s="349">
        <v>43734</v>
      </c>
      <c r="X27" s="349">
        <v>43745</v>
      </c>
      <c r="Y27" s="324">
        <v>3467</v>
      </c>
      <c r="Z27" s="324" t="s">
        <v>4857</v>
      </c>
      <c r="AA27" s="324" t="s">
        <v>4858</v>
      </c>
      <c r="AB27" s="339" t="s">
        <v>4859</v>
      </c>
      <c r="AC27" s="323" t="s">
        <v>4860</v>
      </c>
      <c r="AD27" s="323" t="s">
        <v>4861</v>
      </c>
      <c r="AE27" s="323" t="s">
        <v>4862</v>
      </c>
      <c r="AF27" s="338">
        <v>44579</v>
      </c>
      <c r="AG27" s="338">
        <v>44621</v>
      </c>
      <c r="AH27" s="340" t="s">
        <v>2716</v>
      </c>
      <c r="AI27" s="341" t="s">
        <v>2717</v>
      </c>
      <c r="AJ27" s="355">
        <v>2670.01</v>
      </c>
      <c r="AK27" s="342" t="s">
        <v>4863</v>
      </c>
      <c r="AL27" s="329">
        <v>2269.5100000000002</v>
      </c>
      <c r="AM27" s="329">
        <v>400.5</v>
      </c>
      <c r="AN27" s="329">
        <v>2670.01</v>
      </c>
      <c r="AO27" s="329">
        <v>0</v>
      </c>
      <c r="AP27" s="343">
        <v>44595</v>
      </c>
      <c r="AQ27" s="344">
        <v>44601</v>
      </c>
      <c r="AR27" s="340">
        <v>1806313625</v>
      </c>
      <c r="AS27" s="323" t="s">
        <v>1091</v>
      </c>
      <c r="AT27" s="346" t="s">
        <v>4820</v>
      </c>
    </row>
    <row r="28" spans="1:46" ht="45.75" hidden="1">
      <c r="A28" s="324">
        <v>4488</v>
      </c>
      <c r="B28" s="324" t="s">
        <v>5160</v>
      </c>
      <c r="C28" s="324">
        <v>72742089</v>
      </c>
      <c r="D28" s="324" t="s">
        <v>5161</v>
      </c>
      <c r="E28" s="324" t="s">
        <v>5162</v>
      </c>
      <c r="F28" s="324" t="s">
        <v>5163</v>
      </c>
      <c r="G28" s="324" t="s">
        <v>1846</v>
      </c>
      <c r="H28" s="324" t="s">
        <v>5164</v>
      </c>
      <c r="I28" s="324" t="s">
        <v>33</v>
      </c>
      <c r="J28" s="324" t="s">
        <v>2684</v>
      </c>
      <c r="K28" s="354">
        <v>407616</v>
      </c>
      <c r="L28" s="354">
        <v>346473.59</v>
      </c>
      <c r="M28" s="354">
        <v>61142.41</v>
      </c>
      <c r="N28" s="354">
        <v>407616</v>
      </c>
      <c r="O28" s="354">
        <v>346473.59</v>
      </c>
      <c r="P28" s="354">
        <v>61142.41</v>
      </c>
      <c r="Q28" s="348">
        <v>44439</v>
      </c>
      <c r="R28" s="323">
        <v>4041</v>
      </c>
      <c r="S28" s="323" t="s">
        <v>5165</v>
      </c>
      <c r="T28" s="324" t="s">
        <v>5166</v>
      </c>
      <c r="U28" s="325" t="s">
        <v>3044</v>
      </c>
      <c r="V28" s="326">
        <v>407616</v>
      </c>
      <c r="W28" s="349">
        <v>43734</v>
      </c>
      <c r="X28" s="349">
        <v>43745</v>
      </c>
      <c r="Y28" s="324">
        <v>4488</v>
      </c>
      <c r="Z28" s="324" t="s">
        <v>5167</v>
      </c>
      <c r="AA28" s="324" t="s">
        <v>4858</v>
      </c>
      <c r="AB28" s="339" t="s">
        <v>4859</v>
      </c>
      <c r="AC28" s="323" t="s">
        <v>4860</v>
      </c>
      <c r="AD28" s="323" t="s">
        <v>4861</v>
      </c>
      <c r="AE28" s="323" t="s">
        <v>5168</v>
      </c>
      <c r="AF28" s="338">
        <v>44697</v>
      </c>
      <c r="AG28" s="338">
        <v>44739</v>
      </c>
      <c r="AH28" s="340" t="s">
        <v>5157</v>
      </c>
      <c r="AI28" s="341" t="s">
        <v>5158</v>
      </c>
      <c r="AJ28" s="342">
        <v>2792</v>
      </c>
      <c r="AK28" s="402" t="s">
        <v>5169</v>
      </c>
      <c r="AL28" s="329">
        <v>2373.2399999999998</v>
      </c>
      <c r="AM28" s="329">
        <v>418.76</v>
      </c>
      <c r="AN28" s="329">
        <v>2792</v>
      </c>
      <c r="AO28" s="329">
        <v>0</v>
      </c>
      <c r="AP28" s="343">
        <v>44705</v>
      </c>
      <c r="AQ28" s="344">
        <v>44720</v>
      </c>
      <c r="AR28" s="340">
        <v>1806314423</v>
      </c>
      <c r="AS28" s="323" t="s">
        <v>1845</v>
      </c>
      <c r="AT28" s="346" t="s">
        <v>5098</v>
      </c>
    </row>
    <row r="29" spans="1:46" hidden="1">
      <c r="A29" s="324">
        <v>2482</v>
      </c>
      <c r="B29" s="347" t="s">
        <v>5429</v>
      </c>
      <c r="C29" s="347">
        <v>72741716</v>
      </c>
      <c r="D29" s="347" t="s">
        <v>655</v>
      </c>
      <c r="E29" s="347" t="s">
        <v>5430</v>
      </c>
      <c r="F29" s="347" t="s">
        <v>5431</v>
      </c>
      <c r="G29" s="347" t="s">
        <v>448</v>
      </c>
      <c r="H29" s="347" t="s">
        <v>2686</v>
      </c>
      <c r="I29" s="347" t="s">
        <v>33</v>
      </c>
      <c r="J29" s="347" t="s">
        <v>2684</v>
      </c>
      <c r="K29" s="356">
        <v>1014963</v>
      </c>
      <c r="L29" s="356">
        <v>862718.54</v>
      </c>
      <c r="M29" s="356">
        <v>152244.46</v>
      </c>
      <c r="N29" s="356">
        <v>1014963</v>
      </c>
      <c r="O29" s="356">
        <v>862718.54</v>
      </c>
      <c r="P29" s="356">
        <v>152244.46</v>
      </c>
      <c r="Q29" s="348">
        <v>44439</v>
      </c>
      <c r="R29" s="323">
        <v>2001</v>
      </c>
      <c r="S29" s="323" t="s">
        <v>2703</v>
      </c>
      <c r="T29" s="324" t="s">
        <v>2704</v>
      </c>
      <c r="U29" s="325" t="s">
        <v>2959</v>
      </c>
      <c r="V29" s="326">
        <v>1014963</v>
      </c>
      <c r="W29" s="349">
        <v>43746</v>
      </c>
      <c r="X29" s="349">
        <v>43752</v>
      </c>
      <c r="Y29" s="324">
        <v>2482</v>
      </c>
      <c r="Z29" s="324" t="s">
        <v>5432</v>
      </c>
      <c r="AA29" s="324" t="s">
        <v>5177</v>
      </c>
      <c r="AB29" s="339" t="s">
        <v>5178</v>
      </c>
      <c r="AC29" s="323" t="s">
        <v>2700</v>
      </c>
      <c r="AD29" s="323" t="s">
        <v>2701</v>
      </c>
      <c r="AE29" s="323" t="s">
        <v>5433</v>
      </c>
      <c r="AF29" s="338">
        <v>44763</v>
      </c>
      <c r="AG29" s="338">
        <v>44805</v>
      </c>
      <c r="AH29" s="340" t="s">
        <v>5434</v>
      </c>
      <c r="AI29" s="341" t="s">
        <v>5435</v>
      </c>
      <c r="AJ29" s="342">
        <v>3480</v>
      </c>
      <c r="AK29" s="342" t="s">
        <v>5436</v>
      </c>
      <c r="AL29" s="329">
        <v>2958.02</v>
      </c>
      <c r="AM29" s="329">
        <v>521.98</v>
      </c>
      <c r="AN29" s="329">
        <v>3480</v>
      </c>
      <c r="AO29" s="329">
        <v>0</v>
      </c>
      <c r="AP29" s="343">
        <v>44785</v>
      </c>
      <c r="AQ29" s="344">
        <v>44797</v>
      </c>
      <c r="AR29" s="340">
        <v>1806312449</v>
      </c>
      <c r="AS29" s="323" t="s">
        <v>659</v>
      </c>
      <c r="AT29" s="346" t="s">
        <v>5421</v>
      </c>
    </row>
    <row r="30" spans="1:46" hidden="1">
      <c r="A30" s="324">
        <v>3429</v>
      </c>
      <c r="B30" s="347" t="s">
        <v>5437</v>
      </c>
      <c r="C30" s="347">
        <v>43257151</v>
      </c>
      <c r="D30" s="347" t="s">
        <v>1428</v>
      </c>
      <c r="E30" s="347" t="s">
        <v>5438</v>
      </c>
      <c r="F30" s="347" t="s">
        <v>5439</v>
      </c>
      <c r="G30" s="347" t="s">
        <v>1427</v>
      </c>
      <c r="H30" s="347" t="s">
        <v>5440</v>
      </c>
      <c r="I30" s="347" t="s">
        <v>33</v>
      </c>
      <c r="J30" s="347" t="s">
        <v>2684</v>
      </c>
      <c r="K30" s="356">
        <v>1059234</v>
      </c>
      <c r="L30" s="356">
        <v>900348.89</v>
      </c>
      <c r="M30" s="356">
        <v>158885.10999999999</v>
      </c>
      <c r="N30" s="356">
        <v>1059234</v>
      </c>
      <c r="O30" s="356">
        <v>900348.89</v>
      </c>
      <c r="P30" s="356">
        <v>158885.10999999999</v>
      </c>
      <c r="Q30" s="348">
        <v>44439</v>
      </c>
      <c r="R30" s="323">
        <v>3026</v>
      </c>
      <c r="S30" s="484" t="s">
        <v>5441</v>
      </c>
      <c r="T30" s="324" t="s">
        <v>5442</v>
      </c>
      <c r="U30" s="325" t="s">
        <v>3011</v>
      </c>
      <c r="V30" s="326">
        <v>1059234</v>
      </c>
      <c r="W30" s="349">
        <v>43746</v>
      </c>
      <c r="X30" s="349">
        <v>43752</v>
      </c>
      <c r="Y30" s="324">
        <v>3429</v>
      </c>
      <c r="Z30" s="324" t="s">
        <v>5443</v>
      </c>
      <c r="AA30" s="324" t="s">
        <v>5177</v>
      </c>
      <c r="AB30" s="339" t="s">
        <v>5178</v>
      </c>
      <c r="AC30" s="323" t="s">
        <v>2700</v>
      </c>
      <c r="AD30" s="323" t="s">
        <v>2701</v>
      </c>
      <c r="AE30" s="323" t="s">
        <v>5444</v>
      </c>
      <c r="AF30" s="338">
        <v>44792</v>
      </c>
      <c r="AG30" s="338">
        <v>44834</v>
      </c>
      <c r="AH30" s="340" t="s">
        <v>4922</v>
      </c>
      <c r="AI30" s="341" t="s">
        <v>4923</v>
      </c>
      <c r="AJ30" s="342">
        <v>89077</v>
      </c>
      <c r="AK30" s="342" t="s">
        <v>5445</v>
      </c>
      <c r="AL30" s="329">
        <v>75715.47</v>
      </c>
      <c r="AM30" s="329">
        <v>13361.53</v>
      </c>
      <c r="AN30" s="329">
        <v>89077</v>
      </c>
      <c r="AO30" s="329">
        <v>0</v>
      </c>
      <c r="AP30" s="343">
        <v>44823</v>
      </c>
      <c r="AQ30" s="344">
        <v>44825</v>
      </c>
      <c r="AR30" s="340">
        <v>1806312998</v>
      </c>
      <c r="AS30" s="345" t="s">
        <v>5446</v>
      </c>
      <c r="AT30" s="346" t="s">
        <v>5447</v>
      </c>
    </row>
    <row r="31" spans="1:46" hidden="1">
      <c r="A31" s="324">
        <v>5428</v>
      </c>
      <c r="B31" s="347" t="s">
        <v>5170</v>
      </c>
      <c r="C31" s="347">
        <v>70985740</v>
      </c>
      <c r="D31" s="347" t="s">
        <v>2017</v>
      </c>
      <c r="E31" s="347" t="s">
        <v>5171</v>
      </c>
      <c r="F31" s="347" t="s">
        <v>5172</v>
      </c>
      <c r="G31" s="347" t="s">
        <v>2022</v>
      </c>
      <c r="H31" s="347" t="s">
        <v>5173</v>
      </c>
      <c r="I31" s="347" t="s">
        <v>33</v>
      </c>
      <c r="J31" s="347" t="s">
        <v>2684</v>
      </c>
      <c r="K31" s="356">
        <v>656205</v>
      </c>
      <c r="L31" s="356">
        <v>557774.24</v>
      </c>
      <c r="M31" s="356">
        <v>98430.76</v>
      </c>
      <c r="N31" s="356">
        <v>656205</v>
      </c>
      <c r="O31" s="356">
        <v>557774.24</v>
      </c>
      <c r="P31" s="356">
        <v>98430.76</v>
      </c>
      <c r="Q31" s="348">
        <v>44439</v>
      </c>
      <c r="R31" s="323">
        <v>5053</v>
      </c>
      <c r="S31" s="323" t="s">
        <v>5174</v>
      </c>
      <c r="T31" s="324" t="s">
        <v>5175</v>
      </c>
      <c r="U31" s="325" t="s">
        <v>3059</v>
      </c>
      <c r="V31" s="326">
        <v>656205</v>
      </c>
      <c r="W31" s="349">
        <v>43746</v>
      </c>
      <c r="X31" s="349">
        <v>43752</v>
      </c>
      <c r="Y31" s="324">
        <v>5428</v>
      </c>
      <c r="Z31" s="324" t="s">
        <v>5176</v>
      </c>
      <c r="AA31" s="324" t="s">
        <v>5177</v>
      </c>
      <c r="AB31" s="339" t="s">
        <v>5178</v>
      </c>
      <c r="AC31" s="323" t="s">
        <v>2700</v>
      </c>
      <c r="AD31" s="323" t="s">
        <v>2701</v>
      </c>
      <c r="AE31" s="323" t="s">
        <v>5179</v>
      </c>
      <c r="AF31" s="338">
        <v>44697</v>
      </c>
      <c r="AG31" s="338">
        <v>44739</v>
      </c>
      <c r="AH31" s="340" t="s">
        <v>5180</v>
      </c>
      <c r="AI31" s="341" t="s">
        <v>5181</v>
      </c>
      <c r="AJ31" s="342">
        <v>3480</v>
      </c>
      <c r="AK31" s="342" t="s">
        <v>5182</v>
      </c>
      <c r="AL31" s="329">
        <v>2958.02</v>
      </c>
      <c r="AM31" s="329">
        <v>521.98</v>
      </c>
      <c r="AN31" s="329">
        <v>3480</v>
      </c>
      <c r="AO31" s="329">
        <v>0</v>
      </c>
      <c r="AP31" s="343">
        <v>44715</v>
      </c>
      <c r="AQ31" s="344">
        <v>44720</v>
      </c>
      <c r="AR31" s="340">
        <v>1806313026</v>
      </c>
      <c r="AS31" s="323" t="s">
        <v>2021</v>
      </c>
      <c r="AT31" s="346" t="s">
        <v>5098</v>
      </c>
    </row>
    <row r="32" spans="1:46" hidden="1">
      <c r="A32" s="324">
        <v>2456</v>
      </c>
      <c r="B32" s="323" t="s">
        <v>5183</v>
      </c>
      <c r="C32" s="347">
        <v>70695911</v>
      </c>
      <c r="D32" s="347" t="s">
        <v>963</v>
      </c>
      <c r="E32" s="347" t="s">
        <v>5184</v>
      </c>
      <c r="F32" s="347" t="s">
        <v>5185</v>
      </c>
      <c r="G32" s="347" t="s">
        <v>968</v>
      </c>
      <c r="H32" s="347" t="s">
        <v>5186</v>
      </c>
      <c r="I32" s="347" t="s">
        <v>33</v>
      </c>
      <c r="J32" s="347" t="s">
        <v>2684</v>
      </c>
      <c r="K32" s="356">
        <v>2010397</v>
      </c>
      <c r="L32" s="356">
        <v>1708837.44</v>
      </c>
      <c r="M32" s="356">
        <v>301559.56</v>
      </c>
      <c r="N32" s="356">
        <v>2010397</v>
      </c>
      <c r="O32" s="356">
        <v>1708837.44</v>
      </c>
      <c r="P32" s="356">
        <v>301559.56</v>
      </c>
      <c r="Q32" s="348">
        <v>44439</v>
      </c>
      <c r="R32" s="323">
        <v>2004</v>
      </c>
      <c r="S32" s="323" t="s">
        <v>5187</v>
      </c>
      <c r="T32" s="324" t="s">
        <v>5188</v>
      </c>
      <c r="U32" s="325" t="s">
        <v>2984</v>
      </c>
      <c r="V32" s="326">
        <v>2010397</v>
      </c>
      <c r="W32" s="349">
        <v>43755</v>
      </c>
      <c r="X32" s="349">
        <v>43761</v>
      </c>
      <c r="Y32" s="324">
        <v>2456</v>
      </c>
      <c r="Z32" s="324" t="s">
        <v>5189</v>
      </c>
      <c r="AA32" s="324" t="s">
        <v>4868</v>
      </c>
      <c r="AB32" s="339" t="s">
        <v>4869</v>
      </c>
      <c r="AC32" s="323" t="s">
        <v>2700</v>
      </c>
      <c r="AD32" s="323" t="s">
        <v>2701</v>
      </c>
      <c r="AE32" s="323" t="s">
        <v>5190</v>
      </c>
      <c r="AF32" s="338">
        <v>44719</v>
      </c>
      <c r="AG32" s="338">
        <v>44763</v>
      </c>
      <c r="AH32" s="340" t="s">
        <v>5191</v>
      </c>
      <c r="AI32" s="341" t="s">
        <v>5192</v>
      </c>
      <c r="AJ32" s="342">
        <v>468076</v>
      </c>
      <c r="AK32" s="342" t="s">
        <v>5193</v>
      </c>
      <c r="AL32" s="329">
        <v>397864.63</v>
      </c>
      <c r="AM32" s="329">
        <v>70211.37</v>
      </c>
      <c r="AN32" s="329">
        <v>468076</v>
      </c>
      <c r="AO32" s="329">
        <v>0</v>
      </c>
      <c r="AP32" s="343">
        <v>44726</v>
      </c>
      <c r="AQ32" s="344">
        <v>44727</v>
      </c>
      <c r="AR32" s="340">
        <v>1806313684</v>
      </c>
      <c r="AS32" s="323" t="s">
        <v>967</v>
      </c>
      <c r="AT32" s="346" t="s">
        <v>5194</v>
      </c>
    </row>
    <row r="33" spans="1:46" hidden="1">
      <c r="A33" s="324">
        <v>5435</v>
      </c>
      <c r="B33" s="323" t="s">
        <v>5195</v>
      </c>
      <c r="C33" s="347">
        <v>72743077</v>
      </c>
      <c r="D33" s="347" t="s">
        <v>2128</v>
      </c>
      <c r="E33" s="347" t="s">
        <v>5196</v>
      </c>
      <c r="F33" s="347" t="s">
        <v>5197</v>
      </c>
      <c r="G33" s="347" t="s">
        <v>2127</v>
      </c>
      <c r="H33" s="347" t="s">
        <v>5198</v>
      </c>
      <c r="I33" s="347" t="s">
        <v>33</v>
      </c>
      <c r="J33" s="347" t="s">
        <v>2684</v>
      </c>
      <c r="K33" s="356">
        <v>482225</v>
      </c>
      <c r="L33" s="356">
        <v>409891.24</v>
      </c>
      <c r="M33" s="356">
        <v>72333.759999999995</v>
      </c>
      <c r="N33" s="356">
        <v>482225</v>
      </c>
      <c r="O33" s="356">
        <v>409891.24</v>
      </c>
      <c r="P33" s="356">
        <v>72333.759999999995</v>
      </c>
      <c r="Q33" s="348">
        <v>44439</v>
      </c>
      <c r="R33" s="323">
        <v>5044</v>
      </c>
      <c r="S33" s="323" t="s">
        <v>5199</v>
      </c>
      <c r="T33" s="324" t="s">
        <v>5200</v>
      </c>
      <c r="U33" s="325" t="s">
        <v>3072</v>
      </c>
      <c r="V33" s="326">
        <v>482225</v>
      </c>
      <c r="W33" s="349">
        <v>43759</v>
      </c>
      <c r="X33" s="349">
        <v>43761</v>
      </c>
      <c r="Y33" s="324">
        <v>5435</v>
      </c>
      <c r="Z33" s="324" t="s">
        <v>5201</v>
      </c>
      <c r="AA33" s="324" t="s">
        <v>4868</v>
      </c>
      <c r="AB33" s="339" t="s">
        <v>4869</v>
      </c>
      <c r="AC33" s="323" t="s">
        <v>2700</v>
      </c>
      <c r="AD33" s="323" t="s">
        <v>2701</v>
      </c>
      <c r="AE33" s="323" t="s">
        <v>5202</v>
      </c>
      <c r="AF33" s="338">
        <v>44662</v>
      </c>
      <c r="AG33" s="338">
        <v>44706</v>
      </c>
      <c r="AH33" s="340" t="s">
        <v>5084</v>
      </c>
      <c r="AI33" s="341" t="s">
        <v>5085</v>
      </c>
      <c r="AJ33" s="342">
        <v>70201</v>
      </c>
      <c r="AK33" s="342" t="s">
        <v>5203</v>
      </c>
      <c r="AL33" s="329">
        <v>59670.87</v>
      </c>
      <c r="AM33" s="329">
        <v>10530.13</v>
      </c>
      <c r="AN33" s="329">
        <v>70201</v>
      </c>
      <c r="AO33" s="329">
        <v>0</v>
      </c>
      <c r="AP33" s="343">
        <v>44663</v>
      </c>
      <c r="AQ33" s="401">
        <v>44671</v>
      </c>
      <c r="AR33" s="340">
        <v>1806314607</v>
      </c>
      <c r="AS33" s="323" t="s">
        <v>2131</v>
      </c>
      <c r="AT33" s="346" t="s">
        <v>5111</v>
      </c>
    </row>
    <row r="34" spans="1:46" hidden="1">
      <c r="A34" s="324">
        <v>4434</v>
      </c>
      <c r="B34" s="323" t="s">
        <v>5204</v>
      </c>
      <c r="C34" s="347">
        <v>72744481</v>
      </c>
      <c r="D34" s="347" t="s">
        <v>5205</v>
      </c>
      <c r="E34" s="347" t="s">
        <v>5206</v>
      </c>
      <c r="F34" s="347" t="s">
        <v>5207</v>
      </c>
      <c r="G34" s="347" t="s">
        <v>1854</v>
      </c>
      <c r="H34" s="347" t="s">
        <v>5208</v>
      </c>
      <c r="I34" s="347" t="s">
        <v>33</v>
      </c>
      <c r="J34" s="347" t="s">
        <v>2684</v>
      </c>
      <c r="K34" s="356">
        <v>1232660</v>
      </c>
      <c r="L34" s="356">
        <v>1047760.99</v>
      </c>
      <c r="M34" s="356">
        <v>184899.01</v>
      </c>
      <c r="N34" s="356">
        <v>1232660</v>
      </c>
      <c r="O34" s="356">
        <v>1047760.99</v>
      </c>
      <c r="P34" s="356">
        <v>184899.01</v>
      </c>
      <c r="Q34" s="348">
        <v>44439</v>
      </c>
      <c r="R34" s="323">
        <v>4044</v>
      </c>
      <c r="S34" s="323" t="s">
        <v>5209</v>
      </c>
      <c r="T34" s="324" t="s">
        <v>5210</v>
      </c>
      <c r="U34" s="325" t="s">
        <v>3045</v>
      </c>
      <c r="V34" s="326">
        <v>1232660</v>
      </c>
      <c r="W34" s="349">
        <v>43756</v>
      </c>
      <c r="X34" s="349">
        <v>43761</v>
      </c>
      <c r="Y34" s="324">
        <v>4434</v>
      </c>
      <c r="Z34" s="324" t="s">
        <v>5211</v>
      </c>
      <c r="AA34" s="324" t="s">
        <v>4868</v>
      </c>
      <c r="AB34" s="339" t="s">
        <v>4869</v>
      </c>
      <c r="AC34" s="323" t="s">
        <v>4860</v>
      </c>
      <c r="AD34" s="323" t="s">
        <v>4861</v>
      </c>
      <c r="AE34" s="323" t="s">
        <v>5212</v>
      </c>
      <c r="AF34" s="338">
        <v>44649</v>
      </c>
      <c r="AG34" s="338">
        <v>44693</v>
      </c>
      <c r="AH34" s="340" t="s">
        <v>5213</v>
      </c>
      <c r="AI34" s="341" t="s">
        <v>5214</v>
      </c>
      <c r="AJ34" s="342">
        <v>3480</v>
      </c>
      <c r="AK34" s="342" t="s">
        <v>5215</v>
      </c>
      <c r="AL34" s="329">
        <v>2958.04</v>
      </c>
      <c r="AM34" s="329">
        <v>521.96</v>
      </c>
      <c r="AN34" s="329">
        <v>3480</v>
      </c>
      <c r="AO34" s="329">
        <v>0</v>
      </c>
      <c r="AP34" s="343">
        <v>44652</v>
      </c>
      <c r="AQ34" s="344">
        <v>44658</v>
      </c>
      <c r="AR34" s="340">
        <v>1806314131</v>
      </c>
      <c r="AS34" s="345" t="s">
        <v>4170</v>
      </c>
      <c r="AT34" s="346" t="s">
        <v>5033</v>
      </c>
    </row>
    <row r="35" spans="1:46" hidden="1">
      <c r="A35" s="324">
        <v>3410</v>
      </c>
      <c r="B35" s="323" t="s">
        <v>4864</v>
      </c>
      <c r="C35" s="347">
        <v>72743191</v>
      </c>
      <c r="D35" s="347" t="s">
        <v>1188</v>
      </c>
      <c r="E35" s="347" t="s">
        <v>4865</v>
      </c>
      <c r="F35" s="347" t="s">
        <v>4866</v>
      </c>
      <c r="G35" s="347" t="s">
        <v>2720</v>
      </c>
      <c r="H35" s="347" t="s">
        <v>2721</v>
      </c>
      <c r="I35" s="347" t="s">
        <v>33</v>
      </c>
      <c r="J35" s="347" t="s">
        <v>2684</v>
      </c>
      <c r="K35" s="356">
        <v>810390</v>
      </c>
      <c r="L35" s="356">
        <v>688831.49</v>
      </c>
      <c r="M35" s="356">
        <v>121558.51</v>
      </c>
      <c r="N35" s="356">
        <v>810390</v>
      </c>
      <c r="O35" s="356">
        <v>688831.49</v>
      </c>
      <c r="P35" s="356">
        <v>121558.51</v>
      </c>
      <c r="Q35" s="348">
        <v>44439</v>
      </c>
      <c r="R35" s="323">
        <v>3001</v>
      </c>
      <c r="S35" s="323" t="s">
        <v>2722</v>
      </c>
      <c r="T35" s="324" t="s">
        <v>2723</v>
      </c>
      <c r="U35" s="325" t="s">
        <v>2992</v>
      </c>
      <c r="V35" s="326">
        <v>810390</v>
      </c>
      <c r="W35" s="349">
        <v>43756</v>
      </c>
      <c r="X35" s="349">
        <v>43761</v>
      </c>
      <c r="Y35" s="324">
        <v>3410</v>
      </c>
      <c r="Z35" s="324" t="s">
        <v>4867</v>
      </c>
      <c r="AA35" s="324" t="s">
        <v>4868</v>
      </c>
      <c r="AB35" s="339" t="s">
        <v>4869</v>
      </c>
      <c r="AC35" s="323" t="s">
        <v>4860</v>
      </c>
      <c r="AD35" s="323" t="s">
        <v>4861</v>
      </c>
      <c r="AE35" s="323" t="s">
        <v>4870</v>
      </c>
      <c r="AF35" s="338">
        <v>44589</v>
      </c>
      <c r="AG35" s="338">
        <v>44631</v>
      </c>
      <c r="AH35" s="340" t="s">
        <v>4871</v>
      </c>
      <c r="AI35" s="341" t="s">
        <v>4872</v>
      </c>
      <c r="AJ35" s="342">
        <v>62722</v>
      </c>
      <c r="AK35" s="342" t="s">
        <v>4873</v>
      </c>
      <c r="AL35" s="329">
        <v>53313.73</v>
      </c>
      <c r="AM35" s="329">
        <v>9408.27</v>
      </c>
      <c r="AN35" s="329">
        <v>62722</v>
      </c>
      <c r="AO35" s="329">
        <v>0</v>
      </c>
      <c r="AP35" s="343">
        <v>44599</v>
      </c>
      <c r="AQ35" s="344">
        <v>44606</v>
      </c>
      <c r="AR35" s="340">
        <v>1806314567</v>
      </c>
      <c r="AS35" s="345" t="s">
        <v>4724</v>
      </c>
      <c r="AT35" s="346" t="s">
        <v>4828</v>
      </c>
    </row>
    <row r="36" spans="1:46" hidden="1">
      <c r="A36" s="324">
        <v>4460</v>
      </c>
      <c r="B36" s="323" t="s">
        <v>5448</v>
      </c>
      <c r="C36" s="347">
        <v>48283011</v>
      </c>
      <c r="D36" s="347" t="s">
        <v>5449</v>
      </c>
      <c r="E36" s="347" t="s">
        <v>5450</v>
      </c>
      <c r="F36" s="347" t="s">
        <v>5451</v>
      </c>
      <c r="G36" s="347" t="s">
        <v>1656</v>
      </c>
      <c r="H36" s="347" t="s">
        <v>5452</v>
      </c>
      <c r="I36" s="347" t="s">
        <v>33</v>
      </c>
      <c r="J36" s="347" t="s">
        <v>2684</v>
      </c>
      <c r="K36" s="356">
        <v>1252812</v>
      </c>
      <c r="L36" s="356">
        <v>1064890.17</v>
      </c>
      <c r="M36" s="356">
        <v>187921.83</v>
      </c>
      <c r="N36" s="356">
        <v>1252812</v>
      </c>
      <c r="O36" s="356">
        <v>1064890.17</v>
      </c>
      <c r="P36" s="356">
        <v>187921.83</v>
      </c>
      <c r="Q36" s="348">
        <v>44439</v>
      </c>
      <c r="R36" s="323">
        <v>4007</v>
      </c>
      <c r="S36" s="323" t="s">
        <v>5453</v>
      </c>
      <c r="T36" s="324" t="s">
        <v>5454</v>
      </c>
      <c r="U36" s="325" t="s">
        <v>3025</v>
      </c>
      <c r="V36" s="326">
        <v>1252812</v>
      </c>
      <c r="W36" s="349">
        <v>43756</v>
      </c>
      <c r="X36" s="349">
        <v>43761</v>
      </c>
      <c r="Y36" s="324">
        <v>4460</v>
      </c>
      <c r="Z36" s="324" t="s">
        <v>5455</v>
      </c>
      <c r="AA36" s="324" t="s">
        <v>4868</v>
      </c>
      <c r="AB36" s="339" t="s">
        <v>4869</v>
      </c>
      <c r="AC36" s="323" t="s">
        <v>4860</v>
      </c>
      <c r="AD36" s="323" t="s">
        <v>4861</v>
      </c>
      <c r="AE36" s="323" t="s">
        <v>5456</v>
      </c>
      <c r="AF36" s="338">
        <v>44804</v>
      </c>
      <c r="AG36" s="338">
        <v>44847</v>
      </c>
      <c r="AH36" s="340" t="s">
        <v>5457</v>
      </c>
      <c r="AI36" s="341" t="s">
        <v>5458</v>
      </c>
      <c r="AJ36" s="342">
        <v>17834</v>
      </c>
      <c r="AK36" s="342" t="s">
        <v>5459</v>
      </c>
      <c r="AL36" s="329">
        <v>15158.94</v>
      </c>
      <c r="AM36" s="485">
        <v>2675.06</v>
      </c>
      <c r="AN36" s="329">
        <v>17834</v>
      </c>
      <c r="AO36" s="329">
        <v>0</v>
      </c>
      <c r="AP36" s="343">
        <v>44824</v>
      </c>
      <c r="AQ36" s="340"/>
      <c r="AR36" s="340">
        <v>1806314950</v>
      </c>
      <c r="AS36" s="323" t="s">
        <v>1659</v>
      </c>
      <c r="AT36" s="346"/>
    </row>
    <row r="37" spans="1:46" hidden="1">
      <c r="A37" s="324">
        <v>3419</v>
      </c>
      <c r="B37" s="347" t="s">
        <v>5216</v>
      </c>
      <c r="C37" s="347">
        <v>72742658</v>
      </c>
      <c r="D37" s="347" t="s">
        <v>1201</v>
      </c>
      <c r="E37" s="347" t="s">
        <v>5217</v>
      </c>
      <c r="F37" s="347" t="s">
        <v>5218</v>
      </c>
      <c r="G37" s="347" t="s">
        <v>1208</v>
      </c>
      <c r="H37" s="347" t="s">
        <v>5219</v>
      </c>
      <c r="I37" s="347" t="s">
        <v>33</v>
      </c>
      <c r="J37" s="347" t="s">
        <v>2684</v>
      </c>
      <c r="K37" s="356">
        <v>1390247</v>
      </c>
      <c r="L37" s="356">
        <v>1181709.94</v>
      </c>
      <c r="M37" s="356">
        <v>208537.06</v>
      </c>
      <c r="N37" s="356">
        <v>1390247</v>
      </c>
      <c r="O37" s="356">
        <v>1181709.94</v>
      </c>
      <c r="P37" s="356">
        <v>208537.06</v>
      </c>
      <c r="Q37" s="348">
        <v>44439</v>
      </c>
      <c r="R37" s="323">
        <v>3013</v>
      </c>
      <c r="S37" s="323" t="s">
        <v>5220</v>
      </c>
      <c r="T37" s="324" t="s">
        <v>5221</v>
      </c>
      <c r="U37" s="325" t="s">
        <v>2993</v>
      </c>
      <c r="V37" s="326">
        <v>1390247</v>
      </c>
      <c r="W37" s="349">
        <v>43760</v>
      </c>
      <c r="X37" s="349">
        <v>43770</v>
      </c>
      <c r="Y37" s="324">
        <v>3419</v>
      </c>
      <c r="Z37" s="324" t="s">
        <v>5222</v>
      </c>
      <c r="AA37" s="324" t="s">
        <v>5223</v>
      </c>
      <c r="AB37" s="339" t="s">
        <v>5224</v>
      </c>
      <c r="AC37" s="323" t="s">
        <v>2700</v>
      </c>
      <c r="AD37" s="323" t="s">
        <v>2701</v>
      </c>
      <c r="AE37" s="323" t="s">
        <v>5225</v>
      </c>
      <c r="AF37" s="338">
        <v>44735</v>
      </c>
      <c r="AG37" s="338">
        <v>44781</v>
      </c>
      <c r="AH37" s="340" t="s">
        <v>2728</v>
      </c>
      <c r="AI37" s="341" t="s">
        <v>2729</v>
      </c>
      <c r="AJ37" s="342">
        <v>1171</v>
      </c>
      <c r="AK37" s="342" t="s">
        <v>5226</v>
      </c>
      <c r="AL37" s="329">
        <v>995.38</v>
      </c>
      <c r="AM37" s="329">
        <v>175.62</v>
      </c>
      <c r="AN37" s="329">
        <v>1171</v>
      </c>
      <c r="AO37" s="329">
        <v>0</v>
      </c>
      <c r="AP37" s="343">
        <v>44740</v>
      </c>
      <c r="AQ37" s="344">
        <v>44741</v>
      </c>
      <c r="AR37" s="340">
        <v>1806314496</v>
      </c>
      <c r="AS37" s="345" t="s">
        <v>5227</v>
      </c>
      <c r="AT37" s="346" t="s">
        <v>5087</v>
      </c>
    </row>
    <row r="38" spans="1:46" hidden="1">
      <c r="A38" s="324">
        <v>4479</v>
      </c>
      <c r="B38" s="347" t="s">
        <v>5460</v>
      </c>
      <c r="C38" s="347">
        <v>70982228</v>
      </c>
      <c r="D38" s="347" t="s">
        <v>1533</v>
      </c>
      <c r="E38" s="347" t="s">
        <v>5461</v>
      </c>
      <c r="F38" s="347" t="s">
        <v>5462</v>
      </c>
      <c r="G38" s="347" t="s">
        <v>1458</v>
      </c>
      <c r="H38" s="347" t="s">
        <v>2725</v>
      </c>
      <c r="I38" s="347" t="s">
        <v>33</v>
      </c>
      <c r="J38" s="347" t="s">
        <v>2684</v>
      </c>
      <c r="K38" s="356">
        <v>1435517</v>
      </c>
      <c r="L38" s="356">
        <v>1220189.43</v>
      </c>
      <c r="M38" s="356">
        <v>215327.57</v>
      </c>
      <c r="N38" s="356">
        <v>1435517</v>
      </c>
      <c r="O38" s="356">
        <v>1220189.43</v>
      </c>
      <c r="P38" s="356">
        <v>215327.57</v>
      </c>
      <c r="Q38" s="348">
        <v>44439</v>
      </c>
      <c r="R38" s="323">
        <v>4001</v>
      </c>
      <c r="S38" s="323" t="s">
        <v>2726</v>
      </c>
      <c r="T38" s="324" t="s">
        <v>2727</v>
      </c>
      <c r="U38" s="325" t="s">
        <v>3014</v>
      </c>
      <c r="V38" s="326">
        <v>1435517</v>
      </c>
      <c r="W38" s="349">
        <v>43768</v>
      </c>
      <c r="X38" s="349">
        <v>43774</v>
      </c>
      <c r="Y38" s="324">
        <v>4479</v>
      </c>
      <c r="Z38" s="352">
        <v>330634479</v>
      </c>
      <c r="AA38" s="324" t="s">
        <v>5463</v>
      </c>
      <c r="AB38" s="339" t="s">
        <v>5464</v>
      </c>
      <c r="AC38" s="323" t="s">
        <v>2700</v>
      </c>
      <c r="AD38" s="323" t="s">
        <v>2701</v>
      </c>
      <c r="AE38" s="323" t="s">
        <v>5465</v>
      </c>
      <c r="AF38" s="338">
        <v>44790</v>
      </c>
      <c r="AG38" s="338">
        <v>44833</v>
      </c>
      <c r="AH38" s="340" t="s">
        <v>5466</v>
      </c>
      <c r="AI38" s="341" t="s">
        <v>5467</v>
      </c>
      <c r="AJ38" s="342">
        <v>4644</v>
      </c>
      <c r="AK38" s="342" t="s">
        <v>5468</v>
      </c>
      <c r="AL38" s="329">
        <v>3947.42</v>
      </c>
      <c r="AM38" s="329">
        <v>696.58</v>
      </c>
      <c r="AN38" s="329">
        <v>4644</v>
      </c>
      <c r="AO38" s="329">
        <v>0</v>
      </c>
      <c r="AP38" s="343">
        <v>44802</v>
      </c>
      <c r="AQ38" s="344">
        <v>44809</v>
      </c>
      <c r="AR38" s="340">
        <v>1806315849</v>
      </c>
      <c r="AS38" s="323" t="s">
        <v>1537</v>
      </c>
      <c r="AT38" s="346" t="s">
        <v>5469</v>
      </c>
    </row>
    <row r="39" spans="1:46" hidden="1">
      <c r="A39" s="324">
        <v>1406</v>
      </c>
      <c r="B39" s="347" t="s">
        <v>5470</v>
      </c>
      <c r="C39" s="347">
        <v>46748067</v>
      </c>
      <c r="D39" s="347" t="s">
        <v>74</v>
      </c>
      <c r="E39" s="347" t="s">
        <v>5471</v>
      </c>
      <c r="F39" s="347" t="s">
        <v>5472</v>
      </c>
      <c r="G39" s="347" t="s">
        <v>2687</v>
      </c>
      <c r="H39" s="347" t="s">
        <v>2687</v>
      </c>
      <c r="I39" s="347" t="s">
        <v>33</v>
      </c>
      <c r="J39" s="347" t="s">
        <v>2684</v>
      </c>
      <c r="K39" s="356">
        <v>829212</v>
      </c>
      <c r="L39" s="356">
        <v>704830.19</v>
      </c>
      <c r="M39" s="356">
        <v>124381.81</v>
      </c>
      <c r="N39" s="356">
        <v>829212</v>
      </c>
      <c r="O39" s="356">
        <v>704830.19</v>
      </c>
      <c r="P39" s="356">
        <v>124381.81</v>
      </c>
      <c r="Q39" s="348">
        <v>44439</v>
      </c>
      <c r="R39" s="323">
        <v>0</v>
      </c>
      <c r="S39" s="323" t="s">
        <v>2705</v>
      </c>
      <c r="T39" s="324" t="s">
        <v>2705</v>
      </c>
      <c r="U39" s="325">
        <v>70891508</v>
      </c>
      <c r="V39" s="326">
        <v>829212</v>
      </c>
      <c r="W39" s="349">
        <v>43755</v>
      </c>
      <c r="X39" s="349">
        <v>43775</v>
      </c>
      <c r="Y39" s="324">
        <v>1406</v>
      </c>
      <c r="Z39" s="324" t="s">
        <v>5473</v>
      </c>
      <c r="AA39" s="324" t="s">
        <v>5474</v>
      </c>
      <c r="AB39" s="339" t="s">
        <v>5475</v>
      </c>
      <c r="AC39" s="323" t="s">
        <v>2706</v>
      </c>
      <c r="AD39" s="323" t="s">
        <v>2707</v>
      </c>
      <c r="AE39" s="323" t="s">
        <v>5476</v>
      </c>
      <c r="AF39" s="338">
        <v>44721</v>
      </c>
      <c r="AG39" s="338">
        <v>44764</v>
      </c>
      <c r="AH39" s="340" t="s">
        <v>5070</v>
      </c>
      <c r="AI39" s="341" t="s">
        <v>5071</v>
      </c>
      <c r="AJ39" s="342">
        <v>187818</v>
      </c>
      <c r="AK39" s="342" t="s">
        <v>5477</v>
      </c>
      <c r="AL39" s="329">
        <v>159645.32</v>
      </c>
      <c r="AM39" s="329">
        <v>28172.68</v>
      </c>
      <c r="AN39" s="329">
        <v>187818</v>
      </c>
      <c r="AO39" s="329">
        <v>0</v>
      </c>
      <c r="AP39" s="343">
        <v>44734</v>
      </c>
      <c r="AQ39" s="344">
        <v>44755</v>
      </c>
      <c r="AR39" s="340">
        <v>1806512995</v>
      </c>
      <c r="AS39" s="345" t="s">
        <v>5002</v>
      </c>
      <c r="AT39" s="346" t="s">
        <v>5428</v>
      </c>
    </row>
    <row r="40" spans="1:46" hidden="1">
      <c r="A40" s="324">
        <v>1433</v>
      </c>
      <c r="B40" s="347" t="s">
        <v>5583</v>
      </c>
      <c r="C40" s="347">
        <v>526517</v>
      </c>
      <c r="D40" s="347" t="s">
        <v>226</v>
      </c>
      <c r="E40" s="347" t="s">
        <v>5590</v>
      </c>
      <c r="F40" s="347" t="s">
        <v>5591</v>
      </c>
      <c r="G40" s="347" t="s">
        <v>2687</v>
      </c>
      <c r="H40" s="347" t="s">
        <v>2687</v>
      </c>
      <c r="I40" s="347" t="s">
        <v>33</v>
      </c>
      <c r="J40" s="347" t="s">
        <v>2684</v>
      </c>
      <c r="K40" s="356">
        <v>2925505</v>
      </c>
      <c r="L40" s="356">
        <v>2486679.23</v>
      </c>
      <c r="M40" s="356">
        <v>438825.77</v>
      </c>
      <c r="N40" s="356">
        <v>2925505</v>
      </c>
      <c r="O40" s="356">
        <v>2486679.23</v>
      </c>
      <c r="P40" s="356">
        <v>438825.77</v>
      </c>
      <c r="Q40" s="348">
        <v>44439</v>
      </c>
      <c r="R40" s="323">
        <v>0</v>
      </c>
      <c r="S40" s="323" t="s">
        <v>2705</v>
      </c>
      <c r="T40" s="324" t="s">
        <v>2705</v>
      </c>
      <c r="U40" s="325">
        <v>70891508</v>
      </c>
      <c r="V40" s="326">
        <v>2925505</v>
      </c>
      <c r="W40" s="349">
        <v>43761</v>
      </c>
      <c r="X40" s="349">
        <v>43775</v>
      </c>
      <c r="Y40" s="324">
        <v>1433</v>
      </c>
      <c r="Z40" s="324" t="s">
        <v>5592</v>
      </c>
      <c r="AA40" s="324" t="s">
        <v>5474</v>
      </c>
      <c r="AB40" s="339" t="s">
        <v>5475</v>
      </c>
      <c r="AC40" s="323" t="s">
        <v>5335</v>
      </c>
      <c r="AD40" s="323" t="s">
        <v>5336</v>
      </c>
      <c r="AE40" s="323" t="s">
        <v>5593</v>
      </c>
      <c r="AF40" s="338">
        <v>44818</v>
      </c>
      <c r="AG40" s="338">
        <v>44861</v>
      </c>
      <c r="AH40" s="340" t="s">
        <v>5594</v>
      </c>
      <c r="AI40" s="341" t="s">
        <v>5595</v>
      </c>
      <c r="AJ40" s="342">
        <v>275597</v>
      </c>
      <c r="AK40" s="342" t="s">
        <v>5596</v>
      </c>
      <c r="AL40" s="329">
        <v>234257.47</v>
      </c>
      <c r="AM40" s="329">
        <v>41339.53</v>
      </c>
      <c r="AN40" s="329">
        <v>275597</v>
      </c>
      <c r="AO40" s="329">
        <v>0</v>
      </c>
      <c r="AP40" s="343">
        <v>44833</v>
      </c>
      <c r="AQ40" s="340"/>
      <c r="AR40" s="340">
        <v>1806513506</v>
      </c>
      <c r="AS40" s="323" t="s">
        <v>230</v>
      </c>
      <c r="AT40" s="346"/>
    </row>
    <row r="41" spans="1:46" hidden="1">
      <c r="A41" s="324">
        <v>5441</v>
      </c>
      <c r="B41" s="347" t="s">
        <v>4874</v>
      </c>
      <c r="C41" s="347">
        <v>856118</v>
      </c>
      <c r="D41" s="347" t="s">
        <v>2354</v>
      </c>
      <c r="E41" s="347" t="s">
        <v>4875</v>
      </c>
      <c r="F41" s="347" t="s">
        <v>4876</v>
      </c>
      <c r="G41" s="347" t="s">
        <v>2353</v>
      </c>
      <c r="H41" s="347" t="s">
        <v>2735</v>
      </c>
      <c r="I41" s="347" t="s">
        <v>33</v>
      </c>
      <c r="J41" s="347" t="s">
        <v>2684</v>
      </c>
      <c r="K41" s="356">
        <v>864566</v>
      </c>
      <c r="L41" s="356">
        <v>734881.09</v>
      </c>
      <c r="M41" s="356">
        <v>129684.91</v>
      </c>
      <c r="N41" s="356">
        <v>864566</v>
      </c>
      <c r="O41" s="356">
        <v>734881.09</v>
      </c>
      <c r="P41" s="356">
        <v>129684.91</v>
      </c>
      <c r="Q41" s="348">
        <v>44439</v>
      </c>
      <c r="R41" s="323">
        <v>5007</v>
      </c>
      <c r="S41" s="323" t="s">
        <v>2736</v>
      </c>
      <c r="T41" s="324" t="s">
        <v>4877</v>
      </c>
      <c r="U41" s="325" t="s">
        <v>3091</v>
      </c>
      <c r="V41" s="326">
        <v>864566</v>
      </c>
      <c r="W41" s="349">
        <v>43781</v>
      </c>
      <c r="X41" s="349">
        <v>43787</v>
      </c>
      <c r="Y41" s="324">
        <v>5441</v>
      </c>
      <c r="Z41" s="324"/>
      <c r="AA41" s="324" t="s">
        <v>4878</v>
      </c>
      <c r="AB41" s="339" t="s">
        <v>4879</v>
      </c>
      <c r="AC41" s="323" t="s">
        <v>2700</v>
      </c>
      <c r="AD41" s="323" t="s">
        <v>2701</v>
      </c>
      <c r="AE41" s="323" t="s">
        <v>4880</v>
      </c>
      <c r="AF41" s="338">
        <v>44564</v>
      </c>
      <c r="AG41" s="338">
        <v>44606</v>
      </c>
      <c r="AH41" s="340" t="s">
        <v>4881</v>
      </c>
      <c r="AI41" s="263" t="s">
        <v>4882</v>
      </c>
      <c r="AJ41" s="342">
        <v>23484</v>
      </c>
      <c r="AK41" s="342" t="s">
        <v>4883</v>
      </c>
      <c r="AL41" s="329">
        <v>19961.419999999998</v>
      </c>
      <c r="AM41" s="329">
        <v>3522.58</v>
      </c>
      <c r="AN41" s="329">
        <v>23484</v>
      </c>
      <c r="AO41" s="329">
        <v>0</v>
      </c>
      <c r="AP41" s="343">
        <v>44574</v>
      </c>
      <c r="AQ41" s="344">
        <v>44601</v>
      </c>
      <c r="AR41" s="340">
        <v>1806314285</v>
      </c>
      <c r="AS41" s="323" t="s">
        <v>4884</v>
      </c>
      <c r="AT41" s="346" t="s">
        <v>4820</v>
      </c>
    </row>
    <row r="42" spans="1:46" hidden="1">
      <c r="A42" s="324">
        <v>3420</v>
      </c>
      <c r="B42" s="347" t="s">
        <v>5228</v>
      </c>
      <c r="C42" s="347">
        <v>72741571</v>
      </c>
      <c r="D42" s="347" t="s">
        <v>5229</v>
      </c>
      <c r="E42" s="347" t="s">
        <v>5230</v>
      </c>
      <c r="F42" s="347" t="s">
        <v>5231</v>
      </c>
      <c r="G42" s="347" t="s">
        <v>2263</v>
      </c>
      <c r="H42" s="347" t="s">
        <v>5232</v>
      </c>
      <c r="I42" s="347" t="s">
        <v>33</v>
      </c>
      <c r="J42" s="347" t="s">
        <v>2684</v>
      </c>
      <c r="K42" s="356">
        <v>727690</v>
      </c>
      <c r="L42" s="356">
        <v>618536.5</v>
      </c>
      <c r="M42" s="356">
        <v>109153.5</v>
      </c>
      <c r="N42" s="356">
        <v>727690</v>
      </c>
      <c r="O42" s="356">
        <v>618536.5</v>
      </c>
      <c r="P42" s="356">
        <v>109153.5</v>
      </c>
      <c r="Q42" s="348">
        <v>44439</v>
      </c>
      <c r="R42" s="323">
        <v>3014</v>
      </c>
      <c r="S42" s="323" t="s">
        <v>5233</v>
      </c>
      <c r="T42" s="324" t="s">
        <v>5234</v>
      </c>
      <c r="U42" s="325" t="s">
        <v>3080</v>
      </c>
      <c r="V42" s="326">
        <v>727690</v>
      </c>
      <c r="W42" s="349">
        <v>43781</v>
      </c>
      <c r="X42" s="349">
        <v>43787</v>
      </c>
      <c r="Y42" s="324">
        <v>3420</v>
      </c>
      <c r="Z42" s="324"/>
      <c r="AA42" s="324" t="s">
        <v>4878</v>
      </c>
      <c r="AB42" s="339" t="s">
        <v>4879</v>
      </c>
      <c r="AC42" s="323" t="s">
        <v>2700</v>
      </c>
      <c r="AD42" s="323" t="s">
        <v>2701</v>
      </c>
      <c r="AE42" s="323" t="s">
        <v>5235</v>
      </c>
      <c r="AF42" s="338">
        <v>44645</v>
      </c>
      <c r="AG42" s="338">
        <v>44691</v>
      </c>
      <c r="AH42" s="340" t="s">
        <v>2730</v>
      </c>
      <c r="AI42" s="263" t="s">
        <v>2731</v>
      </c>
      <c r="AJ42" s="342">
        <v>38203</v>
      </c>
      <c r="AK42" s="342" t="s">
        <v>5236</v>
      </c>
      <c r="AL42" s="329">
        <v>32472.55</v>
      </c>
      <c r="AM42" s="329">
        <v>5730.45</v>
      </c>
      <c r="AN42" s="329">
        <v>38203</v>
      </c>
      <c r="AO42" s="329">
        <v>0</v>
      </c>
      <c r="AP42" s="343">
        <v>44655</v>
      </c>
      <c r="AQ42" s="344">
        <v>44658</v>
      </c>
      <c r="AR42" s="340">
        <v>1806314912</v>
      </c>
      <c r="AS42" s="345" t="s">
        <v>5237</v>
      </c>
      <c r="AT42" s="346" t="s">
        <v>5033</v>
      </c>
    </row>
    <row r="43" spans="1:46">
      <c r="A43" s="324">
        <v>2465</v>
      </c>
      <c r="B43" s="347" t="s">
        <v>5238</v>
      </c>
      <c r="C43" s="347">
        <v>72741791</v>
      </c>
      <c r="D43" s="351" t="s">
        <v>5239</v>
      </c>
      <c r="E43" s="347" t="s">
        <v>5240</v>
      </c>
      <c r="F43" s="347" t="s">
        <v>5241</v>
      </c>
      <c r="G43" s="347" t="s">
        <v>2685</v>
      </c>
      <c r="H43" s="347" t="s">
        <v>2686</v>
      </c>
      <c r="I43" s="347" t="s">
        <v>33</v>
      </c>
      <c r="J43" s="347" t="s">
        <v>2684</v>
      </c>
      <c r="K43" s="356">
        <v>1235739</v>
      </c>
      <c r="L43" s="356">
        <v>1050378.1399999999</v>
      </c>
      <c r="M43" s="356">
        <v>185360.86</v>
      </c>
      <c r="N43" s="356">
        <v>1235739</v>
      </c>
      <c r="O43" s="356">
        <v>1050378.1399999999</v>
      </c>
      <c r="P43" s="356">
        <v>185360.86</v>
      </c>
      <c r="Q43" s="348">
        <v>44439</v>
      </c>
      <c r="R43" s="323">
        <v>2001</v>
      </c>
      <c r="S43" s="323" t="s">
        <v>2703</v>
      </c>
      <c r="T43" s="324" t="s">
        <v>5242</v>
      </c>
      <c r="U43" s="325" t="s">
        <v>2959</v>
      </c>
      <c r="V43" s="326">
        <v>1235739</v>
      </c>
      <c r="W43" s="349">
        <v>43777</v>
      </c>
      <c r="X43" s="349">
        <v>43787</v>
      </c>
      <c r="Y43" s="324">
        <v>2465</v>
      </c>
      <c r="Z43" s="324"/>
      <c r="AA43" s="324" t="s">
        <v>4878</v>
      </c>
      <c r="AB43" s="339" t="s">
        <v>4879</v>
      </c>
      <c r="AC43" s="323" t="s">
        <v>2700</v>
      </c>
      <c r="AD43" s="323" t="s">
        <v>2701</v>
      </c>
      <c r="AE43" s="323" t="s">
        <v>5243</v>
      </c>
      <c r="AF43" s="338">
        <v>44713</v>
      </c>
      <c r="AG43" s="338">
        <v>44757</v>
      </c>
      <c r="AH43" s="340" t="s">
        <v>5094</v>
      </c>
      <c r="AI43" s="263" t="s">
        <v>5095</v>
      </c>
      <c r="AJ43" s="342">
        <v>23051</v>
      </c>
      <c r="AK43" s="342" t="s">
        <v>5244</v>
      </c>
      <c r="AL43" s="329">
        <v>19593.37</v>
      </c>
      <c r="AM43" s="329">
        <v>3457.63</v>
      </c>
      <c r="AN43" s="329">
        <v>23051</v>
      </c>
      <c r="AO43" s="329">
        <v>0</v>
      </c>
      <c r="AP43" s="343">
        <v>44729</v>
      </c>
      <c r="AQ43" s="344">
        <v>44734</v>
      </c>
      <c r="AR43" s="340">
        <v>1806315908</v>
      </c>
      <c r="AS43" s="345" t="s">
        <v>5245</v>
      </c>
      <c r="AT43" s="346" t="s">
        <v>5246</v>
      </c>
    </row>
    <row r="44" spans="1:46" hidden="1">
      <c r="A44" s="324">
        <v>1403</v>
      </c>
      <c r="B44" s="347" t="s">
        <v>5247</v>
      </c>
      <c r="C44" s="347">
        <v>60252758</v>
      </c>
      <c r="D44" s="347" t="s">
        <v>45</v>
      </c>
      <c r="E44" s="347" t="s">
        <v>5248</v>
      </c>
      <c r="F44" s="347" t="s">
        <v>5249</v>
      </c>
      <c r="G44" s="347" t="s">
        <v>2687</v>
      </c>
      <c r="H44" s="347" t="s">
        <v>2687</v>
      </c>
      <c r="I44" s="347" t="s">
        <v>33</v>
      </c>
      <c r="J44" s="347" t="s">
        <v>2684</v>
      </c>
      <c r="K44" s="356">
        <v>929231</v>
      </c>
      <c r="L44" s="356">
        <v>789846.35</v>
      </c>
      <c r="M44" s="356">
        <v>139384.65</v>
      </c>
      <c r="N44" s="356">
        <v>929231</v>
      </c>
      <c r="O44" s="356">
        <v>789846.35</v>
      </c>
      <c r="P44" s="356">
        <v>139384.65</v>
      </c>
      <c r="Q44" s="348">
        <v>44439</v>
      </c>
      <c r="R44" s="323">
        <v>0</v>
      </c>
      <c r="S44" s="323" t="s">
        <v>2705</v>
      </c>
      <c r="T44" s="324" t="s">
        <v>2705</v>
      </c>
      <c r="U44" s="325">
        <v>70891508</v>
      </c>
      <c r="V44" s="326">
        <v>929231</v>
      </c>
      <c r="W44" s="349">
        <v>43781</v>
      </c>
      <c r="X44" s="349">
        <v>43789</v>
      </c>
      <c r="Y44" s="324">
        <v>1403</v>
      </c>
      <c r="Z44" s="324"/>
      <c r="AA44" s="324" t="s">
        <v>4888</v>
      </c>
      <c r="AB44" s="339" t="s">
        <v>4889</v>
      </c>
      <c r="AC44" s="323" t="s">
        <v>2706</v>
      </c>
      <c r="AD44" s="323" t="s">
        <v>2707</v>
      </c>
      <c r="AE44" s="323" t="s">
        <v>5250</v>
      </c>
      <c r="AF44" s="338">
        <v>44624</v>
      </c>
      <c r="AG44" s="338">
        <v>44670</v>
      </c>
      <c r="AH44" s="340" t="s">
        <v>5070</v>
      </c>
      <c r="AI44" s="263" t="s">
        <v>5071</v>
      </c>
      <c r="AJ44" s="342">
        <v>3200</v>
      </c>
      <c r="AK44" s="342" t="s">
        <v>5251</v>
      </c>
      <c r="AL44" s="329">
        <v>2720.02</v>
      </c>
      <c r="AM44" s="329">
        <v>479.98</v>
      </c>
      <c r="AN44" s="329">
        <v>3200</v>
      </c>
      <c r="AO44" s="329">
        <v>0</v>
      </c>
      <c r="AP44" s="343">
        <v>44628</v>
      </c>
      <c r="AQ44" s="344">
        <v>44658</v>
      </c>
      <c r="AR44" s="340">
        <v>1806513758</v>
      </c>
      <c r="AS44" s="323" t="s">
        <v>54</v>
      </c>
      <c r="AT44" s="346" t="s">
        <v>5033</v>
      </c>
    </row>
    <row r="45" spans="1:46" hidden="1">
      <c r="A45" s="324">
        <v>1414</v>
      </c>
      <c r="B45" s="347" t="s">
        <v>4885</v>
      </c>
      <c r="C45" s="347">
        <v>46747966</v>
      </c>
      <c r="D45" s="347" t="s">
        <v>138</v>
      </c>
      <c r="E45" s="347" t="s">
        <v>4886</v>
      </c>
      <c r="F45" s="347" t="s">
        <v>4887</v>
      </c>
      <c r="G45" s="347" t="s">
        <v>2687</v>
      </c>
      <c r="H45" s="347" t="s">
        <v>2687</v>
      </c>
      <c r="I45" s="347" t="s">
        <v>33</v>
      </c>
      <c r="J45" s="347" t="s">
        <v>2684</v>
      </c>
      <c r="K45" s="356">
        <v>1145427</v>
      </c>
      <c r="L45" s="356">
        <v>973612.94</v>
      </c>
      <c r="M45" s="356">
        <v>171814.06</v>
      </c>
      <c r="N45" s="356">
        <v>1145427</v>
      </c>
      <c r="O45" s="356">
        <v>973612.94</v>
      </c>
      <c r="P45" s="356">
        <v>171814.06</v>
      </c>
      <c r="Q45" s="348">
        <v>44439</v>
      </c>
      <c r="R45" s="323">
        <v>0</v>
      </c>
      <c r="S45" s="323" t="s">
        <v>2705</v>
      </c>
      <c r="T45" s="324" t="s">
        <v>2705</v>
      </c>
      <c r="U45" s="325">
        <v>70891508</v>
      </c>
      <c r="V45" s="326">
        <v>1145427</v>
      </c>
      <c r="W45" s="349">
        <v>43781</v>
      </c>
      <c r="X45" s="349">
        <v>43789</v>
      </c>
      <c r="Y45" s="324">
        <v>1414</v>
      </c>
      <c r="Z45" s="324"/>
      <c r="AA45" s="324" t="s">
        <v>4888</v>
      </c>
      <c r="AB45" s="339" t="s">
        <v>4889</v>
      </c>
      <c r="AC45" s="323" t="s">
        <v>2706</v>
      </c>
      <c r="AD45" s="323" t="s">
        <v>2707</v>
      </c>
      <c r="AE45" s="323" t="s">
        <v>4890</v>
      </c>
      <c r="AF45" s="338">
        <v>44589</v>
      </c>
      <c r="AG45" s="338">
        <v>44631</v>
      </c>
      <c r="AH45" s="340" t="s">
        <v>4891</v>
      </c>
      <c r="AI45" s="263" t="s">
        <v>4892</v>
      </c>
      <c r="AJ45" s="342">
        <v>79680</v>
      </c>
      <c r="AK45" s="342" t="s">
        <v>4893</v>
      </c>
      <c r="AL45" s="329">
        <v>67728.02</v>
      </c>
      <c r="AM45" s="329">
        <v>11951.98</v>
      </c>
      <c r="AN45" s="329">
        <v>79680</v>
      </c>
      <c r="AO45" s="329">
        <v>0</v>
      </c>
      <c r="AP45" s="343">
        <v>44596</v>
      </c>
      <c r="AQ45" s="344">
        <v>44622</v>
      </c>
      <c r="AR45" s="340">
        <v>1806515087</v>
      </c>
      <c r="AS45" s="323" t="s">
        <v>142</v>
      </c>
      <c r="AT45" s="346" t="s">
        <v>4894</v>
      </c>
    </row>
    <row r="46" spans="1:46" hidden="1">
      <c r="A46" s="324">
        <v>3428</v>
      </c>
      <c r="B46" s="347" t="s">
        <v>5478</v>
      </c>
      <c r="C46" s="347">
        <v>72742518</v>
      </c>
      <c r="D46" s="347" t="s">
        <v>1237</v>
      </c>
      <c r="E46" s="347" t="s">
        <v>5479</v>
      </c>
      <c r="F46" s="347" t="s">
        <v>5480</v>
      </c>
      <c r="G46" s="347" t="s">
        <v>1244</v>
      </c>
      <c r="H46" s="347" t="s">
        <v>5481</v>
      </c>
      <c r="I46" s="347" t="s">
        <v>33</v>
      </c>
      <c r="J46" s="347" t="s">
        <v>2684</v>
      </c>
      <c r="K46" s="356">
        <v>729296</v>
      </c>
      <c r="L46" s="356">
        <v>619901.57999999996</v>
      </c>
      <c r="M46" s="356">
        <v>109394.42</v>
      </c>
      <c r="N46" s="356">
        <v>729296</v>
      </c>
      <c r="O46" s="356">
        <v>619901.57999999996</v>
      </c>
      <c r="P46" s="356">
        <v>109394.42</v>
      </c>
      <c r="Q46" s="348">
        <v>44439</v>
      </c>
      <c r="R46" s="323">
        <v>3025</v>
      </c>
      <c r="S46" s="323" t="s">
        <v>5482</v>
      </c>
      <c r="T46" s="324" t="s">
        <v>5483</v>
      </c>
      <c r="U46" s="325" t="s">
        <v>2997</v>
      </c>
      <c r="V46" s="326">
        <v>729296</v>
      </c>
      <c r="W46" s="349">
        <v>43780</v>
      </c>
      <c r="X46" s="349">
        <v>43788</v>
      </c>
      <c r="Y46" s="324">
        <v>3428</v>
      </c>
      <c r="Z46" s="324"/>
      <c r="AA46" s="324" t="s">
        <v>5258</v>
      </c>
      <c r="AB46" s="339" t="s">
        <v>5259</v>
      </c>
      <c r="AC46" s="323" t="s">
        <v>2700</v>
      </c>
      <c r="AD46" s="323" t="s">
        <v>2701</v>
      </c>
      <c r="AE46" s="323" t="s">
        <v>5484</v>
      </c>
      <c r="AF46" s="338">
        <v>44731</v>
      </c>
      <c r="AG46" s="338">
        <v>44775</v>
      </c>
      <c r="AH46" s="340" t="s">
        <v>4891</v>
      </c>
      <c r="AI46" s="263" t="s">
        <v>4892</v>
      </c>
      <c r="AJ46" s="342">
        <v>23232</v>
      </c>
      <c r="AK46" s="342" t="s">
        <v>5485</v>
      </c>
      <c r="AL46" s="329">
        <v>19747.22</v>
      </c>
      <c r="AM46" s="329">
        <v>3484.78</v>
      </c>
      <c r="AN46" s="329">
        <v>23232</v>
      </c>
      <c r="AO46" s="329">
        <v>0</v>
      </c>
      <c r="AP46" s="343">
        <v>44746</v>
      </c>
      <c r="AQ46" s="344">
        <v>44755</v>
      </c>
      <c r="AR46" s="340">
        <v>1806314662</v>
      </c>
      <c r="AS46" s="323" t="s">
        <v>5486</v>
      </c>
      <c r="AT46" s="346" t="s">
        <v>5428</v>
      </c>
    </row>
    <row r="47" spans="1:46" hidden="1">
      <c r="A47" s="324">
        <v>1460</v>
      </c>
      <c r="B47" s="347" t="s">
        <v>4895</v>
      </c>
      <c r="C47" s="347">
        <v>70972826</v>
      </c>
      <c r="D47" s="347" t="s">
        <v>331</v>
      </c>
      <c r="E47" s="347" t="s">
        <v>4896</v>
      </c>
      <c r="F47" s="347" t="s">
        <v>4897</v>
      </c>
      <c r="G47" s="347" t="s">
        <v>2687</v>
      </c>
      <c r="H47" s="347" t="s">
        <v>2687</v>
      </c>
      <c r="I47" s="347" t="s">
        <v>33</v>
      </c>
      <c r="J47" s="347" t="s">
        <v>2684</v>
      </c>
      <c r="K47" s="356">
        <v>355694</v>
      </c>
      <c r="L47" s="356">
        <v>302339.89</v>
      </c>
      <c r="M47" s="356">
        <v>53354.11</v>
      </c>
      <c r="N47" s="356">
        <v>355694</v>
      </c>
      <c r="O47" s="356">
        <v>302339.89</v>
      </c>
      <c r="P47" s="356">
        <v>53354.11</v>
      </c>
      <c r="Q47" s="348">
        <v>44439</v>
      </c>
      <c r="R47" s="323">
        <v>0</v>
      </c>
      <c r="S47" s="323" t="s">
        <v>2705</v>
      </c>
      <c r="T47" s="324" t="s">
        <v>2705</v>
      </c>
      <c r="U47" s="325">
        <v>70891508</v>
      </c>
      <c r="V47" s="326">
        <v>355694</v>
      </c>
      <c r="W47" s="349">
        <v>43780</v>
      </c>
      <c r="X47" s="349">
        <v>43804</v>
      </c>
      <c r="Y47" s="324">
        <v>1460</v>
      </c>
      <c r="Z47" s="324"/>
      <c r="AA47" s="324" t="s">
        <v>4898</v>
      </c>
      <c r="AB47" s="339" t="s">
        <v>4899</v>
      </c>
      <c r="AC47" s="323" t="s">
        <v>2700</v>
      </c>
      <c r="AD47" s="323" t="s">
        <v>2701</v>
      </c>
      <c r="AE47" s="323" t="s">
        <v>4900</v>
      </c>
      <c r="AF47" s="338">
        <v>44573</v>
      </c>
      <c r="AG47" s="338">
        <v>44615</v>
      </c>
      <c r="AH47" s="340" t="s">
        <v>4901</v>
      </c>
      <c r="AI47" s="263" t="s">
        <v>2724</v>
      </c>
      <c r="AJ47" s="342">
        <v>125592</v>
      </c>
      <c r="AK47" s="342" t="s">
        <v>4902</v>
      </c>
      <c r="AL47" s="329">
        <v>106753.22</v>
      </c>
      <c r="AM47" s="329">
        <v>18838.78</v>
      </c>
      <c r="AN47" s="329">
        <v>125592</v>
      </c>
      <c r="AO47" s="329">
        <v>0</v>
      </c>
      <c r="AP47" s="343">
        <v>44581</v>
      </c>
      <c r="AQ47" s="344">
        <v>44601</v>
      </c>
      <c r="AR47" s="340">
        <v>1806315352</v>
      </c>
      <c r="AS47" s="323" t="s">
        <v>336</v>
      </c>
      <c r="AT47" s="346" t="s">
        <v>4820</v>
      </c>
    </row>
    <row r="48" spans="1:46" hidden="1">
      <c r="A48" s="324">
        <v>3452</v>
      </c>
      <c r="B48" s="347" t="s">
        <v>5252</v>
      </c>
      <c r="C48" s="347">
        <v>72743557</v>
      </c>
      <c r="D48" s="347" t="s">
        <v>1362</v>
      </c>
      <c r="E48" s="347" t="s">
        <v>5253</v>
      </c>
      <c r="F48" s="347" t="s">
        <v>5254</v>
      </c>
      <c r="G48" s="347" t="s">
        <v>1361</v>
      </c>
      <c r="H48" s="347" t="s">
        <v>5255</v>
      </c>
      <c r="I48" s="347" t="s">
        <v>33</v>
      </c>
      <c r="J48" s="347" t="s">
        <v>2684</v>
      </c>
      <c r="K48" s="356">
        <v>1192346</v>
      </c>
      <c r="L48" s="356">
        <v>1013494.1</v>
      </c>
      <c r="M48" s="356">
        <v>178851.9</v>
      </c>
      <c r="N48" s="356">
        <v>1192346</v>
      </c>
      <c r="O48" s="356">
        <v>1013494.1</v>
      </c>
      <c r="P48" s="356">
        <v>178851.9</v>
      </c>
      <c r="Q48" s="348">
        <v>44439</v>
      </c>
      <c r="R48" s="323">
        <v>3006</v>
      </c>
      <c r="S48" s="323" t="s">
        <v>5256</v>
      </c>
      <c r="T48" s="324" t="s">
        <v>5257</v>
      </c>
      <c r="U48" s="325" t="s">
        <v>3007</v>
      </c>
      <c r="V48" s="326">
        <v>1192346</v>
      </c>
      <c r="W48" s="349">
        <v>43783</v>
      </c>
      <c r="X48" s="349">
        <v>43788</v>
      </c>
      <c r="Y48" s="324">
        <v>3452</v>
      </c>
      <c r="Z48" s="324"/>
      <c r="AA48" s="324" t="s">
        <v>5258</v>
      </c>
      <c r="AB48" s="339" t="s">
        <v>5259</v>
      </c>
      <c r="AC48" s="323" t="s">
        <v>2700</v>
      </c>
      <c r="AD48" s="323" t="s">
        <v>2701</v>
      </c>
      <c r="AE48" s="323" t="s">
        <v>5260</v>
      </c>
      <c r="AF48" s="338">
        <v>44657</v>
      </c>
      <c r="AG48" s="338">
        <v>44701</v>
      </c>
      <c r="AH48" s="340" t="s">
        <v>2719</v>
      </c>
      <c r="AI48" s="341" t="s">
        <v>4851</v>
      </c>
      <c r="AJ48" s="342">
        <v>71190</v>
      </c>
      <c r="AK48" s="342" t="s">
        <v>5261</v>
      </c>
      <c r="AL48" s="329">
        <v>60511.5</v>
      </c>
      <c r="AM48" s="329">
        <v>10678.5</v>
      </c>
      <c r="AN48" s="329">
        <v>71190</v>
      </c>
      <c r="AO48" s="329">
        <v>0</v>
      </c>
      <c r="AP48" s="343">
        <v>44698</v>
      </c>
      <c r="AQ48" s="344">
        <v>44700</v>
      </c>
      <c r="AR48" s="340">
        <v>1806315616</v>
      </c>
      <c r="AS48" s="345" t="s">
        <v>5262</v>
      </c>
      <c r="AT48" s="346" t="s">
        <v>5073</v>
      </c>
    </row>
    <row r="49" spans="1:46" hidden="1">
      <c r="A49" s="324">
        <v>1440</v>
      </c>
      <c r="B49" s="347" t="s">
        <v>5487</v>
      </c>
      <c r="C49" s="347">
        <v>140147</v>
      </c>
      <c r="D49" s="347" t="s">
        <v>262</v>
      </c>
      <c r="E49" s="347" t="s">
        <v>5488</v>
      </c>
      <c r="F49" s="347" t="s">
        <v>5489</v>
      </c>
      <c r="G49" s="347" t="s">
        <v>2687</v>
      </c>
      <c r="H49" s="347" t="s">
        <v>2687</v>
      </c>
      <c r="I49" s="347" t="s">
        <v>33</v>
      </c>
      <c r="J49" s="347" t="s">
        <v>2684</v>
      </c>
      <c r="K49" s="356">
        <v>1020416</v>
      </c>
      <c r="L49" s="356">
        <v>867353.59</v>
      </c>
      <c r="M49" s="356">
        <v>153062.41</v>
      </c>
      <c r="N49" s="356">
        <v>1020416</v>
      </c>
      <c r="O49" s="356">
        <v>867353.59</v>
      </c>
      <c r="P49" s="356">
        <v>153062.41</v>
      </c>
      <c r="Q49" s="348">
        <v>44561</v>
      </c>
      <c r="R49" s="323">
        <v>0</v>
      </c>
      <c r="S49" s="323" t="s">
        <v>2705</v>
      </c>
      <c r="T49" s="324" t="s">
        <v>2705</v>
      </c>
      <c r="U49" s="325">
        <v>70891508</v>
      </c>
      <c r="V49" s="326">
        <v>1020416</v>
      </c>
      <c r="W49" s="349">
        <v>43783</v>
      </c>
      <c r="X49" s="349">
        <v>43804</v>
      </c>
      <c r="Y49" s="324">
        <v>1440</v>
      </c>
      <c r="Z49" s="324"/>
      <c r="AA49" s="324" t="s">
        <v>4898</v>
      </c>
      <c r="AB49" s="339" t="s">
        <v>4899</v>
      </c>
      <c r="AC49" s="323" t="s">
        <v>2706</v>
      </c>
      <c r="AD49" s="323" t="s">
        <v>2707</v>
      </c>
      <c r="AE49" s="323" t="s">
        <v>5490</v>
      </c>
      <c r="AF49" s="338">
        <v>44706</v>
      </c>
      <c r="AG49" s="338">
        <v>44750</v>
      </c>
      <c r="AH49" s="340" t="s">
        <v>5466</v>
      </c>
      <c r="AI49" s="263" t="s">
        <v>5467</v>
      </c>
      <c r="AJ49" s="342">
        <v>1424</v>
      </c>
      <c r="AK49" s="342" t="s">
        <v>5491</v>
      </c>
      <c r="AL49" s="329">
        <v>1210.42</v>
      </c>
      <c r="AM49" s="329">
        <v>213.58</v>
      </c>
      <c r="AN49" s="329">
        <v>1424</v>
      </c>
      <c r="AO49" s="329">
        <v>0</v>
      </c>
      <c r="AP49" s="343">
        <v>44719</v>
      </c>
      <c r="AQ49" s="344">
        <v>44755</v>
      </c>
      <c r="AR49" s="340">
        <v>1806513623</v>
      </c>
      <c r="AS49" s="345" t="s">
        <v>5492</v>
      </c>
      <c r="AT49" s="346" t="s">
        <v>5428</v>
      </c>
    </row>
    <row r="50" spans="1:46" hidden="1">
      <c r="A50" s="324">
        <v>1422</v>
      </c>
      <c r="B50" s="347" t="s">
        <v>5493</v>
      </c>
      <c r="C50" s="347">
        <v>46747974</v>
      </c>
      <c r="D50" s="347" t="s">
        <v>165</v>
      </c>
      <c r="E50" s="347" t="s">
        <v>5494</v>
      </c>
      <c r="F50" s="347" t="s">
        <v>5495</v>
      </c>
      <c r="G50" s="347" t="s">
        <v>2687</v>
      </c>
      <c r="H50" s="347" t="s">
        <v>2687</v>
      </c>
      <c r="I50" s="347" t="s">
        <v>33</v>
      </c>
      <c r="J50" s="347" t="s">
        <v>2684</v>
      </c>
      <c r="K50" s="356">
        <v>478416</v>
      </c>
      <c r="L50" s="356">
        <v>406653.59</v>
      </c>
      <c r="M50" s="356">
        <v>71762.41</v>
      </c>
      <c r="N50" s="356">
        <v>478416</v>
      </c>
      <c r="O50" s="356">
        <v>406653.59</v>
      </c>
      <c r="P50" s="356">
        <v>71762.41</v>
      </c>
      <c r="Q50" s="348">
        <v>44439</v>
      </c>
      <c r="R50" s="323">
        <v>0</v>
      </c>
      <c r="S50" s="323" t="s">
        <v>2705</v>
      </c>
      <c r="T50" s="324" t="s">
        <v>2705</v>
      </c>
      <c r="U50" s="325">
        <v>70891508</v>
      </c>
      <c r="V50" s="326">
        <v>478416</v>
      </c>
      <c r="W50" s="349">
        <v>43783</v>
      </c>
      <c r="X50" s="349">
        <v>43804</v>
      </c>
      <c r="Y50" s="324">
        <v>1422</v>
      </c>
      <c r="Z50" s="324"/>
      <c r="AA50" s="324" t="s">
        <v>4898</v>
      </c>
      <c r="AB50" s="339" t="s">
        <v>4899</v>
      </c>
      <c r="AC50" s="323" t="s">
        <v>2706</v>
      </c>
      <c r="AD50" s="323" t="s">
        <v>2707</v>
      </c>
      <c r="AE50" s="323" t="s">
        <v>5496</v>
      </c>
      <c r="AF50" s="338">
        <v>44762</v>
      </c>
      <c r="AG50" s="338">
        <v>44804</v>
      </c>
      <c r="AH50" s="340" t="s">
        <v>5497</v>
      </c>
      <c r="AI50" s="263" t="s">
        <v>5498</v>
      </c>
      <c r="AJ50" s="342">
        <v>16</v>
      </c>
      <c r="AK50" s="342" t="s">
        <v>5499</v>
      </c>
      <c r="AL50" s="329">
        <v>13.62</v>
      </c>
      <c r="AM50" s="329">
        <v>2.38</v>
      </c>
      <c r="AN50" s="329">
        <v>16</v>
      </c>
      <c r="AO50" s="329">
        <v>0</v>
      </c>
      <c r="AP50" s="343">
        <v>44771</v>
      </c>
      <c r="AQ50" s="344">
        <v>44797</v>
      </c>
      <c r="AR50" s="340">
        <v>1806514253</v>
      </c>
      <c r="AS50" s="345" t="s">
        <v>5500</v>
      </c>
      <c r="AT50" s="346" t="s">
        <v>5421</v>
      </c>
    </row>
    <row r="51" spans="1:46" hidden="1">
      <c r="A51" s="324">
        <v>5410</v>
      </c>
      <c r="B51" s="347" t="s">
        <v>4951</v>
      </c>
      <c r="C51" s="347">
        <v>854778</v>
      </c>
      <c r="D51" s="347" t="s">
        <v>2071</v>
      </c>
      <c r="E51" s="347" t="s">
        <v>4952</v>
      </c>
      <c r="F51" s="347" t="s">
        <v>4953</v>
      </c>
      <c r="G51" s="347" t="s">
        <v>2077</v>
      </c>
      <c r="H51" s="347" t="s">
        <v>4954</v>
      </c>
      <c r="I51" s="347" t="s">
        <v>33</v>
      </c>
      <c r="J51" s="347" t="s">
        <v>2684</v>
      </c>
      <c r="K51" s="356">
        <v>551508</v>
      </c>
      <c r="L51" s="356">
        <v>468781.78</v>
      </c>
      <c r="M51" s="356">
        <v>82726.22</v>
      </c>
      <c r="N51" s="356">
        <v>551508</v>
      </c>
      <c r="O51" s="356">
        <v>468781.78</v>
      </c>
      <c r="P51" s="356">
        <v>82726.22</v>
      </c>
      <c r="Q51" s="348">
        <v>44439</v>
      </c>
      <c r="R51" s="323">
        <v>5021</v>
      </c>
      <c r="S51" s="323" t="s">
        <v>4955</v>
      </c>
      <c r="T51" s="324" t="s">
        <v>4956</v>
      </c>
      <c r="U51" s="325" t="s">
        <v>3065</v>
      </c>
      <c r="V51" s="326">
        <v>551508</v>
      </c>
      <c r="W51" s="349">
        <v>43789</v>
      </c>
      <c r="X51" s="349">
        <v>43795</v>
      </c>
      <c r="Y51" s="324">
        <v>5410</v>
      </c>
      <c r="Z51" s="324"/>
      <c r="AA51" s="324" t="s">
        <v>4910</v>
      </c>
      <c r="AB51" s="339" t="s">
        <v>4911</v>
      </c>
      <c r="AC51" s="323" t="s">
        <v>2700</v>
      </c>
      <c r="AD51" s="323" t="s">
        <v>2701</v>
      </c>
      <c r="AE51" s="323" t="s">
        <v>4957</v>
      </c>
      <c r="AF51" s="338">
        <v>44621</v>
      </c>
      <c r="AG51" s="338">
        <v>44663</v>
      </c>
      <c r="AH51" s="340" t="s">
        <v>4958</v>
      </c>
      <c r="AI51" s="263" t="s">
        <v>4959</v>
      </c>
      <c r="AJ51" s="342">
        <v>96498</v>
      </c>
      <c r="AK51" s="342" t="s">
        <v>4960</v>
      </c>
      <c r="AL51" s="329">
        <v>82023.320000000007</v>
      </c>
      <c r="AM51" s="329">
        <v>14474.68</v>
      </c>
      <c r="AN51" s="329">
        <v>96498</v>
      </c>
      <c r="AO51" s="329">
        <v>0</v>
      </c>
      <c r="AP51" s="343">
        <v>44635</v>
      </c>
      <c r="AQ51" s="344">
        <v>44648</v>
      </c>
      <c r="AR51" s="340">
        <v>1806313999</v>
      </c>
      <c r="AS51" s="345" t="s">
        <v>2738</v>
      </c>
      <c r="AT51" s="346" t="s">
        <v>5088</v>
      </c>
    </row>
    <row r="52" spans="1:46" hidden="1">
      <c r="A52" s="324">
        <v>2445</v>
      </c>
      <c r="B52" s="347" t="s">
        <v>5263</v>
      </c>
      <c r="C52" s="347">
        <v>70695997</v>
      </c>
      <c r="D52" s="347" t="s">
        <v>5264</v>
      </c>
      <c r="E52" s="347" t="s">
        <v>5265</v>
      </c>
      <c r="F52" s="347" t="s">
        <v>5266</v>
      </c>
      <c r="G52" s="347" t="s">
        <v>881</v>
      </c>
      <c r="H52" s="347" t="s">
        <v>5267</v>
      </c>
      <c r="I52" s="347" t="s">
        <v>33</v>
      </c>
      <c r="J52" s="347" t="s">
        <v>2684</v>
      </c>
      <c r="K52" s="356">
        <v>935284</v>
      </c>
      <c r="L52" s="356">
        <v>794991.39</v>
      </c>
      <c r="M52" s="356">
        <v>140292.60999999999</v>
      </c>
      <c r="N52" s="356">
        <v>935284</v>
      </c>
      <c r="O52" s="356">
        <v>794991.39</v>
      </c>
      <c r="P52" s="356">
        <v>140292.60999999999</v>
      </c>
      <c r="Q52" s="348">
        <v>44439</v>
      </c>
      <c r="R52" s="323">
        <v>2036</v>
      </c>
      <c r="S52" s="323" t="s">
        <v>5268</v>
      </c>
      <c r="T52" s="324" t="s">
        <v>5269</v>
      </c>
      <c r="U52" s="325" t="s">
        <v>2972</v>
      </c>
      <c r="V52" s="326">
        <v>935284</v>
      </c>
      <c r="W52" s="349">
        <v>43789</v>
      </c>
      <c r="X52" s="349">
        <v>43795</v>
      </c>
      <c r="Y52" s="324">
        <v>2445</v>
      </c>
      <c r="Z52" s="324"/>
      <c r="AA52" s="324" t="s">
        <v>4910</v>
      </c>
      <c r="AB52" s="339" t="s">
        <v>4911</v>
      </c>
      <c r="AC52" s="323" t="s">
        <v>2700</v>
      </c>
      <c r="AD52" s="323" t="s">
        <v>2701</v>
      </c>
      <c r="AE52" s="323" t="s">
        <v>5270</v>
      </c>
      <c r="AF52" s="338">
        <v>44615</v>
      </c>
      <c r="AG52" s="338">
        <v>44657</v>
      </c>
      <c r="AH52" s="340" t="s">
        <v>5030</v>
      </c>
      <c r="AI52" s="263" t="s">
        <v>5271</v>
      </c>
      <c r="AJ52" s="342">
        <v>3458</v>
      </c>
      <c r="AK52" s="342" t="s">
        <v>5272</v>
      </c>
      <c r="AL52" s="329">
        <v>2939.32</v>
      </c>
      <c r="AM52" s="329">
        <v>518.67999999999995</v>
      </c>
      <c r="AN52" s="329">
        <v>3458</v>
      </c>
      <c r="AO52" s="329">
        <v>0</v>
      </c>
      <c r="AP52" s="343">
        <v>44658</v>
      </c>
      <c r="AQ52" s="344">
        <v>44659</v>
      </c>
      <c r="AR52" s="340">
        <v>1806314163</v>
      </c>
      <c r="AS52" s="345" t="s">
        <v>880</v>
      </c>
      <c r="AT52" s="346" t="s">
        <v>5273</v>
      </c>
    </row>
    <row r="53" spans="1:46" hidden="1">
      <c r="A53" s="324">
        <v>4439</v>
      </c>
      <c r="B53" s="347" t="s">
        <v>4961</v>
      </c>
      <c r="C53" s="347">
        <v>48283088</v>
      </c>
      <c r="D53" s="347" t="s">
        <v>1501</v>
      </c>
      <c r="E53" s="347" t="s">
        <v>4962</v>
      </c>
      <c r="F53" s="347" t="s">
        <v>4963</v>
      </c>
      <c r="G53" s="347" t="s">
        <v>1458</v>
      </c>
      <c r="H53" s="347" t="s">
        <v>2725</v>
      </c>
      <c r="I53" s="347" t="s">
        <v>33</v>
      </c>
      <c r="J53" s="347" t="s">
        <v>2684</v>
      </c>
      <c r="K53" s="356">
        <v>1742672</v>
      </c>
      <c r="L53" s="356">
        <v>1481271.19</v>
      </c>
      <c r="M53" s="356">
        <v>261400.81</v>
      </c>
      <c r="N53" s="356">
        <v>1742672</v>
      </c>
      <c r="O53" s="356">
        <v>1481271.19</v>
      </c>
      <c r="P53" s="356">
        <v>261400.81</v>
      </c>
      <c r="Q53" s="348">
        <v>44439</v>
      </c>
      <c r="R53" s="323">
        <v>4001</v>
      </c>
      <c r="S53" s="323" t="s">
        <v>2726</v>
      </c>
      <c r="T53" s="324" t="s">
        <v>4964</v>
      </c>
      <c r="U53" s="325" t="s">
        <v>3014</v>
      </c>
      <c r="V53" s="326">
        <v>1742672</v>
      </c>
      <c r="W53" s="349">
        <v>43789</v>
      </c>
      <c r="X53" s="349">
        <v>43795</v>
      </c>
      <c r="Y53" s="324">
        <v>4439</v>
      </c>
      <c r="Z53" s="324"/>
      <c r="AA53" s="324" t="s">
        <v>4910</v>
      </c>
      <c r="AB53" s="339" t="s">
        <v>4911</v>
      </c>
      <c r="AC53" s="323" t="s">
        <v>2700</v>
      </c>
      <c r="AD53" s="323" t="s">
        <v>2701</v>
      </c>
      <c r="AE53" s="323" t="s">
        <v>4965</v>
      </c>
      <c r="AF53" s="338">
        <v>44630</v>
      </c>
      <c r="AG53" s="338">
        <v>44676</v>
      </c>
      <c r="AH53" s="340" t="s">
        <v>4958</v>
      </c>
      <c r="AI53" s="263" t="s">
        <v>4959</v>
      </c>
      <c r="AJ53" s="342">
        <v>47021</v>
      </c>
      <c r="AK53" s="342" t="s">
        <v>4966</v>
      </c>
      <c r="AL53" s="329">
        <v>39967.870000000003</v>
      </c>
      <c r="AM53" s="329">
        <v>7053.13</v>
      </c>
      <c r="AN53" s="329">
        <v>47021</v>
      </c>
      <c r="AO53" s="329">
        <v>0</v>
      </c>
      <c r="AP53" s="343">
        <v>44637</v>
      </c>
      <c r="AQ53" s="344">
        <v>44648</v>
      </c>
      <c r="AR53" s="340">
        <v>1806315430</v>
      </c>
      <c r="AS53" s="345" t="s">
        <v>4967</v>
      </c>
      <c r="AT53" s="346" t="s">
        <v>5088</v>
      </c>
    </row>
    <row r="54" spans="1:46" hidden="1">
      <c r="A54" s="324">
        <v>4411</v>
      </c>
      <c r="B54" s="347" t="s">
        <v>5501</v>
      </c>
      <c r="C54" s="347">
        <v>70982121</v>
      </c>
      <c r="D54" s="347" t="s">
        <v>1459</v>
      </c>
      <c r="E54" s="347" t="s">
        <v>5502</v>
      </c>
      <c r="F54" s="347" t="s">
        <v>5503</v>
      </c>
      <c r="G54" s="347" t="s">
        <v>1458</v>
      </c>
      <c r="H54" s="347" t="s">
        <v>2725</v>
      </c>
      <c r="I54" s="347" t="s">
        <v>33</v>
      </c>
      <c r="J54" s="347" t="s">
        <v>2684</v>
      </c>
      <c r="K54" s="356">
        <v>600498</v>
      </c>
      <c r="L54" s="356">
        <v>510423.3</v>
      </c>
      <c r="M54" s="356">
        <v>90074.7</v>
      </c>
      <c r="N54" s="356">
        <v>600498</v>
      </c>
      <c r="O54" s="356">
        <v>510423.3</v>
      </c>
      <c r="P54" s="356">
        <v>90074.7</v>
      </c>
      <c r="Q54" s="348">
        <v>44439</v>
      </c>
      <c r="R54" s="323">
        <v>4001</v>
      </c>
      <c r="S54" s="323" t="s">
        <v>2726</v>
      </c>
      <c r="T54" s="324" t="s">
        <v>4964</v>
      </c>
      <c r="U54" s="325" t="s">
        <v>3014</v>
      </c>
      <c r="V54" s="326">
        <v>600498</v>
      </c>
      <c r="W54" s="349">
        <v>43789</v>
      </c>
      <c r="X54" s="349">
        <v>43795</v>
      </c>
      <c r="Y54" s="324">
        <v>4411</v>
      </c>
      <c r="Z54" s="324"/>
      <c r="AA54" s="324" t="s">
        <v>4910</v>
      </c>
      <c r="AB54" s="339" t="s">
        <v>4911</v>
      </c>
      <c r="AC54" s="323" t="s">
        <v>2700</v>
      </c>
      <c r="AD54" s="323" t="s">
        <v>2701</v>
      </c>
      <c r="AE54" s="323" t="s">
        <v>5504</v>
      </c>
      <c r="AF54" s="338">
        <v>44732</v>
      </c>
      <c r="AG54" s="338">
        <v>44776</v>
      </c>
      <c r="AH54" s="340" t="s">
        <v>5213</v>
      </c>
      <c r="AI54" s="263" t="s">
        <v>5214</v>
      </c>
      <c r="AJ54" s="342">
        <v>75995</v>
      </c>
      <c r="AK54" s="342" t="s">
        <v>5505</v>
      </c>
      <c r="AL54" s="329">
        <v>64595.75</v>
      </c>
      <c r="AM54" s="329">
        <v>11399.25</v>
      </c>
      <c r="AN54" s="329">
        <v>75995</v>
      </c>
      <c r="AO54" s="329">
        <v>0</v>
      </c>
      <c r="AP54" s="343">
        <v>44750</v>
      </c>
      <c r="AQ54" s="344">
        <v>44755</v>
      </c>
      <c r="AR54" s="340">
        <v>1806315544</v>
      </c>
      <c r="AS54" s="345" t="s">
        <v>4709</v>
      </c>
      <c r="AT54" s="346" t="s">
        <v>5428</v>
      </c>
    </row>
    <row r="55" spans="1:46" hidden="1">
      <c r="A55" s="324">
        <v>3443</v>
      </c>
      <c r="B55" s="347" t="s">
        <v>4903</v>
      </c>
      <c r="C55" s="347">
        <v>16389581</v>
      </c>
      <c r="D55" s="347" t="s">
        <v>1448</v>
      </c>
      <c r="E55" s="347" t="s">
        <v>4904</v>
      </c>
      <c r="F55" s="347" t="s">
        <v>4905</v>
      </c>
      <c r="G55" s="347" t="s">
        <v>4906</v>
      </c>
      <c r="H55" s="347" t="s">
        <v>4907</v>
      </c>
      <c r="I55" s="347" t="s">
        <v>33</v>
      </c>
      <c r="J55" s="347" t="s">
        <v>2684</v>
      </c>
      <c r="K55" s="356">
        <v>687200</v>
      </c>
      <c r="L55" s="356">
        <v>584120</v>
      </c>
      <c r="M55" s="356">
        <v>103080</v>
      </c>
      <c r="N55" s="356">
        <v>687200</v>
      </c>
      <c r="O55" s="356">
        <v>584120</v>
      </c>
      <c r="P55" s="356">
        <v>103080</v>
      </c>
      <c r="Q55" s="348">
        <v>44439</v>
      </c>
      <c r="R55" s="323">
        <v>3033</v>
      </c>
      <c r="S55" s="323" t="s">
        <v>4908</v>
      </c>
      <c r="T55" s="324" t="s">
        <v>4909</v>
      </c>
      <c r="U55" s="325" t="s">
        <v>3013</v>
      </c>
      <c r="V55" s="326">
        <v>687200</v>
      </c>
      <c r="W55" s="349">
        <v>43789</v>
      </c>
      <c r="X55" s="349">
        <v>43795</v>
      </c>
      <c r="Y55" s="324">
        <v>3443</v>
      </c>
      <c r="Z55" s="324"/>
      <c r="AA55" s="324" t="s">
        <v>4910</v>
      </c>
      <c r="AB55" s="339" t="s">
        <v>4911</v>
      </c>
      <c r="AC55" s="323" t="s">
        <v>2700</v>
      </c>
      <c r="AD55" s="323" t="s">
        <v>2701</v>
      </c>
      <c r="AE55" s="323" t="s">
        <v>4912</v>
      </c>
      <c r="AF55" s="338">
        <v>44568</v>
      </c>
      <c r="AG55" s="338">
        <v>44610</v>
      </c>
      <c r="AH55" s="340" t="s">
        <v>4913</v>
      </c>
      <c r="AI55" s="263" t="s">
        <v>4914</v>
      </c>
      <c r="AJ55" s="342">
        <v>53499</v>
      </c>
      <c r="AK55" s="342" t="s">
        <v>4915</v>
      </c>
      <c r="AL55" s="329">
        <v>45474.15</v>
      </c>
      <c r="AM55" s="329">
        <v>8024.85</v>
      </c>
      <c r="AN55" s="329">
        <v>53499</v>
      </c>
      <c r="AO55" s="329">
        <v>0</v>
      </c>
      <c r="AP55" s="343">
        <v>44600</v>
      </c>
      <c r="AQ55" s="344">
        <v>44606</v>
      </c>
      <c r="AR55" s="340">
        <v>1806315709</v>
      </c>
      <c r="AS55" s="323" t="s">
        <v>1452</v>
      </c>
      <c r="AT55" s="346" t="s">
        <v>4828</v>
      </c>
    </row>
    <row r="56" spans="1:46" ht="45.75" hidden="1">
      <c r="A56" s="324">
        <v>2321</v>
      </c>
      <c r="B56" s="347" t="s">
        <v>5274</v>
      </c>
      <c r="C56" s="347">
        <v>72742976</v>
      </c>
      <c r="D56" s="347" t="s">
        <v>499</v>
      </c>
      <c r="E56" s="347" t="s">
        <v>5275</v>
      </c>
      <c r="F56" s="347" t="s">
        <v>5276</v>
      </c>
      <c r="G56" s="347" t="s">
        <v>448</v>
      </c>
      <c r="H56" s="347" t="s">
        <v>2686</v>
      </c>
      <c r="I56" s="347" t="s">
        <v>33</v>
      </c>
      <c r="J56" s="347" t="s">
        <v>2684</v>
      </c>
      <c r="K56" s="356">
        <v>616096</v>
      </c>
      <c r="L56" s="356">
        <v>523681.6</v>
      </c>
      <c r="M56" s="356">
        <v>92414.399999999994</v>
      </c>
      <c r="N56" s="356">
        <v>616096</v>
      </c>
      <c r="O56" s="356">
        <v>523681.6</v>
      </c>
      <c r="P56" s="356">
        <v>92414.399999999994</v>
      </c>
      <c r="Q56" s="348">
        <v>44439</v>
      </c>
      <c r="R56" s="323">
        <v>2001</v>
      </c>
      <c r="S56" s="323" t="s">
        <v>2703</v>
      </c>
      <c r="T56" s="324" t="s">
        <v>5242</v>
      </c>
      <c r="U56" s="325" t="s">
        <v>2959</v>
      </c>
      <c r="V56" s="326">
        <v>616096</v>
      </c>
      <c r="W56" s="349">
        <v>43789</v>
      </c>
      <c r="X56" s="349">
        <v>43795</v>
      </c>
      <c r="Y56" s="324">
        <v>2321</v>
      </c>
      <c r="Z56" s="324"/>
      <c r="AA56" s="324" t="s">
        <v>4910</v>
      </c>
      <c r="AB56" s="339" t="s">
        <v>4911</v>
      </c>
      <c r="AC56" s="323" t="s">
        <v>2700</v>
      </c>
      <c r="AD56" s="323" t="s">
        <v>2701</v>
      </c>
      <c r="AE56" s="323" t="s">
        <v>5277</v>
      </c>
      <c r="AF56" s="338">
        <v>44699</v>
      </c>
      <c r="AG56" s="338">
        <v>44741</v>
      </c>
      <c r="AH56" s="340" t="s">
        <v>5131</v>
      </c>
      <c r="AI56" s="263" t="s">
        <v>5132</v>
      </c>
      <c r="AJ56" s="342">
        <v>1224</v>
      </c>
      <c r="AK56" s="402" t="s">
        <v>5278</v>
      </c>
      <c r="AL56" s="329">
        <v>1040.4000000000001</v>
      </c>
      <c r="AM56" s="329">
        <v>183.6</v>
      </c>
      <c r="AN56" s="329">
        <v>1224</v>
      </c>
      <c r="AO56" s="329">
        <v>0</v>
      </c>
      <c r="AP56" s="343">
        <v>44719</v>
      </c>
      <c r="AQ56" s="344">
        <v>44727</v>
      </c>
      <c r="AR56" s="340">
        <v>1806316169</v>
      </c>
      <c r="AS56" s="323" t="s">
        <v>502</v>
      </c>
      <c r="AT56" s="346" t="s">
        <v>5194</v>
      </c>
    </row>
    <row r="57" spans="1:46" hidden="1">
      <c r="A57" s="324">
        <v>2498</v>
      </c>
      <c r="B57" s="347" t="s">
        <v>5506</v>
      </c>
      <c r="C57" s="347">
        <v>70695539</v>
      </c>
      <c r="D57" s="347" t="s">
        <v>894</v>
      </c>
      <c r="E57" s="347" t="s">
        <v>5507</v>
      </c>
      <c r="F57" s="347" t="s">
        <v>5508</v>
      </c>
      <c r="G57" s="347" t="s">
        <v>902</v>
      </c>
      <c r="H57" s="347" t="s">
        <v>5509</v>
      </c>
      <c r="I57" s="347" t="s">
        <v>33</v>
      </c>
      <c r="J57" s="347" t="s">
        <v>2684</v>
      </c>
      <c r="K57" s="356">
        <v>1246050</v>
      </c>
      <c r="L57" s="356">
        <v>1059142.47</v>
      </c>
      <c r="M57" s="356">
        <v>186907.53</v>
      </c>
      <c r="N57" s="356">
        <v>1246050</v>
      </c>
      <c r="O57" s="356">
        <v>1059142.47</v>
      </c>
      <c r="P57" s="356">
        <v>186907.53</v>
      </c>
      <c r="Q57" s="348">
        <v>44439</v>
      </c>
      <c r="R57" s="323">
        <v>2047</v>
      </c>
      <c r="S57" s="323" t="s">
        <v>5510</v>
      </c>
      <c r="T57" s="324" t="s">
        <v>5511</v>
      </c>
      <c r="U57" s="325" t="s">
        <v>2975</v>
      </c>
      <c r="V57" s="326">
        <v>1246050</v>
      </c>
      <c r="W57" s="349">
        <v>43789</v>
      </c>
      <c r="X57" s="349">
        <v>43795</v>
      </c>
      <c r="Y57" s="324">
        <v>2498</v>
      </c>
      <c r="Z57" s="324"/>
      <c r="AA57" s="324" t="s">
        <v>4910</v>
      </c>
      <c r="AB57" s="339" t="s">
        <v>4911</v>
      </c>
      <c r="AC57" s="323" t="s">
        <v>4860</v>
      </c>
      <c r="AD57" s="323" t="s">
        <v>4861</v>
      </c>
      <c r="AE57" s="323" t="s">
        <v>5512</v>
      </c>
      <c r="AF57" s="338">
        <v>44734</v>
      </c>
      <c r="AG57" s="338">
        <v>44778</v>
      </c>
      <c r="AH57" s="340" t="s">
        <v>5497</v>
      </c>
      <c r="AI57" s="263" t="s">
        <v>5498</v>
      </c>
      <c r="AJ57" s="342">
        <v>4425</v>
      </c>
      <c r="AK57" s="342" t="s">
        <v>5513</v>
      </c>
      <c r="AL57" s="329">
        <v>3761.29</v>
      </c>
      <c r="AM57" s="329">
        <v>663.71</v>
      </c>
      <c r="AN57" s="329">
        <v>4425</v>
      </c>
      <c r="AO57" s="329">
        <v>0</v>
      </c>
      <c r="AP57" s="343">
        <v>44741</v>
      </c>
      <c r="AQ57" s="344">
        <v>44755</v>
      </c>
      <c r="AR57" s="340">
        <v>1806314243</v>
      </c>
      <c r="AS57" s="345" t="s">
        <v>5514</v>
      </c>
      <c r="AT57" s="346" t="s">
        <v>5428</v>
      </c>
    </row>
    <row r="58" spans="1:46" hidden="1">
      <c r="A58" s="324">
        <v>3415</v>
      </c>
      <c r="B58" s="347" t="s">
        <v>5515</v>
      </c>
      <c r="C58" s="347">
        <v>72743271</v>
      </c>
      <c r="D58" s="347" t="s">
        <v>1158</v>
      </c>
      <c r="E58" s="347" t="s">
        <v>5516</v>
      </c>
      <c r="F58" s="347" t="s">
        <v>5517</v>
      </c>
      <c r="G58" s="347" t="s">
        <v>2720</v>
      </c>
      <c r="H58" s="347" t="s">
        <v>2721</v>
      </c>
      <c r="I58" s="347" t="s">
        <v>33</v>
      </c>
      <c r="J58" s="347" t="s">
        <v>2684</v>
      </c>
      <c r="K58" s="356">
        <v>1467707</v>
      </c>
      <c r="L58" s="356">
        <v>1247550.93</v>
      </c>
      <c r="M58" s="356">
        <v>220156.07</v>
      </c>
      <c r="N58" s="356">
        <v>1467707</v>
      </c>
      <c r="O58" s="356">
        <v>1247550.93</v>
      </c>
      <c r="P58" s="356">
        <v>220156.07</v>
      </c>
      <c r="Q58" s="348">
        <v>44439</v>
      </c>
      <c r="R58" s="323">
        <v>3001</v>
      </c>
      <c r="S58" s="323" t="s">
        <v>2722</v>
      </c>
      <c r="T58" s="324" t="s">
        <v>2723</v>
      </c>
      <c r="U58" s="325" t="s">
        <v>2992</v>
      </c>
      <c r="V58" s="326">
        <v>1467707</v>
      </c>
      <c r="W58" s="349">
        <v>43789</v>
      </c>
      <c r="X58" s="349">
        <v>43795</v>
      </c>
      <c r="Y58" s="324">
        <v>3415</v>
      </c>
      <c r="Z58" s="324"/>
      <c r="AA58" s="324" t="s">
        <v>4910</v>
      </c>
      <c r="AB58" s="339" t="s">
        <v>4911</v>
      </c>
      <c r="AC58" s="323" t="s">
        <v>4860</v>
      </c>
      <c r="AD58" s="323" t="s">
        <v>4861</v>
      </c>
      <c r="AE58" s="323" t="s">
        <v>5518</v>
      </c>
      <c r="AF58" s="338">
        <v>44804</v>
      </c>
      <c r="AG58" s="338">
        <v>44847</v>
      </c>
      <c r="AH58" s="340" t="s">
        <v>5180</v>
      </c>
      <c r="AI58" s="263" t="s">
        <v>5181</v>
      </c>
      <c r="AJ58" s="342">
        <v>173724</v>
      </c>
      <c r="AK58" s="342" t="s">
        <v>5519</v>
      </c>
      <c r="AL58" s="329">
        <v>147665.43</v>
      </c>
      <c r="AM58" s="329">
        <v>26058.57</v>
      </c>
      <c r="AN58" s="329">
        <v>173724</v>
      </c>
      <c r="AO58" s="329">
        <v>0</v>
      </c>
      <c r="AP58" s="343">
        <v>44817</v>
      </c>
      <c r="AQ58" s="344">
        <v>44825</v>
      </c>
      <c r="AR58" s="340">
        <v>1806315328</v>
      </c>
      <c r="AS58" s="323" t="s">
        <v>1160</v>
      </c>
      <c r="AT58" s="346" t="s">
        <v>5447</v>
      </c>
    </row>
    <row r="59" spans="1:46" hidden="1">
      <c r="A59" s="324">
        <v>2328</v>
      </c>
      <c r="B59" s="347" t="s">
        <v>5279</v>
      </c>
      <c r="C59" s="347">
        <v>71294988</v>
      </c>
      <c r="D59" s="347" t="s">
        <v>3326</v>
      </c>
      <c r="E59" s="347" t="s">
        <v>5280</v>
      </c>
      <c r="F59" s="347" t="s">
        <v>5281</v>
      </c>
      <c r="G59" s="347" t="s">
        <v>2685</v>
      </c>
      <c r="H59" s="347" t="s">
        <v>2686</v>
      </c>
      <c r="I59" s="347" t="s">
        <v>33</v>
      </c>
      <c r="J59" s="347" t="s">
        <v>2684</v>
      </c>
      <c r="K59" s="356">
        <v>1501747</v>
      </c>
      <c r="L59" s="356">
        <v>1276484.93</v>
      </c>
      <c r="M59" s="356">
        <v>225262.07</v>
      </c>
      <c r="N59" s="356">
        <v>1501747</v>
      </c>
      <c r="O59" s="356">
        <v>1276484.93</v>
      </c>
      <c r="P59" s="356">
        <v>225262.07</v>
      </c>
      <c r="Q59" s="348">
        <v>44439</v>
      </c>
      <c r="R59" s="323">
        <v>2001</v>
      </c>
      <c r="S59" s="323" t="s">
        <v>2703</v>
      </c>
      <c r="T59" s="324" t="s">
        <v>5242</v>
      </c>
      <c r="U59" s="325" t="s">
        <v>2959</v>
      </c>
      <c r="V59" s="326">
        <v>1501747</v>
      </c>
      <c r="W59" s="349">
        <v>43789</v>
      </c>
      <c r="X59" s="349">
        <v>43795</v>
      </c>
      <c r="Y59" s="324">
        <v>2328</v>
      </c>
      <c r="Z59" s="324"/>
      <c r="AA59" s="324" t="s">
        <v>4910</v>
      </c>
      <c r="AB59" s="339" t="s">
        <v>4911</v>
      </c>
      <c r="AC59" s="323" t="s">
        <v>4860</v>
      </c>
      <c r="AD59" s="323" t="s">
        <v>4861</v>
      </c>
      <c r="AE59" s="323" t="s">
        <v>5282</v>
      </c>
      <c r="AF59" s="338">
        <v>44713</v>
      </c>
      <c r="AG59" s="338">
        <v>44757</v>
      </c>
      <c r="AH59" s="340" t="s">
        <v>5283</v>
      </c>
      <c r="AI59" s="263" t="s">
        <v>5284</v>
      </c>
      <c r="AJ59" s="342">
        <v>30135</v>
      </c>
      <c r="AK59" s="342" t="s">
        <v>5285</v>
      </c>
      <c r="AL59" s="329">
        <v>25614.78</v>
      </c>
      <c r="AM59" s="329">
        <v>4520.22</v>
      </c>
      <c r="AN59" s="329">
        <v>30135</v>
      </c>
      <c r="AO59" s="329">
        <v>0</v>
      </c>
      <c r="AP59" s="343">
        <v>44729</v>
      </c>
      <c r="AQ59" s="344">
        <v>44734</v>
      </c>
      <c r="AR59" s="340">
        <v>1806315623</v>
      </c>
      <c r="AS59" s="323" t="s">
        <v>5286</v>
      </c>
      <c r="AT59" s="346" t="s">
        <v>5246</v>
      </c>
    </row>
    <row r="60" spans="1:46" hidden="1">
      <c r="A60" s="324">
        <v>4466</v>
      </c>
      <c r="B60" s="347" t="s">
        <v>4916</v>
      </c>
      <c r="C60" s="347">
        <v>70982074</v>
      </c>
      <c r="D60" s="347" t="s">
        <v>2752</v>
      </c>
      <c r="E60" s="347" t="s">
        <v>4917</v>
      </c>
      <c r="F60" s="347" t="s">
        <v>2753</v>
      </c>
      <c r="G60" s="347" t="s">
        <v>1754</v>
      </c>
      <c r="H60" s="347" t="s">
        <v>2754</v>
      </c>
      <c r="I60" s="347" t="s">
        <v>33</v>
      </c>
      <c r="J60" s="347" t="s">
        <v>2684</v>
      </c>
      <c r="K60" s="356">
        <v>1195211</v>
      </c>
      <c r="L60" s="356">
        <v>1015929.34</v>
      </c>
      <c r="M60" s="356">
        <v>179281.66</v>
      </c>
      <c r="N60" s="356">
        <v>1195211</v>
      </c>
      <c r="O60" s="356">
        <v>1015929.34</v>
      </c>
      <c r="P60" s="356">
        <v>179281.66</v>
      </c>
      <c r="Q60" s="348">
        <v>44439</v>
      </c>
      <c r="R60" s="323">
        <v>4011</v>
      </c>
      <c r="S60" s="323" t="s">
        <v>2755</v>
      </c>
      <c r="T60" s="324" t="s">
        <v>4918</v>
      </c>
      <c r="U60" s="325" t="s">
        <v>3037</v>
      </c>
      <c r="V60" s="326">
        <v>1195211</v>
      </c>
      <c r="W60" s="349">
        <v>43794</v>
      </c>
      <c r="X60" s="349">
        <v>43801</v>
      </c>
      <c r="Y60" s="324">
        <v>4466</v>
      </c>
      <c r="Z60" s="324"/>
      <c r="AA60" s="324" t="s">
        <v>4919</v>
      </c>
      <c r="AB60" s="339" t="s">
        <v>4920</v>
      </c>
      <c r="AC60" s="323" t="s">
        <v>2700</v>
      </c>
      <c r="AD60" s="323" t="s">
        <v>2701</v>
      </c>
      <c r="AE60" s="323" t="s">
        <v>4921</v>
      </c>
      <c r="AF60" s="338">
        <v>44600</v>
      </c>
      <c r="AG60" s="338">
        <v>44642</v>
      </c>
      <c r="AH60" s="340" t="s">
        <v>4922</v>
      </c>
      <c r="AI60" s="263" t="s">
        <v>4923</v>
      </c>
      <c r="AJ60" s="342">
        <v>69537</v>
      </c>
      <c r="AK60" s="342" t="s">
        <v>4924</v>
      </c>
      <c r="AL60" s="329">
        <v>59106.49</v>
      </c>
      <c r="AM60" s="329">
        <v>10430.51</v>
      </c>
      <c r="AN60" s="329">
        <v>69537</v>
      </c>
      <c r="AO60" s="329">
        <v>0</v>
      </c>
      <c r="AP60" s="343">
        <v>44603</v>
      </c>
      <c r="AQ60" s="344">
        <v>44622</v>
      </c>
      <c r="AR60" s="340">
        <v>1806315298</v>
      </c>
      <c r="AS60" s="345" t="s">
        <v>4789</v>
      </c>
      <c r="AT60" s="346" t="s">
        <v>4894</v>
      </c>
    </row>
    <row r="61" spans="1:46" hidden="1">
      <c r="A61" s="324">
        <v>4444</v>
      </c>
      <c r="B61" s="347" t="s">
        <v>5287</v>
      </c>
      <c r="C61" s="347">
        <v>48282979</v>
      </c>
      <c r="D61" s="347" t="s">
        <v>1587</v>
      </c>
      <c r="E61" s="347" t="s">
        <v>5288</v>
      </c>
      <c r="F61" s="347" t="s">
        <v>5289</v>
      </c>
      <c r="G61" s="347" t="s">
        <v>1586</v>
      </c>
      <c r="H61" s="347" t="s">
        <v>5290</v>
      </c>
      <c r="I61" s="347" t="s">
        <v>33</v>
      </c>
      <c r="J61" s="347" t="s">
        <v>2684</v>
      </c>
      <c r="K61" s="356">
        <v>769380</v>
      </c>
      <c r="L61" s="356">
        <v>653972.99</v>
      </c>
      <c r="M61" s="356">
        <v>115407.01</v>
      </c>
      <c r="N61" s="356">
        <v>769380</v>
      </c>
      <c r="O61" s="356">
        <v>653972.99</v>
      </c>
      <c r="P61" s="356">
        <v>115407.01</v>
      </c>
      <c r="Q61" s="348">
        <v>44439</v>
      </c>
      <c r="R61" s="323">
        <v>4004</v>
      </c>
      <c r="S61" s="323" t="s">
        <v>5291</v>
      </c>
      <c r="T61" s="324" t="s">
        <v>5292</v>
      </c>
      <c r="U61" s="325" t="s">
        <v>3018</v>
      </c>
      <c r="V61" s="326">
        <v>769380</v>
      </c>
      <c r="W61" s="349">
        <v>43796</v>
      </c>
      <c r="X61" s="349">
        <v>43804</v>
      </c>
      <c r="Y61" s="324">
        <v>4444</v>
      </c>
      <c r="Z61" s="324"/>
      <c r="AA61" s="324" t="s">
        <v>5293</v>
      </c>
      <c r="AB61" s="339" t="s">
        <v>5294</v>
      </c>
      <c r="AC61" s="323" t="s">
        <v>2700</v>
      </c>
      <c r="AD61" s="323" t="s">
        <v>2701</v>
      </c>
      <c r="AE61" s="323" t="s">
        <v>5295</v>
      </c>
      <c r="AF61" s="338">
        <v>44676</v>
      </c>
      <c r="AG61" s="338">
        <v>44718</v>
      </c>
      <c r="AH61" s="340" t="s">
        <v>5296</v>
      </c>
      <c r="AI61" s="263" t="s">
        <v>5297</v>
      </c>
      <c r="AJ61" s="342">
        <v>84950</v>
      </c>
      <c r="AK61" s="342" t="s">
        <v>5298</v>
      </c>
      <c r="AL61" s="329">
        <v>72207.520000000004</v>
      </c>
      <c r="AM61" s="329">
        <v>12742.48</v>
      </c>
      <c r="AN61" s="329">
        <v>84950</v>
      </c>
      <c r="AO61" s="329">
        <v>0</v>
      </c>
      <c r="AP61" s="343">
        <v>44693</v>
      </c>
      <c r="AQ61" s="344">
        <v>44700</v>
      </c>
      <c r="AR61" s="340">
        <v>1806314232</v>
      </c>
      <c r="AS61" s="345" t="s">
        <v>5299</v>
      </c>
      <c r="AT61" s="346" t="s">
        <v>5073</v>
      </c>
    </row>
    <row r="62" spans="1:46" hidden="1">
      <c r="A62" s="324">
        <v>5484</v>
      </c>
      <c r="B62" s="347" t="s">
        <v>5300</v>
      </c>
      <c r="C62" s="347">
        <v>72743255</v>
      </c>
      <c r="D62" s="347" t="s">
        <v>2289</v>
      </c>
      <c r="E62" s="347" t="s">
        <v>5301</v>
      </c>
      <c r="F62" s="347" t="s">
        <v>5302</v>
      </c>
      <c r="G62" s="347" t="s">
        <v>2293</v>
      </c>
      <c r="H62" s="347" t="s">
        <v>5303</v>
      </c>
      <c r="I62" s="347" t="s">
        <v>33</v>
      </c>
      <c r="J62" s="347" t="s">
        <v>2684</v>
      </c>
      <c r="K62" s="356">
        <v>240414</v>
      </c>
      <c r="L62" s="356">
        <v>204351.9</v>
      </c>
      <c r="M62" s="356">
        <v>36062.1</v>
      </c>
      <c r="N62" s="356">
        <v>240414</v>
      </c>
      <c r="O62" s="356">
        <v>204351.9</v>
      </c>
      <c r="P62" s="356">
        <v>36062.1</v>
      </c>
      <c r="Q62" s="348">
        <v>44439</v>
      </c>
      <c r="R62" s="323">
        <v>5036</v>
      </c>
      <c r="S62" s="323" t="s">
        <v>5304</v>
      </c>
      <c r="T62" s="324" t="s">
        <v>5305</v>
      </c>
      <c r="U62" s="325" t="s">
        <v>3084</v>
      </c>
      <c r="V62" s="326">
        <v>240414</v>
      </c>
      <c r="W62" s="349">
        <v>43796</v>
      </c>
      <c r="X62" s="349">
        <v>43804</v>
      </c>
      <c r="Y62" s="324">
        <v>5484</v>
      </c>
      <c r="Z62" s="324"/>
      <c r="AA62" s="324" t="s">
        <v>5293</v>
      </c>
      <c r="AB62" s="339" t="s">
        <v>5294</v>
      </c>
      <c r="AC62" s="323" t="s">
        <v>2700</v>
      </c>
      <c r="AD62" s="323" t="s">
        <v>2701</v>
      </c>
      <c r="AE62" s="323" t="s">
        <v>5306</v>
      </c>
      <c r="AF62" s="338">
        <v>44679</v>
      </c>
      <c r="AG62" s="338">
        <v>44721</v>
      </c>
      <c r="AH62" s="340" t="s">
        <v>5030</v>
      </c>
      <c r="AI62" s="263" t="s">
        <v>5271</v>
      </c>
      <c r="AJ62" s="342">
        <v>6477</v>
      </c>
      <c r="AK62" s="342" t="s">
        <v>5307</v>
      </c>
      <c r="AL62" s="329">
        <v>5505.45</v>
      </c>
      <c r="AM62" s="329">
        <v>971.55</v>
      </c>
      <c r="AN62" s="329">
        <v>6477</v>
      </c>
      <c r="AO62" s="329">
        <v>0</v>
      </c>
      <c r="AP62" s="343">
        <v>44698</v>
      </c>
      <c r="AQ62" s="344">
        <v>44700</v>
      </c>
      <c r="AR62" s="340">
        <v>1806315655</v>
      </c>
      <c r="AS62" s="323" t="s">
        <v>2292</v>
      </c>
      <c r="AT62" s="346" t="s">
        <v>5073</v>
      </c>
    </row>
    <row r="63" spans="1:46" hidden="1">
      <c r="A63" s="324">
        <v>3432</v>
      </c>
      <c r="B63" s="347" t="s">
        <v>5520</v>
      </c>
      <c r="C63" s="347">
        <v>70695121</v>
      </c>
      <c r="D63" s="347" t="s">
        <v>1254</v>
      </c>
      <c r="E63" s="347" t="s">
        <v>5521</v>
      </c>
      <c r="F63" s="347" t="s">
        <v>5522</v>
      </c>
      <c r="G63" s="347" t="s">
        <v>1253</v>
      </c>
      <c r="H63" s="347" t="s">
        <v>5523</v>
      </c>
      <c r="I63" s="347" t="s">
        <v>33</v>
      </c>
      <c r="J63" s="347" t="s">
        <v>2684</v>
      </c>
      <c r="K63" s="356">
        <v>521310</v>
      </c>
      <c r="L63" s="356">
        <v>443113.5</v>
      </c>
      <c r="M63" s="356">
        <v>78196.5</v>
      </c>
      <c r="N63" s="356">
        <v>521310</v>
      </c>
      <c r="O63" s="356">
        <v>443113.5</v>
      </c>
      <c r="P63" s="356">
        <v>78196.5</v>
      </c>
      <c r="Q63" s="348">
        <v>44439</v>
      </c>
      <c r="R63" s="323">
        <v>3030</v>
      </c>
      <c r="S63" s="323" t="s">
        <v>5524</v>
      </c>
      <c r="T63" s="324" t="s">
        <v>5525</v>
      </c>
      <c r="U63" s="325" t="s">
        <v>2998</v>
      </c>
      <c r="V63" s="326">
        <v>521310</v>
      </c>
      <c r="W63" s="349">
        <v>43796</v>
      </c>
      <c r="X63" s="349">
        <v>43804</v>
      </c>
      <c r="Y63" s="324">
        <v>3432</v>
      </c>
      <c r="Z63" s="324"/>
      <c r="AA63" s="324" t="s">
        <v>5293</v>
      </c>
      <c r="AB63" s="339" t="s">
        <v>5294</v>
      </c>
      <c r="AC63" s="323" t="s">
        <v>2700</v>
      </c>
      <c r="AD63" s="323" t="s">
        <v>2701</v>
      </c>
      <c r="AE63" s="323" t="s">
        <v>5526</v>
      </c>
      <c r="AF63" s="338">
        <v>44763</v>
      </c>
      <c r="AG63" s="338">
        <v>44805</v>
      </c>
      <c r="AH63" s="340" t="s">
        <v>5527</v>
      </c>
      <c r="AI63" s="263" t="s">
        <v>5528</v>
      </c>
      <c r="AJ63" s="342">
        <v>28936</v>
      </c>
      <c r="AK63" s="342" t="s">
        <v>4930</v>
      </c>
      <c r="AL63" s="329">
        <v>24595.599999999999</v>
      </c>
      <c r="AM63" s="329">
        <v>4340.3999999999996</v>
      </c>
      <c r="AN63" s="329">
        <v>28936</v>
      </c>
      <c r="AO63" s="329">
        <v>0</v>
      </c>
      <c r="AP63" s="343">
        <v>44782</v>
      </c>
      <c r="AQ63" s="344">
        <v>44783</v>
      </c>
      <c r="AR63" s="340">
        <v>1806316033</v>
      </c>
      <c r="AS63" s="323" t="s">
        <v>1257</v>
      </c>
      <c r="AT63" s="346" t="s">
        <v>5529</v>
      </c>
    </row>
    <row r="64" spans="1:46" hidden="1">
      <c r="A64" s="324">
        <v>4432</v>
      </c>
      <c r="B64" s="347" t="s">
        <v>5308</v>
      </c>
      <c r="C64" s="347">
        <v>70695903</v>
      </c>
      <c r="D64" s="347" t="s">
        <v>1670</v>
      </c>
      <c r="E64" s="347" t="s">
        <v>5309</v>
      </c>
      <c r="F64" s="347" t="s">
        <v>5310</v>
      </c>
      <c r="G64" s="347" t="s">
        <v>1677</v>
      </c>
      <c r="H64" s="347" t="s">
        <v>5311</v>
      </c>
      <c r="I64" s="347" t="s">
        <v>33</v>
      </c>
      <c r="J64" s="347" t="s">
        <v>2684</v>
      </c>
      <c r="K64" s="356">
        <v>864597</v>
      </c>
      <c r="L64" s="356">
        <v>734907.43</v>
      </c>
      <c r="M64" s="356">
        <v>129689.57</v>
      </c>
      <c r="N64" s="356">
        <v>864597</v>
      </c>
      <c r="O64" s="356">
        <v>734907.43</v>
      </c>
      <c r="P64" s="356">
        <v>129689.57</v>
      </c>
      <c r="Q64" s="348">
        <v>44439</v>
      </c>
      <c r="R64" s="323">
        <v>4035</v>
      </c>
      <c r="S64" s="323" t="s">
        <v>5312</v>
      </c>
      <c r="T64" s="324" t="s">
        <v>5313</v>
      </c>
      <c r="U64" s="325" t="s">
        <v>3027</v>
      </c>
      <c r="V64" s="326">
        <v>864597</v>
      </c>
      <c r="W64" s="349">
        <v>43796</v>
      </c>
      <c r="X64" s="349">
        <v>43804</v>
      </c>
      <c r="Y64" s="324">
        <v>4432</v>
      </c>
      <c r="Z64" s="324"/>
      <c r="AA64" s="324" t="s">
        <v>5293</v>
      </c>
      <c r="AB64" s="339" t="s">
        <v>5294</v>
      </c>
      <c r="AC64" s="323" t="s">
        <v>4860</v>
      </c>
      <c r="AD64" s="323" t="s">
        <v>4861</v>
      </c>
      <c r="AE64" s="323" t="s">
        <v>5314</v>
      </c>
      <c r="AF64" s="338">
        <v>44662</v>
      </c>
      <c r="AG64" s="338">
        <v>44706</v>
      </c>
      <c r="AH64" s="340" t="s">
        <v>4928</v>
      </c>
      <c r="AI64" s="263" t="s">
        <v>4929</v>
      </c>
      <c r="AJ64" s="342">
        <v>1644</v>
      </c>
      <c r="AK64" s="342" t="s">
        <v>5315</v>
      </c>
      <c r="AL64" s="329">
        <v>1397.42</v>
      </c>
      <c r="AM64" s="329">
        <v>246.58</v>
      </c>
      <c r="AN64" s="329">
        <v>1644</v>
      </c>
      <c r="AO64" s="329">
        <v>0</v>
      </c>
      <c r="AP64" s="343">
        <v>44671</v>
      </c>
      <c r="AQ64" s="344">
        <v>44678</v>
      </c>
      <c r="AR64" s="340">
        <v>1806312854</v>
      </c>
      <c r="AS64" s="323" t="s">
        <v>1675</v>
      </c>
      <c r="AT64" s="346" t="s">
        <v>5047</v>
      </c>
    </row>
    <row r="65" spans="1:46" hidden="1">
      <c r="A65" s="324">
        <v>2457</v>
      </c>
      <c r="B65" s="347" t="s">
        <v>5576</v>
      </c>
      <c r="C65" s="347">
        <v>72742577</v>
      </c>
      <c r="D65" s="347" t="s">
        <v>3403</v>
      </c>
      <c r="E65" s="347" t="s">
        <v>5597</v>
      </c>
      <c r="F65" s="347" t="s">
        <v>5598</v>
      </c>
      <c r="G65" s="347" t="s">
        <v>769</v>
      </c>
      <c r="H65" s="347" t="s">
        <v>5599</v>
      </c>
      <c r="I65" s="347" t="s">
        <v>33</v>
      </c>
      <c r="J65" s="347" t="s">
        <v>2684</v>
      </c>
      <c r="K65" s="356">
        <v>790762</v>
      </c>
      <c r="L65" s="356">
        <v>672147.68</v>
      </c>
      <c r="M65" s="356">
        <v>118614.32</v>
      </c>
      <c r="N65" s="356">
        <v>790762</v>
      </c>
      <c r="O65" s="356">
        <v>672147.68</v>
      </c>
      <c r="P65" s="356">
        <v>118614.32</v>
      </c>
      <c r="Q65" s="348">
        <v>44439</v>
      </c>
      <c r="R65" s="323">
        <v>2022</v>
      </c>
      <c r="S65" s="323" t="s">
        <v>5600</v>
      </c>
      <c r="T65" s="324" t="s">
        <v>5601</v>
      </c>
      <c r="U65" s="325" t="s">
        <v>2964</v>
      </c>
      <c r="V65" s="326">
        <v>790762</v>
      </c>
      <c r="W65" s="349">
        <v>43796</v>
      </c>
      <c r="X65" s="349">
        <v>43804</v>
      </c>
      <c r="Y65" s="324">
        <v>2457</v>
      </c>
      <c r="Z65" s="324"/>
      <c r="AA65" s="324" t="s">
        <v>5293</v>
      </c>
      <c r="AB65" s="339" t="s">
        <v>5294</v>
      </c>
      <c r="AC65" s="323" t="s">
        <v>4860</v>
      </c>
      <c r="AD65" s="323" t="s">
        <v>4861</v>
      </c>
      <c r="AE65" s="323" t="s">
        <v>5602</v>
      </c>
      <c r="AF65" s="338">
        <v>44806</v>
      </c>
      <c r="AG65" s="338">
        <v>44851</v>
      </c>
      <c r="AH65" s="340" t="s">
        <v>2719</v>
      </c>
      <c r="AI65" s="341" t="s">
        <v>5019</v>
      </c>
      <c r="AJ65" s="342">
        <v>6960</v>
      </c>
      <c r="AK65" s="342" t="s">
        <v>5603</v>
      </c>
      <c r="AL65" s="329">
        <v>5916.03</v>
      </c>
      <c r="AM65" s="329">
        <v>1043.97</v>
      </c>
      <c r="AN65" s="329">
        <v>6960</v>
      </c>
      <c r="AO65" s="329">
        <v>0</v>
      </c>
      <c r="AP65" s="343">
        <v>44827</v>
      </c>
      <c r="AQ65" s="340"/>
      <c r="AR65" s="340">
        <v>1806313865</v>
      </c>
      <c r="AS65" s="323" t="s">
        <v>768</v>
      </c>
      <c r="AT65" s="346"/>
    </row>
    <row r="66" spans="1:46" hidden="1">
      <c r="A66" s="324">
        <v>3460</v>
      </c>
      <c r="B66" s="347" t="s">
        <v>5316</v>
      </c>
      <c r="C66" s="347">
        <v>86797034</v>
      </c>
      <c r="D66" s="347" t="s">
        <v>3654</v>
      </c>
      <c r="E66" s="347" t="s">
        <v>5317</v>
      </c>
      <c r="F66" s="347" t="s">
        <v>5318</v>
      </c>
      <c r="G66" s="347" t="s">
        <v>2720</v>
      </c>
      <c r="H66" s="347" t="s">
        <v>2721</v>
      </c>
      <c r="I66" s="347" t="s">
        <v>33</v>
      </c>
      <c r="J66" s="347" t="s">
        <v>2684</v>
      </c>
      <c r="K66" s="356">
        <v>448884</v>
      </c>
      <c r="L66" s="356">
        <v>381551.39</v>
      </c>
      <c r="M66" s="356">
        <v>67332.61</v>
      </c>
      <c r="N66" s="356">
        <v>448884</v>
      </c>
      <c r="O66" s="356">
        <v>381551.39</v>
      </c>
      <c r="P66" s="356">
        <v>67332.61</v>
      </c>
      <c r="Q66" s="348">
        <v>44439</v>
      </c>
      <c r="R66" s="323">
        <v>3001</v>
      </c>
      <c r="S66" s="323" t="s">
        <v>2722</v>
      </c>
      <c r="T66" s="324" t="s">
        <v>2723</v>
      </c>
      <c r="U66" s="325" t="s">
        <v>2992</v>
      </c>
      <c r="V66" s="326">
        <v>448884</v>
      </c>
      <c r="W66" s="349">
        <v>43796</v>
      </c>
      <c r="X66" s="349">
        <v>43804</v>
      </c>
      <c r="Y66" s="324">
        <v>3460</v>
      </c>
      <c r="Z66" s="324"/>
      <c r="AA66" s="324" t="s">
        <v>5293</v>
      </c>
      <c r="AB66" s="339" t="s">
        <v>5294</v>
      </c>
      <c r="AC66" s="323" t="s">
        <v>4860</v>
      </c>
      <c r="AD66" s="323" t="s">
        <v>4861</v>
      </c>
      <c r="AE66" s="323" t="s">
        <v>5319</v>
      </c>
      <c r="AF66" s="338">
        <v>44726</v>
      </c>
      <c r="AG66" s="338">
        <v>44770</v>
      </c>
      <c r="AH66" s="340" t="s">
        <v>4871</v>
      </c>
      <c r="AI66" s="263" t="s">
        <v>4872</v>
      </c>
      <c r="AJ66" s="342">
        <v>3617</v>
      </c>
      <c r="AK66" s="342" t="s">
        <v>5320</v>
      </c>
      <c r="AL66" s="329">
        <v>3074.47</v>
      </c>
      <c r="AM66" s="329">
        <v>542.53</v>
      </c>
      <c r="AN66" s="329">
        <v>3617</v>
      </c>
      <c r="AO66" s="329">
        <v>0</v>
      </c>
      <c r="AP66" s="343">
        <v>44734</v>
      </c>
      <c r="AQ66" s="344">
        <v>44741</v>
      </c>
      <c r="AR66" s="340">
        <v>1806315134</v>
      </c>
      <c r="AS66" s="323" t="s">
        <v>1143</v>
      </c>
      <c r="AT66" s="346" t="s">
        <v>5087</v>
      </c>
    </row>
    <row r="67" spans="1:46" hidden="1">
      <c r="A67" s="324">
        <v>3417</v>
      </c>
      <c r="B67" s="347" t="s">
        <v>5321</v>
      </c>
      <c r="C67" s="347">
        <v>72743352</v>
      </c>
      <c r="D67" s="347" t="s">
        <v>1184</v>
      </c>
      <c r="E67" s="347" t="s">
        <v>4809</v>
      </c>
      <c r="F67" s="347" t="s">
        <v>4810</v>
      </c>
      <c r="G67" s="347" t="s">
        <v>2720</v>
      </c>
      <c r="H67" s="347" t="s">
        <v>2721</v>
      </c>
      <c r="I67" s="347" t="s">
        <v>33</v>
      </c>
      <c r="J67" s="347" t="s">
        <v>2684</v>
      </c>
      <c r="K67" s="356">
        <v>979633</v>
      </c>
      <c r="L67" s="356">
        <v>832688.03</v>
      </c>
      <c r="M67" s="356">
        <v>146944.97</v>
      </c>
      <c r="N67" s="356">
        <v>979633</v>
      </c>
      <c r="O67" s="356">
        <v>832688.03</v>
      </c>
      <c r="P67" s="356">
        <v>146944.97</v>
      </c>
      <c r="Q67" s="348">
        <v>44439</v>
      </c>
      <c r="R67" s="323">
        <v>3001</v>
      </c>
      <c r="S67" s="323" t="s">
        <v>2722</v>
      </c>
      <c r="T67" s="324" t="s">
        <v>2723</v>
      </c>
      <c r="U67" s="325" t="s">
        <v>2992</v>
      </c>
      <c r="V67" s="326">
        <v>979633</v>
      </c>
      <c r="W67" s="349">
        <v>43796</v>
      </c>
      <c r="X67" s="349">
        <v>43804</v>
      </c>
      <c r="Y67" s="324">
        <v>3417</v>
      </c>
      <c r="Z67" s="324"/>
      <c r="AA67" s="324" t="s">
        <v>5293</v>
      </c>
      <c r="AB67" s="339" t="s">
        <v>5294</v>
      </c>
      <c r="AC67" s="323" t="s">
        <v>4860</v>
      </c>
      <c r="AD67" s="323" t="s">
        <v>4861</v>
      </c>
      <c r="AE67" s="323" t="s">
        <v>5322</v>
      </c>
      <c r="AF67" s="338">
        <v>44711</v>
      </c>
      <c r="AG67" s="338">
        <v>44755</v>
      </c>
      <c r="AH67" s="340" t="s">
        <v>4891</v>
      </c>
      <c r="AI67" s="263" t="s">
        <v>4892</v>
      </c>
      <c r="AJ67" s="342">
        <v>33351</v>
      </c>
      <c r="AK67" s="342" t="s">
        <v>5323</v>
      </c>
      <c r="AL67" s="329">
        <v>28348.39</v>
      </c>
      <c r="AM67" s="329">
        <v>5002.6099999999997</v>
      </c>
      <c r="AN67" s="329">
        <v>33351</v>
      </c>
      <c r="AO67" s="329">
        <v>0</v>
      </c>
      <c r="AP67" s="343">
        <v>44719</v>
      </c>
      <c r="AQ67" s="344">
        <v>44727</v>
      </c>
      <c r="AR67" s="340">
        <v>1806315233</v>
      </c>
      <c r="AS67" s="323" t="s">
        <v>3693</v>
      </c>
      <c r="AT67" s="346" t="s">
        <v>5194</v>
      </c>
    </row>
    <row r="68" spans="1:46" hidden="1">
      <c r="A68" s="324">
        <v>2466</v>
      </c>
      <c r="B68" s="347" t="s">
        <v>2679</v>
      </c>
      <c r="C68" s="347">
        <v>70695083</v>
      </c>
      <c r="D68" s="347" t="s">
        <v>2680</v>
      </c>
      <c r="E68" s="347" t="s">
        <v>2681</v>
      </c>
      <c r="F68" s="347" t="s">
        <v>2682</v>
      </c>
      <c r="G68" s="347" t="s">
        <v>865</v>
      </c>
      <c r="H68" s="347" t="s">
        <v>2683</v>
      </c>
      <c r="I68" s="347" t="s">
        <v>33</v>
      </c>
      <c r="J68" s="347" t="s">
        <v>2684</v>
      </c>
      <c r="K68" s="356">
        <v>514256</v>
      </c>
      <c r="L68" s="356">
        <v>437117.59</v>
      </c>
      <c r="M68" s="356">
        <v>77138.41</v>
      </c>
      <c r="N68" s="356">
        <v>514256</v>
      </c>
      <c r="O68" s="356">
        <v>437117.59</v>
      </c>
      <c r="P68" s="356">
        <v>77138.41</v>
      </c>
      <c r="Q68" s="348">
        <v>44439</v>
      </c>
      <c r="R68" s="323">
        <v>2031</v>
      </c>
      <c r="S68" s="323" t="s">
        <v>2697</v>
      </c>
      <c r="T68" s="324" t="s">
        <v>4925</v>
      </c>
      <c r="U68" s="325" t="s">
        <v>2970</v>
      </c>
      <c r="V68" s="326">
        <v>514256</v>
      </c>
      <c r="W68" s="349">
        <v>43853</v>
      </c>
      <c r="X68" s="349">
        <v>43857</v>
      </c>
      <c r="Y68" s="324">
        <v>2466</v>
      </c>
      <c r="Z68" s="327">
        <v>2466</v>
      </c>
      <c r="AA68" s="324" t="s">
        <v>2698</v>
      </c>
      <c r="AB68" s="339" t="s">
        <v>2699</v>
      </c>
      <c r="AC68" s="323" t="s">
        <v>2700</v>
      </c>
      <c r="AD68" s="323" t="s">
        <v>2701</v>
      </c>
      <c r="AE68" s="323" t="s">
        <v>2702</v>
      </c>
      <c r="AF68" s="338">
        <v>44589</v>
      </c>
      <c r="AG68" s="338">
        <v>44631</v>
      </c>
      <c r="AH68" s="340" t="s">
        <v>2733</v>
      </c>
      <c r="AI68" s="263" t="s">
        <v>2734</v>
      </c>
      <c r="AJ68" s="342">
        <v>1732</v>
      </c>
      <c r="AK68" s="342" t="s">
        <v>4926</v>
      </c>
      <c r="AL68" s="329">
        <v>1472.22</v>
      </c>
      <c r="AM68" s="329">
        <v>259.77999999999997</v>
      </c>
      <c r="AN68" s="329">
        <v>1732</v>
      </c>
      <c r="AO68" s="329">
        <v>0</v>
      </c>
      <c r="AP68" s="343">
        <v>44600</v>
      </c>
      <c r="AQ68" s="344">
        <v>44606</v>
      </c>
      <c r="AR68" s="340">
        <v>1806315178</v>
      </c>
      <c r="AS68" s="323" t="s">
        <v>869</v>
      </c>
      <c r="AT68" s="346" t="s">
        <v>4828</v>
      </c>
    </row>
    <row r="69" spans="1:46" hidden="1">
      <c r="A69" s="324">
        <v>4490</v>
      </c>
      <c r="B69" s="347" t="s">
        <v>4968</v>
      </c>
      <c r="C69" s="347">
        <v>72745088</v>
      </c>
      <c r="D69" s="347" t="s">
        <v>1723</v>
      </c>
      <c r="E69" s="347" t="s">
        <v>4969</v>
      </c>
      <c r="F69" s="347" t="s">
        <v>4970</v>
      </c>
      <c r="G69" s="347" t="s">
        <v>1730</v>
      </c>
      <c r="H69" s="347" t="s">
        <v>4971</v>
      </c>
      <c r="I69" s="347" t="s">
        <v>33</v>
      </c>
      <c r="J69" s="347" t="s">
        <v>2684</v>
      </c>
      <c r="K69" s="356">
        <v>500544</v>
      </c>
      <c r="L69" s="356">
        <v>425462.39</v>
      </c>
      <c r="M69" s="356">
        <v>75081.61</v>
      </c>
      <c r="N69" s="356">
        <v>500544</v>
      </c>
      <c r="O69" s="356">
        <v>425462.39</v>
      </c>
      <c r="P69" s="356">
        <v>75081.61</v>
      </c>
      <c r="Q69" s="348">
        <v>44439</v>
      </c>
      <c r="R69" s="323">
        <v>4057</v>
      </c>
      <c r="S69" s="323" t="s">
        <v>4972</v>
      </c>
      <c r="T69" s="324" t="s">
        <v>4973</v>
      </c>
      <c r="U69" s="325" t="s">
        <v>3034</v>
      </c>
      <c r="V69" s="326">
        <v>500544</v>
      </c>
      <c r="W69" s="349">
        <v>43861</v>
      </c>
      <c r="X69" s="349">
        <v>43867</v>
      </c>
      <c r="Y69" s="324">
        <v>4490</v>
      </c>
      <c r="Z69" s="327">
        <v>4490</v>
      </c>
      <c r="AA69" s="324" t="s">
        <v>4974</v>
      </c>
      <c r="AB69" s="339" t="s">
        <v>4975</v>
      </c>
      <c r="AC69" s="323" t="s">
        <v>2700</v>
      </c>
      <c r="AD69" s="323" t="s">
        <v>2701</v>
      </c>
      <c r="AE69" s="323" t="s">
        <v>4976</v>
      </c>
      <c r="AF69" s="338">
        <v>44635</v>
      </c>
      <c r="AG69" s="338">
        <v>44679</v>
      </c>
      <c r="AH69" s="340" t="s">
        <v>4977</v>
      </c>
      <c r="AI69" s="263" t="s">
        <v>4978</v>
      </c>
      <c r="AJ69" s="342">
        <v>85814</v>
      </c>
      <c r="AK69" s="342" t="s">
        <v>4979</v>
      </c>
      <c r="AL69" s="329">
        <v>72941.919999999998</v>
      </c>
      <c r="AM69" s="329">
        <v>12872.08</v>
      </c>
      <c r="AN69" s="329">
        <v>85814</v>
      </c>
      <c r="AO69" s="329">
        <v>0</v>
      </c>
      <c r="AP69" s="343">
        <v>44643</v>
      </c>
      <c r="AQ69" s="344">
        <v>44648</v>
      </c>
      <c r="AR69" s="340">
        <v>1806315274</v>
      </c>
      <c r="AS69" s="345" t="s">
        <v>4794</v>
      </c>
      <c r="AT69" s="346" t="s">
        <v>5088</v>
      </c>
    </row>
    <row r="70" spans="1:46" hidden="1">
      <c r="A70" s="324">
        <v>1430</v>
      </c>
      <c r="B70" s="347" t="s">
        <v>5584</v>
      </c>
      <c r="C70" s="347">
        <v>581071</v>
      </c>
      <c r="D70" s="347" t="s">
        <v>213</v>
      </c>
      <c r="E70" s="347" t="s">
        <v>5604</v>
      </c>
      <c r="F70" s="347" t="s">
        <v>5605</v>
      </c>
      <c r="G70" s="347" t="s">
        <v>2687</v>
      </c>
      <c r="H70" s="347" t="s">
        <v>2687</v>
      </c>
      <c r="I70" s="347" t="s">
        <v>33</v>
      </c>
      <c r="J70" s="347" t="s">
        <v>2684</v>
      </c>
      <c r="K70" s="356">
        <v>1257953</v>
      </c>
      <c r="L70" s="356">
        <v>1069260.04</v>
      </c>
      <c r="M70" s="356">
        <v>188692.96</v>
      </c>
      <c r="N70" s="356">
        <v>1257953</v>
      </c>
      <c r="O70" s="356">
        <v>1069260.04</v>
      </c>
      <c r="P70" s="356">
        <v>188692.96</v>
      </c>
      <c r="Q70" s="348">
        <v>44592</v>
      </c>
      <c r="R70" s="323">
        <v>0</v>
      </c>
      <c r="S70" s="323" t="s">
        <v>2705</v>
      </c>
      <c r="T70" s="324" t="s">
        <v>2705</v>
      </c>
      <c r="U70" s="325">
        <v>70891508</v>
      </c>
      <c r="V70" s="326">
        <v>1257953</v>
      </c>
      <c r="W70" s="349">
        <v>43853</v>
      </c>
      <c r="X70" s="349">
        <v>43880</v>
      </c>
      <c r="Y70" s="324">
        <v>1430</v>
      </c>
      <c r="Z70" s="327">
        <v>1430</v>
      </c>
      <c r="AA70" s="324" t="s">
        <v>5327</v>
      </c>
      <c r="AB70" s="339" t="s">
        <v>5328</v>
      </c>
      <c r="AC70" s="323" t="s">
        <v>2706</v>
      </c>
      <c r="AD70" s="323" t="s">
        <v>2707</v>
      </c>
      <c r="AE70" s="323" t="s">
        <v>5606</v>
      </c>
      <c r="AF70" s="338">
        <v>44830</v>
      </c>
      <c r="AG70" s="338">
        <v>44873</v>
      </c>
      <c r="AH70" s="340" t="s">
        <v>5084</v>
      </c>
      <c r="AI70" s="341" t="s">
        <v>5085</v>
      </c>
      <c r="AJ70" s="342">
        <v>1890</v>
      </c>
      <c r="AK70" s="342" t="s">
        <v>5607</v>
      </c>
      <c r="AL70" s="329">
        <v>1606.52</v>
      </c>
      <c r="AM70" s="329">
        <v>283.48</v>
      </c>
      <c r="AN70" s="329">
        <v>1890</v>
      </c>
      <c r="AO70" s="329">
        <v>0</v>
      </c>
      <c r="AP70" s="343">
        <v>44833</v>
      </c>
      <c r="AQ70" s="340"/>
      <c r="AR70" s="340">
        <v>1806515681</v>
      </c>
      <c r="AS70" s="323" t="s">
        <v>218</v>
      </c>
      <c r="AT70" s="346"/>
    </row>
    <row r="71" spans="1:46" hidden="1">
      <c r="A71" s="324">
        <v>1438</v>
      </c>
      <c r="B71" s="347" t="s">
        <v>5530</v>
      </c>
      <c r="C71" s="347">
        <v>18385036</v>
      </c>
      <c r="D71" s="347" t="s">
        <v>256</v>
      </c>
      <c r="E71" s="347" t="s">
        <v>5531</v>
      </c>
      <c r="F71" s="347" t="s">
        <v>5532</v>
      </c>
      <c r="G71" s="347" t="s">
        <v>2687</v>
      </c>
      <c r="H71" s="347" t="s">
        <v>2687</v>
      </c>
      <c r="I71" s="347" t="s">
        <v>33</v>
      </c>
      <c r="J71" s="347" t="s">
        <v>2684</v>
      </c>
      <c r="K71" s="356">
        <v>1257290</v>
      </c>
      <c r="L71" s="356">
        <v>1068696.49</v>
      </c>
      <c r="M71" s="356">
        <v>188593.51</v>
      </c>
      <c r="N71" s="356">
        <v>1257290</v>
      </c>
      <c r="O71" s="356">
        <v>1068696.49</v>
      </c>
      <c r="P71" s="356">
        <v>188593.51</v>
      </c>
      <c r="Q71" s="348">
        <v>44592</v>
      </c>
      <c r="R71" s="323">
        <v>0</v>
      </c>
      <c r="S71" s="323" t="s">
        <v>2705</v>
      </c>
      <c r="T71" s="324" t="s">
        <v>2705</v>
      </c>
      <c r="U71" s="325">
        <v>70891508</v>
      </c>
      <c r="V71" s="326">
        <v>1257290</v>
      </c>
      <c r="W71" s="349">
        <v>43853</v>
      </c>
      <c r="X71" s="349">
        <v>43880</v>
      </c>
      <c r="Y71" s="324">
        <v>1438</v>
      </c>
      <c r="Z71" s="327">
        <v>1438</v>
      </c>
      <c r="AA71" s="324" t="s">
        <v>5327</v>
      </c>
      <c r="AB71" s="339" t="s">
        <v>5328</v>
      </c>
      <c r="AC71" s="323" t="s">
        <v>2706</v>
      </c>
      <c r="AD71" s="323" t="s">
        <v>2707</v>
      </c>
      <c r="AE71" s="323" t="s">
        <v>5533</v>
      </c>
      <c r="AF71" s="338">
        <v>44795</v>
      </c>
      <c r="AG71" s="338">
        <v>44837</v>
      </c>
      <c r="AH71" s="340" t="s">
        <v>5084</v>
      </c>
      <c r="AI71" s="263" t="s">
        <v>5085</v>
      </c>
      <c r="AJ71" s="342">
        <v>39</v>
      </c>
      <c r="AK71" s="342" t="s">
        <v>5534</v>
      </c>
      <c r="AL71" s="329">
        <v>33.17</v>
      </c>
      <c r="AM71" s="329">
        <v>5.83</v>
      </c>
      <c r="AN71" s="329">
        <v>39</v>
      </c>
      <c r="AO71" s="329">
        <v>0</v>
      </c>
      <c r="AP71" s="343">
        <v>44806</v>
      </c>
      <c r="AQ71" s="344">
        <v>44825</v>
      </c>
      <c r="AR71" s="340">
        <v>1806515854</v>
      </c>
      <c r="AS71" s="323" t="s">
        <v>261</v>
      </c>
      <c r="AT71" s="346" t="s">
        <v>5447</v>
      </c>
    </row>
    <row r="72" spans="1:46" ht="45.75" hidden="1">
      <c r="A72" s="324">
        <v>1426</v>
      </c>
      <c r="B72" s="347" t="s">
        <v>5324</v>
      </c>
      <c r="C72" s="347">
        <v>60252600</v>
      </c>
      <c r="D72" s="347" t="s">
        <v>186</v>
      </c>
      <c r="E72" s="347" t="s">
        <v>5325</v>
      </c>
      <c r="F72" s="347" t="s">
        <v>5326</v>
      </c>
      <c r="G72" s="347" t="s">
        <v>2687</v>
      </c>
      <c r="H72" s="347" t="s">
        <v>2687</v>
      </c>
      <c r="I72" s="347" t="s">
        <v>33</v>
      </c>
      <c r="J72" s="347" t="s">
        <v>2684</v>
      </c>
      <c r="K72" s="356">
        <v>1004542</v>
      </c>
      <c r="L72" s="356">
        <v>853860.69</v>
      </c>
      <c r="M72" s="356">
        <v>150681.31</v>
      </c>
      <c r="N72" s="356">
        <v>1004542</v>
      </c>
      <c r="O72" s="356">
        <v>853860.69</v>
      </c>
      <c r="P72" s="356">
        <v>150681.31</v>
      </c>
      <c r="Q72" s="348">
        <v>44439</v>
      </c>
      <c r="R72" s="323">
        <v>0</v>
      </c>
      <c r="S72" s="323" t="s">
        <v>2705</v>
      </c>
      <c r="T72" s="324" t="s">
        <v>2705</v>
      </c>
      <c r="U72" s="325">
        <v>70891508</v>
      </c>
      <c r="V72" s="326">
        <v>1004542</v>
      </c>
      <c r="W72" s="349">
        <v>43853</v>
      </c>
      <c r="X72" s="349">
        <v>43880</v>
      </c>
      <c r="Y72" s="324">
        <v>1426</v>
      </c>
      <c r="Z72" s="327">
        <v>1426</v>
      </c>
      <c r="AA72" s="324" t="s">
        <v>5327</v>
      </c>
      <c r="AB72" s="339" t="s">
        <v>5328</v>
      </c>
      <c r="AC72" s="323" t="s">
        <v>2706</v>
      </c>
      <c r="AD72" s="323" t="s">
        <v>2707</v>
      </c>
      <c r="AE72" s="323" t="s">
        <v>5329</v>
      </c>
      <c r="AF72" s="338">
        <v>44634</v>
      </c>
      <c r="AG72" s="338">
        <v>44678</v>
      </c>
      <c r="AH72" s="340" t="s">
        <v>5131</v>
      </c>
      <c r="AI72" s="263" t="s">
        <v>5132</v>
      </c>
      <c r="AJ72" s="342">
        <v>15713</v>
      </c>
      <c r="AK72" s="402" t="s">
        <v>5330</v>
      </c>
      <c r="AL72" s="403">
        <v>13356.07</v>
      </c>
      <c r="AM72" s="329">
        <v>2356.9299999999998</v>
      </c>
      <c r="AN72" s="329">
        <v>15713</v>
      </c>
      <c r="AO72" s="329">
        <v>0</v>
      </c>
      <c r="AP72" s="343">
        <v>44642</v>
      </c>
      <c r="AQ72" s="344">
        <v>44658</v>
      </c>
      <c r="AR72" s="340">
        <v>1806516191</v>
      </c>
      <c r="AS72" s="323" t="s">
        <v>5331</v>
      </c>
      <c r="AT72" s="346" t="s">
        <v>5033</v>
      </c>
    </row>
    <row r="73" spans="1:46" hidden="1">
      <c r="A73" s="324">
        <v>1402</v>
      </c>
      <c r="B73" s="347" t="s">
        <v>5332</v>
      </c>
      <c r="C73" s="347">
        <v>828840</v>
      </c>
      <c r="D73" s="347" t="s">
        <v>35</v>
      </c>
      <c r="E73" s="347" t="s">
        <v>5333</v>
      </c>
      <c r="F73" s="347" t="s">
        <v>5334</v>
      </c>
      <c r="G73" s="347" t="s">
        <v>2687</v>
      </c>
      <c r="H73" s="347" t="s">
        <v>2687</v>
      </c>
      <c r="I73" s="347" t="s">
        <v>33</v>
      </c>
      <c r="J73" s="347" t="s">
        <v>2684</v>
      </c>
      <c r="K73" s="356">
        <v>866735</v>
      </c>
      <c r="L73" s="356">
        <v>736724.73</v>
      </c>
      <c r="M73" s="356">
        <v>130010.27</v>
      </c>
      <c r="N73" s="356">
        <v>866735</v>
      </c>
      <c r="O73" s="356">
        <v>736724.73</v>
      </c>
      <c r="P73" s="356">
        <v>130010.27</v>
      </c>
      <c r="Q73" s="348">
        <v>44439</v>
      </c>
      <c r="R73" s="323">
        <v>0</v>
      </c>
      <c r="S73" s="323" t="s">
        <v>2705</v>
      </c>
      <c r="T73" s="324" t="s">
        <v>2705</v>
      </c>
      <c r="U73" s="325">
        <v>70891508</v>
      </c>
      <c r="V73" s="326">
        <v>866735</v>
      </c>
      <c r="W73" s="349">
        <v>43853</v>
      </c>
      <c r="X73" s="349">
        <v>43880</v>
      </c>
      <c r="Y73" s="324">
        <v>1402</v>
      </c>
      <c r="Z73" s="327">
        <v>1402</v>
      </c>
      <c r="AA73" s="324" t="s">
        <v>5327</v>
      </c>
      <c r="AB73" s="339" t="s">
        <v>5328</v>
      </c>
      <c r="AC73" s="323" t="s">
        <v>5335</v>
      </c>
      <c r="AD73" s="323" t="s">
        <v>5336</v>
      </c>
      <c r="AE73" s="323" t="s">
        <v>5337</v>
      </c>
      <c r="AF73" s="338">
        <v>44636</v>
      </c>
      <c r="AG73" s="338">
        <v>44680</v>
      </c>
      <c r="AH73" s="340" t="s">
        <v>4977</v>
      </c>
      <c r="AI73" s="263" t="s">
        <v>4978</v>
      </c>
      <c r="AJ73" s="342">
        <v>551023</v>
      </c>
      <c r="AK73" s="342" t="s">
        <v>5338</v>
      </c>
      <c r="AL73" s="329">
        <v>468369.59</v>
      </c>
      <c r="AM73" s="329">
        <v>82653.41</v>
      </c>
      <c r="AN73" s="329">
        <v>551023</v>
      </c>
      <c r="AO73" s="329">
        <v>0</v>
      </c>
      <c r="AP73" s="343">
        <v>44650</v>
      </c>
      <c r="AQ73" s="401">
        <v>44671</v>
      </c>
      <c r="AR73" s="340">
        <v>1806516249</v>
      </c>
      <c r="AS73" s="323" t="s">
        <v>42</v>
      </c>
      <c r="AT73" s="346" t="s">
        <v>5111</v>
      </c>
    </row>
    <row r="74" spans="1:46" hidden="1">
      <c r="A74" s="324">
        <v>1401</v>
      </c>
      <c r="B74" s="347" t="s">
        <v>5535</v>
      </c>
      <c r="C74" s="347">
        <v>62237004</v>
      </c>
      <c r="D74" s="347" t="s">
        <v>19</v>
      </c>
      <c r="E74" s="347" t="s">
        <v>5536</v>
      </c>
      <c r="F74" s="347" t="s">
        <v>5537</v>
      </c>
      <c r="G74" s="347" t="s">
        <v>2687</v>
      </c>
      <c r="H74" s="347" t="s">
        <v>2687</v>
      </c>
      <c r="I74" s="347" t="s">
        <v>33</v>
      </c>
      <c r="J74" s="347" t="s">
        <v>2684</v>
      </c>
      <c r="K74" s="356">
        <v>1372226</v>
      </c>
      <c r="L74" s="356">
        <v>1166392.0900000001</v>
      </c>
      <c r="M74" s="356">
        <v>205833.91</v>
      </c>
      <c r="N74" s="356">
        <v>1372226</v>
      </c>
      <c r="O74" s="356">
        <v>1166392.0900000001</v>
      </c>
      <c r="P74" s="356">
        <v>205833.91</v>
      </c>
      <c r="Q74" s="348">
        <v>44592</v>
      </c>
      <c r="R74" s="323">
        <v>0</v>
      </c>
      <c r="S74" s="323" t="s">
        <v>2705</v>
      </c>
      <c r="T74" s="324" t="s">
        <v>2705</v>
      </c>
      <c r="U74" s="325">
        <v>70891508</v>
      </c>
      <c r="V74" s="326">
        <v>1372226</v>
      </c>
      <c r="W74" s="349">
        <v>43861</v>
      </c>
      <c r="X74" s="349">
        <v>43880</v>
      </c>
      <c r="Y74" s="324">
        <v>1401</v>
      </c>
      <c r="Z74" s="327">
        <v>1401</v>
      </c>
      <c r="AA74" s="324" t="s">
        <v>5327</v>
      </c>
      <c r="AB74" s="339" t="s">
        <v>5328</v>
      </c>
      <c r="AC74" s="323" t="s">
        <v>2706</v>
      </c>
      <c r="AD74" s="323" t="s">
        <v>2707</v>
      </c>
      <c r="AE74" s="323" t="s">
        <v>5538</v>
      </c>
      <c r="AF74" s="338">
        <v>44791</v>
      </c>
      <c r="AG74" s="338">
        <v>44834</v>
      </c>
      <c r="AH74" s="340" t="s">
        <v>5149</v>
      </c>
      <c r="AI74" s="263" t="s">
        <v>5150</v>
      </c>
      <c r="AJ74" s="342">
        <v>79950</v>
      </c>
      <c r="AK74" s="342" t="s">
        <v>5539</v>
      </c>
      <c r="AL74" s="329">
        <v>67957.509999999995</v>
      </c>
      <c r="AM74" s="329">
        <v>11992.49</v>
      </c>
      <c r="AN74" s="329">
        <v>79950</v>
      </c>
      <c r="AO74" s="329">
        <v>0</v>
      </c>
      <c r="AP74" s="343">
        <v>44795</v>
      </c>
      <c r="AQ74" s="344">
        <v>44825</v>
      </c>
      <c r="AR74" s="340">
        <v>1806515040</v>
      </c>
      <c r="AS74" s="345" t="s">
        <v>5540</v>
      </c>
      <c r="AT74" s="346" t="s">
        <v>5447</v>
      </c>
    </row>
    <row r="75" spans="1:46" hidden="1">
      <c r="A75" s="324">
        <v>4468</v>
      </c>
      <c r="B75" s="340" t="s">
        <v>2688</v>
      </c>
      <c r="C75" s="340">
        <v>70698546</v>
      </c>
      <c r="D75" s="340" t="s">
        <v>1578</v>
      </c>
      <c r="E75" s="340" t="s">
        <v>2689</v>
      </c>
      <c r="F75" s="340" t="s">
        <v>2690</v>
      </c>
      <c r="G75" s="340" t="s">
        <v>1565</v>
      </c>
      <c r="H75" s="340" t="s">
        <v>2691</v>
      </c>
      <c r="I75" s="340" t="s">
        <v>33</v>
      </c>
      <c r="J75" s="340" t="s">
        <v>2684</v>
      </c>
      <c r="K75" s="356">
        <v>454920</v>
      </c>
      <c r="L75" s="356">
        <v>386682</v>
      </c>
      <c r="M75" s="356">
        <v>68238</v>
      </c>
      <c r="N75" s="356">
        <v>454920</v>
      </c>
      <c r="O75" s="356">
        <v>386682</v>
      </c>
      <c r="P75" s="356">
        <v>68238</v>
      </c>
      <c r="Q75" s="348">
        <v>44439</v>
      </c>
      <c r="R75" s="323">
        <v>4003</v>
      </c>
      <c r="S75" s="323" t="s">
        <v>2708</v>
      </c>
      <c r="T75" s="324" t="s">
        <v>4927</v>
      </c>
      <c r="U75" s="325" t="s">
        <v>3017</v>
      </c>
      <c r="V75" s="326">
        <v>454920</v>
      </c>
      <c r="W75" s="344">
        <v>43894</v>
      </c>
      <c r="X75" s="344">
        <v>43896</v>
      </c>
      <c r="Y75" s="324">
        <v>4468</v>
      </c>
      <c r="Z75" s="327">
        <v>4468</v>
      </c>
      <c r="AA75" s="340" t="s">
        <v>2709</v>
      </c>
      <c r="AB75" s="339" t="s">
        <v>2710</v>
      </c>
      <c r="AC75" s="323" t="s">
        <v>2700</v>
      </c>
      <c r="AD75" s="323" t="s">
        <v>2701</v>
      </c>
      <c r="AE75" s="323" t="s">
        <v>2711</v>
      </c>
      <c r="AF75" s="338">
        <v>44620</v>
      </c>
      <c r="AG75" s="338">
        <v>44662</v>
      </c>
      <c r="AH75" s="340" t="s">
        <v>4928</v>
      </c>
      <c r="AI75" s="263" t="s">
        <v>4929</v>
      </c>
      <c r="AJ75" s="342">
        <v>28936</v>
      </c>
      <c r="AK75" s="342" t="s">
        <v>4930</v>
      </c>
      <c r="AL75" s="329">
        <v>24595.599999999999</v>
      </c>
      <c r="AM75" s="329">
        <v>4340.3999999999996</v>
      </c>
      <c r="AN75" s="329">
        <v>28936</v>
      </c>
      <c r="AO75" s="329">
        <v>0</v>
      </c>
      <c r="AP75" s="343">
        <v>44622</v>
      </c>
      <c r="AQ75" s="344">
        <v>44629</v>
      </c>
      <c r="AR75" s="340">
        <v>1806315716</v>
      </c>
      <c r="AS75" s="323" t="s">
        <v>1581</v>
      </c>
      <c r="AT75" s="346" t="s">
        <v>4843</v>
      </c>
    </row>
    <row r="76" spans="1:46" ht="45.75" hidden="1">
      <c r="A76" s="324">
        <v>1429</v>
      </c>
      <c r="B76" s="340" t="s">
        <v>5339</v>
      </c>
      <c r="C76" s="340">
        <v>673731</v>
      </c>
      <c r="D76" s="340" t="s">
        <v>208</v>
      </c>
      <c r="E76" s="340" t="s">
        <v>5340</v>
      </c>
      <c r="F76" s="340" t="s">
        <v>5341</v>
      </c>
      <c r="G76" s="340" t="s">
        <v>2687</v>
      </c>
      <c r="H76" s="340" t="s">
        <v>2687</v>
      </c>
      <c r="I76" s="340" t="s">
        <v>33</v>
      </c>
      <c r="J76" s="340" t="s">
        <v>2684</v>
      </c>
      <c r="K76" s="356">
        <v>1821359</v>
      </c>
      <c r="L76" s="356">
        <v>1548155.14</v>
      </c>
      <c r="M76" s="356">
        <v>273203.86</v>
      </c>
      <c r="N76" s="356">
        <v>1821359</v>
      </c>
      <c r="O76" s="356">
        <v>1548155.14</v>
      </c>
      <c r="P76" s="356">
        <v>273203.86</v>
      </c>
      <c r="Q76" s="348">
        <v>44592</v>
      </c>
      <c r="R76" s="323">
        <v>0</v>
      </c>
      <c r="S76" s="323" t="s">
        <v>2705</v>
      </c>
      <c r="T76" s="324" t="s">
        <v>2705</v>
      </c>
      <c r="U76" s="325">
        <v>70891508</v>
      </c>
      <c r="V76" s="326">
        <v>1821359</v>
      </c>
      <c r="W76" s="344">
        <v>43892</v>
      </c>
      <c r="X76" s="344">
        <v>43908</v>
      </c>
      <c r="Y76" s="324">
        <v>1429</v>
      </c>
      <c r="Z76" s="327">
        <v>1429</v>
      </c>
      <c r="AA76" s="340" t="s">
        <v>5342</v>
      </c>
      <c r="AB76" s="339" t="s">
        <v>5343</v>
      </c>
      <c r="AC76" s="323" t="s">
        <v>2706</v>
      </c>
      <c r="AD76" s="323" t="s">
        <v>2707</v>
      </c>
      <c r="AE76" s="323" t="s">
        <v>5344</v>
      </c>
      <c r="AF76" s="338">
        <v>44652</v>
      </c>
      <c r="AG76" s="338">
        <v>44698</v>
      </c>
      <c r="AH76" s="340" t="s">
        <v>5157</v>
      </c>
      <c r="AI76" s="341" t="s">
        <v>5158</v>
      </c>
      <c r="AJ76" s="342">
        <v>165969</v>
      </c>
      <c r="AK76" s="402" t="s">
        <v>5345</v>
      </c>
      <c r="AL76" s="329">
        <v>141073.67000000001</v>
      </c>
      <c r="AM76" s="329">
        <v>24895.33</v>
      </c>
      <c r="AN76" s="329">
        <v>165969</v>
      </c>
      <c r="AO76" s="329">
        <v>0</v>
      </c>
      <c r="AP76" s="343">
        <v>44656</v>
      </c>
      <c r="AQ76" s="401">
        <v>44671</v>
      </c>
      <c r="AR76" s="340">
        <v>1806516686</v>
      </c>
      <c r="AS76" s="323" t="s">
        <v>212</v>
      </c>
      <c r="AT76" s="346" t="s">
        <v>5111</v>
      </c>
    </row>
    <row r="77" spans="1:46" hidden="1">
      <c r="A77" s="324">
        <v>1409</v>
      </c>
      <c r="B77" s="340" t="s">
        <v>5346</v>
      </c>
      <c r="C77" s="340">
        <v>60252537</v>
      </c>
      <c r="D77" s="340" t="s">
        <v>104</v>
      </c>
      <c r="E77" s="340" t="s">
        <v>5347</v>
      </c>
      <c r="F77" s="340" t="s">
        <v>5348</v>
      </c>
      <c r="G77" s="340" t="s">
        <v>2687</v>
      </c>
      <c r="H77" s="340" t="s">
        <v>2687</v>
      </c>
      <c r="I77" s="340" t="s">
        <v>33</v>
      </c>
      <c r="J77" s="340" t="s">
        <v>2684</v>
      </c>
      <c r="K77" s="356">
        <v>1631917</v>
      </c>
      <c r="L77" s="356">
        <v>1387129.44</v>
      </c>
      <c r="M77" s="356">
        <v>244787.56</v>
      </c>
      <c r="N77" s="356">
        <v>1631917</v>
      </c>
      <c r="O77" s="356">
        <v>1387129.44</v>
      </c>
      <c r="P77" s="356">
        <v>244787.56</v>
      </c>
      <c r="Q77" s="348">
        <v>44592</v>
      </c>
      <c r="R77" s="323">
        <v>0</v>
      </c>
      <c r="S77" s="323" t="s">
        <v>2705</v>
      </c>
      <c r="T77" s="324" t="s">
        <v>2705</v>
      </c>
      <c r="U77" s="325">
        <v>70891508</v>
      </c>
      <c r="V77" s="326">
        <v>1631917</v>
      </c>
      <c r="W77" s="344">
        <v>43900</v>
      </c>
      <c r="X77" s="344">
        <v>43929</v>
      </c>
      <c r="Y77" s="324">
        <v>1409</v>
      </c>
      <c r="Z77" s="327">
        <v>1409</v>
      </c>
      <c r="AA77" s="340" t="s">
        <v>5349</v>
      </c>
      <c r="AB77" s="339" t="s">
        <v>5350</v>
      </c>
      <c r="AC77" s="323" t="s">
        <v>2706</v>
      </c>
      <c r="AD77" s="323" t="s">
        <v>2707</v>
      </c>
      <c r="AE77" s="323" t="s">
        <v>5351</v>
      </c>
      <c r="AF77" s="344">
        <v>44657</v>
      </c>
      <c r="AG77" s="344">
        <v>44701</v>
      </c>
      <c r="AH77" s="340" t="s">
        <v>5149</v>
      </c>
      <c r="AI77" s="341" t="s">
        <v>5150</v>
      </c>
      <c r="AJ77" s="342">
        <v>117603</v>
      </c>
      <c r="AK77" s="342" t="s">
        <v>5352</v>
      </c>
      <c r="AL77" s="329">
        <v>99962.57</v>
      </c>
      <c r="AM77" s="329">
        <v>17640.43</v>
      </c>
      <c r="AN77" s="329">
        <v>117603</v>
      </c>
      <c r="AO77" s="329">
        <v>0</v>
      </c>
      <c r="AP77" s="343">
        <v>44659</v>
      </c>
      <c r="AQ77" s="401">
        <v>44671</v>
      </c>
      <c r="AR77" s="340">
        <v>1806516705</v>
      </c>
      <c r="AS77" s="323" t="s">
        <v>110</v>
      </c>
      <c r="AT77" s="346" t="s">
        <v>5111</v>
      </c>
    </row>
    <row r="78" spans="1:46" hidden="1">
      <c r="A78" s="324">
        <v>1420</v>
      </c>
      <c r="B78" s="340" t="s">
        <v>5353</v>
      </c>
      <c r="C78" s="340">
        <v>46747982</v>
      </c>
      <c r="D78" s="340" t="s">
        <v>151</v>
      </c>
      <c r="E78" s="340" t="s">
        <v>5354</v>
      </c>
      <c r="F78" s="340" t="s">
        <v>5355</v>
      </c>
      <c r="G78" s="340" t="s">
        <v>2687</v>
      </c>
      <c r="H78" s="340" t="s">
        <v>2687</v>
      </c>
      <c r="I78" s="340" t="s">
        <v>33</v>
      </c>
      <c r="J78" s="340" t="s">
        <v>2684</v>
      </c>
      <c r="K78" s="356">
        <v>711400</v>
      </c>
      <c r="L78" s="356">
        <v>604689.99</v>
      </c>
      <c r="M78" s="356">
        <v>106710.01</v>
      </c>
      <c r="N78" s="356">
        <v>711400</v>
      </c>
      <c r="O78" s="356">
        <v>604689.99</v>
      </c>
      <c r="P78" s="356">
        <v>106710.01</v>
      </c>
      <c r="Q78" s="348">
        <v>44561</v>
      </c>
      <c r="R78" s="323">
        <v>0</v>
      </c>
      <c r="S78" s="323" t="s">
        <v>2705</v>
      </c>
      <c r="T78" s="324" t="s">
        <v>2705</v>
      </c>
      <c r="U78" s="325">
        <v>70891508</v>
      </c>
      <c r="V78" s="326">
        <v>711400</v>
      </c>
      <c r="W78" s="344">
        <v>43909</v>
      </c>
      <c r="X78" s="344">
        <v>43929</v>
      </c>
      <c r="Y78" s="324">
        <v>1420</v>
      </c>
      <c r="Z78" s="327">
        <v>1420</v>
      </c>
      <c r="AA78" s="340" t="s">
        <v>5349</v>
      </c>
      <c r="AB78" s="339" t="s">
        <v>5350</v>
      </c>
      <c r="AC78" s="323" t="s">
        <v>2706</v>
      </c>
      <c r="AD78" s="323" t="s">
        <v>2707</v>
      </c>
      <c r="AE78" s="323" t="s">
        <v>5356</v>
      </c>
      <c r="AF78" s="344">
        <v>44691</v>
      </c>
      <c r="AG78" s="344">
        <v>44733</v>
      </c>
      <c r="AH78" s="340" t="s">
        <v>5070</v>
      </c>
      <c r="AI78" s="341" t="s">
        <v>5071</v>
      </c>
      <c r="AJ78" s="342">
        <v>89264</v>
      </c>
      <c r="AK78" s="342" t="s">
        <v>5357</v>
      </c>
      <c r="AL78" s="329">
        <v>75874.41</v>
      </c>
      <c r="AM78" s="329">
        <v>13389.59</v>
      </c>
      <c r="AN78" s="329">
        <v>89264</v>
      </c>
      <c r="AO78" s="329">
        <v>0</v>
      </c>
      <c r="AP78" s="343">
        <v>44692</v>
      </c>
      <c r="AQ78" s="344">
        <v>44720</v>
      </c>
      <c r="AR78" s="340">
        <v>1806516648</v>
      </c>
      <c r="AS78" s="345" t="s">
        <v>5358</v>
      </c>
      <c r="AT78" s="346" t="s">
        <v>5098</v>
      </c>
    </row>
    <row r="79" spans="1:46" hidden="1">
      <c r="A79" s="324">
        <v>1442</v>
      </c>
      <c r="B79" s="340" t="s">
        <v>5359</v>
      </c>
      <c r="C79" s="340">
        <v>555053</v>
      </c>
      <c r="D79" s="340" t="s">
        <v>267</v>
      </c>
      <c r="E79" s="340" t="s">
        <v>5360</v>
      </c>
      <c r="F79" s="340" t="s">
        <v>5361</v>
      </c>
      <c r="G79" s="340" t="s">
        <v>2687</v>
      </c>
      <c r="H79" s="340" t="s">
        <v>2687</v>
      </c>
      <c r="I79" s="340" t="s">
        <v>33</v>
      </c>
      <c r="J79" s="340" t="s">
        <v>2684</v>
      </c>
      <c r="K79" s="354">
        <v>1181520</v>
      </c>
      <c r="L79" s="354">
        <v>1004291.99</v>
      </c>
      <c r="M79" s="354">
        <v>177228.01</v>
      </c>
      <c r="N79" s="354">
        <v>1181520</v>
      </c>
      <c r="O79" s="354">
        <v>1004291.99</v>
      </c>
      <c r="P79" s="354">
        <v>177228.01</v>
      </c>
      <c r="Q79" s="344">
        <v>44500</v>
      </c>
      <c r="R79" s="323">
        <v>0</v>
      </c>
      <c r="S79" s="323" t="s">
        <v>2705</v>
      </c>
      <c r="T79" s="324" t="s">
        <v>2705</v>
      </c>
      <c r="U79" s="325">
        <v>70891508</v>
      </c>
      <c r="V79" s="326">
        <v>1181520</v>
      </c>
      <c r="W79" s="344">
        <v>43909</v>
      </c>
      <c r="X79" s="344">
        <v>43929</v>
      </c>
      <c r="Y79" s="324">
        <v>1442</v>
      </c>
      <c r="Z79" s="404">
        <v>1442</v>
      </c>
      <c r="AA79" s="340" t="s">
        <v>5349</v>
      </c>
      <c r="AB79" s="339" t="s">
        <v>5350</v>
      </c>
      <c r="AC79" s="323" t="s">
        <v>5335</v>
      </c>
      <c r="AD79" s="323" t="s">
        <v>5336</v>
      </c>
      <c r="AE79" s="323" t="s">
        <v>5362</v>
      </c>
      <c r="AF79" s="344">
        <v>44636</v>
      </c>
      <c r="AG79" s="344">
        <v>44680</v>
      </c>
      <c r="AH79" s="340" t="s">
        <v>4928</v>
      </c>
      <c r="AI79" s="263" t="s">
        <v>4929</v>
      </c>
      <c r="AJ79" s="342">
        <v>142720</v>
      </c>
      <c r="AK79" s="342" t="s">
        <v>5363</v>
      </c>
      <c r="AL79" s="329">
        <v>121312.02</v>
      </c>
      <c r="AM79" s="329">
        <v>21407.98</v>
      </c>
      <c r="AN79" s="329">
        <v>142720</v>
      </c>
      <c r="AO79" s="329">
        <v>0</v>
      </c>
      <c r="AP79" s="343">
        <v>44649</v>
      </c>
      <c r="AQ79" s="401">
        <v>44671</v>
      </c>
      <c r="AR79" s="340">
        <v>1806516610</v>
      </c>
      <c r="AS79" s="323" t="s">
        <v>273</v>
      </c>
      <c r="AT79" s="346" t="s">
        <v>5111</v>
      </c>
    </row>
    <row r="80" spans="1:46" hidden="1">
      <c r="A80" s="409">
        <v>2302</v>
      </c>
      <c r="B80" s="405" t="s">
        <v>5364</v>
      </c>
      <c r="C80" s="405">
        <v>70983127</v>
      </c>
      <c r="D80" s="405" t="s">
        <v>5365</v>
      </c>
      <c r="E80" s="405" t="s">
        <v>5366</v>
      </c>
      <c r="F80" s="405" t="s">
        <v>5367</v>
      </c>
      <c r="G80" s="405" t="s">
        <v>786</v>
      </c>
      <c r="H80" s="405" t="s">
        <v>5368</v>
      </c>
      <c r="I80" s="405" t="s">
        <v>33</v>
      </c>
      <c r="J80" s="405" t="s">
        <v>2684</v>
      </c>
      <c r="K80" s="406">
        <v>532673</v>
      </c>
      <c r="L80" s="406">
        <v>452772.04</v>
      </c>
      <c r="M80" s="406">
        <v>79900.960000000006</v>
      </c>
      <c r="N80" s="406">
        <v>532673</v>
      </c>
      <c r="O80" s="406">
        <v>452772.04</v>
      </c>
      <c r="P80" s="406">
        <v>79900.960000000006</v>
      </c>
      <c r="Q80" s="407">
        <v>44620</v>
      </c>
      <c r="R80" s="323">
        <v>2006</v>
      </c>
      <c r="S80" s="323" t="s">
        <v>5369</v>
      </c>
      <c r="T80" s="324" t="s">
        <v>5370</v>
      </c>
      <c r="U80" s="325" t="s">
        <v>2966</v>
      </c>
      <c r="V80" s="408">
        <v>532673</v>
      </c>
      <c r="W80" s="407">
        <v>44049</v>
      </c>
      <c r="X80" s="407">
        <v>44053</v>
      </c>
      <c r="Y80" s="409">
        <v>2302</v>
      </c>
      <c r="Z80" s="410">
        <v>2302</v>
      </c>
      <c r="AA80" s="405" t="s">
        <v>5371</v>
      </c>
      <c r="AB80" s="339" t="s">
        <v>5372</v>
      </c>
      <c r="AC80" s="323" t="s">
        <v>2712</v>
      </c>
      <c r="AD80" s="323" t="s">
        <v>2713</v>
      </c>
      <c r="AE80" s="323" t="s">
        <v>5373</v>
      </c>
      <c r="AF80" s="344">
        <v>44664</v>
      </c>
      <c r="AG80" s="344">
        <v>44708</v>
      </c>
      <c r="AH80" s="340" t="s">
        <v>5191</v>
      </c>
      <c r="AI80" s="341" t="s">
        <v>5192</v>
      </c>
      <c r="AJ80" s="342">
        <v>34392</v>
      </c>
      <c r="AK80" s="342" t="s">
        <v>5374</v>
      </c>
      <c r="AL80" s="329">
        <v>29233.21</v>
      </c>
      <c r="AM80" s="329">
        <v>5158.79</v>
      </c>
      <c r="AN80" s="329">
        <v>34392</v>
      </c>
      <c r="AO80" s="329">
        <v>0</v>
      </c>
      <c r="AP80" s="343">
        <v>44680</v>
      </c>
      <c r="AQ80" s="344">
        <v>44686</v>
      </c>
      <c r="AR80" s="340">
        <v>2008017341</v>
      </c>
      <c r="AS80" s="323" t="s">
        <v>5375</v>
      </c>
      <c r="AT80" s="346" t="s">
        <v>5022</v>
      </c>
    </row>
    <row r="81" spans="1:46" hidden="1">
      <c r="A81" s="324">
        <v>2474</v>
      </c>
      <c r="B81" s="340" t="s">
        <v>5541</v>
      </c>
      <c r="C81" s="340">
        <v>65635612</v>
      </c>
      <c r="D81" s="340" t="s">
        <v>603</v>
      </c>
      <c r="E81" s="340" t="s">
        <v>5542</v>
      </c>
      <c r="F81" s="340" t="s">
        <v>5543</v>
      </c>
      <c r="G81" s="340" t="s">
        <v>2685</v>
      </c>
      <c r="H81" s="340" t="s">
        <v>2686</v>
      </c>
      <c r="I81" s="340" t="s">
        <v>33</v>
      </c>
      <c r="J81" s="340" t="s">
        <v>2684</v>
      </c>
      <c r="K81" s="354">
        <v>1068174</v>
      </c>
      <c r="L81" s="354">
        <v>907947.89</v>
      </c>
      <c r="M81" s="354">
        <v>160226.10999999999</v>
      </c>
      <c r="N81" s="354">
        <v>1068174</v>
      </c>
      <c r="O81" s="354">
        <v>907947.89</v>
      </c>
      <c r="P81" s="354">
        <v>160226.10999999999</v>
      </c>
      <c r="Q81" s="344">
        <v>44742</v>
      </c>
      <c r="R81" s="323">
        <v>2001</v>
      </c>
      <c r="S81" s="323" t="s">
        <v>2703</v>
      </c>
      <c r="T81" s="324" t="s">
        <v>5242</v>
      </c>
      <c r="U81" s="325" t="s">
        <v>2959</v>
      </c>
      <c r="V81" s="326">
        <v>1068174</v>
      </c>
      <c r="W81" s="344">
        <v>44267</v>
      </c>
      <c r="X81" s="344">
        <v>44272</v>
      </c>
      <c r="Y81" s="324">
        <v>2474</v>
      </c>
      <c r="Z81" s="327">
        <v>2474</v>
      </c>
      <c r="AA81" s="340" t="s">
        <v>5544</v>
      </c>
      <c r="AB81" s="340" t="s">
        <v>5545</v>
      </c>
      <c r="AC81" s="323" t="s">
        <v>2712</v>
      </c>
      <c r="AD81" s="323" t="s">
        <v>2713</v>
      </c>
      <c r="AE81" s="323" t="s">
        <v>5546</v>
      </c>
      <c r="AF81" s="344">
        <v>44783</v>
      </c>
      <c r="AG81" s="344">
        <v>44825</v>
      </c>
      <c r="AH81" s="340" t="s">
        <v>5108</v>
      </c>
      <c r="AI81" s="341" t="s">
        <v>5109</v>
      </c>
      <c r="AJ81" s="342">
        <v>34435</v>
      </c>
      <c r="AK81" s="346" t="s">
        <v>5547</v>
      </c>
      <c r="AL81" s="329">
        <v>29269.77</v>
      </c>
      <c r="AM81" s="329">
        <v>5165.2299999999996</v>
      </c>
      <c r="AN81" s="329">
        <v>34435</v>
      </c>
      <c r="AO81" s="329">
        <v>0</v>
      </c>
      <c r="AP81" s="343">
        <v>44803</v>
      </c>
      <c r="AQ81" s="344">
        <v>44809</v>
      </c>
      <c r="AR81" s="340">
        <v>2008019338</v>
      </c>
      <c r="AS81" s="345" t="s">
        <v>2770</v>
      </c>
      <c r="AT81" s="346" t="s">
        <v>5469</v>
      </c>
    </row>
    <row r="82" spans="1:46" hidden="1">
      <c r="AJ82" s="80">
        <f>SUM(AJ3:AJ81)</f>
        <v>4785742.01</v>
      </c>
    </row>
  </sheetData>
  <autoFilter ref="A2:AT82" xr:uid="{2A5760EB-2F47-483A-BA30-F5D3A6654576}">
    <filterColumn colId="2">
      <filters>
        <filter val="72741791"/>
      </filters>
    </filterColumn>
  </autoFilter>
  <conditionalFormatting sqref="A3:A81">
    <cfRule type="cellIs" dxfId="14" priority="1" operator="between">
      <formula>1400</formula>
      <formula>1500</formula>
    </cfRule>
  </conditionalFormatting>
  <conditionalFormatting sqref="B1 B82:B1048576">
    <cfRule type="duplicateValues" dxfId="13" priority="3"/>
  </conditionalFormatting>
  <conditionalFormatting sqref="Y2:Y81">
    <cfRule type="cellIs" dxfId="12" priority="2" operator="between">
      <formula>1400</formula>
      <formula>1500</formula>
    </cfRule>
  </conditionalFormatting>
  <hyperlinks>
    <hyperlink ref="AI3" r:id="rId1" xr:uid="{973E0AB8-3684-4301-ADE1-0E46D244F947}"/>
    <hyperlink ref="AS3" r:id="rId2" xr:uid="{4199D9C8-1985-4AE1-8BA5-899386BAF10D}"/>
    <hyperlink ref="AI4" r:id="rId3" xr:uid="{ACDE6B01-CA4F-483E-9761-DEF0E0EEDB7D}"/>
    <hyperlink ref="AI5" r:id="rId4" xr:uid="{8EF2780A-568F-4315-94D4-9539E2144252}"/>
    <hyperlink ref="AI6" r:id="rId5" xr:uid="{BFC76541-D703-4F05-89BB-ACAD0175594D}"/>
    <hyperlink ref="AI7" r:id="rId6" xr:uid="{79ED059F-340D-4849-9CE8-340E510C3216}"/>
    <hyperlink ref="AI8" r:id="rId7" xr:uid="{6B0C2626-C8E2-4845-92EE-5190864107C0}"/>
    <hyperlink ref="AI9" r:id="rId8" xr:uid="{82287F5F-0B03-4D54-8330-841E96887338}"/>
    <hyperlink ref="AI10" r:id="rId9" xr:uid="{66DF0AED-460B-4432-8FBC-FF5BB4D23251}"/>
    <hyperlink ref="AI11" r:id="rId10" xr:uid="{60FDBE81-54D7-42DF-8EC2-C4840F5F6486}"/>
    <hyperlink ref="AS11" r:id="rId11" xr:uid="{4184291E-A93A-46C2-ACB0-41649BE1132D}"/>
    <hyperlink ref="AI12" r:id="rId12" xr:uid="{F0F252EB-0948-438F-BF42-11C2E32E4A4E}"/>
    <hyperlink ref="AI13" r:id="rId13" xr:uid="{E2D7839B-293C-489B-8826-7BF842D9BADA}"/>
    <hyperlink ref="AI15" r:id="rId14" xr:uid="{BF3A8864-8813-42E5-8428-8F600C53ED75}"/>
    <hyperlink ref="AI16" r:id="rId15" xr:uid="{6F75EA50-B5D4-4A3B-883C-678B9AFEE747}"/>
    <hyperlink ref="AS16" r:id="rId16" xr:uid="{69B7D65D-BF7C-4A2E-94F1-D3EC76ABEBEB}"/>
    <hyperlink ref="AI14" r:id="rId17" xr:uid="{ADD02308-09D4-4989-B655-3733477BE367}"/>
    <hyperlink ref="AI18" r:id="rId18" xr:uid="{AA1513F4-5899-45B1-BE5C-D758A1771975}"/>
    <hyperlink ref="AS18" r:id="rId19" xr:uid="{A30064B5-0F6D-4225-B4B5-EF2C1AC374BE}"/>
    <hyperlink ref="AI17" r:id="rId20" xr:uid="{23F06D4E-6D1B-42FD-8DDA-19F9D4D0FB55}"/>
    <hyperlink ref="AI19" r:id="rId21" xr:uid="{D3BCF2CC-880D-437B-A937-554D6C5EC2C8}"/>
    <hyperlink ref="AI20" r:id="rId22" xr:uid="{A9037CAC-7DD1-45CD-8342-BB2B506B86D0}"/>
    <hyperlink ref="AI22" r:id="rId23" xr:uid="{5AEB1368-A786-4127-A786-912BF7D2556F}"/>
    <hyperlink ref="AI21" r:id="rId24" xr:uid="{C0C52BE8-BA68-45D8-8F0A-8C2E2D44D7D6}"/>
    <hyperlink ref="AI25" r:id="rId25" xr:uid="{06A31793-D58D-4131-B964-55EF24DE4D08}"/>
    <hyperlink ref="AI24" r:id="rId26" xr:uid="{D3FDD660-4EB2-441C-91A3-CC63F2D37F60}"/>
    <hyperlink ref="AS24" r:id="rId27" xr:uid="{DB92D208-8257-43DA-AD26-BD696037082B}"/>
    <hyperlink ref="AI23" r:id="rId28" xr:uid="{3CFCDAE6-EC2E-4132-B89C-D88E001BEA28}"/>
    <hyperlink ref="AI26" r:id="rId29" xr:uid="{A9AE8AE5-E947-474C-9317-4653293F5231}"/>
    <hyperlink ref="AI27" r:id="rId30" xr:uid="{CA91CF4F-7C42-487F-969E-9471E8BB2339}"/>
    <hyperlink ref="AI28" r:id="rId31" xr:uid="{5F92715D-7C08-406E-BA57-72F5DBFB0FB4}"/>
    <hyperlink ref="AI29" r:id="rId32" xr:uid="{0E305C90-5547-4AC6-8A1E-5ABAC94AD857}"/>
    <hyperlink ref="AI30" r:id="rId33" xr:uid="{8BF64D76-50B7-40C3-8ACA-DED077BE7524}"/>
    <hyperlink ref="AS30" r:id="rId34" xr:uid="{BB07B6E5-FC7F-41BD-8EBE-AD884C455DEC}"/>
    <hyperlink ref="AI31" r:id="rId35" xr:uid="{5A4427A5-70C8-499E-8C49-885676AA3C40}"/>
    <hyperlink ref="AI32" r:id="rId36" xr:uid="{497BAF1F-B05B-4C53-B975-C5D1C0BB5185}"/>
    <hyperlink ref="AI33" r:id="rId37" xr:uid="{8A0FE4B6-D14A-4038-A614-A48EA866BAA7}"/>
    <hyperlink ref="AI34" r:id="rId38" xr:uid="{581348E9-CA49-42DB-AE34-DB734D57D0E9}"/>
    <hyperlink ref="AS34" r:id="rId39" xr:uid="{365DFEB0-5C4F-492C-BB87-4C65BEA46EFA}"/>
    <hyperlink ref="AI35" r:id="rId40" xr:uid="{41F39010-C9CA-4B70-9A81-ECF749A8D693}"/>
    <hyperlink ref="AS35" r:id="rId41" xr:uid="{351CD47B-AE10-45B7-9847-AE8E085FDF24}"/>
    <hyperlink ref="AI36" r:id="rId42" xr:uid="{0DBD52D2-36BA-4600-9C7B-C4693DFE7BC8}"/>
    <hyperlink ref="AI37" r:id="rId43" xr:uid="{B48603E3-4FC6-4F20-80FF-67D7E1D627DB}"/>
    <hyperlink ref="AS37" r:id="rId44" xr:uid="{42EF4E94-0489-471B-81F7-9796BA5D7156}"/>
    <hyperlink ref="AI38" r:id="rId45" xr:uid="{8EFBA0FE-EDAC-4086-B29F-040DD6289711}"/>
    <hyperlink ref="AS39" r:id="rId46" xr:uid="{57124063-04EF-4BA3-BA6C-476CC7E942F8}"/>
    <hyperlink ref="AI39" r:id="rId47" xr:uid="{30D03B5E-6DD9-406D-853A-96256F77B9CA}"/>
    <hyperlink ref="AI41" r:id="rId48" xr:uid="{F7517C0E-02E9-4B25-89DE-146569D7AF72}"/>
    <hyperlink ref="AI40" r:id="rId49" xr:uid="{BBD0E2E4-ED66-4C8E-9F12-4167CFA0E324}"/>
    <hyperlink ref="AI42" r:id="rId50" xr:uid="{51359B07-EADB-499A-A182-B7B1BB5A425E}"/>
    <hyperlink ref="AS42" r:id="rId51" xr:uid="{C2517B48-0725-4BBC-8326-93D139D98BD6}"/>
    <hyperlink ref="AI43" r:id="rId52" xr:uid="{7416EB80-FDE8-4AA1-9F00-E244E6196893}"/>
    <hyperlink ref="AS43" r:id="rId53" xr:uid="{1D7A60E1-945C-4E41-B799-72E19EE05725}"/>
    <hyperlink ref="AI44" r:id="rId54" xr:uid="{7CD2D574-D32B-4226-8439-A6A61404A753}"/>
    <hyperlink ref="AI45" r:id="rId55" xr:uid="{E0182486-5DB0-4BB7-9984-679715B76270}"/>
    <hyperlink ref="AI46" r:id="rId56" xr:uid="{15BD6C7B-DCD0-477B-A5B8-E2B6A65124ED}"/>
    <hyperlink ref="AI47" r:id="rId57" xr:uid="{0F1B6A14-6B0D-491E-8C40-89FFCABF4288}"/>
    <hyperlink ref="AS48" r:id="rId58" xr:uid="{0CDDF3A7-2B50-4672-9488-F33E375470B9}"/>
    <hyperlink ref="AI48" r:id="rId59" xr:uid="{202BF86B-99B7-4DA4-8C35-1CDE84DA57A7}"/>
    <hyperlink ref="AI49" r:id="rId60" xr:uid="{0E3A0D1F-7724-43FB-A752-8B8CE9CAF339}"/>
    <hyperlink ref="AS49" r:id="rId61" xr:uid="{F581DAB3-246C-48A3-AA4C-5DBBC299CF07}"/>
    <hyperlink ref="AI50" r:id="rId62" xr:uid="{61B586F8-A08F-4DA1-8309-D9BA496E3F51}"/>
    <hyperlink ref="AS50" r:id="rId63" xr:uid="{5169E116-993F-404A-92A4-9E6E624EADA1}"/>
    <hyperlink ref="AI52" r:id="rId64" xr:uid="{56133D18-D285-4C73-A6D0-181850F8585A}"/>
    <hyperlink ref="AS52" r:id="rId65" xr:uid="{8F12A79E-9544-478F-A7E4-27A64644B022}"/>
    <hyperlink ref="AI51" r:id="rId66" xr:uid="{9F0C0A04-32DB-4B4E-AF5C-18C2ECCC0CD0}"/>
    <hyperlink ref="AS51" r:id="rId67" xr:uid="{20EA1485-F6A9-4C23-81D6-463638DC3CE0}"/>
    <hyperlink ref="AI53" r:id="rId68" xr:uid="{8479CDCE-7CFF-415D-83B6-6F14AC2650FA}"/>
    <hyperlink ref="AS53" r:id="rId69" xr:uid="{B4B5E5EC-E328-4D4B-B0BF-52FB940D31EE}"/>
    <hyperlink ref="AI55" r:id="rId70" xr:uid="{DF13A6A7-D99E-46E8-BC51-7BD6A5BDA399}"/>
    <hyperlink ref="AI54" r:id="rId71" xr:uid="{69FA137B-4AF4-4C88-9FB0-FBCDD8E36285}"/>
    <hyperlink ref="AS54" r:id="rId72" xr:uid="{79AAE9D0-0FCF-4B04-9DB9-50DC710970B0}"/>
    <hyperlink ref="AI56" r:id="rId73" xr:uid="{EC39C086-4997-4499-A219-53976C6D2F18}"/>
    <hyperlink ref="AI57" r:id="rId74" xr:uid="{BDF1AEF3-E231-44A2-9F75-35E0E3D92268}"/>
    <hyperlink ref="AS57" r:id="rId75" xr:uid="{A3B74429-90BD-4BA7-BD98-07C95BDBA0B9}"/>
    <hyperlink ref="AI58" r:id="rId76" xr:uid="{D4C30338-46AD-4490-8B36-B72538FF84EF}"/>
    <hyperlink ref="AI59" r:id="rId77" xr:uid="{4A6E9D65-D827-46B6-8F7F-E03CC9824BD4}"/>
    <hyperlink ref="AI60" r:id="rId78" xr:uid="{4B39FD9C-A0E5-4918-A2F2-AC401C641FAD}"/>
    <hyperlink ref="AS60" r:id="rId79" display="kamila.nachazelova@zszandov.cz " xr:uid="{D94229FE-8AE2-4FD9-896E-0C395AD9B9AE}"/>
    <hyperlink ref="AI61" r:id="rId80" xr:uid="{5F6C6FFA-FD0C-46E5-BEB3-1679AC299855}"/>
    <hyperlink ref="AS61" r:id="rId81" xr:uid="{B8CDD18D-BB24-4755-864F-947B25270580}"/>
    <hyperlink ref="AI62" r:id="rId82" xr:uid="{00412A99-994A-46F9-B0BA-1F3A6304F41D}"/>
    <hyperlink ref="AI63" r:id="rId83" xr:uid="{5DCA7B2C-156C-40EB-8995-7E97102BF27A}"/>
    <hyperlink ref="AI64" r:id="rId84" xr:uid="{440EE36B-B4FE-4037-8F85-2F121AAD464D}"/>
    <hyperlink ref="AI65" r:id="rId85" xr:uid="{000CFA4A-2480-442D-A720-71E1AF334527}"/>
    <hyperlink ref="AI67" r:id="rId86" xr:uid="{7FC754F4-CA59-4127-8123-DA922F7EA833}"/>
    <hyperlink ref="AI66" r:id="rId87" xr:uid="{3C66A8C4-C52B-4E1F-9096-7F4EFC49C18B}"/>
    <hyperlink ref="AI68" r:id="rId88" xr:uid="{40EDC832-2615-49CA-B74F-283D3CA1AD60}"/>
    <hyperlink ref="AI72" r:id="rId89" xr:uid="{6C45C305-A9C4-448A-8F80-6F8FD4AC5569}"/>
    <hyperlink ref="AI69" r:id="rId90" xr:uid="{FFF4F22E-7D7C-4E42-874D-42FCE9758289}"/>
    <hyperlink ref="AS69" r:id="rId91" xr:uid="{A913DD44-3CAA-4564-8835-32B037CC95E6}"/>
    <hyperlink ref="AI71" r:id="rId92" xr:uid="{AEB089F6-4CE8-4898-9567-3E59DFC07C5C}"/>
    <hyperlink ref="AI70" r:id="rId93" xr:uid="{8FAA3FBA-B4BB-4F57-9938-892825D3D215}"/>
    <hyperlink ref="AI73" r:id="rId94" xr:uid="{E77711D1-ED91-4A6A-93FC-F526A324EC5A}"/>
    <hyperlink ref="AI74" r:id="rId95" xr:uid="{C665AB70-B460-4383-88F0-CC40BD4C489F}"/>
    <hyperlink ref="AS74" r:id="rId96" xr:uid="{5AD941E6-22A7-474C-8D4F-0289FC452DD4}"/>
    <hyperlink ref="AI75" r:id="rId97" xr:uid="{98E80C39-B56A-4A7C-A79A-5AAAED8FE749}"/>
    <hyperlink ref="AI76" r:id="rId98" xr:uid="{FAA7D0DA-CB60-4922-B01F-ACDA4F7F06A3}"/>
    <hyperlink ref="AI77" r:id="rId99" xr:uid="{431DDA0E-D240-44B6-9D51-5D88E69C14BD}"/>
    <hyperlink ref="AI79" r:id="rId100" xr:uid="{D1A3ACF3-8F6B-4B20-914F-540BBEA1D54E}"/>
    <hyperlink ref="AI78" r:id="rId101" xr:uid="{79FF66F8-F907-4CEF-9AE1-62E4EB4A39DE}"/>
    <hyperlink ref="AS78" r:id="rId102" xr:uid="{EFB2DD61-6EF9-4F5D-BE00-11AEDEC0CD36}"/>
    <hyperlink ref="AI80" r:id="rId103" xr:uid="{818AC5A5-7000-4239-A28A-A966E1367913}"/>
    <hyperlink ref="AI81" r:id="rId104" xr:uid="{81F12200-0250-4355-8842-5002251D6BFD}"/>
    <hyperlink ref="AS81" r:id="rId105" xr:uid="{2C6D699C-A318-40F0-ABDD-C9D56BC4BD96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50C0-2712-452F-94D0-C5DA7F3F253B}">
  <dimension ref="A2:Z448"/>
  <sheetViews>
    <sheetView zoomScale="80" zoomScaleNormal="80" workbookViewId="0">
      <pane xSplit="5" ySplit="6" topLeftCell="Q329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12.85546875" style="223" customWidth="1"/>
    <col min="5" max="5" width="64" style="223" customWidth="1"/>
    <col min="6" max="6" width="11.28515625" style="362" bestFit="1" customWidth="1"/>
    <col min="7" max="7" width="13.5703125" style="362" bestFit="1" customWidth="1"/>
    <col min="8" max="10" width="9.7109375" style="362" customWidth="1"/>
    <col min="11" max="11" width="14.28515625" style="362" bestFit="1" customWidth="1"/>
    <col min="12" max="17" width="9.7109375" style="362" customWidth="1"/>
    <col min="18" max="18" width="9.140625" style="126"/>
    <col min="19" max="20" width="13" bestFit="1" customWidth="1"/>
    <col min="21" max="21" width="12.7109375" bestFit="1" customWidth="1"/>
    <col min="22" max="22" width="31.7109375" bestFit="1" customWidth="1"/>
    <col min="23" max="23" width="32.140625" bestFit="1" customWidth="1"/>
    <col min="24" max="24" width="10.85546875" bestFit="1" customWidth="1"/>
    <col min="25" max="25" width="32.85546875" bestFit="1" customWidth="1"/>
    <col min="26" max="26" width="23.140625" bestFit="1" customWidth="1"/>
  </cols>
  <sheetData>
    <row r="2" spans="1:26" ht="18.75" thickBot="1">
      <c r="A2" s="112" t="s">
        <v>4980</v>
      </c>
      <c r="B2" s="111"/>
      <c r="C2" s="111"/>
      <c r="D2" s="111"/>
      <c r="E2" s="111"/>
      <c r="F2" s="131" t="s">
        <v>4792</v>
      </c>
    </row>
    <row r="3" spans="1:26" ht="39.75" customHeight="1">
      <c r="A3" s="742" t="s">
        <v>0</v>
      </c>
      <c r="B3" s="745" t="s">
        <v>1</v>
      </c>
      <c r="C3" s="745" t="s">
        <v>2</v>
      </c>
      <c r="D3" s="870" t="s">
        <v>5</v>
      </c>
      <c r="E3" s="748" t="s">
        <v>4</v>
      </c>
      <c r="F3" s="751" t="s">
        <v>4981</v>
      </c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903"/>
      <c r="R3" s="240"/>
      <c r="S3" s="866" t="s">
        <v>2799</v>
      </c>
      <c r="T3" s="867"/>
      <c r="U3" s="867"/>
      <c r="V3" s="867"/>
      <c r="W3" s="868"/>
      <c r="X3" s="867"/>
      <c r="Y3" s="867"/>
      <c r="Z3" s="869"/>
    </row>
    <row r="4" spans="1:26">
      <c r="A4" s="743"/>
      <c r="B4" s="746"/>
      <c r="C4" s="746"/>
      <c r="D4" s="871"/>
      <c r="E4" s="749"/>
      <c r="F4" s="900" t="s">
        <v>4982</v>
      </c>
      <c r="G4" s="901"/>
      <c r="H4" s="901"/>
      <c r="I4" s="901"/>
      <c r="J4" s="901"/>
      <c r="K4" s="902"/>
      <c r="L4" s="900" t="s">
        <v>4985</v>
      </c>
      <c r="M4" s="901"/>
      <c r="N4" s="901"/>
      <c r="O4" s="901"/>
      <c r="P4" s="901"/>
      <c r="Q4" s="902"/>
      <c r="R4" s="244"/>
      <c r="S4" s="853" t="s">
        <v>2800</v>
      </c>
      <c r="T4" s="854"/>
      <c r="U4" s="854"/>
      <c r="V4" s="854"/>
      <c r="W4" s="855"/>
      <c r="X4" s="862" t="s">
        <v>2957</v>
      </c>
      <c r="Y4" s="863"/>
      <c r="Z4" s="864"/>
    </row>
    <row r="5" spans="1:26">
      <c r="A5" s="743"/>
      <c r="B5" s="746"/>
      <c r="C5" s="746"/>
      <c r="D5" s="871"/>
      <c r="E5" s="749"/>
      <c r="F5" s="733" t="s">
        <v>2785</v>
      </c>
      <c r="G5" s="734"/>
      <c r="H5" s="735" t="s">
        <v>2786</v>
      </c>
      <c r="I5" s="735" t="s">
        <v>2787</v>
      </c>
      <c r="J5" s="735" t="s">
        <v>2788</v>
      </c>
      <c r="K5" s="737" t="s">
        <v>2789</v>
      </c>
      <c r="L5" s="733" t="s">
        <v>2785</v>
      </c>
      <c r="M5" s="734"/>
      <c r="N5" s="735" t="s">
        <v>2786</v>
      </c>
      <c r="O5" s="735" t="s">
        <v>2787</v>
      </c>
      <c r="P5" s="735" t="s">
        <v>2788</v>
      </c>
      <c r="Q5" s="737" t="s">
        <v>2789</v>
      </c>
      <c r="S5" s="849" t="s">
        <v>2790</v>
      </c>
      <c r="T5" s="851" t="s">
        <v>2791</v>
      </c>
      <c r="U5" s="860" t="s">
        <v>2789</v>
      </c>
      <c r="V5" s="858" t="s">
        <v>2795</v>
      </c>
      <c r="W5" s="675" t="s">
        <v>2782</v>
      </c>
      <c r="X5" s="856" t="s">
        <v>2743</v>
      </c>
      <c r="Y5" s="858" t="s">
        <v>2795</v>
      </c>
      <c r="Z5" s="675" t="s">
        <v>2783</v>
      </c>
    </row>
    <row r="6" spans="1:26" ht="15.75" thickBot="1">
      <c r="A6" s="744"/>
      <c r="B6" s="747"/>
      <c r="C6" s="747"/>
      <c r="D6" s="872"/>
      <c r="E6" s="750"/>
      <c r="F6" s="368" t="s">
        <v>2792</v>
      </c>
      <c r="G6" s="369" t="s">
        <v>2793</v>
      </c>
      <c r="H6" s="736"/>
      <c r="I6" s="736"/>
      <c r="J6" s="736"/>
      <c r="K6" s="738"/>
      <c r="L6" s="368" t="s">
        <v>2792</v>
      </c>
      <c r="M6" s="369" t="s">
        <v>2793</v>
      </c>
      <c r="N6" s="736"/>
      <c r="O6" s="736"/>
      <c r="P6" s="736"/>
      <c r="Q6" s="738"/>
      <c r="S6" s="850"/>
      <c r="T6" s="852"/>
      <c r="U6" s="861"/>
      <c r="V6" s="859"/>
      <c r="W6" s="682"/>
      <c r="X6" s="857"/>
      <c r="Y6" s="859"/>
      <c r="Z6" s="682"/>
    </row>
    <row r="7" spans="1:26">
      <c r="A7" s="231">
        <v>1</v>
      </c>
      <c r="B7" s="151">
        <v>1401</v>
      </c>
      <c r="C7" s="151">
        <v>62237004</v>
      </c>
      <c r="D7" s="151">
        <v>600009998</v>
      </c>
      <c r="E7" s="232" t="s">
        <v>19</v>
      </c>
      <c r="F7" s="363"/>
      <c r="G7" s="364">
        <v>48750</v>
      </c>
      <c r="H7" s="364"/>
      <c r="I7" s="364"/>
      <c r="J7" s="364"/>
      <c r="K7" s="365">
        <f>SUM(F7:J7)</f>
        <v>48750</v>
      </c>
      <c r="L7" s="363"/>
      <c r="M7" s="364"/>
      <c r="N7" s="364"/>
      <c r="O7" s="364"/>
      <c r="P7" s="364"/>
      <c r="Q7" s="365">
        <f>SUM(L7:P7)</f>
        <v>0</v>
      </c>
      <c r="R7" s="140"/>
      <c r="S7" s="141"/>
      <c r="T7" s="142"/>
      <c r="U7" s="143"/>
      <c r="V7" s="142"/>
      <c r="W7" s="144"/>
      <c r="X7" s="145"/>
      <c r="Y7" s="142"/>
      <c r="Z7" s="144"/>
    </row>
    <row r="8" spans="1:26">
      <c r="A8" s="231">
        <v>2</v>
      </c>
      <c r="B8" s="151">
        <v>1402</v>
      </c>
      <c r="C8" s="151">
        <v>828840</v>
      </c>
      <c r="D8" s="151">
        <v>600010007</v>
      </c>
      <c r="E8" s="232" t="s">
        <v>35</v>
      </c>
      <c r="F8" s="366"/>
      <c r="G8" s="174">
        <v>30225</v>
      </c>
      <c r="H8" s="174"/>
      <c r="I8" s="174"/>
      <c r="J8" s="174"/>
      <c r="K8" s="367">
        <f t="shared" ref="K8:K71" si="0">SUM(F8:J8)</f>
        <v>30225</v>
      </c>
      <c r="L8" s="366"/>
      <c r="M8" s="174"/>
      <c r="N8" s="174"/>
      <c r="O8" s="174"/>
      <c r="P8" s="174"/>
      <c r="Q8" s="367">
        <f t="shared" ref="Q8:Q64" si="1">SUM(L8:P8)</f>
        <v>0</v>
      </c>
      <c r="R8" s="140"/>
      <c r="S8" s="141"/>
      <c r="T8" s="142"/>
      <c r="U8" s="146"/>
      <c r="V8" s="142"/>
      <c r="W8" s="144"/>
      <c r="X8" s="145"/>
      <c r="Y8" s="142"/>
      <c r="Z8" s="144"/>
    </row>
    <row r="9" spans="1:26">
      <c r="A9" s="231">
        <v>3</v>
      </c>
      <c r="B9" s="151">
        <v>1403</v>
      </c>
      <c r="C9" s="151">
        <v>60252758</v>
      </c>
      <c r="D9" s="151">
        <v>600010449</v>
      </c>
      <c r="E9" s="232" t="s">
        <v>45</v>
      </c>
      <c r="F9" s="366"/>
      <c r="G9" s="174">
        <v>45825</v>
      </c>
      <c r="H9" s="174"/>
      <c r="I9" s="174"/>
      <c r="J9" s="174"/>
      <c r="K9" s="367">
        <f t="shared" si="0"/>
        <v>45825</v>
      </c>
      <c r="L9" s="366"/>
      <c r="M9" s="174"/>
      <c r="N9" s="174"/>
      <c r="O9" s="174"/>
      <c r="P9" s="174"/>
      <c r="Q9" s="367">
        <f t="shared" si="1"/>
        <v>0</v>
      </c>
      <c r="R9" s="140"/>
      <c r="S9" s="141"/>
      <c r="T9" s="142"/>
      <c r="U9" s="146"/>
      <c r="V9" s="142"/>
      <c r="W9" s="144"/>
      <c r="X9" s="145"/>
      <c r="Y9" s="142"/>
      <c r="Z9" s="144"/>
    </row>
    <row r="10" spans="1:26">
      <c r="A10" s="231">
        <v>4</v>
      </c>
      <c r="B10" s="151">
        <v>1404</v>
      </c>
      <c r="C10" s="151">
        <v>60252570</v>
      </c>
      <c r="D10" s="151">
        <v>600010414</v>
      </c>
      <c r="E10" s="232" t="s">
        <v>55</v>
      </c>
      <c r="F10" s="366"/>
      <c r="G10" s="174">
        <v>3250</v>
      </c>
      <c r="H10" s="174"/>
      <c r="I10" s="174"/>
      <c r="J10" s="174"/>
      <c r="K10" s="367">
        <f t="shared" si="0"/>
        <v>3250</v>
      </c>
      <c r="L10" s="366"/>
      <c r="M10" s="174"/>
      <c r="N10" s="174"/>
      <c r="O10" s="174"/>
      <c r="P10" s="174"/>
      <c r="Q10" s="367">
        <f t="shared" si="1"/>
        <v>0</v>
      </c>
      <c r="R10" s="140"/>
      <c r="S10" s="141"/>
      <c r="T10" s="142"/>
      <c r="U10" s="146"/>
      <c r="V10" s="142"/>
      <c r="W10" s="144"/>
      <c r="X10" s="145"/>
      <c r="Y10" s="142"/>
      <c r="Z10" s="144"/>
    </row>
    <row r="11" spans="1:26">
      <c r="A11" s="231">
        <v>5</v>
      </c>
      <c r="B11" s="151">
        <v>1405</v>
      </c>
      <c r="C11" s="151">
        <v>46748016</v>
      </c>
      <c r="D11" s="151">
        <v>600010554</v>
      </c>
      <c r="E11" s="232" t="s">
        <v>64</v>
      </c>
      <c r="F11" s="366"/>
      <c r="G11" s="174">
        <v>20150</v>
      </c>
      <c r="H11" s="174"/>
      <c r="I11" s="174"/>
      <c r="J11" s="174"/>
      <c r="K11" s="367">
        <f t="shared" si="0"/>
        <v>20150</v>
      </c>
      <c r="L11" s="366"/>
      <c r="M11" s="174"/>
      <c r="N11" s="174"/>
      <c r="O11" s="174"/>
      <c r="P11" s="174"/>
      <c r="Q11" s="367">
        <f t="shared" si="1"/>
        <v>0</v>
      </c>
      <c r="R11" s="140"/>
      <c r="S11" s="141"/>
      <c r="T11" s="142"/>
      <c r="U11" s="146"/>
      <c r="V11" s="142"/>
      <c r="W11" s="144"/>
      <c r="X11" s="145"/>
      <c r="Y11" s="142"/>
      <c r="Z11" s="144"/>
    </row>
    <row r="12" spans="1:26">
      <c r="A12" s="231">
        <v>6</v>
      </c>
      <c r="B12" s="151">
        <v>1406</v>
      </c>
      <c r="C12" s="151">
        <v>46748067</v>
      </c>
      <c r="D12" s="151">
        <v>600010511</v>
      </c>
      <c r="E12" s="232" t="s">
        <v>74</v>
      </c>
      <c r="F12" s="366"/>
      <c r="G12" s="174">
        <v>27950</v>
      </c>
      <c r="H12" s="174"/>
      <c r="I12" s="174"/>
      <c r="J12" s="174"/>
      <c r="K12" s="367">
        <f t="shared" si="0"/>
        <v>27950</v>
      </c>
      <c r="L12" s="366"/>
      <c r="M12" s="174"/>
      <c r="N12" s="174"/>
      <c r="O12" s="174"/>
      <c r="P12" s="174"/>
      <c r="Q12" s="367">
        <f t="shared" si="1"/>
        <v>0</v>
      </c>
      <c r="R12" s="140"/>
      <c r="S12" s="141"/>
      <c r="T12" s="142"/>
      <c r="U12" s="146"/>
      <c r="V12" s="142"/>
      <c r="W12" s="144"/>
      <c r="X12" s="145"/>
      <c r="Y12" s="142"/>
      <c r="Z12" s="144"/>
    </row>
    <row r="13" spans="1:26">
      <c r="A13" s="231">
        <v>7</v>
      </c>
      <c r="B13" s="151">
        <v>1407</v>
      </c>
      <c r="C13" s="151">
        <v>856070</v>
      </c>
      <c r="D13" s="151">
        <v>600012654</v>
      </c>
      <c r="E13" s="232" t="s">
        <v>84</v>
      </c>
      <c r="F13" s="366"/>
      <c r="G13" s="174">
        <v>3250</v>
      </c>
      <c r="H13" s="174"/>
      <c r="I13" s="174"/>
      <c r="J13" s="174"/>
      <c r="K13" s="367">
        <f t="shared" si="0"/>
        <v>3250</v>
      </c>
      <c r="L13" s="366"/>
      <c r="M13" s="174"/>
      <c r="N13" s="174"/>
      <c r="O13" s="174"/>
      <c r="P13" s="174"/>
      <c r="Q13" s="367">
        <f t="shared" si="1"/>
        <v>0</v>
      </c>
      <c r="R13" s="140"/>
      <c r="S13" s="141"/>
      <c r="T13" s="142"/>
      <c r="U13" s="146"/>
      <c r="V13" s="142"/>
      <c r="W13" s="144"/>
      <c r="X13" s="145"/>
      <c r="Y13" s="142"/>
      <c r="Z13" s="144"/>
    </row>
    <row r="14" spans="1:26">
      <c r="A14" s="231">
        <v>8</v>
      </c>
      <c r="B14" s="151">
        <v>1408</v>
      </c>
      <c r="C14" s="151">
        <v>854981</v>
      </c>
      <c r="D14" s="151">
        <v>600012638</v>
      </c>
      <c r="E14" s="232" t="s">
        <v>94</v>
      </c>
      <c r="F14" s="366"/>
      <c r="G14" s="174">
        <v>3250</v>
      </c>
      <c r="H14" s="174"/>
      <c r="I14" s="174"/>
      <c r="J14" s="174"/>
      <c r="K14" s="367">
        <f t="shared" si="0"/>
        <v>3250</v>
      </c>
      <c r="L14" s="366"/>
      <c r="M14" s="174"/>
      <c r="N14" s="174"/>
      <c r="O14" s="174"/>
      <c r="P14" s="174"/>
      <c r="Q14" s="367">
        <f t="shared" si="1"/>
        <v>0</v>
      </c>
      <c r="R14" s="140"/>
      <c r="S14" s="141"/>
      <c r="T14" s="142"/>
      <c r="U14" s="146"/>
      <c r="V14" s="142"/>
      <c r="W14" s="144"/>
      <c r="X14" s="145"/>
      <c r="Y14" s="142"/>
      <c r="Z14" s="144"/>
    </row>
    <row r="15" spans="1:26">
      <c r="A15" s="231">
        <v>9</v>
      </c>
      <c r="B15" s="151">
        <v>1409</v>
      </c>
      <c r="C15" s="151">
        <v>60252537</v>
      </c>
      <c r="D15" s="151">
        <v>600171744</v>
      </c>
      <c r="E15" s="232" t="s">
        <v>104</v>
      </c>
      <c r="F15" s="366"/>
      <c r="G15" s="174">
        <v>3250</v>
      </c>
      <c r="H15" s="174"/>
      <c r="I15" s="174"/>
      <c r="J15" s="174"/>
      <c r="K15" s="367">
        <f t="shared" si="0"/>
        <v>3250</v>
      </c>
      <c r="L15" s="366"/>
      <c r="M15" s="174"/>
      <c r="N15" s="174"/>
      <c r="O15" s="174"/>
      <c r="P15" s="174"/>
      <c r="Q15" s="367">
        <f t="shared" si="1"/>
        <v>0</v>
      </c>
      <c r="R15" s="140"/>
      <c r="S15" s="141"/>
      <c r="T15" s="142"/>
      <c r="U15" s="146"/>
      <c r="V15" s="142"/>
      <c r="W15" s="144"/>
      <c r="X15" s="145"/>
      <c r="Y15" s="142"/>
      <c r="Z15" s="144"/>
    </row>
    <row r="16" spans="1:26">
      <c r="A16" s="231">
        <v>10</v>
      </c>
      <c r="B16" s="151">
        <v>1410</v>
      </c>
      <c r="C16" s="151">
        <v>856037</v>
      </c>
      <c r="D16" s="151">
        <v>600171752</v>
      </c>
      <c r="E16" s="232" t="s">
        <v>111</v>
      </c>
      <c r="F16" s="366"/>
      <c r="G16" s="174">
        <v>37375</v>
      </c>
      <c r="H16" s="174"/>
      <c r="I16" s="174"/>
      <c r="J16" s="174"/>
      <c r="K16" s="367">
        <f t="shared" si="0"/>
        <v>37375</v>
      </c>
      <c r="L16" s="366"/>
      <c r="M16" s="174"/>
      <c r="N16" s="174"/>
      <c r="O16" s="174"/>
      <c r="P16" s="174"/>
      <c r="Q16" s="367">
        <f t="shared" si="1"/>
        <v>0</v>
      </c>
      <c r="R16" s="140"/>
      <c r="S16" s="141"/>
      <c r="T16" s="142"/>
      <c r="U16" s="146"/>
      <c r="V16" s="142"/>
      <c r="W16" s="144"/>
      <c r="X16" s="145"/>
      <c r="Y16" s="142"/>
      <c r="Z16" s="144"/>
    </row>
    <row r="17" spans="1:26">
      <c r="A17" s="231">
        <v>11</v>
      </c>
      <c r="B17" s="151">
        <v>1411</v>
      </c>
      <c r="C17" s="151">
        <v>46748075</v>
      </c>
      <c r="D17" s="151">
        <v>600010589</v>
      </c>
      <c r="E17" s="232" t="s">
        <v>118</v>
      </c>
      <c r="F17" s="366"/>
      <c r="G17" s="174">
        <v>22750</v>
      </c>
      <c r="H17" s="174"/>
      <c r="I17" s="174"/>
      <c r="J17" s="174"/>
      <c r="K17" s="367">
        <f t="shared" si="0"/>
        <v>22750</v>
      </c>
      <c r="L17" s="366"/>
      <c r="M17" s="174"/>
      <c r="N17" s="174"/>
      <c r="O17" s="174"/>
      <c r="P17" s="174"/>
      <c r="Q17" s="367">
        <f t="shared" si="1"/>
        <v>0</v>
      </c>
      <c r="R17" s="140"/>
      <c r="S17" s="141"/>
      <c r="T17" s="142"/>
      <c r="U17" s="146"/>
      <c r="V17" s="142"/>
      <c r="W17" s="144"/>
      <c r="X17" s="145"/>
      <c r="Y17" s="142"/>
      <c r="Z17" s="144"/>
    </row>
    <row r="18" spans="1:26">
      <c r="A18" s="231">
        <v>12</v>
      </c>
      <c r="B18" s="151">
        <v>1412</v>
      </c>
      <c r="C18" s="151">
        <v>49864637</v>
      </c>
      <c r="D18" s="151">
        <v>600010015</v>
      </c>
      <c r="E18" s="232" t="s">
        <v>125</v>
      </c>
      <c r="F18" s="366"/>
      <c r="G18" s="174">
        <v>53300</v>
      </c>
      <c r="H18" s="174"/>
      <c r="I18" s="174"/>
      <c r="J18" s="174"/>
      <c r="K18" s="367">
        <f t="shared" si="0"/>
        <v>53300</v>
      </c>
      <c r="L18" s="366"/>
      <c r="M18" s="174"/>
      <c r="N18" s="174"/>
      <c r="O18" s="174"/>
      <c r="P18" s="174"/>
      <c r="Q18" s="367">
        <f t="shared" si="1"/>
        <v>0</v>
      </c>
      <c r="R18" s="140"/>
      <c r="S18" s="141"/>
      <c r="T18" s="142"/>
      <c r="U18" s="146"/>
      <c r="V18" s="142"/>
      <c r="W18" s="144"/>
      <c r="X18" s="145"/>
      <c r="Y18" s="142"/>
      <c r="Z18" s="144"/>
    </row>
    <row r="19" spans="1:26">
      <c r="A19" s="231">
        <v>13</v>
      </c>
      <c r="B19" s="151">
        <v>1413</v>
      </c>
      <c r="C19" s="151">
        <v>60252511</v>
      </c>
      <c r="D19" s="151">
        <v>600020380</v>
      </c>
      <c r="E19" s="232" t="s">
        <v>132</v>
      </c>
      <c r="F19" s="366"/>
      <c r="G19" s="174">
        <v>42575</v>
      </c>
      <c r="H19" s="174"/>
      <c r="I19" s="174"/>
      <c r="J19" s="174"/>
      <c r="K19" s="367">
        <f t="shared" si="0"/>
        <v>42575</v>
      </c>
      <c r="L19" s="366"/>
      <c r="M19" s="174"/>
      <c r="N19" s="174"/>
      <c r="O19" s="174"/>
      <c r="P19" s="174"/>
      <c r="Q19" s="367">
        <f t="shared" si="1"/>
        <v>0</v>
      </c>
      <c r="R19" s="140"/>
      <c r="S19" s="141"/>
      <c r="T19" s="142"/>
      <c r="U19" s="146"/>
      <c r="V19" s="142"/>
      <c r="W19" s="144"/>
      <c r="X19" s="145"/>
      <c r="Y19" s="142"/>
      <c r="Z19" s="144"/>
    </row>
    <row r="20" spans="1:26">
      <c r="A20" s="231">
        <v>14</v>
      </c>
      <c r="B20" s="151">
        <v>1414</v>
      </c>
      <c r="C20" s="151">
        <v>46747966</v>
      </c>
      <c r="D20" s="151">
        <v>600010571</v>
      </c>
      <c r="E20" s="232" t="s">
        <v>138</v>
      </c>
      <c r="F20" s="366"/>
      <c r="G20" s="174">
        <v>3250</v>
      </c>
      <c r="H20" s="174"/>
      <c r="I20" s="174"/>
      <c r="J20" s="174"/>
      <c r="K20" s="367">
        <f t="shared" si="0"/>
        <v>3250</v>
      </c>
      <c r="L20" s="366"/>
      <c r="M20" s="174"/>
      <c r="N20" s="174"/>
      <c r="O20" s="174"/>
      <c r="P20" s="174"/>
      <c r="Q20" s="367">
        <f t="shared" si="1"/>
        <v>0</v>
      </c>
      <c r="R20" s="140"/>
      <c r="S20" s="141"/>
      <c r="T20" s="142"/>
      <c r="U20" s="146"/>
      <c r="V20" s="142"/>
      <c r="W20" s="144"/>
      <c r="X20" s="145">
        <v>79680</v>
      </c>
      <c r="Y20" s="142" t="s">
        <v>4885</v>
      </c>
      <c r="Z20" s="144">
        <v>44622</v>
      </c>
    </row>
    <row r="21" spans="1:26">
      <c r="A21" s="231">
        <v>15</v>
      </c>
      <c r="B21" s="151">
        <v>1418</v>
      </c>
      <c r="C21" s="151">
        <v>48283142</v>
      </c>
      <c r="D21" s="151">
        <v>600010040</v>
      </c>
      <c r="E21" s="232" t="s">
        <v>144</v>
      </c>
      <c r="F21" s="366"/>
      <c r="G21" s="174">
        <v>102375</v>
      </c>
      <c r="H21" s="174"/>
      <c r="I21" s="174"/>
      <c r="J21" s="174"/>
      <c r="K21" s="367">
        <f t="shared" si="0"/>
        <v>102375</v>
      </c>
      <c r="L21" s="366"/>
      <c r="M21" s="174"/>
      <c r="N21" s="174"/>
      <c r="O21" s="174"/>
      <c r="P21" s="174"/>
      <c r="Q21" s="367">
        <f t="shared" si="1"/>
        <v>0</v>
      </c>
      <c r="R21" s="140"/>
      <c r="S21" s="141"/>
      <c r="T21" s="142"/>
      <c r="U21" s="146"/>
      <c r="V21" s="142"/>
      <c r="W21" s="144"/>
      <c r="X21" s="145"/>
      <c r="Y21" s="142"/>
      <c r="Z21" s="144"/>
    </row>
    <row r="22" spans="1:26">
      <c r="A22" s="231">
        <v>16</v>
      </c>
      <c r="B22" s="151">
        <v>1420</v>
      </c>
      <c r="C22" s="151">
        <v>46747982</v>
      </c>
      <c r="D22" s="151">
        <v>600010562</v>
      </c>
      <c r="E22" s="232" t="s">
        <v>151</v>
      </c>
      <c r="F22" s="366"/>
      <c r="G22" s="174">
        <v>87100</v>
      </c>
      <c r="H22" s="174"/>
      <c r="I22" s="174"/>
      <c r="J22" s="174"/>
      <c r="K22" s="367">
        <f t="shared" si="0"/>
        <v>87100</v>
      </c>
      <c r="L22" s="366"/>
      <c r="M22" s="174"/>
      <c r="N22" s="174"/>
      <c r="O22" s="174"/>
      <c r="P22" s="174"/>
      <c r="Q22" s="367">
        <f t="shared" si="1"/>
        <v>0</v>
      </c>
      <c r="R22" s="140"/>
      <c r="S22" s="141"/>
      <c r="T22" s="142"/>
      <c r="U22" s="146"/>
      <c r="V22" s="142"/>
      <c r="W22" s="144"/>
      <c r="X22" s="145"/>
      <c r="Y22" s="142"/>
      <c r="Z22" s="144"/>
    </row>
    <row r="23" spans="1:26">
      <c r="A23" s="231">
        <v>17</v>
      </c>
      <c r="B23" s="151">
        <v>1421</v>
      </c>
      <c r="C23" s="151">
        <v>46747991</v>
      </c>
      <c r="D23" s="151">
        <v>600020398</v>
      </c>
      <c r="E23" s="232" t="s">
        <v>158</v>
      </c>
      <c r="F23" s="366"/>
      <c r="G23" s="174">
        <v>186550</v>
      </c>
      <c r="H23" s="174"/>
      <c r="I23" s="174"/>
      <c r="J23" s="174"/>
      <c r="K23" s="367">
        <f t="shared" si="0"/>
        <v>186550</v>
      </c>
      <c r="L23" s="366"/>
      <c r="M23" s="174"/>
      <c r="N23" s="174"/>
      <c r="O23" s="174"/>
      <c r="P23" s="174"/>
      <c r="Q23" s="367">
        <f t="shared" si="1"/>
        <v>0</v>
      </c>
      <c r="R23" s="140"/>
      <c r="S23" s="141"/>
      <c r="T23" s="142"/>
      <c r="U23" s="146"/>
      <c r="V23" s="142"/>
      <c r="W23" s="144"/>
      <c r="X23" s="145"/>
      <c r="Y23" s="142"/>
      <c r="Z23" s="144"/>
    </row>
    <row r="24" spans="1:26">
      <c r="A24" s="231">
        <v>18</v>
      </c>
      <c r="B24" s="151">
        <v>1422</v>
      </c>
      <c r="C24" s="151">
        <v>46747974</v>
      </c>
      <c r="D24" s="151">
        <v>600010643</v>
      </c>
      <c r="E24" s="232" t="s">
        <v>165</v>
      </c>
      <c r="F24" s="366"/>
      <c r="G24" s="174">
        <v>50700</v>
      </c>
      <c r="H24" s="174"/>
      <c r="I24" s="174"/>
      <c r="J24" s="174"/>
      <c r="K24" s="367">
        <f t="shared" si="0"/>
        <v>50700</v>
      </c>
      <c r="L24" s="366"/>
      <c r="M24" s="174"/>
      <c r="N24" s="174"/>
      <c r="O24" s="174"/>
      <c r="P24" s="174"/>
      <c r="Q24" s="367">
        <f t="shared" si="1"/>
        <v>0</v>
      </c>
      <c r="R24" s="140"/>
      <c r="S24" s="141"/>
      <c r="T24" s="142"/>
      <c r="U24" s="146"/>
      <c r="V24" s="142"/>
      <c r="W24" s="144"/>
      <c r="X24" s="145"/>
      <c r="Y24" s="142"/>
      <c r="Z24" s="144"/>
    </row>
    <row r="25" spans="1:26">
      <c r="A25" s="231">
        <v>19</v>
      </c>
      <c r="B25" s="151">
        <v>1424</v>
      </c>
      <c r="C25" s="151">
        <v>49864688</v>
      </c>
      <c r="D25" s="151">
        <v>600020347</v>
      </c>
      <c r="E25" s="232" t="s">
        <v>172</v>
      </c>
      <c r="F25" s="366"/>
      <c r="G25" s="174">
        <v>93275</v>
      </c>
      <c r="H25" s="174"/>
      <c r="I25" s="174"/>
      <c r="J25" s="174"/>
      <c r="K25" s="367">
        <f t="shared" si="0"/>
        <v>93275</v>
      </c>
      <c r="L25" s="366"/>
      <c r="M25" s="174"/>
      <c r="N25" s="174"/>
      <c r="O25" s="174"/>
      <c r="P25" s="174"/>
      <c r="Q25" s="367">
        <f t="shared" si="1"/>
        <v>0</v>
      </c>
      <c r="R25" s="140"/>
      <c r="S25" s="141"/>
      <c r="T25" s="142"/>
      <c r="U25" s="146"/>
      <c r="V25" s="142"/>
      <c r="W25" s="144"/>
      <c r="X25" s="145"/>
      <c r="Y25" s="142"/>
      <c r="Z25" s="144"/>
    </row>
    <row r="26" spans="1:26">
      <c r="A26" s="231">
        <v>20</v>
      </c>
      <c r="B26" s="151">
        <v>1425</v>
      </c>
      <c r="C26" s="151">
        <v>62237039</v>
      </c>
      <c r="D26" s="151">
        <v>600010023</v>
      </c>
      <c r="E26" s="232" t="s">
        <v>178</v>
      </c>
      <c r="F26" s="366"/>
      <c r="G26" s="174">
        <v>26000</v>
      </c>
      <c r="H26" s="174"/>
      <c r="I26" s="174"/>
      <c r="J26" s="174"/>
      <c r="K26" s="367">
        <f t="shared" si="0"/>
        <v>26000</v>
      </c>
      <c r="L26" s="366"/>
      <c r="M26" s="174"/>
      <c r="N26" s="174"/>
      <c r="O26" s="174"/>
      <c r="P26" s="174"/>
      <c r="Q26" s="367">
        <f t="shared" si="1"/>
        <v>0</v>
      </c>
      <c r="R26" s="140"/>
      <c r="S26" s="141"/>
      <c r="T26" s="142"/>
      <c r="U26" s="146"/>
      <c r="V26" s="142"/>
      <c r="W26" s="144"/>
      <c r="X26" s="145"/>
      <c r="Y26" s="142"/>
      <c r="Z26" s="144"/>
    </row>
    <row r="27" spans="1:26">
      <c r="A27" s="231">
        <v>21</v>
      </c>
      <c r="B27" s="151">
        <v>1426</v>
      </c>
      <c r="C27" s="151">
        <v>60252600</v>
      </c>
      <c r="D27" s="151">
        <v>600020371</v>
      </c>
      <c r="E27" s="232" t="s">
        <v>186</v>
      </c>
      <c r="F27" s="366"/>
      <c r="G27" s="174">
        <v>35750</v>
      </c>
      <c r="H27" s="174"/>
      <c r="I27" s="174"/>
      <c r="J27" s="174"/>
      <c r="K27" s="367">
        <f t="shared" si="0"/>
        <v>35750</v>
      </c>
      <c r="L27" s="366"/>
      <c r="M27" s="174"/>
      <c r="N27" s="174"/>
      <c r="O27" s="174"/>
      <c r="P27" s="174"/>
      <c r="Q27" s="367">
        <f t="shared" si="1"/>
        <v>0</v>
      </c>
      <c r="R27" s="140"/>
      <c r="S27" s="141"/>
      <c r="T27" s="142"/>
      <c r="U27" s="146"/>
      <c r="V27" s="142"/>
      <c r="W27" s="144"/>
      <c r="X27" s="145"/>
      <c r="Y27" s="142"/>
      <c r="Z27" s="144"/>
    </row>
    <row r="28" spans="1:26">
      <c r="A28" s="231">
        <v>22</v>
      </c>
      <c r="B28" s="151">
        <v>1427</v>
      </c>
      <c r="C28" s="151">
        <v>60252766</v>
      </c>
      <c r="D28" s="151">
        <v>600010422</v>
      </c>
      <c r="E28" s="232" t="s">
        <v>195</v>
      </c>
      <c r="F28" s="366"/>
      <c r="G28" s="174">
        <v>49725</v>
      </c>
      <c r="H28" s="174"/>
      <c r="I28" s="174"/>
      <c r="J28" s="174"/>
      <c r="K28" s="367">
        <f t="shared" si="0"/>
        <v>49725</v>
      </c>
      <c r="L28" s="366"/>
      <c r="M28" s="174"/>
      <c r="N28" s="174"/>
      <c r="O28" s="174"/>
      <c r="P28" s="174"/>
      <c r="Q28" s="367">
        <f t="shared" si="1"/>
        <v>0</v>
      </c>
      <c r="R28" s="140"/>
      <c r="S28" s="141"/>
      <c r="T28" s="142"/>
      <c r="U28" s="146"/>
      <c r="V28" s="142"/>
      <c r="W28" s="144"/>
      <c r="X28" s="145"/>
      <c r="Y28" s="142"/>
      <c r="Z28" s="144"/>
    </row>
    <row r="29" spans="1:26">
      <c r="A29" s="231">
        <v>23</v>
      </c>
      <c r="B29" s="151">
        <v>1428</v>
      </c>
      <c r="C29" s="151">
        <v>854999</v>
      </c>
      <c r="D29" s="151">
        <v>600012646</v>
      </c>
      <c r="E29" s="232" t="s">
        <v>202</v>
      </c>
      <c r="F29" s="366"/>
      <c r="G29" s="174">
        <v>43875</v>
      </c>
      <c r="H29" s="174"/>
      <c r="I29" s="174"/>
      <c r="J29" s="174"/>
      <c r="K29" s="367">
        <f t="shared" si="0"/>
        <v>43875</v>
      </c>
      <c r="L29" s="366"/>
      <c r="M29" s="174"/>
      <c r="N29" s="174"/>
      <c r="O29" s="174"/>
      <c r="P29" s="174"/>
      <c r="Q29" s="367">
        <f t="shared" si="1"/>
        <v>0</v>
      </c>
      <c r="R29" s="140"/>
      <c r="S29" s="141"/>
      <c r="T29" s="142"/>
      <c r="U29" s="146"/>
      <c r="V29" s="142"/>
      <c r="W29" s="144"/>
      <c r="X29" s="145"/>
      <c r="Y29" s="142"/>
      <c r="Z29" s="144"/>
    </row>
    <row r="30" spans="1:26">
      <c r="A30" s="231">
        <v>24</v>
      </c>
      <c r="B30" s="151">
        <v>1429</v>
      </c>
      <c r="C30" s="151">
        <v>673731</v>
      </c>
      <c r="D30" s="151">
        <v>600019713</v>
      </c>
      <c r="E30" s="232" t="s">
        <v>208</v>
      </c>
      <c r="F30" s="366"/>
      <c r="G30" s="174">
        <v>6825</v>
      </c>
      <c r="H30" s="174"/>
      <c r="I30" s="174"/>
      <c r="J30" s="174"/>
      <c r="K30" s="367">
        <f t="shared" si="0"/>
        <v>6825</v>
      </c>
      <c r="L30" s="366"/>
      <c r="M30" s="174"/>
      <c r="N30" s="174"/>
      <c r="O30" s="174"/>
      <c r="P30" s="174"/>
      <c r="Q30" s="367">
        <f t="shared" si="1"/>
        <v>0</v>
      </c>
      <c r="R30" s="140"/>
      <c r="S30" s="141"/>
      <c r="T30" s="142"/>
      <c r="U30" s="146"/>
      <c r="V30" s="142"/>
      <c r="W30" s="144"/>
      <c r="X30" s="145"/>
      <c r="Y30" s="142"/>
      <c r="Z30" s="144"/>
    </row>
    <row r="31" spans="1:26">
      <c r="A31" s="231">
        <v>25</v>
      </c>
      <c r="B31" s="151">
        <v>1430</v>
      </c>
      <c r="C31" s="151">
        <v>581071</v>
      </c>
      <c r="D31" s="151">
        <v>600019802</v>
      </c>
      <c r="E31" s="232" t="s">
        <v>213</v>
      </c>
      <c r="F31" s="366"/>
      <c r="G31" s="174">
        <v>62400</v>
      </c>
      <c r="H31" s="174"/>
      <c r="I31" s="174"/>
      <c r="J31" s="174"/>
      <c r="K31" s="367">
        <f t="shared" si="0"/>
        <v>62400</v>
      </c>
      <c r="L31" s="366"/>
      <c r="M31" s="174"/>
      <c r="N31" s="174"/>
      <c r="O31" s="174"/>
      <c r="P31" s="174"/>
      <c r="Q31" s="367">
        <f t="shared" si="1"/>
        <v>0</v>
      </c>
      <c r="R31" s="140"/>
      <c r="S31" s="141"/>
      <c r="T31" s="142"/>
      <c r="U31" s="146"/>
      <c r="V31" s="142"/>
      <c r="W31" s="144"/>
      <c r="X31" s="145"/>
      <c r="Y31" s="142"/>
      <c r="Z31" s="144"/>
    </row>
    <row r="32" spans="1:26">
      <c r="A32" s="231">
        <v>26</v>
      </c>
      <c r="B32" s="151">
        <v>1432</v>
      </c>
      <c r="C32" s="151">
        <v>671274</v>
      </c>
      <c r="D32" s="151">
        <v>600170594</v>
      </c>
      <c r="E32" s="232" t="s">
        <v>219</v>
      </c>
      <c r="F32" s="366"/>
      <c r="G32" s="174">
        <v>198250</v>
      </c>
      <c r="H32" s="174"/>
      <c r="I32" s="174"/>
      <c r="J32" s="174"/>
      <c r="K32" s="367">
        <f t="shared" si="0"/>
        <v>198250</v>
      </c>
      <c r="L32" s="366"/>
      <c r="M32" s="174"/>
      <c r="N32" s="174"/>
      <c r="O32" s="174"/>
      <c r="P32" s="174"/>
      <c r="Q32" s="367">
        <f t="shared" si="1"/>
        <v>0</v>
      </c>
      <c r="R32" s="140"/>
      <c r="S32" s="141"/>
      <c r="T32" s="142"/>
      <c r="U32" s="146"/>
      <c r="V32" s="142"/>
      <c r="W32" s="144"/>
      <c r="X32" s="145"/>
      <c r="Y32" s="142"/>
      <c r="Z32" s="144"/>
    </row>
    <row r="33" spans="1:26">
      <c r="A33" s="231">
        <v>27</v>
      </c>
      <c r="B33" s="151">
        <v>1433</v>
      </c>
      <c r="C33" s="151">
        <v>526517</v>
      </c>
      <c r="D33" s="151">
        <v>600170608</v>
      </c>
      <c r="E33" s="232" t="s">
        <v>226</v>
      </c>
      <c r="F33" s="366"/>
      <c r="G33" s="174">
        <v>139425</v>
      </c>
      <c r="H33" s="174"/>
      <c r="I33" s="174"/>
      <c r="J33" s="174"/>
      <c r="K33" s="367">
        <f t="shared" si="0"/>
        <v>139425</v>
      </c>
      <c r="L33" s="366"/>
      <c r="M33" s="174"/>
      <c r="N33" s="174"/>
      <c r="O33" s="174"/>
      <c r="P33" s="174"/>
      <c r="Q33" s="367">
        <f t="shared" si="1"/>
        <v>0</v>
      </c>
      <c r="R33" s="140"/>
      <c r="S33" s="141"/>
      <c r="T33" s="142"/>
      <c r="U33" s="146"/>
      <c r="V33" s="142"/>
      <c r="W33" s="144"/>
      <c r="X33" s="145"/>
      <c r="Y33" s="142"/>
      <c r="Z33" s="144"/>
    </row>
    <row r="34" spans="1:26">
      <c r="A34" s="231">
        <v>28</v>
      </c>
      <c r="B34" s="151">
        <v>1434</v>
      </c>
      <c r="C34" s="151">
        <v>528714</v>
      </c>
      <c r="D34" s="151">
        <v>600170896</v>
      </c>
      <c r="E34" s="232" t="s">
        <v>231</v>
      </c>
      <c r="F34" s="366"/>
      <c r="G34" s="174">
        <v>27625</v>
      </c>
      <c r="H34" s="174"/>
      <c r="I34" s="174"/>
      <c r="J34" s="174"/>
      <c r="K34" s="367">
        <f t="shared" si="0"/>
        <v>27625</v>
      </c>
      <c r="L34" s="366"/>
      <c r="M34" s="174"/>
      <c r="N34" s="174"/>
      <c r="O34" s="174"/>
      <c r="P34" s="174"/>
      <c r="Q34" s="367">
        <f t="shared" si="1"/>
        <v>0</v>
      </c>
      <c r="R34" s="140"/>
      <c r="S34" s="141"/>
      <c r="T34" s="142"/>
      <c r="U34" s="146"/>
      <c r="V34" s="142"/>
      <c r="W34" s="144"/>
      <c r="X34" s="145"/>
      <c r="Y34" s="142"/>
      <c r="Z34" s="144"/>
    </row>
    <row r="35" spans="1:26">
      <c r="A35" s="231">
        <v>29</v>
      </c>
      <c r="B35" s="151">
        <v>1436</v>
      </c>
      <c r="C35" s="151">
        <v>87891</v>
      </c>
      <c r="D35" s="151">
        <v>600170900</v>
      </c>
      <c r="E35" s="232" t="s">
        <v>238</v>
      </c>
      <c r="F35" s="366"/>
      <c r="G35" s="174">
        <v>106275</v>
      </c>
      <c r="H35" s="174"/>
      <c r="I35" s="174"/>
      <c r="J35" s="174"/>
      <c r="K35" s="367">
        <f t="shared" si="0"/>
        <v>106275</v>
      </c>
      <c r="L35" s="366"/>
      <c r="M35" s="174"/>
      <c r="N35" s="174"/>
      <c r="O35" s="174"/>
      <c r="P35" s="174"/>
      <c r="Q35" s="367">
        <f t="shared" si="1"/>
        <v>0</v>
      </c>
      <c r="R35" s="140"/>
      <c r="S35" s="141"/>
      <c r="T35" s="142"/>
      <c r="U35" s="146"/>
      <c r="V35" s="142"/>
      <c r="W35" s="144"/>
      <c r="X35" s="145"/>
      <c r="Y35" s="142"/>
      <c r="Z35" s="144"/>
    </row>
    <row r="36" spans="1:26">
      <c r="A36" s="231">
        <v>30</v>
      </c>
      <c r="B36" s="151">
        <v>1437</v>
      </c>
      <c r="C36" s="151">
        <v>14451018</v>
      </c>
      <c r="D36" s="151">
        <v>600010104</v>
      </c>
      <c r="E36" s="232" t="s">
        <v>246</v>
      </c>
      <c r="F36" s="366"/>
      <c r="G36" s="174">
        <v>274950</v>
      </c>
      <c r="H36" s="174"/>
      <c r="I36" s="174"/>
      <c r="J36" s="174"/>
      <c r="K36" s="367">
        <f t="shared" si="0"/>
        <v>274950</v>
      </c>
      <c r="L36" s="366"/>
      <c r="M36" s="174"/>
      <c r="N36" s="174"/>
      <c r="O36" s="174"/>
      <c r="P36" s="174"/>
      <c r="Q36" s="367">
        <f t="shared" si="1"/>
        <v>0</v>
      </c>
      <c r="R36" s="140"/>
      <c r="S36" s="141"/>
      <c r="T36" s="142"/>
      <c r="U36" s="146"/>
      <c r="V36" s="142"/>
      <c r="W36" s="144"/>
      <c r="X36" s="145"/>
      <c r="Y36" s="142"/>
      <c r="Z36" s="144"/>
    </row>
    <row r="37" spans="1:26">
      <c r="A37" s="231">
        <v>31</v>
      </c>
      <c r="B37" s="151">
        <v>1438</v>
      </c>
      <c r="C37" s="151">
        <v>18385036</v>
      </c>
      <c r="D37" s="151">
        <v>600010490</v>
      </c>
      <c r="E37" s="232" t="s">
        <v>256</v>
      </c>
      <c r="F37" s="366"/>
      <c r="G37" s="174">
        <v>128375</v>
      </c>
      <c r="H37" s="174"/>
      <c r="I37" s="174"/>
      <c r="J37" s="174"/>
      <c r="K37" s="367">
        <f t="shared" si="0"/>
        <v>128375</v>
      </c>
      <c r="L37" s="366"/>
      <c r="M37" s="174"/>
      <c r="N37" s="174"/>
      <c r="O37" s="174"/>
      <c r="P37" s="174"/>
      <c r="Q37" s="367">
        <f t="shared" si="1"/>
        <v>0</v>
      </c>
      <c r="R37" s="140"/>
      <c r="S37" s="141"/>
      <c r="T37" s="142"/>
      <c r="U37" s="146"/>
      <c r="V37" s="142"/>
      <c r="W37" s="144"/>
      <c r="X37" s="145"/>
      <c r="Y37" s="142"/>
      <c r="Z37" s="144"/>
    </row>
    <row r="38" spans="1:26">
      <c r="A38" s="231">
        <v>32</v>
      </c>
      <c r="B38" s="151">
        <v>1440</v>
      </c>
      <c r="C38" s="151">
        <v>140147</v>
      </c>
      <c r="D38" s="151">
        <v>600010481</v>
      </c>
      <c r="E38" s="232" t="s">
        <v>262</v>
      </c>
      <c r="F38" s="366"/>
      <c r="G38" s="174">
        <v>80275</v>
      </c>
      <c r="H38" s="174"/>
      <c r="I38" s="174"/>
      <c r="J38" s="174"/>
      <c r="K38" s="367">
        <f t="shared" si="0"/>
        <v>80275</v>
      </c>
      <c r="L38" s="366"/>
      <c r="M38" s="174"/>
      <c r="N38" s="174"/>
      <c r="O38" s="174"/>
      <c r="P38" s="174"/>
      <c r="Q38" s="367">
        <f t="shared" si="1"/>
        <v>0</v>
      </c>
      <c r="R38" s="140"/>
      <c r="S38" s="141"/>
      <c r="T38" s="142"/>
      <c r="U38" s="146"/>
      <c r="V38" s="142"/>
      <c r="W38" s="144"/>
      <c r="X38" s="145"/>
      <c r="Y38" s="142"/>
      <c r="Z38" s="144"/>
    </row>
    <row r="39" spans="1:26">
      <c r="A39" s="231">
        <v>33</v>
      </c>
      <c r="B39" s="151">
        <v>1442</v>
      </c>
      <c r="C39" s="151">
        <v>555053</v>
      </c>
      <c r="D39" s="151">
        <v>600010686</v>
      </c>
      <c r="E39" s="232" t="s">
        <v>267</v>
      </c>
      <c r="F39" s="366"/>
      <c r="G39" s="174">
        <v>204750</v>
      </c>
      <c r="H39" s="174"/>
      <c r="I39" s="174"/>
      <c r="J39" s="174"/>
      <c r="K39" s="367">
        <f t="shared" si="0"/>
        <v>204750</v>
      </c>
      <c r="L39" s="366"/>
      <c r="M39" s="174"/>
      <c r="N39" s="174"/>
      <c r="O39" s="174"/>
      <c r="P39" s="174"/>
      <c r="Q39" s="367">
        <f t="shared" si="1"/>
        <v>0</v>
      </c>
      <c r="R39" s="140"/>
      <c r="S39" s="141"/>
      <c r="T39" s="142"/>
      <c r="U39" s="146"/>
      <c r="V39" s="142"/>
      <c r="W39" s="144"/>
      <c r="X39" s="145"/>
      <c r="Y39" s="142"/>
      <c r="Z39" s="144"/>
    </row>
    <row r="40" spans="1:26">
      <c r="A40" s="231">
        <v>34</v>
      </c>
      <c r="B40" s="151">
        <v>1443</v>
      </c>
      <c r="C40" s="151">
        <v>15043151</v>
      </c>
      <c r="D40" s="151">
        <v>600170918</v>
      </c>
      <c r="E40" s="232" t="s">
        <v>274</v>
      </c>
      <c r="F40" s="366"/>
      <c r="G40" s="174">
        <v>38025</v>
      </c>
      <c r="H40" s="174"/>
      <c r="I40" s="174"/>
      <c r="J40" s="174"/>
      <c r="K40" s="367">
        <f t="shared" si="0"/>
        <v>38025</v>
      </c>
      <c r="L40" s="366"/>
      <c r="M40" s="174"/>
      <c r="N40" s="174"/>
      <c r="O40" s="174"/>
      <c r="P40" s="174"/>
      <c r="Q40" s="367">
        <f t="shared" si="1"/>
        <v>0</v>
      </c>
      <c r="R40" s="140"/>
      <c r="S40" s="141"/>
      <c r="T40" s="142"/>
      <c r="U40" s="146"/>
      <c r="V40" s="142"/>
      <c r="W40" s="144"/>
      <c r="X40" s="145"/>
      <c r="Y40" s="142"/>
      <c r="Z40" s="144"/>
    </row>
    <row r="41" spans="1:26">
      <c r="A41" s="231">
        <v>35</v>
      </c>
      <c r="B41" s="151">
        <v>1448</v>
      </c>
      <c r="C41" s="151">
        <v>82554</v>
      </c>
      <c r="D41" s="151">
        <v>600010678</v>
      </c>
      <c r="E41" s="232" t="s">
        <v>281</v>
      </c>
      <c r="F41" s="366"/>
      <c r="G41" s="174">
        <v>175825</v>
      </c>
      <c r="H41" s="174"/>
      <c r="I41" s="174"/>
      <c r="J41" s="174"/>
      <c r="K41" s="367">
        <f t="shared" si="0"/>
        <v>175825</v>
      </c>
      <c r="L41" s="366"/>
      <c r="M41" s="174"/>
      <c r="N41" s="174"/>
      <c r="O41" s="174"/>
      <c r="P41" s="174"/>
      <c r="Q41" s="367">
        <f t="shared" si="1"/>
        <v>0</v>
      </c>
      <c r="R41" s="140"/>
      <c r="S41" s="141"/>
      <c r="T41" s="142"/>
      <c r="U41" s="146"/>
      <c r="V41" s="142"/>
      <c r="W41" s="144"/>
      <c r="X41" s="145"/>
      <c r="Y41" s="142"/>
      <c r="Z41" s="144"/>
    </row>
    <row r="42" spans="1:26">
      <c r="A42" s="231">
        <v>36</v>
      </c>
      <c r="B42" s="151">
        <v>1450</v>
      </c>
      <c r="C42" s="151">
        <v>46746862</v>
      </c>
      <c r="D42" s="151">
        <v>600023460</v>
      </c>
      <c r="E42" s="232" t="s">
        <v>287</v>
      </c>
      <c r="F42" s="366"/>
      <c r="G42" s="174">
        <v>307450</v>
      </c>
      <c r="H42" s="174"/>
      <c r="I42" s="174"/>
      <c r="J42" s="174"/>
      <c r="K42" s="367">
        <f t="shared" si="0"/>
        <v>307450</v>
      </c>
      <c r="L42" s="366"/>
      <c r="M42" s="174"/>
      <c r="N42" s="174"/>
      <c r="O42" s="174"/>
      <c r="P42" s="174"/>
      <c r="Q42" s="367">
        <f t="shared" si="1"/>
        <v>0</v>
      </c>
      <c r="R42" s="140"/>
      <c r="S42" s="141"/>
      <c r="T42" s="142"/>
      <c r="U42" s="146"/>
      <c r="V42" s="142"/>
      <c r="W42" s="144"/>
      <c r="X42" s="145"/>
      <c r="Y42" s="142"/>
      <c r="Z42" s="144"/>
    </row>
    <row r="43" spans="1:26">
      <c r="A43" s="231">
        <v>37</v>
      </c>
      <c r="B43" s="151">
        <v>1452</v>
      </c>
      <c r="C43" s="151">
        <v>75129507</v>
      </c>
      <c r="D43" s="151">
        <v>691000093</v>
      </c>
      <c r="E43" s="232" t="s">
        <v>296</v>
      </c>
      <c r="F43" s="366"/>
      <c r="G43" s="174">
        <v>48425</v>
      </c>
      <c r="H43" s="174"/>
      <c r="I43" s="174"/>
      <c r="J43" s="174"/>
      <c r="K43" s="367">
        <f t="shared" si="0"/>
        <v>48425</v>
      </c>
      <c r="L43" s="366"/>
      <c r="M43" s="174"/>
      <c r="N43" s="174"/>
      <c r="O43" s="174"/>
      <c r="P43" s="174"/>
      <c r="Q43" s="367">
        <f t="shared" si="1"/>
        <v>0</v>
      </c>
      <c r="R43" s="140"/>
      <c r="S43" s="141"/>
      <c r="T43" s="142"/>
      <c r="U43" s="146"/>
      <c r="V43" s="142"/>
      <c r="W43" s="144"/>
      <c r="X43" s="145"/>
      <c r="Y43" s="142"/>
      <c r="Z43" s="144"/>
    </row>
    <row r="44" spans="1:26">
      <c r="A44" s="231">
        <v>38</v>
      </c>
      <c r="B44" s="151">
        <v>1455</v>
      </c>
      <c r="C44" s="151">
        <v>46748059</v>
      </c>
      <c r="D44" s="151">
        <v>600023401</v>
      </c>
      <c r="E44" s="232" t="s">
        <v>303</v>
      </c>
      <c r="F44" s="366"/>
      <c r="G44" s="174">
        <v>49075</v>
      </c>
      <c r="H44" s="174"/>
      <c r="I44" s="174"/>
      <c r="J44" s="174"/>
      <c r="K44" s="367">
        <f t="shared" si="0"/>
        <v>49075</v>
      </c>
      <c r="L44" s="366"/>
      <c r="M44" s="174"/>
      <c r="N44" s="174"/>
      <c r="O44" s="174"/>
      <c r="P44" s="174"/>
      <c r="Q44" s="367">
        <f t="shared" si="1"/>
        <v>0</v>
      </c>
      <c r="R44" s="140"/>
      <c r="S44" s="141"/>
      <c r="T44" s="142"/>
      <c r="U44" s="146"/>
      <c r="V44" s="142"/>
      <c r="W44" s="144"/>
      <c r="X44" s="145"/>
      <c r="Y44" s="142"/>
      <c r="Z44" s="144"/>
    </row>
    <row r="45" spans="1:26">
      <c r="A45" s="231">
        <v>39</v>
      </c>
      <c r="B45" s="151">
        <v>1456</v>
      </c>
      <c r="C45" s="151">
        <v>46749799</v>
      </c>
      <c r="D45" s="151">
        <v>600023427</v>
      </c>
      <c r="E45" s="232" t="s">
        <v>311</v>
      </c>
      <c r="F45" s="366"/>
      <c r="G45" s="174">
        <v>150475</v>
      </c>
      <c r="H45" s="174"/>
      <c r="I45" s="174"/>
      <c r="J45" s="174"/>
      <c r="K45" s="367">
        <f t="shared" si="0"/>
        <v>150475</v>
      </c>
      <c r="L45" s="366"/>
      <c r="M45" s="174"/>
      <c r="N45" s="174"/>
      <c r="O45" s="174"/>
      <c r="P45" s="174"/>
      <c r="Q45" s="367">
        <f t="shared" si="1"/>
        <v>0</v>
      </c>
      <c r="R45" s="140"/>
      <c r="S45" s="141"/>
      <c r="T45" s="142"/>
      <c r="U45" s="146"/>
      <c r="V45" s="142"/>
      <c r="W45" s="144"/>
      <c r="X45" s="145"/>
      <c r="Y45" s="142"/>
      <c r="Z45" s="144"/>
    </row>
    <row r="46" spans="1:26">
      <c r="A46" s="231">
        <v>40</v>
      </c>
      <c r="B46" s="151">
        <v>1457</v>
      </c>
      <c r="C46" s="151">
        <v>60254190</v>
      </c>
      <c r="D46" s="151">
        <v>600023389</v>
      </c>
      <c r="E46" s="232" t="s">
        <v>316</v>
      </c>
      <c r="F46" s="366"/>
      <c r="G46" s="174">
        <v>3250</v>
      </c>
      <c r="H46" s="174"/>
      <c r="I46" s="174"/>
      <c r="J46" s="174"/>
      <c r="K46" s="367">
        <f t="shared" si="0"/>
        <v>3250</v>
      </c>
      <c r="L46" s="366"/>
      <c r="M46" s="174"/>
      <c r="N46" s="174"/>
      <c r="O46" s="174"/>
      <c r="P46" s="174"/>
      <c r="Q46" s="367">
        <f t="shared" si="1"/>
        <v>0</v>
      </c>
      <c r="R46" s="140"/>
      <c r="S46" s="141"/>
      <c r="T46" s="142"/>
      <c r="U46" s="146"/>
      <c r="V46" s="142"/>
      <c r="W46" s="144"/>
      <c r="X46" s="145"/>
      <c r="Y46" s="142"/>
      <c r="Z46" s="144"/>
    </row>
    <row r="47" spans="1:26">
      <c r="A47" s="231">
        <v>41</v>
      </c>
      <c r="B47" s="151">
        <v>1459</v>
      </c>
      <c r="C47" s="151">
        <v>70842922</v>
      </c>
      <c r="D47" s="151">
        <v>600023133</v>
      </c>
      <c r="E47" s="232" t="s">
        <v>322</v>
      </c>
      <c r="F47" s="366"/>
      <c r="G47" s="174"/>
      <c r="H47" s="174"/>
      <c r="I47" s="174"/>
      <c r="J47" s="174"/>
      <c r="K47" s="367">
        <f t="shared" si="0"/>
        <v>0</v>
      </c>
      <c r="L47" s="366"/>
      <c r="M47" s="174"/>
      <c r="N47" s="174"/>
      <c r="O47" s="174"/>
      <c r="P47" s="174"/>
      <c r="Q47" s="367">
        <f t="shared" si="1"/>
        <v>0</v>
      </c>
      <c r="R47" s="140"/>
      <c r="S47" s="141"/>
      <c r="T47" s="142"/>
      <c r="U47" s="146"/>
      <c r="V47" s="142"/>
      <c r="W47" s="144"/>
      <c r="X47" s="145"/>
      <c r="Y47" s="142"/>
      <c r="Z47" s="144"/>
    </row>
    <row r="48" spans="1:26">
      <c r="A48" s="231">
        <v>42</v>
      </c>
      <c r="B48" s="151">
        <v>1460</v>
      </c>
      <c r="C48" s="151">
        <v>70972826</v>
      </c>
      <c r="D48" s="151">
        <v>600171523</v>
      </c>
      <c r="E48" s="232" t="s">
        <v>331</v>
      </c>
      <c r="F48" s="366"/>
      <c r="G48" s="174"/>
      <c r="H48" s="174"/>
      <c r="I48" s="174"/>
      <c r="J48" s="174"/>
      <c r="K48" s="367">
        <f t="shared" si="0"/>
        <v>0</v>
      </c>
      <c r="L48" s="366"/>
      <c r="M48" s="174"/>
      <c r="N48" s="174"/>
      <c r="O48" s="174"/>
      <c r="P48" s="174"/>
      <c r="Q48" s="367">
        <f t="shared" si="1"/>
        <v>0</v>
      </c>
      <c r="R48" s="140"/>
      <c r="S48" s="141"/>
      <c r="T48" s="142"/>
      <c r="U48" s="146"/>
      <c r="V48" s="142"/>
      <c r="W48" s="144"/>
      <c r="X48" s="145">
        <v>125592</v>
      </c>
      <c r="Y48" s="142" t="s">
        <v>4895</v>
      </c>
      <c r="Z48" s="144">
        <v>44601</v>
      </c>
    </row>
    <row r="49" spans="1:26">
      <c r="A49" s="231">
        <v>43</v>
      </c>
      <c r="B49" s="151">
        <v>1462</v>
      </c>
      <c r="C49" s="151">
        <v>60254301</v>
      </c>
      <c r="D49" s="151">
        <v>600023320</v>
      </c>
      <c r="E49" s="232" t="s">
        <v>338</v>
      </c>
      <c r="F49" s="366"/>
      <c r="G49" s="174">
        <v>3250</v>
      </c>
      <c r="H49" s="174"/>
      <c r="I49" s="174"/>
      <c r="J49" s="174"/>
      <c r="K49" s="367">
        <f t="shared" si="0"/>
        <v>3250</v>
      </c>
      <c r="L49" s="366"/>
      <c r="M49" s="174"/>
      <c r="N49" s="174"/>
      <c r="O49" s="174"/>
      <c r="P49" s="174"/>
      <c r="Q49" s="367">
        <f t="shared" si="1"/>
        <v>0</v>
      </c>
      <c r="R49" s="140"/>
      <c r="S49" s="141"/>
      <c r="T49" s="142"/>
      <c r="U49" s="146"/>
      <c r="V49" s="142"/>
      <c r="W49" s="144"/>
      <c r="X49" s="145"/>
      <c r="Y49" s="142"/>
      <c r="Z49" s="144"/>
    </row>
    <row r="50" spans="1:26">
      <c r="A50" s="231">
        <v>44</v>
      </c>
      <c r="B50" s="151">
        <v>1463</v>
      </c>
      <c r="C50" s="151">
        <v>60254238</v>
      </c>
      <c r="D50" s="151">
        <v>600023354</v>
      </c>
      <c r="E50" s="232" t="s">
        <v>345</v>
      </c>
      <c r="F50" s="366"/>
      <c r="G50" s="174">
        <v>3250</v>
      </c>
      <c r="H50" s="174"/>
      <c r="I50" s="174"/>
      <c r="J50" s="174"/>
      <c r="K50" s="367">
        <f t="shared" si="0"/>
        <v>3250</v>
      </c>
      <c r="L50" s="366"/>
      <c r="M50" s="174"/>
      <c r="N50" s="174"/>
      <c r="O50" s="174"/>
      <c r="P50" s="174"/>
      <c r="Q50" s="367">
        <f t="shared" si="1"/>
        <v>0</v>
      </c>
      <c r="R50" s="140"/>
      <c r="S50" s="141"/>
      <c r="T50" s="142"/>
      <c r="U50" s="146"/>
      <c r="V50" s="142"/>
      <c r="W50" s="144"/>
      <c r="X50" s="145"/>
      <c r="Y50" s="142"/>
      <c r="Z50" s="144"/>
    </row>
    <row r="51" spans="1:26">
      <c r="A51" s="231">
        <v>45</v>
      </c>
      <c r="B51" s="151">
        <v>1468</v>
      </c>
      <c r="C51" s="151">
        <v>70839921</v>
      </c>
      <c r="D51" s="151">
        <v>600099504</v>
      </c>
      <c r="E51" s="232" t="s">
        <v>351</v>
      </c>
      <c r="F51" s="366"/>
      <c r="G51" s="174">
        <v>11375</v>
      </c>
      <c r="H51" s="174"/>
      <c r="I51" s="174"/>
      <c r="J51" s="174"/>
      <c r="K51" s="367">
        <f t="shared" si="0"/>
        <v>11375</v>
      </c>
      <c r="L51" s="366"/>
      <c r="M51" s="174"/>
      <c r="N51" s="174"/>
      <c r="O51" s="174"/>
      <c r="P51" s="174"/>
      <c r="Q51" s="367">
        <f t="shared" si="1"/>
        <v>0</v>
      </c>
      <c r="R51" s="140"/>
      <c r="S51" s="141"/>
      <c r="T51" s="142"/>
      <c r="U51" s="146"/>
      <c r="V51" s="142"/>
      <c r="W51" s="144"/>
      <c r="X51" s="145"/>
      <c r="Y51" s="142"/>
      <c r="Z51" s="144"/>
    </row>
    <row r="52" spans="1:26">
      <c r="A52" s="231">
        <v>46</v>
      </c>
      <c r="B52" s="151">
        <v>1469</v>
      </c>
      <c r="C52" s="151">
        <v>70839999</v>
      </c>
      <c r="D52" s="151">
        <v>600024342</v>
      </c>
      <c r="E52" s="232" t="s">
        <v>358</v>
      </c>
      <c r="F52" s="366"/>
      <c r="G52" s="174">
        <v>17550</v>
      </c>
      <c r="H52" s="174"/>
      <c r="I52" s="174"/>
      <c r="J52" s="174"/>
      <c r="K52" s="367">
        <f t="shared" si="0"/>
        <v>17550</v>
      </c>
      <c r="L52" s="366"/>
      <c r="M52" s="174"/>
      <c r="N52" s="174"/>
      <c r="O52" s="174"/>
      <c r="P52" s="174"/>
      <c r="Q52" s="367">
        <f t="shared" si="1"/>
        <v>0</v>
      </c>
      <c r="R52" s="140"/>
      <c r="S52" s="141"/>
      <c r="T52" s="142"/>
      <c r="U52" s="146"/>
      <c r="V52" s="142"/>
      <c r="W52" s="144"/>
      <c r="X52" s="145"/>
      <c r="Y52" s="142"/>
      <c r="Z52" s="144"/>
    </row>
    <row r="53" spans="1:26">
      <c r="A53" s="231">
        <v>47</v>
      </c>
      <c r="B53" s="151">
        <v>1470</v>
      </c>
      <c r="C53" s="151">
        <v>49864360</v>
      </c>
      <c r="D53" s="151">
        <v>600028828</v>
      </c>
      <c r="E53" s="232" t="s">
        <v>364</v>
      </c>
      <c r="F53" s="366"/>
      <c r="G53" s="174"/>
      <c r="H53" s="174"/>
      <c r="I53" s="174"/>
      <c r="J53" s="174"/>
      <c r="K53" s="367">
        <f t="shared" si="0"/>
        <v>0</v>
      </c>
      <c r="L53" s="366"/>
      <c r="M53" s="174"/>
      <c r="N53" s="174"/>
      <c r="O53" s="174"/>
      <c r="P53" s="174"/>
      <c r="Q53" s="367">
        <f t="shared" si="1"/>
        <v>0</v>
      </c>
      <c r="R53" s="140"/>
      <c r="S53" s="141"/>
      <c r="T53" s="142"/>
      <c r="U53" s="146"/>
      <c r="V53" s="142"/>
      <c r="W53" s="144"/>
      <c r="X53" s="145"/>
      <c r="Y53" s="142"/>
      <c r="Z53" s="144"/>
    </row>
    <row r="54" spans="1:26">
      <c r="A54" s="231">
        <v>48</v>
      </c>
      <c r="B54" s="151">
        <v>1471</v>
      </c>
      <c r="C54" s="151">
        <v>49864351</v>
      </c>
      <c r="D54" s="151">
        <v>600028836</v>
      </c>
      <c r="E54" s="232" t="s">
        <v>369</v>
      </c>
      <c r="F54" s="366"/>
      <c r="G54" s="174"/>
      <c r="H54" s="174"/>
      <c r="I54" s="174"/>
      <c r="J54" s="174"/>
      <c r="K54" s="367">
        <f t="shared" si="0"/>
        <v>0</v>
      </c>
      <c r="L54" s="366"/>
      <c r="M54" s="174"/>
      <c r="N54" s="174"/>
      <c r="O54" s="174"/>
      <c r="P54" s="174"/>
      <c r="Q54" s="367">
        <f t="shared" si="1"/>
        <v>0</v>
      </c>
      <c r="R54" s="140"/>
      <c r="S54" s="141"/>
      <c r="T54" s="142"/>
      <c r="U54" s="146"/>
      <c r="V54" s="142"/>
      <c r="W54" s="144"/>
      <c r="X54" s="145"/>
      <c r="Y54" s="142"/>
      <c r="Z54" s="144"/>
    </row>
    <row r="55" spans="1:26">
      <c r="A55" s="231">
        <v>49</v>
      </c>
      <c r="B55" s="151">
        <v>1472</v>
      </c>
      <c r="C55" s="151">
        <v>70226458</v>
      </c>
      <c r="D55" s="151">
        <v>610400681</v>
      </c>
      <c r="E55" s="232" t="s">
        <v>377</v>
      </c>
      <c r="F55" s="366"/>
      <c r="G55" s="174"/>
      <c r="H55" s="174"/>
      <c r="I55" s="174"/>
      <c r="J55" s="174"/>
      <c r="K55" s="367">
        <f t="shared" si="0"/>
        <v>0</v>
      </c>
      <c r="L55" s="366"/>
      <c r="M55" s="174"/>
      <c r="N55" s="174"/>
      <c r="O55" s="174"/>
      <c r="P55" s="174"/>
      <c r="Q55" s="367">
        <f t="shared" si="1"/>
        <v>0</v>
      </c>
      <c r="R55" s="140"/>
      <c r="S55" s="141"/>
      <c r="T55" s="142"/>
      <c r="U55" s="146"/>
      <c r="V55" s="142"/>
      <c r="W55" s="144"/>
      <c r="X55" s="145"/>
      <c r="Y55" s="142"/>
      <c r="Z55" s="144"/>
    </row>
    <row r="56" spans="1:26">
      <c r="A56" s="231">
        <v>50</v>
      </c>
      <c r="B56" s="151">
        <v>1473</v>
      </c>
      <c r="C56" s="151">
        <v>63778181</v>
      </c>
      <c r="D56" s="151">
        <v>600023141</v>
      </c>
      <c r="E56" s="232" t="s">
        <v>385</v>
      </c>
      <c r="F56" s="366"/>
      <c r="G56" s="174"/>
      <c r="H56" s="174"/>
      <c r="I56" s="174"/>
      <c r="J56" s="174"/>
      <c r="K56" s="367">
        <f t="shared" si="0"/>
        <v>0</v>
      </c>
      <c r="L56" s="366"/>
      <c r="M56" s="174"/>
      <c r="N56" s="174"/>
      <c r="O56" s="174"/>
      <c r="P56" s="174"/>
      <c r="Q56" s="367">
        <f t="shared" si="1"/>
        <v>0</v>
      </c>
      <c r="R56" s="140"/>
      <c r="S56" s="141"/>
      <c r="T56" s="142"/>
      <c r="U56" s="146"/>
      <c r="V56" s="142"/>
      <c r="W56" s="144"/>
      <c r="X56" s="145"/>
      <c r="Y56" s="142"/>
      <c r="Z56" s="144"/>
    </row>
    <row r="57" spans="1:26">
      <c r="A57" s="231">
        <v>51</v>
      </c>
      <c r="B57" s="151">
        <v>1474</v>
      </c>
      <c r="C57" s="151">
        <v>60252774</v>
      </c>
      <c r="D57" s="151">
        <v>600029107</v>
      </c>
      <c r="E57" s="232" t="s">
        <v>394</v>
      </c>
      <c r="F57" s="366"/>
      <c r="G57" s="174"/>
      <c r="H57" s="174"/>
      <c r="I57" s="174"/>
      <c r="J57" s="174"/>
      <c r="K57" s="367">
        <f t="shared" si="0"/>
        <v>0</v>
      </c>
      <c r="L57" s="366"/>
      <c r="M57" s="174"/>
      <c r="N57" s="174"/>
      <c r="O57" s="174"/>
      <c r="P57" s="174"/>
      <c r="Q57" s="367">
        <f t="shared" si="1"/>
        <v>0</v>
      </c>
      <c r="R57" s="140"/>
      <c r="S57" s="141"/>
      <c r="T57" s="142"/>
      <c r="U57" s="146"/>
      <c r="V57" s="142"/>
      <c r="W57" s="144"/>
      <c r="X57" s="145"/>
      <c r="Y57" s="142"/>
      <c r="Z57" s="144"/>
    </row>
    <row r="58" spans="1:26">
      <c r="A58" s="231">
        <v>52</v>
      </c>
      <c r="B58" s="151">
        <v>1475</v>
      </c>
      <c r="C58" s="151">
        <v>46748105</v>
      </c>
      <c r="D58" s="151">
        <v>600029166</v>
      </c>
      <c r="E58" s="232" t="s">
        <v>401</v>
      </c>
      <c r="F58" s="366"/>
      <c r="G58" s="174"/>
      <c r="H58" s="174"/>
      <c r="I58" s="174"/>
      <c r="J58" s="174"/>
      <c r="K58" s="367">
        <f t="shared" si="0"/>
        <v>0</v>
      </c>
      <c r="L58" s="366"/>
      <c r="M58" s="174"/>
      <c r="N58" s="174"/>
      <c r="O58" s="174"/>
      <c r="P58" s="174"/>
      <c r="Q58" s="367">
        <f t="shared" si="1"/>
        <v>0</v>
      </c>
      <c r="R58" s="140"/>
      <c r="S58" s="141"/>
      <c r="T58" s="142"/>
      <c r="U58" s="146"/>
      <c r="V58" s="142"/>
      <c r="W58" s="144"/>
      <c r="X58" s="145"/>
      <c r="Y58" s="142"/>
      <c r="Z58" s="144"/>
    </row>
    <row r="59" spans="1:26">
      <c r="A59" s="231">
        <v>53</v>
      </c>
      <c r="B59" s="151">
        <v>1476</v>
      </c>
      <c r="C59" s="151">
        <v>855006</v>
      </c>
      <c r="D59" s="151">
        <v>600029808</v>
      </c>
      <c r="E59" s="232" t="s">
        <v>408</v>
      </c>
      <c r="F59" s="366"/>
      <c r="G59" s="174"/>
      <c r="H59" s="174"/>
      <c r="I59" s="174"/>
      <c r="J59" s="174"/>
      <c r="K59" s="367">
        <f t="shared" si="0"/>
        <v>0</v>
      </c>
      <c r="L59" s="366"/>
      <c r="M59" s="174"/>
      <c r="N59" s="174"/>
      <c r="O59" s="174"/>
      <c r="P59" s="174"/>
      <c r="Q59" s="367">
        <f t="shared" si="1"/>
        <v>0</v>
      </c>
      <c r="R59" s="140"/>
      <c r="S59" s="141"/>
      <c r="T59" s="142"/>
      <c r="U59" s="146"/>
      <c r="V59" s="142"/>
      <c r="W59" s="144"/>
      <c r="X59" s="145"/>
      <c r="Y59" s="142"/>
      <c r="Z59" s="144"/>
    </row>
    <row r="60" spans="1:26">
      <c r="A60" s="231">
        <v>54</v>
      </c>
      <c r="B60" s="151">
        <v>1491</v>
      </c>
      <c r="C60" s="151">
        <v>70948801</v>
      </c>
      <c r="D60" s="151">
        <v>600033392</v>
      </c>
      <c r="E60" s="232" t="s">
        <v>414</v>
      </c>
      <c r="F60" s="366"/>
      <c r="G60" s="174"/>
      <c r="H60" s="174"/>
      <c r="I60" s="174"/>
      <c r="J60" s="174"/>
      <c r="K60" s="367">
        <f t="shared" si="0"/>
        <v>0</v>
      </c>
      <c r="L60" s="366"/>
      <c r="M60" s="174"/>
      <c r="N60" s="174"/>
      <c r="O60" s="174"/>
      <c r="P60" s="174"/>
      <c r="Q60" s="367">
        <f t="shared" si="1"/>
        <v>0</v>
      </c>
      <c r="R60" s="140"/>
      <c r="S60" s="141"/>
      <c r="T60" s="142"/>
      <c r="U60" s="146"/>
      <c r="V60" s="142"/>
      <c r="W60" s="144"/>
      <c r="X60" s="145"/>
      <c r="Y60" s="142"/>
      <c r="Z60" s="144"/>
    </row>
    <row r="61" spans="1:26">
      <c r="A61" s="231">
        <v>55</v>
      </c>
      <c r="B61" s="151">
        <v>1492</v>
      </c>
      <c r="C61" s="151">
        <v>70948798</v>
      </c>
      <c r="D61" s="151">
        <v>600033511</v>
      </c>
      <c r="E61" s="232" t="s">
        <v>420</v>
      </c>
      <c r="F61" s="366"/>
      <c r="G61" s="174"/>
      <c r="H61" s="174"/>
      <c r="I61" s="174"/>
      <c r="J61" s="174"/>
      <c r="K61" s="367">
        <f t="shared" si="0"/>
        <v>0</v>
      </c>
      <c r="L61" s="366"/>
      <c r="M61" s="174"/>
      <c r="N61" s="174"/>
      <c r="O61" s="174"/>
      <c r="P61" s="174"/>
      <c r="Q61" s="367">
        <f t="shared" si="1"/>
        <v>0</v>
      </c>
      <c r="R61" s="140"/>
      <c r="S61" s="141"/>
      <c r="T61" s="142"/>
      <c r="U61" s="146"/>
      <c r="V61" s="142"/>
      <c r="W61" s="144"/>
      <c r="X61" s="145"/>
      <c r="Y61" s="142"/>
      <c r="Z61" s="144"/>
    </row>
    <row r="62" spans="1:26">
      <c r="A62" s="231">
        <v>56</v>
      </c>
      <c r="B62" s="151">
        <v>1493</v>
      </c>
      <c r="C62" s="151">
        <v>70848211</v>
      </c>
      <c r="D62" s="151">
        <v>600033597</v>
      </c>
      <c r="E62" s="232" t="s">
        <v>426</v>
      </c>
      <c r="F62" s="366"/>
      <c r="G62" s="174"/>
      <c r="H62" s="174"/>
      <c r="I62" s="174"/>
      <c r="J62" s="174"/>
      <c r="K62" s="367">
        <f t="shared" si="0"/>
        <v>0</v>
      </c>
      <c r="L62" s="366"/>
      <c r="M62" s="174"/>
      <c r="N62" s="174"/>
      <c r="O62" s="174"/>
      <c r="P62" s="174"/>
      <c r="Q62" s="367">
        <f t="shared" si="1"/>
        <v>0</v>
      </c>
      <c r="R62" s="140"/>
      <c r="S62" s="141"/>
      <c r="T62" s="142"/>
      <c r="U62" s="146"/>
      <c r="V62" s="142"/>
      <c r="W62" s="144"/>
      <c r="X62" s="145"/>
      <c r="Y62" s="142"/>
      <c r="Z62" s="144"/>
    </row>
    <row r="63" spans="1:26">
      <c r="A63" s="231">
        <v>57</v>
      </c>
      <c r="B63" s="151">
        <v>1494</v>
      </c>
      <c r="C63" s="151">
        <v>70948810</v>
      </c>
      <c r="D63" s="151">
        <v>600034062</v>
      </c>
      <c r="E63" s="232" t="s">
        <v>431</v>
      </c>
      <c r="F63" s="366"/>
      <c r="G63" s="174"/>
      <c r="H63" s="174"/>
      <c r="I63" s="174"/>
      <c r="J63" s="174"/>
      <c r="K63" s="367">
        <f t="shared" si="0"/>
        <v>0</v>
      </c>
      <c r="L63" s="366"/>
      <c r="M63" s="174"/>
      <c r="N63" s="174"/>
      <c r="O63" s="174"/>
      <c r="P63" s="174"/>
      <c r="Q63" s="367">
        <f t="shared" si="1"/>
        <v>0</v>
      </c>
      <c r="R63" s="140"/>
      <c r="S63" s="141"/>
      <c r="T63" s="142"/>
      <c r="U63" s="146"/>
      <c r="V63" s="142"/>
      <c r="W63" s="144"/>
      <c r="X63" s="145"/>
      <c r="Y63" s="142"/>
      <c r="Z63" s="144"/>
    </row>
    <row r="64" spans="1:26">
      <c r="A64" s="231">
        <v>58</v>
      </c>
      <c r="B64" s="151">
        <v>1498</v>
      </c>
      <c r="C64" s="151">
        <v>8729590</v>
      </c>
      <c r="D64" s="151">
        <v>691013861</v>
      </c>
      <c r="E64" s="232" t="s">
        <v>435</v>
      </c>
      <c r="F64" s="366"/>
      <c r="G64" s="174"/>
      <c r="H64" s="174"/>
      <c r="I64" s="174"/>
      <c r="J64" s="174"/>
      <c r="K64" s="367">
        <f t="shared" si="0"/>
        <v>0</v>
      </c>
      <c r="L64" s="366"/>
      <c r="M64" s="174"/>
      <c r="N64" s="174"/>
      <c r="O64" s="174"/>
      <c r="P64" s="174"/>
      <c r="Q64" s="367">
        <f t="shared" si="1"/>
        <v>0</v>
      </c>
      <c r="R64" s="140"/>
      <c r="S64" s="141"/>
      <c r="T64" s="142"/>
      <c r="U64" s="146"/>
      <c r="V64" s="142"/>
      <c r="W64" s="144"/>
      <c r="X64" s="145"/>
      <c r="Y64" s="142"/>
      <c r="Z64" s="144"/>
    </row>
    <row r="65" spans="1:26">
      <c r="A65" s="229" t="s">
        <v>440</v>
      </c>
      <c r="B65" s="123"/>
      <c r="C65" s="184"/>
      <c r="D65" s="184"/>
      <c r="E65" s="230"/>
      <c r="F65" s="249">
        <f>SUM(F7:F64)</f>
        <v>0</v>
      </c>
      <c r="G65" s="250">
        <f t="shared" ref="G65:Q65" si="2">SUM(G7:G64)</f>
        <v>3057600</v>
      </c>
      <c r="H65" s="250">
        <f t="shared" si="2"/>
        <v>0</v>
      </c>
      <c r="I65" s="250">
        <f t="shared" si="2"/>
        <v>0</v>
      </c>
      <c r="J65" s="250">
        <f t="shared" si="2"/>
        <v>0</v>
      </c>
      <c r="K65" s="251">
        <f t="shared" si="2"/>
        <v>3057600</v>
      </c>
      <c r="L65" s="249">
        <f t="shared" si="2"/>
        <v>0</v>
      </c>
      <c r="M65" s="250">
        <f t="shared" si="2"/>
        <v>0</v>
      </c>
      <c r="N65" s="250">
        <f t="shared" si="2"/>
        <v>0</v>
      </c>
      <c r="O65" s="250">
        <f t="shared" si="2"/>
        <v>0</v>
      </c>
      <c r="P65" s="250">
        <f t="shared" si="2"/>
        <v>0</v>
      </c>
      <c r="Q65" s="251">
        <f t="shared" si="2"/>
        <v>0</v>
      </c>
      <c r="R65" s="193"/>
      <c r="S65" s="185">
        <f t="shared" ref="S65:X65" si="3">SUM(S7:S64)</f>
        <v>0</v>
      </c>
      <c r="T65" s="186">
        <f t="shared" si="3"/>
        <v>0</v>
      </c>
      <c r="U65" s="186">
        <f t="shared" si="3"/>
        <v>0</v>
      </c>
      <c r="V65" s="186"/>
      <c r="W65" s="186"/>
      <c r="X65" s="185">
        <f t="shared" si="3"/>
        <v>205272</v>
      </c>
      <c r="Y65" s="186"/>
      <c r="Z65" s="194"/>
    </row>
    <row r="66" spans="1:26">
      <c r="A66" s="231">
        <v>59</v>
      </c>
      <c r="B66" s="151">
        <v>2330</v>
      </c>
      <c r="C66" s="151">
        <v>71294511</v>
      </c>
      <c r="D66" s="152">
        <v>691009571</v>
      </c>
      <c r="E66" s="232" t="s">
        <v>441</v>
      </c>
      <c r="F66" s="366"/>
      <c r="G66" s="174"/>
      <c r="H66" s="174"/>
      <c r="I66" s="174"/>
      <c r="J66" s="174"/>
      <c r="K66" s="367">
        <f t="shared" si="0"/>
        <v>0</v>
      </c>
      <c r="L66" s="366"/>
      <c r="M66" s="174"/>
      <c r="N66" s="174"/>
      <c r="O66" s="174"/>
      <c r="P66" s="174"/>
      <c r="Q66" s="367">
        <f t="shared" ref="Q66:Q129" si="4">SUM(L66:P66)</f>
        <v>0</v>
      </c>
      <c r="R66" s="140"/>
      <c r="S66" s="141"/>
      <c r="T66" s="142"/>
      <c r="U66" s="146"/>
      <c r="V66" s="142"/>
      <c r="W66" s="144"/>
      <c r="X66" s="145"/>
      <c r="Y66" s="142"/>
      <c r="Z66" s="144"/>
    </row>
    <row r="67" spans="1:26">
      <c r="A67" s="231">
        <v>60</v>
      </c>
      <c r="B67" s="151">
        <v>2415</v>
      </c>
      <c r="C67" s="151">
        <v>72742186</v>
      </c>
      <c r="D67" s="152">
        <v>600079465</v>
      </c>
      <c r="E67" s="232" t="s">
        <v>449</v>
      </c>
      <c r="F67" s="366"/>
      <c r="G67" s="174"/>
      <c r="H67" s="174"/>
      <c r="I67" s="174"/>
      <c r="J67" s="174"/>
      <c r="K67" s="367">
        <f t="shared" si="0"/>
        <v>0</v>
      </c>
      <c r="L67" s="366"/>
      <c r="M67" s="174"/>
      <c r="N67" s="174"/>
      <c r="O67" s="174"/>
      <c r="P67" s="174"/>
      <c r="Q67" s="367">
        <f t="shared" si="4"/>
        <v>0</v>
      </c>
      <c r="R67" s="140"/>
      <c r="S67" s="141"/>
      <c r="T67" s="142"/>
      <c r="U67" s="146"/>
      <c r="V67" s="142"/>
      <c r="W67" s="144"/>
      <c r="X67" s="145"/>
      <c r="Y67" s="142"/>
      <c r="Z67" s="144"/>
    </row>
    <row r="68" spans="1:26">
      <c r="A68" s="231">
        <v>61</v>
      </c>
      <c r="B68" s="151">
        <v>2442</v>
      </c>
      <c r="C68" s="151">
        <v>72742101</v>
      </c>
      <c r="D68" s="152">
        <v>600079066</v>
      </c>
      <c r="E68" s="232" t="s">
        <v>457</v>
      </c>
      <c r="F68" s="366"/>
      <c r="G68" s="174"/>
      <c r="H68" s="174"/>
      <c r="I68" s="174"/>
      <c r="J68" s="174"/>
      <c r="K68" s="367">
        <f t="shared" si="0"/>
        <v>0</v>
      </c>
      <c r="L68" s="366"/>
      <c r="M68" s="174"/>
      <c r="N68" s="174"/>
      <c r="O68" s="174"/>
      <c r="P68" s="174"/>
      <c r="Q68" s="367">
        <f t="shared" si="4"/>
        <v>0</v>
      </c>
      <c r="R68" s="140"/>
      <c r="S68" s="141"/>
      <c r="T68" s="142"/>
      <c r="U68" s="146"/>
      <c r="V68" s="142"/>
      <c r="W68" s="144"/>
      <c r="X68" s="145"/>
      <c r="Y68" s="142"/>
      <c r="Z68" s="144"/>
    </row>
    <row r="69" spans="1:26">
      <c r="A69" s="231">
        <v>62</v>
      </c>
      <c r="B69" s="151">
        <v>2437</v>
      </c>
      <c r="C69" s="151">
        <v>72743221</v>
      </c>
      <c r="D69" s="152">
        <v>600079074</v>
      </c>
      <c r="E69" s="232" t="s">
        <v>463</v>
      </c>
      <c r="F69" s="366"/>
      <c r="G69" s="174"/>
      <c r="H69" s="174"/>
      <c r="I69" s="174"/>
      <c r="J69" s="174"/>
      <c r="K69" s="367">
        <f t="shared" si="0"/>
        <v>0</v>
      </c>
      <c r="L69" s="366"/>
      <c r="M69" s="174"/>
      <c r="N69" s="174"/>
      <c r="O69" s="174"/>
      <c r="P69" s="174"/>
      <c r="Q69" s="367">
        <f t="shared" si="4"/>
        <v>0</v>
      </c>
      <c r="R69" s="140"/>
      <c r="S69" s="141"/>
      <c r="T69" s="142"/>
      <c r="U69" s="146"/>
      <c r="V69" s="142"/>
      <c r="W69" s="144"/>
      <c r="X69" s="145"/>
      <c r="Y69" s="142"/>
      <c r="Z69" s="144"/>
    </row>
    <row r="70" spans="1:26">
      <c r="A70" s="231">
        <v>63</v>
      </c>
      <c r="B70" s="151">
        <v>2411</v>
      </c>
      <c r="C70" s="151">
        <v>72742666</v>
      </c>
      <c r="D70" s="152">
        <v>600079554</v>
      </c>
      <c r="E70" s="232" t="s">
        <v>469</v>
      </c>
      <c r="F70" s="366"/>
      <c r="G70" s="174"/>
      <c r="H70" s="174"/>
      <c r="I70" s="174"/>
      <c r="J70" s="174"/>
      <c r="K70" s="367">
        <f t="shared" si="0"/>
        <v>0</v>
      </c>
      <c r="L70" s="366"/>
      <c r="M70" s="174"/>
      <c r="N70" s="174"/>
      <c r="O70" s="174"/>
      <c r="P70" s="174"/>
      <c r="Q70" s="367">
        <f t="shared" si="4"/>
        <v>0</v>
      </c>
      <c r="R70" s="140"/>
      <c r="S70" s="141"/>
      <c r="T70" s="142"/>
      <c r="U70" s="146"/>
      <c r="V70" s="142"/>
      <c r="W70" s="144"/>
      <c r="X70" s="145"/>
      <c r="Y70" s="142"/>
      <c r="Z70" s="144"/>
    </row>
    <row r="71" spans="1:26">
      <c r="A71" s="231">
        <v>64</v>
      </c>
      <c r="B71" s="151">
        <v>2407</v>
      </c>
      <c r="C71" s="151">
        <v>72741465</v>
      </c>
      <c r="D71" s="152">
        <v>600079520</v>
      </c>
      <c r="E71" s="232" t="s">
        <v>474</v>
      </c>
      <c r="F71" s="366"/>
      <c r="G71" s="174"/>
      <c r="H71" s="174"/>
      <c r="I71" s="174"/>
      <c r="J71" s="174"/>
      <c r="K71" s="367">
        <f t="shared" si="0"/>
        <v>0</v>
      </c>
      <c r="L71" s="366"/>
      <c r="M71" s="174"/>
      <c r="N71" s="174"/>
      <c r="O71" s="174"/>
      <c r="P71" s="174"/>
      <c r="Q71" s="367">
        <f t="shared" si="4"/>
        <v>0</v>
      </c>
      <c r="R71" s="140"/>
      <c r="S71" s="141"/>
      <c r="T71" s="142"/>
      <c r="U71" s="146"/>
      <c r="V71" s="142"/>
      <c r="W71" s="144"/>
      <c r="X71" s="145"/>
      <c r="Y71" s="142"/>
      <c r="Z71" s="144"/>
    </row>
    <row r="72" spans="1:26">
      <c r="A72" s="231">
        <v>65</v>
      </c>
      <c r="B72" s="151">
        <v>2422</v>
      </c>
      <c r="C72" s="151">
        <v>72742585</v>
      </c>
      <c r="D72" s="152">
        <v>600079082</v>
      </c>
      <c r="E72" s="232" t="s">
        <v>480</v>
      </c>
      <c r="F72" s="366"/>
      <c r="G72" s="174"/>
      <c r="H72" s="174"/>
      <c r="I72" s="174"/>
      <c r="J72" s="174"/>
      <c r="K72" s="367">
        <f t="shared" ref="K72:K135" si="5">SUM(F72:J72)</f>
        <v>0</v>
      </c>
      <c r="L72" s="366"/>
      <c r="M72" s="174"/>
      <c r="N72" s="174"/>
      <c r="O72" s="174"/>
      <c r="P72" s="174"/>
      <c r="Q72" s="367">
        <f t="shared" si="4"/>
        <v>0</v>
      </c>
      <c r="R72" s="140"/>
      <c r="S72" s="141"/>
      <c r="T72" s="142"/>
      <c r="U72" s="146"/>
      <c r="V72" s="142"/>
      <c r="W72" s="144"/>
      <c r="X72" s="145"/>
      <c r="Y72" s="142"/>
      <c r="Z72" s="144"/>
    </row>
    <row r="73" spans="1:26">
      <c r="A73" s="231">
        <v>66</v>
      </c>
      <c r="B73" s="151">
        <v>2427</v>
      </c>
      <c r="C73" s="151">
        <v>72741627</v>
      </c>
      <c r="D73" s="152">
        <v>600079091</v>
      </c>
      <c r="E73" s="232" t="s">
        <v>485</v>
      </c>
      <c r="F73" s="366"/>
      <c r="G73" s="174"/>
      <c r="H73" s="174"/>
      <c r="I73" s="174"/>
      <c r="J73" s="174"/>
      <c r="K73" s="367">
        <f t="shared" si="5"/>
        <v>0</v>
      </c>
      <c r="L73" s="366"/>
      <c r="M73" s="174"/>
      <c r="N73" s="174"/>
      <c r="O73" s="174"/>
      <c r="P73" s="174"/>
      <c r="Q73" s="367">
        <f t="shared" si="4"/>
        <v>0</v>
      </c>
      <c r="R73" s="140"/>
      <c r="S73" s="141"/>
      <c r="T73" s="142"/>
      <c r="U73" s="146"/>
      <c r="V73" s="142"/>
      <c r="W73" s="144"/>
      <c r="X73" s="145"/>
      <c r="Y73" s="142"/>
      <c r="Z73" s="144"/>
    </row>
    <row r="74" spans="1:26">
      <c r="A74" s="231">
        <v>67</v>
      </c>
      <c r="B74" s="151">
        <v>2327</v>
      </c>
      <c r="C74" s="151">
        <v>72076950</v>
      </c>
      <c r="D74" s="152">
        <v>691002606</v>
      </c>
      <c r="E74" s="232" t="s">
        <v>492</v>
      </c>
      <c r="F74" s="366"/>
      <c r="G74" s="174"/>
      <c r="H74" s="174"/>
      <c r="I74" s="174"/>
      <c r="J74" s="174"/>
      <c r="K74" s="367">
        <f t="shared" si="5"/>
        <v>0</v>
      </c>
      <c r="L74" s="366"/>
      <c r="M74" s="174"/>
      <c r="N74" s="174"/>
      <c r="O74" s="174"/>
      <c r="P74" s="174"/>
      <c r="Q74" s="367">
        <f t="shared" si="4"/>
        <v>0</v>
      </c>
      <c r="R74" s="140"/>
      <c r="S74" s="141"/>
      <c r="T74" s="142"/>
      <c r="U74" s="146"/>
      <c r="V74" s="142"/>
      <c r="W74" s="144"/>
      <c r="X74" s="145"/>
      <c r="Y74" s="142"/>
      <c r="Z74" s="144"/>
    </row>
    <row r="75" spans="1:26">
      <c r="A75" s="231">
        <v>68</v>
      </c>
      <c r="B75" s="151">
        <v>2321</v>
      </c>
      <c r="C75" s="151">
        <v>72742976</v>
      </c>
      <c r="D75" s="152">
        <v>600079287</v>
      </c>
      <c r="E75" s="232" t="s">
        <v>499</v>
      </c>
      <c r="F75" s="366"/>
      <c r="G75" s="174"/>
      <c r="H75" s="174"/>
      <c r="I75" s="174"/>
      <c r="J75" s="174"/>
      <c r="K75" s="367">
        <f t="shared" si="5"/>
        <v>0</v>
      </c>
      <c r="L75" s="366"/>
      <c r="M75" s="174"/>
      <c r="N75" s="174"/>
      <c r="O75" s="174"/>
      <c r="P75" s="174"/>
      <c r="Q75" s="367">
        <f t="shared" si="4"/>
        <v>0</v>
      </c>
      <c r="R75" s="140"/>
      <c r="S75" s="141"/>
      <c r="T75" s="142"/>
      <c r="U75" s="146"/>
      <c r="V75" s="142"/>
      <c r="W75" s="144"/>
      <c r="X75" s="145"/>
      <c r="Y75" s="142"/>
      <c r="Z75" s="144"/>
    </row>
    <row r="76" spans="1:26">
      <c r="A76" s="231">
        <v>69</v>
      </c>
      <c r="B76" s="151">
        <v>2423</v>
      </c>
      <c r="C76" s="151">
        <v>72742828</v>
      </c>
      <c r="D76" s="152">
        <v>600079368</v>
      </c>
      <c r="E76" s="232" t="s">
        <v>503</v>
      </c>
      <c r="F76" s="366"/>
      <c r="G76" s="174"/>
      <c r="H76" s="174"/>
      <c r="I76" s="174"/>
      <c r="J76" s="174"/>
      <c r="K76" s="367">
        <f t="shared" si="5"/>
        <v>0</v>
      </c>
      <c r="L76" s="366"/>
      <c r="M76" s="174"/>
      <c r="N76" s="174"/>
      <c r="O76" s="174"/>
      <c r="P76" s="174"/>
      <c r="Q76" s="367">
        <f t="shared" si="4"/>
        <v>0</v>
      </c>
      <c r="R76" s="140"/>
      <c r="S76" s="141"/>
      <c r="T76" s="142"/>
      <c r="U76" s="146"/>
      <c r="V76" s="142"/>
      <c r="W76" s="144"/>
      <c r="X76" s="145"/>
      <c r="Y76" s="142"/>
      <c r="Z76" s="144"/>
    </row>
    <row r="77" spans="1:26">
      <c r="A77" s="231">
        <v>70</v>
      </c>
      <c r="B77" s="151">
        <v>2428</v>
      </c>
      <c r="C77" s="151">
        <v>72743140</v>
      </c>
      <c r="D77" s="152">
        <v>600079112</v>
      </c>
      <c r="E77" s="232" t="s">
        <v>507</v>
      </c>
      <c r="F77" s="366"/>
      <c r="G77" s="174"/>
      <c r="H77" s="174"/>
      <c r="I77" s="174"/>
      <c r="J77" s="174"/>
      <c r="K77" s="367">
        <f t="shared" si="5"/>
        <v>0</v>
      </c>
      <c r="L77" s="366"/>
      <c r="M77" s="174"/>
      <c r="N77" s="174"/>
      <c r="O77" s="174"/>
      <c r="P77" s="174"/>
      <c r="Q77" s="367">
        <f t="shared" si="4"/>
        <v>0</v>
      </c>
      <c r="R77" s="140"/>
      <c r="S77" s="141"/>
      <c r="T77" s="142"/>
      <c r="U77" s="146"/>
      <c r="V77" s="142"/>
      <c r="W77" s="144"/>
      <c r="X77" s="145"/>
      <c r="Y77" s="142"/>
      <c r="Z77" s="144"/>
    </row>
    <row r="78" spans="1:26">
      <c r="A78" s="231">
        <v>71</v>
      </c>
      <c r="B78" s="151">
        <v>2413</v>
      </c>
      <c r="C78" s="151">
        <v>72742909</v>
      </c>
      <c r="D78" s="152">
        <v>600079601</v>
      </c>
      <c r="E78" s="232" t="s">
        <v>511</v>
      </c>
      <c r="F78" s="366"/>
      <c r="G78" s="174"/>
      <c r="H78" s="174"/>
      <c r="I78" s="174"/>
      <c r="J78" s="174"/>
      <c r="K78" s="367">
        <f t="shared" si="5"/>
        <v>0</v>
      </c>
      <c r="L78" s="366"/>
      <c r="M78" s="174"/>
      <c r="N78" s="174"/>
      <c r="O78" s="174"/>
      <c r="P78" s="174"/>
      <c r="Q78" s="367">
        <f t="shared" si="4"/>
        <v>0</v>
      </c>
      <c r="R78" s="140"/>
      <c r="S78" s="141"/>
      <c r="T78" s="142"/>
      <c r="U78" s="146"/>
      <c r="V78" s="142"/>
      <c r="W78" s="144"/>
      <c r="X78" s="145"/>
      <c r="Y78" s="142"/>
      <c r="Z78" s="144"/>
    </row>
    <row r="79" spans="1:26">
      <c r="A79" s="231">
        <v>72</v>
      </c>
      <c r="B79" s="151">
        <v>2410</v>
      </c>
      <c r="C79" s="151">
        <v>72742348</v>
      </c>
      <c r="D79" s="152">
        <v>600079121</v>
      </c>
      <c r="E79" s="232" t="s">
        <v>515</v>
      </c>
      <c r="F79" s="366"/>
      <c r="G79" s="174"/>
      <c r="H79" s="174"/>
      <c r="I79" s="174"/>
      <c r="J79" s="174"/>
      <c r="K79" s="367">
        <f t="shared" si="5"/>
        <v>0</v>
      </c>
      <c r="L79" s="366"/>
      <c r="M79" s="174"/>
      <c r="N79" s="174"/>
      <c r="O79" s="174"/>
      <c r="P79" s="174"/>
      <c r="Q79" s="367">
        <f t="shared" si="4"/>
        <v>0</v>
      </c>
      <c r="R79" s="140"/>
      <c r="S79" s="141"/>
      <c r="T79" s="142"/>
      <c r="U79" s="146"/>
      <c r="V79" s="142"/>
      <c r="W79" s="144"/>
      <c r="X79" s="145"/>
      <c r="Y79" s="142"/>
      <c r="Z79" s="144"/>
    </row>
    <row r="80" spans="1:26">
      <c r="A80" s="231">
        <v>73</v>
      </c>
      <c r="B80" s="151">
        <v>2436</v>
      </c>
      <c r="C80" s="151">
        <v>72741546</v>
      </c>
      <c r="D80" s="152">
        <v>600079538</v>
      </c>
      <c r="E80" s="232" t="s">
        <v>520</v>
      </c>
      <c r="F80" s="366"/>
      <c r="G80" s="174"/>
      <c r="H80" s="174"/>
      <c r="I80" s="174"/>
      <c r="J80" s="174"/>
      <c r="K80" s="367">
        <f t="shared" si="5"/>
        <v>0</v>
      </c>
      <c r="L80" s="366"/>
      <c r="M80" s="174"/>
      <c r="N80" s="174"/>
      <c r="O80" s="174"/>
      <c r="P80" s="174"/>
      <c r="Q80" s="367">
        <f t="shared" si="4"/>
        <v>0</v>
      </c>
      <c r="R80" s="140"/>
      <c r="S80" s="141"/>
      <c r="T80" s="142"/>
      <c r="U80" s="146"/>
      <c r="V80" s="142"/>
      <c r="W80" s="144"/>
      <c r="X80" s="145"/>
      <c r="Y80" s="142"/>
      <c r="Z80" s="144"/>
    </row>
    <row r="81" spans="1:26">
      <c r="A81" s="231">
        <v>74</v>
      </c>
      <c r="B81" s="151">
        <v>2424</v>
      </c>
      <c r="C81" s="151">
        <v>72741945</v>
      </c>
      <c r="D81" s="152">
        <v>600079147</v>
      </c>
      <c r="E81" s="232" t="s">
        <v>526</v>
      </c>
      <c r="F81" s="366"/>
      <c r="G81" s="174"/>
      <c r="H81" s="174"/>
      <c r="I81" s="174"/>
      <c r="J81" s="174"/>
      <c r="K81" s="367">
        <f t="shared" si="5"/>
        <v>0</v>
      </c>
      <c r="L81" s="366"/>
      <c r="M81" s="174"/>
      <c r="N81" s="174"/>
      <c r="O81" s="174"/>
      <c r="P81" s="174"/>
      <c r="Q81" s="367">
        <f t="shared" si="4"/>
        <v>0</v>
      </c>
      <c r="R81" s="140"/>
      <c r="S81" s="141"/>
      <c r="T81" s="142"/>
      <c r="U81" s="146"/>
      <c r="V81" s="142"/>
      <c r="W81" s="144"/>
      <c r="X81" s="145"/>
      <c r="Y81" s="142"/>
      <c r="Z81" s="144"/>
    </row>
    <row r="82" spans="1:26">
      <c r="A82" s="231">
        <v>75</v>
      </c>
      <c r="B82" s="151">
        <v>2417</v>
      </c>
      <c r="C82" s="151">
        <v>72742810</v>
      </c>
      <c r="D82" s="152">
        <v>600079562</v>
      </c>
      <c r="E82" s="232" t="s">
        <v>531</v>
      </c>
      <c r="F82" s="366"/>
      <c r="G82" s="174"/>
      <c r="H82" s="174"/>
      <c r="I82" s="174"/>
      <c r="J82" s="174"/>
      <c r="K82" s="367">
        <f t="shared" si="5"/>
        <v>0</v>
      </c>
      <c r="L82" s="366"/>
      <c r="M82" s="174"/>
      <c r="N82" s="174"/>
      <c r="O82" s="174"/>
      <c r="P82" s="174"/>
      <c r="Q82" s="367">
        <f t="shared" si="4"/>
        <v>0</v>
      </c>
      <c r="R82" s="140"/>
      <c r="S82" s="141"/>
      <c r="T82" s="142"/>
      <c r="U82" s="146"/>
      <c r="V82" s="142"/>
      <c r="W82" s="144"/>
      <c r="X82" s="145"/>
      <c r="Y82" s="142"/>
      <c r="Z82" s="144"/>
    </row>
    <row r="83" spans="1:26">
      <c r="A83" s="231">
        <v>76</v>
      </c>
      <c r="B83" s="151">
        <v>2416</v>
      </c>
      <c r="C83" s="151">
        <v>72742895</v>
      </c>
      <c r="D83" s="152">
        <v>600079571</v>
      </c>
      <c r="E83" s="232" t="s">
        <v>3227</v>
      </c>
      <c r="F83" s="366"/>
      <c r="G83" s="174"/>
      <c r="H83" s="174"/>
      <c r="I83" s="174"/>
      <c r="J83" s="174"/>
      <c r="K83" s="367">
        <f t="shared" si="5"/>
        <v>0</v>
      </c>
      <c r="L83" s="366"/>
      <c r="M83" s="174"/>
      <c r="N83" s="174"/>
      <c r="O83" s="174"/>
      <c r="P83" s="174"/>
      <c r="Q83" s="367">
        <f t="shared" si="4"/>
        <v>0</v>
      </c>
      <c r="R83" s="140"/>
      <c r="S83" s="141"/>
      <c r="T83" s="142"/>
      <c r="U83" s="146"/>
      <c r="V83" s="142"/>
      <c r="W83" s="144"/>
      <c r="X83" s="145"/>
      <c r="Y83" s="142"/>
      <c r="Z83" s="144"/>
    </row>
    <row r="84" spans="1:26">
      <c r="A84" s="231">
        <v>77</v>
      </c>
      <c r="B84" s="151">
        <v>2421</v>
      </c>
      <c r="C84" s="151">
        <v>72743301</v>
      </c>
      <c r="D84" s="152">
        <v>600079163</v>
      </c>
      <c r="E84" s="232" t="s">
        <v>542</v>
      </c>
      <c r="F84" s="366"/>
      <c r="G84" s="174"/>
      <c r="H84" s="174"/>
      <c r="I84" s="174"/>
      <c r="J84" s="174"/>
      <c r="K84" s="367">
        <f t="shared" si="5"/>
        <v>0</v>
      </c>
      <c r="L84" s="366"/>
      <c r="M84" s="174"/>
      <c r="N84" s="174"/>
      <c r="O84" s="174"/>
      <c r="P84" s="174"/>
      <c r="Q84" s="367">
        <f t="shared" si="4"/>
        <v>0</v>
      </c>
      <c r="R84" s="140"/>
      <c r="S84" s="141"/>
      <c r="T84" s="142"/>
      <c r="U84" s="146"/>
      <c r="V84" s="142"/>
      <c r="W84" s="144"/>
      <c r="X84" s="145"/>
      <c r="Y84" s="142"/>
      <c r="Z84" s="144"/>
    </row>
    <row r="85" spans="1:26">
      <c r="A85" s="231">
        <v>78</v>
      </c>
      <c r="B85" s="151">
        <v>2419</v>
      </c>
      <c r="C85" s="151">
        <v>72742500</v>
      </c>
      <c r="D85" s="152">
        <v>600079171</v>
      </c>
      <c r="E85" s="232" t="s">
        <v>548</v>
      </c>
      <c r="F85" s="366"/>
      <c r="G85" s="174"/>
      <c r="H85" s="174"/>
      <c r="I85" s="174"/>
      <c r="J85" s="174"/>
      <c r="K85" s="367">
        <f t="shared" si="5"/>
        <v>0</v>
      </c>
      <c r="L85" s="366"/>
      <c r="M85" s="174"/>
      <c r="N85" s="174"/>
      <c r="O85" s="174"/>
      <c r="P85" s="174"/>
      <c r="Q85" s="367">
        <f t="shared" si="4"/>
        <v>0</v>
      </c>
      <c r="R85" s="140"/>
      <c r="S85" s="141"/>
      <c r="T85" s="142"/>
      <c r="U85" s="146"/>
      <c r="V85" s="142"/>
      <c r="W85" s="144"/>
      <c r="X85" s="145">
        <v>1224</v>
      </c>
      <c r="Y85" s="142" t="s">
        <v>4931</v>
      </c>
      <c r="Z85" s="144">
        <v>44648</v>
      </c>
    </row>
    <row r="86" spans="1:26">
      <c r="A86" s="231">
        <v>79</v>
      </c>
      <c r="B86" s="151">
        <v>2430</v>
      </c>
      <c r="C86" s="151">
        <v>46747532</v>
      </c>
      <c r="D86" s="152">
        <v>600079180</v>
      </c>
      <c r="E86" s="232" t="s">
        <v>554</v>
      </c>
      <c r="F86" s="366"/>
      <c r="G86" s="174"/>
      <c r="H86" s="174"/>
      <c r="I86" s="174"/>
      <c r="J86" s="174"/>
      <c r="K86" s="367">
        <f t="shared" si="5"/>
        <v>0</v>
      </c>
      <c r="L86" s="366"/>
      <c r="M86" s="174"/>
      <c r="N86" s="174"/>
      <c r="O86" s="174"/>
      <c r="P86" s="174"/>
      <c r="Q86" s="367">
        <f t="shared" si="4"/>
        <v>0</v>
      </c>
      <c r="R86" s="140"/>
      <c r="S86" s="141"/>
      <c r="T86" s="142"/>
      <c r="U86" s="146"/>
      <c r="V86" s="142"/>
      <c r="W86" s="144"/>
      <c r="X86" s="145"/>
      <c r="Y86" s="142"/>
      <c r="Z86" s="144"/>
    </row>
    <row r="87" spans="1:26">
      <c r="A87" s="231">
        <v>80</v>
      </c>
      <c r="B87" s="151">
        <v>2409</v>
      </c>
      <c r="C87" s="151">
        <v>72742747</v>
      </c>
      <c r="D87" s="152">
        <v>600079635</v>
      </c>
      <c r="E87" s="232" t="s">
        <v>558</v>
      </c>
      <c r="F87" s="366"/>
      <c r="G87" s="174"/>
      <c r="H87" s="174"/>
      <c r="I87" s="174"/>
      <c r="J87" s="174"/>
      <c r="K87" s="367">
        <f t="shared" si="5"/>
        <v>0</v>
      </c>
      <c r="L87" s="366"/>
      <c r="M87" s="174"/>
      <c r="N87" s="174"/>
      <c r="O87" s="174"/>
      <c r="P87" s="174"/>
      <c r="Q87" s="367">
        <f t="shared" si="4"/>
        <v>0</v>
      </c>
      <c r="R87" s="140"/>
      <c r="S87" s="141"/>
      <c r="T87" s="142"/>
      <c r="U87" s="146"/>
      <c r="V87" s="142"/>
      <c r="W87" s="144"/>
      <c r="X87" s="145"/>
      <c r="Y87" s="142"/>
      <c r="Z87" s="144"/>
    </row>
    <row r="88" spans="1:26">
      <c r="A88" s="231">
        <v>81</v>
      </c>
      <c r="B88" s="151">
        <v>2429</v>
      </c>
      <c r="C88" s="151">
        <v>72741708</v>
      </c>
      <c r="D88" s="152">
        <v>600079244</v>
      </c>
      <c r="E88" s="232" t="s">
        <v>4547</v>
      </c>
      <c r="F88" s="366"/>
      <c r="G88" s="174"/>
      <c r="H88" s="174"/>
      <c r="I88" s="174"/>
      <c r="J88" s="174"/>
      <c r="K88" s="367">
        <f t="shared" si="5"/>
        <v>0</v>
      </c>
      <c r="L88" s="366"/>
      <c r="M88" s="174"/>
      <c r="N88" s="174"/>
      <c r="O88" s="174"/>
      <c r="P88" s="174"/>
      <c r="Q88" s="367">
        <f t="shared" si="4"/>
        <v>0</v>
      </c>
      <c r="R88" s="140"/>
      <c r="S88" s="141"/>
      <c r="T88" s="142"/>
      <c r="U88" s="146"/>
      <c r="V88" s="142"/>
      <c r="W88" s="144"/>
      <c r="X88" s="145"/>
      <c r="Y88" s="142"/>
      <c r="Z88" s="144"/>
    </row>
    <row r="89" spans="1:26">
      <c r="A89" s="231">
        <v>82</v>
      </c>
      <c r="B89" s="151">
        <v>2412</v>
      </c>
      <c r="C89" s="151">
        <v>72742429</v>
      </c>
      <c r="D89" s="152">
        <v>600079252</v>
      </c>
      <c r="E89" s="232" t="s">
        <v>565</v>
      </c>
      <c r="F89" s="366"/>
      <c r="G89" s="174"/>
      <c r="H89" s="174"/>
      <c r="I89" s="174"/>
      <c r="J89" s="174"/>
      <c r="K89" s="367">
        <f t="shared" si="5"/>
        <v>0</v>
      </c>
      <c r="L89" s="366"/>
      <c r="M89" s="174"/>
      <c r="N89" s="174"/>
      <c r="O89" s="174"/>
      <c r="P89" s="174"/>
      <c r="Q89" s="367">
        <f t="shared" si="4"/>
        <v>0</v>
      </c>
      <c r="R89" s="140"/>
      <c r="S89" s="141"/>
      <c r="T89" s="142"/>
      <c r="U89" s="146"/>
      <c r="V89" s="142"/>
      <c r="W89" s="144"/>
      <c r="X89" s="145"/>
      <c r="Y89" s="142"/>
      <c r="Z89" s="144"/>
    </row>
    <row r="90" spans="1:26">
      <c r="A90" s="231">
        <v>83</v>
      </c>
      <c r="B90" s="151">
        <v>2418</v>
      </c>
      <c r="C90" s="151">
        <v>72741783</v>
      </c>
      <c r="D90" s="152">
        <v>600079261</v>
      </c>
      <c r="E90" s="232" t="s">
        <v>569</v>
      </c>
      <c r="F90" s="366"/>
      <c r="G90" s="174"/>
      <c r="H90" s="174"/>
      <c r="I90" s="174"/>
      <c r="J90" s="174"/>
      <c r="K90" s="367">
        <f t="shared" si="5"/>
        <v>0</v>
      </c>
      <c r="L90" s="366"/>
      <c r="M90" s="174"/>
      <c r="N90" s="174"/>
      <c r="O90" s="174"/>
      <c r="P90" s="174"/>
      <c r="Q90" s="367">
        <f t="shared" si="4"/>
        <v>0</v>
      </c>
      <c r="R90" s="140"/>
      <c r="S90" s="141"/>
      <c r="T90" s="142"/>
      <c r="U90" s="146"/>
      <c r="V90" s="142"/>
      <c r="W90" s="144"/>
      <c r="X90" s="145"/>
      <c r="Y90" s="142"/>
      <c r="Z90" s="144"/>
    </row>
    <row r="91" spans="1:26">
      <c r="A91" s="231">
        <v>84</v>
      </c>
      <c r="B91" s="151">
        <v>2414</v>
      </c>
      <c r="C91" s="151">
        <v>72742020</v>
      </c>
      <c r="D91" s="152">
        <v>600079295</v>
      </c>
      <c r="E91" s="232" t="s">
        <v>574</v>
      </c>
      <c r="F91" s="366"/>
      <c r="G91" s="174"/>
      <c r="H91" s="174"/>
      <c r="I91" s="174"/>
      <c r="J91" s="174"/>
      <c r="K91" s="367">
        <f t="shared" si="5"/>
        <v>0</v>
      </c>
      <c r="L91" s="366"/>
      <c r="M91" s="174"/>
      <c r="N91" s="174"/>
      <c r="O91" s="174"/>
      <c r="P91" s="174"/>
      <c r="Q91" s="367">
        <f t="shared" si="4"/>
        <v>0</v>
      </c>
      <c r="R91" s="140"/>
      <c r="S91" s="141"/>
      <c r="T91" s="142"/>
      <c r="U91" s="146"/>
      <c r="V91" s="142"/>
      <c r="W91" s="144"/>
      <c r="X91" s="145"/>
      <c r="Y91" s="142"/>
      <c r="Z91" s="144"/>
    </row>
    <row r="92" spans="1:26">
      <c r="A92" s="231">
        <v>85</v>
      </c>
      <c r="B92" s="151">
        <v>2443</v>
      </c>
      <c r="C92" s="151">
        <v>72743051</v>
      </c>
      <c r="D92" s="152">
        <v>600079309</v>
      </c>
      <c r="E92" s="232" t="s">
        <v>581</v>
      </c>
      <c r="F92" s="366"/>
      <c r="G92" s="174"/>
      <c r="H92" s="174"/>
      <c r="I92" s="174"/>
      <c r="J92" s="174"/>
      <c r="K92" s="367">
        <f t="shared" si="5"/>
        <v>0</v>
      </c>
      <c r="L92" s="366"/>
      <c r="M92" s="174"/>
      <c r="N92" s="174"/>
      <c r="O92" s="174"/>
      <c r="P92" s="174"/>
      <c r="Q92" s="367">
        <f t="shared" si="4"/>
        <v>0</v>
      </c>
      <c r="R92" s="140"/>
      <c r="S92" s="141"/>
      <c r="T92" s="142"/>
      <c r="U92" s="146"/>
      <c r="V92" s="142"/>
      <c r="W92" s="144"/>
      <c r="X92" s="145"/>
      <c r="Y92" s="142"/>
      <c r="Z92" s="144"/>
    </row>
    <row r="93" spans="1:26">
      <c r="A93" s="231">
        <v>86</v>
      </c>
      <c r="B93" s="151">
        <v>2425</v>
      </c>
      <c r="C93" s="151">
        <v>72741864</v>
      </c>
      <c r="D93" s="152">
        <v>600079333</v>
      </c>
      <c r="E93" s="232" t="s">
        <v>587</v>
      </c>
      <c r="F93" s="366"/>
      <c r="G93" s="174"/>
      <c r="H93" s="174"/>
      <c r="I93" s="174"/>
      <c r="J93" s="174"/>
      <c r="K93" s="367">
        <f t="shared" si="5"/>
        <v>0</v>
      </c>
      <c r="L93" s="366"/>
      <c r="M93" s="174"/>
      <c r="N93" s="174"/>
      <c r="O93" s="174"/>
      <c r="P93" s="174"/>
      <c r="Q93" s="367">
        <f t="shared" si="4"/>
        <v>0</v>
      </c>
      <c r="R93" s="140"/>
      <c r="S93" s="141"/>
      <c r="T93" s="142"/>
      <c r="U93" s="146"/>
      <c r="V93" s="142"/>
      <c r="W93" s="144"/>
      <c r="X93" s="145"/>
      <c r="Y93" s="142"/>
      <c r="Z93" s="144"/>
    </row>
    <row r="94" spans="1:26">
      <c r="A94" s="231">
        <v>87</v>
      </c>
      <c r="B94" s="151">
        <v>2433</v>
      </c>
      <c r="C94" s="151">
        <v>66113334</v>
      </c>
      <c r="D94" s="152">
        <v>600079643</v>
      </c>
      <c r="E94" s="232" t="s">
        <v>592</v>
      </c>
      <c r="F94" s="366"/>
      <c r="G94" s="174"/>
      <c r="H94" s="174"/>
      <c r="I94" s="174"/>
      <c r="J94" s="174"/>
      <c r="K94" s="367">
        <f t="shared" si="5"/>
        <v>0</v>
      </c>
      <c r="L94" s="366"/>
      <c r="M94" s="174"/>
      <c r="N94" s="174"/>
      <c r="O94" s="174"/>
      <c r="P94" s="174"/>
      <c r="Q94" s="367">
        <f t="shared" si="4"/>
        <v>0</v>
      </c>
      <c r="R94" s="140"/>
      <c r="S94" s="141"/>
      <c r="T94" s="142"/>
      <c r="U94" s="146"/>
      <c r="V94" s="142"/>
      <c r="W94" s="144"/>
      <c r="X94" s="145"/>
      <c r="Y94" s="142"/>
      <c r="Z94" s="144"/>
    </row>
    <row r="95" spans="1:26">
      <c r="A95" s="231">
        <v>88</v>
      </c>
      <c r="B95" s="151">
        <v>2435</v>
      </c>
      <c r="C95" s="151">
        <v>72743069</v>
      </c>
      <c r="D95" s="152">
        <v>600079341</v>
      </c>
      <c r="E95" s="232" t="s">
        <v>599</v>
      </c>
      <c r="F95" s="366"/>
      <c r="G95" s="174"/>
      <c r="H95" s="174"/>
      <c r="I95" s="174"/>
      <c r="J95" s="174"/>
      <c r="K95" s="367">
        <f t="shared" si="5"/>
        <v>0</v>
      </c>
      <c r="L95" s="366"/>
      <c r="M95" s="174"/>
      <c r="N95" s="174"/>
      <c r="O95" s="174"/>
      <c r="P95" s="174"/>
      <c r="Q95" s="367">
        <f t="shared" si="4"/>
        <v>0</v>
      </c>
      <c r="R95" s="140"/>
      <c r="S95" s="141"/>
      <c r="T95" s="142"/>
      <c r="U95" s="146"/>
      <c r="V95" s="142"/>
      <c r="W95" s="144"/>
      <c r="X95" s="145"/>
      <c r="Y95" s="142"/>
      <c r="Z95" s="144"/>
    </row>
    <row r="96" spans="1:26">
      <c r="A96" s="231">
        <v>89</v>
      </c>
      <c r="B96" s="151">
        <v>2474</v>
      </c>
      <c r="C96" s="151">
        <v>65635612</v>
      </c>
      <c r="D96" s="152">
        <v>600080307</v>
      </c>
      <c r="E96" s="232" t="s">
        <v>603</v>
      </c>
      <c r="F96" s="366"/>
      <c r="G96" s="174">
        <v>167700</v>
      </c>
      <c r="H96" s="174"/>
      <c r="I96" s="174"/>
      <c r="J96" s="174"/>
      <c r="K96" s="367">
        <f t="shared" si="5"/>
        <v>167700</v>
      </c>
      <c r="L96" s="366"/>
      <c r="M96" s="174"/>
      <c r="N96" s="174"/>
      <c r="O96" s="174"/>
      <c r="P96" s="174"/>
      <c r="Q96" s="367">
        <f t="shared" si="4"/>
        <v>0</v>
      </c>
      <c r="R96" s="140"/>
      <c r="S96" s="141"/>
      <c r="T96" s="142"/>
      <c r="U96" s="146"/>
      <c r="V96" s="142"/>
      <c r="W96" s="144"/>
      <c r="X96" s="145"/>
      <c r="Y96" s="142"/>
      <c r="Z96" s="144"/>
    </row>
    <row r="97" spans="1:26">
      <c r="A97" s="231">
        <v>90</v>
      </c>
      <c r="B97" s="151">
        <v>2312</v>
      </c>
      <c r="C97" s="151">
        <v>65642350</v>
      </c>
      <c r="D97" s="152">
        <v>600079899</v>
      </c>
      <c r="E97" s="232" t="s">
        <v>3281</v>
      </c>
      <c r="F97" s="366"/>
      <c r="G97" s="174">
        <v>94575</v>
      </c>
      <c r="H97" s="174"/>
      <c r="I97" s="174"/>
      <c r="J97" s="174"/>
      <c r="K97" s="367">
        <f t="shared" si="5"/>
        <v>94575</v>
      </c>
      <c r="L97" s="366"/>
      <c r="M97" s="174"/>
      <c r="N97" s="174"/>
      <c r="O97" s="174"/>
      <c r="P97" s="174"/>
      <c r="Q97" s="367">
        <f t="shared" si="4"/>
        <v>0</v>
      </c>
      <c r="R97" s="140"/>
      <c r="S97" s="141"/>
      <c r="T97" s="142"/>
      <c r="U97" s="146"/>
      <c r="V97" s="142"/>
      <c r="W97" s="144"/>
      <c r="X97" s="145"/>
      <c r="Y97" s="142"/>
      <c r="Z97" s="144"/>
    </row>
    <row r="98" spans="1:26">
      <c r="A98" s="231">
        <v>91</v>
      </c>
      <c r="B98" s="151">
        <v>2479</v>
      </c>
      <c r="C98" s="151">
        <v>65100280</v>
      </c>
      <c r="D98" s="152">
        <v>600080340</v>
      </c>
      <c r="E98" s="232" t="s">
        <v>611</v>
      </c>
      <c r="F98" s="366"/>
      <c r="G98" s="174">
        <v>227500</v>
      </c>
      <c r="H98" s="174"/>
      <c r="I98" s="174"/>
      <c r="J98" s="174"/>
      <c r="K98" s="367">
        <f t="shared" si="5"/>
        <v>227500</v>
      </c>
      <c r="L98" s="366"/>
      <c r="M98" s="174"/>
      <c r="N98" s="174"/>
      <c r="O98" s="174"/>
      <c r="P98" s="174"/>
      <c r="Q98" s="367">
        <f t="shared" si="4"/>
        <v>0</v>
      </c>
      <c r="R98" s="140"/>
      <c r="S98" s="141"/>
      <c r="T98" s="142"/>
      <c r="U98" s="146"/>
      <c r="V98" s="142"/>
      <c r="W98" s="144"/>
      <c r="X98" s="145">
        <v>32214</v>
      </c>
      <c r="Y98" s="142" t="s">
        <v>4844</v>
      </c>
      <c r="Z98" s="144">
        <v>44601</v>
      </c>
    </row>
    <row r="99" spans="1:26">
      <c r="A99" s="231">
        <v>92</v>
      </c>
      <c r="B99" s="151">
        <v>2475</v>
      </c>
      <c r="C99" s="151">
        <v>65642368</v>
      </c>
      <c r="D99" s="152">
        <v>600080331</v>
      </c>
      <c r="E99" s="232" t="s">
        <v>615</v>
      </c>
      <c r="F99" s="366"/>
      <c r="G99" s="174">
        <v>198900</v>
      </c>
      <c r="H99" s="174"/>
      <c r="I99" s="174"/>
      <c r="J99" s="174"/>
      <c r="K99" s="367">
        <f t="shared" si="5"/>
        <v>198900</v>
      </c>
      <c r="L99" s="366"/>
      <c r="M99" s="174"/>
      <c r="N99" s="174"/>
      <c r="O99" s="174"/>
      <c r="P99" s="174"/>
      <c r="Q99" s="367">
        <f t="shared" si="4"/>
        <v>0</v>
      </c>
      <c r="R99" s="140"/>
      <c r="S99" s="141"/>
      <c r="T99" s="142"/>
      <c r="U99" s="146"/>
      <c r="V99" s="142"/>
      <c r="W99" s="144"/>
      <c r="X99" s="145"/>
      <c r="Y99" s="142"/>
      <c r="Z99" s="144"/>
    </row>
    <row r="100" spans="1:26">
      <c r="A100" s="231">
        <v>93</v>
      </c>
      <c r="B100" s="151">
        <v>2476</v>
      </c>
      <c r="C100" s="151">
        <v>64040364</v>
      </c>
      <c r="D100" s="152">
        <v>600080170</v>
      </c>
      <c r="E100" s="232" t="s">
        <v>620</v>
      </c>
      <c r="F100" s="366"/>
      <c r="G100" s="174">
        <v>176150</v>
      </c>
      <c r="H100" s="174"/>
      <c r="I100" s="174"/>
      <c r="J100" s="174"/>
      <c r="K100" s="367">
        <f t="shared" si="5"/>
        <v>176150</v>
      </c>
      <c r="L100" s="366"/>
      <c r="M100" s="174"/>
      <c r="N100" s="174"/>
      <c r="O100" s="174"/>
      <c r="P100" s="174"/>
      <c r="Q100" s="367">
        <f t="shared" si="4"/>
        <v>0</v>
      </c>
      <c r="R100" s="140"/>
      <c r="S100" s="141"/>
      <c r="T100" s="142"/>
      <c r="U100" s="146"/>
      <c r="V100" s="142"/>
      <c r="W100" s="144"/>
      <c r="X100" s="145"/>
      <c r="Y100" s="142"/>
      <c r="Z100" s="144"/>
    </row>
    <row r="101" spans="1:26">
      <c r="A101" s="231">
        <v>94</v>
      </c>
      <c r="B101" s="151">
        <v>2477</v>
      </c>
      <c r="C101" s="151">
        <v>68975147</v>
      </c>
      <c r="D101" s="152">
        <v>600079872</v>
      </c>
      <c r="E101" s="232" t="s">
        <v>625</v>
      </c>
      <c r="F101" s="366"/>
      <c r="G101" s="174">
        <v>117325</v>
      </c>
      <c r="H101" s="174"/>
      <c r="I101" s="174"/>
      <c r="J101" s="174"/>
      <c r="K101" s="367">
        <f t="shared" si="5"/>
        <v>117325</v>
      </c>
      <c r="L101" s="366"/>
      <c r="M101" s="174"/>
      <c r="N101" s="174"/>
      <c r="O101" s="174"/>
      <c r="P101" s="174"/>
      <c r="Q101" s="367">
        <f t="shared" si="4"/>
        <v>0</v>
      </c>
      <c r="R101" s="140"/>
      <c r="S101" s="141"/>
      <c r="T101" s="142"/>
      <c r="U101" s="146"/>
      <c r="V101" s="142"/>
      <c r="W101" s="144"/>
      <c r="X101" s="145"/>
      <c r="Y101" s="142"/>
      <c r="Z101" s="144"/>
    </row>
    <row r="102" spans="1:26">
      <c r="A102" s="231">
        <v>95</v>
      </c>
      <c r="B102" s="151">
        <v>2470</v>
      </c>
      <c r="C102" s="151">
        <v>72741554</v>
      </c>
      <c r="D102" s="152">
        <v>600080013</v>
      </c>
      <c r="E102" s="232" t="s">
        <v>2692</v>
      </c>
      <c r="F102" s="366"/>
      <c r="G102" s="174">
        <v>46800</v>
      </c>
      <c r="H102" s="174"/>
      <c r="I102" s="174"/>
      <c r="J102" s="174"/>
      <c r="K102" s="367">
        <f t="shared" si="5"/>
        <v>46800</v>
      </c>
      <c r="L102" s="366"/>
      <c r="M102" s="174"/>
      <c r="N102" s="174"/>
      <c r="O102" s="174"/>
      <c r="P102" s="174"/>
      <c r="Q102" s="367">
        <f t="shared" si="4"/>
        <v>0</v>
      </c>
      <c r="R102" s="140"/>
      <c r="S102" s="141"/>
      <c r="T102" s="142"/>
      <c r="U102" s="146"/>
      <c r="V102" s="142"/>
      <c r="W102" s="144"/>
      <c r="X102" s="145"/>
      <c r="Y102" s="142"/>
      <c r="Z102" s="144"/>
    </row>
    <row r="103" spans="1:26">
      <c r="A103" s="231">
        <v>96</v>
      </c>
      <c r="B103" s="151">
        <v>2307</v>
      </c>
      <c r="C103" s="151">
        <v>72743212</v>
      </c>
      <c r="D103" s="152">
        <v>600079911</v>
      </c>
      <c r="E103" s="232" t="s">
        <v>635</v>
      </c>
      <c r="F103" s="366"/>
      <c r="G103" s="174">
        <v>44200</v>
      </c>
      <c r="H103" s="174"/>
      <c r="I103" s="174"/>
      <c r="J103" s="174"/>
      <c r="K103" s="367">
        <f t="shared" si="5"/>
        <v>44200</v>
      </c>
      <c r="L103" s="366"/>
      <c r="M103" s="174"/>
      <c r="N103" s="174"/>
      <c r="O103" s="174"/>
      <c r="P103" s="174"/>
      <c r="Q103" s="367">
        <f t="shared" si="4"/>
        <v>0</v>
      </c>
      <c r="R103" s="140"/>
      <c r="S103" s="141"/>
      <c r="T103" s="142"/>
      <c r="U103" s="146"/>
      <c r="V103" s="142"/>
      <c r="W103" s="144"/>
      <c r="X103" s="145"/>
      <c r="Y103" s="142"/>
      <c r="Z103" s="144"/>
    </row>
    <row r="104" spans="1:26">
      <c r="A104" s="231">
        <v>97</v>
      </c>
      <c r="B104" s="151">
        <v>2478</v>
      </c>
      <c r="C104" s="151">
        <v>72743379</v>
      </c>
      <c r="D104" s="152">
        <v>600079929</v>
      </c>
      <c r="E104" s="232" t="s">
        <v>642</v>
      </c>
      <c r="F104" s="366"/>
      <c r="G104" s="174">
        <v>194675</v>
      </c>
      <c r="H104" s="174"/>
      <c r="I104" s="174"/>
      <c r="J104" s="174"/>
      <c r="K104" s="367">
        <f t="shared" si="5"/>
        <v>194675</v>
      </c>
      <c r="L104" s="366"/>
      <c r="M104" s="174"/>
      <c r="N104" s="174"/>
      <c r="O104" s="174"/>
      <c r="P104" s="174"/>
      <c r="Q104" s="367">
        <f t="shared" si="4"/>
        <v>0</v>
      </c>
      <c r="R104" s="140"/>
      <c r="S104" s="141"/>
      <c r="T104" s="142"/>
      <c r="U104" s="146"/>
      <c r="V104" s="142"/>
      <c r="W104" s="144"/>
      <c r="X104" s="145"/>
      <c r="Y104" s="142"/>
      <c r="Z104" s="144"/>
    </row>
    <row r="105" spans="1:26">
      <c r="A105" s="231">
        <v>98</v>
      </c>
      <c r="B105" s="151">
        <v>2465</v>
      </c>
      <c r="C105" s="151">
        <v>72741791</v>
      </c>
      <c r="D105" s="152">
        <v>650018273</v>
      </c>
      <c r="E105" s="232" t="s">
        <v>646</v>
      </c>
      <c r="F105" s="366"/>
      <c r="G105" s="174">
        <v>75075</v>
      </c>
      <c r="H105" s="174"/>
      <c r="I105" s="174"/>
      <c r="J105" s="174"/>
      <c r="K105" s="367">
        <f t="shared" si="5"/>
        <v>75075</v>
      </c>
      <c r="L105" s="366"/>
      <c r="M105" s="174"/>
      <c r="N105" s="174"/>
      <c r="O105" s="174"/>
      <c r="P105" s="174"/>
      <c r="Q105" s="367">
        <f t="shared" si="4"/>
        <v>0</v>
      </c>
      <c r="R105" s="140"/>
      <c r="S105" s="141"/>
      <c r="T105" s="142"/>
      <c r="U105" s="146"/>
      <c r="V105" s="142"/>
      <c r="W105" s="144"/>
      <c r="X105" s="145">
        <v>7027</v>
      </c>
      <c r="Y105" s="142" t="s">
        <v>4834</v>
      </c>
      <c r="Z105" s="144">
        <v>44629</v>
      </c>
    </row>
    <row r="106" spans="1:26">
      <c r="A106" s="231">
        <v>99</v>
      </c>
      <c r="B106" s="151">
        <v>2480</v>
      </c>
      <c r="C106" s="151">
        <v>46744924</v>
      </c>
      <c r="D106" s="152">
        <v>600080293</v>
      </c>
      <c r="E106" s="232" t="s">
        <v>651</v>
      </c>
      <c r="F106" s="366"/>
      <c r="G106" s="174">
        <v>161200</v>
      </c>
      <c r="H106" s="174"/>
      <c r="I106" s="174"/>
      <c r="J106" s="174"/>
      <c r="K106" s="367">
        <f t="shared" si="5"/>
        <v>161200</v>
      </c>
      <c r="L106" s="366"/>
      <c r="M106" s="174"/>
      <c r="N106" s="174"/>
      <c r="O106" s="174"/>
      <c r="P106" s="174"/>
      <c r="Q106" s="367">
        <f t="shared" si="4"/>
        <v>0</v>
      </c>
      <c r="R106" s="140"/>
      <c r="S106" s="141"/>
      <c r="T106" s="142"/>
      <c r="U106" s="146"/>
      <c r="V106" s="142"/>
      <c r="W106" s="144"/>
      <c r="X106" s="145"/>
      <c r="Y106" s="142"/>
      <c r="Z106" s="144"/>
    </row>
    <row r="107" spans="1:26">
      <c r="A107" s="231">
        <v>100</v>
      </c>
      <c r="B107" s="151">
        <v>2482</v>
      </c>
      <c r="C107" s="151">
        <v>72741716</v>
      </c>
      <c r="D107" s="152">
        <v>600079945</v>
      </c>
      <c r="E107" s="232" t="s">
        <v>655</v>
      </c>
      <c r="F107" s="366"/>
      <c r="G107" s="174">
        <v>83850</v>
      </c>
      <c r="H107" s="174"/>
      <c r="I107" s="174"/>
      <c r="J107" s="174"/>
      <c r="K107" s="367">
        <f t="shared" si="5"/>
        <v>83850</v>
      </c>
      <c r="L107" s="366"/>
      <c r="M107" s="174"/>
      <c r="N107" s="174"/>
      <c r="O107" s="174"/>
      <c r="P107" s="174"/>
      <c r="Q107" s="367">
        <f t="shared" si="4"/>
        <v>0</v>
      </c>
      <c r="R107" s="140"/>
      <c r="S107" s="141"/>
      <c r="T107" s="142"/>
      <c r="U107" s="146"/>
      <c r="V107" s="142"/>
      <c r="W107" s="144"/>
      <c r="X107" s="145"/>
      <c r="Y107" s="142"/>
      <c r="Z107" s="144"/>
    </row>
    <row r="108" spans="1:26">
      <c r="A108" s="231">
        <v>101</v>
      </c>
      <c r="B108" s="151">
        <v>2328</v>
      </c>
      <c r="C108" s="151">
        <v>71294988</v>
      </c>
      <c r="D108" s="152">
        <v>691006041</v>
      </c>
      <c r="E108" s="232" t="s">
        <v>3326</v>
      </c>
      <c r="F108" s="366"/>
      <c r="G108" s="174">
        <v>56550</v>
      </c>
      <c r="H108" s="174"/>
      <c r="I108" s="174"/>
      <c r="J108" s="174"/>
      <c r="K108" s="367">
        <f t="shared" si="5"/>
        <v>56550</v>
      </c>
      <c r="L108" s="366"/>
      <c r="M108" s="174"/>
      <c r="N108" s="174"/>
      <c r="O108" s="174"/>
      <c r="P108" s="174"/>
      <c r="Q108" s="367">
        <f t="shared" si="4"/>
        <v>0</v>
      </c>
      <c r="R108" s="140"/>
      <c r="S108" s="141"/>
      <c r="T108" s="142"/>
      <c r="U108" s="146"/>
      <c r="V108" s="142"/>
      <c r="W108" s="144"/>
      <c r="X108" s="145"/>
      <c r="Y108" s="142"/>
      <c r="Z108" s="144"/>
    </row>
    <row r="109" spans="1:26">
      <c r="A109" s="231">
        <v>102</v>
      </c>
      <c r="B109" s="151">
        <v>2486</v>
      </c>
      <c r="C109" s="151">
        <v>46744908</v>
      </c>
      <c r="D109" s="152">
        <v>600079970</v>
      </c>
      <c r="E109" s="232" t="s">
        <v>667</v>
      </c>
      <c r="F109" s="366"/>
      <c r="G109" s="174">
        <v>43550</v>
      </c>
      <c r="H109" s="174"/>
      <c r="I109" s="174"/>
      <c r="J109" s="174"/>
      <c r="K109" s="367">
        <f t="shared" si="5"/>
        <v>43550</v>
      </c>
      <c r="L109" s="366"/>
      <c r="M109" s="174"/>
      <c r="N109" s="174"/>
      <c r="O109" s="174"/>
      <c r="P109" s="174"/>
      <c r="Q109" s="367">
        <f t="shared" si="4"/>
        <v>0</v>
      </c>
      <c r="R109" s="140"/>
      <c r="S109" s="141"/>
      <c r="T109" s="142"/>
      <c r="U109" s="146"/>
      <c r="V109" s="142"/>
      <c r="W109" s="144"/>
      <c r="X109" s="145"/>
      <c r="Y109" s="142"/>
      <c r="Z109" s="144"/>
    </row>
    <row r="110" spans="1:26">
      <c r="A110" s="231">
        <v>103</v>
      </c>
      <c r="B110" s="151">
        <v>2487</v>
      </c>
      <c r="C110" s="151">
        <v>68974639</v>
      </c>
      <c r="D110" s="152">
        <v>600079996</v>
      </c>
      <c r="E110" s="232" t="s">
        <v>3333</v>
      </c>
      <c r="F110" s="366"/>
      <c r="G110" s="174">
        <v>88725</v>
      </c>
      <c r="H110" s="174"/>
      <c r="I110" s="174"/>
      <c r="J110" s="174"/>
      <c r="K110" s="367">
        <f t="shared" si="5"/>
        <v>88725</v>
      </c>
      <c r="L110" s="366"/>
      <c r="M110" s="174"/>
      <c r="N110" s="174"/>
      <c r="O110" s="174"/>
      <c r="P110" s="174"/>
      <c r="Q110" s="367">
        <f t="shared" si="4"/>
        <v>0</v>
      </c>
      <c r="R110" s="140"/>
      <c r="S110" s="141"/>
      <c r="T110" s="142"/>
      <c r="U110" s="146"/>
      <c r="V110" s="142"/>
      <c r="W110" s="144"/>
      <c r="X110" s="145"/>
      <c r="Y110" s="142"/>
      <c r="Z110" s="144"/>
    </row>
    <row r="111" spans="1:26">
      <c r="A111" s="231">
        <v>104</v>
      </c>
      <c r="B111" s="151">
        <v>2488</v>
      </c>
      <c r="C111" s="151">
        <v>70884978</v>
      </c>
      <c r="D111" s="152">
        <v>600079902</v>
      </c>
      <c r="E111" s="232" t="s">
        <v>677</v>
      </c>
      <c r="F111" s="366"/>
      <c r="G111" s="174">
        <v>131300</v>
      </c>
      <c r="H111" s="174"/>
      <c r="I111" s="174"/>
      <c r="J111" s="174"/>
      <c r="K111" s="367">
        <f t="shared" si="5"/>
        <v>131300</v>
      </c>
      <c r="L111" s="366"/>
      <c r="M111" s="174"/>
      <c r="N111" s="174"/>
      <c r="O111" s="174"/>
      <c r="P111" s="174"/>
      <c r="Q111" s="367">
        <f t="shared" si="4"/>
        <v>0</v>
      </c>
      <c r="R111" s="140"/>
      <c r="S111" s="141"/>
      <c r="T111" s="142"/>
      <c r="U111" s="146"/>
      <c r="V111" s="142"/>
      <c r="W111" s="144"/>
      <c r="X111" s="145"/>
      <c r="Y111" s="142"/>
      <c r="Z111" s="144"/>
    </row>
    <row r="112" spans="1:26">
      <c r="A112" s="231">
        <v>105</v>
      </c>
      <c r="B112" s="151">
        <v>2472</v>
      </c>
      <c r="C112" s="151">
        <v>72743131</v>
      </c>
      <c r="D112" s="152">
        <v>600080277</v>
      </c>
      <c r="E112" s="232" t="s">
        <v>3341</v>
      </c>
      <c r="F112" s="366"/>
      <c r="G112" s="174">
        <v>124800</v>
      </c>
      <c r="H112" s="174"/>
      <c r="I112" s="174"/>
      <c r="J112" s="174"/>
      <c r="K112" s="367">
        <f t="shared" si="5"/>
        <v>124800</v>
      </c>
      <c r="L112" s="366"/>
      <c r="M112" s="174"/>
      <c r="N112" s="174"/>
      <c r="O112" s="174"/>
      <c r="P112" s="174"/>
      <c r="Q112" s="367">
        <f t="shared" si="4"/>
        <v>0</v>
      </c>
      <c r="R112" s="140"/>
      <c r="S112" s="141"/>
      <c r="T112" s="142"/>
      <c r="U112" s="146"/>
      <c r="V112" s="142"/>
      <c r="W112" s="144"/>
      <c r="X112" s="145"/>
      <c r="Y112" s="142"/>
      <c r="Z112" s="144"/>
    </row>
    <row r="113" spans="1:26">
      <c r="A113" s="231">
        <v>106</v>
      </c>
      <c r="B113" s="151">
        <v>2489</v>
      </c>
      <c r="C113" s="151">
        <v>64040402</v>
      </c>
      <c r="D113" s="152">
        <v>600080188</v>
      </c>
      <c r="E113" s="232" t="s">
        <v>686</v>
      </c>
      <c r="F113" s="366"/>
      <c r="G113" s="174">
        <v>159575</v>
      </c>
      <c r="H113" s="174"/>
      <c r="I113" s="174"/>
      <c r="J113" s="174"/>
      <c r="K113" s="367">
        <f t="shared" si="5"/>
        <v>159575</v>
      </c>
      <c r="L113" s="366"/>
      <c r="M113" s="174"/>
      <c r="N113" s="174"/>
      <c r="O113" s="174"/>
      <c r="P113" s="174"/>
      <c r="Q113" s="367">
        <f t="shared" si="4"/>
        <v>0</v>
      </c>
      <c r="R113" s="140"/>
      <c r="S113" s="141"/>
      <c r="T113" s="142"/>
      <c r="U113" s="146"/>
      <c r="V113" s="142"/>
      <c r="W113" s="144"/>
      <c r="X113" s="145"/>
      <c r="Y113" s="142"/>
      <c r="Z113" s="144"/>
    </row>
    <row r="114" spans="1:26">
      <c r="A114" s="231">
        <v>107</v>
      </c>
      <c r="B114" s="151">
        <v>2473</v>
      </c>
      <c r="C114" s="151">
        <v>65642376</v>
      </c>
      <c r="D114" s="152">
        <v>600080285</v>
      </c>
      <c r="E114" s="232" t="s">
        <v>690</v>
      </c>
      <c r="F114" s="366"/>
      <c r="G114" s="174">
        <v>242450</v>
      </c>
      <c r="H114" s="174"/>
      <c r="I114" s="174"/>
      <c r="J114" s="174"/>
      <c r="K114" s="367">
        <f t="shared" si="5"/>
        <v>242450</v>
      </c>
      <c r="L114" s="366"/>
      <c r="M114" s="174"/>
      <c r="N114" s="174"/>
      <c r="O114" s="174"/>
      <c r="P114" s="174"/>
      <c r="Q114" s="367">
        <f t="shared" si="4"/>
        <v>0</v>
      </c>
      <c r="R114" s="140"/>
      <c r="S114" s="141"/>
      <c r="T114" s="142"/>
      <c r="U114" s="146"/>
      <c r="V114" s="142"/>
      <c r="W114" s="144"/>
      <c r="X114" s="145"/>
      <c r="Y114" s="142"/>
      <c r="Z114" s="144"/>
    </row>
    <row r="115" spans="1:26">
      <c r="A115" s="231">
        <v>108</v>
      </c>
      <c r="B115" s="151">
        <v>2490</v>
      </c>
      <c r="C115" s="151">
        <v>46746757</v>
      </c>
      <c r="D115" s="152">
        <v>600080005</v>
      </c>
      <c r="E115" s="232" t="s">
        <v>694</v>
      </c>
      <c r="F115" s="366"/>
      <c r="G115" s="174">
        <v>122525</v>
      </c>
      <c r="H115" s="174"/>
      <c r="I115" s="174"/>
      <c r="J115" s="174"/>
      <c r="K115" s="367">
        <f t="shared" si="5"/>
        <v>122525</v>
      </c>
      <c r="L115" s="366"/>
      <c r="M115" s="174"/>
      <c r="N115" s="174"/>
      <c r="O115" s="174"/>
      <c r="P115" s="174"/>
      <c r="Q115" s="367">
        <f t="shared" si="4"/>
        <v>0</v>
      </c>
      <c r="R115" s="140"/>
      <c r="S115" s="141"/>
      <c r="T115" s="142"/>
      <c r="U115" s="146"/>
      <c r="V115" s="142"/>
      <c r="W115" s="144"/>
      <c r="X115" s="145"/>
      <c r="Y115" s="142"/>
      <c r="Z115" s="144"/>
    </row>
    <row r="116" spans="1:26">
      <c r="A116" s="231">
        <v>109</v>
      </c>
      <c r="B116" s="151">
        <v>2310</v>
      </c>
      <c r="C116" s="151">
        <v>72742038</v>
      </c>
      <c r="D116" s="152">
        <v>600080412</v>
      </c>
      <c r="E116" s="232" t="s">
        <v>698</v>
      </c>
      <c r="F116" s="366"/>
      <c r="G116" s="174">
        <v>182975</v>
      </c>
      <c r="H116" s="174"/>
      <c r="I116" s="174"/>
      <c r="J116" s="174"/>
      <c r="K116" s="367">
        <f t="shared" si="5"/>
        <v>182975</v>
      </c>
      <c r="L116" s="366"/>
      <c r="M116" s="174"/>
      <c r="N116" s="174"/>
      <c r="O116" s="174"/>
      <c r="P116" s="174"/>
      <c r="Q116" s="367">
        <f t="shared" si="4"/>
        <v>0</v>
      </c>
      <c r="R116" s="140"/>
      <c r="S116" s="141"/>
      <c r="T116" s="142"/>
      <c r="U116" s="146"/>
      <c r="V116" s="142"/>
      <c r="W116" s="144"/>
      <c r="X116" s="145"/>
      <c r="Y116" s="142"/>
      <c r="Z116" s="144"/>
    </row>
    <row r="117" spans="1:26">
      <c r="A117" s="231">
        <v>110</v>
      </c>
      <c r="B117" s="151">
        <v>2313</v>
      </c>
      <c r="C117" s="151">
        <v>64040445</v>
      </c>
      <c r="D117" s="152">
        <v>600080323</v>
      </c>
      <c r="E117" s="232" t="s">
        <v>703</v>
      </c>
      <c r="F117" s="366"/>
      <c r="G117" s="174"/>
      <c r="H117" s="174"/>
      <c r="I117" s="174"/>
      <c r="J117" s="174"/>
      <c r="K117" s="367">
        <f t="shared" si="5"/>
        <v>0</v>
      </c>
      <c r="L117" s="366"/>
      <c r="M117" s="174"/>
      <c r="N117" s="174"/>
      <c r="O117" s="174"/>
      <c r="P117" s="174"/>
      <c r="Q117" s="367">
        <f t="shared" si="4"/>
        <v>0</v>
      </c>
      <c r="R117" s="140"/>
      <c r="S117" s="141"/>
      <c r="T117" s="142"/>
      <c r="U117" s="146"/>
      <c r="V117" s="142"/>
      <c r="W117" s="144"/>
      <c r="X117" s="145"/>
      <c r="Y117" s="142"/>
      <c r="Z117" s="144"/>
    </row>
    <row r="118" spans="1:26">
      <c r="A118" s="231">
        <v>111</v>
      </c>
      <c r="B118" s="151">
        <v>2431</v>
      </c>
      <c r="C118" s="151">
        <v>46746234</v>
      </c>
      <c r="D118" s="152">
        <v>600079228</v>
      </c>
      <c r="E118" s="232" t="s">
        <v>708</v>
      </c>
      <c r="F118" s="366"/>
      <c r="G118" s="174"/>
      <c r="H118" s="174"/>
      <c r="I118" s="174"/>
      <c r="J118" s="174"/>
      <c r="K118" s="367">
        <f t="shared" si="5"/>
        <v>0</v>
      </c>
      <c r="L118" s="366"/>
      <c r="M118" s="174"/>
      <c r="N118" s="174"/>
      <c r="O118" s="174"/>
      <c r="P118" s="174"/>
      <c r="Q118" s="367">
        <f t="shared" si="4"/>
        <v>0</v>
      </c>
      <c r="R118" s="140"/>
      <c r="S118" s="141"/>
      <c r="T118" s="142"/>
      <c r="U118" s="146"/>
      <c r="V118" s="142"/>
      <c r="W118" s="144"/>
      <c r="X118" s="145"/>
      <c r="Y118" s="142"/>
      <c r="Z118" s="144"/>
    </row>
    <row r="119" spans="1:26">
      <c r="A119" s="231">
        <v>112</v>
      </c>
      <c r="B119" s="151">
        <v>2434</v>
      </c>
      <c r="C119" s="151">
        <v>46746480</v>
      </c>
      <c r="D119" s="152">
        <v>600079317</v>
      </c>
      <c r="E119" s="232" t="s">
        <v>715</v>
      </c>
      <c r="F119" s="366"/>
      <c r="G119" s="174"/>
      <c r="H119" s="174"/>
      <c r="I119" s="174"/>
      <c r="J119" s="174"/>
      <c r="K119" s="367">
        <f t="shared" si="5"/>
        <v>0</v>
      </c>
      <c r="L119" s="366"/>
      <c r="M119" s="174"/>
      <c r="N119" s="174"/>
      <c r="O119" s="174"/>
      <c r="P119" s="174"/>
      <c r="Q119" s="367">
        <f t="shared" si="4"/>
        <v>0</v>
      </c>
      <c r="R119" s="140"/>
      <c r="S119" s="141"/>
      <c r="T119" s="142"/>
      <c r="U119" s="146"/>
      <c r="V119" s="142"/>
      <c r="W119" s="144"/>
      <c r="X119" s="145"/>
      <c r="Y119" s="142"/>
      <c r="Z119" s="144"/>
    </row>
    <row r="120" spans="1:26">
      <c r="A120" s="231">
        <v>113</v>
      </c>
      <c r="B120" s="151">
        <v>2484</v>
      </c>
      <c r="C120" s="151">
        <v>46746145</v>
      </c>
      <c r="D120" s="152">
        <v>600079864</v>
      </c>
      <c r="E120" s="232" t="s">
        <v>3374</v>
      </c>
      <c r="F120" s="366"/>
      <c r="G120" s="174">
        <v>305500</v>
      </c>
      <c r="H120" s="174"/>
      <c r="I120" s="174"/>
      <c r="J120" s="174"/>
      <c r="K120" s="367">
        <f t="shared" si="5"/>
        <v>305500</v>
      </c>
      <c r="L120" s="366"/>
      <c r="M120" s="174"/>
      <c r="N120" s="174"/>
      <c r="O120" s="174"/>
      <c r="P120" s="174"/>
      <c r="Q120" s="367">
        <f t="shared" si="4"/>
        <v>0</v>
      </c>
      <c r="R120" s="140"/>
      <c r="S120" s="141"/>
      <c r="T120" s="142"/>
      <c r="U120" s="146"/>
      <c r="V120" s="142"/>
      <c r="W120" s="144"/>
      <c r="X120" s="145"/>
      <c r="Y120" s="142"/>
      <c r="Z120" s="144"/>
    </row>
    <row r="121" spans="1:26">
      <c r="A121" s="231">
        <v>114</v>
      </c>
      <c r="B121" s="151">
        <v>2401</v>
      </c>
      <c r="C121" s="151">
        <v>72741538</v>
      </c>
      <c r="D121" s="152">
        <v>600079597</v>
      </c>
      <c r="E121" s="232" t="s">
        <v>724</v>
      </c>
      <c r="F121" s="366"/>
      <c r="G121" s="174"/>
      <c r="H121" s="174"/>
      <c r="I121" s="174"/>
      <c r="J121" s="174"/>
      <c r="K121" s="367">
        <f t="shared" si="5"/>
        <v>0</v>
      </c>
      <c r="L121" s="366"/>
      <c r="M121" s="174"/>
      <c r="N121" s="174"/>
      <c r="O121" s="174"/>
      <c r="P121" s="174"/>
      <c r="Q121" s="367">
        <f t="shared" si="4"/>
        <v>0</v>
      </c>
      <c r="R121" s="140"/>
      <c r="S121" s="141"/>
      <c r="T121" s="142"/>
      <c r="U121" s="146"/>
      <c r="V121" s="142"/>
      <c r="W121" s="144"/>
      <c r="X121" s="145"/>
      <c r="Y121" s="142"/>
      <c r="Z121" s="144"/>
    </row>
    <row r="122" spans="1:26">
      <c r="A122" s="231">
        <v>115</v>
      </c>
      <c r="B122" s="151">
        <v>2449</v>
      </c>
      <c r="C122" s="151">
        <v>72742071</v>
      </c>
      <c r="D122" s="152">
        <v>650029348</v>
      </c>
      <c r="E122" s="232" t="s">
        <v>731</v>
      </c>
      <c r="F122" s="366"/>
      <c r="G122" s="174">
        <v>19825</v>
      </c>
      <c r="H122" s="174"/>
      <c r="I122" s="174"/>
      <c r="J122" s="174"/>
      <c r="K122" s="367">
        <f t="shared" si="5"/>
        <v>19825</v>
      </c>
      <c r="L122" s="366"/>
      <c r="M122" s="174"/>
      <c r="N122" s="174"/>
      <c r="O122" s="174"/>
      <c r="P122" s="174"/>
      <c r="Q122" s="367">
        <f t="shared" si="4"/>
        <v>0</v>
      </c>
      <c r="R122" s="140"/>
      <c r="S122" s="141"/>
      <c r="T122" s="142"/>
      <c r="U122" s="146"/>
      <c r="V122" s="142"/>
      <c r="W122" s="144"/>
      <c r="X122" s="145"/>
      <c r="Y122" s="142"/>
      <c r="Z122" s="144"/>
    </row>
    <row r="123" spans="1:26">
      <c r="A123" s="231">
        <v>116</v>
      </c>
      <c r="B123" s="151">
        <v>2318</v>
      </c>
      <c r="C123" s="151">
        <v>70695253</v>
      </c>
      <c r="D123" s="152">
        <v>600079546</v>
      </c>
      <c r="E123" s="232" t="s">
        <v>739</v>
      </c>
      <c r="F123" s="366"/>
      <c r="G123" s="174"/>
      <c r="H123" s="174"/>
      <c r="I123" s="174"/>
      <c r="J123" s="174"/>
      <c r="K123" s="367">
        <f t="shared" si="5"/>
        <v>0</v>
      </c>
      <c r="L123" s="366"/>
      <c r="M123" s="174"/>
      <c r="N123" s="174"/>
      <c r="O123" s="174"/>
      <c r="P123" s="174"/>
      <c r="Q123" s="367">
        <f t="shared" si="4"/>
        <v>0</v>
      </c>
      <c r="R123" s="140"/>
      <c r="S123" s="141"/>
      <c r="T123" s="142"/>
      <c r="U123" s="146"/>
      <c r="V123" s="142"/>
      <c r="W123" s="144"/>
      <c r="X123" s="145"/>
      <c r="Y123" s="142"/>
      <c r="Z123" s="144"/>
    </row>
    <row r="124" spans="1:26">
      <c r="A124" s="231">
        <v>117</v>
      </c>
      <c r="B124" s="151">
        <v>2452</v>
      </c>
      <c r="C124" s="151">
        <v>70695261</v>
      </c>
      <c r="D124" s="152">
        <v>600079660</v>
      </c>
      <c r="E124" s="232" t="s">
        <v>745</v>
      </c>
      <c r="F124" s="366"/>
      <c r="G124" s="174">
        <v>144950</v>
      </c>
      <c r="H124" s="174"/>
      <c r="I124" s="174"/>
      <c r="J124" s="174"/>
      <c r="K124" s="367">
        <f t="shared" si="5"/>
        <v>144950</v>
      </c>
      <c r="L124" s="366"/>
      <c r="M124" s="174"/>
      <c r="N124" s="174"/>
      <c r="O124" s="174"/>
      <c r="P124" s="174"/>
      <c r="Q124" s="367">
        <f t="shared" si="4"/>
        <v>0</v>
      </c>
      <c r="R124" s="140"/>
      <c r="S124" s="141"/>
      <c r="T124" s="142"/>
      <c r="U124" s="146"/>
      <c r="V124" s="142"/>
      <c r="W124" s="144"/>
      <c r="X124" s="145"/>
      <c r="Y124" s="142"/>
      <c r="Z124" s="144"/>
    </row>
    <row r="125" spans="1:26">
      <c r="A125" s="231">
        <v>118</v>
      </c>
      <c r="B125" s="151">
        <v>2319</v>
      </c>
      <c r="C125" s="151">
        <v>70695245</v>
      </c>
      <c r="D125" s="152">
        <v>600080218</v>
      </c>
      <c r="E125" s="232" t="s">
        <v>749</v>
      </c>
      <c r="F125" s="366"/>
      <c r="G125" s="174"/>
      <c r="H125" s="174"/>
      <c r="I125" s="174"/>
      <c r="J125" s="174"/>
      <c r="K125" s="367">
        <f t="shared" si="5"/>
        <v>0</v>
      </c>
      <c r="L125" s="366"/>
      <c r="M125" s="174"/>
      <c r="N125" s="174"/>
      <c r="O125" s="174"/>
      <c r="P125" s="174"/>
      <c r="Q125" s="367">
        <f t="shared" si="4"/>
        <v>0</v>
      </c>
      <c r="R125" s="140"/>
      <c r="S125" s="141"/>
      <c r="T125" s="142"/>
      <c r="U125" s="146"/>
      <c r="V125" s="142"/>
      <c r="W125" s="144"/>
      <c r="X125" s="145"/>
      <c r="Y125" s="142"/>
      <c r="Z125" s="144"/>
    </row>
    <row r="126" spans="1:26">
      <c r="A126" s="231">
        <v>119</v>
      </c>
      <c r="B126" s="151">
        <v>2444</v>
      </c>
      <c r="C126" s="151">
        <v>72742836</v>
      </c>
      <c r="D126" s="152">
        <v>600079848</v>
      </c>
      <c r="E126" s="232" t="s">
        <v>3399</v>
      </c>
      <c r="F126" s="366"/>
      <c r="G126" s="174">
        <v>15925</v>
      </c>
      <c r="H126" s="174"/>
      <c r="I126" s="174"/>
      <c r="J126" s="174"/>
      <c r="K126" s="367">
        <f t="shared" si="5"/>
        <v>15925</v>
      </c>
      <c r="L126" s="366"/>
      <c r="M126" s="174"/>
      <c r="N126" s="174"/>
      <c r="O126" s="174"/>
      <c r="P126" s="174"/>
      <c r="Q126" s="367">
        <f t="shared" si="4"/>
        <v>0</v>
      </c>
      <c r="R126" s="140"/>
      <c r="S126" s="141"/>
      <c r="T126" s="142"/>
      <c r="U126" s="146"/>
      <c r="V126" s="142"/>
      <c r="W126" s="144"/>
      <c r="X126" s="145"/>
      <c r="Y126" s="142"/>
      <c r="Z126" s="144"/>
    </row>
    <row r="127" spans="1:26">
      <c r="A127" s="231">
        <v>120</v>
      </c>
      <c r="B127" s="151">
        <v>2457</v>
      </c>
      <c r="C127" s="151">
        <v>72742577</v>
      </c>
      <c r="D127" s="152">
        <v>650021479</v>
      </c>
      <c r="E127" s="232" t="s">
        <v>3403</v>
      </c>
      <c r="F127" s="366"/>
      <c r="G127" s="174">
        <v>3250</v>
      </c>
      <c r="H127" s="174"/>
      <c r="I127" s="174"/>
      <c r="J127" s="174"/>
      <c r="K127" s="367">
        <f t="shared" si="5"/>
        <v>3250</v>
      </c>
      <c r="L127" s="366"/>
      <c r="M127" s="174"/>
      <c r="N127" s="174"/>
      <c r="O127" s="174"/>
      <c r="P127" s="174"/>
      <c r="Q127" s="367">
        <f t="shared" si="4"/>
        <v>0</v>
      </c>
      <c r="R127" s="140"/>
      <c r="S127" s="141"/>
      <c r="T127" s="142"/>
      <c r="U127" s="146"/>
      <c r="V127" s="142"/>
      <c r="W127" s="144"/>
      <c r="X127" s="145"/>
      <c r="Y127" s="142"/>
      <c r="Z127" s="144"/>
    </row>
    <row r="128" spans="1:26">
      <c r="A128" s="231">
        <v>121</v>
      </c>
      <c r="B128" s="151">
        <v>2403</v>
      </c>
      <c r="C128" s="151">
        <v>72744324</v>
      </c>
      <c r="D128" s="152">
        <v>600078931</v>
      </c>
      <c r="E128" s="232" t="s">
        <v>770</v>
      </c>
      <c r="F128" s="366"/>
      <c r="G128" s="174"/>
      <c r="H128" s="174"/>
      <c r="I128" s="174"/>
      <c r="J128" s="174"/>
      <c r="K128" s="367">
        <f t="shared" si="5"/>
        <v>0</v>
      </c>
      <c r="L128" s="366"/>
      <c r="M128" s="174"/>
      <c r="N128" s="174"/>
      <c r="O128" s="174"/>
      <c r="P128" s="174"/>
      <c r="Q128" s="367">
        <f t="shared" si="4"/>
        <v>0</v>
      </c>
      <c r="R128" s="140"/>
      <c r="S128" s="141"/>
      <c r="T128" s="142"/>
      <c r="U128" s="146"/>
      <c r="V128" s="142"/>
      <c r="W128" s="144"/>
      <c r="X128" s="145"/>
      <c r="Y128" s="142"/>
      <c r="Z128" s="144"/>
    </row>
    <row r="129" spans="1:26">
      <c r="A129" s="231">
        <v>122</v>
      </c>
      <c r="B129" s="151">
        <v>2458</v>
      </c>
      <c r="C129" s="151">
        <v>72744243</v>
      </c>
      <c r="D129" s="152">
        <v>600079741</v>
      </c>
      <c r="E129" s="232" t="s">
        <v>776</v>
      </c>
      <c r="F129" s="366"/>
      <c r="G129" s="174">
        <v>88725</v>
      </c>
      <c r="H129" s="174"/>
      <c r="I129" s="174"/>
      <c r="J129" s="174"/>
      <c r="K129" s="367">
        <f t="shared" si="5"/>
        <v>88725</v>
      </c>
      <c r="L129" s="366"/>
      <c r="M129" s="174"/>
      <c r="N129" s="174"/>
      <c r="O129" s="174"/>
      <c r="P129" s="174"/>
      <c r="Q129" s="367">
        <f t="shared" si="4"/>
        <v>0</v>
      </c>
      <c r="R129" s="140"/>
      <c r="S129" s="141"/>
      <c r="T129" s="142"/>
      <c r="U129" s="146"/>
      <c r="V129" s="142"/>
      <c r="W129" s="144"/>
      <c r="X129" s="145"/>
      <c r="Y129" s="142"/>
      <c r="Z129" s="144"/>
    </row>
    <row r="130" spans="1:26">
      <c r="A130" s="231">
        <v>123</v>
      </c>
      <c r="B130" s="151">
        <v>2316</v>
      </c>
      <c r="C130" s="151">
        <v>70983224</v>
      </c>
      <c r="D130" s="152">
        <v>600080439</v>
      </c>
      <c r="E130" s="232" t="s">
        <v>778</v>
      </c>
      <c r="F130" s="366"/>
      <c r="G130" s="174"/>
      <c r="H130" s="174"/>
      <c r="I130" s="174"/>
      <c r="J130" s="174"/>
      <c r="K130" s="367">
        <f t="shared" si="5"/>
        <v>0</v>
      </c>
      <c r="L130" s="366"/>
      <c r="M130" s="174"/>
      <c r="N130" s="174"/>
      <c r="O130" s="174"/>
      <c r="P130" s="174"/>
      <c r="Q130" s="367">
        <f t="shared" ref="Q130:Q194" si="6">SUM(L130:P130)</f>
        <v>0</v>
      </c>
      <c r="R130" s="140"/>
      <c r="S130" s="141"/>
      <c r="T130" s="142"/>
      <c r="U130" s="146"/>
      <c r="V130" s="142"/>
      <c r="W130" s="144"/>
      <c r="X130" s="145"/>
      <c r="Y130" s="142"/>
      <c r="Z130" s="144"/>
    </row>
    <row r="131" spans="1:26">
      <c r="A131" s="231">
        <v>124</v>
      </c>
      <c r="B131" s="151">
        <v>2402</v>
      </c>
      <c r="C131" s="151">
        <v>70983208</v>
      </c>
      <c r="D131" s="152">
        <v>600078949</v>
      </c>
      <c r="E131" s="232" t="s">
        <v>782</v>
      </c>
      <c r="F131" s="366"/>
      <c r="G131" s="174"/>
      <c r="H131" s="174"/>
      <c r="I131" s="174"/>
      <c r="J131" s="174"/>
      <c r="K131" s="367">
        <f t="shared" si="5"/>
        <v>0</v>
      </c>
      <c r="L131" s="366"/>
      <c r="M131" s="174"/>
      <c r="N131" s="174"/>
      <c r="O131" s="174"/>
      <c r="P131" s="174"/>
      <c r="Q131" s="367">
        <f t="shared" si="6"/>
        <v>0</v>
      </c>
      <c r="R131" s="140"/>
      <c r="S131" s="141"/>
      <c r="T131" s="142"/>
      <c r="U131" s="146"/>
      <c r="V131" s="142"/>
      <c r="W131" s="144"/>
      <c r="X131" s="145"/>
      <c r="Y131" s="142"/>
      <c r="Z131" s="144"/>
    </row>
    <row r="132" spans="1:26">
      <c r="A132" s="231">
        <v>125</v>
      </c>
      <c r="B132" s="151">
        <v>2404</v>
      </c>
      <c r="C132" s="151">
        <v>70983135</v>
      </c>
      <c r="D132" s="152">
        <v>600078957</v>
      </c>
      <c r="E132" s="232" t="s">
        <v>787</v>
      </c>
      <c r="F132" s="366"/>
      <c r="G132" s="174"/>
      <c r="H132" s="174"/>
      <c r="I132" s="174"/>
      <c r="J132" s="174"/>
      <c r="K132" s="367">
        <f t="shared" si="5"/>
        <v>0</v>
      </c>
      <c r="L132" s="366"/>
      <c r="M132" s="174"/>
      <c r="N132" s="174"/>
      <c r="O132" s="174"/>
      <c r="P132" s="174"/>
      <c r="Q132" s="367">
        <f t="shared" si="6"/>
        <v>0</v>
      </c>
      <c r="R132" s="140"/>
      <c r="S132" s="141"/>
      <c r="T132" s="142"/>
      <c r="U132" s="146"/>
      <c r="V132" s="142"/>
      <c r="W132" s="144"/>
      <c r="X132" s="145"/>
      <c r="Y132" s="142"/>
      <c r="Z132" s="144"/>
    </row>
    <row r="133" spans="1:26">
      <c r="A133" s="231">
        <v>126</v>
      </c>
      <c r="B133" s="151">
        <v>2439</v>
      </c>
      <c r="C133" s="151">
        <v>70983143</v>
      </c>
      <c r="D133" s="152">
        <v>600078965</v>
      </c>
      <c r="E133" s="232" t="s">
        <v>792</v>
      </c>
      <c r="F133" s="366"/>
      <c r="G133" s="174"/>
      <c r="H133" s="174"/>
      <c r="I133" s="174"/>
      <c r="J133" s="174"/>
      <c r="K133" s="367">
        <f t="shared" si="5"/>
        <v>0</v>
      </c>
      <c r="L133" s="366"/>
      <c r="M133" s="174"/>
      <c r="N133" s="174"/>
      <c r="O133" s="174"/>
      <c r="P133" s="174"/>
      <c r="Q133" s="367">
        <f t="shared" si="6"/>
        <v>0</v>
      </c>
      <c r="R133" s="140"/>
      <c r="S133" s="141"/>
      <c r="T133" s="142"/>
      <c r="U133" s="146"/>
      <c r="V133" s="142"/>
      <c r="W133" s="144"/>
      <c r="X133" s="145"/>
      <c r="Y133" s="142"/>
      <c r="Z133" s="144"/>
    </row>
    <row r="134" spans="1:26">
      <c r="A134" s="231">
        <v>127</v>
      </c>
      <c r="B134" s="151">
        <v>2302</v>
      </c>
      <c r="C134" s="151">
        <v>70983127</v>
      </c>
      <c r="D134" s="152">
        <v>600080366</v>
      </c>
      <c r="E134" s="232" t="s">
        <v>796</v>
      </c>
      <c r="F134" s="366"/>
      <c r="G134" s="174">
        <v>55900</v>
      </c>
      <c r="H134" s="174"/>
      <c r="I134" s="174"/>
      <c r="J134" s="174"/>
      <c r="K134" s="367">
        <f t="shared" si="5"/>
        <v>55900</v>
      </c>
      <c r="L134" s="366"/>
      <c r="M134" s="174"/>
      <c r="N134" s="174"/>
      <c r="O134" s="174"/>
      <c r="P134" s="174"/>
      <c r="Q134" s="367">
        <f t="shared" si="6"/>
        <v>0</v>
      </c>
      <c r="R134" s="140"/>
      <c r="S134" s="141"/>
      <c r="T134" s="142"/>
      <c r="U134" s="146"/>
      <c r="V134" s="142"/>
      <c r="W134" s="144"/>
      <c r="X134" s="145"/>
      <c r="Y134" s="142"/>
      <c r="Z134" s="144"/>
    </row>
    <row r="135" spans="1:26">
      <c r="A135" s="231">
        <v>128</v>
      </c>
      <c r="B135" s="151">
        <v>2454</v>
      </c>
      <c r="C135" s="151">
        <v>70983119</v>
      </c>
      <c r="D135" s="152">
        <v>600079759</v>
      </c>
      <c r="E135" s="232" t="s">
        <v>803</v>
      </c>
      <c r="F135" s="366"/>
      <c r="G135" s="174">
        <v>45175</v>
      </c>
      <c r="H135" s="174"/>
      <c r="I135" s="174"/>
      <c r="J135" s="174"/>
      <c r="K135" s="367">
        <f t="shared" si="5"/>
        <v>45175</v>
      </c>
      <c r="L135" s="366"/>
      <c r="M135" s="174"/>
      <c r="N135" s="174"/>
      <c r="O135" s="174"/>
      <c r="P135" s="174"/>
      <c r="Q135" s="367">
        <f t="shared" si="6"/>
        <v>0</v>
      </c>
      <c r="R135" s="140"/>
      <c r="S135" s="141"/>
      <c r="T135" s="142"/>
      <c r="U135" s="146"/>
      <c r="V135" s="142"/>
      <c r="W135" s="144"/>
      <c r="X135" s="145"/>
      <c r="Y135" s="142"/>
      <c r="Z135" s="144"/>
    </row>
    <row r="136" spans="1:26">
      <c r="A136" s="231">
        <v>129</v>
      </c>
      <c r="B136" s="151">
        <v>2492</v>
      </c>
      <c r="C136" s="151">
        <v>70983011</v>
      </c>
      <c r="D136" s="152">
        <v>600079767</v>
      </c>
      <c r="E136" s="232" t="s">
        <v>808</v>
      </c>
      <c r="F136" s="366"/>
      <c r="G136" s="174">
        <v>100100</v>
      </c>
      <c r="H136" s="174"/>
      <c r="I136" s="174"/>
      <c r="J136" s="174"/>
      <c r="K136" s="367">
        <f t="shared" ref="K136:K200" si="7">SUM(F136:J136)</f>
        <v>100100</v>
      </c>
      <c r="L136" s="366"/>
      <c r="M136" s="174"/>
      <c r="N136" s="174"/>
      <c r="O136" s="174"/>
      <c r="P136" s="174"/>
      <c r="Q136" s="367">
        <f t="shared" si="6"/>
        <v>0</v>
      </c>
      <c r="R136" s="140"/>
      <c r="S136" s="141"/>
      <c r="T136" s="142"/>
      <c r="U136" s="146"/>
      <c r="V136" s="142"/>
      <c r="W136" s="144"/>
      <c r="X136" s="145"/>
      <c r="Y136" s="142"/>
      <c r="Z136" s="144"/>
    </row>
    <row r="137" spans="1:26">
      <c r="A137" s="231">
        <v>130</v>
      </c>
      <c r="B137" s="151">
        <v>2491</v>
      </c>
      <c r="C137" s="151">
        <v>70983003</v>
      </c>
      <c r="D137" s="152">
        <v>600079775</v>
      </c>
      <c r="E137" s="232" t="s">
        <v>814</v>
      </c>
      <c r="F137" s="366"/>
      <c r="G137" s="174">
        <v>117325</v>
      </c>
      <c r="H137" s="174"/>
      <c r="I137" s="174"/>
      <c r="J137" s="174"/>
      <c r="K137" s="367">
        <f t="shared" si="7"/>
        <v>117325</v>
      </c>
      <c r="L137" s="366"/>
      <c r="M137" s="174"/>
      <c r="N137" s="174"/>
      <c r="O137" s="174"/>
      <c r="P137" s="174"/>
      <c r="Q137" s="367">
        <f t="shared" si="6"/>
        <v>0</v>
      </c>
      <c r="R137" s="140"/>
      <c r="S137" s="141"/>
      <c r="T137" s="142"/>
      <c r="U137" s="146"/>
      <c r="V137" s="142"/>
      <c r="W137" s="144"/>
      <c r="X137" s="145"/>
      <c r="Y137" s="142"/>
      <c r="Z137" s="144"/>
    </row>
    <row r="138" spans="1:26">
      <c r="A138" s="231">
        <v>131</v>
      </c>
      <c r="B138" s="151">
        <v>2459</v>
      </c>
      <c r="C138" s="151">
        <v>72744707</v>
      </c>
      <c r="D138" s="152">
        <v>650030583</v>
      </c>
      <c r="E138" s="232" t="s">
        <v>819</v>
      </c>
      <c r="F138" s="366"/>
      <c r="G138" s="174">
        <v>3250</v>
      </c>
      <c r="H138" s="174"/>
      <c r="I138" s="174"/>
      <c r="J138" s="174"/>
      <c r="K138" s="367">
        <f t="shared" si="7"/>
        <v>3250</v>
      </c>
      <c r="L138" s="366"/>
      <c r="M138" s="174">
        <v>3250</v>
      </c>
      <c r="N138" s="174"/>
      <c r="O138" s="174"/>
      <c r="P138" s="174"/>
      <c r="Q138" s="367">
        <f t="shared" si="6"/>
        <v>3250</v>
      </c>
      <c r="R138" s="140"/>
      <c r="S138" s="141"/>
      <c r="T138" s="142"/>
      <c r="U138" s="146"/>
      <c r="V138" s="142"/>
      <c r="W138" s="144"/>
      <c r="X138" s="145"/>
      <c r="Y138" s="142"/>
      <c r="Z138" s="144"/>
    </row>
    <row r="139" spans="1:26">
      <c r="A139" s="231">
        <v>132</v>
      </c>
      <c r="B139" s="151">
        <v>2405</v>
      </c>
      <c r="C139" s="151">
        <v>72741881</v>
      </c>
      <c r="D139" s="152">
        <v>600079023</v>
      </c>
      <c r="E139" s="232" t="s">
        <v>823</v>
      </c>
      <c r="F139" s="366"/>
      <c r="G139" s="174"/>
      <c r="H139" s="174"/>
      <c r="I139" s="174"/>
      <c r="J139" s="174"/>
      <c r="K139" s="367">
        <f t="shared" si="7"/>
        <v>0</v>
      </c>
      <c r="L139" s="366"/>
      <c r="M139" s="174"/>
      <c r="N139" s="174"/>
      <c r="O139" s="174"/>
      <c r="P139" s="174"/>
      <c r="Q139" s="367">
        <f t="shared" si="6"/>
        <v>0</v>
      </c>
      <c r="R139" s="140"/>
      <c r="S139" s="141"/>
      <c r="T139" s="142"/>
      <c r="U139" s="146"/>
      <c r="V139" s="142"/>
      <c r="W139" s="144"/>
      <c r="X139" s="145"/>
      <c r="Y139" s="142"/>
      <c r="Z139" s="144"/>
    </row>
    <row r="140" spans="1:26">
      <c r="A140" s="231">
        <v>133</v>
      </c>
      <c r="B140" s="151">
        <v>2317</v>
      </c>
      <c r="C140" s="151">
        <v>69411123</v>
      </c>
      <c r="D140" s="152">
        <v>600080501</v>
      </c>
      <c r="E140" s="232" t="s">
        <v>829</v>
      </c>
      <c r="F140" s="366"/>
      <c r="G140" s="174"/>
      <c r="H140" s="174"/>
      <c r="I140" s="174"/>
      <c r="J140" s="174"/>
      <c r="K140" s="367">
        <f t="shared" si="7"/>
        <v>0</v>
      </c>
      <c r="L140" s="366"/>
      <c r="M140" s="174"/>
      <c r="N140" s="174"/>
      <c r="O140" s="174"/>
      <c r="P140" s="174"/>
      <c r="Q140" s="367">
        <f t="shared" si="6"/>
        <v>0</v>
      </c>
      <c r="R140" s="140"/>
      <c r="S140" s="141"/>
      <c r="T140" s="142"/>
      <c r="U140" s="146"/>
      <c r="V140" s="142"/>
      <c r="W140" s="144"/>
      <c r="X140" s="145"/>
      <c r="Y140" s="142"/>
      <c r="Z140" s="144"/>
    </row>
    <row r="141" spans="1:26">
      <c r="A141" s="231">
        <v>134</v>
      </c>
      <c r="B141" s="151">
        <v>2461</v>
      </c>
      <c r="C141" s="151">
        <v>72741724</v>
      </c>
      <c r="D141" s="152">
        <v>600079805</v>
      </c>
      <c r="E141" s="232" t="s">
        <v>835</v>
      </c>
      <c r="F141" s="366"/>
      <c r="G141" s="174">
        <v>20475</v>
      </c>
      <c r="H141" s="174"/>
      <c r="I141" s="174"/>
      <c r="J141" s="174"/>
      <c r="K141" s="367">
        <f t="shared" si="7"/>
        <v>20475</v>
      </c>
      <c r="L141" s="366"/>
      <c r="M141" s="174"/>
      <c r="N141" s="174"/>
      <c r="O141" s="174"/>
      <c r="P141" s="174"/>
      <c r="Q141" s="367">
        <f t="shared" si="6"/>
        <v>0</v>
      </c>
      <c r="R141" s="140"/>
      <c r="S141" s="141"/>
      <c r="T141" s="142"/>
      <c r="U141" s="146"/>
      <c r="V141" s="142"/>
      <c r="W141" s="144"/>
      <c r="X141" s="145"/>
      <c r="Y141" s="142"/>
      <c r="Z141" s="144"/>
    </row>
    <row r="142" spans="1:26">
      <c r="A142" s="231">
        <v>135</v>
      </c>
      <c r="B142" s="151">
        <v>2460</v>
      </c>
      <c r="C142" s="151">
        <v>72741643</v>
      </c>
      <c r="D142" s="152">
        <v>600079783</v>
      </c>
      <c r="E142" s="232" t="s">
        <v>839</v>
      </c>
      <c r="F142" s="366"/>
      <c r="G142" s="174">
        <v>276900</v>
      </c>
      <c r="H142" s="174"/>
      <c r="I142" s="174"/>
      <c r="J142" s="174"/>
      <c r="K142" s="367">
        <f t="shared" si="7"/>
        <v>276900</v>
      </c>
      <c r="L142" s="366"/>
      <c r="M142" s="174"/>
      <c r="N142" s="174"/>
      <c r="O142" s="174"/>
      <c r="P142" s="174"/>
      <c r="Q142" s="367">
        <f t="shared" si="6"/>
        <v>0</v>
      </c>
      <c r="R142" s="140"/>
      <c r="S142" s="141"/>
      <c r="T142" s="142"/>
      <c r="U142" s="146"/>
      <c r="V142" s="142"/>
      <c r="W142" s="144"/>
      <c r="X142" s="145"/>
      <c r="Y142" s="142"/>
      <c r="Z142" s="144"/>
    </row>
    <row r="143" spans="1:26">
      <c r="A143" s="231">
        <v>136</v>
      </c>
      <c r="B143" s="151">
        <v>2324</v>
      </c>
      <c r="C143" s="151">
        <v>71013083</v>
      </c>
      <c r="D143" s="152">
        <v>600074030</v>
      </c>
      <c r="E143" s="232" t="s">
        <v>3466</v>
      </c>
      <c r="F143" s="366"/>
      <c r="G143" s="174"/>
      <c r="H143" s="174"/>
      <c r="I143" s="174"/>
      <c r="J143" s="174"/>
      <c r="K143" s="367">
        <f t="shared" si="7"/>
        <v>0</v>
      </c>
      <c r="L143" s="366"/>
      <c r="M143" s="174"/>
      <c r="N143" s="174"/>
      <c r="O143" s="174"/>
      <c r="P143" s="174"/>
      <c r="Q143" s="367">
        <f t="shared" si="6"/>
        <v>0</v>
      </c>
      <c r="R143" s="140"/>
      <c r="S143" s="141"/>
      <c r="T143" s="142"/>
      <c r="U143" s="146"/>
      <c r="V143" s="142"/>
      <c r="W143" s="144"/>
      <c r="X143" s="145"/>
      <c r="Y143" s="142"/>
      <c r="Z143" s="144"/>
    </row>
    <row r="144" spans="1:26">
      <c r="A144" s="231">
        <v>137</v>
      </c>
      <c r="B144" s="151">
        <v>2325</v>
      </c>
      <c r="C144" s="151">
        <v>46750321</v>
      </c>
      <c r="D144" s="152">
        <v>600074561</v>
      </c>
      <c r="E144" s="232" t="s">
        <v>850</v>
      </c>
      <c r="F144" s="366"/>
      <c r="G144" s="174">
        <v>138450</v>
      </c>
      <c r="H144" s="174"/>
      <c r="I144" s="174"/>
      <c r="J144" s="174"/>
      <c r="K144" s="367">
        <f t="shared" si="7"/>
        <v>138450</v>
      </c>
      <c r="L144" s="366"/>
      <c r="M144" s="174"/>
      <c r="N144" s="174"/>
      <c r="O144" s="174"/>
      <c r="P144" s="174"/>
      <c r="Q144" s="367">
        <f t="shared" si="6"/>
        <v>0</v>
      </c>
      <c r="R144" s="140"/>
      <c r="S144" s="141"/>
      <c r="T144" s="142"/>
      <c r="U144" s="146"/>
      <c r="V144" s="142"/>
      <c r="W144" s="144"/>
      <c r="X144" s="145"/>
      <c r="Y144" s="142"/>
      <c r="Z144" s="144"/>
    </row>
    <row r="145" spans="1:26">
      <c r="A145" s="231">
        <v>138</v>
      </c>
      <c r="B145" s="151">
        <v>2329</v>
      </c>
      <c r="C145" s="151">
        <v>71294171</v>
      </c>
      <c r="D145" s="152">
        <v>691007331</v>
      </c>
      <c r="E145" s="232" t="s">
        <v>854</v>
      </c>
      <c r="F145" s="366"/>
      <c r="G145" s="174">
        <v>8775</v>
      </c>
      <c r="H145" s="174"/>
      <c r="I145" s="174"/>
      <c r="J145" s="174"/>
      <c r="K145" s="367">
        <f t="shared" si="7"/>
        <v>8775</v>
      </c>
      <c r="L145" s="366"/>
      <c r="M145" s="174"/>
      <c r="N145" s="174"/>
      <c r="O145" s="174"/>
      <c r="P145" s="174"/>
      <c r="Q145" s="367">
        <f t="shared" si="6"/>
        <v>0</v>
      </c>
      <c r="R145" s="140"/>
      <c r="S145" s="141"/>
      <c r="T145" s="142"/>
      <c r="U145" s="146"/>
      <c r="V145" s="142"/>
      <c r="W145" s="144"/>
      <c r="X145" s="145"/>
      <c r="Y145" s="142"/>
      <c r="Z145" s="144"/>
    </row>
    <row r="146" spans="1:26">
      <c r="A146" s="231">
        <v>139</v>
      </c>
      <c r="B146" s="151">
        <v>2406</v>
      </c>
      <c r="C146" s="151">
        <v>70695091</v>
      </c>
      <c r="D146" s="152">
        <v>600079031</v>
      </c>
      <c r="E146" s="232" t="s">
        <v>858</v>
      </c>
      <c r="F146" s="366"/>
      <c r="G146" s="174"/>
      <c r="H146" s="174"/>
      <c r="I146" s="174"/>
      <c r="J146" s="174"/>
      <c r="K146" s="367">
        <f t="shared" si="7"/>
        <v>0</v>
      </c>
      <c r="L146" s="366"/>
      <c r="M146" s="174"/>
      <c r="N146" s="174"/>
      <c r="O146" s="174"/>
      <c r="P146" s="174"/>
      <c r="Q146" s="367">
        <f t="shared" si="6"/>
        <v>0</v>
      </c>
      <c r="R146" s="140"/>
      <c r="S146" s="141"/>
      <c r="T146" s="142"/>
      <c r="U146" s="146"/>
      <c r="V146" s="142"/>
      <c r="W146" s="144"/>
      <c r="X146" s="145"/>
      <c r="Y146" s="142"/>
      <c r="Z146" s="144"/>
    </row>
    <row r="147" spans="1:26">
      <c r="A147" s="231">
        <v>140</v>
      </c>
      <c r="B147" s="151">
        <v>2466</v>
      </c>
      <c r="C147" s="151">
        <v>70695083</v>
      </c>
      <c r="D147" s="152">
        <v>600079821</v>
      </c>
      <c r="E147" s="232" t="s">
        <v>866</v>
      </c>
      <c r="F147" s="366"/>
      <c r="G147" s="174">
        <v>39975</v>
      </c>
      <c r="H147" s="174"/>
      <c r="I147" s="174"/>
      <c r="J147" s="174"/>
      <c r="K147" s="367">
        <f t="shared" si="7"/>
        <v>39975</v>
      </c>
      <c r="L147" s="366"/>
      <c r="M147" s="174"/>
      <c r="N147" s="174"/>
      <c r="O147" s="174"/>
      <c r="P147" s="174"/>
      <c r="Q147" s="367">
        <f t="shared" si="6"/>
        <v>0</v>
      </c>
      <c r="R147" s="140"/>
      <c r="S147" s="141"/>
      <c r="T147" s="142"/>
      <c r="U147" s="146"/>
      <c r="V147" s="142"/>
      <c r="W147" s="144"/>
      <c r="X147" s="145">
        <v>1732</v>
      </c>
      <c r="Y147" s="142" t="s">
        <v>2679</v>
      </c>
      <c r="Z147" s="144">
        <v>44606</v>
      </c>
    </row>
    <row r="148" spans="1:26">
      <c r="A148" s="231">
        <v>141</v>
      </c>
      <c r="B148" s="151">
        <v>2493</v>
      </c>
      <c r="C148" s="151">
        <v>72742399</v>
      </c>
      <c r="D148" s="152">
        <v>600080021</v>
      </c>
      <c r="E148" s="232" t="s">
        <v>872</v>
      </c>
      <c r="F148" s="366"/>
      <c r="G148" s="174">
        <v>12675</v>
      </c>
      <c r="H148" s="174"/>
      <c r="I148" s="174"/>
      <c r="J148" s="174"/>
      <c r="K148" s="367">
        <f t="shared" si="7"/>
        <v>12675</v>
      </c>
      <c r="L148" s="366"/>
      <c r="M148" s="174"/>
      <c r="N148" s="174"/>
      <c r="O148" s="174"/>
      <c r="P148" s="174"/>
      <c r="Q148" s="367">
        <f t="shared" si="6"/>
        <v>0</v>
      </c>
      <c r="R148" s="140"/>
      <c r="S148" s="141"/>
      <c r="T148" s="142"/>
      <c r="U148" s="146"/>
      <c r="V148" s="142"/>
      <c r="W148" s="144"/>
      <c r="X148" s="145"/>
      <c r="Y148" s="142"/>
      <c r="Z148" s="144"/>
    </row>
    <row r="149" spans="1:26">
      <c r="A149" s="231">
        <v>142</v>
      </c>
      <c r="B149" s="151">
        <v>2445</v>
      </c>
      <c r="C149" s="151">
        <v>70695997</v>
      </c>
      <c r="D149" s="152">
        <v>600080030</v>
      </c>
      <c r="E149" s="232" t="s">
        <v>876</v>
      </c>
      <c r="F149" s="366"/>
      <c r="G149" s="174">
        <v>29575</v>
      </c>
      <c r="H149" s="174"/>
      <c r="I149" s="174"/>
      <c r="J149" s="174"/>
      <c r="K149" s="367">
        <f t="shared" si="7"/>
        <v>29575</v>
      </c>
      <c r="L149" s="366"/>
      <c r="M149" s="174"/>
      <c r="N149" s="174"/>
      <c r="O149" s="174"/>
      <c r="P149" s="174"/>
      <c r="Q149" s="367">
        <f t="shared" si="6"/>
        <v>0</v>
      </c>
      <c r="R149" s="140"/>
      <c r="S149" s="141"/>
      <c r="T149" s="142"/>
      <c r="U149" s="146"/>
      <c r="V149" s="142"/>
      <c r="W149" s="144"/>
      <c r="X149" s="145"/>
      <c r="Y149" s="142"/>
      <c r="Z149" s="144"/>
    </row>
    <row r="150" spans="1:26">
      <c r="A150" s="231">
        <v>143</v>
      </c>
      <c r="B150" s="151">
        <v>2495</v>
      </c>
      <c r="C150" s="151">
        <v>70983810</v>
      </c>
      <c r="D150" s="152">
        <v>600080196</v>
      </c>
      <c r="E150" s="232" t="s">
        <v>882</v>
      </c>
      <c r="F150" s="366"/>
      <c r="G150" s="174">
        <v>41925</v>
      </c>
      <c r="H150" s="174"/>
      <c r="I150" s="174"/>
      <c r="J150" s="174"/>
      <c r="K150" s="367">
        <f t="shared" si="7"/>
        <v>41925</v>
      </c>
      <c r="L150" s="366"/>
      <c r="M150" s="174"/>
      <c r="N150" s="174"/>
      <c r="O150" s="174"/>
      <c r="P150" s="174"/>
      <c r="Q150" s="367">
        <f t="shared" si="6"/>
        <v>0</v>
      </c>
      <c r="R150" s="140"/>
      <c r="S150" s="141"/>
      <c r="T150" s="142"/>
      <c r="U150" s="146"/>
      <c r="V150" s="142"/>
      <c r="W150" s="144"/>
      <c r="X150" s="145"/>
      <c r="Y150" s="142"/>
      <c r="Z150" s="144"/>
    </row>
    <row r="151" spans="1:26">
      <c r="A151" s="231">
        <v>144</v>
      </c>
      <c r="B151" s="151">
        <v>2305</v>
      </c>
      <c r="C151" s="151">
        <v>72741686</v>
      </c>
      <c r="D151" s="152">
        <v>650026080</v>
      </c>
      <c r="E151" s="232" t="s">
        <v>3501</v>
      </c>
      <c r="F151" s="366"/>
      <c r="G151" s="174">
        <v>33475</v>
      </c>
      <c r="H151" s="174"/>
      <c r="I151" s="174"/>
      <c r="J151" s="174"/>
      <c r="K151" s="367">
        <f t="shared" si="7"/>
        <v>33475</v>
      </c>
      <c r="L151" s="366"/>
      <c r="M151" s="174"/>
      <c r="N151" s="174"/>
      <c r="O151" s="174"/>
      <c r="P151" s="174"/>
      <c r="Q151" s="367">
        <f t="shared" si="6"/>
        <v>0</v>
      </c>
      <c r="R151" s="140"/>
      <c r="S151" s="141"/>
      <c r="T151" s="142"/>
      <c r="U151" s="146"/>
      <c r="V151" s="142"/>
      <c r="W151" s="144"/>
      <c r="X151" s="145"/>
      <c r="Y151" s="142"/>
      <c r="Z151" s="144"/>
    </row>
    <row r="152" spans="1:26">
      <c r="A152" s="231">
        <v>145</v>
      </c>
      <c r="B152" s="151">
        <v>2498</v>
      </c>
      <c r="C152" s="151">
        <v>70695539</v>
      </c>
      <c r="D152" s="152">
        <v>650021576</v>
      </c>
      <c r="E152" s="232" t="s">
        <v>894</v>
      </c>
      <c r="F152" s="366"/>
      <c r="G152" s="174">
        <v>64350</v>
      </c>
      <c r="H152" s="174"/>
      <c r="I152" s="174"/>
      <c r="J152" s="174"/>
      <c r="K152" s="367">
        <f t="shared" si="7"/>
        <v>64350</v>
      </c>
      <c r="L152" s="366"/>
      <c r="M152" s="174"/>
      <c r="N152" s="174"/>
      <c r="O152" s="174"/>
      <c r="P152" s="174"/>
      <c r="Q152" s="367">
        <f t="shared" si="6"/>
        <v>0</v>
      </c>
      <c r="R152" s="140"/>
      <c r="S152" s="141"/>
      <c r="T152" s="142"/>
      <c r="U152" s="146"/>
      <c r="V152" s="142"/>
      <c r="W152" s="144"/>
      <c r="X152" s="145"/>
      <c r="Y152" s="142"/>
      <c r="Z152" s="144"/>
    </row>
    <row r="153" spans="1:26">
      <c r="A153" s="231">
        <v>146</v>
      </c>
      <c r="B153" s="151">
        <v>2499</v>
      </c>
      <c r="C153" s="151">
        <v>70983283</v>
      </c>
      <c r="D153" s="152">
        <v>650025288</v>
      </c>
      <c r="E153" s="232" t="s">
        <v>903</v>
      </c>
      <c r="F153" s="366"/>
      <c r="G153" s="174">
        <v>3250</v>
      </c>
      <c r="H153" s="174"/>
      <c r="I153" s="174"/>
      <c r="J153" s="174"/>
      <c r="K153" s="367">
        <f t="shared" si="7"/>
        <v>3250</v>
      </c>
      <c r="L153" s="366"/>
      <c r="M153" s="174"/>
      <c r="N153" s="174"/>
      <c r="O153" s="174"/>
      <c r="P153" s="174"/>
      <c r="Q153" s="367">
        <f t="shared" si="6"/>
        <v>0</v>
      </c>
      <c r="R153" s="140"/>
      <c r="S153" s="141"/>
      <c r="T153" s="142"/>
      <c r="U153" s="146"/>
      <c r="V153" s="142"/>
      <c r="W153" s="144"/>
      <c r="X153" s="145"/>
      <c r="Y153" s="142"/>
      <c r="Z153" s="144"/>
    </row>
    <row r="154" spans="1:26">
      <c r="A154" s="231">
        <v>147</v>
      </c>
      <c r="B154" s="151">
        <v>2331</v>
      </c>
      <c r="C154" s="151">
        <v>9360379</v>
      </c>
      <c r="D154" s="152">
        <v>691014302</v>
      </c>
      <c r="E154" s="232" t="s">
        <v>2774</v>
      </c>
      <c r="F154" s="366"/>
      <c r="G154" s="174"/>
      <c r="H154" s="174"/>
      <c r="I154" s="174"/>
      <c r="J154" s="174"/>
      <c r="K154" s="367">
        <f t="shared" si="7"/>
        <v>0</v>
      </c>
      <c r="L154" s="366"/>
      <c r="M154" s="174"/>
      <c r="N154" s="174"/>
      <c r="O154" s="174"/>
      <c r="P154" s="174"/>
      <c r="Q154" s="367">
        <f t="shared" si="6"/>
        <v>0</v>
      </c>
      <c r="R154" s="140"/>
      <c r="S154" s="141"/>
      <c r="T154" s="142"/>
      <c r="U154" s="146"/>
      <c r="V154" s="142"/>
      <c r="W154" s="144"/>
      <c r="X154" s="145"/>
      <c r="Y154" s="142"/>
      <c r="Z154" s="144"/>
    </row>
    <row r="155" spans="1:26">
      <c r="A155" s="231">
        <v>148</v>
      </c>
      <c r="B155" s="151">
        <v>2332</v>
      </c>
      <c r="C155" s="151">
        <v>10988122</v>
      </c>
      <c r="D155" s="152">
        <v>691015295</v>
      </c>
      <c r="E155" s="232" t="s">
        <v>3111</v>
      </c>
      <c r="F155" s="366"/>
      <c r="G155" s="174"/>
      <c r="H155" s="174"/>
      <c r="I155" s="174"/>
      <c r="J155" s="174"/>
      <c r="K155" s="367"/>
      <c r="L155" s="366"/>
      <c r="M155" s="174"/>
      <c r="N155" s="174"/>
      <c r="O155" s="174"/>
      <c r="P155" s="174"/>
      <c r="Q155" s="367">
        <v>0</v>
      </c>
      <c r="R155" s="140"/>
      <c r="S155" s="141"/>
      <c r="T155" s="142"/>
      <c r="U155" s="146"/>
      <c r="V155" s="142"/>
      <c r="W155" s="144"/>
      <c r="X155" s="145"/>
      <c r="Y155" s="142"/>
      <c r="Z155" s="144"/>
    </row>
    <row r="156" spans="1:26">
      <c r="A156" s="231">
        <v>149</v>
      </c>
      <c r="B156" s="151">
        <v>2323</v>
      </c>
      <c r="C156" s="151">
        <v>71223461</v>
      </c>
      <c r="D156" s="152">
        <v>667000241</v>
      </c>
      <c r="E156" s="232" t="s">
        <v>910</v>
      </c>
      <c r="F156" s="366"/>
      <c r="G156" s="174"/>
      <c r="H156" s="174"/>
      <c r="I156" s="174"/>
      <c r="J156" s="174"/>
      <c r="K156" s="367">
        <f t="shared" si="7"/>
        <v>0</v>
      </c>
      <c r="L156" s="366"/>
      <c r="M156" s="174"/>
      <c r="N156" s="174"/>
      <c r="O156" s="174"/>
      <c r="P156" s="174"/>
      <c r="Q156" s="367">
        <f t="shared" si="6"/>
        <v>0</v>
      </c>
      <c r="R156" s="140"/>
      <c r="S156" s="141"/>
      <c r="T156" s="142"/>
      <c r="U156" s="146"/>
      <c r="V156" s="142"/>
      <c r="W156" s="144"/>
      <c r="X156" s="145"/>
      <c r="Y156" s="142"/>
      <c r="Z156" s="144"/>
    </row>
    <row r="157" spans="1:26">
      <c r="A157" s="231">
        <v>150</v>
      </c>
      <c r="B157" s="151">
        <v>2314</v>
      </c>
      <c r="C157" s="151">
        <v>46745751</v>
      </c>
      <c r="D157" s="152">
        <v>600080358</v>
      </c>
      <c r="E157" s="232" t="s">
        <v>917</v>
      </c>
      <c r="F157" s="366"/>
      <c r="G157" s="174">
        <v>56225</v>
      </c>
      <c r="H157" s="174"/>
      <c r="I157" s="174"/>
      <c r="J157" s="174"/>
      <c r="K157" s="367">
        <f t="shared" si="7"/>
        <v>56225</v>
      </c>
      <c r="L157" s="366"/>
      <c r="M157" s="174"/>
      <c r="N157" s="174"/>
      <c r="O157" s="174"/>
      <c r="P157" s="174"/>
      <c r="Q157" s="367">
        <f t="shared" si="6"/>
        <v>0</v>
      </c>
      <c r="R157" s="140"/>
      <c r="S157" s="141"/>
      <c r="T157" s="142"/>
      <c r="U157" s="146"/>
      <c r="V157" s="142"/>
      <c r="W157" s="144"/>
      <c r="X157" s="145"/>
      <c r="Y157" s="142"/>
      <c r="Z157" s="144"/>
    </row>
    <row r="158" spans="1:26">
      <c r="A158" s="231">
        <v>151</v>
      </c>
      <c r="B158" s="151">
        <v>2448</v>
      </c>
      <c r="C158" s="151">
        <v>63154617</v>
      </c>
      <c r="D158" s="152">
        <v>600080269</v>
      </c>
      <c r="E158" s="232" t="s">
        <v>925</v>
      </c>
      <c r="F158" s="366"/>
      <c r="G158" s="174">
        <v>446550</v>
      </c>
      <c r="H158" s="174"/>
      <c r="I158" s="174"/>
      <c r="J158" s="174"/>
      <c r="K158" s="367">
        <f t="shared" si="7"/>
        <v>446550</v>
      </c>
      <c r="L158" s="366"/>
      <c r="M158" s="174"/>
      <c r="N158" s="174"/>
      <c r="O158" s="174"/>
      <c r="P158" s="174"/>
      <c r="Q158" s="367">
        <f t="shared" si="6"/>
        <v>0</v>
      </c>
      <c r="R158" s="140"/>
      <c r="S158" s="141"/>
      <c r="T158" s="142"/>
      <c r="U158" s="146"/>
      <c r="V158" s="142"/>
      <c r="W158" s="144"/>
      <c r="X158" s="145"/>
      <c r="Y158" s="142"/>
      <c r="Z158" s="144"/>
    </row>
    <row r="159" spans="1:26">
      <c r="A159" s="231">
        <v>152</v>
      </c>
      <c r="B159" s="151">
        <v>2450</v>
      </c>
      <c r="C159" s="151">
        <v>72745045</v>
      </c>
      <c r="D159" s="152">
        <v>600080234</v>
      </c>
      <c r="E159" s="232" t="s">
        <v>928</v>
      </c>
      <c r="F159" s="366"/>
      <c r="G159" s="174">
        <v>27625</v>
      </c>
      <c r="H159" s="174"/>
      <c r="I159" s="174"/>
      <c r="J159" s="174"/>
      <c r="K159" s="367">
        <f t="shared" si="7"/>
        <v>27625</v>
      </c>
      <c r="L159" s="366"/>
      <c r="M159" s="174"/>
      <c r="N159" s="174"/>
      <c r="O159" s="174"/>
      <c r="P159" s="174"/>
      <c r="Q159" s="367">
        <f t="shared" si="6"/>
        <v>0</v>
      </c>
      <c r="R159" s="140"/>
      <c r="S159" s="141"/>
      <c r="T159" s="142"/>
      <c r="U159" s="146"/>
      <c r="V159" s="142"/>
      <c r="W159" s="144"/>
      <c r="X159" s="145"/>
      <c r="Y159" s="142"/>
      <c r="Z159" s="144"/>
    </row>
    <row r="160" spans="1:26">
      <c r="A160" s="231">
        <v>153</v>
      </c>
      <c r="B160" s="151">
        <v>2451</v>
      </c>
      <c r="C160" s="151">
        <v>72744880</v>
      </c>
      <c r="D160" s="152">
        <v>650037901</v>
      </c>
      <c r="E160" s="232" t="s">
        <v>936</v>
      </c>
      <c r="F160" s="366"/>
      <c r="G160" s="174">
        <v>4550</v>
      </c>
      <c r="H160" s="174"/>
      <c r="I160" s="174"/>
      <c r="J160" s="174"/>
      <c r="K160" s="367">
        <f t="shared" si="7"/>
        <v>4550</v>
      </c>
      <c r="L160" s="366"/>
      <c r="M160" s="174"/>
      <c r="N160" s="174"/>
      <c r="O160" s="174"/>
      <c r="P160" s="174"/>
      <c r="Q160" s="367">
        <f t="shared" si="6"/>
        <v>0</v>
      </c>
      <c r="R160" s="140"/>
      <c r="S160" s="141"/>
      <c r="T160" s="142"/>
      <c r="U160" s="146"/>
      <c r="V160" s="142"/>
      <c r="W160" s="144"/>
      <c r="X160" s="145"/>
      <c r="Y160" s="142"/>
      <c r="Z160" s="144"/>
    </row>
    <row r="161" spans="1:26">
      <c r="A161" s="231">
        <v>154</v>
      </c>
      <c r="B161" s="151">
        <v>2453</v>
      </c>
      <c r="C161" s="151">
        <v>72743603</v>
      </c>
      <c r="D161" s="152">
        <v>600079686</v>
      </c>
      <c r="E161" s="232" t="s">
        <v>943</v>
      </c>
      <c r="F161" s="366"/>
      <c r="G161" s="174">
        <v>35750</v>
      </c>
      <c r="H161" s="174"/>
      <c r="I161" s="174"/>
      <c r="J161" s="174"/>
      <c r="K161" s="367">
        <f t="shared" si="7"/>
        <v>35750</v>
      </c>
      <c r="L161" s="366"/>
      <c r="M161" s="174"/>
      <c r="N161" s="174"/>
      <c r="O161" s="174"/>
      <c r="P161" s="174"/>
      <c r="Q161" s="367">
        <f t="shared" si="6"/>
        <v>0</v>
      </c>
      <c r="R161" s="140"/>
      <c r="S161" s="141"/>
      <c r="T161" s="142"/>
      <c r="U161" s="146"/>
      <c r="V161" s="142"/>
      <c r="W161" s="144"/>
      <c r="X161" s="145"/>
      <c r="Y161" s="142"/>
      <c r="Z161" s="144"/>
    </row>
    <row r="162" spans="1:26">
      <c r="A162" s="231">
        <v>155</v>
      </c>
      <c r="B162" s="151">
        <v>2320</v>
      </c>
      <c r="C162" s="151">
        <v>72755369</v>
      </c>
      <c r="D162" s="152">
        <v>650034180</v>
      </c>
      <c r="E162" s="232" t="s">
        <v>950</v>
      </c>
      <c r="F162" s="366"/>
      <c r="G162" s="174">
        <v>22100</v>
      </c>
      <c r="H162" s="174"/>
      <c r="I162" s="174"/>
      <c r="J162" s="174"/>
      <c r="K162" s="367">
        <f t="shared" si="7"/>
        <v>22100</v>
      </c>
      <c r="L162" s="366"/>
      <c r="M162" s="174"/>
      <c r="N162" s="174"/>
      <c r="O162" s="174"/>
      <c r="P162" s="174"/>
      <c r="Q162" s="367">
        <f t="shared" si="6"/>
        <v>0</v>
      </c>
      <c r="R162" s="140"/>
      <c r="S162" s="141"/>
      <c r="T162" s="142"/>
      <c r="U162" s="146"/>
      <c r="V162" s="142"/>
      <c r="W162" s="144"/>
      <c r="X162" s="145"/>
      <c r="Y162" s="142"/>
      <c r="Z162" s="144"/>
    </row>
    <row r="163" spans="1:26">
      <c r="A163" s="231">
        <v>156</v>
      </c>
      <c r="B163" s="151">
        <v>2455</v>
      </c>
      <c r="C163" s="151">
        <v>72741601</v>
      </c>
      <c r="D163" s="152">
        <v>600080145</v>
      </c>
      <c r="E163" s="232" t="s">
        <v>955</v>
      </c>
      <c r="F163" s="366"/>
      <c r="G163" s="174">
        <v>12675</v>
      </c>
      <c r="H163" s="174"/>
      <c r="I163" s="174"/>
      <c r="J163" s="174"/>
      <c r="K163" s="367">
        <f t="shared" si="7"/>
        <v>12675</v>
      </c>
      <c r="L163" s="366"/>
      <c r="M163" s="174"/>
      <c r="N163" s="174"/>
      <c r="O163" s="174"/>
      <c r="P163" s="174"/>
      <c r="Q163" s="367">
        <f t="shared" si="6"/>
        <v>0</v>
      </c>
      <c r="R163" s="140"/>
      <c r="S163" s="141"/>
      <c r="T163" s="142"/>
      <c r="U163" s="146"/>
      <c r="V163" s="142"/>
      <c r="W163" s="144"/>
      <c r="X163" s="145"/>
      <c r="Y163" s="142"/>
      <c r="Z163" s="144"/>
    </row>
    <row r="164" spans="1:26">
      <c r="A164" s="231">
        <v>157</v>
      </c>
      <c r="B164" s="151">
        <v>2456</v>
      </c>
      <c r="C164" s="151">
        <v>70695911</v>
      </c>
      <c r="D164" s="152">
        <v>600079732</v>
      </c>
      <c r="E164" s="232" t="s">
        <v>963</v>
      </c>
      <c r="F164" s="366"/>
      <c r="G164" s="174">
        <v>123175</v>
      </c>
      <c r="H164" s="174"/>
      <c r="I164" s="174"/>
      <c r="J164" s="174"/>
      <c r="K164" s="367">
        <f t="shared" si="7"/>
        <v>123175</v>
      </c>
      <c r="L164" s="366"/>
      <c r="M164" s="174"/>
      <c r="N164" s="174"/>
      <c r="O164" s="174"/>
      <c r="P164" s="174"/>
      <c r="Q164" s="367">
        <f t="shared" si="6"/>
        <v>0</v>
      </c>
      <c r="R164" s="140"/>
      <c r="S164" s="141"/>
      <c r="T164" s="142"/>
      <c r="U164" s="146"/>
      <c r="V164" s="142"/>
      <c r="W164" s="144"/>
      <c r="X164" s="145"/>
      <c r="Y164" s="142"/>
      <c r="Z164" s="144"/>
    </row>
    <row r="165" spans="1:26">
      <c r="A165" s="231">
        <v>158</v>
      </c>
      <c r="B165" s="151">
        <v>2462</v>
      </c>
      <c r="C165" s="151">
        <v>72744600</v>
      </c>
      <c r="D165" s="152">
        <v>600079813</v>
      </c>
      <c r="E165" s="232" t="s">
        <v>969</v>
      </c>
      <c r="F165" s="366"/>
      <c r="G165" s="174">
        <v>50050</v>
      </c>
      <c r="H165" s="174"/>
      <c r="I165" s="174"/>
      <c r="J165" s="174"/>
      <c r="K165" s="367">
        <f t="shared" si="7"/>
        <v>50050</v>
      </c>
      <c r="L165" s="366"/>
      <c r="M165" s="174"/>
      <c r="N165" s="174"/>
      <c r="O165" s="174"/>
      <c r="P165" s="174"/>
      <c r="Q165" s="367">
        <f t="shared" si="6"/>
        <v>0</v>
      </c>
      <c r="R165" s="140"/>
      <c r="S165" s="141"/>
      <c r="T165" s="142"/>
      <c r="U165" s="146"/>
      <c r="V165" s="142"/>
      <c r="W165" s="144"/>
      <c r="X165" s="145"/>
      <c r="Y165" s="142"/>
      <c r="Z165" s="144"/>
    </row>
    <row r="166" spans="1:26">
      <c r="A166" s="231">
        <v>159</v>
      </c>
      <c r="B166" s="151">
        <v>2464</v>
      </c>
      <c r="C166" s="151">
        <v>72753846</v>
      </c>
      <c r="D166" s="152">
        <v>600080081</v>
      </c>
      <c r="E166" s="232" t="s">
        <v>977</v>
      </c>
      <c r="F166" s="366"/>
      <c r="G166" s="174">
        <v>3250</v>
      </c>
      <c r="H166" s="174"/>
      <c r="I166" s="174"/>
      <c r="J166" s="174"/>
      <c r="K166" s="367">
        <f t="shared" si="7"/>
        <v>3250</v>
      </c>
      <c r="L166" s="366"/>
      <c r="M166" s="174"/>
      <c r="N166" s="174"/>
      <c r="O166" s="174"/>
      <c r="P166" s="174"/>
      <c r="Q166" s="367">
        <f t="shared" si="6"/>
        <v>0</v>
      </c>
      <c r="R166" s="140"/>
      <c r="S166" s="141"/>
      <c r="T166" s="142"/>
      <c r="U166" s="146"/>
      <c r="V166" s="142"/>
      <c r="W166" s="144"/>
      <c r="X166" s="145"/>
      <c r="Y166" s="142"/>
      <c r="Z166" s="144"/>
    </row>
    <row r="167" spans="1:26">
      <c r="A167" s="231">
        <v>160</v>
      </c>
      <c r="B167" s="151">
        <v>2467</v>
      </c>
      <c r="C167" s="151">
        <v>71012303</v>
      </c>
      <c r="D167" s="152">
        <v>600079708</v>
      </c>
      <c r="E167" s="232" t="s">
        <v>2732</v>
      </c>
      <c r="F167" s="366"/>
      <c r="G167" s="174">
        <v>11700</v>
      </c>
      <c r="H167" s="174"/>
      <c r="I167" s="174"/>
      <c r="J167" s="174"/>
      <c r="K167" s="367">
        <f t="shared" si="7"/>
        <v>11700</v>
      </c>
      <c r="L167" s="366"/>
      <c r="M167" s="174"/>
      <c r="N167" s="174"/>
      <c r="O167" s="174"/>
      <c r="P167" s="174"/>
      <c r="Q167" s="367">
        <f t="shared" si="6"/>
        <v>0</v>
      </c>
      <c r="R167" s="140"/>
      <c r="S167" s="141"/>
      <c r="T167" s="142"/>
      <c r="U167" s="146"/>
      <c r="V167" s="142"/>
      <c r="W167" s="144"/>
      <c r="X167" s="145"/>
      <c r="Y167" s="142"/>
      <c r="Z167" s="144"/>
    </row>
    <row r="168" spans="1:26">
      <c r="A168" s="231">
        <v>161</v>
      </c>
      <c r="B168" s="151">
        <v>2408</v>
      </c>
      <c r="C168" s="151">
        <v>72741511</v>
      </c>
      <c r="D168" s="152">
        <v>600079058</v>
      </c>
      <c r="E168" s="232" t="s">
        <v>990</v>
      </c>
      <c r="F168" s="366"/>
      <c r="G168" s="174"/>
      <c r="H168" s="174"/>
      <c r="I168" s="174"/>
      <c r="J168" s="174"/>
      <c r="K168" s="367">
        <f t="shared" si="7"/>
        <v>0</v>
      </c>
      <c r="L168" s="366"/>
      <c r="M168" s="174"/>
      <c r="N168" s="174"/>
      <c r="O168" s="174"/>
      <c r="P168" s="174"/>
      <c r="Q168" s="367">
        <f t="shared" si="6"/>
        <v>0</v>
      </c>
      <c r="R168" s="140"/>
      <c r="S168" s="141"/>
      <c r="T168" s="142"/>
      <c r="U168" s="146"/>
      <c r="V168" s="142"/>
      <c r="W168" s="144"/>
      <c r="X168" s="145"/>
      <c r="Y168" s="142"/>
      <c r="Z168" s="144"/>
    </row>
    <row r="169" spans="1:26">
      <c r="A169" s="231">
        <v>162</v>
      </c>
      <c r="B169" s="151">
        <v>2304</v>
      </c>
      <c r="C169" s="151">
        <v>72743417</v>
      </c>
      <c r="D169" s="152">
        <v>600080382</v>
      </c>
      <c r="E169" s="232" t="s">
        <v>995</v>
      </c>
      <c r="F169" s="366"/>
      <c r="G169" s="174">
        <v>19825</v>
      </c>
      <c r="H169" s="174"/>
      <c r="I169" s="174"/>
      <c r="J169" s="174"/>
      <c r="K169" s="367">
        <f t="shared" si="7"/>
        <v>19825</v>
      </c>
      <c r="L169" s="366"/>
      <c r="M169" s="174"/>
      <c r="N169" s="174"/>
      <c r="O169" s="174"/>
      <c r="P169" s="174"/>
      <c r="Q169" s="367">
        <f t="shared" si="6"/>
        <v>0</v>
      </c>
      <c r="R169" s="140"/>
      <c r="S169" s="141"/>
      <c r="T169" s="142"/>
      <c r="U169" s="146"/>
      <c r="V169" s="142"/>
      <c r="W169" s="144"/>
      <c r="X169" s="145"/>
      <c r="Y169" s="142"/>
      <c r="Z169" s="144"/>
    </row>
    <row r="170" spans="1:26">
      <c r="A170" s="231">
        <v>163</v>
      </c>
      <c r="B170" s="151">
        <v>2438</v>
      </c>
      <c r="C170" s="151">
        <v>72741911</v>
      </c>
      <c r="D170" s="152">
        <v>600079384</v>
      </c>
      <c r="E170" s="232" t="s">
        <v>1001</v>
      </c>
      <c r="F170" s="366"/>
      <c r="G170" s="174"/>
      <c r="H170" s="174"/>
      <c r="I170" s="174"/>
      <c r="J170" s="174"/>
      <c r="K170" s="367">
        <f t="shared" si="7"/>
        <v>0</v>
      </c>
      <c r="L170" s="366"/>
      <c r="M170" s="174"/>
      <c r="N170" s="174"/>
      <c r="O170" s="174"/>
      <c r="P170" s="174"/>
      <c r="Q170" s="367">
        <f t="shared" si="6"/>
        <v>0</v>
      </c>
      <c r="R170" s="140"/>
      <c r="S170" s="141"/>
      <c r="T170" s="142"/>
      <c r="U170" s="146"/>
      <c r="V170" s="142"/>
      <c r="W170" s="144"/>
      <c r="X170" s="145"/>
      <c r="Y170" s="142"/>
      <c r="Z170" s="144"/>
    </row>
    <row r="171" spans="1:26">
      <c r="A171" s="231">
        <v>164</v>
      </c>
      <c r="B171" s="151">
        <v>2315</v>
      </c>
      <c r="C171" s="151">
        <v>46744819</v>
      </c>
      <c r="D171" s="152">
        <v>600080447</v>
      </c>
      <c r="E171" s="232" t="s">
        <v>3575</v>
      </c>
      <c r="F171" s="366"/>
      <c r="G171" s="174"/>
      <c r="H171" s="174"/>
      <c r="I171" s="174"/>
      <c r="J171" s="174"/>
      <c r="K171" s="367">
        <f t="shared" si="7"/>
        <v>0</v>
      </c>
      <c r="L171" s="366"/>
      <c r="M171" s="174"/>
      <c r="N171" s="174"/>
      <c r="O171" s="174"/>
      <c r="P171" s="174"/>
      <c r="Q171" s="367">
        <f t="shared" si="6"/>
        <v>0</v>
      </c>
      <c r="R171" s="140"/>
      <c r="S171" s="141"/>
      <c r="T171" s="142"/>
      <c r="U171" s="146"/>
      <c r="V171" s="142"/>
      <c r="W171" s="144"/>
      <c r="X171" s="145"/>
      <c r="Y171" s="142"/>
      <c r="Z171" s="144"/>
    </row>
    <row r="172" spans="1:26">
      <c r="A172" s="231">
        <v>165</v>
      </c>
      <c r="B172" s="151">
        <v>2494</v>
      </c>
      <c r="C172" s="151">
        <v>72741996</v>
      </c>
      <c r="D172" s="152">
        <v>600080315</v>
      </c>
      <c r="E172" s="232" t="s">
        <v>1014</v>
      </c>
      <c r="F172" s="366"/>
      <c r="G172" s="174">
        <v>201500</v>
      </c>
      <c r="H172" s="174"/>
      <c r="I172" s="174"/>
      <c r="J172" s="174"/>
      <c r="K172" s="367">
        <f t="shared" si="7"/>
        <v>201500</v>
      </c>
      <c r="L172" s="366"/>
      <c r="M172" s="174"/>
      <c r="N172" s="174"/>
      <c r="O172" s="174"/>
      <c r="P172" s="174"/>
      <c r="Q172" s="367">
        <f t="shared" si="6"/>
        <v>0</v>
      </c>
      <c r="R172" s="140"/>
      <c r="S172" s="141"/>
      <c r="T172" s="142"/>
      <c r="U172" s="146"/>
      <c r="V172" s="142"/>
      <c r="W172" s="144"/>
      <c r="X172" s="145"/>
      <c r="Y172" s="142"/>
      <c r="Z172" s="144"/>
    </row>
    <row r="173" spans="1:26">
      <c r="A173" s="231">
        <v>166</v>
      </c>
      <c r="B173" s="151">
        <v>2301</v>
      </c>
      <c r="C173" s="151">
        <v>72741830</v>
      </c>
      <c r="D173" s="152">
        <v>600080226</v>
      </c>
      <c r="E173" s="232" t="s">
        <v>1018</v>
      </c>
      <c r="F173" s="366"/>
      <c r="G173" s="174"/>
      <c r="H173" s="174"/>
      <c r="I173" s="174"/>
      <c r="J173" s="174"/>
      <c r="K173" s="367">
        <f t="shared" si="7"/>
        <v>0</v>
      </c>
      <c r="L173" s="366"/>
      <c r="M173" s="174"/>
      <c r="N173" s="174"/>
      <c r="O173" s="174"/>
      <c r="P173" s="174"/>
      <c r="Q173" s="367">
        <f t="shared" si="6"/>
        <v>0</v>
      </c>
      <c r="R173" s="140"/>
      <c r="S173" s="141"/>
      <c r="T173" s="142"/>
      <c r="U173" s="146"/>
      <c r="V173" s="142"/>
      <c r="W173" s="144"/>
      <c r="X173" s="145"/>
      <c r="Y173" s="142"/>
      <c r="Z173" s="144"/>
    </row>
    <row r="174" spans="1:26">
      <c r="A174" s="231">
        <v>167</v>
      </c>
      <c r="B174" s="151">
        <v>2497</v>
      </c>
      <c r="C174" s="151">
        <v>72744189</v>
      </c>
      <c r="D174" s="152">
        <v>600080064</v>
      </c>
      <c r="E174" s="232" t="s">
        <v>1024</v>
      </c>
      <c r="F174" s="366"/>
      <c r="G174" s="174">
        <v>98475</v>
      </c>
      <c r="H174" s="174"/>
      <c r="I174" s="174"/>
      <c r="J174" s="174"/>
      <c r="K174" s="367">
        <f t="shared" si="7"/>
        <v>98475</v>
      </c>
      <c r="L174" s="366"/>
      <c r="M174" s="174"/>
      <c r="N174" s="174"/>
      <c r="O174" s="174"/>
      <c r="P174" s="174"/>
      <c r="Q174" s="367">
        <f t="shared" si="6"/>
        <v>0</v>
      </c>
      <c r="R174" s="140"/>
      <c r="S174" s="141"/>
      <c r="T174" s="142"/>
      <c r="U174" s="146"/>
      <c r="V174" s="142"/>
      <c r="W174" s="144"/>
      <c r="X174" s="145"/>
      <c r="Y174" s="142"/>
      <c r="Z174" s="144"/>
    </row>
    <row r="175" spans="1:26">
      <c r="A175" s="231">
        <v>168</v>
      </c>
      <c r="B175" s="151">
        <v>2446</v>
      </c>
      <c r="C175" s="151">
        <v>72743522</v>
      </c>
      <c r="D175" s="152">
        <v>600080129</v>
      </c>
      <c r="E175" s="232" t="s">
        <v>1032</v>
      </c>
      <c r="F175" s="366"/>
      <c r="G175" s="174">
        <v>19500</v>
      </c>
      <c r="H175" s="174"/>
      <c r="I175" s="174"/>
      <c r="J175" s="174"/>
      <c r="K175" s="367">
        <f t="shared" si="7"/>
        <v>19500</v>
      </c>
      <c r="L175" s="366"/>
      <c r="M175" s="174"/>
      <c r="N175" s="174"/>
      <c r="O175" s="174"/>
      <c r="P175" s="174"/>
      <c r="Q175" s="367">
        <f t="shared" si="6"/>
        <v>0</v>
      </c>
      <c r="R175" s="140"/>
      <c r="S175" s="141"/>
      <c r="T175" s="142"/>
      <c r="U175" s="146"/>
      <c r="V175" s="142"/>
      <c r="W175" s="144"/>
      <c r="X175" s="145"/>
      <c r="Y175" s="142"/>
      <c r="Z175" s="144"/>
    </row>
    <row r="176" spans="1:26">
      <c r="A176" s="231">
        <v>169</v>
      </c>
      <c r="B176" s="151">
        <v>3454</v>
      </c>
      <c r="C176" s="152">
        <v>75122294</v>
      </c>
      <c r="D176" s="152">
        <v>600029085</v>
      </c>
      <c r="E176" s="232" t="s">
        <v>1038</v>
      </c>
      <c r="F176" s="366"/>
      <c r="G176" s="174"/>
      <c r="H176" s="174"/>
      <c r="I176" s="174"/>
      <c r="J176" s="174"/>
      <c r="K176" s="367">
        <f t="shared" si="7"/>
        <v>0</v>
      </c>
      <c r="L176" s="366"/>
      <c r="M176" s="174"/>
      <c r="N176" s="174"/>
      <c r="O176" s="174"/>
      <c r="P176" s="174"/>
      <c r="Q176" s="367">
        <f t="shared" si="6"/>
        <v>0</v>
      </c>
      <c r="R176" s="140"/>
      <c r="S176" s="141"/>
      <c r="T176" s="142"/>
      <c r="U176" s="146"/>
      <c r="V176" s="142"/>
      <c r="W176" s="144"/>
      <c r="X176" s="145"/>
      <c r="Y176" s="142"/>
      <c r="Z176" s="144"/>
    </row>
    <row r="177" spans="1:26">
      <c r="A177" s="231">
        <v>170</v>
      </c>
      <c r="B177" s="151">
        <v>3470</v>
      </c>
      <c r="C177" s="152">
        <v>72550341</v>
      </c>
      <c r="D177" s="152">
        <v>691003572</v>
      </c>
      <c r="E177" s="232" t="s">
        <v>1044</v>
      </c>
      <c r="F177" s="366"/>
      <c r="G177" s="174"/>
      <c r="H177" s="174"/>
      <c r="I177" s="174"/>
      <c r="J177" s="174"/>
      <c r="K177" s="367">
        <f t="shared" si="7"/>
        <v>0</v>
      </c>
      <c r="L177" s="366"/>
      <c r="M177" s="174"/>
      <c r="N177" s="174"/>
      <c r="O177" s="174"/>
      <c r="P177" s="174"/>
      <c r="Q177" s="367">
        <f t="shared" si="6"/>
        <v>0</v>
      </c>
      <c r="R177" s="140"/>
      <c r="S177" s="141"/>
      <c r="T177" s="142"/>
      <c r="U177" s="146"/>
      <c r="V177" s="142"/>
      <c r="W177" s="144"/>
      <c r="X177" s="145"/>
      <c r="Y177" s="142"/>
      <c r="Z177" s="144"/>
    </row>
    <row r="178" spans="1:26">
      <c r="A178" s="231">
        <v>171</v>
      </c>
      <c r="B178" s="151">
        <v>3469</v>
      </c>
      <c r="C178" s="151">
        <v>72550384</v>
      </c>
      <c r="D178" s="152">
        <v>691003548</v>
      </c>
      <c r="E178" s="232" t="s">
        <v>1050</v>
      </c>
      <c r="F178" s="366"/>
      <c r="G178" s="174"/>
      <c r="H178" s="174"/>
      <c r="I178" s="174"/>
      <c r="J178" s="174"/>
      <c r="K178" s="367">
        <f t="shared" si="7"/>
        <v>0</v>
      </c>
      <c r="L178" s="366"/>
      <c r="M178" s="174"/>
      <c r="N178" s="174"/>
      <c r="O178" s="174"/>
      <c r="P178" s="174"/>
      <c r="Q178" s="367">
        <f t="shared" si="6"/>
        <v>0</v>
      </c>
      <c r="R178" s="140"/>
      <c r="S178" s="141"/>
      <c r="T178" s="142"/>
      <c r="U178" s="146"/>
      <c r="V178" s="142"/>
      <c r="W178" s="144"/>
      <c r="X178" s="145"/>
      <c r="Y178" s="142"/>
      <c r="Z178" s="144"/>
    </row>
    <row r="179" spans="1:26">
      <c r="A179" s="231">
        <v>172</v>
      </c>
      <c r="B179" s="151">
        <v>3462</v>
      </c>
      <c r="C179" s="151">
        <v>72048115</v>
      </c>
      <c r="D179" s="152">
        <v>691001294</v>
      </c>
      <c r="E179" s="232" t="s">
        <v>1056</v>
      </c>
      <c r="F179" s="366"/>
      <c r="G179" s="174"/>
      <c r="H179" s="174"/>
      <c r="I179" s="174"/>
      <c r="J179" s="174"/>
      <c r="K179" s="367">
        <f t="shared" si="7"/>
        <v>0</v>
      </c>
      <c r="L179" s="366"/>
      <c r="M179" s="174"/>
      <c r="N179" s="174"/>
      <c r="O179" s="174"/>
      <c r="P179" s="174"/>
      <c r="Q179" s="367">
        <f t="shared" si="6"/>
        <v>0</v>
      </c>
      <c r="R179" s="140"/>
      <c r="S179" s="141"/>
      <c r="T179" s="142"/>
      <c r="U179" s="146"/>
      <c r="V179" s="142"/>
      <c r="W179" s="144"/>
      <c r="X179" s="145"/>
      <c r="Y179" s="142"/>
      <c r="Z179" s="144"/>
    </row>
    <row r="180" spans="1:26">
      <c r="A180" s="231">
        <v>173</v>
      </c>
      <c r="B180" s="151">
        <v>3464</v>
      </c>
      <c r="C180" s="151">
        <v>72048140</v>
      </c>
      <c r="D180" s="152">
        <v>691001316</v>
      </c>
      <c r="E180" s="232" t="s">
        <v>1062</v>
      </c>
      <c r="F180" s="366"/>
      <c r="G180" s="174"/>
      <c r="H180" s="174"/>
      <c r="I180" s="174"/>
      <c r="J180" s="174"/>
      <c r="K180" s="367">
        <f t="shared" si="7"/>
        <v>0</v>
      </c>
      <c r="L180" s="366"/>
      <c r="M180" s="174"/>
      <c r="N180" s="174"/>
      <c r="O180" s="174"/>
      <c r="P180" s="174"/>
      <c r="Q180" s="367">
        <f t="shared" si="6"/>
        <v>0</v>
      </c>
      <c r="R180" s="140"/>
      <c r="S180" s="141"/>
      <c r="T180" s="142"/>
      <c r="U180" s="146"/>
      <c r="V180" s="142"/>
      <c r="W180" s="144"/>
      <c r="X180" s="145"/>
      <c r="Y180" s="142"/>
      <c r="Z180" s="144"/>
    </row>
    <row r="181" spans="1:26">
      <c r="A181" s="231">
        <v>174</v>
      </c>
      <c r="B181" s="151">
        <v>3453</v>
      </c>
      <c r="C181" s="151">
        <v>75109522</v>
      </c>
      <c r="D181" s="152">
        <v>667101411</v>
      </c>
      <c r="E181" s="232" t="s">
        <v>1069</v>
      </c>
      <c r="F181" s="366"/>
      <c r="G181" s="174"/>
      <c r="H181" s="174"/>
      <c r="I181" s="174"/>
      <c r="J181" s="174"/>
      <c r="K181" s="367">
        <f t="shared" si="7"/>
        <v>0</v>
      </c>
      <c r="L181" s="366"/>
      <c r="M181" s="174"/>
      <c r="N181" s="174"/>
      <c r="O181" s="174"/>
      <c r="P181" s="174"/>
      <c r="Q181" s="367">
        <f t="shared" si="6"/>
        <v>0</v>
      </c>
      <c r="R181" s="140"/>
      <c r="S181" s="141"/>
      <c r="T181" s="142"/>
      <c r="U181" s="146"/>
      <c r="V181" s="142"/>
      <c r="W181" s="144"/>
      <c r="X181" s="145"/>
      <c r="Y181" s="142"/>
      <c r="Z181" s="144"/>
    </row>
    <row r="182" spans="1:26">
      <c r="A182" s="231">
        <v>175</v>
      </c>
      <c r="B182" s="151">
        <v>3471</v>
      </c>
      <c r="C182" s="151">
        <v>72550376</v>
      </c>
      <c r="D182" s="152">
        <v>691003491</v>
      </c>
      <c r="E182" s="232" t="s">
        <v>1076</v>
      </c>
      <c r="F182" s="366"/>
      <c r="G182" s="174"/>
      <c r="H182" s="174"/>
      <c r="I182" s="174"/>
      <c r="J182" s="174"/>
      <c r="K182" s="367">
        <f t="shared" si="7"/>
        <v>0</v>
      </c>
      <c r="L182" s="366"/>
      <c r="M182" s="174"/>
      <c r="N182" s="174"/>
      <c r="O182" s="174"/>
      <c r="P182" s="174"/>
      <c r="Q182" s="367">
        <f t="shared" si="6"/>
        <v>0</v>
      </c>
      <c r="R182" s="140"/>
      <c r="S182" s="141"/>
      <c r="T182" s="142"/>
      <c r="U182" s="146"/>
      <c r="V182" s="142"/>
      <c r="W182" s="144"/>
      <c r="X182" s="145"/>
      <c r="Y182" s="142"/>
      <c r="Z182" s="144"/>
    </row>
    <row r="183" spans="1:26">
      <c r="A183" s="231">
        <v>176</v>
      </c>
      <c r="B183" s="151">
        <v>3472</v>
      </c>
      <c r="C183" s="151">
        <v>72550368</v>
      </c>
      <c r="D183" s="152">
        <v>691003564</v>
      </c>
      <c r="E183" s="232" t="s">
        <v>1082</v>
      </c>
      <c r="F183" s="366"/>
      <c r="G183" s="174"/>
      <c r="H183" s="174"/>
      <c r="I183" s="174"/>
      <c r="J183" s="174"/>
      <c r="K183" s="367">
        <f t="shared" si="7"/>
        <v>0</v>
      </c>
      <c r="L183" s="366"/>
      <c r="M183" s="174"/>
      <c r="N183" s="174"/>
      <c r="O183" s="174"/>
      <c r="P183" s="174"/>
      <c r="Q183" s="367">
        <f t="shared" si="6"/>
        <v>0</v>
      </c>
      <c r="R183" s="140"/>
      <c r="S183" s="141"/>
      <c r="T183" s="142"/>
      <c r="U183" s="146"/>
      <c r="V183" s="142"/>
      <c r="W183" s="144"/>
      <c r="X183" s="145"/>
      <c r="Y183" s="142"/>
      <c r="Z183" s="144"/>
    </row>
    <row r="184" spans="1:26">
      <c r="A184" s="231">
        <v>177</v>
      </c>
      <c r="B184" s="151">
        <v>3467</v>
      </c>
      <c r="C184" s="151">
        <v>72048174</v>
      </c>
      <c r="D184" s="152">
        <v>691001243</v>
      </c>
      <c r="E184" s="232" t="s">
        <v>1088</v>
      </c>
      <c r="F184" s="366"/>
      <c r="G184" s="174"/>
      <c r="H184" s="174"/>
      <c r="I184" s="174"/>
      <c r="J184" s="174"/>
      <c r="K184" s="367">
        <f t="shared" si="7"/>
        <v>0</v>
      </c>
      <c r="L184" s="366"/>
      <c r="M184" s="174"/>
      <c r="N184" s="174"/>
      <c r="O184" s="174"/>
      <c r="P184" s="174"/>
      <c r="Q184" s="367">
        <f t="shared" si="6"/>
        <v>0</v>
      </c>
      <c r="R184" s="140"/>
      <c r="S184" s="141"/>
      <c r="T184" s="142"/>
      <c r="U184" s="146"/>
      <c r="V184" s="142"/>
      <c r="W184" s="144"/>
      <c r="X184" s="145">
        <v>2670.01</v>
      </c>
      <c r="Y184" s="142" t="s">
        <v>4854</v>
      </c>
      <c r="Z184" s="144">
        <v>44601</v>
      </c>
    </row>
    <row r="185" spans="1:26">
      <c r="A185" s="231">
        <v>178</v>
      </c>
      <c r="B185" s="151">
        <v>3461</v>
      </c>
      <c r="C185" s="151">
        <v>72048107</v>
      </c>
      <c r="D185" s="152">
        <v>691001286</v>
      </c>
      <c r="E185" s="232" t="s">
        <v>1093</v>
      </c>
      <c r="F185" s="366"/>
      <c r="G185" s="174"/>
      <c r="H185" s="174"/>
      <c r="I185" s="174"/>
      <c r="J185" s="174"/>
      <c r="K185" s="367">
        <f t="shared" si="7"/>
        <v>0</v>
      </c>
      <c r="L185" s="366"/>
      <c r="M185" s="174"/>
      <c r="N185" s="174"/>
      <c r="O185" s="174"/>
      <c r="P185" s="174"/>
      <c r="Q185" s="367">
        <f t="shared" si="6"/>
        <v>0</v>
      </c>
      <c r="R185" s="140"/>
      <c r="S185" s="141"/>
      <c r="T185" s="142"/>
      <c r="U185" s="146"/>
      <c r="V185" s="142"/>
      <c r="W185" s="144"/>
      <c r="X185" s="145"/>
      <c r="Y185" s="142"/>
      <c r="Z185" s="144"/>
    </row>
    <row r="186" spans="1:26">
      <c r="A186" s="231">
        <v>179</v>
      </c>
      <c r="B186" s="151">
        <v>3468</v>
      </c>
      <c r="C186" s="151">
        <v>72048069</v>
      </c>
      <c r="D186" s="152">
        <v>691000891</v>
      </c>
      <c r="E186" s="232" t="s">
        <v>1099</v>
      </c>
      <c r="F186" s="366"/>
      <c r="G186" s="174"/>
      <c r="H186" s="174"/>
      <c r="I186" s="174"/>
      <c r="J186" s="174"/>
      <c r="K186" s="367">
        <f t="shared" si="7"/>
        <v>0</v>
      </c>
      <c r="L186" s="366"/>
      <c r="M186" s="174"/>
      <c r="N186" s="174"/>
      <c r="O186" s="174"/>
      <c r="P186" s="174"/>
      <c r="Q186" s="367">
        <f t="shared" si="6"/>
        <v>0</v>
      </c>
      <c r="R186" s="140"/>
      <c r="S186" s="141"/>
      <c r="T186" s="142"/>
      <c r="U186" s="146"/>
      <c r="V186" s="142"/>
      <c r="W186" s="144"/>
      <c r="X186" s="145"/>
      <c r="Y186" s="142"/>
      <c r="Z186" s="144"/>
    </row>
    <row r="187" spans="1:26">
      <c r="A187" s="231">
        <v>180</v>
      </c>
      <c r="B187" s="151">
        <v>3465</v>
      </c>
      <c r="C187" s="151">
        <v>72048131</v>
      </c>
      <c r="D187" s="152">
        <v>691001278</v>
      </c>
      <c r="E187" s="232" t="s">
        <v>1105</v>
      </c>
      <c r="F187" s="366"/>
      <c r="G187" s="174"/>
      <c r="H187" s="174"/>
      <c r="I187" s="174"/>
      <c r="J187" s="174"/>
      <c r="K187" s="367">
        <f t="shared" si="7"/>
        <v>0</v>
      </c>
      <c r="L187" s="366"/>
      <c r="M187" s="174"/>
      <c r="N187" s="174"/>
      <c r="O187" s="174"/>
      <c r="P187" s="174"/>
      <c r="Q187" s="367">
        <f t="shared" si="6"/>
        <v>0</v>
      </c>
      <c r="R187" s="140"/>
      <c r="S187" s="141"/>
      <c r="T187" s="142"/>
      <c r="U187" s="146"/>
      <c r="V187" s="142"/>
      <c r="W187" s="144"/>
      <c r="X187" s="145"/>
      <c r="Y187" s="142"/>
      <c r="Z187" s="144"/>
    </row>
    <row r="188" spans="1:26">
      <c r="A188" s="231">
        <v>181</v>
      </c>
      <c r="B188" s="151">
        <v>3473</v>
      </c>
      <c r="C188" s="151">
        <v>72550392</v>
      </c>
      <c r="D188" s="152">
        <v>691003530</v>
      </c>
      <c r="E188" s="232" t="s">
        <v>1111</v>
      </c>
      <c r="F188" s="366"/>
      <c r="G188" s="174"/>
      <c r="H188" s="174"/>
      <c r="I188" s="174"/>
      <c r="J188" s="174"/>
      <c r="K188" s="367">
        <f t="shared" si="7"/>
        <v>0</v>
      </c>
      <c r="L188" s="366"/>
      <c r="M188" s="174"/>
      <c r="N188" s="174"/>
      <c r="O188" s="174"/>
      <c r="P188" s="174"/>
      <c r="Q188" s="367">
        <f t="shared" si="6"/>
        <v>0</v>
      </c>
      <c r="R188" s="140"/>
      <c r="S188" s="141"/>
      <c r="T188" s="142"/>
      <c r="U188" s="146"/>
      <c r="V188" s="142"/>
      <c r="W188" s="144"/>
      <c r="X188" s="145"/>
      <c r="Y188" s="142"/>
      <c r="Z188" s="144"/>
    </row>
    <row r="189" spans="1:26">
      <c r="A189" s="231">
        <v>182</v>
      </c>
      <c r="B189" s="151">
        <v>3474</v>
      </c>
      <c r="C189" s="151">
        <v>72550406</v>
      </c>
      <c r="D189" s="152">
        <v>691003505</v>
      </c>
      <c r="E189" s="232" t="s">
        <v>1116</v>
      </c>
      <c r="F189" s="366"/>
      <c r="G189" s="174"/>
      <c r="H189" s="174"/>
      <c r="I189" s="174"/>
      <c r="J189" s="174"/>
      <c r="K189" s="367">
        <f t="shared" si="7"/>
        <v>0</v>
      </c>
      <c r="L189" s="366"/>
      <c r="M189" s="174"/>
      <c r="N189" s="174"/>
      <c r="O189" s="174"/>
      <c r="P189" s="174"/>
      <c r="Q189" s="367">
        <f t="shared" si="6"/>
        <v>0</v>
      </c>
      <c r="R189" s="140"/>
      <c r="S189" s="141"/>
      <c r="T189" s="142"/>
      <c r="U189" s="146"/>
      <c r="V189" s="142"/>
      <c r="W189" s="144"/>
      <c r="X189" s="145"/>
      <c r="Y189" s="142"/>
      <c r="Z189" s="144"/>
    </row>
    <row r="190" spans="1:26">
      <c r="A190" s="231">
        <v>183</v>
      </c>
      <c r="B190" s="151">
        <v>3466</v>
      </c>
      <c r="C190" s="151">
        <v>72048085</v>
      </c>
      <c r="D190" s="152">
        <v>691001260</v>
      </c>
      <c r="E190" s="232" t="s">
        <v>1120</v>
      </c>
      <c r="F190" s="366"/>
      <c r="G190" s="174"/>
      <c r="H190" s="174"/>
      <c r="I190" s="174"/>
      <c r="J190" s="174"/>
      <c r="K190" s="367">
        <f t="shared" si="7"/>
        <v>0</v>
      </c>
      <c r="L190" s="366"/>
      <c r="M190" s="174"/>
      <c r="N190" s="174"/>
      <c r="O190" s="174"/>
      <c r="P190" s="174"/>
      <c r="Q190" s="367">
        <f t="shared" si="6"/>
        <v>0</v>
      </c>
      <c r="R190" s="140"/>
      <c r="S190" s="141"/>
      <c r="T190" s="142"/>
      <c r="U190" s="146"/>
      <c r="V190" s="142"/>
      <c r="W190" s="144"/>
      <c r="X190" s="145"/>
      <c r="Y190" s="142"/>
      <c r="Z190" s="144"/>
    </row>
    <row r="191" spans="1:26">
      <c r="A191" s="231">
        <v>184</v>
      </c>
      <c r="B191" s="151">
        <v>3407</v>
      </c>
      <c r="C191" s="151">
        <v>72743778</v>
      </c>
      <c r="D191" s="152">
        <v>667000089</v>
      </c>
      <c r="E191" s="232" t="s">
        <v>1126</v>
      </c>
      <c r="F191" s="366"/>
      <c r="G191" s="174"/>
      <c r="H191" s="174"/>
      <c r="I191" s="174"/>
      <c r="J191" s="174"/>
      <c r="K191" s="367">
        <f t="shared" si="7"/>
        <v>0</v>
      </c>
      <c r="L191" s="366"/>
      <c r="M191" s="174"/>
      <c r="N191" s="174"/>
      <c r="O191" s="174"/>
      <c r="P191" s="174"/>
      <c r="Q191" s="367">
        <f t="shared" si="6"/>
        <v>0</v>
      </c>
      <c r="R191" s="140"/>
      <c r="S191" s="141"/>
      <c r="T191" s="142"/>
      <c r="U191" s="146"/>
      <c r="V191" s="142"/>
      <c r="W191" s="144"/>
      <c r="X191" s="145"/>
      <c r="Y191" s="142"/>
      <c r="Z191" s="144"/>
    </row>
    <row r="192" spans="1:26">
      <c r="A192" s="231">
        <v>185</v>
      </c>
      <c r="B192" s="151">
        <v>3463</v>
      </c>
      <c r="C192" s="151">
        <v>72048166</v>
      </c>
      <c r="D192" s="152">
        <v>691001308</v>
      </c>
      <c r="E192" s="232" t="s">
        <v>1132</v>
      </c>
      <c r="F192" s="366"/>
      <c r="G192" s="174"/>
      <c r="H192" s="174"/>
      <c r="I192" s="174"/>
      <c r="J192" s="174"/>
      <c r="K192" s="367">
        <f t="shared" si="7"/>
        <v>0</v>
      </c>
      <c r="L192" s="366"/>
      <c r="M192" s="174"/>
      <c r="N192" s="174"/>
      <c r="O192" s="174"/>
      <c r="P192" s="174"/>
      <c r="Q192" s="367">
        <f t="shared" si="6"/>
        <v>0</v>
      </c>
      <c r="R192" s="140"/>
      <c r="S192" s="141"/>
      <c r="T192" s="142"/>
      <c r="U192" s="146"/>
      <c r="V192" s="142"/>
      <c r="W192" s="144"/>
      <c r="X192" s="145"/>
      <c r="Y192" s="142"/>
      <c r="Z192" s="144"/>
    </row>
    <row r="193" spans="1:26">
      <c r="A193" s="231">
        <v>186</v>
      </c>
      <c r="B193" s="151">
        <v>3460</v>
      </c>
      <c r="C193" s="151">
        <v>86797034</v>
      </c>
      <c r="D193" s="152">
        <v>691000387</v>
      </c>
      <c r="E193" s="232" t="s">
        <v>3654</v>
      </c>
      <c r="F193" s="366"/>
      <c r="G193" s="174"/>
      <c r="H193" s="174"/>
      <c r="I193" s="174"/>
      <c r="J193" s="174"/>
      <c r="K193" s="367">
        <f t="shared" si="7"/>
        <v>0</v>
      </c>
      <c r="L193" s="366"/>
      <c r="M193" s="174"/>
      <c r="N193" s="174"/>
      <c r="O193" s="174"/>
      <c r="P193" s="174"/>
      <c r="Q193" s="367">
        <f t="shared" si="6"/>
        <v>0</v>
      </c>
      <c r="R193" s="140"/>
      <c r="S193" s="141"/>
      <c r="T193" s="142"/>
      <c r="U193" s="146"/>
      <c r="V193" s="142"/>
      <c r="W193" s="144"/>
      <c r="X193" s="145"/>
      <c r="Y193" s="142"/>
      <c r="Z193" s="144"/>
    </row>
    <row r="194" spans="1:26">
      <c r="A194" s="231">
        <v>187</v>
      </c>
      <c r="B194" s="151">
        <v>3413</v>
      </c>
      <c r="C194" s="151">
        <v>72743433</v>
      </c>
      <c r="D194" s="152">
        <v>600077918</v>
      </c>
      <c r="E194" s="232" t="s">
        <v>1145</v>
      </c>
      <c r="F194" s="366"/>
      <c r="G194" s="174"/>
      <c r="H194" s="174"/>
      <c r="I194" s="174"/>
      <c r="J194" s="174"/>
      <c r="K194" s="367">
        <f t="shared" si="7"/>
        <v>0</v>
      </c>
      <c r="L194" s="366"/>
      <c r="M194" s="174"/>
      <c r="N194" s="174"/>
      <c r="O194" s="174"/>
      <c r="P194" s="174"/>
      <c r="Q194" s="367">
        <f t="shared" si="6"/>
        <v>0</v>
      </c>
      <c r="R194" s="140"/>
      <c r="S194" s="141"/>
      <c r="T194" s="142"/>
      <c r="U194" s="146"/>
      <c r="V194" s="142"/>
      <c r="W194" s="144"/>
      <c r="X194" s="145"/>
      <c r="Y194" s="142"/>
      <c r="Z194" s="144"/>
    </row>
    <row r="195" spans="1:26">
      <c r="A195" s="231">
        <v>188</v>
      </c>
      <c r="B195" s="151">
        <v>3409</v>
      </c>
      <c r="C195" s="151">
        <v>43257399</v>
      </c>
      <c r="D195" s="152">
        <v>600078396</v>
      </c>
      <c r="E195" s="232" t="s">
        <v>1152</v>
      </c>
      <c r="F195" s="366"/>
      <c r="G195" s="174">
        <v>135850</v>
      </c>
      <c r="H195" s="174"/>
      <c r="I195" s="174"/>
      <c r="J195" s="174"/>
      <c r="K195" s="367">
        <f t="shared" si="7"/>
        <v>135850</v>
      </c>
      <c r="L195" s="366"/>
      <c r="M195" s="174"/>
      <c r="N195" s="174"/>
      <c r="O195" s="174"/>
      <c r="P195" s="174"/>
      <c r="Q195" s="367">
        <f t="shared" ref="Q195:Q258" si="8">SUM(L195:P195)</f>
        <v>0</v>
      </c>
      <c r="R195" s="140"/>
      <c r="S195" s="141"/>
      <c r="T195" s="142"/>
      <c r="U195" s="146"/>
      <c r="V195" s="142"/>
      <c r="W195" s="144"/>
      <c r="X195" s="145"/>
      <c r="Y195" s="142"/>
      <c r="Z195" s="144"/>
    </row>
    <row r="196" spans="1:26">
      <c r="A196" s="231">
        <v>189</v>
      </c>
      <c r="B196" s="151">
        <v>3415</v>
      </c>
      <c r="C196" s="151">
        <v>72743271</v>
      </c>
      <c r="D196" s="152">
        <v>600078523</v>
      </c>
      <c r="E196" s="232" t="s">
        <v>1158</v>
      </c>
      <c r="F196" s="366"/>
      <c r="G196" s="174">
        <v>33800</v>
      </c>
      <c r="H196" s="174"/>
      <c r="I196" s="174"/>
      <c r="J196" s="174"/>
      <c r="K196" s="367">
        <f t="shared" si="7"/>
        <v>33800</v>
      </c>
      <c r="L196" s="366"/>
      <c r="M196" s="174"/>
      <c r="N196" s="174"/>
      <c r="O196" s="174"/>
      <c r="P196" s="174"/>
      <c r="Q196" s="367">
        <f t="shared" si="8"/>
        <v>0</v>
      </c>
      <c r="R196" s="140"/>
      <c r="S196" s="141"/>
      <c r="T196" s="142"/>
      <c r="U196" s="146"/>
      <c r="V196" s="142"/>
      <c r="W196" s="144"/>
      <c r="X196" s="145"/>
      <c r="Y196" s="142"/>
      <c r="Z196" s="144"/>
    </row>
    <row r="197" spans="1:26">
      <c r="A197" s="231">
        <v>190</v>
      </c>
      <c r="B197" s="151">
        <v>3412</v>
      </c>
      <c r="C197" s="151">
        <v>72742879</v>
      </c>
      <c r="D197" s="152">
        <v>600078540</v>
      </c>
      <c r="E197" s="232" t="s">
        <v>1162</v>
      </c>
      <c r="F197" s="366"/>
      <c r="G197" s="174">
        <v>248625</v>
      </c>
      <c r="H197" s="174"/>
      <c r="I197" s="174"/>
      <c r="J197" s="174"/>
      <c r="K197" s="367">
        <f t="shared" si="7"/>
        <v>248625</v>
      </c>
      <c r="L197" s="366"/>
      <c r="M197" s="174"/>
      <c r="N197" s="174"/>
      <c r="O197" s="174"/>
      <c r="P197" s="174"/>
      <c r="Q197" s="367">
        <f t="shared" si="8"/>
        <v>0</v>
      </c>
      <c r="R197" s="140"/>
      <c r="S197" s="141"/>
      <c r="T197" s="142"/>
      <c r="U197" s="146"/>
      <c r="V197" s="142"/>
      <c r="W197" s="144"/>
      <c r="X197" s="145"/>
      <c r="Y197" s="142"/>
      <c r="Z197" s="144"/>
    </row>
    <row r="198" spans="1:26">
      <c r="A198" s="231">
        <v>191</v>
      </c>
      <c r="B198" s="151">
        <v>3416</v>
      </c>
      <c r="C198" s="151">
        <v>72743034</v>
      </c>
      <c r="D198" s="152">
        <v>600078426</v>
      </c>
      <c r="E198" s="232" t="s">
        <v>1167</v>
      </c>
      <c r="F198" s="366"/>
      <c r="G198" s="174">
        <v>159575</v>
      </c>
      <c r="H198" s="174"/>
      <c r="I198" s="174"/>
      <c r="J198" s="174"/>
      <c r="K198" s="367">
        <f t="shared" si="7"/>
        <v>159575</v>
      </c>
      <c r="L198" s="366"/>
      <c r="M198" s="174"/>
      <c r="N198" s="174"/>
      <c r="O198" s="174"/>
      <c r="P198" s="174"/>
      <c r="Q198" s="367">
        <f t="shared" si="8"/>
        <v>0</v>
      </c>
      <c r="R198" s="140"/>
      <c r="S198" s="141"/>
      <c r="T198" s="142"/>
      <c r="U198" s="146"/>
      <c r="V198" s="142"/>
      <c r="W198" s="144"/>
      <c r="X198" s="145"/>
      <c r="Y198" s="142"/>
      <c r="Z198" s="144"/>
    </row>
    <row r="199" spans="1:26">
      <c r="A199" s="231">
        <v>192</v>
      </c>
      <c r="B199" s="151">
        <v>3414</v>
      </c>
      <c r="C199" s="151">
        <v>43257721</v>
      </c>
      <c r="D199" s="152">
        <v>600078388</v>
      </c>
      <c r="E199" s="232" t="s">
        <v>1172</v>
      </c>
      <c r="F199" s="366"/>
      <c r="G199" s="174">
        <v>233350</v>
      </c>
      <c r="H199" s="174"/>
      <c r="I199" s="174"/>
      <c r="J199" s="174"/>
      <c r="K199" s="367">
        <f t="shared" si="7"/>
        <v>233350</v>
      </c>
      <c r="L199" s="366"/>
      <c r="M199" s="174"/>
      <c r="N199" s="174"/>
      <c r="O199" s="174"/>
      <c r="P199" s="174"/>
      <c r="Q199" s="367">
        <f t="shared" si="8"/>
        <v>0</v>
      </c>
      <c r="R199" s="140"/>
      <c r="S199" s="141"/>
      <c r="T199" s="142"/>
      <c r="U199" s="146"/>
      <c r="V199" s="142"/>
      <c r="W199" s="144"/>
      <c r="X199" s="145"/>
      <c r="Y199" s="142"/>
      <c r="Z199" s="144"/>
    </row>
    <row r="200" spans="1:26">
      <c r="A200" s="231">
        <v>193</v>
      </c>
      <c r="B200" s="151">
        <v>3411</v>
      </c>
      <c r="C200" s="151">
        <v>72742950</v>
      </c>
      <c r="D200" s="152">
        <v>600078400</v>
      </c>
      <c r="E200" s="232" t="s">
        <v>1176</v>
      </c>
      <c r="F200" s="366"/>
      <c r="G200" s="174">
        <v>120575</v>
      </c>
      <c r="H200" s="174"/>
      <c r="I200" s="174"/>
      <c r="J200" s="174"/>
      <c r="K200" s="367">
        <f t="shared" si="7"/>
        <v>120575</v>
      </c>
      <c r="L200" s="366"/>
      <c r="M200" s="174"/>
      <c r="N200" s="174"/>
      <c r="O200" s="174"/>
      <c r="P200" s="174"/>
      <c r="Q200" s="367">
        <f t="shared" si="8"/>
        <v>0</v>
      </c>
      <c r="R200" s="140"/>
      <c r="S200" s="141"/>
      <c r="T200" s="142"/>
      <c r="U200" s="146"/>
      <c r="V200" s="142"/>
      <c r="W200" s="144"/>
      <c r="X200" s="145"/>
      <c r="Y200" s="142"/>
      <c r="Z200" s="144"/>
    </row>
    <row r="201" spans="1:26">
      <c r="A201" s="231">
        <v>194</v>
      </c>
      <c r="B201" s="151">
        <v>3408</v>
      </c>
      <c r="C201" s="151">
        <v>72743115</v>
      </c>
      <c r="D201" s="152">
        <v>600078566</v>
      </c>
      <c r="E201" s="232" t="s">
        <v>1180</v>
      </c>
      <c r="F201" s="366"/>
      <c r="G201" s="174">
        <v>104975</v>
      </c>
      <c r="H201" s="174"/>
      <c r="I201" s="174"/>
      <c r="J201" s="174"/>
      <c r="K201" s="367">
        <f t="shared" ref="K201:K264" si="9">SUM(F201:J201)</f>
        <v>104975</v>
      </c>
      <c r="L201" s="366"/>
      <c r="M201" s="174"/>
      <c r="N201" s="174"/>
      <c r="O201" s="174"/>
      <c r="P201" s="174"/>
      <c r="Q201" s="367">
        <f t="shared" si="8"/>
        <v>0</v>
      </c>
      <c r="R201" s="140"/>
      <c r="S201" s="141"/>
      <c r="T201" s="142"/>
      <c r="U201" s="146"/>
      <c r="V201" s="142"/>
      <c r="W201" s="144"/>
      <c r="X201" s="145"/>
      <c r="Y201" s="142"/>
      <c r="Z201" s="144"/>
    </row>
    <row r="202" spans="1:26">
      <c r="A202" s="231">
        <v>195</v>
      </c>
      <c r="B202" s="151">
        <v>3417</v>
      </c>
      <c r="C202" s="151">
        <v>72743352</v>
      </c>
      <c r="D202" s="152">
        <v>600078353</v>
      </c>
      <c r="E202" s="232" t="s">
        <v>1184</v>
      </c>
      <c r="F202" s="366"/>
      <c r="G202" s="174">
        <v>118950</v>
      </c>
      <c r="H202" s="174"/>
      <c r="I202" s="174"/>
      <c r="J202" s="174"/>
      <c r="K202" s="367">
        <f t="shared" si="9"/>
        <v>118950</v>
      </c>
      <c r="L202" s="366"/>
      <c r="M202" s="174"/>
      <c r="N202" s="174"/>
      <c r="O202" s="174"/>
      <c r="P202" s="174"/>
      <c r="Q202" s="367">
        <f t="shared" si="8"/>
        <v>0</v>
      </c>
      <c r="R202" s="140"/>
      <c r="S202" s="141">
        <v>420503.49</v>
      </c>
      <c r="T202" s="142">
        <v>74206.509999999995</v>
      </c>
      <c r="U202" s="146">
        <f>SUBTOTAL(9,S202:T202)</f>
        <v>494710</v>
      </c>
      <c r="V202" s="142" t="s">
        <v>4808</v>
      </c>
      <c r="W202" s="144">
        <v>44592</v>
      </c>
      <c r="X202" s="145"/>
      <c r="Y202" s="142"/>
      <c r="Z202" s="144"/>
    </row>
    <row r="203" spans="1:26">
      <c r="A203" s="231">
        <v>196</v>
      </c>
      <c r="B203" s="151">
        <v>3410</v>
      </c>
      <c r="C203" s="151">
        <v>72743191</v>
      </c>
      <c r="D203" s="152">
        <v>650038550</v>
      </c>
      <c r="E203" s="232" t="s">
        <v>1188</v>
      </c>
      <c r="F203" s="366"/>
      <c r="G203" s="174">
        <v>118950</v>
      </c>
      <c r="H203" s="174"/>
      <c r="I203" s="174"/>
      <c r="J203" s="174"/>
      <c r="K203" s="367">
        <f t="shared" si="9"/>
        <v>118950</v>
      </c>
      <c r="L203" s="366"/>
      <c r="M203" s="174"/>
      <c r="N203" s="174"/>
      <c r="O203" s="174"/>
      <c r="P203" s="174"/>
      <c r="Q203" s="367">
        <f t="shared" si="8"/>
        <v>0</v>
      </c>
      <c r="R203" s="140"/>
      <c r="S203" s="141"/>
      <c r="T203" s="142"/>
      <c r="U203" s="146"/>
      <c r="V203" s="142"/>
      <c r="W203" s="144"/>
      <c r="X203" s="145">
        <v>62722</v>
      </c>
      <c r="Y203" s="142" t="s">
        <v>4864</v>
      </c>
      <c r="Z203" s="144">
        <v>44606</v>
      </c>
    </row>
    <row r="204" spans="1:26">
      <c r="A204" s="231">
        <v>197</v>
      </c>
      <c r="B204" s="151">
        <v>3455</v>
      </c>
      <c r="C204" s="151">
        <v>75122308</v>
      </c>
      <c r="D204" s="152">
        <v>651040515</v>
      </c>
      <c r="E204" s="232" t="s">
        <v>1195</v>
      </c>
      <c r="F204" s="366"/>
      <c r="G204" s="174"/>
      <c r="H204" s="174"/>
      <c r="I204" s="174"/>
      <c r="J204" s="174"/>
      <c r="K204" s="367">
        <f t="shared" si="9"/>
        <v>0</v>
      </c>
      <c r="L204" s="366"/>
      <c r="M204" s="174"/>
      <c r="N204" s="174"/>
      <c r="O204" s="174"/>
      <c r="P204" s="174"/>
      <c r="Q204" s="367">
        <f t="shared" si="8"/>
        <v>0</v>
      </c>
      <c r="R204" s="140"/>
      <c r="S204" s="141"/>
      <c r="T204" s="142"/>
      <c r="U204" s="146"/>
      <c r="V204" s="142"/>
      <c r="W204" s="144"/>
      <c r="X204" s="145">
        <v>35202</v>
      </c>
      <c r="Y204" s="142" t="s">
        <v>4821</v>
      </c>
      <c r="Z204" s="144">
        <v>44606</v>
      </c>
    </row>
    <row r="205" spans="1:26">
      <c r="A205" s="231">
        <v>198</v>
      </c>
      <c r="B205" s="151">
        <v>3419</v>
      </c>
      <c r="C205" s="151">
        <v>72742658</v>
      </c>
      <c r="D205" s="152">
        <v>600078434</v>
      </c>
      <c r="E205" s="232" t="s">
        <v>1201</v>
      </c>
      <c r="F205" s="366"/>
      <c r="G205" s="174">
        <v>41925</v>
      </c>
      <c r="H205" s="174"/>
      <c r="I205" s="174"/>
      <c r="J205" s="174"/>
      <c r="K205" s="367">
        <f t="shared" si="9"/>
        <v>41925</v>
      </c>
      <c r="L205" s="366"/>
      <c r="M205" s="174"/>
      <c r="N205" s="174"/>
      <c r="O205" s="174"/>
      <c r="P205" s="174"/>
      <c r="Q205" s="367">
        <f t="shared" si="8"/>
        <v>0</v>
      </c>
      <c r="R205" s="140"/>
      <c r="S205" s="141"/>
      <c r="T205" s="142"/>
      <c r="U205" s="146"/>
      <c r="V205" s="142"/>
      <c r="W205" s="144"/>
      <c r="X205" s="145"/>
      <c r="Y205" s="142"/>
      <c r="Z205" s="144"/>
    </row>
    <row r="206" spans="1:26">
      <c r="A206" s="231">
        <v>199</v>
      </c>
      <c r="B206" s="151">
        <v>3422</v>
      </c>
      <c r="C206" s="151">
        <v>72742682</v>
      </c>
      <c r="D206" s="152">
        <v>600078591</v>
      </c>
      <c r="E206" s="232" t="s">
        <v>1209</v>
      </c>
      <c r="F206" s="366"/>
      <c r="G206" s="174">
        <v>46150</v>
      </c>
      <c r="H206" s="174"/>
      <c r="I206" s="174"/>
      <c r="J206" s="174"/>
      <c r="K206" s="367">
        <f t="shared" si="9"/>
        <v>46150</v>
      </c>
      <c r="L206" s="366"/>
      <c r="M206" s="174"/>
      <c r="N206" s="174"/>
      <c r="O206" s="174"/>
      <c r="P206" s="174"/>
      <c r="Q206" s="367">
        <f t="shared" si="8"/>
        <v>0</v>
      </c>
      <c r="R206" s="140"/>
      <c r="S206" s="141"/>
      <c r="T206" s="142"/>
      <c r="U206" s="146"/>
      <c r="V206" s="142"/>
      <c r="W206" s="144"/>
      <c r="X206" s="145"/>
      <c r="Y206" s="142"/>
      <c r="Z206" s="144"/>
    </row>
    <row r="207" spans="1:26">
      <c r="A207" s="231">
        <v>200</v>
      </c>
      <c r="B207" s="151">
        <v>3426</v>
      </c>
      <c r="C207" s="151">
        <v>72742470</v>
      </c>
      <c r="D207" s="152">
        <v>600078019</v>
      </c>
      <c r="E207" s="232" t="s">
        <v>1218</v>
      </c>
      <c r="F207" s="366"/>
      <c r="G207" s="174"/>
      <c r="H207" s="174"/>
      <c r="I207" s="174"/>
      <c r="J207" s="174"/>
      <c r="K207" s="367">
        <f t="shared" si="9"/>
        <v>0</v>
      </c>
      <c r="L207" s="366"/>
      <c r="M207" s="174"/>
      <c r="N207" s="174"/>
      <c r="O207" s="174"/>
      <c r="P207" s="174"/>
      <c r="Q207" s="367">
        <f t="shared" si="8"/>
        <v>0</v>
      </c>
      <c r="R207" s="140"/>
      <c r="S207" s="141"/>
      <c r="T207" s="142"/>
      <c r="U207" s="146"/>
      <c r="V207" s="142"/>
      <c r="W207" s="144"/>
      <c r="X207" s="145"/>
      <c r="Y207" s="142"/>
      <c r="Z207" s="144"/>
    </row>
    <row r="208" spans="1:26">
      <c r="A208" s="231">
        <v>201</v>
      </c>
      <c r="B208" s="151">
        <v>3425</v>
      </c>
      <c r="C208" s="151">
        <v>72742551</v>
      </c>
      <c r="D208" s="152">
        <v>600078451</v>
      </c>
      <c r="E208" s="232" t="s">
        <v>1226</v>
      </c>
      <c r="F208" s="366"/>
      <c r="G208" s="174">
        <v>85150</v>
      </c>
      <c r="H208" s="174"/>
      <c r="I208" s="174"/>
      <c r="J208" s="174"/>
      <c r="K208" s="367">
        <f t="shared" si="9"/>
        <v>85150</v>
      </c>
      <c r="L208" s="366"/>
      <c r="M208" s="174"/>
      <c r="N208" s="174"/>
      <c r="O208" s="174"/>
      <c r="P208" s="174"/>
      <c r="Q208" s="367">
        <f t="shared" si="8"/>
        <v>0</v>
      </c>
      <c r="R208" s="140"/>
      <c r="S208" s="141"/>
      <c r="T208" s="142"/>
      <c r="U208" s="146"/>
      <c r="V208" s="142"/>
      <c r="W208" s="144"/>
      <c r="X208" s="145"/>
      <c r="Y208" s="142"/>
      <c r="Z208" s="144"/>
    </row>
    <row r="209" spans="1:26">
      <c r="A209" s="231">
        <v>202</v>
      </c>
      <c r="B209" s="151">
        <v>3418</v>
      </c>
      <c r="C209" s="151">
        <v>70695954</v>
      </c>
      <c r="D209" s="152">
        <v>600078001</v>
      </c>
      <c r="E209" s="232" t="s">
        <v>1229</v>
      </c>
      <c r="F209" s="366"/>
      <c r="G209" s="174"/>
      <c r="H209" s="174"/>
      <c r="I209" s="174"/>
      <c r="J209" s="174"/>
      <c r="K209" s="367">
        <f t="shared" si="9"/>
        <v>0</v>
      </c>
      <c r="L209" s="366"/>
      <c r="M209" s="174"/>
      <c r="N209" s="174"/>
      <c r="O209" s="174"/>
      <c r="P209" s="174"/>
      <c r="Q209" s="367">
        <f t="shared" si="8"/>
        <v>0</v>
      </c>
      <c r="R209" s="140"/>
      <c r="S209" s="141"/>
      <c r="T209" s="142"/>
      <c r="U209" s="146"/>
      <c r="V209" s="142"/>
      <c r="W209" s="144"/>
      <c r="X209" s="145"/>
      <c r="Y209" s="142"/>
      <c r="Z209" s="144"/>
    </row>
    <row r="210" spans="1:26">
      <c r="A210" s="231">
        <v>203</v>
      </c>
      <c r="B210" s="151">
        <v>3428</v>
      </c>
      <c r="C210" s="151">
        <v>72742518</v>
      </c>
      <c r="D210" s="152">
        <v>600078311</v>
      </c>
      <c r="E210" s="232" t="s">
        <v>1237</v>
      </c>
      <c r="F210" s="366"/>
      <c r="G210" s="174">
        <v>5525</v>
      </c>
      <c r="H210" s="174"/>
      <c r="I210" s="174"/>
      <c r="J210" s="174"/>
      <c r="K210" s="367">
        <f t="shared" si="9"/>
        <v>5525</v>
      </c>
      <c r="L210" s="366"/>
      <c r="M210" s="174"/>
      <c r="N210" s="174"/>
      <c r="O210" s="174"/>
      <c r="P210" s="174"/>
      <c r="Q210" s="367">
        <f t="shared" si="8"/>
        <v>0</v>
      </c>
      <c r="R210" s="140"/>
      <c r="S210" s="141"/>
      <c r="T210" s="142"/>
      <c r="U210" s="146"/>
      <c r="V210" s="142"/>
      <c r="W210" s="144"/>
      <c r="X210" s="145"/>
      <c r="Y210" s="142"/>
      <c r="Z210" s="144"/>
    </row>
    <row r="211" spans="1:26">
      <c r="A211" s="231">
        <v>204</v>
      </c>
      <c r="B211" s="151">
        <v>3433</v>
      </c>
      <c r="C211" s="151">
        <v>70695130</v>
      </c>
      <c r="D211" s="152">
        <v>600078043</v>
      </c>
      <c r="E211" s="232" t="s">
        <v>1245</v>
      </c>
      <c r="F211" s="366"/>
      <c r="G211" s="174"/>
      <c r="H211" s="174"/>
      <c r="I211" s="174"/>
      <c r="J211" s="174"/>
      <c r="K211" s="367">
        <f t="shared" si="9"/>
        <v>0</v>
      </c>
      <c r="L211" s="366"/>
      <c r="M211" s="174"/>
      <c r="N211" s="174"/>
      <c r="O211" s="174"/>
      <c r="P211" s="174"/>
      <c r="Q211" s="367">
        <f t="shared" si="8"/>
        <v>0</v>
      </c>
      <c r="R211" s="140"/>
      <c r="S211" s="141"/>
      <c r="T211" s="142"/>
      <c r="U211" s="146"/>
      <c r="V211" s="142"/>
      <c r="W211" s="144"/>
      <c r="X211" s="145"/>
      <c r="Y211" s="142"/>
      <c r="Z211" s="144"/>
    </row>
    <row r="212" spans="1:26">
      <c r="A212" s="231">
        <v>205</v>
      </c>
      <c r="B212" s="151">
        <v>3432</v>
      </c>
      <c r="C212" s="151">
        <v>70695121</v>
      </c>
      <c r="D212" s="152">
        <v>600078329</v>
      </c>
      <c r="E212" s="232" t="s">
        <v>1254</v>
      </c>
      <c r="F212" s="366"/>
      <c r="G212" s="174">
        <v>21125</v>
      </c>
      <c r="H212" s="174"/>
      <c r="I212" s="174"/>
      <c r="J212" s="174"/>
      <c r="K212" s="367">
        <f t="shared" si="9"/>
        <v>21125</v>
      </c>
      <c r="L212" s="366"/>
      <c r="M212" s="174"/>
      <c r="N212" s="174"/>
      <c r="O212" s="174"/>
      <c r="P212" s="174"/>
      <c r="Q212" s="367">
        <f t="shared" si="8"/>
        <v>0</v>
      </c>
      <c r="R212" s="140"/>
      <c r="S212" s="141"/>
      <c r="T212" s="142"/>
      <c r="U212" s="146"/>
      <c r="V212" s="142"/>
      <c r="W212" s="144"/>
      <c r="X212" s="145"/>
      <c r="Y212" s="142"/>
      <c r="Z212" s="144"/>
    </row>
    <row r="213" spans="1:26">
      <c r="A213" s="231">
        <v>206</v>
      </c>
      <c r="B213" s="153">
        <v>3435</v>
      </c>
      <c r="C213" s="153">
        <v>70981531</v>
      </c>
      <c r="D213" s="152">
        <v>650022131</v>
      </c>
      <c r="E213" s="232" t="s">
        <v>1259</v>
      </c>
      <c r="F213" s="366"/>
      <c r="G213" s="174">
        <v>96850</v>
      </c>
      <c r="H213" s="174"/>
      <c r="I213" s="174"/>
      <c r="J213" s="174"/>
      <c r="K213" s="367">
        <f t="shared" si="9"/>
        <v>96850</v>
      </c>
      <c r="L213" s="366"/>
      <c r="M213" s="174"/>
      <c r="N213" s="174"/>
      <c r="O213" s="174"/>
      <c r="P213" s="174"/>
      <c r="Q213" s="367">
        <f t="shared" si="8"/>
        <v>0</v>
      </c>
      <c r="R213" s="140"/>
      <c r="S213" s="141"/>
      <c r="T213" s="142"/>
      <c r="U213" s="146"/>
      <c r="V213" s="142"/>
      <c r="W213" s="144"/>
      <c r="X213" s="145"/>
      <c r="Y213" s="142"/>
      <c r="Z213" s="144"/>
    </row>
    <row r="214" spans="1:26">
      <c r="A214" s="231">
        <v>207</v>
      </c>
      <c r="B214" s="151">
        <v>3440</v>
      </c>
      <c r="C214" s="151">
        <v>72743441</v>
      </c>
      <c r="D214" s="152">
        <v>600078078</v>
      </c>
      <c r="E214" s="232" t="s">
        <v>1266</v>
      </c>
      <c r="F214" s="366"/>
      <c r="G214" s="174"/>
      <c r="H214" s="174"/>
      <c r="I214" s="174"/>
      <c r="J214" s="174"/>
      <c r="K214" s="367">
        <f t="shared" si="9"/>
        <v>0</v>
      </c>
      <c r="L214" s="366"/>
      <c r="M214" s="174"/>
      <c r="N214" s="174"/>
      <c r="O214" s="174"/>
      <c r="P214" s="174"/>
      <c r="Q214" s="367">
        <f t="shared" si="8"/>
        <v>0</v>
      </c>
      <c r="R214" s="140"/>
      <c r="S214" s="141"/>
      <c r="T214" s="142"/>
      <c r="U214" s="146"/>
      <c r="V214" s="142"/>
      <c r="W214" s="144"/>
      <c r="X214" s="145"/>
      <c r="Y214" s="142"/>
      <c r="Z214" s="144"/>
    </row>
    <row r="215" spans="1:26">
      <c r="A215" s="231">
        <v>208</v>
      </c>
      <c r="B215" s="153">
        <v>3458</v>
      </c>
      <c r="C215" s="153">
        <v>75121557</v>
      </c>
      <c r="D215" s="152">
        <v>600029069</v>
      </c>
      <c r="E215" s="232" t="s">
        <v>1273</v>
      </c>
      <c r="F215" s="366"/>
      <c r="G215" s="174"/>
      <c r="H215" s="174"/>
      <c r="I215" s="174"/>
      <c r="J215" s="174"/>
      <c r="K215" s="367">
        <f t="shared" si="9"/>
        <v>0</v>
      </c>
      <c r="L215" s="366"/>
      <c r="M215" s="174"/>
      <c r="N215" s="174"/>
      <c r="O215" s="174"/>
      <c r="P215" s="174"/>
      <c r="Q215" s="367">
        <f t="shared" si="8"/>
        <v>0</v>
      </c>
      <c r="R215" s="140"/>
      <c r="S215" s="141"/>
      <c r="T215" s="142"/>
      <c r="U215" s="146"/>
      <c r="V215" s="142"/>
      <c r="W215" s="144"/>
      <c r="X215" s="145"/>
      <c r="Y215" s="142"/>
      <c r="Z215" s="144"/>
    </row>
    <row r="216" spans="1:26">
      <c r="A216" s="231">
        <v>209</v>
      </c>
      <c r="B216" s="153">
        <v>3439</v>
      </c>
      <c r="C216" s="153">
        <v>43256791</v>
      </c>
      <c r="D216" s="152">
        <v>600010473</v>
      </c>
      <c r="E216" s="232" t="s">
        <v>1280</v>
      </c>
      <c r="F216" s="366"/>
      <c r="G216" s="174">
        <v>142350</v>
      </c>
      <c r="H216" s="174"/>
      <c r="I216" s="174"/>
      <c r="J216" s="174"/>
      <c r="K216" s="367">
        <f t="shared" si="9"/>
        <v>142350</v>
      </c>
      <c r="L216" s="366"/>
      <c r="M216" s="174"/>
      <c r="N216" s="174"/>
      <c r="O216" s="174"/>
      <c r="P216" s="174"/>
      <c r="Q216" s="367">
        <f t="shared" si="8"/>
        <v>0</v>
      </c>
      <c r="R216" s="140"/>
      <c r="S216" s="141"/>
      <c r="T216" s="142"/>
      <c r="U216" s="146"/>
      <c r="V216" s="142"/>
      <c r="W216" s="144"/>
      <c r="X216" s="145"/>
      <c r="Y216" s="142"/>
      <c r="Z216" s="144"/>
    </row>
    <row r="217" spans="1:26">
      <c r="A217" s="231">
        <v>210</v>
      </c>
      <c r="B217" s="151">
        <v>3438</v>
      </c>
      <c r="C217" s="151">
        <v>43257089</v>
      </c>
      <c r="D217" s="152">
        <v>600078493</v>
      </c>
      <c r="E217" s="232" t="s">
        <v>2693</v>
      </c>
      <c r="F217" s="366"/>
      <c r="G217" s="174">
        <v>179075</v>
      </c>
      <c r="H217" s="174"/>
      <c r="I217" s="174"/>
      <c r="J217" s="174"/>
      <c r="K217" s="367">
        <f t="shared" si="9"/>
        <v>179075</v>
      </c>
      <c r="L217" s="366"/>
      <c r="M217" s="174"/>
      <c r="N217" s="174"/>
      <c r="O217" s="174"/>
      <c r="P217" s="174"/>
      <c r="Q217" s="367">
        <f t="shared" si="8"/>
        <v>0</v>
      </c>
      <c r="R217" s="140"/>
      <c r="S217" s="141"/>
      <c r="T217" s="142"/>
      <c r="U217" s="146"/>
      <c r="V217" s="142"/>
      <c r="W217" s="144"/>
      <c r="X217" s="145"/>
      <c r="Y217" s="142"/>
      <c r="Z217" s="144"/>
    </row>
    <row r="218" spans="1:26">
      <c r="A218" s="231">
        <v>211</v>
      </c>
      <c r="B218" s="153">
        <v>3459</v>
      </c>
      <c r="C218" s="153">
        <v>75121531</v>
      </c>
      <c r="D218" s="152">
        <v>651040264</v>
      </c>
      <c r="E218" s="232" t="s">
        <v>1288</v>
      </c>
      <c r="F218" s="366"/>
      <c r="G218" s="174"/>
      <c r="H218" s="174"/>
      <c r="I218" s="174"/>
      <c r="J218" s="174"/>
      <c r="K218" s="367">
        <f t="shared" si="9"/>
        <v>0</v>
      </c>
      <c r="L218" s="366"/>
      <c r="M218" s="174"/>
      <c r="N218" s="174"/>
      <c r="O218" s="174"/>
      <c r="P218" s="174"/>
      <c r="Q218" s="367">
        <f t="shared" si="8"/>
        <v>0</v>
      </c>
      <c r="R218" s="140"/>
      <c r="S218" s="141"/>
      <c r="T218" s="142"/>
      <c r="U218" s="146"/>
      <c r="V218" s="142"/>
      <c r="W218" s="144"/>
      <c r="X218" s="145"/>
      <c r="Y218" s="142"/>
      <c r="Z218" s="144"/>
    </row>
    <row r="219" spans="1:26">
      <c r="A219" s="231">
        <v>212</v>
      </c>
      <c r="B219" s="153">
        <v>3401</v>
      </c>
      <c r="C219" s="153">
        <v>70981477</v>
      </c>
      <c r="D219" s="152">
        <v>650023404</v>
      </c>
      <c r="E219" s="232" t="s">
        <v>1294</v>
      </c>
      <c r="F219" s="366"/>
      <c r="G219" s="174">
        <v>3900</v>
      </c>
      <c r="H219" s="174"/>
      <c r="I219" s="174"/>
      <c r="J219" s="174"/>
      <c r="K219" s="367">
        <f t="shared" si="9"/>
        <v>3900</v>
      </c>
      <c r="L219" s="366"/>
      <c r="M219" s="174"/>
      <c r="N219" s="174"/>
      <c r="O219" s="174"/>
      <c r="P219" s="174"/>
      <c r="Q219" s="367">
        <f t="shared" si="8"/>
        <v>0</v>
      </c>
      <c r="R219" s="140"/>
      <c r="S219" s="141"/>
      <c r="T219" s="142"/>
      <c r="U219" s="146"/>
      <c r="V219" s="142"/>
      <c r="W219" s="144"/>
      <c r="X219" s="145"/>
      <c r="Y219" s="142"/>
      <c r="Z219" s="144"/>
    </row>
    <row r="220" spans="1:26">
      <c r="A220" s="231">
        <v>213</v>
      </c>
      <c r="B220" s="153">
        <v>3404</v>
      </c>
      <c r="C220" s="153">
        <v>70982597</v>
      </c>
      <c r="D220" s="152">
        <v>650023021</v>
      </c>
      <c r="E220" s="232" t="s">
        <v>1302</v>
      </c>
      <c r="F220" s="366"/>
      <c r="G220" s="174">
        <v>118950</v>
      </c>
      <c r="H220" s="174"/>
      <c r="I220" s="174"/>
      <c r="J220" s="174"/>
      <c r="K220" s="367">
        <f t="shared" si="9"/>
        <v>118950</v>
      </c>
      <c r="L220" s="366"/>
      <c r="M220" s="174"/>
      <c r="N220" s="174"/>
      <c r="O220" s="174"/>
      <c r="P220" s="174"/>
      <c r="Q220" s="367">
        <f t="shared" si="8"/>
        <v>0</v>
      </c>
      <c r="R220" s="140"/>
      <c r="S220" s="141"/>
      <c r="T220" s="142"/>
      <c r="U220" s="146"/>
      <c r="V220" s="142"/>
      <c r="W220" s="144"/>
      <c r="X220" s="145"/>
      <c r="Y220" s="142"/>
      <c r="Z220" s="144"/>
    </row>
    <row r="221" spans="1:26">
      <c r="A221" s="231">
        <v>214</v>
      </c>
      <c r="B221" s="153">
        <v>3477</v>
      </c>
      <c r="C221" s="153">
        <v>70695491</v>
      </c>
      <c r="D221" s="152">
        <v>600098451</v>
      </c>
      <c r="E221" s="232" t="s">
        <v>1309</v>
      </c>
      <c r="F221" s="366"/>
      <c r="G221" s="174"/>
      <c r="H221" s="174"/>
      <c r="I221" s="174"/>
      <c r="J221" s="174"/>
      <c r="K221" s="367">
        <f t="shared" si="9"/>
        <v>0</v>
      </c>
      <c r="L221" s="366"/>
      <c r="M221" s="174"/>
      <c r="N221" s="174"/>
      <c r="O221" s="174"/>
      <c r="P221" s="174"/>
      <c r="Q221" s="367">
        <f t="shared" si="8"/>
        <v>0</v>
      </c>
      <c r="R221" s="140"/>
      <c r="S221" s="141"/>
      <c r="T221" s="142"/>
      <c r="U221" s="146"/>
      <c r="V221" s="142"/>
      <c r="W221" s="144"/>
      <c r="X221" s="145"/>
      <c r="Y221" s="142"/>
      <c r="Z221" s="144"/>
    </row>
    <row r="222" spans="1:26">
      <c r="A222" s="231">
        <v>215</v>
      </c>
      <c r="B222" s="153">
        <v>3476</v>
      </c>
      <c r="C222" s="153">
        <v>854808</v>
      </c>
      <c r="D222" s="152">
        <v>600099164</v>
      </c>
      <c r="E222" s="232" t="s">
        <v>4719</v>
      </c>
      <c r="F222" s="366"/>
      <c r="G222" s="174">
        <v>31200</v>
      </c>
      <c r="H222" s="174"/>
      <c r="I222" s="174"/>
      <c r="J222" s="174"/>
      <c r="K222" s="367">
        <f t="shared" si="9"/>
        <v>31200</v>
      </c>
      <c r="L222" s="366"/>
      <c r="M222" s="174"/>
      <c r="N222" s="174"/>
      <c r="O222" s="174"/>
      <c r="P222" s="174"/>
      <c r="Q222" s="367">
        <f t="shared" si="8"/>
        <v>0</v>
      </c>
      <c r="R222" s="140"/>
      <c r="S222" s="141"/>
      <c r="T222" s="142"/>
      <c r="U222" s="146"/>
      <c r="V222" s="142"/>
      <c r="W222" s="144"/>
      <c r="X222" s="145"/>
      <c r="Y222" s="142"/>
      <c r="Z222" s="144"/>
    </row>
    <row r="223" spans="1:26">
      <c r="A223" s="231">
        <v>216</v>
      </c>
      <c r="B223" s="153">
        <v>3424</v>
      </c>
      <c r="C223" s="153">
        <v>72744561</v>
      </c>
      <c r="D223" s="152">
        <v>650040384</v>
      </c>
      <c r="E223" s="232" t="s">
        <v>1322</v>
      </c>
      <c r="F223" s="366"/>
      <c r="G223" s="174">
        <v>10400</v>
      </c>
      <c r="H223" s="174"/>
      <c r="I223" s="174"/>
      <c r="J223" s="174"/>
      <c r="K223" s="367">
        <f t="shared" si="9"/>
        <v>10400</v>
      </c>
      <c r="L223" s="366"/>
      <c r="M223" s="174"/>
      <c r="N223" s="174"/>
      <c r="O223" s="174"/>
      <c r="P223" s="174"/>
      <c r="Q223" s="367">
        <f t="shared" si="8"/>
        <v>0</v>
      </c>
      <c r="R223" s="140"/>
      <c r="S223" s="141"/>
      <c r="T223" s="142"/>
      <c r="U223" s="146"/>
      <c r="V223" s="142"/>
      <c r="W223" s="144"/>
      <c r="X223" s="145"/>
      <c r="Y223" s="142"/>
      <c r="Z223" s="144"/>
    </row>
    <row r="224" spans="1:26">
      <c r="A224" s="231">
        <v>217</v>
      </c>
      <c r="B224" s="153">
        <v>3430</v>
      </c>
      <c r="C224" s="153">
        <v>72744405</v>
      </c>
      <c r="D224" s="152">
        <v>600078183</v>
      </c>
      <c r="E224" s="232" t="s">
        <v>1331</v>
      </c>
      <c r="F224" s="366"/>
      <c r="G224" s="174"/>
      <c r="H224" s="174"/>
      <c r="I224" s="174"/>
      <c r="J224" s="174"/>
      <c r="K224" s="367">
        <f t="shared" si="9"/>
        <v>0</v>
      </c>
      <c r="L224" s="366"/>
      <c r="M224" s="174"/>
      <c r="N224" s="174"/>
      <c r="O224" s="174"/>
      <c r="P224" s="174"/>
      <c r="Q224" s="367">
        <f t="shared" si="8"/>
        <v>0</v>
      </c>
      <c r="R224" s="140"/>
      <c r="S224" s="141"/>
      <c r="T224" s="142"/>
      <c r="U224" s="146"/>
      <c r="V224" s="142"/>
      <c r="W224" s="144"/>
      <c r="X224" s="145"/>
      <c r="Y224" s="142"/>
      <c r="Z224" s="144"/>
    </row>
    <row r="225" spans="1:26">
      <c r="A225" s="231">
        <v>218</v>
      </c>
      <c r="B225" s="153">
        <v>3431</v>
      </c>
      <c r="C225" s="153">
        <v>72744162</v>
      </c>
      <c r="D225" s="152">
        <v>600078370</v>
      </c>
      <c r="E225" s="232" t="s">
        <v>3101</v>
      </c>
      <c r="F225" s="366"/>
      <c r="G225" s="174">
        <v>30550</v>
      </c>
      <c r="H225" s="174"/>
      <c r="I225" s="174"/>
      <c r="J225" s="174"/>
      <c r="K225" s="367">
        <f t="shared" si="9"/>
        <v>30550</v>
      </c>
      <c r="L225" s="366"/>
      <c r="M225" s="174"/>
      <c r="N225" s="174"/>
      <c r="O225" s="174"/>
      <c r="P225" s="174"/>
      <c r="Q225" s="367">
        <f t="shared" si="8"/>
        <v>0</v>
      </c>
      <c r="R225" s="140"/>
      <c r="S225" s="141"/>
      <c r="T225" s="142"/>
      <c r="U225" s="146"/>
      <c r="V225" s="142"/>
      <c r="W225" s="144"/>
      <c r="X225" s="145"/>
      <c r="Y225" s="142"/>
      <c r="Z225" s="144"/>
    </row>
    <row r="226" spans="1:26">
      <c r="A226" s="231">
        <v>219</v>
      </c>
      <c r="B226" s="153">
        <v>3437</v>
      </c>
      <c r="C226" s="153">
        <v>70695377</v>
      </c>
      <c r="D226" s="152">
        <v>600078051</v>
      </c>
      <c r="E226" s="232" t="s">
        <v>1343</v>
      </c>
      <c r="F226" s="366"/>
      <c r="G226" s="174"/>
      <c r="H226" s="174"/>
      <c r="I226" s="174"/>
      <c r="J226" s="174"/>
      <c r="K226" s="367">
        <f t="shared" si="9"/>
        <v>0</v>
      </c>
      <c r="L226" s="366"/>
      <c r="M226" s="174"/>
      <c r="N226" s="174"/>
      <c r="O226" s="174"/>
      <c r="P226" s="174"/>
      <c r="Q226" s="367">
        <f t="shared" si="8"/>
        <v>0</v>
      </c>
      <c r="R226" s="140"/>
      <c r="S226" s="141"/>
      <c r="T226" s="142"/>
      <c r="U226" s="146"/>
      <c r="V226" s="142"/>
      <c r="W226" s="144"/>
      <c r="X226" s="145"/>
      <c r="Y226" s="142"/>
      <c r="Z226" s="144"/>
    </row>
    <row r="227" spans="1:26">
      <c r="A227" s="231">
        <v>220</v>
      </c>
      <c r="B227" s="153">
        <v>3436</v>
      </c>
      <c r="C227" s="153">
        <v>70695385</v>
      </c>
      <c r="D227" s="152">
        <v>600078485</v>
      </c>
      <c r="E227" s="232" t="s">
        <v>1352</v>
      </c>
      <c r="F227" s="366"/>
      <c r="G227" s="174">
        <v>93275</v>
      </c>
      <c r="H227" s="174"/>
      <c r="I227" s="174"/>
      <c r="J227" s="174"/>
      <c r="K227" s="367">
        <f t="shared" si="9"/>
        <v>93275</v>
      </c>
      <c r="L227" s="366"/>
      <c r="M227" s="174"/>
      <c r="N227" s="174"/>
      <c r="O227" s="174"/>
      <c r="P227" s="174"/>
      <c r="Q227" s="367">
        <f t="shared" si="8"/>
        <v>0</v>
      </c>
      <c r="R227" s="140"/>
      <c r="S227" s="141"/>
      <c r="T227" s="142"/>
      <c r="U227" s="146"/>
      <c r="V227" s="142"/>
      <c r="W227" s="144"/>
      <c r="X227" s="145"/>
      <c r="Y227" s="142"/>
      <c r="Z227" s="144"/>
    </row>
    <row r="228" spans="1:26">
      <c r="A228" s="231">
        <v>221</v>
      </c>
      <c r="B228" s="153">
        <v>3442</v>
      </c>
      <c r="C228" s="153">
        <v>72743638</v>
      </c>
      <c r="D228" s="152">
        <v>600078205</v>
      </c>
      <c r="E228" s="232" t="s">
        <v>1355</v>
      </c>
      <c r="F228" s="366"/>
      <c r="G228" s="174"/>
      <c r="H228" s="174"/>
      <c r="I228" s="174"/>
      <c r="J228" s="174"/>
      <c r="K228" s="367">
        <f t="shared" si="9"/>
        <v>0</v>
      </c>
      <c r="L228" s="366"/>
      <c r="M228" s="174"/>
      <c r="N228" s="174"/>
      <c r="O228" s="174"/>
      <c r="P228" s="174"/>
      <c r="Q228" s="367">
        <f t="shared" si="8"/>
        <v>0</v>
      </c>
      <c r="R228" s="140"/>
      <c r="S228" s="141"/>
      <c r="T228" s="142"/>
      <c r="U228" s="146"/>
      <c r="V228" s="142"/>
      <c r="W228" s="144"/>
      <c r="X228" s="145"/>
      <c r="Y228" s="142"/>
      <c r="Z228" s="144"/>
    </row>
    <row r="229" spans="1:26">
      <c r="A229" s="231">
        <v>222</v>
      </c>
      <c r="B229" s="153">
        <v>3452</v>
      </c>
      <c r="C229" s="153">
        <v>72743557</v>
      </c>
      <c r="D229" s="152">
        <v>600078264</v>
      </c>
      <c r="E229" s="232" t="s">
        <v>1362</v>
      </c>
      <c r="F229" s="366"/>
      <c r="G229" s="174">
        <v>72150</v>
      </c>
      <c r="H229" s="174"/>
      <c r="I229" s="174"/>
      <c r="J229" s="174"/>
      <c r="K229" s="367">
        <f t="shared" si="9"/>
        <v>72150</v>
      </c>
      <c r="L229" s="366"/>
      <c r="M229" s="174"/>
      <c r="N229" s="174"/>
      <c r="O229" s="174"/>
      <c r="P229" s="174"/>
      <c r="Q229" s="367">
        <f t="shared" si="8"/>
        <v>0</v>
      </c>
      <c r="R229" s="140"/>
      <c r="S229" s="141"/>
      <c r="T229" s="142"/>
      <c r="U229" s="146"/>
      <c r="V229" s="142"/>
      <c r="W229" s="144"/>
      <c r="X229" s="145"/>
      <c r="Y229" s="142"/>
      <c r="Z229" s="144"/>
    </row>
    <row r="230" spans="1:26">
      <c r="A230" s="231">
        <v>223</v>
      </c>
      <c r="B230" s="151">
        <v>3445</v>
      </c>
      <c r="C230" s="151">
        <v>70695849</v>
      </c>
      <c r="D230" s="152">
        <v>600078604</v>
      </c>
      <c r="E230" s="232" t="s">
        <v>1365</v>
      </c>
      <c r="F230" s="366"/>
      <c r="G230" s="174">
        <v>19825</v>
      </c>
      <c r="H230" s="174"/>
      <c r="I230" s="174"/>
      <c r="J230" s="174"/>
      <c r="K230" s="367">
        <f t="shared" si="9"/>
        <v>19825</v>
      </c>
      <c r="L230" s="366"/>
      <c r="M230" s="174"/>
      <c r="N230" s="174"/>
      <c r="O230" s="174"/>
      <c r="P230" s="174"/>
      <c r="Q230" s="367">
        <f t="shared" si="8"/>
        <v>0</v>
      </c>
      <c r="R230" s="140"/>
      <c r="S230" s="141"/>
      <c r="T230" s="142"/>
      <c r="U230" s="146"/>
      <c r="V230" s="142"/>
      <c r="W230" s="144"/>
      <c r="X230" s="145"/>
      <c r="Y230" s="142"/>
      <c r="Z230" s="144"/>
    </row>
    <row r="231" spans="1:26">
      <c r="A231" s="231">
        <v>224</v>
      </c>
      <c r="B231" s="151">
        <v>3475</v>
      </c>
      <c r="C231" s="151">
        <v>4624548</v>
      </c>
      <c r="D231" s="152">
        <v>691008604</v>
      </c>
      <c r="E231" s="232" t="s">
        <v>1371</v>
      </c>
      <c r="F231" s="366"/>
      <c r="G231" s="174"/>
      <c r="H231" s="174"/>
      <c r="I231" s="174"/>
      <c r="J231" s="174"/>
      <c r="K231" s="367">
        <f t="shared" si="9"/>
        <v>0</v>
      </c>
      <c r="L231" s="366"/>
      <c r="M231" s="174"/>
      <c r="N231" s="174"/>
      <c r="O231" s="174"/>
      <c r="P231" s="174"/>
      <c r="Q231" s="367">
        <f t="shared" si="8"/>
        <v>0</v>
      </c>
      <c r="R231" s="140"/>
      <c r="S231" s="141"/>
      <c r="T231" s="142"/>
      <c r="U231" s="146"/>
      <c r="V231" s="142"/>
      <c r="W231" s="144"/>
      <c r="X231" s="145"/>
      <c r="Y231" s="142"/>
      <c r="Z231" s="144"/>
    </row>
    <row r="232" spans="1:26">
      <c r="A232" s="231">
        <v>225</v>
      </c>
      <c r="B232" s="151">
        <v>3449</v>
      </c>
      <c r="C232" s="151">
        <v>70695016</v>
      </c>
      <c r="D232" s="152">
        <v>600078116</v>
      </c>
      <c r="E232" s="232" t="s">
        <v>1380</v>
      </c>
      <c r="F232" s="366"/>
      <c r="G232" s="174"/>
      <c r="H232" s="174"/>
      <c r="I232" s="174"/>
      <c r="J232" s="174"/>
      <c r="K232" s="367">
        <f t="shared" si="9"/>
        <v>0</v>
      </c>
      <c r="L232" s="366"/>
      <c r="M232" s="174"/>
      <c r="N232" s="174"/>
      <c r="O232" s="174"/>
      <c r="P232" s="174"/>
      <c r="Q232" s="367">
        <f t="shared" si="8"/>
        <v>0</v>
      </c>
      <c r="R232" s="140"/>
      <c r="S232" s="141"/>
      <c r="T232" s="142"/>
      <c r="U232" s="146"/>
      <c r="V232" s="142"/>
      <c r="W232" s="144"/>
      <c r="X232" s="145"/>
      <c r="Y232" s="142"/>
      <c r="Z232" s="144"/>
    </row>
    <row r="233" spans="1:26">
      <c r="A233" s="231">
        <v>226</v>
      </c>
      <c r="B233" s="151">
        <v>3451</v>
      </c>
      <c r="C233" s="151">
        <v>70694991</v>
      </c>
      <c r="D233" s="152">
        <v>600078621</v>
      </c>
      <c r="E233" s="232" t="s">
        <v>2773</v>
      </c>
      <c r="F233" s="366"/>
      <c r="G233" s="174"/>
      <c r="H233" s="174"/>
      <c r="I233" s="174"/>
      <c r="J233" s="174"/>
      <c r="K233" s="367">
        <f t="shared" si="9"/>
        <v>0</v>
      </c>
      <c r="L233" s="366"/>
      <c r="M233" s="174"/>
      <c r="N233" s="174"/>
      <c r="O233" s="174"/>
      <c r="P233" s="174"/>
      <c r="Q233" s="367">
        <f t="shared" si="8"/>
        <v>0</v>
      </c>
      <c r="R233" s="140"/>
      <c r="S233" s="141"/>
      <c r="T233" s="142"/>
      <c r="U233" s="146"/>
      <c r="V233" s="142"/>
      <c r="W233" s="144"/>
      <c r="X233" s="145"/>
      <c r="Y233" s="142"/>
      <c r="Z233" s="144"/>
    </row>
    <row r="234" spans="1:26">
      <c r="A234" s="231">
        <v>227</v>
      </c>
      <c r="B234" s="151">
        <v>3456</v>
      </c>
      <c r="C234" s="151">
        <v>75125439</v>
      </c>
      <c r="D234" s="152">
        <v>600029051</v>
      </c>
      <c r="E234" s="232" t="s">
        <v>1388</v>
      </c>
      <c r="F234" s="366"/>
      <c r="G234" s="174"/>
      <c r="H234" s="174"/>
      <c r="I234" s="174"/>
      <c r="J234" s="174"/>
      <c r="K234" s="367">
        <f t="shared" si="9"/>
        <v>0</v>
      </c>
      <c r="L234" s="366"/>
      <c r="M234" s="174"/>
      <c r="N234" s="174"/>
      <c r="O234" s="174"/>
      <c r="P234" s="174"/>
      <c r="Q234" s="367">
        <f t="shared" si="8"/>
        <v>0</v>
      </c>
      <c r="R234" s="140"/>
      <c r="S234" s="141"/>
      <c r="T234" s="142"/>
      <c r="U234" s="146"/>
      <c r="V234" s="142"/>
      <c r="W234" s="144"/>
      <c r="X234" s="145"/>
      <c r="Y234" s="142"/>
      <c r="Z234" s="144"/>
    </row>
    <row r="235" spans="1:26">
      <c r="A235" s="231">
        <v>228</v>
      </c>
      <c r="B235" s="151">
        <v>3447</v>
      </c>
      <c r="C235" s="151">
        <v>70694982</v>
      </c>
      <c r="D235" s="152">
        <v>600078531</v>
      </c>
      <c r="E235" s="232" t="s">
        <v>1394</v>
      </c>
      <c r="F235" s="366"/>
      <c r="G235" s="174">
        <v>79300</v>
      </c>
      <c r="H235" s="174"/>
      <c r="I235" s="174"/>
      <c r="J235" s="174"/>
      <c r="K235" s="367">
        <f t="shared" si="9"/>
        <v>79300</v>
      </c>
      <c r="L235" s="366"/>
      <c r="M235" s="174"/>
      <c r="N235" s="174"/>
      <c r="O235" s="174"/>
      <c r="P235" s="174"/>
      <c r="Q235" s="367">
        <f t="shared" si="8"/>
        <v>0</v>
      </c>
      <c r="R235" s="140"/>
      <c r="S235" s="141"/>
      <c r="T235" s="142"/>
      <c r="U235" s="146"/>
      <c r="V235" s="142"/>
      <c r="W235" s="144"/>
      <c r="X235" s="145"/>
      <c r="Y235" s="142"/>
      <c r="Z235" s="144"/>
    </row>
    <row r="236" spans="1:26">
      <c r="A236" s="231">
        <v>229</v>
      </c>
      <c r="B236" s="151">
        <v>3446</v>
      </c>
      <c r="C236" s="151">
        <v>70694974</v>
      </c>
      <c r="D236" s="152">
        <v>600078515</v>
      </c>
      <c r="E236" s="232" t="s">
        <v>1401</v>
      </c>
      <c r="F236" s="366"/>
      <c r="G236" s="174">
        <v>43225</v>
      </c>
      <c r="H236" s="174"/>
      <c r="I236" s="174"/>
      <c r="J236" s="174"/>
      <c r="K236" s="367">
        <f t="shared" si="9"/>
        <v>43225</v>
      </c>
      <c r="L236" s="366"/>
      <c r="M236" s="174"/>
      <c r="N236" s="174"/>
      <c r="O236" s="174"/>
      <c r="P236" s="174"/>
      <c r="Q236" s="367">
        <f t="shared" si="8"/>
        <v>0</v>
      </c>
      <c r="R236" s="140"/>
      <c r="S236" s="141"/>
      <c r="T236" s="142"/>
      <c r="U236" s="146"/>
      <c r="V236" s="142"/>
      <c r="W236" s="144"/>
      <c r="X236" s="145"/>
      <c r="Y236" s="142"/>
      <c r="Z236" s="144"/>
    </row>
    <row r="237" spans="1:26">
      <c r="A237" s="231">
        <v>230</v>
      </c>
      <c r="B237" s="151">
        <v>3457</v>
      </c>
      <c r="C237" s="151">
        <v>75125412</v>
      </c>
      <c r="D237" s="152">
        <v>651040230</v>
      </c>
      <c r="E237" s="232" t="s">
        <v>3846</v>
      </c>
      <c r="F237" s="366"/>
      <c r="G237" s="174"/>
      <c r="H237" s="174"/>
      <c r="I237" s="174"/>
      <c r="J237" s="174"/>
      <c r="K237" s="367">
        <f t="shared" si="9"/>
        <v>0</v>
      </c>
      <c r="L237" s="366"/>
      <c r="M237" s="174"/>
      <c r="N237" s="174"/>
      <c r="O237" s="174"/>
      <c r="P237" s="174"/>
      <c r="Q237" s="367">
        <f t="shared" si="8"/>
        <v>0</v>
      </c>
      <c r="R237" s="140"/>
      <c r="S237" s="141"/>
      <c r="T237" s="142"/>
      <c r="U237" s="146"/>
      <c r="V237" s="142"/>
      <c r="W237" s="144"/>
      <c r="X237" s="145"/>
      <c r="Y237" s="142"/>
      <c r="Z237" s="144"/>
    </row>
    <row r="238" spans="1:26">
      <c r="A238" s="231">
        <v>231</v>
      </c>
      <c r="B238" s="151">
        <v>3423</v>
      </c>
      <c r="C238" s="151">
        <v>70695059</v>
      </c>
      <c r="D238" s="152">
        <v>600078108</v>
      </c>
      <c r="E238" s="232" t="s">
        <v>1408</v>
      </c>
      <c r="F238" s="366"/>
      <c r="G238" s="174"/>
      <c r="H238" s="174"/>
      <c r="I238" s="174"/>
      <c r="J238" s="174"/>
      <c r="K238" s="367">
        <f t="shared" si="9"/>
        <v>0</v>
      </c>
      <c r="L238" s="366"/>
      <c r="M238" s="174"/>
      <c r="N238" s="174"/>
      <c r="O238" s="174"/>
      <c r="P238" s="174"/>
      <c r="Q238" s="367">
        <f t="shared" si="8"/>
        <v>0</v>
      </c>
      <c r="R238" s="140"/>
      <c r="S238" s="141"/>
      <c r="T238" s="142"/>
      <c r="U238" s="146"/>
      <c r="V238" s="142"/>
      <c r="W238" s="144"/>
      <c r="X238" s="145"/>
      <c r="Y238" s="142"/>
      <c r="Z238" s="144"/>
    </row>
    <row r="239" spans="1:26">
      <c r="A239" s="231">
        <v>232</v>
      </c>
      <c r="B239" s="151">
        <v>3448</v>
      </c>
      <c r="C239" s="151">
        <v>70695041</v>
      </c>
      <c r="D239" s="152">
        <v>600078299</v>
      </c>
      <c r="E239" s="232" t="s">
        <v>1414</v>
      </c>
      <c r="F239" s="366"/>
      <c r="G239" s="174">
        <v>11700</v>
      </c>
      <c r="H239" s="174"/>
      <c r="I239" s="174"/>
      <c r="J239" s="174"/>
      <c r="K239" s="367">
        <f t="shared" si="9"/>
        <v>11700</v>
      </c>
      <c r="L239" s="366"/>
      <c r="M239" s="174"/>
      <c r="N239" s="174"/>
      <c r="O239" s="174"/>
      <c r="P239" s="174"/>
      <c r="Q239" s="367">
        <f t="shared" si="8"/>
        <v>0</v>
      </c>
      <c r="R239" s="140"/>
      <c r="S239" s="141"/>
      <c r="T239" s="142"/>
      <c r="U239" s="146"/>
      <c r="V239" s="142"/>
      <c r="W239" s="144"/>
      <c r="X239" s="145"/>
      <c r="Y239" s="142"/>
      <c r="Z239" s="144"/>
    </row>
    <row r="240" spans="1:26">
      <c r="A240" s="231">
        <v>233</v>
      </c>
      <c r="B240" s="151">
        <v>3402</v>
      </c>
      <c r="C240" s="151">
        <v>70982643</v>
      </c>
      <c r="D240" s="152">
        <v>600078124</v>
      </c>
      <c r="E240" s="232" t="s">
        <v>1420</v>
      </c>
      <c r="F240" s="366"/>
      <c r="G240" s="174"/>
      <c r="H240" s="174"/>
      <c r="I240" s="174"/>
      <c r="J240" s="174"/>
      <c r="K240" s="367">
        <f t="shared" si="9"/>
        <v>0</v>
      </c>
      <c r="L240" s="366"/>
      <c r="M240" s="174"/>
      <c r="N240" s="174"/>
      <c r="O240" s="174"/>
      <c r="P240" s="174"/>
      <c r="Q240" s="367">
        <f t="shared" si="8"/>
        <v>0</v>
      </c>
      <c r="R240" s="140"/>
      <c r="S240" s="141"/>
      <c r="T240" s="142"/>
      <c r="U240" s="146"/>
      <c r="V240" s="142"/>
      <c r="W240" s="144"/>
      <c r="X240" s="145"/>
      <c r="Y240" s="142"/>
      <c r="Z240" s="144"/>
    </row>
    <row r="241" spans="1:26">
      <c r="A241" s="231">
        <v>234</v>
      </c>
      <c r="B241" s="151">
        <v>3429</v>
      </c>
      <c r="C241" s="151">
        <v>43257151</v>
      </c>
      <c r="D241" s="152">
        <v>600078256</v>
      </c>
      <c r="E241" s="232" t="s">
        <v>1428</v>
      </c>
      <c r="F241" s="366"/>
      <c r="G241" s="174">
        <v>11050</v>
      </c>
      <c r="H241" s="174"/>
      <c r="I241" s="174"/>
      <c r="J241" s="174"/>
      <c r="K241" s="367">
        <f t="shared" si="9"/>
        <v>11050</v>
      </c>
      <c r="L241" s="366"/>
      <c r="M241" s="174"/>
      <c r="N241" s="174"/>
      <c r="O241" s="174"/>
      <c r="P241" s="174"/>
      <c r="Q241" s="367">
        <f t="shared" si="8"/>
        <v>0</v>
      </c>
      <c r="R241" s="140"/>
      <c r="S241" s="141"/>
      <c r="T241" s="142"/>
      <c r="U241" s="146"/>
      <c r="V241" s="142"/>
      <c r="W241" s="144"/>
      <c r="X241" s="145"/>
      <c r="Y241" s="142"/>
      <c r="Z241" s="144"/>
    </row>
    <row r="242" spans="1:26">
      <c r="A242" s="231">
        <v>235</v>
      </c>
      <c r="B242" s="151">
        <v>3405</v>
      </c>
      <c r="C242" s="151">
        <v>70698325</v>
      </c>
      <c r="D242" s="152">
        <v>600078337</v>
      </c>
      <c r="E242" s="232" t="s">
        <v>1432</v>
      </c>
      <c r="F242" s="366"/>
      <c r="G242" s="174">
        <v>3250</v>
      </c>
      <c r="H242" s="174"/>
      <c r="I242" s="174"/>
      <c r="J242" s="174"/>
      <c r="K242" s="367">
        <f t="shared" si="9"/>
        <v>3250</v>
      </c>
      <c r="L242" s="366"/>
      <c r="M242" s="174"/>
      <c r="N242" s="174"/>
      <c r="O242" s="174"/>
      <c r="P242" s="174"/>
      <c r="Q242" s="367">
        <f t="shared" si="8"/>
        <v>0</v>
      </c>
      <c r="R242" s="140"/>
      <c r="S242" s="141"/>
      <c r="T242" s="142"/>
      <c r="U242" s="146"/>
      <c r="V242" s="142"/>
      <c r="W242" s="144"/>
      <c r="X242" s="145"/>
      <c r="Y242" s="142"/>
      <c r="Z242" s="144"/>
    </row>
    <row r="243" spans="1:26">
      <c r="A243" s="231">
        <v>236</v>
      </c>
      <c r="B243" s="151">
        <v>3444</v>
      </c>
      <c r="C243" s="151">
        <v>16389573</v>
      </c>
      <c r="D243" s="152">
        <v>600078086</v>
      </c>
      <c r="E243" s="232" t="s">
        <v>1440</v>
      </c>
      <c r="F243" s="366"/>
      <c r="G243" s="174"/>
      <c r="H243" s="174"/>
      <c r="I243" s="174"/>
      <c r="J243" s="174"/>
      <c r="K243" s="367">
        <f t="shared" si="9"/>
        <v>0</v>
      </c>
      <c r="L243" s="366"/>
      <c r="M243" s="174"/>
      <c r="N243" s="174"/>
      <c r="O243" s="174"/>
      <c r="P243" s="174"/>
      <c r="Q243" s="367">
        <f t="shared" si="8"/>
        <v>0</v>
      </c>
      <c r="R243" s="140"/>
      <c r="S243" s="141"/>
      <c r="T243" s="142"/>
      <c r="U243" s="146"/>
      <c r="V243" s="142"/>
      <c r="W243" s="144"/>
      <c r="X243" s="145"/>
      <c r="Y243" s="142"/>
      <c r="Z243" s="144"/>
    </row>
    <row r="244" spans="1:26">
      <c r="A244" s="231">
        <v>237</v>
      </c>
      <c r="B244" s="151">
        <v>3443</v>
      </c>
      <c r="C244" s="151">
        <v>16389581</v>
      </c>
      <c r="D244" s="152">
        <v>600078582</v>
      </c>
      <c r="E244" s="232" t="s">
        <v>1448</v>
      </c>
      <c r="F244" s="366"/>
      <c r="G244" s="174">
        <v>35100</v>
      </c>
      <c r="H244" s="174"/>
      <c r="I244" s="174"/>
      <c r="J244" s="174"/>
      <c r="K244" s="367">
        <f t="shared" si="9"/>
        <v>35100</v>
      </c>
      <c r="L244" s="366"/>
      <c r="M244" s="174"/>
      <c r="N244" s="174"/>
      <c r="O244" s="174"/>
      <c r="P244" s="174"/>
      <c r="Q244" s="367">
        <f t="shared" si="8"/>
        <v>0</v>
      </c>
      <c r="R244" s="140"/>
      <c r="S244" s="141"/>
      <c r="T244" s="142"/>
      <c r="U244" s="146"/>
      <c r="V244" s="142"/>
      <c r="W244" s="144"/>
      <c r="X244" s="145">
        <v>53499</v>
      </c>
      <c r="Y244" s="142" t="s">
        <v>4903</v>
      </c>
      <c r="Z244" s="144">
        <v>44606</v>
      </c>
    </row>
    <row r="245" spans="1:26">
      <c r="A245" s="231">
        <v>238</v>
      </c>
      <c r="B245" s="151">
        <v>4476</v>
      </c>
      <c r="C245" s="151">
        <v>70200815</v>
      </c>
      <c r="D245" s="152">
        <v>600075184</v>
      </c>
      <c r="E245" s="232" t="s">
        <v>1453</v>
      </c>
      <c r="F245" s="366"/>
      <c r="G245" s="174"/>
      <c r="H245" s="174"/>
      <c r="I245" s="174"/>
      <c r="J245" s="174"/>
      <c r="K245" s="367">
        <f t="shared" si="9"/>
        <v>0</v>
      </c>
      <c r="L245" s="366"/>
      <c r="M245" s="174"/>
      <c r="N245" s="174"/>
      <c r="O245" s="174"/>
      <c r="P245" s="174"/>
      <c r="Q245" s="367">
        <f t="shared" si="8"/>
        <v>0</v>
      </c>
      <c r="R245" s="140"/>
      <c r="S245" s="141"/>
      <c r="T245" s="142"/>
      <c r="U245" s="146"/>
      <c r="V245" s="142"/>
      <c r="W245" s="144"/>
      <c r="X245" s="145"/>
      <c r="Y245" s="142"/>
      <c r="Z245" s="144"/>
    </row>
    <row r="246" spans="1:26">
      <c r="A246" s="231">
        <v>239</v>
      </c>
      <c r="B246" s="151">
        <v>4411</v>
      </c>
      <c r="C246" s="151">
        <v>70982121</v>
      </c>
      <c r="D246" s="152">
        <v>600074340</v>
      </c>
      <c r="E246" s="232" t="s">
        <v>1459</v>
      </c>
      <c r="F246" s="366"/>
      <c r="G246" s="174"/>
      <c r="H246" s="174"/>
      <c r="I246" s="174"/>
      <c r="J246" s="174"/>
      <c r="K246" s="367">
        <f t="shared" si="9"/>
        <v>0</v>
      </c>
      <c r="L246" s="366"/>
      <c r="M246" s="174"/>
      <c r="N246" s="174"/>
      <c r="O246" s="174"/>
      <c r="P246" s="174"/>
      <c r="Q246" s="367">
        <f t="shared" si="8"/>
        <v>0</v>
      </c>
      <c r="R246" s="140"/>
      <c r="S246" s="141"/>
      <c r="T246" s="142"/>
      <c r="U246" s="146"/>
      <c r="V246" s="142"/>
      <c r="W246" s="144"/>
      <c r="X246" s="145"/>
      <c r="Y246" s="142"/>
      <c r="Z246" s="144"/>
    </row>
    <row r="247" spans="1:26">
      <c r="A247" s="231">
        <v>240</v>
      </c>
      <c r="B247" s="151">
        <v>4409</v>
      </c>
      <c r="C247" s="151">
        <v>70982104</v>
      </c>
      <c r="D247" s="152">
        <v>600074358</v>
      </c>
      <c r="E247" s="232" t="s">
        <v>1465</v>
      </c>
      <c r="F247" s="366"/>
      <c r="G247" s="174"/>
      <c r="H247" s="174"/>
      <c r="I247" s="174"/>
      <c r="J247" s="174"/>
      <c r="K247" s="367">
        <f t="shared" si="9"/>
        <v>0</v>
      </c>
      <c r="L247" s="366"/>
      <c r="M247" s="174"/>
      <c r="N247" s="174"/>
      <c r="O247" s="174"/>
      <c r="P247" s="174"/>
      <c r="Q247" s="367">
        <f t="shared" si="8"/>
        <v>0</v>
      </c>
      <c r="R247" s="140"/>
      <c r="S247" s="141"/>
      <c r="T247" s="142"/>
      <c r="U247" s="146"/>
      <c r="V247" s="142"/>
      <c r="W247" s="144"/>
      <c r="X247" s="145"/>
      <c r="Y247" s="142"/>
      <c r="Z247" s="144"/>
    </row>
    <row r="248" spans="1:26">
      <c r="A248" s="231">
        <v>241</v>
      </c>
      <c r="B248" s="151">
        <v>4407</v>
      </c>
      <c r="C248" s="151">
        <v>70982201</v>
      </c>
      <c r="D248" s="152">
        <v>600074552</v>
      </c>
      <c r="E248" s="232" t="s">
        <v>1470</v>
      </c>
      <c r="F248" s="366"/>
      <c r="G248" s="174"/>
      <c r="H248" s="174"/>
      <c r="I248" s="174"/>
      <c r="J248" s="174"/>
      <c r="K248" s="367">
        <f t="shared" si="9"/>
        <v>0</v>
      </c>
      <c r="L248" s="366"/>
      <c r="M248" s="174"/>
      <c r="N248" s="174"/>
      <c r="O248" s="174"/>
      <c r="P248" s="174"/>
      <c r="Q248" s="367">
        <f t="shared" si="8"/>
        <v>0</v>
      </c>
      <c r="R248" s="140"/>
      <c r="S248" s="141"/>
      <c r="T248" s="142"/>
      <c r="U248" s="146"/>
      <c r="V248" s="142"/>
      <c r="W248" s="144"/>
      <c r="X248" s="145"/>
      <c r="Y248" s="142"/>
      <c r="Z248" s="144"/>
    </row>
    <row r="249" spans="1:26">
      <c r="A249" s="231">
        <v>242</v>
      </c>
      <c r="B249" s="151">
        <v>4492</v>
      </c>
      <c r="C249" s="151">
        <v>71173838</v>
      </c>
      <c r="D249" s="152">
        <v>650065221</v>
      </c>
      <c r="E249" s="232" t="s">
        <v>1474</v>
      </c>
      <c r="F249" s="366"/>
      <c r="G249" s="174"/>
      <c r="H249" s="174"/>
      <c r="I249" s="174"/>
      <c r="J249" s="174"/>
      <c r="K249" s="367">
        <f t="shared" si="9"/>
        <v>0</v>
      </c>
      <c r="L249" s="366"/>
      <c r="M249" s="174"/>
      <c r="N249" s="174"/>
      <c r="O249" s="174"/>
      <c r="P249" s="174"/>
      <c r="Q249" s="367">
        <f t="shared" si="8"/>
        <v>0</v>
      </c>
      <c r="R249" s="140"/>
      <c r="S249" s="141"/>
      <c r="T249" s="142"/>
      <c r="U249" s="146"/>
      <c r="V249" s="142"/>
      <c r="W249" s="144"/>
      <c r="X249" s="145"/>
      <c r="Y249" s="142"/>
      <c r="Z249" s="144"/>
    </row>
    <row r="250" spans="1:26">
      <c r="A250" s="231">
        <v>243</v>
      </c>
      <c r="B250" s="151">
        <v>4408</v>
      </c>
      <c r="C250" s="151">
        <v>70982163</v>
      </c>
      <c r="D250" s="152">
        <v>600074528</v>
      </c>
      <c r="E250" s="232" t="s">
        <v>1479</v>
      </c>
      <c r="F250" s="366"/>
      <c r="G250" s="174"/>
      <c r="H250" s="174"/>
      <c r="I250" s="174"/>
      <c r="J250" s="174"/>
      <c r="K250" s="367">
        <f t="shared" si="9"/>
        <v>0</v>
      </c>
      <c r="L250" s="366"/>
      <c r="M250" s="174"/>
      <c r="N250" s="174"/>
      <c r="O250" s="174"/>
      <c r="P250" s="174"/>
      <c r="Q250" s="367">
        <f t="shared" si="8"/>
        <v>0</v>
      </c>
      <c r="R250" s="140"/>
      <c r="S250" s="141"/>
      <c r="T250" s="142"/>
      <c r="U250" s="146"/>
      <c r="V250" s="142"/>
      <c r="W250" s="144"/>
      <c r="X250" s="145"/>
      <c r="Y250" s="142"/>
      <c r="Z250" s="144"/>
    </row>
    <row r="251" spans="1:26">
      <c r="A251" s="231">
        <v>244</v>
      </c>
      <c r="B251" s="151">
        <v>4423</v>
      </c>
      <c r="C251" s="151">
        <v>70982155</v>
      </c>
      <c r="D251" s="152">
        <v>600074439</v>
      </c>
      <c r="E251" s="232" t="s">
        <v>1484</v>
      </c>
      <c r="F251" s="366"/>
      <c r="G251" s="174"/>
      <c r="H251" s="174"/>
      <c r="I251" s="174"/>
      <c r="J251" s="174"/>
      <c r="K251" s="367">
        <f t="shared" si="9"/>
        <v>0</v>
      </c>
      <c r="L251" s="366"/>
      <c r="M251" s="174"/>
      <c r="N251" s="174"/>
      <c r="O251" s="174"/>
      <c r="P251" s="174"/>
      <c r="Q251" s="367">
        <f t="shared" si="8"/>
        <v>0</v>
      </c>
      <c r="R251" s="140"/>
      <c r="S251" s="141"/>
      <c r="T251" s="142"/>
      <c r="U251" s="146"/>
      <c r="V251" s="142"/>
      <c r="W251" s="144"/>
      <c r="X251" s="145"/>
      <c r="Y251" s="142"/>
      <c r="Z251" s="144"/>
    </row>
    <row r="252" spans="1:26">
      <c r="A252" s="231">
        <v>245</v>
      </c>
      <c r="B252" s="151">
        <v>4404</v>
      </c>
      <c r="C252" s="151">
        <v>831298</v>
      </c>
      <c r="D252" s="152">
        <v>600074331</v>
      </c>
      <c r="E252" s="232" t="s">
        <v>1489</v>
      </c>
      <c r="F252" s="366"/>
      <c r="G252" s="174"/>
      <c r="H252" s="174"/>
      <c r="I252" s="174"/>
      <c r="J252" s="174"/>
      <c r="K252" s="367">
        <f t="shared" si="9"/>
        <v>0</v>
      </c>
      <c r="L252" s="366"/>
      <c r="M252" s="174"/>
      <c r="N252" s="174"/>
      <c r="O252" s="174"/>
      <c r="P252" s="174"/>
      <c r="Q252" s="367">
        <f t="shared" si="8"/>
        <v>0</v>
      </c>
      <c r="R252" s="140"/>
      <c r="S252" s="141"/>
      <c r="T252" s="142"/>
      <c r="U252" s="146"/>
      <c r="V252" s="142"/>
      <c r="W252" s="144"/>
      <c r="X252" s="145"/>
      <c r="Y252" s="142"/>
      <c r="Z252" s="144"/>
    </row>
    <row r="253" spans="1:26">
      <c r="A253" s="231">
        <v>246</v>
      </c>
      <c r="B253" s="151">
        <v>4480</v>
      </c>
      <c r="C253" s="151">
        <v>49864548</v>
      </c>
      <c r="D253" s="152">
        <v>600075249</v>
      </c>
      <c r="E253" s="232" t="s">
        <v>1495</v>
      </c>
      <c r="F253" s="366"/>
      <c r="G253" s="174"/>
      <c r="H253" s="174"/>
      <c r="I253" s="174"/>
      <c r="J253" s="174"/>
      <c r="K253" s="367">
        <f t="shared" si="9"/>
        <v>0</v>
      </c>
      <c r="L253" s="366"/>
      <c r="M253" s="174"/>
      <c r="N253" s="174"/>
      <c r="O253" s="174"/>
      <c r="P253" s="174"/>
      <c r="Q253" s="367">
        <f t="shared" si="8"/>
        <v>0</v>
      </c>
      <c r="R253" s="140"/>
      <c r="S253" s="141"/>
      <c r="T253" s="142"/>
      <c r="U253" s="146"/>
      <c r="V253" s="142"/>
      <c r="W253" s="144"/>
      <c r="X253" s="145"/>
      <c r="Y253" s="142"/>
      <c r="Z253" s="144"/>
    </row>
    <row r="254" spans="1:26">
      <c r="A254" s="231">
        <v>247</v>
      </c>
      <c r="B254" s="151">
        <v>4439</v>
      </c>
      <c r="C254" s="151">
        <v>48283088</v>
      </c>
      <c r="D254" s="152">
        <v>600074951</v>
      </c>
      <c r="E254" s="232" t="s">
        <v>1501</v>
      </c>
      <c r="F254" s="366"/>
      <c r="G254" s="174">
        <v>134875</v>
      </c>
      <c r="H254" s="174"/>
      <c r="I254" s="174"/>
      <c r="J254" s="174"/>
      <c r="K254" s="367">
        <f t="shared" si="9"/>
        <v>134875</v>
      </c>
      <c r="L254" s="366"/>
      <c r="M254" s="174"/>
      <c r="N254" s="174"/>
      <c r="O254" s="174"/>
      <c r="P254" s="174"/>
      <c r="Q254" s="367">
        <f t="shared" si="8"/>
        <v>0</v>
      </c>
      <c r="R254" s="140"/>
      <c r="S254" s="141"/>
      <c r="T254" s="142"/>
      <c r="U254" s="146"/>
      <c r="V254" s="142"/>
      <c r="W254" s="144"/>
      <c r="X254" s="145">
        <v>47021</v>
      </c>
      <c r="Y254" s="142" t="s">
        <v>4961</v>
      </c>
      <c r="Z254" s="144">
        <v>44648</v>
      </c>
    </row>
    <row r="255" spans="1:26">
      <c r="A255" s="231">
        <v>248</v>
      </c>
      <c r="B255" s="151">
        <v>4443</v>
      </c>
      <c r="C255" s="151">
        <v>46750045</v>
      </c>
      <c r="D255" s="152">
        <v>600074994</v>
      </c>
      <c r="E255" s="232" t="s">
        <v>1506</v>
      </c>
      <c r="F255" s="366"/>
      <c r="G255" s="174">
        <v>356525</v>
      </c>
      <c r="H255" s="174"/>
      <c r="I255" s="174"/>
      <c r="J255" s="174"/>
      <c r="K255" s="367">
        <f t="shared" si="9"/>
        <v>356525</v>
      </c>
      <c r="L255" s="366"/>
      <c r="M255" s="174"/>
      <c r="N255" s="174"/>
      <c r="O255" s="174"/>
      <c r="P255" s="174"/>
      <c r="Q255" s="367">
        <f t="shared" si="8"/>
        <v>0</v>
      </c>
      <c r="R255" s="140"/>
      <c r="S255" s="141"/>
      <c r="T255" s="142"/>
      <c r="U255" s="146"/>
      <c r="V255" s="142"/>
      <c r="W255" s="144"/>
      <c r="X255" s="145"/>
      <c r="Y255" s="142"/>
      <c r="Z255" s="144"/>
    </row>
    <row r="256" spans="1:26">
      <c r="A256" s="231">
        <v>249</v>
      </c>
      <c r="B256" s="151">
        <v>4438</v>
      </c>
      <c r="C256" s="151">
        <v>49864599</v>
      </c>
      <c r="D256" s="152">
        <v>600074871</v>
      </c>
      <c r="E256" s="232" t="s">
        <v>1511</v>
      </c>
      <c r="F256" s="366"/>
      <c r="G256" s="174">
        <v>242775</v>
      </c>
      <c r="H256" s="174"/>
      <c r="I256" s="174"/>
      <c r="J256" s="174"/>
      <c r="K256" s="367">
        <f t="shared" si="9"/>
        <v>242775</v>
      </c>
      <c r="L256" s="366"/>
      <c r="M256" s="174"/>
      <c r="N256" s="174"/>
      <c r="O256" s="174"/>
      <c r="P256" s="174"/>
      <c r="Q256" s="367">
        <f t="shared" si="8"/>
        <v>0</v>
      </c>
      <c r="R256" s="140"/>
      <c r="S256" s="141"/>
      <c r="T256" s="142"/>
      <c r="U256" s="146"/>
      <c r="V256" s="142"/>
      <c r="W256" s="144"/>
      <c r="X256" s="145">
        <v>4286</v>
      </c>
      <c r="Y256" s="142" t="s">
        <v>4829</v>
      </c>
      <c r="Z256" s="144">
        <v>44601</v>
      </c>
    </row>
    <row r="257" spans="1:26">
      <c r="A257" s="231">
        <v>250</v>
      </c>
      <c r="B257" s="151">
        <v>4455</v>
      </c>
      <c r="C257" s="151">
        <v>49864611</v>
      </c>
      <c r="D257" s="152">
        <v>600074889</v>
      </c>
      <c r="E257" s="232" t="s">
        <v>1517</v>
      </c>
      <c r="F257" s="366"/>
      <c r="G257" s="174">
        <v>103675</v>
      </c>
      <c r="H257" s="174"/>
      <c r="I257" s="174"/>
      <c r="J257" s="174"/>
      <c r="K257" s="367">
        <f t="shared" si="9"/>
        <v>103675</v>
      </c>
      <c r="L257" s="366"/>
      <c r="M257" s="174"/>
      <c r="N257" s="174"/>
      <c r="O257" s="174"/>
      <c r="P257" s="174"/>
      <c r="Q257" s="367">
        <f t="shared" si="8"/>
        <v>0</v>
      </c>
      <c r="R257" s="140"/>
      <c r="S257" s="141"/>
      <c r="T257" s="142"/>
      <c r="U257" s="146"/>
      <c r="V257" s="142"/>
      <c r="W257" s="144"/>
      <c r="X257" s="145"/>
      <c r="Y257" s="142"/>
      <c r="Z257" s="144"/>
    </row>
    <row r="258" spans="1:26">
      <c r="A258" s="231">
        <v>251</v>
      </c>
      <c r="B258" s="151">
        <v>4440</v>
      </c>
      <c r="C258" s="151">
        <v>48283029</v>
      </c>
      <c r="D258" s="152">
        <v>600074897</v>
      </c>
      <c r="E258" s="232" t="s">
        <v>1522</v>
      </c>
      <c r="F258" s="366"/>
      <c r="G258" s="174">
        <v>179400</v>
      </c>
      <c r="H258" s="174"/>
      <c r="I258" s="174"/>
      <c r="J258" s="174"/>
      <c r="K258" s="367">
        <f t="shared" si="9"/>
        <v>179400</v>
      </c>
      <c r="L258" s="366"/>
      <c r="M258" s="174"/>
      <c r="N258" s="174"/>
      <c r="O258" s="174"/>
      <c r="P258" s="174"/>
      <c r="Q258" s="367">
        <f t="shared" si="8"/>
        <v>0</v>
      </c>
      <c r="R258" s="140"/>
      <c r="S258" s="141"/>
      <c r="T258" s="142"/>
      <c r="U258" s="146"/>
      <c r="V258" s="142"/>
      <c r="W258" s="144"/>
      <c r="X258" s="145"/>
      <c r="Y258" s="142"/>
      <c r="Z258" s="144"/>
    </row>
    <row r="259" spans="1:26">
      <c r="A259" s="231">
        <v>252</v>
      </c>
      <c r="B259" s="151">
        <v>4442</v>
      </c>
      <c r="C259" s="151">
        <v>48283061</v>
      </c>
      <c r="D259" s="152">
        <v>600074901</v>
      </c>
      <c r="E259" s="232" t="s">
        <v>1525</v>
      </c>
      <c r="F259" s="366"/>
      <c r="G259" s="174">
        <v>107900</v>
      </c>
      <c r="H259" s="174"/>
      <c r="I259" s="174"/>
      <c r="J259" s="174"/>
      <c r="K259" s="367">
        <f t="shared" si="9"/>
        <v>107900</v>
      </c>
      <c r="L259" s="366"/>
      <c r="M259" s="174"/>
      <c r="N259" s="174"/>
      <c r="O259" s="174"/>
      <c r="P259" s="174"/>
      <c r="Q259" s="367">
        <f t="shared" ref="Q259:Q322" si="10">SUM(L259:P259)</f>
        <v>0</v>
      </c>
      <c r="R259" s="140"/>
      <c r="S259" s="141"/>
      <c r="T259" s="142"/>
      <c r="U259" s="146"/>
      <c r="V259" s="142"/>
      <c r="W259" s="144"/>
      <c r="X259" s="145"/>
      <c r="Y259" s="142"/>
      <c r="Z259" s="144"/>
    </row>
    <row r="260" spans="1:26">
      <c r="A260" s="231">
        <v>253</v>
      </c>
      <c r="B260" s="151">
        <v>4436</v>
      </c>
      <c r="C260" s="151">
        <v>70982198</v>
      </c>
      <c r="D260" s="152">
        <v>600074986</v>
      </c>
      <c r="E260" s="232" t="s">
        <v>1528</v>
      </c>
      <c r="F260" s="366"/>
      <c r="G260" s="174">
        <v>139100</v>
      </c>
      <c r="H260" s="174"/>
      <c r="I260" s="174"/>
      <c r="J260" s="174"/>
      <c r="K260" s="367">
        <f t="shared" si="9"/>
        <v>139100</v>
      </c>
      <c r="L260" s="366"/>
      <c r="M260" s="174"/>
      <c r="N260" s="174"/>
      <c r="O260" s="174"/>
      <c r="P260" s="174"/>
      <c r="Q260" s="367">
        <f t="shared" si="10"/>
        <v>0</v>
      </c>
      <c r="R260" s="140"/>
      <c r="S260" s="141"/>
      <c r="T260" s="142"/>
      <c r="U260" s="146"/>
      <c r="V260" s="142"/>
      <c r="W260" s="144"/>
      <c r="X260" s="145"/>
      <c r="Y260" s="142"/>
      <c r="Z260" s="144"/>
    </row>
    <row r="261" spans="1:26">
      <c r="A261" s="231">
        <v>254</v>
      </c>
      <c r="B261" s="151">
        <v>4454</v>
      </c>
      <c r="C261" s="151">
        <v>48283070</v>
      </c>
      <c r="D261" s="152">
        <v>600074811</v>
      </c>
      <c r="E261" s="232" t="s">
        <v>1530</v>
      </c>
      <c r="F261" s="366"/>
      <c r="G261" s="174">
        <v>180050</v>
      </c>
      <c r="H261" s="174"/>
      <c r="I261" s="174"/>
      <c r="J261" s="174"/>
      <c r="K261" s="367">
        <f t="shared" si="9"/>
        <v>180050</v>
      </c>
      <c r="L261" s="366"/>
      <c r="M261" s="174"/>
      <c r="N261" s="174"/>
      <c r="O261" s="174"/>
      <c r="P261" s="174"/>
      <c r="Q261" s="367">
        <f t="shared" si="10"/>
        <v>0</v>
      </c>
      <c r="R261" s="140"/>
      <c r="S261" s="141"/>
      <c r="T261" s="142"/>
      <c r="U261" s="146"/>
      <c r="V261" s="142"/>
      <c r="W261" s="144"/>
      <c r="X261" s="145"/>
      <c r="Y261" s="142"/>
      <c r="Z261" s="144"/>
    </row>
    <row r="262" spans="1:26">
      <c r="A262" s="231">
        <v>255</v>
      </c>
      <c r="B262" s="151">
        <v>4479</v>
      </c>
      <c r="C262" s="151">
        <v>70982228</v>
      </c>
      <c r="D262" s="152">
        <v>600075150</v>
      </c>
      <c r="E262" s="232" t="s">
        <v>1533</v>
      </c>
      <c r="F262" s="366"/>
      <c r="G262" s="174">
        <v>3250</v>
      </c>
      <c r="H262" s="174"/>
      <c r="I262" s="174"/>
      <c r="J262" s="174"/>
      <c r="K262" s="367">
        <f t="shared" si="9"/>
        <v>3250</v>
      </c>
      <c r="L262" s="366"/>
      <c r="M262" s="174"/>
      <c r="N262" s="174"/>
      <c r="O262" s="174"/>
      <c r="P262" s="174"/>
      <c r="Q262" s="367">
        <f t="shared" si="10"/>
        <v>0</v>
      </c>
      <c r="R262" s="140"/>
      <c r="S262" s="141"/>
      <c r="T262" s="142"/>
      <c r="U262" s="146"/>
      <c r="V262" s="142"/>
      <c r="W262" s="144"/>
      <c r="X262" s="145"/>
      <c r="Y262" s="142"/>
      <c r="Z262" s="144"/>
    </row>
    <row r="263" spans="1:26">
      <c r="A263" s="231">
        <v>256</v>
      </c>
      <c r="B263" s="151">
        <v>4473</v>
      </c>
      <c r="C263" s="151">
        <v>62237021</v>
      </c>
      <c r="D263" s="152">
        <v>600075117</v>
      </c>
      <c r="E263" s="232" t="s">
        <v>3950</v>
      </c>
      <c r="F263" s="366"/>
      <c r="G263" s="174"/>
      <c r="H263" s="174"/>
      <c r="I263" s="174"/>
      <c r="J263" s="174"/>
      <c r="K263" s="367">
        <f t="shared" si="9"/>
        <v>0</v>
      </c>
      <c r="L263" s="366"/>
      <c r="M263" s="174"/>
      <c r="N263" s="174"/>
      <c r="O263" s="174"/>
      <c r="P263" s="174"/>
      <c r="Q263" s="367">
        <f t="shared" si="10"/>
        <v>0</v>
      </c>
      <c r="R263" s="140"/>
      <c r="S263" s="141"/>
      <c r="T263" s="142"/>
      <c r="U263" s="146"/>
      <c r="V263" s="142"/>
      <c r="W263" s="144"/>
      <c r="X263" s="145"/>
      <c r="Y263" s="142"/>
      <c r="Z263" s="144"/>
    </row>
    <row r="264" spans="1:26">
      <c r="A264" s="231">
        <v>257</v>
      </c>
      <c r="B264" s="151">
        <v>4485</v>
      </c>
      <c r="C264" s="151">
        <v>70695113</v>
      </c>
      <c r="D264" s="152">
        <v>600074102</v>
      </c>
      <c r="E264" s="232" t="s">
        <v>1543</v>
      </c>
      <c r="F264" s="366"/>
      <c r="G264" s="174"/>
      <c r="H264" s="174"/>
      <c r="I264" s="174"/>
      <c r="J264" s="174"/>
      <c r="K264" s="367">
        <f t="shared" si="9"/>
        <v>0</v>
      </c>
      <c r="L264" s="366"/>
      <c r="M264" s="174"/>
      <c r="N264" s="174"/>
      <c r="O264" s="174"/>
      <c r="P264" s="174"/>
      <c r="Q264" s="367">
        <f t="shared" si="10"/>
        <v>0</v>
      </c>
      <c r="R264" s="140"/>
      <c r="S264" s="141"/>
      <c r="T264" s="142"/>
      <c r="U264" s="146"/>
      <c r="V264" s="142"/>
      <c r="W264" s="144"/>
      <c r="X264" s="145"/>
      <c r="Y264" s="142"/>
      <c r="Z264" s="144"/>
    </row>
    <row r="265" spans="1:26">
      <c r="A265" s="231">
        <v>258</v>
      </c>
      <c r="B265" s="151">
        <v>4435</v>
      </c>
      <c r="C265" s="151">
        <v>72744669</v>
      </c>
      <c r="D265" s="152">
        <v>650034295</v>
      </c>
      <c r="E265" s="232" t="s">
        <v>1551</v>
      </c>
      <c r="F265" s="366"/>
      <c r="G265" s="174">
        <v>36725</v>
      </c>
      <c r="H265" s="174"/>
      <c r="I265" s="174"/>
      <c r="J265" s="174"/>
      <c r="K265" s="367">
        <f t="shared" ref="K265:K328" si="11">SUM(F265:J265)</f>
        <v>36725</v>
      </c>
      <c r="L265" s="366"/>
      <c r="M265" s="174"/>
      <c r="N265" s="174"/>
      <c r="O265" s="174"/>
      <c r="P265" s="174"/>
      <c r="Q265" s="367">
        <f t="shared" si="10"/>
        <v>0</v>
      </c>
      <c r="R265" s="140"/>
      <c r="S265" s="141"/>
      <c r="T265" s="142"/>
      <c r="U265" s="146"/>
      <c r="V265" s="142"/>
      <c r="W265" s="144"/>
      <c r="X265" s="145"/>
      <c r="Y265" s="142"/>
      <c r="Z265" s="144"/>
    </row>
    <row r="266" spans="1:26">
      <c r="A266" s="231">
        <v>259</v>
      </c>
      <c r="B266" s="151">
        <v>4412</v>
      </c>
      <c r="C266" s="151">
        <v>70698554</v>
      </c>
      <c r="D266" s="152">
        <v>600074447</v>
      </c>
      <c r="E266" s="232" t="s">
        <v>1560</v>
      </c>
      <c r="F266" s="366"/>
      <c r="G266" s="174"/>
      <c r="H266" s="174"/>
      <c r="I266" s="174"/>
      <c r="J266" s="174"/>
      <c r="K266" s="367">
        <f t="shared" si="11"/>
        <v>0</v>
      </c>
      <c r="L266" s="366"/>
      <c r="M266" s="174"/>
      <c r="N266" s="174"/>
      <c r="O266" s="174"/>
      <c r="P266" s="174"/>
      <c r="Q266" s="367">
        <f t="shared" si="10"/>
        <v>0</v>
      </c>
      <c r="R266" s="140"/>
      <c r="S266" s="141"/>
      <c r="T266" s="142"/>
      <c r="U266" s="146"/>
      <c r="V266" s="142"/>
      <c r="W266" s="144"/>
      <c r="X266" s="145"/>
      <c r="Y266" s="142"/>
      <c r="Z266" s="144"/>
    </row>
    <row r="267" spans="1:26">
      <c r="A267" s="231">
        <v>260</v>
      </c>
      <c r="B267" s="151">
        <v>4413</v>
      </c>
      <c r="C267" s="151">
        <v>70695369</v>
      </c>
      <c r="D267" s="152">
        <v>600074455</v>
      </c>
      <c r="E267" s="232" t="s">
        <v>1566</v>
      </c>
      <c r="F267" s="366"/>
      <c r="G267" s="174"/>
      <c r="H267" s="174"/>
      <c r="I267" s="174"/>
      <c r="J267" s="174"/>
      <c r="K267" s="367">
        <f t="shared" si="11"/>
        <v>0</v>
      </c>
      <c r="L267" s="366"/>
      <c r="M267" s="174"/>
      <c r="N267" s="174"/>
      <c r="O267" s="174"/>
      <c r="P267" s="174"/>
      <c r="Q267" s="367">
        <f t="shared" si="10"/>
        <v>0</v>
      </c>
      <c r="R267" s="140"/>
      <c r="S267" s="141"/>
      <c r="T267" s="142"/>
      <c r="U267" s="146"/>
      <c r="V267" s="142"/>
      <c r="W267" s="144"/>
      <c r="X267" s="145"/>
      <c r="Y267" s="142"/>
      <c r="Z267" s="144"/>
    </row>
    <row r="268" spans="1:26">
      <c r="A268" s="231">
        <v>261</v>
      </c>
      <c r="B268" s="151">
        <v>4429</v>
      </c>
      <c r="C268" s="151">
        <v>70698520</v>
      </c>
      <c r="D268" s="152">
        <v>600074595</v>
      </c>
      <c r="E268" s="232" t="s">
        <v>1569</v>
      </c>
      <c r="F268" s="366"/>
      <c r="G268" s="174">
        <v>32825</v>
      </c>
      <c r="H268" s="174"/>
      <c r="I268" s="174"/>
      <c r="J268" s="174"/>
      <c r="K268" s="367">
        <f t="shared" si="11"/>
        <v>32825</v>
      </c>
      <c r="L268" s="366"/>
      <c r="M268" s="174"/>
      <c r="N268" s="174"/>
      <c r="O268" s="174"/>
      <c r="P268" s="174"/>
      <c r="Q268" s="367">
        <f t="shared" si="10"/>
        <v>0</v>
      </c>
      <c r="R268" s="140"/>
      <c r="S268" s="141"/>
      <c r="T268" s="142"/>
      <c r="U268" s="146"/>
      <c r="V268" s="142"/>
      <c r="W268" s="144"/>
      <c r="X268" s="145"/>
      <c r="Y268" s="142"/>
      <c r="Z268" s="144"/>
    </row>
    <row r="269" spans="1:26">
      <c r="A269" s="231">
        <v>262</v>
      </c>
      <c r="B269" s="151">
        <v>4452</v>
      </c>
      <c r="C269" s="151">
        <v>70698511</v>
      </c>
      <c r="D269" s="152">
        <v>600074919</v>
      </c>
      <c r="E269" s="232" t="s">
        <v>1574</v>
      </c>
      <c r="F269" s="366"/>
      <c r="G269" s="174">
        <v>182975</v>
      </c>
      <c r="H269" s="174"/>
      <c r="I269" s="174"/>
      <c r="J269" s="174"/>
      <c r="K269" s="367">
        <f t="shared" si="11"/>
        <v>182975</v>
      </c>
      <c r="L269" s="366"/>
      <c r="M269" s="174"/>
      <c r="N269" s="174"/>
      <c r="O269" s="174"/>
      <c r="P269" s="174"/>
      <c r="Q269" s="367">
        <f t="shared" si="10"/>
        <v>0</v>
      </c>
      <c r="R269" s="140"/>
      <c r="S269" s="141"/>
      <c r="T269" s="142"/>
      <c r="U269" s="146"/>
      <c r="V269" s="142"/>
      <c r="W269" s="144"/>
      <c r="X269" s="145"/>
      <c r="Y269" s="142"/>
      <c r="Z269" s="144"/>
    </row>
    <row r="270" spans="1:26">
      <c r="A270" s="231">
        <v>263</v>
      </c>
      <c r="B270" s="151">
        <v>4468</v>
      </c>
      <c r="C270" s="151">
        <v>70698546</v>
      </c>
      <c r="D270" s="152">
        <v>600075052</v>
      </c>
      <c r="E270" s="232" t="s">
        <v>1578</v>
      </c>
      <c r="F270" s="366"/>
      <c r="G270" s="174"/>
      <c r="H270" s="174"/>
      <c r="I270" s="174"/>
      <c r="J270" s="174"/>
      <c r="K270" s="367">
        <f t="shared" si="11"/>
        <v>0</v>
      </c>
      <c r="L270" s="366"/>
      <c r="M270" s="174"/>
      <c r="N270" s="174"/>
      <c r="O270" s="174"/>
      <c r="P270" s="174"/>
      <c r="Q270" s="367">
        <f t="shared" si="10"/>
        <v>0</v>
      </c>
      <c r="R270" s="140"/>
      <c r="S270" s="141"/>
      <c r="T270" s="142"/>
      <c r="U270" s="146"/>
      <c r="V270" s="142"/>
      <c r="W270" s="144"/>
      <c r="X270" s="145">
        <v>28936</v>
      </c>
      <c r="Y270" s="142" t="s">
        <v>2688</v>
      </c>
      <c r="Z270" s="144">
        <v>44629</v>
      </c>
    </row>
    <row r="271" spans="1:26">
      <c r="A271" s="231">
        <v>264</v>
      </c>
      <c r="B271" s="151">
        <v>4414</v>
      </c>
      <c r="C271" s="151">
        <v>70695831</v>
      </c>
      <c r="D271" s="152">
        <v>600074307</v>
      </c>
      <c r="E271" s="232" t="s">
        <v>4548</v>
      </c>
      <c r="F271" s="366"/>
      <c r="G271" s="174"/>
      <c r="H271" s="174"/>
      <c r="I271" s="174"/>
      <c r="J271" s="174"/>
      <c r="K271" s="367">
        <f t="shared" si="11"/>
        <v>0</v>
      </c>
      <c r="L271" s="366"/>
      <c r="M271" s="174"/>
      <c r="N271" s="174"/>
      <c r="O271" s="174"/>
      <c r="P271" s="174"/>
      <c r="Q271" s="367">
        <f t="shared" si="10"/>
        <v>0</v>
      </c>
      <c r="R271" s="140"/>
      <c r="S271" s="141"/>
      <c r="T271" s="142"/>
      <c r="U271" s="146"/>
      <c r="V271" s="142"/>
      <c r="W271" s="144"/>
      <c r="X271" s="145"/>
      <c r="Y271" s="142"/>
      <c r="Z271" s="144"/>
    </row>
    <row r="272" spans="1:26">
      <c r="A272" s="231">
        <v>265</v>
      </c>
      <c r="B272" s="151">
        <v>4444</v>
      </c>
      <c r="C272" s="151">
        <v>48282979</v>
      </c>
      <c r="D272" s="152">
        <v>600074731</v>
      </c>
      <c r="E272" s="232" t="s">
        <v>1587</v>
      </c>
      <c r="F272" s="366"/>
      <c r="G272" s="174">
        <v>107900</v>
      </c>
      <c r="H272" s="174"/>
      <c r="I272" s="174"/>
      <c r="J272" s="174"/>
      <c r="K272" s="367">
        <f t="shared" si="11"/>
        <v>107900</v>
      </c>
      <c r="L272" s="366"/>
      <c r="M272" s="174"/>
      <c r="N272" s="174"/>
      <c r="O272" s="174"/>
      <c r="P272" s="174"/>
      <c r="Q272" s="367">
        <f t="shared" si="10"/>
        <v>0</v>
      </c>
      <c r="R272" s="140"/>
      <c r="S272" s="141"/>
      <c r="T272" s="142"/>
      <c r="U272" s="146"/>
      <c r="V272" s="142"/>
      <c r="W272" s="144"/>
      <c r="X272" s="145"/>
      <c r="Y272" s="142"/>
      <c r="Z272" s="144"/>
    </row>
    <row r="273" spans="1:26">
      <c r="A273" s="231">
        <v>266</v>
      </c>
      <c r="B273" s="151">
        <v>4445</v>
      </c>
      <c r="C273" s="151">
        <v>72742631</v>
      </c>
      <c r="D273" s="152">
        <v>600075044</v>
      </c>
      <c r="E273" s="232" t="s">
        <v>1592</v>
      </c>
      <c r="F273" s="366"/>
      <c r="G273" s="174">
        <v>26650</v>
      </c>
      <c r="H273" s="174"/>
      <c r="I273" s="174"/>
      <c r="J273" s="174"/>
      <c r="K273" s="367">
        <f t="shared" si="11"/>
        <v>26650</v>
      </c>
      <c r="L273" s="366"/>
      <c r="M273" s="174"/>
      <c r="N273" s="174"/>
      <c r="O273" s="174"/>
      <c r="P273" s="174"/>
      <c r="Q273" s="367">
        <f t="shared" si="10"/>
        <v>0</v>
      </c>
      <c r="R273" s="140"/>
      <c r="S273" s="141"/>
      <c r="T273" s="142"/>
      <c r="U273" s="146"/>
      <c r="V273" s="142"/>
      <c r="W273" s="144"/>
      <c r="X273" s="145"/>
      <c r="Y273" s="142"/>
      <c r="Z273" s="144"/>
    </row>
    <row r="274" spans="1:26">
      <c r="A274" s="231">
        <v>267</v>
      </c>
      <c r="B274" s="151">
        <v>4446</v>
      </c>
      <c r="C274" s="151">
        <v>70695504</v>
      </c>
      <c r="D274" s="152">
        <v>600074587</v>
      </c>
      <c r="E274" s="232" t="s">
        <v>1600</v>
      </c>
      <c r="F274" s="366"/>
      <c r="G274" s="174">
        <v>11700</v>
      </c>
      <c r="H274" s="174"/>
      <c r="I274" s="174"/>
      <c r="J274" s="174"/>
      <c r="K274" s="367">
        <f t="shared" si="11"/>
        <v>11700</v>
      </c>
      <c r="L274" s="366"/>
      <c r="M274" s="174"/>
      <c r="N274" s="174"/>
      <c r="O274" s="174"/>
      <c r="P274" s="174"/>
      <c r="Q274" s="367">
        <f t="shared" si="10"/>
        <v>0</v>
      </c>
      <c r="R274" s="140"/>
      <c r="S274" s="141"/>
      <c r="T274" s="142"/>
      <c r="U274" s="146"/>
      <c r="V274" s="142"/>
      <c r="W274" s="144"/>
      <c r="X274" s="145"/>
      <c r="Y274" s="142"/>
      <c r="Z274" s="144"/>
    </row>
    <row r="275" spans="1:26">
      <c r="A275" s="231">
        <v>268</v>
      </c>
      <c r="B275" s="151">
        <v>4431</v>
      </c>
      <c r="C275" s="151">
        <v>70981515</v>
      </c>
      <c r="D275" s="152">
        <v>600074820</v>
      </c>
      <c r="E275" s="232" t="s">
        <v>1606</v>
      </c>
      <c r="F275" s="366"/>
      <c r="G275" s="174">
        <v>11700</v>
      </c>
      <c r="H275" s="174"/>
      <c r="I275" s="174"/>
      <c r="J275" s="174"/>
      <c r="K275" s="367">
        <f t="shared" si="11"/>
        <v>11700</v>
      </c>
      <c r="L275" s="366"/>
      <c r="M275" s="174"/>
      <c r="N275" s="174"/>
      <c r="O275" s="174"/>
      <c r="P275" s="174"/>
      <c r="Q275" s="367">
        <f t="shared" si="10"/>
        <v>0</v>
      </c>
      <c r="R275" s="140"/>
      <c r="S275" s="141"/>
      <c r="T275" s="142"/>
      <c r="U275" s="146"/>
      <c r="V275" s="142"/>
      <c r="W275" s="144"/>
      <c r="X275" s="145"/>
      <c r="Y275" s="142"/>
      <c r="Z275" s="144"/>
    </row>
    <row r="276" spans="1:26">
      <c r="A276" s="231">
        <v>269</v>
      </c>
      <c r="B276" s="151">
        <v>4416</v>
      </c>
      <c r="C276" s="151">
        <v>71013105</v>
      </c>
      <c r="D276" s="152">
        <v>600074153</v>
      </c>
      <c r="E276" s="232" t="s">
        <v>1613</v>
      </c>
      <c r="F276" s="366"/>
      <c r="G276" s="174"/>
      <c r="H276" s="174"/>
      <c r="I276" s="174"/>
      <c r="J276" s="174"/>
      <c r="K276" s="367">
        <f t="shared" si="11"/>
        <v>0</v>
      </c>
      <c r="L276" s="366"/>
      <c r="M276" s="174"/>
      <c r="N276" s="174"/>
      <c r="O276" s="174"/>
      <c r="P276" s="174"/>
      <c r="Q276" s="367">
        <f t="shared" si="10"/>
        <v>0</v>
      </c>
      <c r="R276" s="140"/>
      <c r="S276" s="141"/>
      <c r="T276" s="142"/>
      <c r="U276" s="146"/>
      <c r="V276" s="142"/>
      <c r="W276" s="144"/>
      <c r="X276" s="145"/>
      <c r="Y276" s="142"/>
      <c r="Z276" s="144"/>
    </row>
    <row r="277" spans="1:26">
      <c r="A277" s="231">
        <v>270</v>
      </c>
      <c r="B277" s="151">
        <v>4447</v>
      </c>
      <c r="C277" s="151">
        <v>70695962</v>
      </c>
      <c r="D277" s="152">
        <v>600074749</v>
      </c>
      <c r="E277" s="232" t="s">
        <v>1623</v>
      </c>
      <c r="F277" s="366"/>
      <c r="G277" s="174">
        <v>72800</v>
      </c>
      <c r="H277" s="174"/>
      <c r="I277" s="174"/>
      <c r="J277" s="174"/>
      <c r="K277" s="367">
        <f t="shared" si="11"/>
        <v>72800</v>
      </c>
      <c r="L277" s="366"/>
      <c r="M277" s="174"/>
      <c r="N277" s="174"/>
      <c r="O277" s="174"/>
      <c r="P277" s="174"/>
      <c r="Q277" s="367">
        <f t="shared" si="10"/>
        <v>0</v>
      </c>
      <c r="R277" s="140"/>
      <c r="S277" s="141"/>
      <c r="T277" s="142"/>
      <c r="U277" s="146"/>
      <c r="V277" s="142"/>
      <c r="W277" s="144"/>
      <c r="X277" s="145"/>
      <c r="Y277" s="142"/>
      <c r="Z277" s="144"/>
    </row>
    <row r="278" spans="1:26">
      <c r="A278" s="231">
        <v>271</v>
      </c>
      <c r="B278" s="151">
        <v>4449</v>
      </c>
      <c r="C278" s="151">
        <v>72744171</v>
      </c>
      <c r="D278" s="152">
        <v>650037090</v>
      </c>
      <c r="E278" s="232" t="s">
        <v>1630</v>
      </c>
      <c r="F278" s="366"/>
      <c r="G278" s="174">
        <v>55250</v>
      </c>
      <c r="H278" s="174"/>
      <c r="I278" s="174"/>
      <c r="J278" s="174"/>
      <c r="K278" s="367">
        <f t="shared" si="11"/>
        <v>55250</v>
      </c>
      <c r="L278" s="366"/>
      <c r="M278" s="174"/>
      <c r="N278" s="174"/>
      <c r="O278" s="174"/>
      <c r="P278" s="174"/>
      <c r="Q278" s="367">
        <f t="shared" si="10"/>
        <v>0</v>
      </c>
      <c r="R278" s="140"/>
      <c r="S278" s="141"/>
      <c r="T278" s="142"/>
      <c r="U278" s="146"/>
      <c r="V278" s="142"/>
      <c r="W278" s="144"/>
      <c r="X278" s="145"/>
      <c r="Y278" s="142"/>
      <c r="Z278" s="144"/>
    </row>
    <row r="279" spans="1:26">
      <c r="A279" s="231">
        <v>272</v>
      </c>
      <c r="B279" s="151">
        <v>4401</v>
      </c>
      <c r="C279" s="151">
        <v>71011129</v>
      </c>
      <c r="D279" s="152">
        <v>600074196</v>
      </c>
      <c r="E279" s="232" t="s">
        <v>1638</v>
      </c>
      <c r="F279" s="366"/>
      <c r="G279" s="174"/>
      <c r="H279" s="174"/>
      <c r="I279" s="174"/>
      <c r="J279" s="174"/>
      <c r="K279" s="367">
        <f t="shared" si="11"/>
        <v>0</v>
      </c>
      <c r="L279" s="366"/>
      <c r="M279" s="174"/>
      <c r="N279" s="174"/>
      <c r="O279" s="174"/>
      <c r="P279" s="174"/>
      <c r="Q279" s="367">
        <f t="shared" si="10"/>
        <v>0</v>
      </c>
      <c r="R279" s="140"/>
      <c r="S279" s="141"/>
      <c r="T279" s="142"/>
      <c r="U279" s="146"/>
      <c r="V279" s="142"/>
      <c r="W279" s="144"/>
      <c r="X279" s="145"/>
      <c r="Y279" s="142"/>
      <c r="Z279" s="144"/>
    </row>
    <row r="280" spans="1:26">
      <c r="A280" s="231">
        <v>273</v>
      </c>
      <c r="B280" s="151">
        <v>4453</v>
      </c>
      <c r="C280" s="151">
        <v>71011111</v>
      </c>
      <c r="D280" s="152">
        <v>600074790</v>
      </c>
      <c r="E280" s="232" t="s">
        <v>1647</v>
      </c>
      <c r="F280" s="366"/>
      <c r="G280" s="174">
        <v>41600</v>
      </c>
      <c r="H280" s="174"/>
      <c r="I280" s="174"/>
      <c r="J280" s="174"/>
      <c r="K280" s="367">
        <f t="shared" si="11"/>
        <v>41600</v>
      </c>
      <c r="L280" s="366"/>
      <c r="M280" s="174"/>
      <c r="N280" s="174"/>
      <c r="O280" s="174"/>
      <c r="P280" s="174"/>
      <c r="Q280" s="367">
        <f t="shared" si="10"/>
        <v>0</v>
      </c>
      <c r="R280" s="140"/>
      <c r="S280" s="141"/>
      <c r="T280" s="142"/>
      <c r="U280" s="146"/>
      <c r="V280" s="142"/>
      <c r="W280" s="144"/>
      <c r="X280" s="145"/>
      <c r="Y280" s="142"/>
      <c r="Z280" s="144"/>
    </row>
    <row r="281" spans="1:26">
      <c r="A281" s="231">
        <v>274</v>
      </c>
      <c r="B281" s="151">
        <v>4467</v>
      </c>
      <c r="C281" s="151">
        <v>48282545</v>
      </c>
      <c r="D281" s="152">
        <v>600074935</v>
      </c>
      <c r="E281" s="232" t="s">
        <v>1652</v>
      </c>
      <c r="F281" s="366"/>
      <c r="G281" s="174">
        <v>155350</v>
      </c>
      <c r="H281" s="174"/>
      <c r="I281" s="174"/>
      <c r="J281" s="174"/>
      <c r="K281" s="367">
        <f t="shared" si="11"/>
        <v>155350</v>
      </c>
      <c r="L281" s="366"/>
      <c r="M281" s="174"/>
      <c r="N281" s="174"/>
      <c r="O281" s="174"/>
      <c r="P281" s="174"/>
      <c r="Q281" s="367">
        <f t="shared" si="10"/>
        <v>0</v>
      </c>
      <c r="R281" s="140"/>
      <c r="S281" s="141"/>
      <c r="T281" s="142"/>
      <c r="U281" s="146"/>
      <c r="V281" s="142"/>
      <c r="W281" s="144"/>
      <c r="X281" s="145"/>
      <c r="Y281" s="142"/>
      <c r="Z281" s="144"/>
    </row>
    <row r="282" spans="1:26">
      <c r="A282" s="231">
        <v>275</v>
      </c>
      <c r="B282" s="151">
        <v>4460</v>
      </c>
      <c r="C282" s="151">
        <v>48283011</v>
      </c>
      <c r="D282" s="152">
        <v>600074579</v>
      </c>
      <c r="E282" s="232" t="s">
        <v>1657</v>
      </c>
      <c r="F282" s="366"/>
      <c r="G282" s="174">
        <v>157625</v>
      </c>
      <c r="H282" s="174"/>
      <c r="I282" s="174"/>
      <c r="J282" s="174"/>
      <c r="K282" s="367">
        <f t="shared" si="11"/>
        <v>157625</v>
      </c>
      <c r="L282" s="366"/>
      <c r="M282" s="174"/>
      <c r="N282" s="174"/>
      <c r="O282" s="174"/>
      <c r="P282" s="174"/>
      <c r="Q282" s="367">
        <f t="shared" si="10"/>
        <v>0</v>
      </c>
      <c r="R282" s="140"/>
      <c r="S282" s="141"/>
      <c r="T282" s="142"/>
      <c r="U282" s="146"/>
      <c r="V282" s="142"/>
      <c r="W282" s="144"/>
      <c r="X282" s="145"/>
      <c r="Y282" s="142"/>
      <c r="Z282" s="144"/>
    </row>
    <row r="283" spans="1:26">
      <c r="A283" s="231">
        <v>276</v>
      </c>
      <c r="B283" s="151">
        <v>4472</v>
      </c>
      <c r="C283" s="151">
        <v>48282561</v>
      </c>
      <c r="D283" s="152">
        <v>600075095</v>
      </c>
      <c r="E283" s="232" t="s">
        <v>1660</v>
      </c>
      <c r="F283" s="366"/>
      <c r="G283" s="174"/>
      <c r="H283" s="174"/>
      <c r="I283" s="174"/>
      <c r="J283" s="174"/>
      <c r="K283" s="367">
        <f t="shared" si="11"/>
        <v>0</v>
      </c>
      <c r="L283" s="366"/>
      <c r="M283" s="174"/>
      <c r="N283" s="174"/>
      <c r="O283" s="174"/>
      <c r="P283" s="174"/>
      <c r="Q283" s="367">
        <f t="shared" si="10"/>
        <v>0</v>
      </c>
      <c r="R283" s="140"/>
      <c r="S283" s="141"/>
      <c r="T283" s="142"/>
      <c r="U283" s="146"/>
      <c r="V283" s="142"/>
      <c r="W283" s="144"/>
      <c r="X283" s="145"/>
      <c r="Y283" s="142"/>
      <c r="Z283" s="144"/>
    </row>
    <row r="284" spans="1:26">
      <c r="A284" s="231">
        <v>277</v>
      </c>
      <c r="B284" s="151">
        <v>4418</v>
      </c>
      <c r="C284" s="151">
        <v>72742411</v>
      </c>
      <c r="D284" s="152">
        <v>600074048</v>
      </c>
      <c r="E284" s="232" t="s">
        <v>1664</v>
      </c>
      <c r="F284" s="366"/>
      <c r="G284" s="174"/>
      <c r="H284" s="174"/>
      <c r="I284" s="174"/>
      <c r="J284" s="174"/>
      <c r="K284" s="367">
        <f t="shared" si="11"/>
        <v>0</v>
      </c>
      <c r="L284" s="366"/>
      <c r="M284" s="174"/>
      <c r="N284" s="174"/>
      <c r="O284" s="174"/>
      <c r="P284" s="174"/>
      <c r="Q284" s="367">
        <f t="shared" si="10"/>
        <v>0</v>
      </c>
      <c r="R284" s="140"/>
      <c r="S284" s="141"/>
      <c r="T284" s="142"/>
      <c r="U284" s="146"/>
      <c r="V284" s="142"/>
      <c r="W284" s="144"/>
      <c r="X284" s="145"/>
      <c r="Y284" s="142"/>
      <c r="Z284" s="144"/>
    </row>
    <row r="285" spans="1:26">
      <c r="A285" s="231">
        <v>278</v>
      </c>
      <c r="B285" s="151">
        <v>4432</v>
      </c>
      <c r="C285" s="151">
        <v>70695903</v>
      </c>
      <c r="D285" s="152">
        <v>600074625</v>
      </c>
      <c r="E285" s="232" t="s">
        <v>1670</v>
      </c>
      <c r="F285" s="366"/>
      <c r="G285" s="174">
        <v>3900</v>
      </c>
      <c r="H285" s="174"/>
      <c r="I285" s="174"/>
      <c r="J285" s="174"/>
      <c r="K285" s="367">
        <f t="shared" si="11"/>
        <v>3900</v>
      </c>
      <c r="L285" s="366"/>
      <c r="M285" s="174"/>
      <c r="N285" s="174"/>
      <c r="O285" s="174"/>
      <c r="P285" s="174"/>
      <c r="Q285" s="367">
        <f t="shared" si="10"/>
        <v>0</v>
      </c>
      <c r="R285" s="140"/>
      <c r="S285" s="141"/>
      <c r="T285" s="142"/>
      <c r="U285" s="146"/>
      <c r="V285" s="142"/>
      <c r="W285" s="144"/>
      <c r="X285" s="145"/>
      <c r="Y285" s="142"/>
      <c r="Z285" s="144"/>
    </row>
    <row r="286" spans="1:26">
      <c r="A286" s="231">
        <v>279</v>
      </c>
      <c r="B286" s="151">
        <v>4459</v>
      </c>
      <c r="C286" s="151">
        <v>72742356</v>
      </c>
      <c r="D286" s="152">
        <v>650037171</v>
      </c>
      <c r="E286" s="232" t="s">
        <v>1678</v>
      </c>
      <c r="F286" s="366"/>
      <c r="G286" s="174">
        <v>65650</v>
      </c>
      <c r="H286" s="174"/>
      <c r="I286" s="174"/>
      <c r="J286" s="174"/>
      <c r="K286" s="367">
        <f t="shared" si="11"/>
        <v>65650</v>
      </c>
      <c r="L286" s="366"/>
      <c r="M286" s="174"/>
      <c r="N286" s="174"/>
      <c r="O286" s="174"/>
      <c r="P286" s="174"/>
      <c r="Q286" s="367">
        <f t="shared" si="10"/>
        <v>0</v>
      </c>
      <c r="R286" s="140"/>
      <c r="S286" s="141"/>
      <c r="T286" s="142"/>
      <c r="U286" s="146"/>
      <c r="V286" s="142"/>
      <c r="W286" s="144"/>
      <c r="X286" s="145"/>
      <c r="Y286" s="142"/>
      <c r="Z286" s="144"/>
    </row>
    <row r="287" spans="1:26">
      <c r="A287" s="231">
        <v>280</v>
      </c>
      <c r="B287" s="151">
        <v>4424</v>
      </c>
      <c r="C287" s="151">
        <v>72741562</v>
      </c>
      <c r="D287" s="152">
        <v>600074170</v>
      </c>
      <c r="E287" s="232" t="s">
        <v>1687</v>
      </c>
      <c r="F287" s="366"/>
      <c r="G287" s="174"/>
      <c r="H287" s="174"/>
      <c r="I287" s="174"/>
      <c r="J287" s="174"/>
      <c r="K287" s="367">
        <f t="shared" si="11"/>
        <v>0</v>
      </c>
      <c r="L287" s="366"/>
      <c r="M287" s="174"/>
      <c r="N287" s="174"/>
      <c r="O287" s="174"/>
      <c r="P287" s="174"/>
      <c r="Q287" s="367">
        <f t="shared" si="10"/>
        <v>0</v>
      </c>
      <c r="R287" s="140"/>
      <c r="S287" s="141"/>
      <c r="T287" s="142"/>
      <c r="U287" s="146"/>
      <c r="V287" s="142"/>
      <c r="W287" s="144"/>
      <c r="X287" s="145"/>
      <c r="Y287" s="142"/>
      <c r="Z287" s="144"/>
    </row>
    <row r="288" spans="1:26">
      <c r="A288" s="231">
        <v>281</v>
      </c>
      <c r="B288" s="151">
        <v>4489</v>
      </c>
      <c r="C288" s="151">
        <v>72742607</v>
      </c>
      <c r="D288" s="152">
        <v>600075036</v>
      </c>
      <c r="E288" s="233" t="s">
        <v>3096</v>
      </c>
      <c r="F288" s="366"/>
      <c r="G288" s="174">
        <v>29900</v>
      </c>
      <c r="H288" s="174"/>
      <c r="I288" s="174"/>
      <c r="J288" s="174"/>
      <c r="K288" s="367">
        <f t="shared" si="11"/>
        <v>29900</v>
      </c>
      <c r="L288" s="366"/>
      <c r="M288" s="174"/>
      <c r="N288" s="174"/>
      <c r="O288" s="174"/>
      <c r="P288" s="174"/>
      <c r="Q288" s="367">
        <f t="shared" si="10"/>
        <v>0</v>
      </c>
      <c r="R288" s="140"/>
      <c r="S288" s="141"/>
      <c r="T288" s="142"/>
      <c r="U288" s="146"/>
      <c r="V288" s="142"/>
      <c r="W288" s="144"/>
      <c r="X288" s="145"/>
      <c r="Y288" s="142"/>
      <c r="Z288" s="144"/>
    </row>
    <row r="289" spans="1:26">
      <c r="A289" s="231">
        <v>282</v>
      </c>
      <c r="B289" s="151">
        <v>4426</v>
      </c>
      <c r="C289" s="151">
        <v>72742160</v>
      </c>
      <c r="D289" s="152">
        <v>600074129</v>
      </c>
      <c r="E289" s="232" t="s">
        <v>1696</v>
      </c>
      <c r="F289" s="366"/>
      <c r="G289" s="174"/>
      <c r="H289" s="174"/>
      <c r="I289" s="174"/>
      <c r="J289" s="174"/>
      <c r="K289" s="367">
        <f t="shared" si="11"/>
        <v>0</v>
      </c>
      <c r="L289" s="366"/>
      <c r="M289" s="174"/>
      <c r="N289" s="174"/>
      <c r="O289" s="174"/>
      <c r="P289" s="174"/>
      <c r="Q289" s="367">
        <f t="shared" si="10"/>
        <v>0</v>
      </c>
      <c r="R289" s="140"/>
      <c r="S289" s="141"/>
      <c r="T289" s="142"/>
      <c r="U289" s="146"/>
      <c r="V289" s="142"/>
      <c r="W289" s="144"/>
      <c r="X289" s="145"/>
      <c r="Y289" s="142"/>
      <c r="Z289" s="144"/>
    </row>
    <row r="290" spans="1:26">
      <c r="A290" s="231">
        <v>283</v>
      </c>
      <c r="B290" s="151">
        <v>4461</v>
      </c>
      <c r="C290" s="151">
        <v>46750088</v>
      </c>
      <c r="D290" s="152">
        <v>600074765</v>
      </c>
      <c r="E290" s="232" t="s">
        <v>1701</v>
      </c>
      <c r="F290" s="366"/>
      <c r="G290" s="174">
        <v>144300</v>
      </c>
      <c r="H290" s="174"/>
      <c r="I290" s="174"/>
      <c r="J290" s="174"/>
      <c r="K290" s="367">
        <f t="shared" si="11"/>
        <v>144300</v>
      </c>
      <c r="L290" s="366"/>
      <c r="M290" s="174"/>
      <c r="N290" s="174"/>
      <c r="O290" s="174"/>
      <c r="P290" s="174"/>
      <c r="Q290" s="367">
        <f t="shared" si="10"/>
        <v>0</v>
      </c>
      <c r="R290" s="140"/>
      <c r="S290" s="141"/>
      <c r="T290" s="142"/>
      <c r="U290" s="146"/>
      <c r="V290" s="142"/>
      <c r="W290" s="144"/>
      <c r="X290" s="145"/>
      <c r="Y290" s="142"/>
      <c r="Z290" s="144"/>
    </row>
    <row r="291" spans="1:26">
      <c r="A291" s="231">
        <v>284</v>
      </c>
      <c r="B291" s="151">
        <v>4427</v>
      </c>
      <c r="C291" s="151">
        <v>70982678</v>
      </c>
      <c r="D291" s="152">
        <v>600074188</v>
      </c>
      <c r="E291" s="232" t="s">
        <v>1710</v>
      </c>
      <c r="F291" s="366"/>
      <c r="G291" s="174"/>
      <c r="H291" s="174"/>
      <c r="I291" s="174"/>
      <c r="J291" s="174"/>
      <c r="K291" s="367">
        <f t="shared" si="11"/>
        <v>0</v>
      </c>
      <c r="L291" s="366"/>
      <c r="M291" s="174"/>
      <c r="N291" s="174"/>
      <c r="O291" s="174"/>
      <c r="P291" s="174"/>
      <c r="Q291" s="367">
        <f t="shared" si="10"/>
        <v>0</v>
      </c>
      <c r="R291" s="140"/>
      <c r="S291" s="141"/>
      <c r="T291" s="142"/>
      <c r="U291" s="146"/>
      <c r="V291" s="142"/>
      <c r="W291" s="144"/>
      <c r="X291" s="145"/>
      <c r="Y291" s="142"/>
      <c r="Z291" s="144"/>
    </row>
    <row r="292" spans="1:26">
      <c r="A292" s="231">
        <v>285</v>
      </c>
      <c r="B292" s="151">
        <v>4462</v>
      </c>
      <c r="C292" s="151">
        <v>70982660</v>
      </c>
      <c r="D292" s="152">
        <v>600074676</v>
      </c>
      <c r="E292" s="232" t="s">
        <v>1717</v>
      </c>
      <c r="F292" s="366"/>
      <c r="G292" s="174">
        <v>18850</v>
      </c>
      <c r="H292" s="174"/>
      <c r="I292" s="174"/>
      <c r="J292" s="174"/>
      <c r="K292" s="367">
        <f t="shared" si="11"/>
        <v>18850</v>
      </c>
      <c r="L292" s="366"/>
      <c r="M292" s="174"/>
      <c r="N292" s="174"/>
      <c r="O292" s="174"/>
      <c r="P292" s="174"/>
      <c r="Q292" s="367">
        <f t="shared" si="10"/>
        <v>0</v>
      </c>
      <c r="R292" s="140"/>
      <c r="S292" s="141"/>
      <c r="T292" s="142"/>
      <c r="U292" s="146"/>
      <c r="V292" s="142"/>
      <c r="W292" s="144"/>
      <c r="X292" s="145"/>
      <c r="Y292" s="142"/>
      <c r="Z292" s="144"/>
    </row>
    <row r="293" spans="1:26">
      <c r="A293" s="231">
        <v>286</v>
      </c>
      <c r="B293" s="151">
        <v>4490</v>
      </c>
      <c r="C293" s="151">
        <v>72745088</v>
      </c>
      <c r="D293" s="152">
        <v>600074692</v>
      </c>
      <c r="E293" s="232" t="s">
        <v>1723</v>
      </c>
      <c r="F293" s="366"/>
      <c r="G293" s="174">
        <v>18850</v>
      </c>
      <c r="H293" s="174"/>
      <c r="I293" s="174"/>
      <c r="J293" s="174"/>
      <c r="K293" s="367">
        <f t="shared" si="11"/>
        <v>18850</v>
      </c>
      <c r="L293" s="366"/>
      <c r="M293" s="174"/>
      <c r="N293" s="174"/>
      <c r="O293" s="174"/>
      <c r="P293" s="174"/>
      <c r="Q293" s="367">
        <f t="shared" si="10"/>
        <v>0</v>
      </c>
      <c r="R293" s="140"/>
      <c r="S293" s="141"/>
      <c r="T293" s="142"/>
      <c r="U293" s="146"/>
      <c r="V293" s="142"/>
      <c r="W293" s="144"/>
      <c r="X293" s="145">
        <v>85814</v>
      </c>
      <c r="Y293" s="142" t="s">
        <v>4968</v>
      </c>
      <c r="Z293" s="144">
        <v>44648</v>
      </c>
    </row>
    <row r="294" spans="1:26">
      <c r="A294" s="231">
        <v>287</v>
      </c>
      <c r="B294" s="151">
        <v>4491</v>
      </c>
      <c r="C294" s="151">
        <v>72742437</v>
      </c>
      <c r="D294" s="152">
        <v>650050517</v>
      </c>
      <c r="E294" s="232" t="s">
        <v>1731</v>
      </c>
      <c r="F294" s="366"/>
      <c r="G294" s="174">
        <v>3250</v>
      </c>
      <c r="H294" s="174"/>
      <c r="I294" s="174"/>
      <c r="J294" s="174"/>
      <c r="K294" s="367">
        <f t="shared" si="11"/>
        <v>3250</v>
      </c>
      <c r="L294" s="366"/>
      <c r="M294" s="174"/>
      <c r="N294" s="174"/>
      <c r="O294" s="174"/>
      <c r="P294" s="174"/>
      <c r="Q294" s="367">
        <f t="shared" si="10"/>
        <v>0</v>
      </c>
      <c r="R294" s="140"/>
      <c r="S294" s="141"/>
      <c r="T294" s="142"/>
      <c r="U294" s="146"/>
      <c r="V294" s="142"/>
      <c r="W294" s="144"/>
      <c r="X294" s="145"/>
      <c r="Y294" s="142"/>
      <c r="Z294" s="144"/>
    </row>
    <row r="295" spans="1:26">
      <c r="A295" s="231">
        <v>288</v>
      </c>
      <c r="B295" s="151">
        <v>4465</v>
      </c>
      <c r="C295" s="151">
        <v>46750428</v>
      </c>
      <c r="D295" s="152">
        <v>600074757</v>
      </c>
      <c r="E295" s="232" t="s">
        <v>1738</v>
      </c>
      <c r="F295" s="366"/>
      <c r="G295" s="174">
        <v>102375</v>
      </c>
      <c r="H295" s="174"/>
      <c r="I295" s="174"/>
      <c r="J295" s="174"/>
      <c r="K295" s="367">
        <f t="shared" si="11"/>
        <v>102375</v>
      </c>
      <c r="L295" s="366"/>
      <c r="M295" s="174"/>
      <c r="N295" s="174"/>
      <c r="O295" s="174"/>
      <c r="P295" s="174"/>
      <c r="Q295" s="367">
        <f t="shared" si="10"/>
        <v>0</v>
      </c>
      <c r="R295" s="140"/>
      <c r="S295" s="141"/>
      <c r="T295" s="142"/>
      <c r="U295" s="146"/>
      <c r="V295" s="142"/>
      <c r="W295" s="144"/>
      <c r="X295" s="145"/>
      <c r="Y295" s="142"/>
      <c r="Z295" s="144"/>
    </row>
    <row r="296" spans="1:26">
      <c r="A296" s="231">
        <v>289</v>
      </c>
      <c r="B296" s="151">
        <v>4466</v>
      </c>
      <c r="C296" s="151">
        <v>70982074</v>
      </c>
      <c r="D296" s="152">
        <v>650039017</v>
      </c>
      <c r="E296" s="232" t="s">
        <v>1746</v>
      </c>
      <c r="F296" s="366"/>
      <c r="G296" s="174">
        <v>33475</v>
      </c>
      <c r="H296" s="174"/>
      <c r="I296" s="174"/>
      <c r="J296" s="174"/>
      <c r="K296" s="367">
        <f t="shared" si="11"/>
        <v>33475</v>
      </c>
      <c r="L296" s="366"/>
      <c r="M296" s="174"/>
      <c r="N296" s="174"/>
      <c r="O296" s="174"/>
      <c r="P296" s="174"/>
      <c r="Q296" s="367">
        <f t="shared" si="10"/>
        <v>0</v>
      </c>
      <c r="R296" s="140"/>
      <c r="S296" s="141"/>
      <c r="T296" s="142"/>
      <c r="U296" s="146"/>
      <c r="V296" s="142"/>
      <c r="W296" s="144"/>
      <c r="X296" s="145">
        <v>69537</v>
      </c>
      <c r="Y296" s="142" t="s">
        <v>4916</v>
      </c>
      <c r="Z296" s="144">
        <v>44622</v>
      </c>
    </row>
    <row r="297" spans="1:26">
      <c r="A297" s="231">
        <v>290</v>
      </c>
      <c r="B297" s="151">
        <v>4470</v>
      </c>
      <c r="C297" s="151">
        <v>70982112</v>
      </c>
      <c r="D297" s="152">
        <v>600075109</v>
      </c>
      <c r="E297" s="232" t="s">
        <v>1755</v>
      </c>
      <c r="F297" s="366"/>
      <c r="G297" s="174"/>
      <c r="H297" s="174"/>
      <c r="I297" s="174"/>
      <c r="J297" s="174"/>
      <c r="K297" s="367">
        <f t="shared" si="11"/>
        <v>0</v>
      </c>
      <c r="L297" s="366"/>
      <c r="M297" s="174"/>
      <c r="N297" s="174"/>
      <c r="O297" s="174"/>
      <c r="P297" s="174"/>
      <c r="Q297" s="367">
        <f t="shared" si="10"/>
        <v>0</v>
      </c>
      <c r="R297" s="140"/>
      <c r="S297" s="141"/>
      <c r="T297" s="142"/>
      <c r="U297" s="146"/>
      <c r="V297" s="142"/>
      <c r="W297" s="144"/>
      <c r="X297" s="145"/>
      <c r="Y297" s="142"/>
      <c r="Z297" s="144"/>
    </row>
    <row r="298" spans="1:26">
      <c r="A298" s="231">
        <v>291</v>
      </c>
      <c r="B298" s="151">
        <v>4486</v>
      </c>
      <c r="C298" s="151">
        <v>46750401</v>
      </c>
      <c r="D298" s="152">
        <v>600075176</v>
      </c>
      <c r="E298" s="232" t="s">
        <v>1761</v>
      </c>
      <c r="F298" s="366"/>
      <c r="G298" s="174"/>
      <c r="H298" s="174"/>
      <c r="I298" s="174"/>
      <c r="J298" s="174"/>
      <c r="K298" s="367">
        <f t="shared" si="11"/>
        <v>0</v>
      </c>
      <c r="L298" s="366"/>
      <c r="M298" s="174"/>
      <c r="N298" s="174"/>
      <c r="O298" s="174"/>
      <c r="P298" s="174"/>
      <c r="Q298" s="367">
        <f t="shared" si="10"/>
        <v>0</v>
      </c>
      <c r="R298" s="140"/>
      <c r="S298" s="141"/>
      <c r="T298" s="142"/>
      <c r="U298" s="146"/>
      <c r="V298" s="142"/>
      <c r="W298" s="144"/>
      <c r="X298" s="145">
        <v>831</v>
      </c>
      <c r="Y298" s="142" t="s">
        <v>4940</v>
      </c>
      <c r="Z298" s="144">
        <v>44648</v>
      </c>
    </row>
    <row r="299" spans="1:26">
      <c r="A299" s="231">
        <v>292</v>
      </c>
      <c r="B299" s="151">
        <v>4419</v>
      </c>
      <c r="C299" s="151">
        <v>72744049</v>
      </c>
      <c r="D299" s="152">
        <v>600074056</v>
      </c>
      <c r="E299" s="232" t="s">
        <v>1766</v>
      </c>
      <c r="F299" s="366"/>
      <c r="G299" s="174"/>
      <c r="H299" s="174"/>
      <c r="I299" s="174"/>
      <c r="J299" s="174"/>
      <c r="K299" s="367">
        <f t="shared" si="11"/>
        <v>0</v>
      </c>
      <c r="L299" s="366"/>
      <c r="M299" s="174"/>
      <c r="N299" s="174"/>
      <c r="O299" s="174"/>
      <c r="P299" s="174"/>
      <c r="Q299" s="367">
        <f t="shared" si="10"/>
        <v>0</v>
      </c>
      <c r="R299" s="140"/>
      <c r="S299" s="141"/>
      <c r="T299" s="142"/>
      <c r="U299" s="146"/>
      <c r="V299" s="142"/>
      <c r="W299" s="144"/>
      <c r="X299" s="145"/>
      <c r="Y299" s="142"/>
      <c r="Z299" s="144"/>
    </row>
    <row r="300" spans="1:26">
      <c r="A300" s="231">
        <v>293</v>
      </c>
      <c r="B300" s="151">
        <v>4464</v>
      </c>
      <c r="C300" s="151">
        <v>46750461</v>
      </c>
      <c r="D300" s="152">
        <v>600074943</v>
      </c>
      <c r="E300" s="232" t="s">
        <v>1771</v>
      </c>
      <c r="F300" s="366"/>
      <c r="G300" s="174">
        <v>88075</v>
      </c>
      <c r="H300" s="174"/>
      <c r="I300" s="174"/>
      <c r="J300" s="174"/>
      <c r="K300" s="367">
        <f t="shared" si="11"/>
        <v>88075</v>
      </c>
      <c r="L300" s="366"/>
      <c r="M300" s="174"/>
      <c r="N300" s="174"/>
      <c r="O300" s="174"/>
      <c r="P300" s="174"/>
      <c r="Q300" s="367">
        <f t="shared" si="10"/>
        <v>0</v>
      </c>
      <c r="R300" s="140"/>
      <c r="S300" s="141"/>
      <c r="T300" s="142"/>
      <c r="U300" s="146"/>
      <c r="V300" s="142"/>
      <c r="W300" s="144"/>
      <c r="X300" s="145"/>
      <c r="Y300" s="142"/>
      <c r="Z300" s="144"/>
    </row>
    <row r="301" spans="1:26">
      <c r="A301" s="231">
        <v>294</v>
      </c>
      <c r="B301" s="151">
        <v>4457</v>
      </c>
      <c r="C301" s="151">
        <v>72743964</v>
      </c>
      <c r="D301" s="152">
        <v>600074609</v>
      </c>
      <c r="E301" s="232" t="s">
        <v>1775</v>
      </c>
      <c r="F301" s="366"/>
      <c r="G301" s="174">
        <v>65000</v>
      </c>
      <c r="H301" s="174"/>
      <c r="I301" s="174"/>
      <c r="J301" s="174"/>
      <c r="K301" s="367">
        <f t="shared" si="11"/>
        <v>65000</v>
      </c>
      <c r="L301" s="366"/>
      <c r="M301" s="174"/>
      <c r="N301" s="174"/>
      <c r="O301" s="174"/>
      <c r="P301" s="174"/>
      <c r="Q301" s="367">
        <f t="shared" si="10"/>
        <v>0</v>
      </c>
      <c r="R301" s="140"/>
      <c r="S301" s="141"/>
      <c r="T301" s="142"/>
      <c r="U301" s="146"/>
      <c r="V301" s="142"/>
      <c r="W301" s="144"/>
      <c r="X301" s="145"/>
      <c r="Y301" s="142"/>
      <c r="Z301" s="144"/>
    </row>
    <row r="302" spans="1:26">
      <c r="A302" s="231">
        <v>295</v>
      </c>
      <c r="B302" s="151">
        <v>4456</v>
      </c>
      <c r="C302" s="151">
        <v>68430132</v>
      </c>
      <c r="D302" s="152">
        <v>600074617</v>
      </c>
      <c r="E302" s="232" t="s">
        <v>1781</v>
      </c>
      <c r="F302" s="366"/>
      <c r="G302" s="174">
        <v>219050</v>
      </c>
      <c r="H302" s="174"/>
      <c r="I302" s="174"/>
      <c r="J302" s="174"/>
      <c r="K302" s="367">
        <f t="shared" si="11"/>
        <v>219050</v>
      </c>
      <c r="L302" s="366"/>
      <c r="M302" s="174"/>
      <c r="N302" s="174"/>
      <c r="O302" s="174"/>
      <c r="P302" s="174"/>
      <c r="Q302" s="367">
        <f t="shared" si="10"/>
        <v>0</v>
      </c>
      <c r="R302" s="140"/>
      <c r="S302" s="141"/>
      <c r="T302" s="142"/>
      <c r="U302" s="146"/>
      <c r="V302" s="142"/>
      <c r="W302" s="144"/>
      <c r="X302" s="145"/>
      <c r="Y302" s="142"/>
      <c r="Z302" s="144"/>
    </row>
    <row r="303" spans="1:26">
      <c r="A303" s="231">
        <v>296</v>
      </c>
      <c r="B303" s="151">
        <v>4478</v>
      </c>
      <c r="C303" s="151">
        <v>70975191</v>
      </c>
      <c r="D303" s="152">
        <v>600075141</v>
      </c>
      <c r="E303" s="232" t="s">
        <v>1786</v>
      </c>
      <c r="F303" s="366"/>
      <c r="G303" s="174">
        <v>40625</v>
      </c>
      <c r="H303" s="174"/>
      <c r="I303" s="174"/>
      <c r="J303" s="174"/>
      <c r="K303" s="367">
        <f t="shared" si="11"/>
        <v>40625</v>
      </c>
      <c r="L303" s="366"/>
      <c r="M303" s="174"/>
      <c r="N303" s="174"/>
      <c r="O303" s="174"/>
      <c r="P303" s="174"/>
      <c r="Q303" s="367">
        <f t="shared" si="10"/>
        <v>0</v>
      </c>
      <c r="R303" s="140"/>
      <c r="S303" s="141"/>
      <c r="T303" s="142"/>
      <c r="U303" s="146"/>
      <c r="V303" s="142"/>
      <c r="W303" s="144"/>
      <c r="X303" s="145"/>
      <c r="Y303" s="142"/>
      <c r="Z303" s="144"/>
    </row>
    <row r="304" spans="1:26">
      <c r="A304" s="231">
        <v>297</v>
      </c>
      <c r="B304" s="151">
        <v>4471</v>
      </c>
      <c r="C304" s="151">
        <v>70975205</v>
      </c>
      <c r="D304" s="152">
        <v>600075061</v>
      </c>
      <c r="E304" s="232" t="s">
        <v>1791</v>
      </c>
      <c r="F304" s="366"/>
      <c r="G304" s="174"/>
      <c r="H304" s="174"/>
      <c r="I304" s="174"/>
      <c r="J304" s="174"/>
      <c r="K304" s="367">
        <f t="shared" si="11"/>
        <v>0</v>
      </c>
      <c r="L304" s="366"/>
      <c r="M304" s="174"/>
      <c r="N304" s="174"/>
      <c r="O304" s="174"/>
      <c r="P304" s="174"/>
      <c r="Q304" s="367">
        <f t="shared" si="10"/>
        <v>0</v>
      </c>
      <c r="R304" s="140"/>
      <c r="S304" s="141"/>
      <c r="T304" s="142"/>
      <c r="U304" s="146"/>
      <c r="V304" s="142"/>
      <c r="W304" s="144"/>
      <c r="X304" s="145"/>
      <c r="Y304" s="142"/>
      <c r="Z304" s="144"/>
    </row>
    <row r="305" spans="1:26">
      <c r="A305" s="231">
        <v>298</v>
      </c>
      <c r="B305" s="151">
        <v>4474</v>
      </c>
      <c r="C305" s="151">
        <v>49864661</v>
      </c>
      <c r="D305" s="152">
        <v>600075192</v>
      </c>
      <c r="E305" s="232" t="s">
        <v>1795</v>
      </c>
      <c r="F305" s="366"/>
      <c r="G305" s="174"/>
      <c r="H305" s="174"/>
      <c r="I305" s="174"/>
      <c r="J305" s="174"/>
      <c r="K305" s="367">
        <f t="shared" si="11"/>
        <v>0</v>
      </c>
      <c r="L305" s="366"/>
      <c r="M305" s="174"/>
      <c r="N305" s="174"/>
      <c r="O305" s="174"/>
      <c r="P305" s="174"/>
      <c r="Q305" s="367">
        <f t="shared" si="10"/>
        <v>0</v>
      </c>
      <c r="R305" s="140"/>
      <c r="S305" s="141"/>
      <c r="T305" s="142"/>
      <c r="U305" s="146"/>
      <c r="V305" s="142"/>
      <c r="W305" s="144"/>
      <c r="X305" s="145"/>
      <c r="Y305" s="142"/>
      <c r="Z305" s="144"/>
    </row>
    <row r="306" spans="1:26">
      <c r="A306" s="231">
        <v>299</v>
      </c>
      <c r="B306" s="151">
        <v>4402</v>
      </c>
      <c r="C306" s="151">
        <v>70695342</v>
      </c>
      <c r="D306" s="152">
        <v>600074021</v>
      </c>
      <c r="E306" s="232" t="s">
        <v>1800</v>
      </c>
      <c r="F306" s="366"/>
      <c r="G306" s="174"/>
      <c r="H306" s="174"/>
      <c r="I306" s="174"/>
      <c r="J306" s="174"/>
      <c r="K306" s="367">
        <f t="shared" si="11"/>
        <v>0</v>
      </c>
      <c r="L306" s="366"/>
      <c r="M306" s="174"/>
      <c r="N306" s="174"/>
      <c r="O306" s="174"/>
      <c r="P306" s="174"/>
      <c r="Q306" s="367">
        <f t="shared" si="10"/>
        <v>0</v>
      </c>
      <c r="R306" s="140"/>
      <c r="S306" s="141"/>
      <c r="T306" s="142"/>
      <c r="U306" s="146"/>
      <c r="V306" s="142"/>
      <c r="W306" s="144"/>
      <c r="X306" s="145"/>
      <c r="Y306" s="142"/>
      <c r="Z306" s="144"/>
    </row>
    <row r="307" spans="1:26">
      <c r="A307" s="231">
        <v>300</v>
      </c>
      <c r="B307" s="151">
        <v>4481</v>
      </c>
      <c r="C307" s="151">
        <v>70942692</v>
      </c>
      <c r="D307" s="152">
        <v>600074722</v>
      </c>
      <c r="E307" s="232" t="s">
        <v>1804</v>
      </c>
      <c r="F307" s="366"/>
      <c r="G307" s="174">
        <v>80600</v>
      </c>
      <c r="H307" s="174"/>
      <c r="I307" s="174"/>
      <c r="J307" s="174"/>
      <c r="K307" s="367">
        <f t="shared" si="11"/>
        <v>80600</v>
      </c>
      <c r="L307" s="366"/>
      <c r="M307" s="174"/>
      <c r="N307" s="174"/>
      <c r="O307" s="174"/>
      <c r="P307" s="174"/>
      <c r="Q307" s="367">
        <f t="shared" si="10"/>
        <v>0</v>
      </c>
      <c r="R307" s="140"/>
      <c r="S307" s="141"/>
      <c r="T307" s="142"/>
      <c r="U307" s="146"/>
      <c r="V307" s="142"/>
      <c r="W307" s="144"/>
      <c r="X307" s="145"/>
      <c r="Y307" s="142"/>
      <c r="Z307" s="144"/>
    </row>
    <row r="308" spans="1:26">
      <c r="A308" s="231">
        <v>301</v>
      </c>
      <c r="B308" s="151">
        <v>4469</v>
      </c>
      <c r="C308" s="151">
        <v>70695334</v>
      </c>
      <c r="D308" s="152">
        <v>600075079</v>
      </c>
      <c r="E308" s="232" t="s">
        <v>1808</v>
      </c>
      <c r="F308" s="366"/>
      <c r="G308" s="174"/>
      <c r="H308" s="174"/>
      <c r="I308" s="174"/>
      <c r="J308" s="174"/>
      <c r="K308" s="367">
        <f t="shared" si="11"/>
        <v>0</v>
      </c>
      <c r="L308" s="366"/>
      <c r="M308" s="174"/>
      <c r="N308" s="174"/>
      <c r="O308" s="174"/>
      <c r="P308" s="174"/>
      <c r="Q308" s="367">
        <f t="shared" si="10"/>
        <v>0</v>
      </c>
      <c r="R308" s="140"/>
      <c r="S308" s="141"/>
      <c r="T308" s="142"/>
      <c r="U308" s="146"/>
      <c r="V308" s="142"/>
      <c r="W308" s="144"/>
      <c r="X308" s="145"/>
      <c r="Y308" s="142"/>
      <c r="Z308" s="144"/>
    </row>
    <row r="309" spans="1:26">
      <c r="A309" s="231">
        <v>302</v>
      </c>
      <c r="B309" s="151">
        <v>4451</v>
      </c>
      <c r="C309" s="151">
        <v>49864653</v>
      </c>
      <c r="D309" s="152">
        <v>600074927</v>
      </c>
      <c r="E309" s="232" t="s">
        <v>1812</v>
      </c>
      <c r="F309" s="366"/>
      <c r="G309" s="174">
        <v>161200</v>
      </c>
      <c r="H309" s="174"/>
      <c r="I309" s="174"/>
      <c r="J309" s="174"/>
      <c r="K309" s="367">
        <f t="shared" si="11"/>
        <v>161200</v>
      </c>
      <c r="L309" s="366"/>
      <c r="M309" s="174"/>
      <c r="N309" s="174"/>
      <c r="O309" s="174"/>
      <c r="P309" s="174"/>
      <c r="Q309" s="367">
        <f t="shared" si="10"/>
        <v>0</v>
      </c>
      <c r="R309" s="140"/>
      <c r="S309" s="141"/>
      <c r="T309" s="142"/>
      <c r="U309" s="146"/>
      <c r="V309" s="142"/>
      <c r="W309" s="144"/>
      <c r="X309" s="145"/>
      <c r="Y309" s="142"/>
      <c r="Z309" s="144"/>
    </row>
    <row r="310" spans="1:26">
      <c r="A310" s="231">
        <v>303</v>
      </c>
      <c r="B310" s="151">
        <v>4450</v>
      </c>
      <c r="C310" s="151">
        <v>72744995</v>
      </c>
      <c r="D310" s="152">
        <v>650033841</v>
      </c>
      <c r="E310" s="232" t="s">
        <v>1816</v>
      </c>
      <c r="F310" s="366"/>
      <c r="G310" s="174">
        <v>19825</v>
      </c>
      <c r="H310" s="174"/>
      <c r="I310" s="174"/>
      <c r="J310" s="174"/>
      <c r="K310" s="367">
        <f t="shared" si="11"/>
        <v>19825</v>
      </c>
      <c r="L310" s="366"/>
      <c r="M310" s="174"/>
      <c r="N310" s="174"/>
      <c r="O310" s="174"/>
      <c r="P310" s="174"/>
      <c r="Q310" s="367">
        <f t="shared" si="10"/>
        <v>0</v>
      </c>
      <c r="R310" s="140"/>
      <c r="S310" s="141"/>
      <c r="T310" s="142"/>
      <c r="U310" s="146"/>
      <c r="V310" s="142"/>
      <c r="W310" s="144"/>
      <c r="X310" s="145"/>
      <c r="Y310" s="142"/>
      <c r="Z310" s="144"/>
    </row>
    <row r="311" spans="1:26">
      <c r="A311" s="231">
        <v>304</v>
      </c>
      <c r="B311" s="151">
        <v>4430</v>
      </c>
      <c r="C311" s="151">
        <v>70695024</v>
      </c>
      <c r="D311" s="152">
        <v>600074862</v>
      </c>
      <c r="E311" s="232" t="s">
        <v>1821</v>
      </c>
      <c r="F311" s="366"/>
      <c r="G311" s="174">
        <v>21125</v>
      </c>
      <c r="H311" s="174"/>
      <c r="I311" s="174"/>
      <c r="J311" s="174"/>
      <c r="K311" s="367">
        <f t="shared" si="11"/>
        <v>21125</v>
      </c>
      <c r="L311" s="366"/>
      <c r="M311" s="174"/>
      <c r="N311" s="174"/>
      <c r="O311" s="174"/>
      <c r="P311" s="174"/>
      <c r="Q311" s="367">
        <f t="shared" si="10"/>
        <v>0</v>
      </c>
      <c r="R311" s="140"/>
      <c r="S311" s="141"/>
      <c r="T311" s="142"/>
      <c r="U311" s="146"/>
      <c r="V311" s="142"/>
      <c r="W311" s="144"/>
      <c r="X311" s="145"/>
      <c r="Y311" s="142"/>
      <c r="Z311" s="144"/>
    </row>
    <row r="312" spans="1:26">
      <c r="A312" s="231">
        <v>305</v>
      </c>
      <c r="B312" s="151">
        <v>4433</v>
      </c>
      <c r="C312" s="151">
        <v>70695440</v>
      </c>
      <c r="D312" s="152">
        <v>600075001</v>
      </c>
      <c r="E312" s="232" t="s">
        <v>1827</v>
      </c>
      <c r="F312" s="366"/>
      <c r="G312" s="174">
        <v>3250</v>
      </c>
      <c r="H312" s="174"/>
      <c r="I312" s="174"/>
      <c r="J312" s="174"/>
      <c r="K312" s="367">
        <f t="shared" si="11"/>
        <v>3250</v>
      </c>
      <c r="L312" s="366"/>
      <c r="M312" s="174"/>
      <c r="N312" s="174"/>
      <c r="O312" s="174"/>
      <c r="P312" s="174"/>
      <c r="Q312" s="367">
        <f t="shared" si="10"/>
        <v>0</v>
      </c>
      <c r="R312" s="140"/>
      <c r="S312" s="141"/>
      <c r="T312" s="142"/>
      <c r="U312" s="146"/>
      <c r="V312" s="142"/>
      <c r="W312" s="144"/>
      <c r="X312" s="145"/>
      <c r="Y312" s="142"/>
      <c r="Z312" s="144"/>
    </row>
    <row r="313" spans="1:26">
      <c r="A313" s="231">
        <v>306</v>
      </c>
      <c r="B313" s="151">
        <v>4487</v>
      </c>
      <c r="C313" s="151">
        <v>70698503</v>
      </c>
      <c r="D313" s="152">
        <v>600074854</v>
      </c>
      <c r="E313" s="232" t="s">
        <v>1833</v>
      </c>
      <c r="F313" s="366"/>
      <c r="G313" s="174">
        <v>29900</v>
      </c>
      <c r="H313" s="174"/>
      <c r="I313" s="174"/>
      <c r="J313" s="174"/>
      <c r="K313" s="367">
        <f t="shared" si="11"/>
        <v>29900</v>
      </c>
      <c r="L313" s="366"/>
      <c r="M313" s="174"/>
      <c r="N313" s="174"/>
      <c r="O313" s="174"/>
      <c r="P313" s="174"/>
      <c r="Q313" s="367">
        <f t="shared" si="10"/>
        <v>0</v>
      </c>
      <c r="R313" s="140"/>
      <c r="S313" s="141"/>
      <c r="T313" s="142"/>
      <c r="U313" s="146"/>
      <c r="V313" s="142"/>
      <c r="W313" s="144"/>
      <c r="X313" s="145"/>
      <c r="Y313" s="142"/>
      <c r="Z313" s="144"/>
    </row>
    <row r="314" spans="1:26">
      <c r="A314" s="231">
        <v>307</v>
      </c>
      <c r="B314" s="151">
        <v>4488</v>
      </c>
      <c r="C314" s="151">
        <v>72742089</v>
      </c>
      <c r="D314" s="152">
        <v>600074803</v>
      </c>
      <c r="E314" s="232" t="s">
        <v>1840</v>
      </c>
      <c r="F314" s="366"/>
      <c r="G314" s="174">
        <v>3250</v>
      </c>
      <c r="H314" s="174"/>
      <c r="I314" s="174"/>
      <c r="J314" s="174"/>
      <c r="K314" s="367">
        <f t="shared" si="11"/>
        <v>3250</v>
      </c>
      <c r="L314" s="366"/>
      <c r="M314" s="174"/>
      <c r="N314" s="174"/>
      <c r="O314" s="174"/>
      <c r="P314" s="174"/>
      <c r="Q314" s="367">
        <f t="shared" si="10"/>
        <v>0</v>
      </c>
      <c r="R314" s="140"/>
      <c r="S314" s="141"/>
      <c r="T314" s="142"/>
      <c r="U314" s="146"/>
      <c r="V314" s="142"/>
      <c r="W314" s="144"/>
      <c r="X314" s="145"/>
      <c r="Y314" s="142"/>
      <c r="Z314" s="144"/>
    </row>
    <row r="315" spans="1:26">
      <c r="A315" s="231">
        <v>308</v>
      </c>
      <c r="B315" s="151">
        <v>4434</v>
      </c>
      <c r="C315" s="151">
        <v>72744481</v>
      </c>
      <c r="D315" s="152">
        <v>650025768</v>
      </c>
      <c r="E315" s="232" t="s">
        <v>1847</v>
      </c>
      <c r="F315" s="366"/>
      <c r="G315" s="174">
        <v>78000</v>
      </c>
      <c r="H315" s="174"/>
      <c r="I315" s="174"/>
      <c r="J315" s="174"/>
      <c r="K315" s="367">
        <f t="shared" si="11"/>
        <v>78000</v>
      </c>
      <c r="L315" s="366"/>
      <c r="M315" s="174"/>
      <c r="N315" s="174"/>
      <c r="O315" s="174"/>
      <c r="P315" s="174"/>
      <c r="Q315" s="367">
        <f t="shared" si="10"/>
        <v>0</v>
      </c>
      <c r="R315" s="140"/>
      <c r="S315" s="141"/>
      <c r="T315" s="142"/>
      <c r="U315" s="146"/>
      <c r="V315" s="142"/>
      <c r="W315" s="144"/>
      <c r="X315" s="145"/>
      <c r="Y315" s="142"/>
      <c r="Z315" s="144"/>
    </row>
    <row r="316" spans="1:26">
      <c r="A316" s="231">
        <v>309</v>
      </c>
      <c r="B316" s="151">
        <v>4441</v>
      </c>
      <c r="C316" s="151">
        <v>46750495</v>
      </c>
      <c r="D316" s="152">
        <v>600074668</v>
      </c>
      <c r="E316" s="232" t="s">
        <v>1855</v>
      </c>
      <c r="F316" s="366"/>
      <c r="G316" s="174">
        <v>3250</v>
      </c>
      <c r="H316" s="174"/>
      <c r="I316" s="174"/>
      <c r="J316" s="174"/>
      <c r="K316" s="367">
        <f t="shared" si="11"/>
        <v>3250</v>
      </c>
      <c r="L316" s="366"/>
      <c r="M316" s="174"/>
      <c r="N316" s="174"/>
      <c r="O316" s="174"/>
      <c r="P316" s="174"/>
      <c r="Q316" s="367">
        <f t="shared" si="10"/>
        <v>0</v>
      </c>
      <c r="R316" s="140"/>
      <c r="S316" s="141"/>
      <c r="T316" s="142"/>
      <c r="U316" s="146"/>
      <c r="V316" s="142"/>
      <c r="W316" s="144"/>
      <c r="X316" s="145"/>
      <c r="Y316" s="142"/>
      <c r="Z316" s="144"/>
    </row>
    <row r="317" spans="1:26">
      <c r="A317" s="231">
        <v>310</v>
      </c>
      <c r="B317" s="151">
        <v>4428</v>
      </c>
      <c r="C317" s="151">
        <v>71010513</v>
      </c>
      <c r="D317" s="152">
        <v>600074242</v>
      </c>
      <c r="E317" s="232" t="s">
        <v>1863</v>
      </c>
      <c r="F317" s="366"/>
      <c r="G317" s="174"/>
      <c r="H317" s="174"/>
      <c r="I317" s="174"/>
      <c r="J317" s="174"/>
      <c r="K317" s="367">
        <f t="shared" si="11"/>
        <v>0</v>
      </c>
      <c r="L317" s="366"/>
      <c r="M317" s="174"/>
      <c r="N317" s="174"/>
      <c r="O317" s="174"/>
      <c r="P317" s="174"/>
      <c r="Q317" s="367">
        <f t="shared" si="10"/>
        <v>0</v>
      </c>
      <c r="R317" s="140"/>
      <c r="S317" s="141"/>
      <c r="T317" s="142"/>
      <c r="U317" s="146"/>
      <c r="V317" s="142"/>
      <c r="W317" s="144"/>
      <c r="X317" s="145"/>
      <c r="Y317" s="142"/>
      <c r="Z317" s="144"/>
    </row>
    <row r="318" spans="1:26">
      <c r="A318" s="231">
        <v>311</v>
      </c>
      <c r="B318" s="151">
        <v>4463</v>
      </c>
      <c r="C318" s="151">
        <v>71010467</v>
      </c>
      <c r="D318" s="152">
        <v>600074684</v>
      </c>
      <c r="E318" s="232" t="s">
        <v>1871</v>
      </c>
      <c r="F318" s="366"/>
      <c r="G318" s="174">
        <v>3250</v>
      </c>
      <c r="H318" s="174"/>
      <c r="I318" s="174"/>
      <c r="J318" s="174"/>
      <c r="K318" s="367">
        <f t="shared" si="11"/>
        <v>3250</v>
      </c>
      <c r="L318" s="366"/>
      <c r="M318" s="174"/>
      <c r="N318" s="174"/>
      <c r="O318" s="174"/>
      <c r="P318" s="174"/>
      <c r="Q318" s="367">
        <f t="shared" si="10"/>
        <v>0</v>
      </c>
      <c r="R318" s="140"/>
      <c r="S318" s="141"/>
      <c r="T318" s="142"/>
      <c r="U318" s="146"/>
      <c r="V318" s="142"/>
      <c r="W318" s="144"/>
      <c r="X318" s="145"/>
      <c r="Y318" s="142"/>
      <c r="Z318" s="144"/>
    </row>
    <row r="319" spans="1:26">
      <c r="A319" s="231">
        <v>312</v>
      </c>
      <c r="B319" s="151">
        <v>5489</v>
      </c>
      <c r="C319" s="151">
        <v>71166289</v>
      </c>
      <c r="D319" s="152">
        <v>600099482</v>
      </c>
      <c r="E319" s="232" t="s">
        <v>1875</v>
      </c>
      <c r="F319" s="366"/>
      <c r="G319" s="174"/>
      <c r="H319" s="174"/>
      <c r="I319" s="174"/>
      <c r="J319" s="174"/>
      <c r="K319" s="367">
        <f t="shared" si="11"/>
        <v>0</v>
      </c>
      <c r="L319" s="366"/>
      <c r="M319" s="174"/>
      <c r="N319" s="174"/>
      <c r="O319" s="174"/>
      <c r="P319" s="174"/>
      <c r="Q319" s="367">
        <f t="shared" si="10"/>
        <v>0</v>
      </c>
      <c r="R319" s="140"/>
      <c r="S319" s="141"/>
      <c r="T319" s="142"/>
      <c r="U319" s="146"/>
      <c r="V319" s="142"/>
      <c r="W319" s="144"/>
      <c r="X319" s="145"/>
      <c r="Y319" s="142"/>
      <c r="Z319" s="144"/>
    </row>
    <row r="320" spans="1:26">
      <c r="A320" s="231">
        <v>313</v>
      </c>
      <c r="B320" s="151">
        <v>5451</v>
      </c>
      <c r="C320" s="151">
        <v>70939331</v>
      </c>
      <c r="D320" s="150">
        <v>600098893</v>
      </c>
      <c r="E320" s="228" t="s">
        <v>4187</v>
      </c>
      <c r="F320" s="366"/>
      <c r="G320" s="174"/>
      <c r="H320" s="174"/>
      <c r="I320" s="174"/>
      <c r="J320" s="174"/>
      <c r="K320" s="367">
        <f t="shared" si="11"/>
        <v>0</v>
      </c>
      <c r="L320" s="366"/>
      <c r="M320" s="174"/>
      <c r="N320" s="174"/>
      <c r="O320" s="174"/>
      <c r="P320" s="174"/>
      <c r="Q320" s="367">
        <f t="shared" si="10"/>
        <v>0</v>
      </c>
      <c r="R320" s="140"/>
      <c r="S320" s="141"/>
      <c r="T320" s="142"/>
      <c r="U320" s="146"/>
      <c r="V320" s="142"/>
      <c r="W320" s="144"/>
      <c r="X320" s="145"/>
      <c r="Y320" s="142"/>
      <c r="Z320" s="144"/>
    </row>
    <row r="321" spans="1:26">
      <c r="A321" s="231">
        <v>314</v>
      </c>
      <c r="B321" s="151">
        <v>5450</v>
      </c>
      <c r="C321" s="151">
        <v>70939322</v>
      </c>
      <c r="D321" s="152">
        <v>600098834</v>
      </c>
      <c r="E321" s="232" t="s">
        <v>2768</v>
      </c>
      <c r="F321" s="366"/>
      <c r="G321" s="174"/>
      <c r="H321" s="174"/>
      <c r="I321" s="174"/>
      <c r="J321" s="174"/>
      <c r="K321" s="367">
        <f t="shared" si="11"/>
        <v>0</v>
      </c>
      <c r="L321" s="366"/>
      <c r="M321" s="174"/>
      <c r="N321" s="174"/>
      <c r="O321" s="174"/>
      <c r="P321" s="174"/>
      <c r="Q321" s="367">
        <f t="shared" si="10"/>
        <v>0</v>
      </c>
      <c r="R321" s="140"/>
      <c r="S321" s="141"/>
      <c r="T321" s="142"/>
      <c r="U321" s="146"/>
      <c r="V321" s="142"/>
      <c r="W321" s="144"/>
      <c r="X321" s="145"/>
      <c r="Y321" s="142"/>
      <c r="Z321" s="144"/>
    </row>
    <row r="322" spans="1:26">
      <c r="A322" s="231">
        <v>315</v>
      </c>
      <c r="B322" s="151">
        <v>5447</v>
      </c>
      <c r="C322" s="151">
        <v>854816</v>
      </c>
      <c r="D322" s="152">
        <v>600099512</v>
      </c>
      <c r="E322" s="232" t="s">
        <v>1889</v>
      </c>
      <c r="F322" s="366"/>
      <c r="G322" s="174"/>
      <c r="H322" s="174"/>
      <c r="I322" s="174"/>
      <c r="J322" s="174"/>
      <c r="K322" s="367">
        <f t="shared" si="11"/>
        <v>0</v>
      </c>
      <c r="L322" s="366"/>
      <c r="M322" s="174"/>
      <c r="N322" s="174"/>
      <c r="O322" s="174"/>
      <c r="P322" s="174"/>
      <c r="Q322" s="367">
        <f t="shared" si="10"/>
        <v>0</v>
      </c>
      <c r="R322" s="140"/>
      <c r="S322" s="141"/>
      <c r="T322" s="142"/>
      <c r="U322" s="146"/>
      <c r="V322" s="142"/>
      <c r="W322" s="144"/>
      <c r="X322" s="145"/>
      <c r="Y322" s="142"/>
      <c r="Z322" s="144"/>
    </row>
    <row r="323" spans="1:26">
      <c r="A323" s="231">
        <v>316</v>
      </c>
      <c r="B323" s="151">
        <v>5444</v>
      </c>
      <c r="C323" s="151">
        <v>854824</v>
      </c>
      <c r="D323" s="152">
        <v>600099296</v>
      </c>
      <c r="E323" s="232" t="s">
        <v>1894</v>
      </c>
      <c r="F323" s="366"/>
      <c r="G323" s="174">
        <v>67600</v>
      </c>
      <c r="H323" s="174"/>
      <c r="I323" s="174"/>
      <c r="J323" s="174"/>
      <c r="K323" s="367">
        <f t="shared" si="11"/>
        <v>67600</v>
      </c>
      <c r="L323" s="366"/>
      <c r="M323" s="174"/>
      <c r="N323" s="174"/>
      <c r="O323" s="174"/>
      <c r="P323" s="174"/>
      <c r="Q323" s="367">
        <f t="shared" ref="Q323:Q386" si="12">SUM(L323:P323)</f>
        <v>0</v>
      </c>
      <c r="R323" s="140"/>
      <c r="S323" s="141"/>
      <c r="T323" s="142"/>
      <c r="U323" s="146"/>
      <c r="V323" s="142"/>
      <c r="W323" s="144"/>
      <c r="X323" s="145"/>
      <c r="Y323" s="142"/>
      <c r="Z323" s="144"/>
    </row>
    <row r="324" spans="1:26">
      <c r="A324" s="231">
        <v>317</v>
      </c>
      <c r="B324" s="151">
        <v>5449</v>
      </c>
      <c r="C324" s="151">
        <v>70188408</v>
      </c>
      <c r="D324" s="152">
        <v>600099458</v>
      </c>
      <c r="E324" s="232" t="s">
        <v>1899</v>
      </c>
      <c r="F324" s="366"/>
      <c r="G324" s="174">
        <v>32175</v>
      </c>
      <c r="H324" s="174"/>
      <c r="I324" s="174"/>
      <c r="J324" s="174"/>
      <c r="K324" s="367">
        <f t="shared" si="11"/>
        <v>32175</v>
      </c>
      <c r="L324" s="366"/>
      <c r="M324" s="174"/>
      <c r="N324" s="174"/>
      <c r="O324" s="174"/>
      <c r="P324" s="174"/>
      <c r="Q324" s="367">
        <f t="shared" si="12"/>
        <v>0</v>
      </c>
      <c r="R324" s="140"/>
      <c r="S324" s="141"/>
      <c r="T324" s="142"/>
      <c r="U324" s="146"/>
      <c r="V324" s="142"/>
      <c r="W324" s="144"/>
      <c r="X324" s="145"/>
      <c r="Y324" s="142"/>
      <c r="Z324" s="144"/>
    </row>
    <row r="325" spans="1:26">
      <c r="A325" s="231">
        <v>318</v>
      </c>
      <c r="B325" s="151">
        <v>5443</v>
      </c>
      <c r="C325" s="151">
        <v>854841</v>
      </c>
      <c r="D325" s="152">
        <v>600099237</v>
      </c>
      <c r="E325" s="232" t="s">
        <v>4207</v>
      </c>
      <c r="F325" s="366"/>
      <c r="G325" s="174">
        <v>134875</v>
      </c>
      <c r="H325" s="174"/>
      <c r="I325" s="174"/>
      <c r="J325" s="174"/>
      <c r="K325" s="367">
        <f t="shared" si="11"/>
        <v>134875</v>
      </c>
      <c r="L325" s="366"/>
      <c r="M325" s="174"/>
      <c r="N325" s="174"/>
      <c r="O325" s="174"/>
      <c r="P325" s="174"/>
      <c r="Q325" s="367">
        <f t="shared" si="12"/>
        <v>0</v>
      </c>
      <c r="R325" s="140"/>
      <c r="S325" s="141"/>
      <c r="T325" s="142"/>
      <c r="U325" s="146"/>
      <c r="V325" s="142"/>
      <c r="W325" s="144"/>
      <c r="X325" s="145"/>
      <c r="Y325" s="142"/>
      <c r="Z325" s="144"/>
    </row>
    <row r="326" spans="1:26">
      <c r="A326" s="231">
        <v>319</v>
      </c>
      <c r="B326" s="151">
        <v>5445</v>
      </c>
      <c r="C326" s="151">
        <v>70155771</v>
      </c>
      <c r="D326" s="152">
        <v>600099351</v>
      </c>
      <c r="E326" s="232" t="s">
        <v>1906</v>
      </c>
      <c r="F326" s="366"/>
      <c r="G326" s="174">
        <v>128375</v>
      </c>
      <c r="H326" s="174"/>
      <c r="I326" s="174"/>
      <c r="J326" s="174"/>
      <c r="K326" s="367">
        <f t="shared" si="11"/>
        <v>128375</v>
      </c>
      <c r="L326" s="366"/>
      <c r="M326" s="174"/>
      <c r="N326" s="174"/>
      <c r="O326" s="174"/>
      <c r="P326" s="174"/>
      <c r="Q326" s="367">
        <f t="shared" si="12"/>
        <v>0</v>
      </c>
      <c r="R326" s="140"/>
      <c r="S326" s="141"/>
      <c r="T326" s="142"/>
      <c r="U326" s="146"/>
      <c r="V326" s="142"/>
      <c r="W326" s="144"/>
      <c r="X326" s="145"/>
      <c r="Y326" s="142"/>
      <c r="Z326" s="144"/>
    </row>
    <row r="327" spans="1:26">
      <c r="A327" s="231">
        <v>320</v>
      </c>
      <c r="B327" s="151">
        <v>5446</v>
      </c>
      <c r="C327" s="151">
        <v>856096</v>
      </c>
      <c r="D327" s="152">
        <v>600099393</v>
      </c>
      <c r="E327" s="232" t="s">
        <v>1910</v>
      </c>
      <c r="F327" s="366"/>
      <c r="G327" s="174"/>
      <c r="H327" s="174"/>
      <c r="I327" s="174"/>
      <c r="J327" s="174"/>
      <c r="K327" s="367">
        <f t="shared" si="11"/>
        <v>0</v>
      </c>
      <c r="L327" s="366"/>
      <c r="M327" s="174"/>
      <c r="N327" s="174"/>
      <c r="O327" s="174"/>
      <c r="P327" s="174"/>
      <c r="Q327" s="367">
        <f t="shared" si="12"/>
        <v>0</v>
      </c>
      <c r="R327" s="140"/>
      <c r="S327" s="141"/>
      <c r="T327" s="142"/>
      <c r="U327" s="146"/>
      <c r="V327" s="142"/>
      <c r="W327" s="144"/>
      <c r="X327" s="145"/>
      <c r="Y327" s="142"/>
      <c r="Z327" s="144"/>
    </row>
    <row r="328" spans="1:26">
      <c r="A328" s="231">
        <v>321</v>
      </c>
      <c r="B328" s="151">
        <v>5403</v>
      </c>
      <c r="C328" s="151">
        <v>75016931</v>
      </c>
      <c r="D328" s="152">
        <v>600098966</v>
      </c>
      <c r="E328" s="232" t="s">
        <v>1914</v>
      </c>
      <c r="F328" s="366"/>
      <c r="G328" s="174">
        <v>23400</v>
      </c>
      <c r="H328" s="174"/>
      <c r="I328" s="174"/>
      <c r="J328" s="174"/>
      <c r="K328" s="367">
        <f t="shared" si="11"/>
        <v>23400</v>
      </c>
      <c r="L328" s="366"/>
      <c r="M328" s="174"/>
      <c r="N328" s="174"/>
      <c r="O328" s="174"/>
      <c r="P328" s="174"/>
      <c r="Q328" s="367">
        <f t="shared" si="12"/>
        <v>0</v>
      </c>
      <c r="R328" s="140"/>
      <c r="S328" s="141"/>
      <c r="T328" s="142"/>
      <c r="U328" s="146"/>
      <c r="V328" s="142"/>
      <c r="W328" s="144"/>
      <c r="X328" s="145"/>
      <c r="Y328" s="142"/>
      <c r="Z328" s="144"/>
    </row>
    <row r="329" spans="1:26">
      <c r="A329" s="231">
        <v>322</v>
      </c>
      <c r="B329" s="151">
        <v>5404</v>
      </c>
      <c r="C329" s="151">
        <v>70979812</v>
      </c>
      <c r="D329" s="152">
        <v>600098974</v>
      </c>
      <c r="E329" s="232" t="s">
        <v>1921</v>
      </c>
      <c r="F329" s="366"/>
      <c r="G329" s="174">
        <v>3250</v>
      </c>
      <c r="H329" s="174"/>
      <c r="I329" s="174"/>
      <c r="J329" s="174"/>
      <c r="K329" s="367">
        <f t="shared" ref="K329:K392" si="13">SUM(F329:J329)</f>
        <v>3250</v>
      </c>
      <c r="L329" s="366"/>
      <c r="M329" s="174"/>
      <c r="N329" s="174"/>
      <c r="O329" s="174"/>
      <c r="P329" s="174"/>
      <c r="Q329" s="367">
        <f t="shared" si="12"/>
        <v>0</v>
      </c>
      <c r="R329" s="140"/>
      <c r="S329" s="141"/>
      <c r="T329" s="142"/>
      <c r="U329" s="146"/>
      <c r="V329" s="142"/>
      <c r="W329" s="144"/>
      <c r="X329" s="145">
        <v>47610</v>
      </c>
      <c r="Y329" s="142" t="s">
        <v>4814</v>
      </c>
      <c r="Z329" s="144">
        <v>44601</v>
      </c>
    </row>
    <row r="330" spans="1:26">
      <c r="A330" s="231">
        <v>323</v>
      </c>
      <c r="B330" s="151">
        <v>5407</v>
      </c>
      <c r="C330" s="151">
        <v>70939403</v>
      </c>
      <c r="D330" s="152">
        <v>600099148</v>
      </c>
      <c r="E330" s="232" t="s">
        <v>1927</v>
      </c>
      <c r="F330" s="366"/>
      <c r="G330" s="174">
        <v>25025</v>
      </c>
      <c r="H330" s="174"/>
      <c r="I330" s="174"/>
      <c r="J330" s="174"/>
      <c r="K330" s="367">
        <f t="shared" si="13"/>
        <v>25025</v>
      </c>
      <c r="L330" s="366"/>
      <c r="M330" s="174"/>
      <c r="N330" s="174"/>
      <c r="O330" s="174"/>
      <c r="P330" s="174"/>
      <c r="Q330" s="367">
        <f t="shared" si="12"/>
        <v>0</v>
      </c>
      <c r="R330" s="140"/>
      <c r="S330" s="141"/>
      <c r="T330" s="142"/>
      <c r="U330" s="146"/>
      <c r="V330" s="142"/>
      <c r="W330" s="144"/>
      <c r="X330" s="145"/>
      <c r="Y330" s="142"/>
      <c r="Z330" s="144"/>
    </row>
    <row r="331" spans="1:26">
      <c r="A331" s="231">
        <v>324</v>
      </c>
      <c r="B331" s="151">
        <v>5411</v>
      </c>
      <c r="C331" s="151">
        <v>70985375</v>
      </c>
      <c r="D331" s="152">
        <v>650034244</v>
      </c>
      <c r="E331" s="232" t="s">
        <v>1933</v>
      </c>
      <c r="F331" s="366"/>
      <c r="G331" s="174">
        <v>18200</v>
      </c>
      <c r="H331" s="174"/>
      <c r="I331" s="174"/>
      <c r="J331" s="174"/>
      <c r="K331" s="367">
        <f t="shared" si="13"/>
        <v>18200</v>
      </c>
      <c r="L331" s="366"/>
      <c r="M331" s="174"/>
      <c r="N331" s="174"/>
      <c r="O331" s="174"/>
      <c r="P331" s="174"/>
      <c r="Q331" s="367">
        <f t="shared" si="12"/>
        <v>0</v>
      </c>
      <c r="R331" s="140"/>
      <c r="S331" s="141"/>
      <c r="T331" s="142"/>
      <c r="U331" s="146"/>
      <c r="V331" s="142"/>
      <c r="W331" s="144"/>
      <c r="X331" s="145"/>
      <c r="Y331" s="142"/>
      <c r="Z331" s="144"/>
    </row>
    <row r="332" spans="1:26">
      <c r="A332" s="231">
        <v>325</v>
      </c>
      <c r="B332" s="151">
        <v>5412</v>
      </c>
      <c r="C332" s="151">
        <v>70698066</v>
      </c>
      <c r="D332" s="152">
        <v>600099130</v>
      </c>
      <c r="E332" s="232" t="s">
        <v>4235</v>
      </c>
      <c r="F332" s="366"/>
      <c r="G332" s="174">
        <v>11700</v>
      </c>
      <c r="H332" s="174"/>
      <c r="I332" s="174"/>
      <c r="J332" s="174"/>
      <c r="K332" s="367">
        <f t="shared" si="13"/>
        <v>11700</v>
      </c>
      <c r="L332" s="366"/>
      <c r="M332" s="174"/>
      <c r="N332" s="174"/>
      <c r="O332" s="174"/>
      <c r="P332" s="174"/>
      <c r="Q332" s="367">
        <f t="shared" si="12"/>
        <v>0</v>
      </c>
      <c r="R332" s="140"/>
      <c r="S332" s="141"/>
      <c r="T332" s="142"/>
      <c r="U332" s="146"/>
      <c r="V332" s="142"/>
      <c r="W332" s="144"/>
      <c r="X332" s="145"/>
      <c r="Y332" s="142"/>
      <c r="Z332" s="144"/>
    </row>
    <row r="333" spans="1:26">
      <c r="A333" s="231">
        <v>326</v>
      </c>
      <c r="B333" s="151">
        <v>5418</v>
      </c>
      <c r="C333" s="151">
        <v>70156573</v>
      </c>
      <c r="D333" s="152">
        <v>600098508</v>
      </c>
      <c r="E333" s="232" t="s">
        <v>1946</v>
      </c>
      <c r="F333" s="366"/>
      <c r="G333" s="174"/>
      <c r="H333" s="174"/>
      <c r="I333" s="174"/>
      <c r="J333" s="174"/>
      <c r="K333" s="367">
        <f t="shared" si="13"/>
        <v>0</v>
      </c>
      <c r="L333" s="366"/>
      <c r="M333" s="174"/>
      <c r="N333" s="174"/>
      <c r="O333" s="174"/>
      <c r="P333" s="174"/>
      <c r="Q333" s="367">
        <f t="shared" si="12"/>
        <v>0</v>
      </c>
      <c r="R333" s="140"/>
      <c r="S333" s="141"/>
      <c r="T333" s="142"/>
      <c r="U333" s="146"/>
      <c r="V333" s="142"/>
      <c r="W333" s="144"/>
      <c r="X333" s="145"/>
      <c r="Y333" s="142"/>
      <c r="Z333" s="144"/>
    </row>
    <row r="334" spans="1:26">
      <c r="A334" s="231">
        <v>327</v>
      </c>
      <c r="B334" s="151">
        <v>5417</v>
      </c>
      <c r="C334" s="151">
        <v>70156565</v>
      </c>
      <c r="D334" s="152">
        <v>600099113</v>
      </c>
      <c r="E334" s="232" t="s">
        <v>1953</v>
      </c>
      <c r="F334" s="366"/>
      <c r="G334" s="174">
        <v>3900</v>
      </c>
      <c r="H334" s="174"/>
      <c r="I334" s="174"/>
      <c r="J334" s="174"/>
      <c r="K334" s="367">
        <f t="shared" si="13"/>
        <v>3900</v>
      </c>
      <c r="L334" s="366"/>
      <c r="M334" s="174"/>
      <c r="N334" s="174"/>
      <c r="O334" s="174"/>
      <c r="P334" s="174"/>
      <c r="Q334" s="367">
        <f t="shared" si="12"/>
        <v>0</v>
      </c>
      <c r="R334" s="140"/>
      <c r="S334" s="141"/>
      <c r="T334" s="142"/>
      <c r="U334" s="146"/>
      <c r="V334" s="142"/>
      <c r="W334" s="144"/>
      <c r="X334" s="145"/>
      <c r="Y334" s="142"/>
      <c r="Z334" s="144"/>
    </row>
    <row r="335" spans="1:26">
      <c r="A335" s="231">
        <v>328</v>
      </c>
      <c r="B335" s="151">
        <v>5420</v>
      </c>
      <c r="C335" s="151">
        <v>75016249</v>
      </c>
      <c r="D335" s="152">
        <v>600098745</v>
      </c>
      <c r="E335" s="232" t="s">
        <v>1958</v>
      </c>
      <c r="F335" s="366"/>
      <c r="G335" s="174"/>
      <c r="H335" s="174"/>
      <c r="I335" s="174"/>
      <c r="J335" s="174"/>
      <c r="K335" s="367">
        <f t="shared" si="13"/>
        <v>0</v>
      </c>
      <c r="L335" s="366"/>
      <c r="M335" s="174"/>
      <c r="N335" s="174"/>
      <c r="O335" s="174"/>
      <c r="P335" s="174"/>
      <c r="Q335" s="367">
        <f t="shared" si="12"/>
        <v>0</v>
      </c>
      <c r="R335" s="140"/>
      <c r="S335" s="141"/>
      <c r="T335" s="142"/>
      <c r="U335" s="146"/>
      <c r="V335" s="142"/>
      <c r="W335" s="144"/>
      <c r="X335" s="145"/>
      <c r="Y335" s="142"/>
      <c r="Z335" s="144"/>
    </row>
    <row r="336" spans="1:26">
      <c r="A336" s="231">
        <v>329</v>
      </c>
      <c r="B336" s="151">
        <v>5419</v>
      </c>
      <c r="C336" s="151">
        <v>70946752</v>
      </c>
      <c r="D336" s="152">
        <v>600099261</v>
      </c>
      <c r="E336" s="232" t="s">
        <v>1965</v>
      </c>
      <c r="F336" s="366"/>
      <c r="G336" s="174">
        <v>37700</v>
      </c>
      <c r="H336" s="174"/>
      <c r="I336" s="174"/>
      <c r="J336" s="174"/>
      <c r="K336" s="367">
        <f t="shared" si="13"/>
        <v>37700</v>
      </c>
      <c r="L336" s="366"/>
      <c r="M336" s="174"/>
      <c r="N336" s="174"/>
      <c r="O336" s="174"/>
      <c r="P336" s="174"/>
      <c r="Q336" s="367">
        <f t="shared" si="12"/>
        <v>0</v>
      </c>
      <c r="R336" s="140"/>
      <c r="S336" s="141"/>
      <c r="T336" s="142"/>
      <c r="U336" s="146"/>
      <c r="V336" s="142"/>
      <c r="W336" s="144"/>
      <c r="X336" s="145"/>
      <c r="Y336" s="142"/>
      <c r="Z336" s="144"/>
    </row>
    <row r="337" spans="1:26">
      <c r="A337" s="231">
        <v>330</v>
      </c>
      <c r="B337" s="151">
        <v>5425</v>
      </c>
      <c r="C337" s="151">
        <v>854859</v>
      </c>
      <c r="D337" s="152">
        <v>600099521</v>
      </c>
      <c r="E337" s="232" t="s">
        <v>4550</v>
      </c>
      <c r="F337" s="366"/>
      <c r="G337" s="174"/>
      <c r="H337" s="174"/>
      <c r="I337" s="174"/>
      <c r="J337" s="174"/>
      <c r="K337" s="367">
        <f t="shared" si="13"/>
        <v>0</v>
      </c>
      <c r="L337" s="366"/>
      <c r="M337" s="174"/>
      <c r="N337" s="174"/>
      <c r="O337" s="174"/>
      <c r="P337" s="174"/>
      <c r="Q337" s="367">
        <f t="shared" si="12"/>
        <v>0</v>
      </c>
      <c r="R337" s="140"/>
      <c r="S337" s="141"/>
      <c r="T337" s="142"/>
      <c r="U337" s="146"/>
      <c r="V337" s="142"/>
      <c r="W337" s="144"/>
      <c r="X337" s="145"/>
      <c r="Y337" s="142"/>
      <c r="Z337" s="144"/>
    </row>
    <row r="338" spans="1:26">
      <c r="A338" s="231">
        <v>331</v>
      </c>
      <c r="B338" s="151">
        <v>5426</v>
      </c>
      <c r="C338" s="151">
        <v>72742615</v>
      </c>
      <c r="D338" s="152">
        <v>600098761</v>
      </c>
      <c r="E338" s="232" t="s">
        <v>1978</v>
      </c>
      <c r="F338" s="366"/>
      <c r="G338" s="174"/>
      <c r="H338" s="174"/>
      <c r="I338" s="174"/>
      <c r="J338" s="174"/>
      <c r="K338" s="367">
        <f t="shared" si="13"/>
        <v>0</v>
      </c>
      <c r="L338" s="366"/>
      <c r="M338" s="174"/>
      <c r="N338" s="174"/>
      <c r="O338" s="174"/>
      <c r="P338" s="174"/>
      <c r="Q338" s="367">
        <f t="shared" si="12"/>
        <v>0</v>
      </c>
      <c r="R338" s="140"/>
      <c r="S338" s="141"/>
      <c r="T338" s="142"/>
      <c r="U338" s="146"/>
      <c r="V338" s="142"/>
      <c r="W338" s="144"/>
      <c r="X338" s="145"/>
      <c r="Y338" s="142"/>
      <c r="Z338" s="144"/>
    </row>
    <row r="339" spans="1:26">
      <c r="A339" s="231">
        <v>332</v>
      </c>
      <c r="B339" s="151">
        <v>5423</v>
      </c>
      <c r="C339" s="151">
        <v>72742453</v>
      </c>
      <c r="D339" s="152">
        <v>600098516</v>
      </c>
      <c r="E339" s="232" t="s">
        <v>4264</v>
      </c>
      <c r="F339" s="366"/>
      <c r="G339" s="174"/>
      <c r="H339" s="174"/>
      <c r="I339" s="174"/>
      <c r="J339" s="174"/>
      <c r="K339" s="367">
        <f t="shared" si="13"/>
        <v>0</v>
      </c>
      <c r="L339" s="366"/>
      <c r="M339" s="174"/>
      <c r="N339" s="174"/>
      <c r="O339" s="174"/>
      <c r="P339" s="174"/>
      <c r="Q339" s="367">
        <f t="shared" si="12"/>
        <v>0</v>
      </c>
      <c r="R339" s="140"/>
      <c r="S339" s="141"/>
      <c r="T339" s="142"/>
      <c r="U339" s="146"/>
      <c r="V339" s="142"/>
      <c r="W339" s="144"/>
      <c r="X339" s="145"/>
      <c r="Y339" s="142"/>
      <c r="Z339" s="144"/>
    </row>
    <row r="340" spans="1:26">
      <c r="A340" s="231">
        <v>333</v>
      </c>
      <c r="B340" s="151">
        <v>5422</v>
      </c>
      <c r="C340" s="151">
        <v>854751</v>
      </c>
      <c r="D340" s="152">
        <v>600099181</v>
      </c>
      <c r="E340" s="232" t="s">
        <v>2718</v>
      </c>
      <c r="F340" s="366"/>
      <c r="G340" s="174">
        <v>127400</v>
      </c>
      <c r="H340" s="174"/>
      <c r="I340" s="174"/>
      <c r="J340" s="174"/>
      <c r="K340" s="367">
        <f t="shared" si="13"/>
        <v>127400</v>
      </c>
      <c r="L340" s="366"/>
      <c r="M340" s="174"/>
      <c r="N340" s="174"/>
      <c r="O340" s="174"/>
      <c r="P340" s="174"/>
      <c r="Q340" s="367">
        <f t="shared" si="12"/>
        <v>0</v>
      </c>
      <c r="R340" s="140"/>
      <c r="S340" s="141"/>
      <c r="T340" s="142"/>
      <c r="U340" s="146"/>
      <c r="V340" s="142"/>
      <c r="W340" s="144"/>
      <c r="X340" s="145"/>
      <c r="Y340" s="142"/>
      <c r="Z340" s="144"/>
    </row>
    <row r="341" spans="1:26">
      <c r="A341" s="231">
        <v>334</v>
      </c>
      <c r="B341" s="151">
        <v>5424</v>
      </c>
      <c r="C341" s="151">
        <v>72742372</v>
      </c>
      <c r="D341" s="152">
        <v>600099431</v>
      </c>
      <c r="E341" s="232" t="s">
        <v>4270</v>
      </c>
      <c r="F341" s="366"/>
      <c r="G341" s="174">
        <v>18200</v>
      </c>
      <c r="H341" s="174"/>
      <c r="I341" s="174"/>
      <c r="J341" s="174"/>
      <c r="K341" s="367">
        <f t="shared" si="13"/>
        <v>18200</v>
      </c>
      <c r="L341" s="366"/>
      <c r="M341" s="174"/>
      <c r="N341" s="174"/>
      <c r="O341" s="174"/>
      <c r="P341" s="174"/>
      <c r="Q341" s="367">
        <f t="shared" si="12"/>
        <v>0</v>
      </c>
      <c r="R341" s="140"/>
      <c r="S341" s="141"/>
      <c r="T341" s="142"/>
      <c r="U341" s="146"/>
      <c r="V341" s="142"/>
      <c r="W341" s="144"/>
      <c r="X341" s="145"/>
      <c r="Y341" s="142"/>
      <c r="Z341" s="144"/>
    </row>
    <row r="342" spans="1:26">
      <c r="A342" s="231">
        <v>335</v>
      </c>
      <c r="B342" s="151">
        <v>5427</v>
      </c>
      <c r="C342" s="151">
        <v>72742534</v>
      </c>
      <c r="D342" s="152">
        <v>600099407</v>
      </c>
      <c r="E342" s="232" t="s">
        <v>4274</v>
      </c>
      <c r="F342" s="366"/>
      <c r="G342" s="174"/>
      <c r="H342" s="174"/>
      <c r="I342" s="174"/>
      <c r="J342" s="174"/>
      <c r="K342" s="367">
        <f t="shared" si="13"/>
        <v>0</v>
      </c>
      <c r="L342" s="366"/>
      <c r="M342" s="174"/>
      <c r="N342" s="174"/>
      <c r="O342" s="174"/>
      <c r="P342" s="174"/>
      <c r="Q342" s="367">
        <f t="shared" si="12"/>
        <v>0</v>
      </c>
      <c r="R342" s="140"/>
      <c r="S342" s="141"/>
      <c r="T342" s="142"/>
      <c r="U342" s="146"/>
      <c r="V342" s="142"/>
      <c r="W342" s="144"/>
      <c r="X342" s="145"/>
      <c r="Y342" s="142"/>
      <c r="Z342" s="144"/>
    </row>
    <row r="343" spans="1:26">
      <c r="A343" s="231">
        <v>336</v>
      </c>
      <c r="B343" s="151">
        <v>5432</v>
      </c>
      <c r="C343" s="151">
        <v>71003819</v>
      </c>
      <c r="D343" s="152">
        <v>600099024</v>
      </c>
      <c r="E343" s="232" t="s">
        <v>2002</v>
      </c>
      <c r="F343" s="366"/>
      <c r="G343" s="174">
        <v>3250</v>
      </c>
      <c r="H343" s="174"/>
      <c r="I343" s="174"/>
      <c r="J343" s="174"/>
      <c r="K343" s="367">
        <f t="shared" si="13"/>
        <v>3250</v>
      </c>
      <c r="L343" s="366"/>
      <c r="M343" s="174"/>
      <c r="N343" s="174"/>
      <c r="O343" s="174"/>
      <c r="P343" s="174"/>
      <c r="Q343" s="367">
        <f t="shared" si="12"/>
        <v>0</v>
      </c>
      <c r="R343" s="140"/>
      <c r="S343" s="141"/>
      <c r="T343" s="142"/>
      <c r="U343" s="146"/>
      <c r="V343" s="142"/>
      <c r="W343" s="144"/>
      <c r="X343" s="145"/>
      <c r="Y343" s="142"/>
      <c r="Z343" s="144"/>
    </row>
    <row r="344" spans="1:26">
      <c r="A344" s="231">
        <v>337</v>
      </c>
      <c r="B344" s="151">
        <v>5452</v>
      </c>
      <c r="C344" s="151">
        <v>70188416</v>
      </c>
      <c r="D344" s="152">
        <v>600099245</v>
      </c>
      <c r="E344" s="232" t="s">
        <v>2008</v>
      </c>
      <c r="F344" s="366"/>
      <c r="G344" s="174">
        <v>30550</v>
      </c>
      <c r="H344" s="174"/>
      <c r="I344" s="174"/>
      <c r="J344" s="174"/>
      <c r="K344" s="367">
        <f t="shared" si="13"/>
        <v>30550</v>
      </c>
      <c r="L344" s="366"/>
      <c r="M344" s="174"/>
      <c r="N344" s="174"/>
      <c r="O344" s="174"/>
      <c r="P344" s="174"/>
      <c r="Q344" s="367">
        <f t="shared" si="12"/>
        <v>0</v>
      </c>
      <c r="R344" s="140"/>
      <c r="S344" s="141"/>
      <c r="T344" s="142"/>
      <c r="U344" s="146"/>
      <c r="V344" s="142"/>
      <c r="W344" s="144"/>
      <c r="X344" s="145"/>
      <c r="Y344" s="142"/>
      <c r="Z344" s="144"/>
    </row>
    <row r="345" spans="1:26">
      <c r="A345" s="231">
        <v>338</v>
      </c>
      <c r="B345" s="151">
        <v>5428</v>
      </c>
      <c r="C345" s="151">
        <v>70985740</v>
      </c>
      <c r="D345" s="152">
        <v>600099059</v>
      </c>
      <c r="E345" s="232" t="s">
        <v>2017</v>
      </c>
      <c r="F345" s="366"/>
      <c r="G345" s="174">
        <v>8775</v>
      </c>
      <c r="H345" s="174"/>
      <c r="I345" s="174"/>
      <c r="J345" s="174"/>
      <c r="K345" s="367">
        <f t="shared" si="13"/>
        <v>8775</v>
      </c>
      <c r="L345" s="366"/>
      <c r="M345" s="174"/>
      <c r="N345" s="174"/>
      <c r="O345" s="174"/>
      <c r="P345" s="174"/>
      <c r="Q345" s="367">
        <f t="shared" si="12"/>
        <v>0</v>
      </c>
      <c r="R345" s="140"/>
      <c r="S345" s="141"/>
      <c r="T345" s="142"/>
      <c r="U345" s="146"/>
      <c r="V345" s="142"/>
      <c r="W345" s="144"/>
      <c r="X345" s="145"/>
      <c r="Y345" s="142"/>
      <c r="Z345" s="144"/>
    </row>
    <row r="346" spans="1:26">
      <c r="A346" s="231">
        <v>339</v>
      </c>
      <c r="B346" s="151">
        <v>5472</v>
      </c>
      <c r="C346" s="151">
        <v>72743565</v>
      </c>
      <c r="D346" s="152">
        <v>600098672</v>
      </c>
      <c r="E346" s="232" t="s">
        <v>2023</v>
      </c>
      <c r="F346" s="366"/>
      <c r="G346" s="174"/>
      <c r="H346" s="174"/>
      <c r="I346" s="174"/>
      <c r="J346" s="174"/>
      <c r="K346" s="367">
        <f t="shared" si="13"/>
        <v>0</v>
      </c>
      <c r="L346" s="366"/>
      <c r="M346" s="174"/>
      <c r="N346" s="174"/>
      <c r="O346" s="174"/>
      <c r="P346" s="174"/>
      <c r="Q346" s="367">
        <f t="shared" si="12"/>
        <v>0</v>
      </c>
      <c r="R346" s="140"/>
      <c r="S346" s="141"/>
      <c r="T346" s="142"/>
      <c r="U346" s="146"/>
      <c r="V346" s="142"/>
      <c r="W346" s="144"/>
      <c r="X346" s="145"/>
      <c r="Y346" s="142"/>
      <c r="Z346" s="144"/>
    </row>
    <row r="347" spans="1:26">
      <c r="A347" s="231">
        <v>340</v>
      </c>
      <c r="B347" s="151">
        <v>5471</v>
      </c>
      <c r="C347" s="151">
        <v>72743646</v>
      </c>
      <c r="D347" s="152">
        <v>600099229</v>
      </c>
      <c r="E347" s="232" t="s">
        <v>2030</v>
      </c>
      <c r="F347" s="366"/>
      <c r="G347" s="174">
        <v>57200</v>
      </c>
      <c r="H347" s="174"/>
      <c r="I347" s="174"/>
      <c r="J347" s="174"/>
      <c r="K347" s="367">
        <f t="shared" si="13"/>
        <v>57200</v>
      </c>
      <c r="L347" s="366"/>
      <c r="M347" s="174"/>
      <c r="N347" s="174"/>
      <c r="O347" s="174"/>
      <c r="P347" s="174"/>
      <c r="Q347" s="367">
        <f t="shared" si="12"/>
        <v>0</v>
      </c>
      <c r="R347" s="140"/>
      <c r="S347" s="141"/>
      <c r="T347" s="142"/>
      <c r="U347" s="146"/>
      <c r="V347" s="142"/>
      <c r="W347" s="144"/>
      <c r="X347" s="145"/>
      <c r="Y347" s="142"/>
      <c r="Z347" s="144"/>
    </row>
    <row r="348" spans="1:26">
      <c r="A348" s="231">
        <v>341</v>
      </c>
      <c r="B348" s="151">
        <v>5473</v>
      </c>
      <c r="C348" s="151">
        <v>75016320</v>
      </c>
      <c r="D348" s="152">
        <v>600098583</v>
      </c>
      <c r="E348" s="232" t="s">
        <v>2035</v>
      </c>
      <c r="F348" s="366"/>
      <c r="G348" s="174"/>
      <c r="H348" s="174"/>
      <c r="I348" s="174"/>
      <c r="J348" s="174"/>
      <c r="K348" s="367">
        <f t="shared" si="13"/>
        <v>0</v>
      </c>
      <c r="L348" s="366"/>
      <c r="M348" s="174"/>
      <c r="N348" s="174"/>
      <c r="O348" s="174"/>
      <c r="P348" s="174"/>
      <c r="Q348" s="367">
        <f t="shared" si="12"/>
        <v>0</v>
      </c>
      <c r="R348" s="140"/>
      <c r="S348" s="141"/>
      <c r="T348" s="142"/>
      <c r="U348" s="146"/>
      <c r="V348" s="142"/>
      <c r="W348" s="144"/>
      <c r="X348" s="145"/>
      <c r="Y348" s="142"/>
      <c r="Z348" s="144"/>
    </row>
    <row r="349" spans="1:26">
      <c r="A349" s="231">
        <v>342</v>
      </c>
      <c r="B349" s="151">
        <v>5415</v>
      </c>
      <c r="C349" s="151">
        <v>71011170</v>
      </c>
      <c r="D349" s="152">
        <v>667000135</v>
      </c>
      <c r="E349" s="232" t="s">
        <v>2041</v>
      </c>
      <c r="F349" s="366"/>
      <c r="G349" s="174"/>
      <c r="H349" s="174"/>
      <c r="I349" s="174"/>
      <c r="J349" s="174"/>
      <c r="K349" s="367">
        <f t="shared" si="13"/>
        <v>0</v>
      </c>
      <c r="L349" s="366"/>
      <c r="M349" s="174"/>
      <c r="N349" s="174"/>
      <c r="O349" s="174"/>
      <c r="P349" s="174"/>
      <c r="Q349" s="367">
        <f t="shared" si="12"/>
        <v>0</v>
      </c>
      <c r="R349" s="140"/>
      <c r="S349" s="141"/>
      <c r="T349" s="142"/>
      <c r="U349" s="146"/>
      <c r="V349" s="142"/>
      <c r="W349" s="144"/>
      <c r="X349" s="145"/>
      <c r="Y349" s="142"/>
      <c r="Z349" s="144"/>
    </row>
    <row r="350" spans="1:26">
      <c r="A350" s="231">
        <v>343</v>
      </c>
      <c r="B350" s="151">
        <v>5416</v>
      </c>
      <c r="C350" s="151">
        <v>854719</v>
      </c>
      <c r="D350" s="152">
        <v>600099342</v>
      </c>
      <c r="E350" s="232" t="s">
        <v>2046</v>
      </c>
      <c r="F350" s="366"/>
      <c r="G350" s="174">
        <v>114400</v>
      </c>
      <c r="H350" s="174"/>
      <c r="I350" s="174"/>
      <c r="J350" s="174"/>
      <c r="K350" s="367">
        <f t="shared" si="13"/>
        <v>114400</v>
      </c>
      <c r="L350" s="366"/>
      <c r="M350" s="174"/>
      <c r="N350" s="174"/>
      <c r="O350" s="174"/>
      <c r="P350" s="174"/>
      <c r="Q350" s="367">
        <f t="shared" si="12"/>
        <v>0</v>
      </c>
      <c r="R350" s="140"/>
      <c r="S350" s="141"/>
      <c r="T350" s="142"/>
      <c r="U350" s="146"/>
      <c r="V350" s="142"/>
      <c r="W350" s="144"/>
      <c r="X350" s="145"/>
      <c r="Y350" s="142"/>
      <c r="Z350" s="144"/>
    </row>
    <row r="351" spans="1:26">
      <c r="A351" s="231">
        <v>344</v>
      </c>
      <c r="B351" s="151">
        <v>5413</v>
      </c>
      <c r="C351" s="151">
        <v>854697</v>
      </c>
      <c r="D351" s="152">
        <v>600099334</v>
      </c>
      <c r="E351" s="232" t="s">
        <v>2049</v>
      </c>
      <c r="F351" s="366"/>
      <c r="G351" s="174">
        <v>93925</v>
      </c>
      <c r="H351" s="174"/>
      <c r="I351" s="174"/>
      <c r="J351" s="174"/>
      <c r="K351" s="367">
        <f t="shared" si="13"/>
        <v>93925</v>
      </c>
      <c r="L351" s="366"/>
      <c r="M351" s="174"/>
      <c r="N351" s="174"/>
      <c r="O351" s="174"/>
      <c r="P351" s="174"/>
      <c r="Q351" s="367">
        <f t="shared" si="12"/>
        <v>0</v>
      </c>
      <c r="R351" s="140"/>
      <c r="S351" s="141"/>
      <c r="T351" s="142"/>
      <c r="U351" s="146"/>
      <c r="V351" s="142"/>
      <c r="W351" s="144"/>
      <c r="X351" s="145"/>
      <c r="Y351" s="142"/>
      <c r="Z351" s="144"/>
    </row>
    <row r="352" spans="1:26">
      <c r="A352" s="231">
        <v>345</v>
      </c>
      <c r="B352" s="151">
        <v>5475</v>
      </c>
      <c r="C352" s="151">
        <v>854735</v>
      </c>
      <c r="D352" s="152">
        <v>600099385</v>
      </c>
      <c r="E352" s="232" t="s">
        <v>2053</v>
      </c>
      <c r="F352" s="366"/>
      <c r="G352" s="174"/>
      <c r="H352" s="174"/>
      <c r="I352" s="174"/>
      <c r="J352" s="174"/>
      <c r="K352" s="367">
        <f t="shared" si="13"/>
        <v>0</v>
      </c>
      <c r="L352" s="366"/>
      <c r="M352" s="174"/>
      <c r="N352" s="174"/>
      <c r="O352" s="174"/>
      <c r="P352" s="174"/>
      <c r="Q352" s="367">
        <f t="shared" si="12"/>
        <v>0</v>
      </c>
      <c r="R352" s="140"/>
      <c r="S352" s="141"/>
      <c r="T352" s="142"/>
      <c r="U352" s="146"/>
      <c r="V352" s="142"/>
      <c r="W352" s="144"/>
      <c r="X352" s="145"/>
      <c r="Y352" s="142"/>
      <c r="Z352" s="144"/>
    </row>
    <row r="353" spans="1:26">
      <c r="A353" s="231">
        <v>346</v>
      </c>
      <c r="B353" s="151">
        <v>5401</v>
      </c>
      <c r="C353" s="151">
        <v>70983615</v>
      </c>
      <c r="D353" s="152">
        <v>600098397</v>
      </c>
      <c r="E353" s="232" t="s">
        <v>2057</v>
      </c>
      <c r="F353" s="366"/>
      <c r="G353" s="174"/>
      <c r="H353" s="174"/>
      <c r="I353" s="174"/>
      <c r="J353" s="174"/>
      <c r="K353" s="367">
        <f t="shared" si="13"/>
        <v>0</v>
      </c>
      <c r="L353" s="366"/>
      <c r="M353" s="174"/>
      <c r="N353" s="174"/>
      <c r="O353" s="174"/>
      <c r="P353" s="174"/>
      <c r="Q353" s="367">
        <f t="shared" si="12"/>
        <v>0</v>
      </c>
      <c r="R353" s="140"/>
      <c r="S353" s="141"/>
      <c r="T353" s="142"/>
      <c r="U353" s="146"/>
      <c r="V353" s="142"/>
      <c r="W353" s="144"/>
      <c r="X353" s="145"/>
      <c r="Y353" s="142"/>
      <c r="Z353" s="144"/>
    </row>
    <row r="354" spans="1:26">
      <c r="A354" s="231">
        <v>347</v>
      </c>
      <c r="B354" s="151">
        <v>5402</v>
      </c>
      <c r="C354" s="151">
        <v>70983623</v>
      </c>
      <c r="D354" s="152">
        <v>600098958</v>
      </c>
      <c r="E354" s="232" t="s">
        <v>2063</v>
      </c>
      <c r="F354" s="366"/>
      <c r="G354" s="174">
        <v>11375</v>
      </c>
      <c r="H354" s="174"/>
      <c r="I354" s="174"/>
      <c r="J354" s="174"/>
      <c r="K354" s="367">
        <f t="shared" si="13"/>
        <v>11375</v>
      </c>
      <c r="L354" s="366"/>
      <c r="M354" s="174"/>
      <c r="N354" s="174"/>
      <c r="O354" s="174"/>
      <c r="P354" s="174"/>
      <c r="Q354" s="367">
        <f t="shared" si="12"/>
        <v>0</v>
      </c>
      <c r="R354" s="140"/>
      <c r="S354" s="141"/>
      <c r="T354" s="142"/>
      <c r="U354" s="146"/>
      <c r="V354" s="142"/>
      <c r="W354" s="144"/>
      <c r="X354" s="145"/>
      <c r="Y354" s="142"/>
      <c r="Z354" s="144"/>
    </row>
    <row r="355" spans="1:26">
      <c r="A355" s="231">
        <v>348</v>
      </c>
      <c r="B355" s="151">
        <v>5405</v>
      </c>
      <c r="C355" s="151">
        <v>70695521</v>
      </c>
      <c r="D355" s="152">
        <v>600099121</v>
      </c>
      <c r="E355" s="232" t="s">
        <v>2066</v>
      </c>
      <c r="F355" s="366"/>
      <c r="G355" s="174">
        <v>29900</v>
      </c>
      <c r="H355" s="174"/>
      <c r="I355" s="174"/>
      <c r="J355" s="174"/>
      <c r="K355" s="367">
        <f t="shared" si="13"/>
        <v>29900</v>
      </c>
      <c r="L355" s="366"/>
      <c r="M355" s="174"/>
      <c r="N355" s="174"/>
      <c r="O355" s="174"/>
      <c r="P355" s="174"/>
      <c r="Q355" s="367">
        <f t="shared" si="12"/>
        <v>0</v>
      </c>
      <c r="R355" s="140"/>
      <c r="S355" s="141"/>
      <c r="T355" s="142"/>
      <c r="U355" s="146"/>
      <c r="V355" s="142"/>
      <c r="W355" s="144"/>
      <c r="X355" s="145"/>
      <c r="Y355" s="142"/>
      <c r="Z355" s="144"/>
    </row>
    <row r="356" spans="1:26">
      <c r="A356" s="231">
        <v>349</v>
      </c>
      <c r="B356" s="151">
        <v>5410</v>
      </c>
      <c r="C356" s="151">
        <v>854778</v>
      </c>
      <c r="D356" s="152">
        <v>600099318</v>
      </c>
      <c r="E356" s="232" t="s">
        <v>2071</v>
      </c>
      <c r="F356" s="366"/>
      <c r="G356" s="174">
        <v>45825</v>
      </c>
      <c r="H356" s="174"/>
      <c r="I356" s="174"/>
      <c r="J356" s="174"/>
      <c r="K356" s="367">
        <f t="shared" si="13"/>
        <v>45825</v>
      </c>
      <c r="L356" s="366"/>
      <c r="M356" s="174"/>
      <c r="N356" s="174"/>
      <c r="O356" s="174"/>
      <c r="P356" s="174"/>
      <c r="Q356" s="367">
        <f t="shared" si="12"/>
        <v>0</v>
      </c>
      <c r="R356" s="140"/>
      <c r="S356" s="141"/>
      <c r="T356" s="142"/>
      <c r="U356" s="146"/>
      <c r="V356" s="142"/>
      <c r="W356" s="144"/>
      <c r="X356" s="145">
        <v>96498</v>
      </c>
      <c r="Y356" s="142" t="s">
        <v>4951</v>
      </c>
      <c r="Z356" s="144">
        <v>44648</v>
      </c>
    </row>
    <row r="357" spans="1:26">
      <c r="A357" s="231">
        <v>350</v>
      </c>
      <c r="B357" s="151">
        <v>5476</v>
      </c>
      <c r="C357" s="151">
        <v>71002723</v>
      </c>
      <c r="D357" s="152">
        <v>650046072</v>
      </c>
      <c r="E357" s="232" t="s">
        <v>4720</v>
      </c>
      <c r="F357" s="366"/>
      <c r="G357" s="174">
        <v>24050</v>
      </c>
      <c r="H357" s="174"/>
      <c r="I357" s="174"/>
      <c r="J357" s="174"/>
      <c r="K357" s="367">
        <f t="shared" si="13"/>
        <v>24050</v>
      </c>
      <c r="L357" s="366"/>
      <c r="M357" s="174"/>
      <c r="N357" s="174"/>
      <c r="O357" s="174"/>
      <c r="P357" s="174"/>
      <c r="Q357" s="367">
        <f t="shared" si="12"/>
        <v>0</v>
      </c>
      <c r="R357" s="140"/>
      <c r="S357" s="141"/>
      <c r="T357" s="142"/>
      <c r="U357" s="146"/>
      <c r="V357" s="142"/>
      <c r="W357" s="144"/>
      <c r="X357" s="145"/>
      <c r="Y357" s="142"/>
      <c r="Z357" s="144"/>
    </row>
    <row r="358" spans="1:26">
      <c r="A358" s="231">
        <v>351</v>
      </c>
      <c r="B358" s="151">
        <v>5414</v>
      </c>
      <c r="C358" s="151">
        <v>70695555</v>
      </c>
      <c r="D358" s="152">
        <v>600099008</v>
      </c>
      <c r="E358" s="232" t="s">
        <v>2086</v>
      </c>
      <c r="F358" s="366"/>
      <c r="G358" s="174"/>
      <c r="H358" s="174"/>
      <c r="I358" s="174"/>
      <c r="J358" s="174"/>
      <c r="K358" s="367">
        <f t="shared" si="13"/>
        <v>0</v>
      </c>
      <c r="L358" s="366"/>
      <c r="M358" s="174"/>
      <c r="N358" s="174"/>
      <c r="O358" s="174"/>
      <c r="P358" s="174"/>
      <c r="Q358" s="367">
        <f t="shared" si="12"/>
        <v>0</v>
      </c>
      <c r="R358" s="140"/>
      <c r="S358" s="141"/>
      <c r="T358" s="142"/>
      <c r="U358" s="146"/>
      <c r="V358" s="142"/>
      <c r="W358" s="144"/>
      <c r="X358" s="145"/>
      <c r="Y358" s="142"/>
      <c r="Z358" s="144"/>
    </row>
    <row r="359" spans="1:26">
      <c r="A359" s="231">
        <v>352</v>
      </c>
      <c r="B359" s="151">
        <v>5483</v>
      </c>
      <c r="C359" s="151">
        <v>72745207</v>
      </c>
      <c r="D359" s="152">
        <v>600098460</v>
      </c>
      <c r="E359" s="232" t="s">
        <v>2092</v>
      </c>
      <c r="F359" s="366"/>
      <c r="G359" s="174"/>
      <c r="H359" s="174"/>
      <c r="I359" s="174"/>
      <c r="J359" s="174"/>
      <c r="K359" s="367">
        <f t="shared" si="13"/>
        <v>0</v>
      </c>
      <c r="L359" s="366"/>
      <c r="M359" s="174"/>
      <c r="N359" s="174"/>
      <c r="O359" s="174"/>
      <c r="P359" s="174"/>
      <c r="Q359" s="367">
        <f t="shared" si="12"/>
        <v>0</v>
      </c>
      <c r="R359" s="140"/>
      <c r="S359" s="141"/>
      <c r="T359" s="142"/>
      <c r="U359" s="146"/>
      <c r="V359" s="142"/>
      <c r="W359" s="144"/>
      <c r="X359" s="145"/>
      <c r="Y359" s="142"/>
      <c r="Z359" s="144"/>
    </row>
    <row r="360" spans="1:26">
      <c r="A360" s="231">
        <v>353</v>
      </c>
      <c r="B360" s="151">
        <v>5430</v>
      </c>
      <c r="C360" s="151">
        <v>70695148</v>
      </c>
      <c r="D360" s="152">
        <v>650026144</v>
      </c>
      <c r="E360" s="232" t="s">
        <v>2099</v>
      </c>
      <c r="F360" s="366"/>
      <c r="G360" s="174">
        <v>3250</v>
      </c>
      <c r="H360" s="174"/>
      <c r="I360" s="174"/>
      <c r="J360" s="174"/>
      <c r="K360" s="367">
        <f t="shared" si="13"/>
        <v>3250</v>
      </c>
      <c r="L360" s="366"/>
      <c r="M360" s="174"/>
      <c r="N360" s="174"/>
      <c r="O360" s="174"/>
      <c r="P360" s="174"/>
      <c r="Q360" s="367">
        <f t="shared" si="12"/>
        <v>0</v>
      </c>
      <c r="R360" s="140"/>
      <c r="S360" s="141"/>
      <c r="T360" s="142"/>
      <c r="U360" s="146"/>
      <c r="V360" s="142"/>
      <c r="W360" s="144"/>
      <c r="X360" s="145"/>
      <c r="Y360" s="142"/>
      <c r="Z360" s="144"/>
    </row>
    <row r="361" spans="1:26">
      <c r="A361" s="231">
        <v>354</v>
      </c>
      <c r="B361" s="151">
        <v>5431</v>
      </c>
      <c r="C361" s="151">
        <v>70698112</v>
      </c>
      <c r="D361" s="152">
        <v>600099016</v>
      </c>
      <c r="E361" s="232" t="s">
        <v>2105</v>
      </c>
      <c r="F361" s="366"/>
      <c r="G361" s="174">
        <v>22100</v>
      </c>
      <c r="H361" s="174"/>
      <c r="I361" s="174"/>
      <c r="J361" s="174"/>
      <c r="K361" s="367">
        <f t="shared" si="13"/>
        <v>22100</v>
      </c>
      <c r="L361" s="366"/>
      <c r="M361" s="174"/>
      <c r="N361" s="174"/>
      <c r="O361" s="174"/>
      <c r="P361" s="174"/>
      <c r="Q361" s="367">
        <f t="shared" si="12"/>
        <v>0</v>
      </c>
      <c r="R361" s="140"/>
      <c r="S361" s="141"/>
      <c r="T361" s="142"/>
      <c r="U361" s="146"/>
      <c r="V361" s="142"/>
      <c r="W361" s="144"/>
      <c r="X361" s="145"/>
      <c r="Y361" s="142"/>
      <c r="Z361" s="144"/>
    </row>
    <row r="362" spans="1:26">
      <c r="A362" s="231">
        <v>355</v>
      </c>
      <c r="B362" s="151">
        <v>5487</v>
      </c>
      <c r="C362" s="151">
        <v>71006753</v>
      </c>
      <c r="D362" s="152">
        <v>600098796</v>
      </c>
      <c r="E362" s="232" t="s">
        <v>2113</v>
      </c>
      <c r="F362" s="366"/>
      <c r="G362" s="174"/>
      <c r="H362" s="174"/>
      <c r="I362" s="174"/>
      <c r="J362" s="174"/>
      <c r="K362" s="367">
        <f t="shared" si="13"/>
        <v>0</v>
      </c>
      <c r="L362" s="366"/>
      <c r="M362" s="174"/>
      <c r="N362" s="174"/>
      <c r="O362" s="174"/>
      <c r="P362" s="174"/>
      <c r="Q362" s="367">
        <f t="shared" si="12"/>
        <v>0</v>
      </c>
      <c r="R362" s="140"/>
      <c r="S362" s="141"/>
      <c r="T362" s="142"/>
      <c r="U362" s="146"/>
      <c r="V362" s="142"/>
      <c r="W362" s="144"/>
      <c r="X362" s="145"/>
      <c r="Y362" s="142"/>
      <c r="Z362" s="144"/>
    </row>
    <row r="363" spans="1:26">
      <c r="A363" s="231">
        <v>356</v>
      </c>
      <c r="B363" s="151">
        <v>5436</v>
      </c>
      <c r="C363" s="151">
        <v>72742992</v>
      </c>
      <c r="D363" s="152">
        <v>600098800</v>
      </c>
      <c r="E363" s="232" t="s">
        <v>2121</v>
      </c>
      <c r="F363" s="366"/>
      <c r="G363" s="174"/>
      <c r="H363" s="174"/>
      <c r="I363" s="174"/>
      <c r="J363" s="174"/>
      <c r="K363" s="367">
        <f t="shared" si="13"/>
        <v>0</v>
      </c>
      <c r="L363" s="366"/>
      <c r="M363" s="174"/>
      <c r="N363" s="174"/>
      <c r="O363" s="174"/>
      <c r="P363" s="174"/>
      <c r="Q363" s="367">
        <f t="shared" si="12"/>
        <v>0</v>
      </c>
      <c r="R363" s="140"/>
      <c r="S363" s="141"/>
      <c r="T363" s="142"/>
      <c r="U363" s="146"/>
      <c r="V363" s="142"/>
      <c r="W363" s="144"/>
      <c r="X363" s="145"/>
      <c r="Y363" s="142"/>
      <c r="Z363" s="144"/>
    </row>
    <row r="364" spans="1:26">
      <c r="A364" s="231">
        <v>357</v>
      </c>
      <c r="B364" s="151">
        <v>5435</v>
      </c>
      <c r="C364" s="151">
        <v>72743077</v>
      </c>
      <c r="D364" s="152">
        <v>600099199</v>
      </c>
      <c r="E364" s="232" t="s">
        <v>2128</v>
      </c>
      <c r="F364" s="366"/>
      <c r="G364" s="174">
        <v>10400</v>
      </c>
      <c r="H364" s="174"/>
      <c r="I364" s="174"/>
      <c r="J364" s="174"/>
      <c r="K364" s="367">
        <f t="shared" si="13"/>
        <v>10400</v>
      </c>
      <c r="L364" s="366"/>
      <c r="M364" s="174"/>
      <c r="N364" s="174"/>
      <c r="O364" s="174"/>
      <c r="P364" s="174"/>
      <c r="Q364" s="367">
        <f t="shared" si="12"/>
        <v>0</v>
      </c>
      <c r="R364" s="140"/>
      <c r="S364" s="141"/>
      <c r="T364" s="142"/>
      <c r="U364" s="146"/>
      <c r="V364" s="142"/>
      <c r="W364" s="144"/>
      <c r="X364" s="145"/>
      <c r="Y364" s="142"/>
      <c r="Z364" s="144"/>
    </row>
    <row r="365" spans="1:26">
      <c r="A365" s="231">
        <v>358</v>
      </c>
      <c r="B365" s="151">
        <v>5474</v>
      </c>
      <c r="C365" s="151">
        <v>70151504</v>
      </c>
      <c r="D365" s="152">
        <v>600099539</v>
      </c>
      <c r="E365" s="232" t="s">
        <v>4722</v>
      </c>
      <c r="F365" s="366"/>
      <c r="G365" s="174"/>
      <c r="H365" s="174"/>
      <c r="I365" s="174"/>
      <c r="J365" s="174"/>
      <c r="K365" s="367">
        <f t="shared" si="13"/>
        <v>0</v>
      </c>
      <c r="L365" s="366"/>
      <c r="M365" s="174"/>
      <c r="N365" s="174"/>
      <c r="O365" s="174"/>
      <c r="P365" s="174"/>
      <c r="Q365" s="367">
        <f t="shared" si="12"/>
        <v>0</v>
      </c>
      <c r="R365" s="140"/>
      <c r="S365" s="141"/>
      <c r="T365" s="142"/>
      <c r="U365" s="146"/>
      <c r="V365" s="142"/>
      <c r="W365" s="144"/>
      <c r="X365" s="145"/>
      <c r="Y365" s="142"/>
      <c r="Z365" s="144"/>
    </row>
    <row r="366" spans="1:26">
      <c r="A366" s="231">
        <v>359</v>
      </c>
      <c r="B366" s="151">
        <v>5477</v>
      </c>
      <c r="C366" s="151">
        <v>70698040</v>
      </c>
      <c r="D366" s="152">
        <v>600098541</v>
      </c>
      <c r="E366" s="232" t="s">
        <v>2140</v>
      </c>
      <c r="F366" s="366"/>
      <c r="G366" s="174"/>
      <c r="H366" s="174"/>
      <c r="I366" s="174"/>
      <c r="J366" s="174"/>
      <c r="K366" s="367">
        <f t="shared" si="13"/>
        <v>0</v>
      </c>
      <c r="L366" s="366"/>
      <c r="M366" s="174"/>
      <c r="N366" s="174"/>
      <c r="O366" s="174"/>
      <c r="P366" s="174"/>
      <c r="Q366" s="367">
        <f t="shared" si="12"/>
        <v>0</v>
      </c>
      <c r="R366" s="140"/>
      <c r="S366" s="141"/>
      <c r="T366" s="142"/>
      <c r="U366" s="146"/>
      <c r="V366" s="142"/>
      <c r="W366" s="144"/>
      <c r="X366" s="145"/>
      <c r="Y366" s="142"/>
      <c r="Z366" s="144"/>
    </row>
    <row r="367" spans="1:26">
      <c r="A367" s="231">
        <v>360</v>
      </c>
      <c r="B367" s="151">
        <v>5478</v>
      </c>
      <c r="C367" s="151">
        <v>70698031</v>
      </c>
      <c r="D367" s="152">
        <v>600098818</v>
      </c>
      <c r="E367" s="232" t="s">
        <v>2144</v>
      </c>
      <c r="F367" s="366"/>
      <c r="G367" s="174"/>
      <c r="H367" s="174"/>
      <c r="I367" s="174"/>
      <c r="J367" s="174"/>
      <c r="K367" s="367">
        <f t="shared" si="13"/>
        <v>0</v>
      </c>
      <c r="L367" s="366"/>
      <c r="M367" s="174"/>
      <c r="N367" s="174"/>
      <c r="O367" s="174"/>
      <c r="P367" s="174"/>
      <c r="Q367" s="367">
        <f t="shared" si="12"/>
        <v>0</v>
      </c>
      <c r="R367" s="140"/>
      <c r="S367" s="141"/>
      <c r="T367" s="142"/>
      <c r="U367" s="146"/>
      <c r="V367" s="142"/>
      <c r="W367" s="144"/>
      <c r="X367" s="145"/>
      <c r="Y367" s="142"/>
      <c r="Z367" s="144"/>
    </row>
    <row r="368" spans="1:26">
      <c r="A368" s="231">
        <v>361</v>
      </c>
      <c r="B368" s="151">
        <v>5479</v>
      </c>
      <c r="C368" s="151">
        <v>70910600</v>
      </c>
      <c r="D368" s="152">
        <v>600099105</v>
      </c>
      <c r="E368" s="232" t="s">
        <v>2150</v>
      </c>
      <c r="F368" s="366"/>
      <c r="G368" s="174">
        <v>14950</v>
      </c>
      <c r="H368" s="174"/>
      <c r="I368" s="174"/>
      <c r="J368" s="174"/>
      <c r="K368" s="367">
        <f t="shared" si="13"/>
        <v>14950</v>
      </c>
      <c r="L368" s="366"/>
      <c r="M368" s="174"/>
      <c r="N368" s="174"/>
      <c r="O368" s="174"/>
      <c r="P368" s="174"/>
      <c r="Q368" s="367">
        <f t="shared" si="12"/>
        <v>0</v>
      </c>
      <c r="R368" s="140"/>
      <c r="S368" s="141"/>
      <c r="T368" s="142"/>
      <c r="U368" s="146"/>
      <c r="V368" s="142"/>
      <c r="W368" s="144"/>
      <c r="X368" s="145"/>
      <c r="Y368" s="142"/>
      <c r="Z368" s="144"/>
    </row>
    <row r="369" spans="1:26">
      <c r="A369" s="231">
        <v>362</v>
      </c>
      <c r="B369" s="151">
        <v>5442</v>
      </c>
      <c r="C369" s="151">
        <v>75017512</v>
      </c>
      <c r="D369" s="152">
        <v>650030541</v>
      </c>
      <c r="E369" s="232" t="s">
        <v>2154</v>
      </c>
      <c r="F369" s="366"/>
      <c r="G369" s="174">
        <v>65000</v>
      </c>
      <c r="H369" s="174"/>
      <c r="I369" s="174"/>
      <c r="J369" s="174"/>
      <c r="K369" s="367">
        <f t="shared" si="13"/>
        <v>65000</v>
      </c>
      <c r="L369" s="366"/>
      <c r="M369" s="174"/>
      <c r="N369" s="174"/>
      <c r="O369" s="174"/>
      <c r="P369" s="174"/>
      <c r="Q369" s="367">
        <f t="shared" si="12"/>
        <v>0</v>
      </c>
      <c r="R369" s="140"/>
      <c r="S369" s="141"/>
      <c r="T369" s="142"/>
      <c r="U369" s="146"/>
      <c r="V369" s="142"/>
      <c r="W369" s="144"/>
      <c r="X369" s="145"/>
      <c r="Y369" s="142"/>
      <c r="Z369" s="144"/>
    </row>
    <row r="370" spans="1:26">
      <c r="A370" s="231">
        <v>363</v>
      </c>
      <c r="B370" s="151">
        <v>5453</v>
      </c>
      <c r="C370" s="151">
        <v>854760</v>
      </c>
      <c r="D370" s="152">
        <v>600099211</v>
      </c>
      <c r="E370" s="232" t="s">
        <v>2161</v>
      </c>
      <c r="F370" s="366"/>
      <c r="G370" s="174">
        <v>57200</v>
      </c>
      <c r="H370" s="174"/>
      <c r="I370" s="174"/>
      <c r="J370" s="174"/>
      <c r="K370" s="367">
        <f t="shared" si="13"/>
        <v>57200</v>
      </c>
      <c r="L370" s="366"/>
      <c r="M370" s="174"/>
      <c r="N370" s="174"/>
      <c r="O370" s="174"/>
      <c r="P370" s="174"/>
      <c r="Q370" s="367">
        <f t="shared" si="12"/>
        <v>0</v>
      </c>
      <c r="R370" s="140"/>
      <c r="S370" s="141"/>
      <c r="T370" s="142"/>
      <c r="U370" s="146"/>
      <c r="V370" s="142"/>
      <c r="W370" s="144"/>
      <c r="X370" s="145"/>
      <c r="Y370" s="142"/>
      <c r="Z370" s="144"/>
    </row>
    <row r="371" spans="1:26">
      <c r="A371" s="231">
        <v>364</v>
      </c>
      <c r="B371" s="151">
        <v>5429</v>
      </c>
      <c r="C371" s="151">
        <v>70698309</v>
      </c>
      <c r="D371" s="152">
        <v>600098656</v>
      </c>
      <c r="E371" s="232" t="s">
        <v>2168</v>
      </c>
      <c r="F371" s="366"/>
      <c r="G371" s="174"/>
      <c r="H371" s="174"/>
      <c r="I371" s="174"/>
      <c r="J371" s="174"/>
      <c r="K371" s="367">
        <f t="shared" si="13"/>
        <v>0</v>
      </c>
      <c r="L371" s="366"/>
      <c r="M371" s="174"/>
      <c r="N371" s="174"/>
      <c r="O371" s="174"/>
      <c r="P371" s="174"/>
      <c r="Q371" s="367">
        <f t="shared" si="12"/>
        <v>0</v>
      </c>
      <c r="R371" s="140"/>
      <c r="S371" s="141"/>
      <c r="T371" s="142"/>
      <c r="U371" s="146"/>
      <c r="V371" s="142"/>
      <c r="W371" s="144"/>
      <c r="X371" s="145"/>
      <c r="Y371" s="142"/>
      <c r="Z371" s="144"/>
    </row>
    <row r="372" spans="1:26">
      <c r="A372" s="231">
        <v>365</v>
      </c>
      <c r="B372" s="151">
        <v>5468</v>
      </c>
      <c r="C372" s="151">
        <v>70698317</v>
      </c>
      <c r="D372" s="152">
        <v>600099083</v>
      </c>
      <c r="E372" s="232" t="s">
        <v>2176</v>
      </c>
      <c r="F372" s="366"/>
      <c r="G372" s="174">
        <v>15925</v>
      </c>
      <c r="H372" s="174"/>
      <c r="I372" s="174"/>
      <c r="J372" s="174"/>
      <c r="K372" s="367">
        <f t="shared" si="13"/>
        <v>15925</v>
      </c>
      <c r="L372" s="366"/>
      <c r="M372" s="174"/>
      <c r="N372" s="174"/>
      <c r="O372" s="174"/>
      <c r="P372" s="174"/>
      <c r="Q372" s="367">
        <f t="shared" si="12"/>
        <v>0</v>
      </c>
      <c r="R372" s="140"/>
      <c r="S372" s="141"/>
      <c r="T372" s="142"/>
      <c r="U372" s="146"/>
      <c r="V372" s="142"/>
      <c r="W372" s="144"/>
      <c r="X372" s="145"/>
      <c r="Y372" s="142"/>
      <c r="Z372" s="144"/>
    </row>
    <row r="373" spans="1:26">
      <c r="A373" s="231">
        <v>366</v>
      </c>
      <c r="B373" s="151">
        <v>5488</v>
      </c>
      <c r="C373" s="151">
        <v>70695393</v>
      </c>
      <c r="D373" s="152">
        <v>600099326</v>
      </c>
      <c r="E373" s="232" t="s">
        <v>2181</v>
      </c>
      <c r="F373" s="366"/>
      <c r="G373" s="174">
        <v>9425</v>
      </c>
      <c r="H373" s="174"/>
      <c r="I373" s="174"/>
      <c r="J373" s="174"/>
      <c r="K373" s="367">
        <f t="shared" si="13"/>
        <v>9425</v>
      </c>
      <c r="L373" s="366"/>
      <c r="M373" s="174"/>
      <c r="N373" s="174"/>
      <c r="O373" s="174"/>
      <c r="P373" s="174"/>
      <c r="Q373" s="367">
        <f t="shared" si="12"/>
        <v>0</v>
      </c>
      <c r="R373" s="140"/>
      <c r="S373" s="141"/>
      <c r="T373" s="142"/>
      <c r="U373" s="146"/>
      <c r="V373" s="142"/>
      <c r="W373" s="144"/>
      <c r="X373" s="145"/>
      <c r="Y373" s="142"/>
      <c r="Z373" s="144"/>
    </row>
    <row r="374" spans="1:26">
      <c r="A374" s="231">
        <v>367</v>
      </c>
      <c r="B374" s="151">
        <v>5490</v>
      </c>
      <c r="C374" s="151">
        <v>71173854</v>
      </c>
      <c r="D374" s="152">
        <v>600099474</v>
      </c>
      <c r="E374" s="232" t="s">
        <v>4393</v>
      </c>
      <c r="F374" s="366"/>
      <c r="G374" s="174">
        <v>3250</v>
      </c>
      <c r="H374" s="174"/>
      <c r="I374" s="174"/>
      <c r="J374" s="174"/>
      <c r="K374" s="367">
        <f t="shared" si="13"/>
        <v>3250</v>
      </c>
      <c r="L374" s="366"/>
      <c r="M374" s="174"/>
      <c r="N374" s="174"/>
      <c r="O374" s="174"/>
      <c r="P374" s="174"/>
      <c r="Q374" s="367">
        <f t="shared" si="12"/>
        <v>0</v>
      </c>
      <c r="R374" s="140"/>
      <c r="S374" s="141"/>
      <c r="T374" s="142"/>
      <c r="U374" s="146"/>
      <c r="V374" s="142"/>
      <c r="W374" s="144"/>
      <c r="X374" s="145"/>
      <c r="Y374" s="142"/>
      <c r="Z374" s="144"/>
    </row>
    <row r="375" spans="1:26">
      <c r="A375" s="231">
        <v>368</v>
      </c>
      <c r="B375" s="151">
        <v>5460</v>
      </c>
      <c r="C375" s="151">
        <v>72743549</v>
      </c>
      <c r="D375" s="152">
        <v>600098621</v>
      </c>
      <c r="E375" s="232" t="s">
        <v>2194</v>
      </c>
      <c r="F375" s="366"/>
      <c r="G375" s="174"/>
      <c r="H375" s="174"/>
      <c r="I375" s="174"/>
      <c r="J375" s="174"/>
      <c r="K375" s="367">
        <f t="shared" si="13"/>
        <v>0</v>
      </c>
      <c r="L375" s="366"/>
      <c r="M375" s="174"/>
      <c r="N375" s="174"/>
      <c r="O375" s="174"/>
      <c r="P375" s="174"/>
      <c r="Q375" s="367">
        <f t="shared" si="12"/>
        <v>0</v>
      </c>
      <c r="R375" s="140"/>
      <c r="S375" s="141"/>
      <c r="T375" s="142"/>
      <c r="U375" s="146"/>
      <c r="V375" s="142"/>
      <c r="W375" s="144"/>
      <c r="X375" s="145"/>
      <c r="Y375" s="142"/>
      <c r="Z375" s="144"/>
    </row>
    <row r="376" spans="1:26">
      <c r="A376" s="231">
        <v>369</v>
      </c>
      <c r="B376" s="151">
        <v>5462</v>
      </c>
      <c r="C376" s="151">
        <v>72743620</v>
      </c>
      <c r="D376" s="152">
        <v>600098851</v>
      </c>
      <c r="E376" s="232" t="s">
        <v>2197</v>
      </c>
      <c r="F376" s="366"/>
      <c r="G376" s="174"/>
      <c r="H376" s="174"/>
      <c r="I376" s="174"/>
      <c r="J376" s="174"/>
      <c r="K376" s="367">
        <f t="shared" si="13"/>
        <v>0</v>
      </c>
      <c r="L376" s="366"/>
      <c r="M376" s="174"/>
      <c r="N376" s="174"/>
      <c r="O376" s="174"/>
      <c r="P376" s="174"/>
      <c r="Q376" s="367">
        <f t="shared" si="12"/>
        <v>0</v>
      </c>
      <c r="R376" s="140"/>
      <c r="S376" s="141"/>
      <c r="T376" s="142"/>
      <c r="U376" s="146"/>
      <c r="V376" s="142"/>
      <c r="W376" s="144"/>
      <c r="X376" s="145"/>
      <c r="Y376" s="142"/>
      <c r="Z376" s="144"/>
    </row>
    <row r="377" spans="1:26">
      <c r="A377" s="231">
        <v>370</v>
      </c>
      <c r="B377" s="151">
        <v>5464</v>
      </c>
      <c r="C377" s="151">
        <v>72743719</v>
      </c>
      <c r="D377" s="152">
        <v>600098869</v>
      </c>
      <c r="E377" s="232" t="s">
        <v>2201</v>
      </c>
      <c r="F377" s="366"/>
      <c r="G377" s="174"/>
      <c r="H377" s="174"/>
      <c r="I377" s="174"/>
      <c r="J377" s="174"/>
      <c r="K377" s="367">
        <f t="shared" si="13"/>
        <v>0</v>
      </c>
      <c r="L377" s="366"/>
      <c r="M377" s="174"/>
      <c r="N377" s="174"/>
      <c r="O377" s="174"/>
      <c r="P377" s="174"/>
      <c r="Q377" s="367">
        <f t="shared" si="12"/>
        <v>0</v>
      </c>
      <c r="R377" s="140"/>
      <c r="S377" s="141"/>
      <c r="T377" s="142"/>
      <c r="U377" s="146"/>
      <c r="V377" s="142"/>
      <c r="W377" s="144"/>
      <c r="X377" s="145"/>
      <c r="Y377" s="142"/>
      <c r="Z377" s="144"/>
    </row>
    <row r="378" spans="1:26">
      <c r="A378" s="231">
        <v>371</v>
      </c>
      <c r="B378" s="151">
        <v>5467</v>
      </c>
      <c r="C378" s="151">
        <v>72743948</v>
      </c>
      <c r="D378" s="152">
        <v>600098648</v>
      </c>
      <c r="E378" s="232" t="s">
        <v>2205</v>
      </c>
      <c r="F378" s="366"/>
      <c r="G378" s="174"/>
      <c r="H378" s="174"/>
      <c r="I378" s="174"/>
      <c r="J378" s="174"/>
      <c r="K378" s="367">
        <f t="shared" si="13"/>
        <v>0</v>
      </c>
      <c r="L378" s="366"/>
      <c r="M378" s="174"/>
      <c r="N378" s="174"/>
      <c r="O378" s="174"/>
      <c r="P378" s="174"/>
      <c r="Q378" s="367">
        <f t="shared" si="12"/>
        <v>0</v>
      </c>
      <c r="R378" s="140"/>
      <c r="S378" s="141"/>
      <c r="T378" s="142"/>
      <c r="U378" s="146"/>
      <c r="V378" s="142"/>
      <c r="W378" s="144"/>
      <c r="X378" s="145"/>
      <c r="Y378" s="142"/>
      <c r="Z378" s="144"/>
    </row>
    <row r="379" spans="1:26">
      <c r="A379" s="231">
        <v>372</v>
      </c>
      <c r="B379" s="151">
        <v>5463</v>
      </c>
      <c r="C379" s="151">
        <v>72743786</v>
      </c>
      <c r="D379" s="152">
        <v>600098877</v>
      </c>
      <c r="E379" s="232" t="s">
        <v>4412</v>
      </c>
      <c r="F379" s="366"/>
      <c r="G379" s="174"/>
      <c r="H379" s="174"/>
      <c r="I379" s="174"/>
      <c r="J379" s="174"/>
      <c r="K379" s="367">
        <f t="shared" si="13"/>
        <v>0</v>
      </c>
      <c r="L379" s="366"/>
      <c r="M379" s="174"/>
      <c r="N379" s="174"/>
      <c r="O379" s="174"/>
      <c r="P379" s="174"/>
      <c r="Q379" s="367">
        <f t="shared" si="12"/>
        <v>0</v>
      </c>
      <c r="R379" s="140"/>
      <c r="S379" s="141"/>
      <c r="T379" s="142"/>
      <c r="U379" s="146"/>
      <c r="V379" s="142"/>
      <c r="W379" s="144"/>
      <c r="X379" s="145"/>
      <c r="Y379" s="142"/>
      <c r="Z379" s="144"/>
    </row>
    <row r="380" spans="1:26">
      <c r="A380" s="231">
        <v>373</v>
      </c>
      <c r="B380" s="151">
        <v>5461</v>
      </c>
      <c r="C380" s="151">
        <v>72743701</v>
      </c>
      <c r="D380" s="152">
        <v>600098915</v>
      </c>
      <c r="E380" s="232" t="s">
        <v>2214</v>
      </c>
      <c r="F380" s="366"/>
      <c r="G380" s="174"/>
      <c r="H380" s="174"/>
      <c r="I380" s="174"/>
      <c r="J380" s="174"/>
      <c r="K380" s="367">
        <f t="shared" si="13"/>
        <v>0</v>
      </c>
      <c r="L380" s="366"/>
      <c r="M380" s="174"/>
      <c r="N380" s="174"/>
      <c r="O380" s="174"/>
      <c r="P380" s="174"/>
      <c r="Q380" s="367">
        <f t="shared" si="12"/>
        <v>0</v>
      </c>
      <c r="R380" s="140"/>
      <c r="S380" s="141"/>
      <c r="T380" s="142"/>
      <c r="U380" s="146"/>
      <c r="V380" s="142"/>
      <c r="W380" s="144"/>
      <c r="X380" s="145"/>
      <c r="Y380" s="142"/>
      <c r="Z380" s="144"/>
    </row>
    <row r="381" spans="1:26">
      <c r="A381" s="231">
        <v>374</v>
      </c>
      <c r="B381" s="151">
        <v>5466</v>
      </c>
      <c r="C381" s="151">
        <v>72743794</v>
      </c>
      <c r="D381" s="152">
        <v>600098885</v>
      </c>
      <c r="E381" s="232" t="s">
        <v>2218</v>
      </c>
      <c r="F381" s="366"/>
      <c r="G381" s="174"/>
      <c r="H381" s="174"/>
      <c r="I381" s="174"/>
      <c r="J381" s="174"/>
      <c r="K381" s="367">
        <f t="shared" si="13"/>
        <v>0</v>
      </c>
      <c r="L381" s="366"/>
      <c r="M381" s="174"/>
      <c r="N381" s="174"/>
      <c r="O381" s="174"/>
      <c r="P381" s="174"/>
      <c r="Q381" s="367">
        <f t="shared" si="12"/>
        <v>0</v>
      </c>
      <c r="R381" s="140"/>
      <c r="S381" s="141"/>
      <c r="T381" s="142"/>
      <c r="U381" s="146"/>
      <c r="V381" s="142"/>
      <c r="W381" s="144"/>
      <c r="X381" s="145"/>
      <c r="Y381" s="142"/>
      <c r="Z381" s="144"/>
    </row>
    <row r="382" spans="1:26">
      <c r="A382" s="231">
        <v>375</v>
      </c>
      <c r="B382" s="151">
        <v>5702</v>
      </c>
      <c r="C382" s="151">
        <v>855022</v>
      </c>
      <c r="D382" s="152">
        <v>600099547</v>
      </c>
      <c r="E382" s="232" t="s">
        <v>4551</v>
      </c>
      <c r="F382" s="366"/>
      <c r="G382" s="174"/>
      <c r="H382" s="174"/>
      <c r="I382" s="174"/>
      <c r="J382" s="174"/>
      <c r="K382" s="367">
        <f t="shared" si="13"/>
        <v>0</v>
      </c>
      <c r="L382" s="366"/>
      <c r="M382" s="174"/>
      <c r="N382" s="174"/>
      <c r="O382" s="174"/>
      <c r="P382" s="174"/>
      <c r="Q382" s="367">
        <f t="shared" si="12"/>
        <v>0</v>
      </c>
      <c r="R382" s="140"/>
      <c r="S382" s="141"/>
      <c r="T382" s="142"/>
      <c r="U382" s="146"/>
      <c r="V382" s="142"/>
      <c r="W382" s="144"/>
      <c r="X382" s="145"/>
      <c r="Y382" s="142"/>
      <c r="Z382" s="144"/>
    </row>
    <row r="383" spans="1:26">
      <c r="A383" s="231">
        <v>376</v>
      </c>
      <c r="B383" s="151">
        <v>5458</v>
      </c>
      <c r="C383" s="151">
        <v>856126</v>
      </c>
      <c r="D383" s="152">
        <v>600099288</v>
      </c>
      <c r="E383" s="232" t="s">
        <v>2226</v>
      </c>
      <c r="F383" s="366"/>
      <c r="G383" s="174">
        <v>122850</v>
      </c>
      <c r="H383" s="174"/>
      <c r="I383" s="174"/>
      <c r="J383" s="174"/>
      <c r="K383" s="367">
        <f t="shared" si="13"/>
        <v>122850</v>
      </c>
      <c r="L383" s="366"/>
      <c r="M383" s="174"/>
      <c r="N383" s="174"/>
      <c r="O383" s="174"/>
      <c r="P383" s="174"/>
      <c r="Q383" s="367">
        <f t="shared" si="12"/>
        <v>0</v>
      </c>
      <c r="R383" s="140"/>
      <c r="S383" s="141"/>
      <c r="T383" s="142"/>
      <c r="U383" s="146"/>
      <c r="V383" s="142"/>
      <c r="W383" s="144"/>
      <c r="X383" s="145"/>
      <c r="Y383" s="142"/>
      <c r="Z383" s="144"/>
    </row>
    <row r="384" spans="1:26">
      <c r="A384" s="231">
        <v>377</v>
      </c>
      <c r="B384" s="151">
        <v>5456</v>
      </c>
      <c r="C384" s="151">
        <v>854794</v>
      </c>
      <c r="D384" s="152">
        <v>600099369</v>
      </c>
      <c r="E384" s="232" t="s">
        <v>2231</v>
      </c>
      <c r="F384" s="366"/>
      <c r="G384" s="174">
        <v>99775</v>
      </c>
      <c r="H384" s="174"/>
      <c r="I384" s="174"/>
      <c r="J384" s="174"/>
      <c r="K384" s="367">
        <f t="shared" si="13"/>
        <v>99775</v>
      </c>
      <c r="L384" s="366"/>
      <c r="M384" s="174"/>
      <c r="N384" s="174"/>
      <c r="O384" s="174"/>
      <c r="P384" s="174"/>
      <c r="Q384" s="367">
        <f t="shared" si="12"/>
        <v>0</v>
      </c>
      <c r="R384" s="140"/>
      <c r="S384" s="141"/>
      <c r="T384" s="142"/>
      <c r="U384" s="146"/>
      <c r="V384" s="142"/>
      <c r="W384" s="144"/>
      <c r="X384" s="145"/>
      <c r="Y384" s="142"/>
      <c r="Z384" s="144"/>
    </row>
    <row r="385" spans="1:26">
      <c r="A385" s="231">
        <v>378</v>
      </c>
      <c r="B385" s="151">
        <v>5481</v>
      </c>
      <c r="C385" s="151">
        <v>72742739</v>
      </c>
      <c r="D385" s="152">
        <v>600099075</v>
      </c>
      <c r="E385" s="232" t="s">
        <v>4434</v>
      </c>
      <c r="F385" s="366"/>
      <c r="G385" s="174">
        <v>22425</v>
      </c>
      <c r="H385" s="174"/>
      <c r="I385" s="174"/>
      <c r="J385" s="174"/>
      <c r="K385" s="367">
        <f t="shared" si="13"/>
        <v>22425</v>
      </c>
      <c r="L385" s="366"/>
      <c r="M385" s="174"/>
      <c r="N385" s="174"/>
      <c r="O385" s="174"/>
      <c r="P385" s="174"/>
      <c r="Q385" s="367">
        <f t="shared" si="12"/>
        <v>0</v>
      </c>
      <c r="R385" s="140"/>
      <c r="S385" s="141"/>
      <c r="T385" s="142"/>
      <c r="U385" s="146"/>
      <c r="V385" s="142"/>
      <c r="W385" s="144"/>
      <c r="X385" s="145"/>
      <c r="Y385" s="142"/>
      <c r="Z385" s="144"/>
    </row>
    <row r="386" spans="1:26">
      <c r="A386" s="231">
        <v>379</v>
      </c>
      <c r="B386" s="151">
        <v>5492</v>
      </c>
      <c r="C386" s="151">
        <v>71294180</v>
      </c>
      <c r="D386" s="152">
        <v>691007322</v>
      </c>
      <c r="E386" s="232" t="s">
        <v>4440</v>
      </c>
      <c r="F386" s="366"/>
      <c r="G386" s="174">
        <v>26325</v>
      </c>
      <c r="H386" s="174"/>
      <c r="I386" s="174"/>
      <c r="J386" s="174"/>
      <c r="K386" s="367">
        <f t="shared" si="13"/>
        <v>26325</v>
      </c>
      <c r="L386" s="366"/>
      <c r="M386" s="174"/>
      <c r="N386" s="174"/>
      <c r="O386" s="174"/>
      <c r="P386" s="174"/>
      <c r="Q386" s="367">
        <f t="shared" si="12"/>
        <v>0</v>
      </c>
      <c r="R386" s="140"/>
      <c r="S386" s="141"/>
      <c r="T386" s="142"/>
      <c r="U386" s="146"/>
      <c r="V386" s="142"/>
      <c r="W386" s="144"/>
      <c r="X386" s="145"/>
      <c r="Y386" s="142"/>
      <c r="Z386" s="144"/>
    </row>
    <row r="387" spans="1:26">
      <c r="A387" s="231">
        <v>380</v>
      </c>
      <c r="B387" s="151">
        <v>5457</v>
      </c>
      <c r="C387" s="151">
        <v>855049</v>
      </c>
      <c r="D387" s="152">
        <v>600099377</v>
      </c>
      <c r="E387" s="232" t="s">
        <v>2243</v>
      </c>
      <c r="F387" s="366"/>
      <c r="G387" s="174">
        <v>150800</v>
      </c>
      <c r="H387" s="174"/>
      <c r="I387" s="174"/>
      <c r="J387" s="174"/>
      <c r="K387" s="367">
        <f t="shared" si="13"/>
        <v>150800</v>
      </c>
      <c r="L387" s="366"/>
      <c r="M387" s="174"/>
      <c r="N387" s="174"/>
      <c r="O387" s="174"/>
      <c r="P387" s="174"/>
      <c r="Q387" s="367">
        <f t="shared" ref="Q387:Q411" si="14">SUM(L387:P387)</f>
        <v>0</v>
      </c>
      <c r="R387" s="140"/>
      <c r="S387" s="141"/>
      <c r="T387" s="142"/>
      <c r="U387" s="146"/>
      <c r="V387" s="142"/>
      <c r="W387" s="144"/>
      <c r="X387" s="145"/>
      <c r="Y387" s="142"/>
      <c r="Z387" s="144"/>
    </row>
    <row r="388" spans="1:26">
      <c r="A388" s="231">
        <v>381</v>
      </c>
      <c r="B388" s="151">
        <v>5459</v>
      </c>
      <c r="C388" s="151">
        <v>70946086</v>
      </c>
      <c r="D388" s="152">
        <v>600099415</v>
      </c>
      <c r="E388" s="232" t="s">
        <v>2247</v>
      </c>
      <c r="F388" s="366"/>
      <c r="G388" s="174"/>
      <c r="H388" s="174"/>
      <c r="I388" s="174"/>
      <c r="J388" s="174"/>
      <c r="K388" s="367">
        <f t="shared" si="13"/>
        <v>0</v>
      </c>
      <c r="L388" s="366"/>
      <c r="M388" s="174"/>
      <c r="N388" s="174"/>
      <c r="O388" s="174"/>
      <c r="P388" s="174"/>
      <c r="Q388" s="367">
        <f t="shared" si="14"/>
        <v>0</v>
      </c>
      <c r="R388" s="140"/>
      <c r="S388" s="141"/>
      <c r="T388" s="142"/>
      <c r="U388" s="146"/>
      <c r="V388" s="142"/>
      <c r="W388" s="144"/>
      <c r="X388" s="145"/>
      <c r="Y388" s="142"/>
      <c r="Z388" s="144"/>
    </row>
    <row r="389" spans="1:26">
      <c r="A389" s="231">
        <v>382</v>
      </c>
      <c r="B389" s="151">
        <v>5482</v>
      </c>
      <c r="C389" s="151">
        <v>71006923</v>
      </c>
      <c r="D389" s="152">
        <v>600098982</v>
      </c>
      <c r="E389" s="232" t="s">
        <v>2252</v>
      </c>
      <c r="F389" s="366"/>
      <c r="G389" s="174">
        <v>3250</v>
      </c>
      <c r="H389" s="174"/>
      <c r="I389" s="174"/>
      <c r="J389" s="174"/>
      <c r="K389" s="367">
        <f t="shared" si="13"/>
        <v>3250</v>
      </c>
      <c r="L389" s="366"/>
      <c r="M389" s="174"/>
      <c r="N389" s="174"/>
      <c r="O389" s="174"/>
      <c r="P389" s="174"/>
      <c r="Q389" s="367">
        <f t="shared" si="14"/>
        <v>0</v>
      </c>
      <c r="R389" s="140"/>
      <c r="S389" s="141"/>
      <c r="T389" s="142"/>
      <c r="U389" s="146"/>
      <c r="V389" s="142"/>
      <c r="W389" s="144"/>
      <c r="X389" s="145"/>
      <c r="Y389" s="142"/>
      <c r="Z389" s="144"/>
    </row>
    <row r="390" spans="1:26">
      <c r="A390" s="231">
        <v>383</v>
      </c>
      <c r="B390" s="151">
        <v>3421</v>
      </c>
      <c r="C390" s="151">
        <v>72741651</v>
      </c>
      <c r="D390" s="152">
        <v>600077985</v>
      </c>
      <c r="E390" s="232" t="s">
        <v>2258</v>
      </c>
      <c r="F390" s="366"/>
      <c r="G390" s="174"/>
      <c r="H390" s="174"/>
      <c r="I390" s="174"/>
      <c r="J390" s="174"/>
      <c r="K390" s="367">
        <f t="shared" si="13"/>
        <v>0</v>
      </c>
      <c r="L390" s="366"/>
      <c r="M390" s="174"/>
      <c r="N390" s="174"/>
      <c r="O390" s="174"/>
      <c r="P390" s="174"/>
      <c r="Q390" s="367">
        <f t="shared" si="14"/>
        <v>0</v>
      </c>
      <c r="R390" s="140"/>
      <c r="S390" s="141"/>
      <c r="T390" s="142"/>
      <c r="U390" s="146"/>
      <c r="V390" s="142"/>
      <c r="W390" s="144"/>
      <c r="X390" s="145"/>
      <c r="Y390" s="142"/>
      <c r="Z390" s="144"/>
    </row>
    <row r="391" spans="1:26">
      <c r="A391" s="231">
        <v>384</v>
      </c>
      <c r="B391" s="151">
        <v>3420</v>
      </c>
      <c r="C391" s="151">
        <v>72741571</v>
      </c>
      <c r="D391" s="152">
        <v>600078442</v>
      </c>
      <c r="E391" s="232" t="s">
        <v>2264</v>
      </c>
      <c r="F391" s="366"/>
      <c r="G391" s="174">
        <v>21450</v>
      </c>
      <c r="H391" s="174"/>
      <c r="I391" s="174"/>
      <c r="J391" s="174"/>
      <c r="K391" s="367">
        <f t="shared" si="13"/>
        <v>21450</v>
      </c>
      <c r="L391" s="366"/>
      <c r="M391" s="174"/>
      <c r="N391" s="174"/>
      <c r="O391" s="174"/>
      <c r="P391" s="174"/>
      <c r="Q391" s="367">
        <f t="shared" si="14"/>
        <v>0</v>
      </c>
      <c r="R391" s="140"/>
      <c r="S391" s="141"/>
      <c r="T391" s="142"/>
      <c r="U391" s="146"/>
      <c r="V391" s="142"/>
      <c r="W391" s="144"/>
      <c r="X391" s="145"/>
      <c r="Y391" s="142"/>
      <c r="Z391" s="144"/>
    </row>
    <row r="392" spans="1:26">
      <c r="A392" s="231">
        <v>385</v>
      </c>
      <c r="B392" s="151">
        <v>5493</v>
      </c>
      <c r="C392" s="151">
        <v>6181457</v>
      </c>
      <c r="D392" s="152">
        <v>691009813</v>
      </c>
      <c r="E392" s="232" t="s">
        <v>2269</v>
      </c>
      <c r="F392" s="366"/>
      <c r="G392" s="174"/>
      <c r="H392" s="174"/>
      <c r="I392" s="174"/>
      <c r="J392" s="174"/>
      <c r="K392" s="367">
        <f t="shared" si="13"/>
        <v>0</v>
      </c>
      <c r="L392" s="366"/>
      <c r="M392" s="174"/>
      <c r="N392" s="174"/>
      <c r="O392" s="174"/>
      <c r="P392" s="174"/>
      <c r="Q392" s="367">
        <f t="shared" si="14"/>
        <v>0</v>
      </c>
      <c r="R392" s="140"/>
      <c r="S392" s="141"/>
      <c r="T392" s="142"/>
      <c r="U392" s="146"/>
      <c r="V392" s="142"/>
      <c r="W392" s="144"/>
      <c r="X392" s="145"/>
      <c r="Y392" s="142"/>
      <c r="Z392" s="144"/>
    </row>
    <row r="393" spans="1:26">
      <c r="A393" s="231">
        <v>386</v>
      </c>
      <c r="B393" s="151">
        <v>2463</v>
      </c>
      <c r="C393" s="151">
        <v>70982066</v>
      </c>
      <c r="D393" s="152">
        <v>600080056</v>
      </c>
      <c r="E393" s="232" t="s">
        <v>2275</v>
      </c>
      <c r="F393" s="366"/>
      <c r="G393" s="174">
        <v>13325</v>
      </c>
      <c r="H393" s="174"/>
      <c r="I393" s="174"/>
      <c r="J393" s="174"/>
      <c r="K393" s="367">
        <f t="shared" ref="K393:K446" si="15">SUM(F393:J393)</f>
        <v>13325</v>
      </c>
      <c r="L393" s="366"/>
      <c r="M393" s="174"/>
      <c r="N393" s="174"/>
      <c r="O393" s="174"/>
      <c r="P393" s="174"/>
      <c r="Q393" s="367">
        <f t="shared" si="14"/>
        <v>0</v>
      </c>
      <c r="R393" s="140"/>
      <c r="S393" s="141"/>
      <c r="T393" s="142"/>
      <c r="U393" s="146"/>
      <c r="V393" s="142"/>
      <c r="W393" s="144"/>
      <c r="X393" s="145"/>
      <c r="Y393" s="142"/>
      <c r="Z393" s="144"/>
    </row>
    <row r="394" spans="1:26">
      <c r="A394" s="231">
        <v>387</v>
      </c>
      <c r="B394" s="151">
        <v>3427</v>
      </c>
      <c r="C394" s="151">
        <v>70982988</v>
      </c>
      <c r="D394" s="152">
        <v>650023340</v>
      </c>
      <c r="E394" s="232" t="s">
        <v>2283</v>
      </c>
      <c r="F394" s="366"/>
      <c r="G394" s="174">
        <v>75075</v>
      </c>
      <c r="H394" s="174"/>
      <c r="I394" s="174"/>
      <c r="J394" s="174"/>
      <c r="K394" s="367">
        <f t="shared" si="15"/>
        <v>75075</v>
      </c>
      <c r="L394" s="366"/>
      <c r="M394" s="174"/>
      <c r="N394" s="174"/>
      <c r="O394" s="174"/>
      <c r="P394" s="174"/>
      <c r="Q394" s="367">
        <f t="shared" si="14"/>
        <v>0</v>
      </c>
      <c r="R394" s="140"/>
      <c r="S394" s="141"/>
      <c r="T394" s="142"/>
      <c r="U394" s="146"/>
      <c r="V394" s="142"/>
      <c r="W394" s="144"/>
      <c r="X394" s="145"/>
      <c r="Y394" s="142"/>
      <c r="Z394" s="144"/>
    </row>
    <row r="395" spans="1:26">
      <c r="A395" s="231">
        <v>388</v>
      </c>
      <c r="B395" s="151">
        <v>5484</v>
      </c>
      <c r="C395" s="151">
        <v>72743255</v>
      </c>
      <c r="D395" s="152">
        <v>600098532</v>
      </c>
      <c r="E395" s="232" t="s">
        <v>2289</v>
      </c>
      <c r="F395" s="366"/>
      <c r="G395" s="174"/>
      <c r="H395" s="174"/>
      <c r="I395" s="174"/>
      <c r="J395" s="174"/>
      <c r="K395" s="367">
        <f t="shared" si="15"/>
        <v>0</v>
      </c>
      <c r="L395" s="366"/>
      <c r="M395" s="174"/>
      <c r="N395" s="174"/>
      <c r="O395" s="174"/>
      <c r="P395" s="174"/>
      <c r="Q395" s="367">
        <f t="shared" si="14"/>
        <v>0</v>
      </c>
      <c r="R395" s="140"/>
      <c r="S395" s="141"/>
      <c r="T395" s="142"/>
      <c r="U395" s="146"/>
      <c r="V395" s="142"/>
      <c r="W395" s="144"/>
      <c r="X395" s="145"/>
      <c r="Y395" s="142"/>
      <c r="Z395" s="144"/>
    </row>
    <row r="396" spans="1:26">
      <c r="A396" s="231">
        <v>389</v>
      </c>
      <c r="B396" s="151">
        <v>5485</v>
      </c>
      <c r="C396" s="151">
        <v>72743174</v>
      </c>
      <c r="D396" s="152">
        <v>600099300</v>
      </c>
      <c r="E396" s="232" t="s">
        <v>2294</v>
      </c>
      <c r="F396" s="366"/>
      <c r="G396" s="174">
        <v>54275</v>
      </c>
      <c r="H396" s="174"/>
      <c r="I396" s="174"/>
      <c r="J396" s="174"/>
      <c r="K396" s="367">
        <f t="shared" si="15"/>
        <v>54275</v>
      </c>
      <c r="L396" s="366"/>
      <c r="M396" s="174"/>
      <c r="N396" s="174"/>
      <c r="O396" s="174"/>
      <c r="P396" s="174"/>
      <c r="Q396" s="367">
        <f t="shared" si="14"/>
        <v>0</v>
      </c>
      <c r="R396" s="140"/>
      <c r="S396" s="141"/>
      <c r="T396" s="142"/>
      <c r="U396" s="146"/>
      <c r="V396" s="142"/>
      <c r="W396" s="144"/>
      <c r="X396" s="145"/>
      <c r="Y396" s="142"/>
      <c r="Z396" s="144"/>
    </row>
    <row r="397" spans="1:26">
      <c r="A397" s="231">
        <v>390</v>
      </c>
      <c r="B397" s="151">
        <v>5434</v>
      </c>
      <c r="C397" s="151">
        <v>70695318</v>
      </c>
      <c r="D397" s="152">
        <v>600098923</v>
      </c>
      <c r="E397" s="232" t="s">
        <v>2299</v>
      </c>
      <c r="F397" s="366"/>
      <c r="G397" s="174"/>
      <c r="H397" s="174"/>
      <c r="I397" s="174"/>
      <c r="J397" s="174"/>
      <c r="K397" s="367">
        <f t="shared" si="15"/>
        <v>0</v>
      </c>
      <c r="L397" s="366"/>
      <c r="M397" s="174"/>
      <c r="N397" s="174"/>
      <c r="O397" s="174"/>
      <c r="P397" s="174"/>
      <c r="Q397" s="367">
        <f t="shared" si="14"/>
        <v>0</v>
      </c>
      <c r="R397" s="140"/>
      <c r="S397" s="141"/>
      <c r="T397" s="142"/>
      <c r="U397" s="146"/>
      <c r="V397" s="142"/>
      <c r="W397" s="144"/>
      <c r="X397" s="145"/>
      <c r="Y397" s="142"/>
      <c r="Z397" s="144"/>
    </row>
    <row r="398" spans="1:26">
      <c r="A398" s="231">
        <v>391</v>
      </c>
      <c r="B398" s="151">
        <v>5433</v>
      </c>
      <c r="C398" s="151">
        <v>70695300</v>
      </c>
      <c r="D398" s="152">
        <v>600099253</v>
      </c>
      <c r="E398" s="232" t="s">
        <v>2303</v>
      </c>
      <c r="F398" s="366"/>
      <c r="G398" s="174">
        <v>47775</v>
      </c>
      <c r="H398" s="174"/>
      <c r="I398" s="174"/>
      <c r="J398" s="174"/>
      <c r="K398" s="367">
        <f t="shared" si="15"/>
        <v>47775</v>
      </c>
      <c r="L398" s="366"/>
      <c r="M398" s="174"/>
      <c r="N398" s="174"/>
      <c r="O398" s="174"/>
      <c r="P398" s="174"/>
      <c r="Q398" s="367">
        <f t="shared" si="14"/>
        <v>0</v>
      </c>
      <c r="R398" s="140"/>
      <c r="S398" s="141"/>
      <c r="T398" s="142"/>
      <c r="U398" s="146"/>
      <c r="V398" s="142"/>
      <c r="W398" s="144"/>
      <c r="X398" s="145"/>
      <c r="Y398" s="142"/>
      <c r="Z398" s="144"/>
    </row>
    <row r="399" spans="1:26">
      <c r="A399" s="231">
        <v>392</v>
      </c>
      <c r="B399" s="151">
        <v>5486</v>
      </c>
      <c r="C399" s="151">
        <v>72744022</v>
      </c>
      <c r="D399" s="152">
        <v>600098711</v>
      </c>
      <c r="E399" s="232" t="s">
        <v>2307</v>
      </c>
      <c r="F399" s="366"/>
      <c r="G399" s="174"/>
      <c r="H399" s="174"/>
      <c r="I399" s="174"/>
      <c r="J399" s="174"/>
      <c r="K399" s="367">
        <f t="shared" si="15"/>
        <v>0</v>
      </c>
      <c r="L399" s="366"/>
      <c r="M399" s="174"/>
      <c r="N399" s="174"/>
      <c r="O399" s="174"/>
      <c r="P399" s="174"/>
      <c r="Q399" s="367">
        <f t="shared" si="14"/>
        <v>0</v>
      </c>
      <c r="R399" s="140"/>
      <c r="S399" s="141"/>
      <c r="T399" s="142"/>
      <c r="U399" s="146"/>
      <c r="V399" s="142"/>
      <c r="W399" s="144"/>
      <c r="X399" s="145"/>
      <c r="Y399" s="142"/>
      <c r="Z399" s="144"/>
    </row>
    <row r="400" spans="1:26">
      <c r="A400" s="231">
        <v>393</v>
      </c>
      <c r="B400" s="151">
        <v>2440</v>
      </c>
      <c r="C400" s="151">
        <v>70981183</v>
      </c>
      <c r="D400" s="152">
        <v>600079392</v>
      </c>
      <c r="E400" s="232" t="s">
        <v>2312</v>
      </c>
      <c r="F400" s="366"/>
      <c r="G400" s="174"/>
      <c r="H400" s="174"/>
      <c r="I400" s="174"/>
      <c r="J400" s="174"/>
      <c r="K400" s="367">
        <f t="shared" si="15"/>
        <v>0</v>
      </c>
      <c r="L400" s="366"/>
      <c r="M400" s="174"/>
      <c r="N400" s="174"/>
      <c r="O400" s="174"/>
      <c r="P400" s="174"/>
      <c r="Q400" s="367">
        <f t="shared" si="14"/>
        <v>0</v>
      </c>
      <c r="R400" s="140"/>
      <c r="S400" s="141"/>
      <c r="T400" s="142"/>
      <c r="U400" s="146"/>
      <c r="V400" s="142"/>
      <c r="W400" s="144"/>
      <c r="X400" s="145"/>
      <c r="Y400" s="142"/>
      <c r="Z400" s="144"/>
    </row>
    <row r="401" spans="1:26">
      <c r="A401" s="231">
        <v>394</v>
      </c>
      <c r="B401" s="151">
        <v>2303</v>
      </c>
      <c r="C401" s="151">
        <v>72743689</v>
      </c>
      <c r="D401" s="152">
        <v>600080048</v>
      </c>
      <c r="E401" s="232" t="s">
        <v>2319</v>
      </c>
      <c r="F401" s="366"/>
      <c r="G401" s="174">
        <v>15275</v>
      </c>
      <c r="H401" s="174"/>
      <c r="I401" s="174"/>
      <c r="J401" s="174"/>
      <c r="K401" s="367">
        <f t="shared" si="15"/>
        <v>15275</v>
      </c>
      <c r="L401" s="366"/>
      <c r="M401" s="174"/>
      <c r="N401" s="174"/>
      <c r="O401" s="174"/>
      <c r="P401" s="174"/>
      <c r="Q401" s="367">
        <f t="shared" si="14"/>
        <v>0</v>
      </c>
      <c r="R401" s="140"/>
      <c r="S401" s="141"/>
      <c r="T401" s="142"/>
      <c r="U401" s="146"/>
      <c r="V401" s="142"/>
      <c r="W401" s="144"/>
      <c r="X401" s="145"/>
      <c r="Y401" s="142"/>
      <c r="Z401" s="144"/>
    </row>
    <row r="402" spans="1:26">
      <c r="A402" s="231">
        <v>395</v>
      </c>
      <c r="B402" s="151">
        <v>5437</v>
      </c>
      <c r="C402" s="151">
        <v>72742135</v>
      </c>
      <c r="D402" s="152">
        <v>600098931</v>
      </c>
      <c r="E402" s="232" t="s">
        <v>2323</v>
      </c>
      <c r="F402" s="366"/>
      <c r="G402" s="174"/>
      <c r="H402" s="174"/>
      <c r="I402" s="174"/>
      <c r="J402" s="174"/>
      <c r="K402" s="367">
        <f t="shared" si="15"/>
        <v>0</v>
      </c>
      <c r="L402" s="366"/>
      <c r="M402" s="174"/>
      <c r="N402" s="174"/>
      <c r="O402" s="174"/>
      <c r="P402" s="174"/>
      <c r="Q402" s="367">
        <f t="shared" si="14"/>
        <v>0</v>
      </c>
      <c r="R402" s="140"/>
      <c r="S402" s="141"/>
      <c r="T402" s="142"/>
      <c r="U402" s="146"/>
      <c r="V402" s="142"/>
      <c r="W402" s="144"/>
      <c r="X402" s="145"/>
      <c r="Y402" s="142"/>
      <c r="Z402" s="144"/>
    </row>
    <row r="403" spans="1:26">
      <c r="A403" s="231">
        <v>396</v>
      </c>
      <c r="B403" s="151">
        <v>5438</v>
      </c>
      <c r="C403" s="151">
        <v>72742054</v>
      </c>
      <c r="D403" s="152">
        <v>600099032</v>
      </c>
      <c r="E403" s="232" t="s">
        <v>2330</v>
      </c>
      <c r="F403" s="366"/>
      <c r="G403" s="174">
        <v>5850</v>
      </c>
      <c r="H403" s="174"/>
      <c r="I403" s="174"/>
      <c r="J403" s="174"/>
      <c r="K403" s="367">
        <f t="shared" si="15"/>
        <v>5850</v>
      </c>
      <c r="L403" s="366"/>
      <c r="M403" s="174"/>
      <c r="N403" s="174"/>
      <c r="O403" s="174"/>
      <c r="P403" s="174"/>
      <c r="Q403" s="367">
        <f t="shared" si="14"/>
        <v>0</v>
      </c>
      <c r="R403" s="140"/>
      <c r="S403" s="141"/>
      <c r="T403" s="142"/>
      <c r="U403" s="146"/>
      <c r="V403" s="142"/>
      <c r="W403" s="144"/>
      <c r="X403" s="145"/>
      <c r="Y403" s="142"/>
      <c r="Z403" s="144"/>
    </row>
    <row r="404" spans="1:26">
      <c r="A404" s="231">
        <v>397</v>
      </c>
      <c r="B404" s="151">
        <v>2441</v>
      </c>
      <c r="C404" s="151">
        <v>70695920</v>
      </c>
      <c r="D404" s="152">
        <v>600079406</v>
      </c>
      <c r="E404" s="232" t="s">
        <v>2336</v>
      </c>
      <c r="F404" s="366"/>
      <c r="G404" s="174"/>
      <c r="H404" s="174"/>
      <c r="I404" s="174"/>
      <c r="J404" s="174"/>
      <c r="K404" s="367">
        <f t="shared" si="15"/>
        <v>0</v>
      </c>
      <c r="L404" s="366"/>
      <c r="M404" s="174"/>
      <c r="N404" s="174"/>
      <c r="O404" s="174"/>
      <c r="P404" s="174"/>
      <c r="Q404" s="367">
        <f t="shared" si="14"/>
        <v>0</v>
      </c>
      <c r="R404" s="140"/>
      <c r="S404" s="141"/>
      <c r="T404" s="142"/>
      <c r="U404" s="146"/>
      <c r="V404" s="142"/>
      <c r="W404" s="144"/>
      <c r="X404" s="145"/>
      <c r="Y404" s="142"/>
      <c r="Z404" s="144"/>
    </row>
    <row r="405" spans="1:26">
      <c r="A405" s="231">
        <v>398</v>
      </c>
      <c r="B405" s="151">
        <v>2496</v>
      </c>
      <c r="C405" s="151">
        <v>70695938</v>
      </c>
      <c r="D405" s="152">
        <v>600080251</v>
      </c>
      <c r="E405" s="232" t="s">
        <v>2343</v>
      </c>
      <c r="F405" s="366"/>
      <c r="G405" s="174">
        <v>24050</v>
      </c>
      <c r="H405" s="174"/>
      <c r="I405" s="174"/>
      <c r="J405" s="174"/>
      <c r="K405" s="367">
        <f t="shared" si="15"/>
        <v>24050</v>
      </c>
      <c r="L405" s="366"/>
      <c r="M405" s="174"/>
      <c r="N405" s="174"/>
      <c r="O405" s="174"/>
      <c r="P405" s="174"/>
      <c r="Q405" s="367">
        <f t="shared" si="14"/>
        <v>0</v>
      </c>
      <c r="R405" s="140"/>
      <c r="S405" s="141"/>
      <c r="T405" s="142"/>
      <c r="U405" s="146"/>
      <c r="V405" s="142"/>
      <c r="W405" s="144"/>
      <c r="X405" s="145"/>
      <c r="Y405" s="142"/>
      <c r="Z405" s="144"/>
    </row>
    <row r="406" spans="1:26">
      <c r="A406" s="231">
        <v>399</v>
      </c>
      <c r="B406" s="151">
        <v>5440</v>
      </c>
      <c r="C406" s="151">
        <v>70998108</v>
      </c>
      <c r="D406" s="152">
        <v>600098559</v>
      </c>
      <c r="E406" s="232" t="s">
        <v>2347</v>
      </c>
      <c r="F406" s="366"/>
      <c r="G406" s="174"/>
      <c r="H406" s="174"/>
      <c r="I406" s="174"/>
      <c r="J406" s="174"/>
      <c r="K406" s="367">
        <f t="shared" si="15"/>
        <v>0</v>
      </c>
      <c r="L406" s="366"/>
      <c r="M406" s="174"/>
      <c r="N406" s="174"/>
      <c r="O406" s="174"/>
      <c r="P406" s="174"/>
      <c r="Q406" s="367">
        <f t="shared" si="14"/>
        <v>0</v>
      </c>
      <c r="R406" s="140"/>
      <c r="S406" s="141"/>
      <c r="T406" s="142"/>
      <c r="U406" s="146"/>
      <c r="V406" s="142"/>
      <c r="W406" s="144"/>
      <c r="X406" s="145"/>
      <c r="Y406" s="142"/>
      <c r="Z406" s="144"/>
    </row>
    <row r="407" spans="1:26">
      <c r="A407" s="231">
        <v>400</v>
      </c>
      <c r="B407" s="151">
        <v>5441</v>
      </c>
      <c r="C407" s="151">
        <v>856118</v>
      </c>
      <c r="D407" s="152">
        <v>600099270</v>
      </c>
      <c r="E407" s="232" t="s">
        <v>2354</v>
      </c>
      <c r="F407" s="366"/>
      <c r="G407" s="174">
        <v>69875</v>
      </c>
      <c r="H407" s="174"/>
      <c r="I407" s="174"/>
      <c r="J407" s="174"/>
      <c r="K407" s="367">
        <f t="shared" si="15"/>
        <v>69875</v>
      </c>
      <c r="L407" s="366"/>
      <c r="M407" s="174"/>
      <c r="N407" s="174"/>
      <c r="O407" s="174"/>
      <c r="P407" s="174"/>
      <c r="Q407" s="367">
        <f t="shared" si="14"/>
        <v>0</v>
      </c>
      <c r="R407" s="140"/>
      <c r="S407" s="141"/>
      <c r="T407" s="142"/>
      <c r="U407" s="146"/>
      <c r="V407" s="142"/>
      <c r="W407" s="144"/>
      <c r="X407" s="145">
        <v>23484</v>
      </c>
      <c r="Y407" s="142" t="s">
        <v>4874</v>
      </c>
      <c r="Z407" s="144">
        <v>44601</v>
      </c>
    </row>
    <row r="408" spans="1:26">
      <c r="A408" s="231">
        <v>401</v>
      </c>
      <c r="B408" s="151">
        <v>2306</v>
      </c>
      <c r="C408" s="151">
        <v>70695946</v>
      </c>
      <c r="D408" s="152">
        <v>650025873</v>
      </c>
      <c r="E408" s="232" t="s">
        <v>2357</v>
      </c>
      <c r="F408" s="366"/>
      <c r="G408" s="174">
        <v>14625</v>
      </c>
      <c r="H408" s="174"/>
      <c r="I408" s="174"/>
      <c r="J408" s="174"/>
      <c r="K408" s="367">
        <f t="shared" si="15"/>
        <v>14625</v>
      </c>
      <c r="L408" s="366"/>
      <c r="M408" s="174"/>
      <c r="N408" s="174"/>
      <c r="O408" s="174"/>
      <c r="P408" s="174"/>
      <c r="Q408" s="367">
        <f t="shared" si="14"/>
        <v>0</v>
      </c>
      <c r="R408" s="140"/>
      <c r="S408" s="141"/>
      <c r="T408" s="142"/>
      <c r="U408" s="146"/>
      <c r="V408" s="142"/>
      <c r="W408" s="144"/>
      <c r="X408" s="145"/>
      <c r="Y408" s="142"/>
      <c r="Z408" s="144"/>
    </row>
    <row r="409" spans="1:26">
      <c r="A409" s="231">
        <v>402</v>
      </c>
      <c r="B409" s="151">
        <v>2447</v>
      </c>
      <c r="C409" s="151">
        <v>72744961</v>
      </c>
      <c r="D409" s="152">
        <v>600080111</v>
      </c>
      <c r="E409" s="232" t="s">
        <v>2363</v>
      </c>
      <c r="F409" s="366"/>
      <c r="G409" s="174">
        <v>18850</v>
      </c>
      <c r="H409" s="174"/>
      <c r="I409" s="174"/>
      <c r="J409" s="174"/>
      <c r="K409" s="367">
        <f t="shared" si="15"/>
        <v>18850</v>
      </c>
      <c r="L409" s="366"/>
      <c r="M409" s="174"/>
      <c r="N409" s="174"/>
      <c r="O409" s="174"/>
      <c r="P409" s="174"/>
      <c r="Q409" s="367">
        <f t="shared" si="14"/>
        <v>0</v>
      </c>
      <c r="R409" s="140"/>
      <c r="S409" s="141"/>
      <c r="T409" s="142"/>
      <c r="U409" s="146"/>
      <c r="V409" s="142"/>
      <c r="W409" s="144"/>
      <c r="X409" s="145"/>
      <c r="Y409" s="142"/>
      <c r="Z409" s="144"/>
    </row>
    <row r="410" spans="1:26">
      <c r="A410" s="231">
        <v>403</v>
      </c>
      <c r="B410" s="151">
        <v>5455</v>
      </c>
      <c r="C410" s="151">
        <v>70986088</v>
      </c>
      <c r="D410" s="152">
        <v>600099067</v>
      </c>
      <c r="E410" s="232" t="s">
        <v>2370</v>
      </c>
      <c r="F410" s="366"/>
      <c r="G410" s="174">
        <v>3250</v>
      </c>
      <c r="H410" s="174"/>
      <c r="I410" s="174"/>
      <c r="J410" s="174"/>
      <c r="K410" s="367">
        <f t="shared" si="15"/>
        <v>3250</v>
      </c>
      <c r="L410" s="366"/>
      <c r="M410" s="174"/>
      <c r="N410" s="174"/>
      <c r="O410" s="174"/>
      <c r="P410" s="174"/>
      <c r="Q410" s="367">
        <f t="shared" si="14"/>
        <v>0</v>
      </c>
      <c r="R410" s="140"/>
      <c r="S410" s="141"/>
      <c r="T410" s="142"/>
      <c r="U410" s="146"/>
      <c r="V410" s="142"/>
      <c r="W410" s="144"/>
      <c r="X410" s="145"/>
      <c r="Y410" s="142"/>
      <c r="Z410" s="144"/>
    </row>
    <row r="411" spans="1:26">
      <c r="A411" s="231">
        <v>404</v>
      </c>
      <c r="B411" s="151">
        <v>5470</v>
      </c>
      <c r="C411" s="151">
        <v>70695822</v>
      </c>
      <c r="D411" s="152">
        <v>600099091</v>
      </c>
      <c r="E411" s="232" t="s">
        <v>4538</v>
      </c>
      <c r="F411" s="366"/>
      <c r="G411" s="174">
        <v>22100</v>
      </c>
      <c r="H411" s="174"/>
      <c r="I411" s="174"/>
      <c r="J411" s="174"/>
      <c r="K411" s="367">
        <f t="shared" si="15"/>
        <v>22100</v>
      </c>
      <c r="L411" s="366"/>
      <c r="M411" s="174"/>
      <c r="N411" s="174"/>
      <c r="O411" s="174"/>
      <c r="P411" s="174"/>
      <c r="Q411" s="367">
        <f t="shared" si="14"/>
        <v>0</v>
      </c>
      <c r="R411" s="140"/>
      <c r="S411" s="141"/>
      <c r="T411" s="142"/>
      <c r="U411" s="146"/>
      <c r="V411" s="142"/>
      <c r="W411" s="144"/>
      <c r="X411" s="145"/>
      <c r="Y411" s="142"/>
      <c r="Z411" s="144"/>
    </row>
    <row r="412" spans="1:26">
      <c r="A412" s="229" t="s">
        <v>2386</v>
      </c>
      <c r="B412" s="123"/>
      <c r="C412" s="184"/>
      <c r="D412" s="184"/>
      <c r="E412" s="230"/>
      <c r="F412" s="249">
        <f t="shared" ref="F412:Q412" si="16">SUM(F66:F411)</f>
        <v>0</v>
      </c>
      <c r="G412" s="250">
        <f t="shared" si="16"/>
        <v>13541125</v>
      </c>
      <c r="H412" s="250">
        <f t="shared" si="16"/>
        <v>0</v>
      </c>
      <c r="I412" s="250">
        <f t="shared" si="16"/>
        <v>0</v>
      </c>
      <c r="J412" s="250">
        <f t="shared" si="16"/>
        <v>0</v>
      </c>
      <c r="K412" s="251">
        <f t="shared" si="16"/>
        <v>13541125</v>
      </c>
      <c r="L412" s="249">
        <f t="shared" si="16"/>
        <v>0</v>
      </c>
      <c r="M412" s="250">
        <f t="shared" si="16"/>
        <v>3250</v>
      </c>
      <c r="N412" s="250">
        <f t="shared" si="16"/>
        <v>0</v>
      </c>
      <c r="O412" s="250">
        <f t="shared" si="16"/>
        <v>0</v>
      </c>
      <c r="P412" s="250">
        <f t="shared" si="16"/>
        <v>0</v>
      </c>
      <c r="Q412" s="251">
        <f t="shared" si="16"/>
        <v>3250</v>
      </c>
      <c r="R412" s="193"/>
      <c r="S412" s="185">
        <f>SUM(S66:S411)</f>
        <v>420503.49</v>
      </c>
      <c r="T412" s="186">
        <f>SUM(T66:T411)</f>
        <v>74206.509999999995</v>
      </c>
      <c r="U412" s="186">
        <f>SUM(U66:U411)</f>
        <v>494710</v>
      </c>
      <c r="V412" s="186"/>
      <c r="W412" s="187"/>
      <c r="X412" s="185">
        <f>SUM(X66:X411)</f>
        <v>600307.01</v>
      </c>
      <c r="Y412" s="186"/>
      <c r="Z412" s="194"/>
    </row>
    <row r="413" spans="1:26">
      <c r="A413" s="231">
        <v>405</v>
      </c>
      <c r="B413" s="151">
        <v>6002</v>
      </c>
      <c r="C413" s="151">
        <v>25027611</v>
      </c>
      <c r="D413" s="151">
        <v>600000621</v>
      </c>
      <c r="E413" s="232" t="s">
        <v>2387</v>
      </c>
      <c r="F413" s="366"/>
      <c r="G413" s="174"/>
      <c r="H413" s="174"/>
      <c r="I413" s="174"/>
      <c r="J413" s="174"/>
      <c r="K413" s="367">
        <f t="shared" si="15"/>
        <v>0</v>
      </c>
      <c r="L413" s="366"/>
      <c r="M413" s="174"/>
      <c r="N413" s="174"/>
      <c r="O413" s="174"/>
      <c r="P413" s="174"/>
      <c r="Q413" s="367">
        <f t="shared" ref="Q413:Q446" si="17">SUM(L413:P413)</f>
        <v>0</v>
      </c>
      <c r="R413" s="140"/>
      <c r="S413" s="141"/>
      <c r="T413" s="142"/>
      <c r="U413" s="146">
        <f t="shared" ref="U413:U446" si="18">SUBTOTAL(9,S413:T413)</f>
        <v>0</v>
      </c>
      <c r="V413" s="142"/>
      <c r="W413" s="144"/>
      <c r="X413" s="145"/>
      <c r="Y413" s="142"/>
      <c r="Z413" s="144"/>
    </row>
    <row r="414" spans="1:26">
      <c r="A414" s="231">
        <v>406</v>
      </c>
      <c r="B414" s="151">
        <v>6003</v>
      </c>
      <c r="C414" s="151">
        <v>46708812</v>
      </c>
      <c r="D414" s="151">
        <v>600010538</v>
      </c>
      <c r="E414" s="232" t="s">
        <v>2397</v>
      </c>
      <c r="F414" s="366"/>
      <c r="G414" s="174"/>
      <c r="H414" s="174"/>
      <c r="I414" s="174"/>
      <c r="J414" s="174"/>
      <c r="K414" s="367">
        <f t="shared" si="15"/>
        <v>0</v>
      </c>
      <c r="L414" s="366"/>
      <c r="M414" s="174"/>
      <c r="N414" s="174"/>
      <c r="O414" s="174"/>
      <c r="P414" s="174"/>
      <c r="Q414" s="367">
        <f t="shared" si="17"/>
        <v>0</v>
      </c>
      <c r="R414" s="140"/>
      <c r="S414" s="141"/>
      <c r="T414" s="142"/>
      <c r="U414" s="146">
        <f t="shared" si="18"/>
        <v>0</v>
      </c>
      <c r="V414" s="142"/>
      <c r="W414" s="144"/>
      <c r="X414" s="145"/>
      <c r="Y414" s="142"/>
      <c r="Z414" s="144"/>
    </row>
    <row r="415" spans="1:26">
      <c r="A415" s="231">
        <v>407</v>
      </c>
      <c r="B415" s="151">
        <v>6005</v>
      </c>
      <c r="C415" s="151">
        <v>25015362</v>
      </c>
      <c r="D415" s="151">
        <v>600010651</v>
      </c>
      <c r="E415" s="232" t="s">
        <v>2402</v>
      </c>
      <c r="F415" s="366"/>
      <c r="G415" s="174"/>
      <c r="H415" s="174"/>
      <c r="I415" s="174"/>
      <c r="J415" s="174"/>
      <c r="K415" s="367">
        <f t="shared" si="15"/>
        <v>0</v>
      </c>
      <c r="L415" s="366"/>
      <c r="M415" s="174"/>
      <c r="N415" s="174"/>
      <c r="O415" s="174"/>
      <c r="P415" s="174"/>
      <c r="Q415" s="367">
        <f t="shared" si="17"/>
        <v>0</v>
      </c>
      <c r="R415" s="140"/>
      <c r="S415" s="141"/>
      <c r="T415" s="142"/>
      <c r="U415" s="146">
        <f t="shared" si="18"/>
        <v>0</v>
      </c>
      <c r="V415" s="142"/>
      <c r="W415" s="144"/>
      <c r="X415" s="145"/>
      <c r="Y415" s="142"/>
      <c r="Z415" s="144"/>
    </row>
    <row r="416" spans="1:26">
      <c r="A416" s="231">
        <v>408</v>
      </c>
      <c r="B416" s="151">
        <v>6007</v>
      </c>
      <c r="C416" s="151">
        <v>25018507</v>
      </c>
      <c r="D416" s="151">
        <v>600010520</v>
      </c>
      <c r="E416" s="232" t="s">
        <v>2409</v>
      </c>
      <c r="F416" s="366"/>
      <c r="G416" s="174"/>
      <c r="H416" s="174"/>
      <c r="I416" s="174"/>
      <c r="J416" s="174"/>
      <c r="K416" s="367">
        <f t="shared" si="15"/>
        <v>0</v>
      </c>
      <c r="L416" s="366"/>
      <c r="M416" s="174"/>
      <c r="N416" s="174"/>
      <c r="O416" s="174"/>
      <c r="P416" s="174"/>
      <c r="Q416" s="367">
        <f t="shared" si="17"/>
        <v>0</v>
      </c>
      <c r="R416" s="140"/>
      <c r="S416" s="141"/>
      <c r="T416" s="142"/>
      <c r="U416" s="146">
        <f t="shared" si="18"/>
        <v>0</v>
      </c>
      <c r="V416" s="142"/>
      <c r="W416" s="144"/>
      <c r="X416" s="145"/>
      <c r="Y416" s="142"/>
      <c r="Z416" s="144"/>
    </row>
    <row r="417" spans="1:26">
      <c r="A417" s="231">
        <v>409</v>
      </c>
      <c r="B417" s="151">
        <v>6009</v>
      </c>
      <c r="C417" s="151">
        <v>25025970</v>
      </c>
      <c r="D417" s="151">
        <v>600010546</v>
      </c>
      <c r="E417" s="232" t="s">
        <v>2414</v>
      </c>
      <c r="F417" s="366"/>
      <c r="G417" s="174"/>
      <c r="H417" s="174"/>
      <c r="I417" s="174"/>
      <c r="J417" s="174"/>
      <c r="K417" s="367">
        <f t="shared" si="15"/>
        <v>0</v>
      </c>
      <c r="L417" s="366"/>
      <c r="M417" s="174"/>
      <c r="N417" s="174"/>
      <c r="O417" s="174"/>
      <c r="P417" s="174"/>
      <c r="Q417" s="367">
        <f t="shared" si="17"/>
        <v>0</v>
      </c>
      <c r="R417" s="140"/>
      <c r="S417" s="141"/>
      <c r="T417" s="142"/>
      <c r="U417" s="146">
        <f t="shared" si="18"/>
        <v>0</v>
      </c>
      <c r="V417" s="142"/>
      <c r="W417" s="144"/>
      <c r="X417" s="145"/>
      <c r="Y417" s="142"/>
      <c r="Z417" s="144"/>
    </row>
    <row r="418" spans="1:26">
      <c r="A418" s="231">
        <v>410</v>
      </c>
      <c r="B418" s="151">
        <v>6010</v>
      </c>
      <c r="C418" s="151">
        <v>25019660</v>
      </c>
      <c r="D418" s="151">
        <v>600010716</v>
      </c>
      <c r="E418" s="232" t="s">
        <v>2419</v>
      </c>
      <c r="F418" s="366"/>
      <c r="G418" s="174"/>
      <c r="H418" s="174"/>
      <c r="I418" s="174"/>
      <c r="J418" s="174"/>
      <c r="K418" s="367">
        <f t="shared" si="15"/>
        <v>0</v>
      </c>
      <c r="L418" s="366"/>
      <c r="M418" s="174"/>
      <c r="N418" s="174"/>
      <c r="O418" s="174"/>
      <c r="P418" s="174"/>
      <c r="Q418" s="367">
        <f t="shared" si="17"/>
        <v>0</v>
      </c>
      <c r="R418" s="140"/>
      <c r="S418" s="141"/>
      <c r="T418" s="142"/>
      <c r="U418" s="146">
        <f t="shared" si="18"/>
        <v>0</v>
      </c>
      <c r="V418" s="142"/>
      <c r="W418" s="144"/>
      <c r="X418" s="145"/>
      <c r="Y418" s="142"/>
      <c r="Z418" s="144"/>
    </row>
    <row r="419" spans="1:26">
      <c r="A419" s="231">
        <v>411</v>
      </c>
      <c r="B419" s="151">
        <v>6011</v>
      </c>
      <c r="C419" s="151">
        <v>25023519</v>
      </c>
      <c r="D419" s="151">
        <v>600023451</v>
      </c>
      <c r="E419" s="232" t="s">
        <v>2425</v>
      </c>
      <c r="F419" s="366"/>
      <c r="G419" s="174"/>
      <c r="H419" s="174"/>
      <c r="I419" s="174"/>
      <c r="J419" s="174"/>
      <c r="K419" s="367">
        <f t="shared" si="15"/>
        <v>0</v>
      </c>
      <c r="L419" s="366"/>
      <c r="M419" s="174"/>
      <c r="N419" s="174"/>
      <c r="O419" s="174"/>
      <c r="P419" s="174"/>
      <c r="Q419" s="367">
        <f t="shared" si="17"/>
        <v>0</v>
      </c>
      <c r="R419" s="140"/>
      <c r="S419" s="141"/>
      <c r="T419" s="142"/>
      <c r="U419" s="146">
        <f t="shared" si="18"/>
        <v>0</v>
      </c>
      <c r="V419" s="142"/>
      <c r="W419" s="144"/>
      <c r="X419" s="145"/>
      <c r="Y419" s="142"/>
      <c r="Z419" s="144"/>
    </row>
    <row r="420" spans="1:26">
      <c r="A420" s="231">
        <v>412</v>
      </c>
      <c r="B420" s="151">
        <v>6013</v>
      </c>
      <c r="C420" s="151">
        <v>25026470</v>
      </c>
      <c r="D420" s="151">
        <v>600010635</v>
      </c>
      <c r="E420" s="232" t="s">
        <v>2433</v>
      </c>
      <c r="F420" s="366"/>
      <c r="G420" s="174"/>
      <c r="H420" s="174"/>
      <c r="I420" s="174"/>
      <c r="J420" s="174"/>
      <c r="K420" s="367">
        <f t="shared" si="15"/>
        <v>0</v>
      </c>
      <c r="L420" s="366"/>
      <c r="M420" s="174"/>
      <c r="N420" s="174"/>
      <c r="O420" s="174"/>
      <c r="P420" s="174"/>
      <c r="Q420" s="367">
        <f t="shared" si="17"/>
        <v>0</v>
      </c>
      <c r="R420" s="140"/>
      <c r="S420" s="141"/>
      <c r="T420" s="142"/>
      <c r="U420" s="146">
        <f t="shared" si="18"/>
        <v>0</v>
      </c>
      <c r="V420" s="142"/>
      <c r="W420" s="144"/>
      <c r="X420" s="145"/>
      <c r="Y420" s="142"/>
      <c r="Z420" s="144"/>
    </row>
    <row r="421" spans="1:26">
      <c r="A421" s="231">
        <v>413</v>
      </c>
      <c r="B421" s="151">
        <v>6014</v>
      </c>
      <c r="C421" s="151">
        <v>25016181</v>
      </c>
      <c r="D421" s="151">
        <v>600010601</v>
      </c>
      <c r="E421" s="232" t="s">
        <v>2434</v>
      </c>
      <c r="F421" s="366"/>
      <c r="G421" s="174"/>
      <c r="H421" s="174"/>
      <c r="I421" s="174"/>
      <c r="J421" s="174"/>
      <c r="K421" s="367">
        <f t="shared" si="15"/>
        <v>0</v>
      </c>
      <c r="L421" s="366"/>
      <c r="M421" s="174"/>
      <c r="N421" s="174"/>
      <c r="O421" s="174"/>
      <c r="P421" s="174"/>
      <c r="Q421" s="367">
        <f t="shared" si="17"/>
        <v>0</v>
      </c>
      <c r="R421" s="140"/>
      <c r="S421" s="141"/>
      <c r="T421" s="142"/>
      <c r="U421" s="146">
        <f t="shared" si="18"/>
        <v>0</v>
      </c>
      <c r="V421" s="142"/>
      <c r="W421" s="144"/>
      <c r="X421" s="145"/>
      <c r="Y421" s="142"/>
      <c r="Z421" s="144"/>
    </row>
    <row r="422" spans="1:26">
      <c r="A422" s="231">
        <v>414</v>
      </c>
      <c r="B422" s="151">
        <v>6016</v>
      </c>
      <c r="C422" s="151">
        <v>25025015</v>
      </c>
      <c r="D422" s="151">
        <v>600033619</v>
      </c>
      <c r="E422" s="232" t="s">
        <v>2436</v>
      </c>
      <c r="F422" s="366"/>
      <c r="G422" s="174"/>
      <c r="H422" s="174"/>
      <c r="I422" s="174"/>
      <c r="J422" s="174"/>
      <c r="K422" s="367">
        <f t="shared" si="15"/>
        <v>0</v>
      </c>
      <c r="L422" s="366"/>
      <c r="M422" s="174"/>
      <c r="N422" s="174"/>
      <c r="O422" s="174"/>
      <c r="P422" s="174"/>
      <c r="Q422" s="367">
        <f t="shared" si="17"/>
        <v>0</v>
      </c>
      <c r="R422" s="140"/>
      <c r="S422" s="141"/>
      <c r="T422" s="142"/>
      <c r="U422" s="146">
        <f t="shared" si="18"/>
        <v>0</v>
      </c>
      <c r="V422" s="142"/>
      <c r="W422" s="144"/>
      <c r="X422" s="145"/>
      <c r="Y422" s="142"/>
      <c r="Z422" s="144"/>
    </row>
    <row r="423" spans="1:26">
      <c r="A423" s="231">
        <v>415</v>
      </c>
      <c r="B423" s="151">
        <v>6017</v>
      </c>
      <c r="C423" s="151">
        <v>25027051</v>
      </c>
      <c r="D423" s="151">
        <v>600033651</v>
      </c>
      <c r="E423" s="232" t="s">
        <v>2442</v>
      </c>
      <c r="F423" s="366"/>
      <c r="G423" s="174"/>
      <c r="H423" s="174"/>
      <c r="I423" s="174"/>
      <c r="J423" s="174"/>
      <c r="K423" s="367">
        <f t="shared" si="15"/>
        <v>0</v>
      </c>
      <c r="L423" s="366"/>
      <c r="M423" s="174"/>
      <c r="N423" s="174"/>
      <c r="O423" s="174"/>
      <c r="P423" s="174"/>
      <c r="Q423" s="367">
        <f t="shared" si="17"/>
        <v>0</v>
      </c>
      <c r="R423" s="140"/>
      <c r="S423" s="141"/>
      <c r="T423" s="142"/>
      <c r="U423" s="146">
        <f t="shared" si="18"/>
        <v>0</v>
      </c>
      <c r="V423" s="142"/>
      <c r="W423" s="144"/>
      <c r="X423" s="145"/>
      <c r="Y423" s="142"/>
      <c r="Z423" s="144"/>
    </row>
    <row r="424" spans="1:26">
      <c r="A424" s="231">
        <v>416</v>
      </c>
      <c r="B424" s="151">
        <v>6021</v>
      </c>
      <c r="C424" s="151">
        <v>25046233</v>
      </c>
      <c r="D424" s="151">
        <v>650008359</v>
      </c>
      <c r="E424" s="232" t="s">
        <v>2447</v>
      </c>
      <c r="F424" s="366"/>
      <c r="G424" s="174"/>
      <c r="H424" s="174"/>
      <c r="I424" s="174"/>
      <c r="J424" s="174"/>
      <c r="K424" s="367">
        <f t="shared" si="15"/>
        <v>0</v>
      </c>
      <c r="L424" s="366"/>
      <c r="M424" s="174"/>
      <c r="N424" s="174"/>
      <c r="O424" s="174"/>
      <c r="P424" s="174"/>
      <c r="Q424" s="367">
        <f t="shared" si="17"/>
        <v>0</v>
      </c>
      <c r="R424" s="140"/>
      <c r="S424" s="141"/>
      <c r="T424" s="142"/>
      <c r="U424" s="146">
        <f t="shared" si="18"/>
        <v>0</v>
      </c>
      <c r="V424" s="142"/>
      <c r="W424" s="144"/>
      <c r="X424" s="145"/>
      <c r="Y424" s="142"/>
      <c r="Z424" s="144"/>
    </row>
    <row r="425" spans="1:26">
      <c r="A425" s="231">
        <v>417</v>
      </c>
      <c r="B425" s="151">
        <v>6023</v>
      </c>
      <c r="C425" s="151">
        <v>25048350</v>
      </c>
      <c r="D425" s="151">
        <v>610400363</v>
      </c>
      <c r="E425" s="232" t="s">
        <v>2452</v>
      </c>
      <c r="F425" s="366"/>
      <c r="G425" s="174"/>
      <c r="H425" s="174"/>
      <c r="I425" s="174"/>
      <c r="J425" s="174"/>
      <c r="K425" s="367">
        <f t="shared" si="15"/>
        <v>0</v>
      </c>
      <c r="L425" s="366"/>
      <c r="M425" s="174"/>
      <c r="N425" s="174"/>
      <c r="O425" s="174"/>
      <c r="P425" s="174"/>
      <c r="Q425" s="367">
        <f t="shared" si="17"/>
        <v>0</v>
      </c>
      <c r="R425" s="140"/>
      <c r="S425" s="141"/>
      <c r="T425" s="142"/>
      <c r="U425" s="146">
        <f t="shared" si="18"/>
        <v>0</v>
      </c>
      <c r="V425" s="142"/>
      <c r="W425" s="144"/>
      <c r="X425" s="145"/>
      <c r="Y425" s="142"/>
      <c r="Z425" s="144"/>
    </row>
    <row r="426" spans="1:26">
      <c r="A426" s="231">
        <v>418</v>
      </c>
      <c r="B426" s="151">
        <v>6024</v>
      </c>
      <c r="C426" s="151">
        <v>25022318</v>
      </c>
      <c r="D426" s="151">
        <v>600033520</v>
      </c>
      <c r="E426" s="232" t="s">
        <v>2456</v>
      </c>
      <c r="F426" s="366"/>
      <c r="G426" s="174"/>
      <c r="H426" s="174"/>
      <c r="I426" s="174"/>
      <c r="J426" s="174"/>
      <c r="K426" s="367">
        <f t="shared" si="15"/>
        <v>0</v>
      </c>
      <c r="L426" s="366"/>
      <c r="M426" s="174"/>
      <c r="N426" s="174"/>
      <c r="O426" s="174"/>
      <c r="P426" s="174"/>
      <c r="Q426" s="367">
        <f t="shared" si="17"/>
        <v>0</v>
      </c>
      <c r="R426" s="140"/>
      <c r="S426" s="141"/>
      <c r="T426" s="142"/>
      <c r="U426" s="146">
        <f t="shared" si="18"/>
        <v>0</v>
      </c>
      <c r="V426" s="142"/>
      <c r="W426" s="144"/>
      <c r="X426" s="145"/>
      <c r="Y426" s="142"/>
      <c r="Z426" s="144"/>
    </row>
    <row r="427" spans="1:26">
      <c r="A427" s="231">
        <v>419</v>
      </c>
      <c r="B427" s="151">
        <v>6025</v>
      </c>
      <c r="C427" s="151">
        <v>25014986</v>
      </c>
      <c r="D427" s="151">
        <v>600010082</v>
      </c>
      <c r="E427" s="232" t="s">
        <v>2460</v>
      </c>
      <c r="F427" s="366"/>
      <c r="G427" s="174"/>
      <c r="H427" s="174"/>
      <c r="I427" s="174"/>
      <c r="J427" s="174"/>
      <c r="K427" s="367">
        <f t="shared" si="15"/>
        <v>0</v>
      </c>
      <c r="L427" s="366"/>
      <c r="M427" s="174"/>
      <c r="N427" s="174"/>
      <c r="O427" s="174"/>
      <c r="P427" s="174"/>
      <c r="Q427" s="367">
        <f t="shared" si="17"/>
        <v>0</v>
      </c>
      <c r="R427" s="140"/>
      <c r="S427" s="141"/>
      <c r="T427" s="142"/>
      <c r="U427" s="146">
        <f t="shared" si="18"/>
        <v>0</v>
      </c>
      <c r="V427" s="142"/>
      <c r="W427" s="144"/>
      <c r="X427" s="145"/>
      <c r="Y427" s="142"/>
      <c r="Z427" s="144"/>
    </row>
    <row r="428" spans="1:26">
      <c r="A428" s="231">
        <v>420</v>
      </c>
      <c r="B428" s="151">
        <v>6026</v>
      </c>
      <c r="C428" s="151">
        <v>25022342</v>
      </c>
      <c r="D428" s="151">
        <v>600010112</v>
      </c>
      <c r="E428" s="232" t="s">
        <v>2463</v>
      </c>
      <c r="F428" s="366"/>
      <c r="G428" s="174"/>
      <c r="H428" s="174"/>
      <c r="I428" s="174"/>
      <c r="J428" s="174"/>
      <c r="K428" s="367">
        <f t="shared" si="15"/>
        <v>0</v>
      </c>
      <c r="L428" s="366"/>
      <c r="M428" s="174"/>
      <c r="N428" s="174"/>
      <c r="O428" s="174"/>
      <c r="P428" s="174"/>
      <c r="Q428" s="367">
        <f t="shared" si="17"/>
        <v>0</v>
      </c>
      <c r="R428" s="140"/>
      <c r="S428" s="141"/>
      <c r="T428" s="142"/>
      <c r="U428" s="146">
        <f t="shared" si="18"/>
        <v>0</v>
      </c>
      <c r="V428" s="142"/>
      <c r="W428" s="144"/>
      <c r="X428" s="145"/>
      <c r="Y428" s="142"/>
      <c r="Z428" s="144"/>
    </row>
    <row r="429" spans="1:26">
      <c r="A429" s="231">
        <v>421</v>
      </c>
      <c r="B429" s="151">
        <v>6027</v>
      </c>
      <c r="C429" s="151">
        <v>25013564</v>
      </c>
      <c r="D429" s="151">
        <v>600023176</v>
      </c>
      <c r="E429" s="232" t="s">
        <v>2466</v>
      </c>
      <c r="F429" s="366"/>
      <c r="G429" s="174"/>
      <c r="H429" s="174"/>
      <c r="I429" s="174"/>
      <c r="J429" s="174"/>
      <c r="K429" s="367">
        <f t="shared" si="15"/>
        <v>0</v>
      </c>
      <c r="L429" s="366"/>
      <c r="M429" s="174"/>
      <c r="N429" s="174"/>
      <c r="O429" s="174"/>
      <c r="P429" s="174"/>
      <c r="Q429" s="367">
        <f t="shared" si="17"/>
        <v>0</v>
      </c>
      <c r="R429" s="140"/>
      <c r="S429" s="141"/>
      <c r="T429" s="142"/>
      <c r="U429" s="146">
        <f t="shared" si="18"/>
        <v>0</v>
      </c>
      <c r="V429" s="142"/>
      <c r="W429" s="144"/>
      <c r="X429" s="145"/>
      <c r="Y429" s="142"/>
      <c r="Z429" s="144"/>
    </row>
    <row r="430" spans="1:26">
      <c r="A430" s="231">
        <v>422</v>
      </c>
      <c r="B430" s="151">
        <v>6028</v>
      </c>
      <c r="C430" s="151">
        <v>25022806</v>
      </c>
      <c r="D430" s="151">
        <v>600000575</v>
      </c>
      <c r="E430" s="232" t="s">
        <v>2470</v>
      </c>
      <c r="F430" s="366"/>
      <c r="G430" s="174"/>
      <c r="H430" s="174"/>
      <c r="I430" s="174"/>
      <c r="J430" s="174"/>
      <c r="K430" s="367">
        <f t="shared" si="15"/>
        <v>0</v>
      </c>
      <c r="L430" s="366"/>
      <c r="M430" s="174"/>
      <c r="N430" s="174"/>
      <c r="O430" s="174"/>
      <c r="P430" s="174"/>
      <c r="Q430" s="367">
        <f t="shared" si="17"/>
        <v>0</v>
      </c>
      <c r="R430" s="140"/>
      <c r="S430" s="141"/>
      <c r="T430" s="142"/>
      <c r="U430" s="146">
        <f t="shared" si="18"/>
        <v>0</v>
      </c>
      <c r="V430" s="142"/>
      <c r="W430" s="144"/>
      <c r="X430" s="145"/>
      <c r="Y430" s="142"/>
      <c r="Z430" s="144"/>
    </row>
    <row r="431" spans="1:26">
      <c r="A431" s="231">
        <v>423</v>
      </c>
      <c r="B431" s="151">
        <v>6029</v>
      </c>
      <c r="C431" s="151">
        <v>25022377</v>
      </c>
      <c r="D431" s="151">
        <v>600000567</v>
      </c>
      <c r="E431" s="232" t="s">
        <v>2475</v>
      </c>
      <c r="F431" s="366"/>
      <c r="G431" s="174"/>
      <c r="H431" s="174"/>
      <c r="I431" s="174"/>
      <c r="J431" s="174"/>
      <c r="K431" s="367">
        <f t="shared" si="15"/>
        <v>0</v>
      </c>
      <c r="L431" s="366"/>
      <c r="M431" s="174"/>
      <c r="N431" s="174"/>
      <c r="O431" s="174"/>
      <c r="P431" s="174"/>
      <c r="Q431" s="367">
        <f t="shared" si="17"/>
        <v>0</v>
      </c>
      <c r="R431" s="140"/>
      <c r="S431" s="141"/>
      <c r="T431" s="142"/>
      <c r="U431" s="146">
        <f t="shared" si="18"/>
        <v>0</v>
      </c>
      <c r="V431" s="142"/>
      <c r="W431" s="144"/>
      <c r="X431" s="145"/>
      <c r="Y431" s="142"/>
      <c r="Z431" s="144"/>
    </row>
    <row r="432" spans="1:26">
      <c r="A432" s="231">
        <v>424</v>
      </c>
      <c r="B432" s="151">
        <v>6030</v>
      </c>
      <c r="C432" s="151">
        <v>25018906</v>
      </c>
      <c r="D432" s="151">
        <v>600000591</v>
      </c>
      <c r="E432" s="232" t="s">
        <v>2479</v>
      </c>
      <c r="F432" s="366"/>
      <c r="G432" s="174"/>
      <c r="H432" s="174"/>
      <c r="I432" s="174"/>
      <c r="J432" s="174"/>
      <c r="K432" s="367">
        <f t="shared" si="15"/>
        <v>0</v>
      </c>
      <c r="L432" s="366"/>
      <c r="M432" s="174"/>
      <c r="N432" s="174"/>
      <c r="O432" s="174"/>
      <c r="P432" s="174"/>
      <c r="Q432" s="367">
        <f t="shared" si="17"/>
        <v>0</v>
      </c>
      <c r="R432" s="140"/>
      <c r="S432" s="141"/>
      <c r="T432" s="142"/>
      <c r="U432" s="146">
        <f t="shared" si="18"/>
        <v>0</v>
      </c>
      <c r="V432" s="142"/>
      <c r="W432" s="144"/>
      <c r="X432" s="145"/>
      <c r="Y432" s="142"/>
      <c r="Z432" s="144"/>
    </row>
    <row r="433" spans="1:26">
      <c r="A433" s="231">
        <v>425</v>
      </c>
      <c r="B433" s="151">
        <v>6036</v>
      </c>
      <c r="C433" s="151">
        <v>27267890</v>
      </c>
      <c r="D433" s="151">
        <v>691000140</v>
      </c>
      <c r="E433" s="232" t="s">
        <v>2484</v>
      </c>
      <c r="F433" s="366"/>
      <c r="G433" s="174"/>
      <c r="H433" s="174"/>
      <c r="I433" s="174"/>
      <c r="J433" s="174"/>
      <c r="K433" s="367">
        <f t="shared" si="15"/>
        <v>0</v>
      </c>
      <c r="L433" s="366"/>
      <c r="M433" s="174"/>
      <c r="N433" s="174"/>
      <c r="O433" s="174"/>
      <c r="P433" s="174"/>
      <c r="Q433" s="367">
        <f t="shared" si="17"/>
        <v>0</v>
      </c>
      <c r="R433" s="140"/>
      <c r="S433" s="141"/>
      <c r="T433" s="142"/>
      <c r="U433" s="146">
        <f t="shared" si="18"/>
        <v>0</v>
      </c>
      <c r="V433" s="142"/>
      <c r="W433" s="144"/>
      <c r="X433" s="145"/>
      <c r="Y433" s="142"/>
      <c r="Z433" s="144"/>
    </row>
    <row r="434" spans="1:26">
      <c r="A434" s="231">
        <v>426</v>
      </c>
      <c r="B434" s="151">
        <v>6037</v>
      </c>
      <c r="C434" s="151">
        <v>28695020</v>
      </c>
      <c r="D434" s="151">
        <v>691000701</v>
      </c>
      <c r="E434" s="232" t="s">
        <v>2489</v>
      </c>
      <c r="F434" s="366"/>
      <c r="G434" s="174"/>
      <c r="H434" s="174"/>
      <c r="I434" s="174"/>
      <c r="J434" s="174"/>
      <c r="K434" s="367">
        <f t="shared" si="15"/>
        <v>0</v>
      </c>
      <c r="L434" s="366"/>
      <c r="M434" s="174"/>
      <c r="N434" s="174"/>
      <c r="O434" s="174"/>
      <c r="P434" s="174"/>
      <c r="Q434" s="367">
        <f t="shared" si="17"/>
        <v>0</v>
      </c>
      <c r="R434" s="140"/>
      <c r="S434" s="141"/>
      <c r="T434" s="142"/>
      <c r="U434" s="146">
        <f t="shared" si="18"/>
        <v>0</v>
      </c>
      <c r="V434" s="142"/>
      <c r="W434" s="144"/>
      <c r="X434" s="145"/>
      <c r="Y434" s="142"/>
      <c r="Z434" s="144"/>
    </row>
    <row r="435" spans="1:26">
      <c r="A435" s="231">
        <v>427</v>
      </c>
      <c r="B435" s="151">
        <v>6038</v>
      </c>
      <c r="C435" s="151">
        <v>25427954</v>
      </c>
      <c r="D435" s="151">
        <v>691001189</v>
      </c>
      <c r="E435" s="232" t="s">
        <v>2492</v>
      </c>
      <c r="F435" s="366"/>
      <c r="G435" s="174"/>
      <c r="H435" s="174"/>
      <c r="I435" s="174"/>
      <c r="J435" s="174"/>
      <c r="K435" s="367">
        <f t="shared" si="15"/>
        <v>0</v>
      </c>
      <c r="L435" s="366"/>
      <c r="M435" s="174"/>
      <c r="N435" s="174"/>
      <c r="O435" s="174"/>
      <c r="P435" s="174"/>
      <c r="Q435" s="367">
        <f t="shared" si="17"/>
        <v>0</v>
      </c>
      <c r="R435" s="140"/>
      <c r="S435" s="141"/>
      <c r="T435" s="142"/>
      <c r="U435" s="146">
        <f t="shared" si="18"/>
        <v>0</v>
      </c>
      <c r="V435" s="142"/>
      <c r="W435" s="144"/>
      <c r="X435" s="145"/>
      <c r="Y435" s="142"/>
      <c r="Z435" s="144"/>
    </row>
    <row r="436" spans="1:26">
      <c r="A436" s="231">
        <v>428</v>
      </c>
      <c r="B436" s="151">
        <v>6039</v>
      </c>
      <c r="C436" s="151">
        <v>28725611</v>
      </c>
      <c r="D436" s="151">
        <v>691001821</v>
      </c>
      <c r="E436" s="232" t="s">
        <v>2498</v>
      </c>
      <c r="F436" s="366"/>
      <c r="G436" s="174"/>
      <c r="H436" s="174"/>
      <c r="I436" s="174"/>
      <c r="J436" s="174"/>
      <c r="K436" s="367">
        <f t="shared" si="15"/>
        <v>0</v>
      </c>
      <c r="L436" s="366"/>
      <c r="M436" s="174"/>
      <c r="N436" s="174"/>
      <c r="O436" s="174"/>
      <c r="P436" s="174"/>
      <c r="Q436" s="367">
        <f t="shared" si="17"/>
        <v>0</v>
      </c>
      <c r="R436" s="140"/>
      <c r="S436" s="141"/>
      <c r="T436" s="142"/>
      <c r="U436" s="146">
        <f t="shared" si="18"/>
        <v>0</v>
      </c>
      <c r="V436" s="142"/>
      <c r="W436" s="144"/>
      <c r="X436" s="145"/>
      <c r="Y436" s="142"/>
      <c r="Z436" s="144"/>
    </row>
    <row r="437" spans="1:26">
      <c r="A437" s="231">
        <v>429</v>
      </c>
      <c r="B437" s="151">
        <v>6040</v>
      </c>
      <c r="C437" s="151">
        <v>28729641</v>
      </c>
      <c r="D437" s="151">
        <v>691001961</v>
      </c>
      <c r="E437" s="232" t="s">
        <v>2502</v>
      </c>
      <c r="F437" s="366"/>
      <c r="G437" s="174"/>
      <c r="H437" s="174"/>
      <c r="I437" s="174"/>
      <c r="J437" s="174"/>
      <c r="K437" s="367">
        <f t="shared" si="15"/>
        <v>0</v>
      </c>
      <c r="L437" s="366"/>
      <c r="M437" s="174"/>
      <c r="N437" s="174"/>
      <c r="O437" s="174"/>
      <c r="P437" s="174"/>
      <c r="Q437" s="367">
        <f t="shared" si="17"/>
        <v>0</v>
      </c>
      <c r="R437" s="140"/>
      <c r="S437" s="141"/>
      <c r="T437" s="142"/>
      <c r="U437" s="146">
        <f t="shared" si="18"/>
        <v>0</v>
      </c>
      <c r="V437" s="142"/>
      <c r="W437" s="144"/>
      <c r="X437" s="145"/>
      <c r="Y437" s="142"/>
      <c r="Z437" s="144"/>
    </row>
    <row r="438" spans="1:26">
      <c r="A438" s="231">
        <v>430</v>
      </c>
      <c r="B438" s="151">
        <v>6041</v>
      </c>
      <c r="C438" s="151">
        <v>28689852</v>
      </c>
      <c r="D438" s="151">
        <v>691001936</v>
      </c>
      <c r="E438" s="232" t="s">
        <v>2506</v>
      </c>
      <c r="F438" s="366"/>
      <c r="G438" s="174"/>
      <c r="H438" s="174"/>
      <c r="I438" s="174"/>
      <c r="J438" s="174"/>
      <c r="K438" s="367">
        <f t="shared" si="15"/>
        <v>0</v>
      </c>
      <c r="L438" s="366"/>
      <c r="M438" s="174"/>
      <c r="N438" s="174"/>
      <c r="O438" s="174"/>
      <c r="P438" s="174"/>
      <c r="Q438" s="367">
        <f t="shared" si="17"/>
        <v>0</v>
      </c>
      <c r="R438" s="140"/>
      <c r="S438" s="141"/>
      <c r="T438" s="142"/>
      <c r="U438" s="146">
        <f t="shared" si="18"/>
        <v>0</v>
      </c>
      <c r="V438" s="142"/>
      <c r="W438" s="144"/>
      <c r="X438" s="145"/>
      <c r="Y438" s="142"/>
      <c r="Z438" s="144"/>
    </row>
    <row r="439" spans="1:26">
      <c r="A439" s="231">
        <v>431</v>
      </c>
      <c r="B439" s="151">
        <v>6042</v>
      </c>
      <c r="C439" s="151">
        <v>28709381</v>
      </c>
      <c r="D439" s="151">
        <v>691002703</v>
      </c>
      <c r="E439" s="232" t="s">
        <v>2512</v>
      </c>
      <c r="F439" s="366"/>
      <c r="G439" s="174"/>
      <c r="H439" s="174"/>
      <c r="I439" s="174"/>
      <c r="J439" s="174"/>
      <c r="K439" s="367">
        <f t="shared" si="15"/>
        <v>0</v>
      </c>
      <c r="L439" s="366"/>
      <c r="M439" s="174"/>
      <c r="N439" s="174"/>
      <c r="O439" s="174"/>
      <c r="P439" s="174"/>
      <c r="Q439" s="367">
        <f t="shared" si="17"/>
        <v>0</v>
      </c>
      <c r="R439" s="140"/>
      <c r="S439" s="141"/>
      <c r="T439" s="142"/>
      <c r="U439" s="146">
        <f t="shared" si="18"/>
        <v>0</v>
      </c>
      <c r="V439" s="142"/>
      <c r="W439" s="144"/>
      <c r="X439" s="145"/>
      <c r="Y439" s="142"/>
      <c r="Z439" s="144"/>
    </row>
    <row r="440" spans="1:26">
      <c r="A440" s="231">
        <v>432</v>
      </c>
      <c r="B440" s="151">
        <v>6043</v>
      </c>
      <c r="C440" s="151">
        <v>28744373</v>
      </c>
      <c r="D440" s="151">
        <v>691003033</v>
      </c>
      <c r="E440" s="232" t="s">
        <v>2517</v>
      </c>
      <c r="F440" s="366"/>
      <c r="G440" s="174"/>
      <c r="H440" s="174"/>
      <c r="I440" s="174"/>
      <c r="J440" s="174"/>
      <c r="K440" s="367">
        <f t="shared" si="15"/>
        <v>0</v>
      </c>
      <c r="L440" s="366"/>
      <c r="M440" s="174"/>
      <c r="N440" s="174"/>
      <c r="O440" s="174"/>
      <c r="P440" s="174"/>
      <c r="Q440" s="367">
        <f t="shared" si="17"/>
        <v>0</v>
      </c>
      <c r="R440" s="140"/>
      <c r="S440" s="141"/>
      <c r="T440" s="142"/>
      <c r="U440" s="146">
        <f t="shared" si="18"/>
        <v>0</v>
      </c>
      <c r="V440" s="142"/>
      <c r="W440" s="144"/>
      <c r="X440" s="145"/>
      <c r="Y440" s="142"/>
      <c r="Z440" s="144"/>
    </row>
    <row r="441" spans="1:26">
      <c r="A441" s="231">
        <v>433</v>
      </c>
      <c r="B441" s="151">
        <v>6044</v>
      </c>
      <c r="C441" s="151">
        <v>49097504</v>
      </c>
      <c r="D441" s="151">
        <v>691003157</v>
      </c>
      <c r="E441" s="232" t="s">
        <v>2521</v>
      </c>
      <c r="F441" s="366"/>
      <c r="G441" s="174"/>
      <c r="H441" s="174"/>
      <c r="I441" s="174"/>
      <c r="J441" s="174"/>
      <c r="K441" s="367">
        <f t="shared" si="15"/>
        <v>0</v>
      </c>
      <c r="L441" s="366"/>
      <c r="M441" s="174"/>
      <c r="N441" s="174"/>
      <c r="O441" s="174"/>
      <c r="P441" s="174"/>
      <c r="Q441" s="367">
        <f t="shared" si="17"/>
        <v>0</v>
      </c>
      <c r="R441" s="140"/>
      <c r="S441" s="141"/>
      <c r="T441" s="142"/>
      <c r="U441" s="146">
        <f t="shared" si="18"/>
        <v>0</v>
      </c>
      <c r="V441" s="142"/>
      <c r="W441" s="144"/>
      <c r="X441" s="145"/>
      <c r="Y441" s="142"/>
      <c r="Z441" s="144"/>
    </row>
    <row r="442" spans="1:26">
      <c r="A442" s="231">
        <v>434</v>
      </c>
      <c r="B442" s="151">
        <v>6045</v>
      </c>
      <c r="C442" s="151">
        <v>46747885</v>
      </c>
      <c r="D442" s="151">
        <v>691007021</v>
      </c>
      <c r="E442" s="232" t="s">
        <v>2524</v>
      </c>
      <c r="F442" s="366"/>
      <c r="G442" s="174"/>
      <c r="H442" s="174"/>
      <c r="I442" s="174"/>
      <c r="J442" s="174"/>
      <c r="K442" s="367">
        <f t="shared" si="15"/>
        <v>0</v>
      </c>
      <c r="L442" s="366"/>
      <c r="M442" s="174"/>
      <c r="N442" s="174"/>
      <c r="O442" s="174"/>
      <c r="P442" s="174"/>
      <c r="Q442" s="367">
        <f t="shared" si="17"/>
        <v>0</v>
      </c>
      <c r="R442" s="140"/>
      <c r="S442" s="141"/>
      <c r="T442" s="142"/>
      <c r="U442" s="146">
        <f t="shared" si="18"/>
        <v>0</v>
      </c>
      <c r="V442" s="142"/>
      <c r="W442" s="144"/>
      <c r="X442" s="145"/>
      <c r="Y442" s="142"/>
      <c r="Z442" s="144"/>
    </row>
    <row r="443" spans="1:26">
      <c r="A443" s="231">
        <v>435</v>
      </c>
      <c r="B443" s="151">
        <v>6046</v>
      </c>
      <c r="C443" s="151">
        <v>3696863</v>
      </c>
      <c r="D443" s="151">
        <v>691007667</v>
      </c>
      <c r="E443" s="232" t="s">
        <v>2530</v>
      </c>
      <c r="F443" s="366"/>
      <c r="G443" s="174"/>
      <c r="H443" s="174"/>
      <c r="I443" s="174"/>
      <c r="J443" s="174"/>
      <c r="K443" s="367">
        <f t="shared" si="15"/>
        <v>0</v>
      </c>
      <c r="L443" s="366"/>
      <c r="M443" s="174"/>
      <c r="N443" s="174"/>
      <c r="O443" s="174"/>
      <c r="P443" s="174"/>
      <c r="Q443" s="367">
        <f t="shared" si="17"/>
        <v>0</v>
      </c>
      <c r="R443" s="140"/>
      <c r="S443" s="141"/>
      <c r="T443" s="142"/>
      <c r="U443" s="146">
        <f t="shared" si="18"/>
        <v>0</v>
      </c>
      <c r="V443" s="142"/>
      <c r="W443" s="144"/>
      <c r="X443" s="145"/>
      <c r="Y443" s="142"/>
      <c r="Z443" s="144"/>
    </row>
    <row r="444" spans="1:26">
      <c r="A444" s="231">
        <v>436</v>
      </c>
      <c r="B444" s="153">
        <v>6047</v>
      </c>
      <c r="C444" s="153">
        <v>22711104</v>
      </c>
      <c r="D444" s="151">
        <v>691011010</v>
      </c>
      <c r="E444" s="295" t="s">
        <v>2533</v>
      </c>
      <c r="F444" s="366"/>
      <c r="G444" s="174"/>
      <c r="H444" s="174"/>
      <c r="I444" s="174"/>
      <c r="J444" s="174"/>
      <c r="K444" s="367">
        <f t="shared" si="15"/>
        <v>0</v>
      </c>
      <c r="L444" s="366"/>
      <c r="M444" s="174"/>
      <c r="N444" s="174"/>
      <c r="O444" s="174"/>
      <c r="P444" s="174"/>
      <c r="Q444" s="367">
        <f t="shared" si="17"/>
        <v>0</v>
      </c>
      <c r="R444" s="140"/>
      <c r="S444" s="141"/>
      <c r="T444" s="142"/>
      <c r="U444" s="146">
        <f t="shared" si="18"/>
        <v>0</v>
      </c>
      <c r="V444" s="142"/>
      <c r="W444" s="144"/>
      <c r="X444" s="145"/>
      <c r="Y444" s="142"/>
      <c r="Z444" s="144"/>
    </row>
    <row r="445" spans="1:26">
      <c r="A445" s="231">
        <v>437</v>
      </c>
      <c r="B445" s="151">
        <v>6048</v>
      </c>
      <c r="C445" s="153">
        <v>7360401</v>
      </c>
      <c r="D445" s="151">
        <v>691012474</v>
      </c>
      <c r="E445" s="296" t="s">
        <v>2537</v>
      </c>
      <c r="F445" s="366"/>
      <c r="G445" s="174"/>
      <c r="H445" s="174"/>
      <c r="I445" s="174"/>
      <c r="J445" s="174"/>
      <c r="K445" s="367">
        <f t="shared" si="15"/>
        <v>0</v>
      </c>
      <c r="L445" s="366"/>
      <c r="M445" s="174"/>
      <c r="N445" s="174"/>
      <c r="O445" s="174"/>
      <c r="P445" s="174"/>
      <c r="Q445" s="367">
        <f t="shared" si="17"/>
        <v>0</v>
      </c>
      <c r="R445" s="140"/>
      <c r="S445" s="141"/>
      <c r="T445" s="142"/>
      <c r="U445" s="146">
        <f t="shared" si="18"/>
        <v>0</v>
      </c>
      <c r="V445" s="142"/>
      <c r="W445" s="144"/>
      <c r="X445" s="145"/>
      <c r="Y445" s="142"/>
      <c r="Z445" s="144"/>
    </row>
    <row r="446" spans="1:26">
      <c r="A446" s="231">
        <v>438</v>
      </c>
      <c r="B446" s="151">
        <v>6049</v>
      </c>
      <c r="C446" s="153">
        <v>5373492</v>
      </c>
      <c r="D446" s="151">
        <v>691013764</v>
      </c>
      <c r="E446" s="296" t="s">
        <v>2539</v>
      </c>
      <c r="F446" s="366"/>
      <c r="G446" s="174"/>
      <c r="H446" s="174"/>
      <c r="I446" s="174"/>
      <c r="J446" s="174"/>
      <c r="K446" s="367">
        <f t="shared" si="15"/>
        <v>0</v>
      </c>
      <c r="L446" s="366"/>
      <c r="M446" s="174"/>
      <c r="N446" s="174"/>
      <c r="O446" s="174"/>
      <c r="P446" s="174"/>
      <c r="Q446" s="367">
        <f t="shared" si="17"/>
        <v>0</v>
      </c>
      <c r="R446" s="140"/>
      <c r="S446" s="141"/>
      <c r="T446" s="142"/>
      <c r="U446" s="146">
        <f t="shared" si="18"/>
        <v>0</v>
      </c>
      <c r="V446" s="142"/>
      <c r="W446" s="144"/>
      <c r="X446" s="145"/>
      <c r="Y446" s="142"/>
      <c r="Z446" s="144"/>
    </row>
    <row r="447" spans="1:26">
      <c r="A447" s="229" t="s">
        <v>2543</v>
      </c>
      <c r="B447" s="123"/>
      <c r="C447" s="184"/>
      <c r="D447" s="184"/>
      <c r="E447" s="230"/>
      <c r="F447" s="249">
        <f t="shared" ref="F447:Q447" si="19">SUM(F413:F446)</f>
        <v>0</v>
      </c>
      <c r="G447" s="250">
        <f t="shared" si="19"/>
        <v>0</v>
      </c>
      <c r="H447" s="250">
        <f t="shared" si="19"/>
        <v>0</v>
      </c>
      <c r="I447" s="250">
        <f t="shared" si="19"/>
        <v>0</v>
      </c>
      <c r="J447" s="250">
        <f t="shared" si="19"/>
        <v>0</v>
      </c>
      <c r="K447" s="251">
        <f t="shared" si="19"/>
        <v>0</v>
      </c>
      <c r="L447" s="249">
        <f t="shared" si="19"/>
        <v>0</v>
      </c>
      <c r="M447" s="250">
        <f t="shared" si="19"/>
        <v>0</v>
      </c>
      <c r="N447" s="250">
        <f t="shared" si="19"/>
        <v>0</v>
      </c>
      <c r="O447" s="250">
        <f t="shared" si="19"/>
        <v>0</v>
      </c>
      <c r="P447" s="250">
        <f t="shared" si="19"/>
        <v>0</v>
      </c>
      <c r="Q447" s="251">
        <f t="shared" si="19"/>
        <v>0</v>
      </c>
      <c r="R447" s="193"/>
      <c r="S447" s="185">
        <f>SUM(S413:S446)</f>
        <v>0</v>
      </c>
      <c r="T447" s="186">
        <f>SUM(T413:T446)</f>
        <v>0</v>
      </c>
      <c r="U447" s="186">
        <f>SUM(U413:U446)</f>
        <v>0</v>
      </c>
      <c r="V447" s="186"/>
      <c r="W447" s="187"/>
      <c r="X447" s="185">
        <f>SUM(X413:X446)</f>
        <v>0</v>
      </c>
      <c r="Y447" s="186"/>
      <c r="Z447" s="194"/>
    </row>
    <row r="448" spans="1:26" ht="15.75" thickBot="1">
      <c r="A448" s="234" t="s">
        <v>2544</v>
      </c>
      <c r="B448" s="235"/>
      <c r="C448" s="236"/>
      <c r="D448" s="236"/>
      <c r="E448" s="237"/>
      <c r="F448" s="252">
        <f>F65+F412+F447</f>
        <v>0</v>
      </c>
      <c r="G448" s="253">
        <f t="shared" ref="G448:Q448" si="20">G65+G412+G447</f>
        <v>16598725</v>
      </c>
      <c r="H448" s="253">
        <f t="shared" si="20"/>
        <v>0</v>
      </c>
      <c r="I448" s="253">
        <f t="shared" si="20"/>
        <v>0</v>
      </c>
      <c r="J448" s="253">
        <f t="shared" si="20"/>
        <v>0</v>
      </c>
      <c r="K448" s="254">
        <f t="shared" si="20"/>
        <v>16598725</v>
      </c>
      <c r="L448" s="252">
        <f t="shared" si="20"/>
        <v>0</v>
      </c>
      <c r="M448" s="253">
        <f t="shared" si="20"/>
        <v>3250</v>
      </c>
      <c r="N448" s="253">
        <f t="shared" si="20"/>
        <v>0</v>
      </c>
      <c r="O448" s="253">
        <f t="shared" si="20"/>
        <v>0</v>
      </c>
      <c r="P448" s="253">
        <f t="shared" si="20"/>
        <v>0</v>
      </c>
      <c r="Q448" s="254">
        <f t="shared" si="20"/>
        <v>3250</v>
      </c>
      <c r="R448" s="193"/>
      <c r="S448" s="188">
        <f>S65+S412+S447</f>
        <v>420503.49</v>
      </c>
      <c r="T448" s="189">
        <f>T65+T412+T447</f>
        <v>74206.509999999995</v>
      </c>
      <c r="U448" s="189">
        <f>U65+U412+U447</f>
        <v>494710</v>
      </c>
      <c r="V448" s="189"/>
      <c r="W448" s="190"/>
      <c r="X448" s="188">
        <f>X65+X412+X447</f>
        <v>805579.01</v>
      </c>
      <c r="Y448" s="189"/>
      <c r="Z448" s="199"/>
    </row>
  </sheetData>
  <mergeCells count="29">
    <mergeCell ref="Z5:Z6"/>
    <mergeCell ref="S5:S6"/>
    <mergeCell ref="T5:T6"/>
    <mergeCell ref="U5:U6"/>
    <mergeCell ref="V5:V6"/>
    <mergeCell ref="W5:W6"/>
    <mergeCell ref="X5:X6"/>
    <mergeCell ref="Y5:Y6"/>
    <mergeCell ref="X4:Z4"/>
    <mergeCell ref="S3:Z3"/>
    <mergeCell ref="F4:K4"/>
    <mergeCell ref="E3:E6"/>
    <mergeCell ref="F3:Q3"/>
    <mergeCell ref="L4:Q4"/>
    <mergeCell ref="Q5:Q6"/>
    <mergeCell ref="F5:G5"/>
    <mergeCell ref="H5:H6"/>
    <mergeCell ref="I5:I6"/>
    <mergeCell ref="J5:J6"/>
    <mergeCell ref="K5:K6"/>
    <mergeCell ref="L5:M5"/>
    <mergeCell ref="N5:N6"/>
    <mergeCell ref="O5:O6"/>
    <mergeCell ref="P5:P6"/>
    <mergeCell ref="A3:A6"/>
    <mergeCell ref="B3:B6"/>
    <mergeCell ref="C3:C6"/>
    <mergeCell ref="D3:D6"/>
    <mergeCell ref="S4:W4"/>
  </mergeCells>
  <conditionalFormatting sqref="C3">
    <cfRule type="duplicateValues" dxfId="11" priority="1"/>
  </conditionalFormatting>
  <conditionalFormatting sqref="C7:C65">
    <cfRule type="duplicateValues" dxfId="10" priority="3"/>
  </conditionalFormatting>
  <conditionalFormatting sqref="C413:C446">
    <cfRule type="duplicateValues" dxfId="9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AD84-6600-4199-9C3D-A267B59E372D}">
  <dimension ref="A2:BY453"/>
  <sheetViews>
    <sheetView zoomScale="70" zoomScaleNormal="70" workbookViewId="0">
      <pane xSplit="8" ySplit="6" topLeftCell="I411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20" width="9.7109375" style="362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1" width="10.7109375" style="131" customWidth="1"/>
    <col min="32" max="32" width="14.28515625" style="131" bestFit="1" customWidth="1"/>
    <col min="33" max="36" width="9.7109375" style="131" customWidth="1"/>
    <col min="37" max="37" width="12" style="131" customWidth="1"/>
    <col min="38" max="38" width="14.28515625" style="131" bestFit="1" customWidth="1"/>
    <col min="39" max="42" width="9.7109375" style="131" customWidth="1"/>
    <col min="43" max="43" width="12.42578125" style="131" bestFit="1" customWidth="1"/>
    <col min="44" max="44" width="13.140625" style="131" customWidth="1"/>
    <col min="45" max="48" width="9.7109375" style="131" customWidth="1"/>
    <col min="49" max="49" width="12.42578125" style="131" bestFit="1" customWidth="1"/>
    <col min="50" max="50" width="14.28515625" style="131" bestFit="1" customWidth="1"/>
    <col min="51" max="54" width="9.7109375" style="130" customWidth="1"/>
    <col min="55" max="55" width="11.28515625" style="130" bestFit="1" customWidth="1"/>
    <col min="56" max="56" width="11.42578125" style="131" customWidth="1"/>
    <col min="57" max="57" width="11.42578125" style="140" customWidth="1"/>
    <col min="58" max="58" width="13.5703125" style="140" bestFit="1" customWidth="1"/>
    <col min="59" max="59" width="10" style="140" customWidth="1"/>
    <col min="60" max="60" width="8.85546875" style="140" customWidth="1"/>
    <col min="61" max="61" width="13.5703125" style="140" bestFit="1" customWidth="1"/>
    <col min="62" max="62" width="13.5703125" style="140" customWidth="1"/>
    <col min="63" max="63" width="10" style="140" customWidth="1"/>
    <col min="64" max="64" width="11" style="140" bestFit="1" customWidth="1"/>
    <col min="65" max="65" width="8.7109375" style="140" customWidth="1"/>
    <col min="66" max="66" width="7.140625" style="140" customWidth="1"/>
    <col min="67" max="67" width="9.42578125" style="140" customWidth="1"/>
    <col min="68" max="68" width="10" style="140" customWidth="1"/>
    <col min="69" max="69" width="9.140625" style="126" customWidth="1"/>
    <col min="70" max="71" width="13" bestFit="1" customWidth="1"/>
    <col min="72" max="72" width="12.7109375" bestFit="1" customWidth="1"/>
    <col min="73" max="73" width="28.7109375" bestFit="1" customWidth="1"/>
    <col min="74" max="74" width="19.85546875" customWidth="1"/>
    <col min="75" max="75" width="11.28515625" bestFit="1" customWidth="1"/>
    <col min="76" max="76" width="29.42578125" customWidth="1"/>
    <col min="77" max="77" width="15.42578125" customWidth="1"/>
    <col min="78" max="79" width="9.140625" customWidth="1"/>
    <col min="80" max="80" width="18.5703125" customWidth="1"/>
    <col min="81" max="81" width="9.140625" customWidth="1"/>
    <col min="82" max="82" width="119.85546875" customWidth="1"/>
    <col min="83" max="83" width="9.140625" customWidth="1"/>
    <col min="84" max="84" width="19.85546875" customWidth="1"/>
    <col min="85" max="88" width="9.140625" customWidth="1"/>
    <col min="89" max="89" width="10.5703125" bestFit="1" customWidth="1"/>
    <col min="90" max="90" width="53.85546875" bestFit="1" customWidth="1"/>
  </cols>
  <sheetData>
    <row r="2" spans="1:77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I2" s="131" t="s">
        <v>4989</v>
      </c>
      <c r="U2" s="131" t="s">
        <v>4989</v>
      </c>
      <c r="AA2" s="131" t="s">
        <v>4989</v>
      </c>
      <c r="AG2" s="131" t="s">
        <v>4989</v>
      </c>
      <c r="AM2" s="131" t="s">
        <v>5376</v>
      </c>
      <c r="AS2" s="131" t="s">
        <v>5376</v>
      </c>
      <c r="AY2" s="131" t="s">
        <v>5000</v>
      </c>
    </row>
    <row r="3" spans="1:77" s="438" customFormat="1" ht="58.5" customHeight="1">
      <c r="A3" s="742" t="s">
        <v>0</v>
      </c>
      <c r="B3" s="745" t="s">
        <v>1</v>
      </c>
      <c r="C3" s="745" t="s">
        <v>2</v>
      </c>
      <c r="D3" s="745" t="s">
        <v>1</v>
      </c>
      <c r="E3" s="870" t="s">
        <v>2819</v>
      </c>
      <c r="F3" s="870" t="s">
        <v>5</v>
      </c>
      <c r="G3" s="745" t="s">
        <v>3</v>
      </c>
      <c r="H3" s="748" t="s">
        <v>4</v>
      </c>
      <c r="I3" s="751" t="s">
        <v>4994</v>
      </c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930" t="s">
        <v>4990</v>
      </c>
      <c r="V3" s="931"/>
      <c r="W3" s="931"/>
      <c r="X3" s="931"/>
      <c r="Y3" s="931"/>
      <c r="Z3" s="931"/>
      <c r="AA3" s="771" t="s">
        <v>5001</v>
      </c>
      <c r="AB3" s="772"/>
      <c r="AC3" s="772"/>
      <c r="AD3" s="772"/>
      <c r="AE3" s="772"/>
      <c r="AF3" s="932"/>
      <c r="AG3" s="773" t="s">
        <v>4995</v>
      </c>
      <c r="AH3" s="773"/>
      <c r="AI3" s="773"/>
      <c r="AJ3" s="773"/>
      <c r="AK3" s="773"/>
      <c r="AL3" s="914"/>
      <c r="AM3" s="915" t="s">
        <v>5008</v>
      </c>
      <c r="AN3" s="916"/>
      <c r="AO3" s="916"/>
      <c r="AP3" s="916"/>
      <c r="AQ3" s="916"/>
      <c r="AR3" s="916"/>
      <c r="AS3" s="917" t="s">
        <v>5009</v>
      </c>
      <c r="AT3" s="918"/>
      <c r="AU3" s="918"/>
      <c r="AV3" s="918"/>
      <c r="AW3" s="918"/>
      <c r="AX3" s="919"/>
      <c r="AY3" s="770" t="s">
        <v>4999</v>
      </c>
      <c r="AZ3" s="770"/>
      <c r="BA3" s="770"/>
      <c r="BB3" s="770"/>
      <c r="BC3" s="770"/>
      <c r="BD3" s="770"/>
      <c r="BE3" s="836" t="s">
        <v>2780</v>
      </c>
      <c r="BF3" s="837"/>
      <c r="BG3" s="837"/>
      <c r="BH3" s="837"/>
      <c r="BI3" s="837"/>
      <c r="BJ3" s="838"/>
      <c r="BK3" s="836" t="s">
        <v>4984</v>
      </c>
      <c r="BL3" s="837"/>
      <c r="BM3" s="837"/>
      <c r="BN3" s="837"/>
      <c r="BO3" s="837"/>
      <c r="BP3" s="838"/>
      <c r="BQ3" s="437"/>
      <c r="BR3" s="866" t="s">
        <v>2799</v>
      </c>
      <c r="BS3" s="867"/>
      <c r="BT3" s="867"/>
      <c r="BU3" s="867"/>
      <c r="BV3" s="868"/>
      <c r="BW3" s="867"/>
      <c r="BX3" s="867"/>
      <c r="BY3" s="869"/>
    </row>
    <row r="4" spans="1:77">
      <c r="A4" s="743"/>
      <c r="B4" s="746"/>
      <c r="C4" s="746"/>
      <c r="D4" s="746"/>
      <c r="E4" s="871"/>
      <c r="F4" s="871"/>
      <c r="G4" s="746"/>
      <c r="H4" s="749"/>
      <c r="I4" s="900" t="s">
        <v>4982</v>
      </c>
      <c r="J4" s="901"/>
      <c r="K4" s="901"/>
      <c r="L4" s="901"/>
      <c r="M4" s="901"/>
      <c r="N4" s="902"/>
      <c r="O4" s="900" t="s">
        <v>4985</v>
      </c>
      <c r="P4" s="901"/>
      <c r="Q4" s="901"/>
      <c r="R4" s="901"/>
      <c r="S4" s="901"/>
      <c r="T4" s="901"/>
      <c r="U4" s="933" t="s">
        <v>4991</v>
      </c>
      <c r="V4" s="934"/>
      <c r="W4" s="934"/>
      <c r="X4" s="934"/>
      <c r="Y4" s="934"/>
      <c r="Z4" s="935"/>
      <c r="AA4" s="936" t="s">
        <v>4991</v>
      </c>
      <c r="AB4" s="937"/>
      <c r="AC4" s="937"/>
      <c r="AD4" s="937"/>
      <c r="AE4" s="937"/>
      <c r="AF4" s="938"/>
      <c r="AG4" s="920" t="s">
        <v>4996</v>
      </c>
      <c r="AH4" s="920"/>
      <c r="AI4" s="920"/>
      <c r="AJ4" s="920"/>
      <c r="AK4" s="920"/>
      <c r="AL4" s="921"/>
      <c r="AM4" s="925" t="s">
        <v>5003</v>
      </c>
      <c r="AN4" s="926"/>
      <c r="AO4" s="926"/>
      <c r="AP4" s="926"/>
      <c r="AQ4" s="926"/>
      <c r="AR4" s="926"/>
      <c r="AS4" s="927" t="s">
        <v>5005</v>
      </c>
      <c r="AT4" s="928"/>
      <c r="AU4" s="928"/>
      <c r="AV4" s="928"/>
      <c r="AW4" s="928"/>
      <c r="AX4" s="929"/>
      <c r="AY4" s="922" t="s">
        <v>2784</v>
      </c>
      <c r="AZ4" s="923"/>
      <c r="BA4" s="923"/>
      <c r="BB4" s="923"/>
      <c r="BC4" s="923"/>
      <c r="BD4" s="924"/>
      <c r="BE4" s="911"/>
      <c r="BF4" s="912"/>
      <c r="BG4" s="912"/>
      <c r="BH4" s="912"/>
      <c r="BI4" s="912"/>
      <c r="BJ4" s="913"/>
      <c r="BK4" s="911"/>
      <c r="BL4" s="912"/>
      <c r="BM4" s="912"/>
      <c r="BN4" s="912"/>
      <c r="BO4" s="912"/>
      <c r="BP4" s="913"/>
      <c r="BQ4" s="244"/>
      <c r="BR4" s="853" t="s">
        <v>2800</v>
      </c>
      <c r="BS4" s="854"/>
      <c r="BT4" s="854"/>
      <c r="BU4" s="854"/>
      <c r="BV4" s="855"/>
      <c r="BW4" s="862" t="s">
        <v>2957</v>
      </c>
      <c r="BX4" s="863"/>
      <c r="BY4" s="864"/>
    </row>
    <row r="5" spans="1:77">
      <c r="A5" s="743"/>
      <c r="B5" s="746"/>
      <c r="C5" s="746"/>
      <c r="D5" s="746"/>
      <c r="E5" s="871"/>
      <c r="F5" s="871"/>
      <c r="G5" s="746"/>
      <c r="H5" s="749"/>
      <c r="I5" s="733" t="s">
        <v>2785</v>
      </c>
      <c r="J5" s="734"/>
      <c r="K5" s="735" t="s">
        <v>2786</v>
      </c>
      <c r="L5" s="735" t="s">
        <v>2787</v>
      </c>
      <c r="M5" s="735" t="s">
        <v>2788</v>
      </c>
      <c r="N5" s="737" t="s">
        <v>2789</v>
      </c>
      <c r="O5" s="733" t="s">
        <v>2785</v>
      </c>
      <c r="P5" s="734"/>
      <c r="Q5" s="735" t="s">
        <v>2786</v>
      </c>
      <c r="R5" s="735" t="s">
        <v>2787</v>
      </c>
      <c r="S5" s="735" t="s">
        <v>2788</v>
      </c>
      <c r="T5" s="739" t="s">
        <v>2789</v>
      </c>
      <c r="U5" s="790" t="s">
        <v>2785</v>
      </c>
      <c r="V5" s="791"/>
      <c r="W5" s="791" t="s">
        <v>2786</v>
      </c>
      <c r="X5" s="791" t="s">
        <v>2787</v>
      </c>
      <c r="Y5" s="791" t="s">
        <v>2788</v>
      </c>
      <c r="Z5" s="792" t="s">
        <v>2789</v>
      </c>
      <c r="AA5" s="721" t="s">
        <v>2785</v>
      </c>
      <c r="AB5" s="722"/>
      <c r="AC5" s="722" t="s">
        <v>2786</v>
      </c>
      <c r="AD5" s="722" t="s">
        <v>2787</v>
      </c>
      <c r="AE5" s="722" t="s">
        <v>2788</v>
      </c>
      <c r="AF5" s="730" t="s">
        <v>2789</v>
      </c>
      <c r="AG5" s="711" t="s">
        <v>2785</v>
      </c>
      <c r="AH5" s="712"/>
      <c r="AI5" s="713" t="s">
        <v>2786</v>
      </c>
      <c r="AJ5" s="713" t="s">
        <v>2787</v>
      </c>
      <c r="AK5" s="713" t="s">
        <v>2788</v>
      </c>
      <c r="AL5" s="709" t="s">
        <v>2789</v>
      </c>
      <c r="AM5" s="910" t="s">
        <v>2785</v>
      </c>
      <c r="AN5" s="819"/>
      <c r="AO5" s="820" t="s">
        <v>2786</v>
      </c>
      <c r="AP5" s="820" t="s">
        <v>2787</v>
      </c>
      <c r="AQ5" s="820" t="s">
        <v>2788</v>
      </c>
      <c r="AR5" s="908" t="s">
        <v>2789</v>
      </c>
      <c r="AS5" s="904" t="s">
        <v>2785</v>
      </c>
      <c r="AT5" s="708"/>
      <c r="AU5" s="705" t="s">
        <v>2786</v>
      </c>
      <c r="AV5" s="705" t="s">
        <v>2787</v>
      </c>
      <c r="AW5" s="705" t="s">
        <v>2788</v>
      </c>
      <c r="AX5" s="703" t="s">
        <v>2789</v>
      </c>
      <c r="AY5" s="694" t="s">
        <v>2785</v>
      </c>
      <c r="AZ5" s="695"/>
      <c r="BA5" s="696" t="s">
        <v>2786</v>
      </c>
      <c r="BB5" s="696" t="s">
        <v>2787</v>
      </c>
      <c r="BC5" s="696" t="s">
        <v>2788</v>
      </c>
      <c r="BD5" s="692" t="s">
        <v>2789</v>
      </c>
      <c r="BE5" s="690" t="s">
        <v>2785</v>
      </c>
      <c r="BF5" s="691"/>
      <c r="BG5" s="686" t="s">
        <v>2786</v>
      </c>
      <c r="BH5" s="686" t="s">
        <v>2787</v>
      </c>
      <c r="BI5" s="686" t="s">
        <v>2788</v>
      </c>
      <c r="BJ5" s="688" t="s">
        <v>2789</v>
      </c>
      <c r="BK5" s="690" t="s">
        <v>2785</v>
      </c>
      <c r="BL5" s="691"/>
      <c r="BM5" s="686" t="s">
        <v>2786</v>
      </c>
      <c r="BN5" s="686" t="s">
        <v>2787</v>
      </c>
      <c r="BO5" s="686" t="s">
        <v>2788</v>
      </c>
      <c r="BP5" s="688" t="s">
        <v>2789</v>
      </c>
      <c r="BR5" s="849" t="s">
        <v>2790</v>
      </c>
      <c r="BS5" s="851" t="s">
        <v>2791</v>
      </c>
      <c r="BT5" s="860" t="s">
        <v>2789</v>
      </c>
      <c r="BU5" s="858" t="s">
        <v>2795</v>
      </c>
      <c r="BV5" s="675" t="s">
        <v>2782</v>
      </c>
      <c r="BW5" s="856" t="s">
        <v>2743</v>
      </c>
      <c r="BX5" s="858" t="s">
        <v>2795</v>
      </c>
      <c r="BY5" s="675" t="s">
        <v>2783</v>
      </c>
    </row>
    <row r="6" spans="1:77" ht="15.75" thickBot="1">
      <c r="A6" s="744"/>
      <c r="B6" s="747"/>
      <c r="C6" s="747"/>
      <c r="D6" s="747"/>
      <c r="E6" s="872"/>
      <c r="F6" s="872"/>
      <c r="G6" s="747"/>
      <c r="H6" s="750"/>
      <c r="I6" s="368" t="s">
        <v>2792</v>
      </c>
      <c r="J6" s="369" t="s">
        <v>2793</v>
      </c>
      <c r="K6" s="736"/>
      <c r="L6" s="736"/>
      <c r="M6" s="736"/>
      <c r="N6" s="738"/>
      <c r="O6" s="368" t="s">
        <v>2792</v>
      </c>
      <c r="P6" s="369" t="s">
        <v>2793</v>
      </c>
      <c r="Q6" s="736"/>
      <c r="R6" s="736"/>
      <c r="S6" s="736"/>
      <c r="T6" s="740"/>
      <c r="U6" s="206" t="s">
        <v>2792</v>
      </c>
      <c r="V6" s="207" t="s">
        <v>2793</v>
      </c>
      <c r="W6" s="794"/>
      <c r="X6" s="794"/>
      <c r="Y6" s="794"/>
      <c r="Z6" s="793"/>
      <c r="AA6" s="372" t="s">
        <v>2792</v>
      </c>
      <c r="AB6" s="373" t="s">
        <v>2793</v>
      </c>
      <c r="AC6" s="723"/>
      <c r="AD6" s="723"/>
      <c r="AE6" s="723"/>
      <c r="AF6" s="731"/>
      <c r="AG6" s="200" t="s">
        <v>2792</v>
      </c>
      <c r="AH6" s="183" t="s">
        <v>2793</v>
      </c>
      <c r="AI6" s="799"/>
      <c r="AJ6" s="799"/>
      <c r="AK6" s="799"/>
      <c r="AL6" s="800"/>
      <c r="AM6" s="412" t="s">
        <v>2792</v>
      </c>
      <c r="AN6" s="413" t="s">
        <v>2793</v>
      </c>
      <c r="AO6" s="907"/>
      <c r="AP6" s="907"/>
      <c r="AQ6" s="907"/>
      <c r="AR6" s="909"/>
      <c r="AS6" s="414" t="s">
        <v>2792</v>
      </c>
      <c r="AT6" s="415" t="s">
        <v>2793</v>
      </c>
      <c r="AU6" s="905"/>
      <c r="AV6" s="905"/>
      <c r="AW6" s="905"/>
      <c r="AX6" s="906"/>
      <c r="AY6" s="247" t="s">
        <v>2792</v>
      </c>
      <c r="AZ6" s="248" t="s">
        <v>2793</v>
      </c>
      <c r="BA6" s="697"/>
      <c r="BB6" s="697"/>
      <c r="BC6" s="697"/>
      <c r="BD6" s="693"/>
      <c r="BE6" s="167" t="s">
        <v>2792</v>
      </c>
      <c r="BF6" s="168" t="s">
        <v>2793</v>
      </c>
      <c r="BG6" s="687"/>
      <c r="BH6" s="687"/>
      <c r="BI6" s="687"/>
      <c r="BJ6" s="689"/>
      <c r="BK6" s="167" t="s">
        <v>2792</v>
      </c>
      <c r="BL6" s="168" t="s">
        <v>2793</v>
      </c>
      <c r="BM6" s="687"/>
      <c r="BN6" s="687"/>
      <c r="BO6" s="687"/>
      <c r="BP6" s="689"/>
      <c r="BR6" s="850"/>
      <c r="BS6" s="852"/>
      <c r="BT6" s="861"/>
      <c r="BU6" s="859"/>
      <c r="BV6" s="682"/>
      <c r="BW6" s="857"/>
      <c r="BX6" s="859"/>
      <c r="BY6" s="682"/>
    </row>
    <row r="7" spans="1:77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290"/>
      <c r="AH7" s="181"/>
      <c r="AI7" s="181"/>
      <c r="AJ7" s="181"/>
      <c r="AK7" s="181">
        <v>55000</v>
      </c>
      <c r="AL7" s="182">
        <f>SUM(AG7:AK7)</f>
        <v>55000</v>
      </c>
      <c r="AM7" s="180"/>
      <c r="AN7" s="181"/>
      <c r="AO7" s="181"/>
      <c r="AP7" s="181"/>
      <c r="AQ7" s="181"/>
      <c r="AR7" s="182">
        <f>SUM(AM7:AQ7)</f>
        <v>0</v>
      </c>
      <c r="AS7" s="180"/>
      <c r="AT7" s="181"/>
      <c r="AU7" s="181"/>
      <c r="AV7" s="181"/>
      <c r="AW7" s="181"/>
      <c r="AX7" s="182">
        <f>SUM(AS7:AW7)</f>
        <v>0</v>
      </c>
      <c r="AY7" s="169"/>
      <c r="AZ7" s="170"/>
      <c r="BA7" s="170"/>
      <c r="BB7" s="170"/>
      <c r="BC7" s="170"/>
      <c r="BD7" s="182">
        <f>SUM(AY7:BC7)</f>
        <v>0</v>
      </c>
      <c r="BE7" s="169">
        <f t="shared" ref="BE7:BE38" si="0">I7+U7+AA7+AG7+AM7+AS7+AY7</f>
        <v>0</v>
      </c>
      <c r="BF7" s="170">
        <f t="shared" ref="BF7:BF38" si="1">J7+V7+AB7+AH7+AN7+AT7+AZ7</f>
        <v>48750</v>
      </c>
      <c r="BG7" s="170">
        <f t="shared" ref="BG7:BG38" si="2">K7+W7+AC7+AI7+AO7+AU7+BA7</f>
        <v>0</v>
      </c>
      <c r="BH7" s="170">
        <f t="shared" ref="BH7:BH38" si="3">L7+X7+AD7+AJ7+AP7+AV7+BB7</f>
        <v>0</v>
      </c>
      <c r="BI7" s="170">
        <f t="shared" ref="BI7:BI38" si="4">M7+Y7+AE7+AK7+AQ7+AW7+BC7</f>
        <v>55000</v>
      </c>
      <c r="BJ7" s="171">
        <f>SUM(BE7:BI7)</f>
        <v>103750</v>
      </c>
      <c r="BK7" s="169">
        <f>O7</f>
        <v>0</v>
      </c>
      <c r="BL7" s="170">
        <f>P7</f>
        <v>0</v>
      </c>
      <c r="BM7" s="170">
        <f>Q7</f>
        <v>0</v>
      </c>
      <c r="BN7" s="170">
        <f>R7</f>
        <v>0</v>
      </c>
      <c r="BO7" s="170">
        <f>S7</f>
        <v>0</v>
      </c>
      <c r="BP7" s="171">
        <f>SUM(BK7:BO7)</f>
        <v>0</v>
      </c>
      <c r="BQ7" s="140"/>
      <c r="BR7" s="141"/>
      <c r="BS7" s="142"/>
      <c r="BT7" s="143"/>
      <c r="BU7" s="142"/>
      <c r="BV7" s="144"/>
      <c r="BW7" s="145"/>
      <c r="BX7" s="142"/>
      <c r="BY7" s="144"/>
    </row>
    <row r="8" spans="1:77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5">SUM(I8:M8)</f>
        <v>30225</v>
      </c>
      <c r="O8" s="366"/>
      <c r="P8" s="174"/>
      <c r="Q8" s="174"/>
      <c r="R8" s="174"/>
      <c r="S8" s="174"/>
      <c r="T8" s="367">
        <f t="shared" ref="T8:T64" si="6">SUM(O8:S8)</f>
        <v>0</v>
      </c>
      <c r="U8" s="172"/>
      <c r="V8" s="137"/>
      <c r="W8" s="137"/>
      <c r="X8" s="137"/>
      <c r="Y8" s="137"/>
      <c r="Z8" s="138">
        <f t="shared" ref="Z8:Z71" si="7">SUM(U8:Y8)</f>
        <v>0</v>
      </c>
      <c r="AA8" s="160"/>
      <c r="AB8" s="146"/>
      <c r="AC8" s="146"/>
      <c r="AD8" s="146"/>
      <c r="AE8" s="146">
        <v>164000</v>
      </c>
      <c r="AF8" s="138">
        <f t="shared" ref="AF8:AF63" si="8">SUM(AA8:AE8)</f>
        <v>164000</v>
      </c>
      <c r="AG8" s="205"/>
      <c r="AH8" s="146"/>
      <c r="AI8" s="146"/>
      <c r="AJ8" s="146"/>
      <c r="AK8" s="146">
        <v>56000</v>
      </c>
      <c r="AL8" s="138">
        <f t="shared" ref="AL8:AL64" si="9">SUM(AG8:AK8)</f>
        <v>56000</v>
      </c>
      <c r="AM8" s="160"/>
      <c r="AN8" s="146"/>
      <c r="AO8" s="146"/>
      <c r="AP8" s="146"/>
      <c r="AQ8" s="146"/>
      <c r="AR8" s="138">
        <f t="shared" ref="AR8:AR71" si="10">SUM(AM8:AQ8)</f>
        <v>0</v>
      </c>
      <c r="AS8" s="160"/>
      <c r="AT8" s="146"/>
      <c r="AU8" s="146"/>
      <c r="AV8" s="146"/>
      <c r="AW8" s="146"/>
      <c r="AX8" s="138">
        <f t="shared" ref="AX8:AX71" si="11">SUM(AS8:AW8)</f>
        <v>0</v>
      </c>
      <c r="AY8" s="172"/>
      <c r="AZ8" s="137"/>
      <c r="BA8" s="137"/>
      <c r="BB8" s="137"/>
      <c r="BC8" s="137"/>
      <c r="BD8" s="138">
        <f t="shared" ref="BD8:BD71" si="12">SUM(AY8:BC8)</f>
        <v>0</v>
      </c>
      <c r="BE8" s="172">
        <f t="shared" si="0"/>
        <v>0</v>
      </c>
      <c r="BF8" s="137">
        <f t="shared" si="1"/>
        <v>30225</v>
      </c>
      <c r="BG8" s="137">
        <f t="shared" si="2"/>
        <v>0</v>
      </c>
      <c r="BH8" s="137">
        <f t="shared" si="3"/>
        <v>0</v>
      </c>
      <c r="BI8" s="137">
        <f t="shared" si="4"/>
        <v>220000</v>
      </c>
      <c r="BJ8" s="173">
        <f t="shared" ref="BJ8:BJ64" si="13">SUM(BE8:BI8)</f>
        <v>250225</v>
      </c>
      <c r="BK8" s="172">
        <f t="shared" ref="BK8:BK64" si="14">O8</f>
        <v>0</v>
      </c>
      <c r="BL8" s="137">
        <f t="shared" ref="BL8:BL64" si="15">P8</f>
        <v>0</v>
      </c>
      <c r="BM8" s="137">
        <f t="shared" ref="BM8:BM64" si="16">Q8</f>
        <v>0</v>
      </c>
      <c r="BN8" s="137">
        <f t="shared" ref="BN8:BN64" si="17">R8</f>
        <v>0</v>
      </c>
      <c r="BO8" s="137">
        <f t="shared" ref="BO8:BO64" si="18">S8</f>
        <v>0</v>
      </c>
      <c r="BP8" s="173">
        <f t="shared" ref="BP8:BP71" si="19">SUM(BK8:BO8)</f>
        <v>0</v>
      </c>
      <c r="BQ8" s="140"/>
      <c r="BR8" s="141"/>
      <c r="BS8" s="142"/>
      <c r="BT8" s="146"/>
      <c r="BU8" s="142"/>
      <c r="BV8" s="144"/>
      <c r="BW8" s="145">
        <v>551023</v>
      </c>
      <c r="BX8" s="142" t="s">
        <v>5332</v>
      </c>
      <c r="BY8" s="144">
        <v>44671</v>
      </c>
    </row>
    <row r="9" spans="1:77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5"/>
        <v>45825</v>
      </c>
      <c r="O9" s="366"/>
      <c r="P9" s="174"/>
      <c r="Q9" s="174"/>
      <c r="R9" s="174"/>
      <c r="S9" s="174"/>
      <c r="T9" s="367">
        <f t="shared" si="6"/>
        <v>0</v>
      </c>
      <c r="U9" s="172"/>
      <c r="V9" s="137"/>
      <c r="W9" s="137"/>
      <c r="X9" s="137"/>
      <c r="Y9" s="137"/>
      <c r="Z9" s="138">
        <f t="shared" si="7"/>
        <v>0</v>
      </c>
      <c r="AA9" s="160"/>
      <c r="AB9" s="146"/>
      <c r="AC9" s="146"/>
      <c r="AD9" s="146"/>
      <c r="AE9" s="146"/>
      <c r="AF9" s="138">
        <f t="shared" si="8"/>
        <v>0</v>
      </c>
      <c r="AG9" s="205"/>
      <c r="AH9" s="146"/>
      <c r="AI9" s="146"/>
      <c r="AJ9" s="146"/>
      <c r="AK9" s="146">
        <v>43000</v>
      </c>
      <c r="AL9" s="138">
        <f t="shared" si="9"/>
        <v>43000</v>
      </c>
      <c r="AM9" s="160"/>
      <c r="AN9" s="146"/>
      <c r="AO9" s="146"/>
      <c r="AP9" s="146"/>
      <c r="AQ9" s="146"/>
      <c r="AR9" s="138">
        <f t="shared" si="10"/>
        <v>0</v>
      </c>
      <c r="AS9" s="160"/>
      <c r="AT9" s="146"/>
      <c r="AU9" s="146"/>
      <c r="AV9" s="146"/>
      <c r="AW9" s="146"/>
      <c r="AX9" s="138">
        <f t="shared" si="11"/>
        <v>0</v>
      </c>
      <c r="AY9" s="172"/>
      <c r="AZ9" s="137"/>
      <c r="BA9" s="137"/>
      <c r="BB9" s="137"/>
      <c r="BC9" s="137"/>
      <c r="BD9" s="138">
        <f t="shared" si="12"/>
        <v>0</v>
      </c>
      <c r="BE9" s="172">
        <f t="shared" si="0"/>
        <v>0</v>
      </c>
      <c r="BF9" s="137">
        <f t="shared" si="1"/>
        <v>45825</v>
      </c>
      <c r="BG9" s="137">
        <f t="shared" si="2"/>
        <v>0</v>
      </c>
      <c r="BH9" s="137">
        <f t="shared" si="3"/>
        <v>0</v>
      </c>
      <c r="BI9" s="137">
        <f t="shared" si="4"/>
        <v>43000</v>
      </c>
      <c r="BJ9" s="173">
        <f t="shared" si="13"/>
        <v>88825</v>
      </c>
      <c r="BK9" s="172">
        <f t="shared" si="14"/>
        <v>0</v>
      </c>
      <c r="BL9" s="137">
        <f t="shared" si="15"/>
        <v>0</v>
      </c>
      <c r="BM9" s="137">
        <f t="shared" si="16"/>
        <v>0</v>
      </c>
      <c r="BN9" s="137">
        <f t="shared" si="17"/>
        <v>0</v>
      </c>
      <c r="BO9" s="137">
        <f t="shared" si="18"/>
        <v>0</v>
      </c>
      <c r="BP9" s="173">
        <f t="shared" si="19"/>
        <v>0</v>
      </c>
      <c r="BQ9" s="140"/>
      <c r="BR9" s="141"/>
      <c r="BS9" s="142"/>
      <c r="BT9" s="146"/>
      <c r="BU9" s="142"/>
      <c r="BV9" s="144"/>
      <c r="BW9" s="145">
        <v>3200</v>
      </c>
      <c r="BX9" s="142" t="s">
        <v>5247</v>
      </c>
      <c r="BY9" s="144">
        <v>44658</v>
      </c>
    </row>
    <row r="10" spans="1:77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5"/>
        <v>3250</v>
      </c>
      <c r="O10" s="366"/>
      <c r="P10" s="174"/>
      <c r="Q10" s="174"/>
      <c r="R10" s="174"/>
      <c r="S10" s="174"/>
      <c r="T10" s="367">
        <f t="shared" si="6"/>
        <v>0</v>
      </c>
      <c r="U10" s="172"/>
      <c r="V10" s="137"/>
      <c r="W10" s="137"/>
      <c r="X10" s="137"/>
      <c r="Y10" s="137"/>
      <c r="Z10" s="138">
        <f t="shared" si="7"/>
        <v>0</v>
      </c>
      <c r="AA10" s="160"/>
      <c r="AB10" s="146"/>
      <c r="AC10" s="146"/>
      <c r="AD10" s="146"/>
      <c r="AE10" s="146">
        <v>206000</v>
      </c>
      <c r="AF10" s="138">
        <f t="shared" si="8"/>
        <v>206000</v>
      </c>
      <c r="AG10" s="205"/>
      <c r="AH10" s="146"/>
      <c r="AI10" s="146"/>
      <c r="AJ10" s="146"/>
      <c r="AK10" s="146">
        <v>42000</v>
      </c>
      <c r="AL10" s="138">
        <f t="shared" si="9"/>
        <v>42000</v>
      </c>
      <c r="AM10" s="160"/>
      <c r="AN10" s="146"/>
      <c r="AO10" s="146"/>
      <c r="AP10" s="146"/>
      <c r="AQ10" s="146"/>
      <c r="AR10" s="138">
        <f t="shared" si="10"/>
        <v>0</v>
      </c>
      <c r="AS10" s="160"/>
      <c r="AT10" s="146"/>
      <c r="AU10" s="146"/>
      <c r="AV10" s="146"/>
      <c r="AW10" s="146"/>
      <c r="AX10" s="138">
        <f t="shared" si="11"/>
        <v>0</v>
      </c>
      <c r="AY10" s="172"/>
      <c r="AZ10" s="137"/>
      <c r="BA10" s="137"/>
      <c r="BB10" s="137"/>
      <c r="BC10" s="137"/>
      <c r="BD10" s="138">
        <f t="shared" si="12"/>
        <v>0</v>
      </c>
      <c r="BE10" s="172">
        <f t="shared" si="0"/>
        <v>0</v>
      </c>
      <c r="BF10" s="137">
        <f t="shared" si="1"/>
        <v>3250</v>
      </c>
      <c r="BG10" s="137">
        <f t="shared" si="2"/>
        <v>0</v>
      </c>
      <c r="BH10" s="137">
        <f t="shared" si="3"/>
        <v>0</v>
      </c>
      <c r="BI10" s="137">
        <f t="shared" si="4"/>
        <v>248000</v>
      </c>
      <c r="BJ10" s="173">
        <f t="shared" si="13"/>
        <v>251250</v>
      </c>
      <c r="BK10" s="172">
        <f t="shared" si="14"/>
        <v>0</v>
      </c>
      <c r="BL10" s="137">
        <f t="shared" si="15"/>
        <v>0</v>
      </c>
      <c r="BM10" s="137">
        <f t="shared" si="16"/>
        <v>0</v>
      </c>
      <c r="BN10" s="137">
        <f t="shared" si="17"/>
        <v>0</v>
      </c>
      <c r="BO10" s="137">
        <f t="shared" si="18"/>
        <v>0</v>
      </c>
      <c r="BP10" s="173">
        <f t="shared" si="19"/>
        <v>0</v>
      </c>
      <c r="BQ10" s="140"/>
      <c r="BR10" s="141"/>
      <c r="BS10" s="142"/>
      <c r="BT10" s="146"/>
      <c r="BU10" s="142"/>
      <c r="BV10" s="144"/>
      <c r="BW10" s="145"/>
      <c r="BX10" s="142"/>
      <c r="BY10" s="144"/>
    </row>
    <row r="11" spans="1:77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5"/>
        <v>20150</v>
      </c>
      <c r="O11" s="366"/>
      <c r="P11" s="174"/>
      <c r="Q11" s="174"/>
      <c r="R11" s="174"/>
      <c r="S11" s="174"/>
      <c r="T11" s="367">
        <f t="shared" si="6"/>
        <v>0</v>
      </c>
      <c r="U11" s="172"/>
      <c r="V11" s="137"/>
      <c r="W11" s="137"/>
      <c r="X11" s="137"/>
      <c r="Y11" s="137"/>
      <c r="Z11" s="138">
        <f t="shared" si="7"/>
        <v>0</v>
      </c>
      <c r="AA11" s="160"/>
      <c r="AB11" s="146"/>
      <c r="AC11" s="146"/>
      <c r="AD11" s="146"/>
      <c r="AE11" s="146">
        <v>622000</v>
      </c>
      <c r="AF11" s="138">
        <f t="shared" si="8"/>
        <v>622000</v>
      </c>
      <c r="AG11" s="205"/>
      <c r="AH11" s="146"/>
      <c r="AI11" s="146"/>
      <c r="AJ11" s="146"/>
      <c r="AK11" s="146">
        <v>63000</v>
      </c>
      <c r="AL11" s="138">
        <f t="shared" si="9"/>
        <v>63000</v>
      </c>
      <c r="AM11" s="160"/>
      <c r="AN11" s="146"/>
      <c r="AO11" s="146"/>
      <c r="AP11" s="146"/>
      <c r="AQ11" s="146"/>
      <c r="AR11" s="138">
        <f t="shared" si="10"/>
        <v>0</v>
      </c>
      <c r="AS11" s="160"/>
      <c r="AT11" s="146"/>
      <c r="AU11" s="146"/>
      <c r="AV11" s="146"/>
      <c r="AW11" s="146"/>
      <c r="AX11" s="138">
        <f t="shared" si="11"/>
        <v>0</v>
      </c>
      <c r="AY11" s="172"/>
      <c r="AZ11" s="137"/>
      <c r="BA11" s="137"/>
      <c r="BB11" s="137"/>
      <c r="BC11" s="137"/>
      <c r="BD11" s="138">
        <f t="shared" si="12"/>
        <v>0</v>
      </c>
      <c r="BE11" s="172">
        <f t="shared" si="0"/>
        <v>0</v>
      </c>
      <c r="BF11" s="137">
        <f t="shared" si="1"/>
        <v>20150</v>
      </c>
      <c r="BG11" s="137">
        <f t="shared" si="2"/>
        <v>0</v>
      </c>
      <c r="BH11" s="137">
        <f t="shared" si="3"/>
        <v>0</v>
      </c>
      <c r="BI11" s="137">
        <f t="shared" si="4"/>
        <v>685000</v>
      </c>
      <c r="BJ11" s="173">
        <f t="shared" si="13"/>
        <v>705150</v>
      </c>
      <c r="BK11" s="172">
        <f t="shared" si="14"/>
        <v>0</v>
      </c>
      <c r="BL11" s="137">
        <f t="shared" si="15"/>
        <v>0</v>
      </c>
      <c r="BM11" s="137">
        <f t="shared" si="16"/>
        <v>0</v>
      </c>
      <c r="BN11" s="137">
        <f t="shared" si="17"/>
        <v>0</v>
      </c>
      <c r="BO11" s="137">
        <f t="shared" si="18"/>
        <v>0</v>
      </c>
      <c r="BP11" s="173">
        <f t="shared" si="19"/>
        <v>0</v>
      </c>
      <c r="BQ11" s="140"/>
      <c r="BR11" s="141"/>
      <c r="BS11" s="142"/>
      <c r="BT11" s="146"/>
      <c r="BU11" s="142"/>
      <c r="BV11" s="144"/>
      <c r="BW11" s="145"/>
      <c r="BX11" s="142"/>
      <c r="BY11" s="144"/>
    </row>
    <row r="12" spans="1:77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5"/>
        <v>27950</v>
      </c>
      <c r="O12" s="366"/>
      <c r="P12" s="174"/>
      <c r="Q12" s="174"/>
      <c r="R12" s="174"/>
      <c r="S12" s="174"/>
      <c r="T12" s="367">
        <f t="shared" si="6"/>
        <v>0</v>
      </c>
      <c r="U12" s="172"/>
      <c r="V12" s="137"/>
      <c r="W12" s="137"/>
      <c r="X12" s="137"/>
      <c r="Y12" s="137"/>
      <c r="Z12" s="138">
        <f t="shared" si="7"/>
        <v>0</v>
      </c>
      <c r="AA12" s="160"/>
      <c r="AB12" s="146"/>
      <c r="AC12" s="146"/>
      <c r="AD12" s="146"/>
      <c r="AE12" s="146">
        <v>214000</v>
      </c>
      <c r="AF12" s="138">
        <f t="shared" si="8"/>
        <v>214000</v>
      </c>
      <c r="AG12" s="205"/>
      <c r="AH12" s="146"/>
      <c r="AI12" s="146"/>
      <c r="AJ12" s="146"/>
      <c r="AK12" s="146">
        <v>52000</v>
      </c>
      <c r="AL12" s="138">
        <f t="shared" si="9"/>
        <v>52000</v>
      </c>
      <c r="AM12" s="160"/>
      <c r="AN12" s="146"/>
      <c r="AO12" s="146"/>
      <c r="AP12" s="146"/>
      <c r="AQ12" s="146"/>
      <c r="AR12" s="138">
        <f t="shared" si="10"/>
        <v>0</v>
      </c>
      <c r="AS12" s="160"/>
      <c r="AT12" s="146"/>
      <c r="AU12" s="146"/>
      <c r="AV12" s="146"/>
      <c r="AW12" s="146"/>
      <c r="AX12" s="138">
        <f t="shared" si="11"/>
        <v>0</v>
      </c>
      <c r="AY12" s="172"/>
      <c r="AZ12" s="137"/>
      <c r="BA12" s="137"/>
      <c r="BB12" s="137"/>
      <c r="BC12" s="137"/>
      <c r="BD12" s="138">
        <f t="shared" si="12"/>
        <v>0</v>
      </c>
      <c r="BE12" s="172">
        <f t="shared" si="0"/>
        <v>0</v>
      </c>
      <c r="BF12" s="137">
        <f t="shared" si="1"/>
        <v>27950</v>
      </c>
      <c r="BG12" s="137">
        <f t="shared" si="2"/>
        <v>0</v>
      </c>
      <c r="BH12" s="137">
        <f t="shared" si="3"/>
        <v>0</v>
      </c>
      <c r="BI12" s="137">
        <f t="shared" si="4"/>
        <v>266000</v>
      </c>
      <c r="BJ12" s="173">
        <f t="shared" si="13"/>
        <v>293950</v>
      </c>
      <c r="BK12" s="172">
        <f t="shared" si="14"/>
        <v>0</v>
      </c>
      <c r="BL12" s="137">
        <f t="shared" si="15"/>
        <v>0</v>
      </c>
      <c r="BM12" s="137">
        <f t="shared" si="16"/>
        <v>0</v>
      </c>
      <c r="BN12" s="137">
        <f t="shared" si="17"/>
        <v>0</v>
      </c>
      <c r="BO12" s="137">
        <f t="shared" si="18"/>
        <v>0</v>
      </c>
      <c r="BP12" s="173">
        <f t="shared" si="19"/>
        <v>0</v>
      </c>
      <c r="BQ12" s="140"/>
      <c r="BR12" s="141"/>
      <c r="BS12" s="142"/>
      <c r="BT12" s="146"/>
      <c r="BU12" s="142"/>
      <c r="BV12" s="144"/>
      <c r="BW12" s="145"/>
      <c r="BX12" s="142"/>
      <c r="BY12" s="144"/>
    </row>
    <row r="13" spans="1:77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5"/>
        <v>3250</v>
      </c>
      <c r="O13" s="366"/>
      <c r="P13" s="174"/>
      <c r="Q13" s="174"/>
      <c r="R13" s="174"/>
      <c r="S13" s="174"/>
      <c r="T13" s="367">
        <f t="shared" si="6"/>
        <v>0</v>
      </c>
      <c r="U13" s="172"/>
      <c r="V13" s="137"/>
      <c r="W13" s="137"/>
      <c r="X13" s="137"/>
      <c r="Y13" s="137"/>
      <c r="Z13" s="138">
        <f t="shared" si="7"/>
        <v>0</v>
      </c>
      <c r="AA13" s="160"/>
      <c r="AB13" s="146"/>
      <c r="AC13" s="146"/>
      <c r="AD13" s="146"/>
      <c r="AE13" s="146">
        <v>279000</v>
      </c>
      <c r="AF13" s="138">
        <f t="shared" si="8"/>
        <v>279000</v>
      </c>
      <c r="AG13" s="205"/>
      <c r="AH13" s="146"/>
      <c r="AI13" s="146"/>
      <c r="AJ13" s="146"/>
      <c r="AK13" s="146">
        <v>45000</v>
      </c>
      <c r="AL13" s="138">
        <f t="shared" si="9"/>
        <v>45000</v>
      </c>
      <c r="AM13" s="160"/>
      <c r="AN13" s="146"/>
      <c r="AO13" s="146"/>
      <c r="AP13" s="146"/>
      <c r="AQ13" s="146"/>
      <c r="AR13" s="138">
        <f t="shared" si="10"/>
        <v>0</v>
      </c>
      <c r="AS13" s="160"/>
      <c r="AT13" s="146"/>
      <c r="AU13" s="146"/>
      <c r="AV13" s="146"/>
      <c r="AW13" s="146"/>
      <c r="AX13" s="138">
        <f t="shared" si="11"/>
        <v>0</v>
      </c>
      <c r="AY13" s="172"/>
      <c r="AZ13" s="137"/>
      <c r="BA13" s="137"/>
      <c r="BB13" s="137"/>
      <c r="BC13" s="137"/>
      <c r="BD13" s="138">
        <f t="shared" si="12"/>
        <v>0</v>
      </c>
      <c r="BE13" s="172">
        <f t="shared" si="0"/>
        <v>0</v>
      </c>
      <c r="BF13" s="137">
        <f t="shared" si="1"/>
        <v>3250</v>
      </c>
      <c r="BG13" s="137">
        <f t="shared" si="2"/>
        <v>0</v>
      </c>
      <c r="BH13" s="137">
        <f t="shared" si="3"/>
        <v>0</v>
      </c>
      <c r="BI13" s="137">
        <f t="shared" si="4"/>
        <v>324000</v>
      </c>
      <c r="BJ13" s="173">
        <f t="shared" si="13"/>
        <v>327250</v>
      </c>
      <c r="BK13" s="172">
        <f t="shared" si="14"/>
        <v>0</v>
      </c>
      <c r="BL13" s="137">
        <f t="shared" si="15"/>
        <v>0</v>
      </c>
      <c r="BM13" s="137">
        <f t="shared" si="16"/>
        <v>0</v>
      </c>
      <c r="BN13" s="137">
        <f t="shared" si="17"/>
        <v>0</v>
      </c>
      <c r="BO13" s="137">
        <f t="shared" si="18"/>
        <v>0</v>
      </c>
      <c r="BP13" s="173">
        <f t="shared" si="19"/>
        <v>0</v>
      </c>
      <c r="BQ13" s="140"/>
      <c r="BR13" s="141"/>
      <c r="BS13" s="142"/>
      <c r="BT13" s="146"/>
      <c r="BU13" s="142"/>
      <c r="BV13" s="144"/>
      <c r="BW13" s="145"/>
      <c r="BX13" s="142"/>
      <c r="BY13" s="144"/>
    </row>
    <row r="14" spans="1:77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5"/>
        <v>3250</v>
      </c>
      <c r="O14" s="366"/>
      <c r="P14" s="174"/>
      <c r="Q14" s="174"/>
      <c r="R14" s="174"/>
      <c r="S14" s="174"/>
      <c r="T14" s="367">
        <f t="shared" si="6"/>
        <v>0</v>
      </c>
      <c r="U14" s="172"/>
      <c r="V14" s="137"/>
      <c r="W14" s="137"/>
      <c r="X14" s="137"/>
      <c r="Y14" s="137"/>
      <c r="Z14" s="138">
        <f t="shared" si="7"/>
        <v>0</v>
      </c>
      <c r="AA14" s="160"/>
      <c r="AB14" s="146"/>
      <c r="AC14" s="146"/>
      <c r="AD14" s="146"/>
      <c r="AE14" s="146"/>
      <c r="AF14" s="138">
        <f t="shared" si="8"/>
        <v>0</v>
      </c>
      <c r="AG14" s="205"/>
      <c r="AH14" s="146"/>
      <c r="AI14" s="146"/>
      <c r="AJ14" s="146"/>
      <c r="AK14" s="146">
        <v>49000</v>
      </c>
      <c r="AL14" s="138">
        <f t="shared" si="9"/>
        <v>49000</v>
      </c>
      <c r="AM14" s="160"/>
      <c r="AN14" s="146"/>
      <c r="AO14" s="146"/>
      <c r="AP14" s="146"/>
      <c r="AQ14" s="146"/>
      <c r="AR14" s="138">
        <f t="shared" si="10"/>
        <v>0</v>
      </c>
      <c r="AS14" s="160"/>
      <c r="AT14" s="146"/>
      <c r="AU14" s="146"/>
      <c r="AV14" s="146"/>
      <c r="AW14" s="146"/>
      <c r="AX14" s="138">
        <f t="shared" si="11"/>
        <v>0</v>
      </c>
      <c r="AY14" s="172"/>
      <c r="AZ14" s="137"/>
      <c r="BA14" s="137"/>
      <c r="BB14" s="137"/>
      <c r="BC14" s="137"/>
      <c r="BD14" s="138">
        <f t="shared" si="12"/>
        <v>0</v>
      </c>
      <c r="BE14" s="172">
        <f t="shared" si="0"/>
        <v>0</v>
      </c>
      <c r="BF14" s="137">
        <f t="shared" si="1"/>
        <v>3250</v>
      </c>
      <c r="BG14" s="137">
        <f t="shared" si="2"/>
        <v>0</v>
      </c>
      <c r="BH14" s="137">
        <f t="shared" si="3"/>
        <v>0</v>
      </c>
      <c r="BI14" s="137">
        <f t="shared" si="4"/>
        <v>49000</v>
      </c>
      <c r="BJ14" s="173">
        <f t="shared" si="13"/>
        <v>52250</v>
      </c>
      <c r="BK14" s="172">
        <f t="shared" si="14"/>
        <v>0</v>
      </c>
      <c r="BL14" s="137">
        <f t="shared" si="15"/>
        <v>0</v>
      </c>
      <c r="BM14" s="137">
        <f t="shared" si="16"/>
        <v>0</v>
      </c>
      <c r="BN14" s="137">
        <f t="shared" si="17"/>
        <v>0</v>
      </c>
      <c r="BO14" s="137">
        <f t="shared" si="18"/>
        <v>0</v>
      </c>
      <c r="BP14" s="173">
        <f t="shared" si="19"/>
        <v>0</v>
      </c>
      <c r="BQ14" s="140"/>
      <c r="BR14" s="141"/>
      <c r="BS14" s="142"/>
      <c r="BT14" s="146"/>
      <c r="BU14" s="142"/>
      <c r="BV14" s="144"/>
      <c r="BW14" s="145"/>
      <c r="BX14" s="142"/>
      <c r="BY14" s="144"/>
    </row>
    <row r="15" spans="1:77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5"/>
        <v>3250</v>
      </c>
      <c r="O15" s="366"/>
      <c r="P15" s="174"/>
      <c r="Q15" s="174"/>
      <c r="R15" s="174"/>
      <c r="S15" s="174"/>
      <c r="T15" s="367">
        <f t="shared" si="6"/>
        <v>0</v>
      </c>
      <c r="U15" s="172"/>
      <c r="V15" s="137"/>
      <c r="W15" s="137"/>
      <c r="X15" s="137"/>
      <c r="Y15" s="137"/>
      <c r="Z15" s="138">
        <f t="shared" si="7"/>
        <v>0</v>
      </c>
      <c r="AA15" s="160"/>
      <c r="AB15" s="146"/>
      <c r="AC15" s="146"/>
      <c r="AD15" s="146"/>
      <c r="AE15" s="146">
        <v>442000</v>
      </c>
      <c r="AF15" s="138">
        <f t="shared" si="8"/>
        <v>442000</v>
      </c>
      <c r="AG15" s="205"/>
      <c r="AH15" s="146"/>
      <c r="AI15" s="146"/>
      <c r="AJ15" s="146"/>
      <c r="AK15" s="146">
        <v>54000</v>
      </c>
      <c r="AL15" s="138">
        <f t="shared" si="9"/>
        <v>54000</v>
      </c>
      <c r="AM15" s="160"/>
      <c r="AN15" s="146"/>
      <c r="AO15" s="146"/>
      <c r="AP15" s="146"/>
      <c r="AQ15" s="146"/>
      <c r="AR15" s="138">
        <f t="shared" si="10"/>
        <v>0</v>
      </c>
      <c r="AS15" s="160"/>
      <c r="AT15" s="146"/>
      <c r="AU15" s="146"/>
      <c r="AV15" s="146"/>
      <c r="AW15" s="146"/>
      <c r="AX15" s="138">
        <f t="shared" si="11"/>
        <v>0</v>
      </c>
      <c r="AY15" s="172"/>
      <c r="AZ15" s="137"/>
      <c r="BA15" s="137"/>
      <c r="BB15" s="137"/>
      <c r="BC15" s="137">
        <v>1057045</v>
      </c>
      <c r="BD15" s="138">
        <f t="shared" si="12"/>
        <v>1057045</v>
      </c>
      <c r="BE15" s="172">
        <f t="shared" si="0"/>
        <v>0</v>
      </c>
      <c r="BF15" s="137">
        <f t="shared" si="1"/>
        <v>3250</v>
      </c>
      <c r="BG15" s="137">
        <f t="shared" si="2"/>
        <v>0</v>
      </c>
      <c r="BH15" s="137">
        <f t="shared" si="3"/>
        <v>0</v>
      </c>
      <c r="BI15" s="137">
        <f t="shared" si="4"/>
        <v>1553045</v>
      </c>
      <c r="BJ15" s="173">
        <f t="shared" si="13"/>
        <v>1556295</v>
      </c>
      <c r="BK15" s="172">
        <f t="shared" si="14"/>
        <v>0</v>
      </c>
      <c r="BL15" s="137">
        <f t="shared" si="15"/>
        <v>0</v>
      </c>
      <c r="BM15" s="137">
        <f t="shared" si="16"/>
        <v>0</v>
      </c>
      <c r="BN15" s="137">
        <f t="shared" si="17"/>
        <v>0</v>
      </c>
      <c r="BO15" s="137">
        <f t="shared" si="18"/>
        <v>0</v>
      </c>
      <c r="BP15" s="173">
        <f t="shared" si="19"/>
        <v>0</v>
      </c>
      <c r="BQ15" s="140"/>
      <c r="BR15" s="141"/>
      <c r="BS15" s="142"/>
      <c r="BT15" s="146"/>
      <c r="BU15" s="142"/>
      <c r="BV15" s="144"/>
      <c r="BW15" s="145">
        <v>117603</v>
      </c>
      <c r="BX15" s="142" t="s">
        <v>5346</v>
      </c>
      <c r="BY15" s="144">
        <v>44671</v>
      </c>
    </row>
    <row r="16" spans="1:77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5"/>
        <v>37375</v>
      </c>
      <c r="O16" s="366"/>
      <c r="P16" s="174"/>
      <c r="Q16" s="174"/>
      <c r="R16" s="174"/>
      <c r="S16" s="174"/>
      <c r="T16" s="367">
        <f t="shared" si="6"/>
        <v>0</v>
      </c>
      <c r="U16" s="172"/>
      <c r="V16" s="137"/>
      <c r="W16" s="137"/>
      <c r="X16" s="137"/>
      <c r="Y16" s="137"/>
      <c r="Z16" s="138">
        <f t="shared" si="7"/>
        <v>0</v>
      </c>
      <c r="AA16" s="160"/>
      <c r="AB16" s="146"/>
      <c r="AC16" s="146"/>
      <c r="AD16" s="146"/>
      <c r="AE16" s="146"/>
      <c r="AF16" s="138">
        <f t="shared" si="8"/>
        <v>0</v>
      </c>
      <c r="AG16" s="205"/>
      <c r="AH16" s="146"/>
      <c r="AI16" s="146"/>
      <c r="AJ16" s="146"/>
      <c r="AK16" s="146">
        <v>57000</v>
      </c>
      <c r="AL16" s="138">
        <f t="shared" si="9"/>
        <v>57000</v>
      </c>
      <c r="AM16" s="160"/>
      <c r="AN16" s="146"/>
      <c r="AO16" s="146"/>
      <c r="AP16" s="146"/>
      <c r="AQ16" s="146"/>
      <c r="AR16" s="138">
        <f t="shared" si="10"/>
        <v>0</v>
      </c>
      <c r="AS16" s="160"/>
      <c r="AT16" s="146"/>
      <c r="AU16" s="146"/>
      <c r="AV16" s="146"/>
      <c r="AW16" s="146"/>
      <c r="AX16" s="138">
        <f t="shared" si="11"/>
        <v>0</v>
      </c>
      <c r="AY16" s="172"/>
      <c r="AZ16" s="137"/>
      <c r="BA16" s="137"/>
      <c r="BB16" s="137"/>
      <c r="BC16" s="137">
        <v>619279</v>
      </c>
      <c r="BD16" s="138">
        <f t="shared" si="12"/>
        <v>619279</v>
      </c>
      <c r="BE16" s="172">
        <f t="shared" si="0"/>
        <v>0</v>
      </c>
      <c r="BF16" s="137">
        <f t="shared" si="1"/>
        <v>37375</v>
      </c>
      <c r="BG16" s="137">
        <f t="shared" si="2"/>
        <v>0</v>
      </c>
      <c r="BH16" s="137">
        <f t="shared" si="3"/>
        <v>0</v>
      </c>
      <c r="BI16" s="137">
        <f t="shared" si="4"/>
        <v>676279</v>
      </c>
      <c r="BJ16" s="173">
        <f t="shared" si="13"/>
        <v>713654</v>
      </c>
      <c r="BK16" s="172">
        <f t="shared" si="14"/>
        <v>0</v>
      </c>
      <c r="BL16" s="137">
        <f t="shared" si="15"/>
        <v>0</v>
      </c>
      <c r="BM16" s="137">
        <f t="shared" si="16"/>
        <v>0</v>
      </c>
      <c r="BN16" s="137">
        <f t="shared" si="17"/>
        <v>0</v>
      </c>
      <c r="BO16" s="137">
        <f t="shared" si="18"/>
        <v>0</v>
      </c>
      <c r="BP16" s="173">
        <f t="shared" si="19"/>
        <v>0</v>
      </c>
      <c r="BQ16" s="140"/>
      <c r="BR16" s="141"/>
      <c r="BS16" s="142"/>
      <c r="BT16" s="146"/>
      <c r="BU16" s="142"/>
      <c r="BV16" s="144"/>
      <c r="BW16" s="145"/>
      <c r="BX16" s="142"/>
      <c r="BY16" s="144"/>
    </row>
    <row r="17" spans="1:77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5"/>
        <v>22750</v>
      </c>
      <c r="O17" s="366"/>
      <c r="P17" s="174"/>
      <c r="Q17" s="174"/>
      <c r="R17" s="174"/>
      <c r="S17" s="174"/>
      <c r="T17" s="367">
        <f t="shared" si="6"/>
        <v>0</v>
      </c>
      <c r="U17" s="172"/>
      <c r="V17" s="137"/>
      <c r="W17" s="137"/>
      <c r="X17" s="137"/>
      <c r="Y17" s="137"/>
      <c r="Z17" s="138">
        <f t="shared" si="7"/>
        <v>0</v>
      </c>
      <c r="AA17" s="160"/>
      <c r="AB17" s="146"/>
      <c r="AC17" s="146"/>
      <c r="AD17" s="146"/>
      <c r="AE17" s="146">
        <v>470000</v>
      </c>
      <c r="AF17" s="138">
        <f t="shared" si="8"/>
        <v>470000</v>
      </c>
      <c r="AG17" s="205"/>
      <c r="AH17" s="146"/>
      <c r="AI17" s="146"/>
      <c r="AJ17" s="146"/>
      <c r="AK17" s="146">
        <v>64000</v>
      </c>
      <c r="AL17" s="138">
        <f t="shared" si="9"/>
        <v>64000</v>
      </c>
      <c r="AM17" s="160"/>
      <c r="AN17" s="146"/>
      <c r="AO17" s="146"/>
      <c r="AP17" s="146"/>
      <c r="AQ17" s="146"/>
      <c r="AR17" s="138">
        <f t="shared" si="10"/>
        <v>0</v>
      </c>
      <c r="AS17" s="160"/>
      <c r="AT17" s="146"/>
      <c r="AU17" s="146"/>
      <c r="AV17" s="146"/>
      <c r="AW17" s="146"/>
      <c r="AX17" s="138">
        <f t="shared" si="11"/>
        <v>0</v>
      </c>
      <c r="AY17" s="172"/>
      <c r="AZ17" s="137"/>
      <c r="BA17" s="137"/>
      <c r="BB17" s="137"/>
      <c r="BC17" s="137"/>
      <c r="BD17" s="138">
        <f t="shared" si="12"/>
        <v>0</v>
      </c>
      <c r="BE17" s="172">
        <f t="shared" si="0"/>
        <v>0</v>
      </c>
      <c r="BF17" s="137">
        <f t="shared" si="1"/>
        <v>22750</v>
      </c>
      <c r="BG17" s="137">
        <f t="shared" si="2"/>
        <v>0</v>
      </c>
      <c r="BH17" s="137">
        <f t="shared" si="3"/>
        <v>0</v>
      </c>
      <c r="BI17" s="137">
        <f t="shared" si="4"/>
        <v>534000</v>
      </c>
      <c r="BJ17" s="173">
        <f t="shared" si="13"/>
        <v>556750</v>
      </c>
      <c r="BK17" s="172">
        <f t="shared" si="14"/>
        <v>0</v>
      </c>
      <c r="BL17" s="137">
        <f t="shared" si="15"/>
        <v>0</v>
      </c>
      <c r="BM17" s="137">
        <f t="shared" si="16"/>
        <v>0</v>
      </c>
      <c r="BN17" s="137">
        <f t="shared" si="17"/>
        <v>0</v>
      </c>
      <c r="BO17" s="137">
        <f t="shared" si="18"/>
        <v>0</v>
      </c>
      <c r="BP17" s="173">
        <f t="shared" si="19"/>
        <v>0</v>
      </c>
      <c r="BQ17" s="140"/>
      <c r="BR17" s="141"/>
      <c r="BS17" s="142"/>
      <c r="BT17" s="146"/>
      <c r="BU17" s="142"/>
      <c r="BV17" s="144"/>
      <c r="BW17" s="145"/>
      <c r="BX17" s="142"/>
      <c r="BY17" s="144"/>
    </row>
    <row r="18" spans="1:77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5"/>
        <v>53300</v>
      </c>
      <c r="O18" s="366"/>
      <c r="P18" s="174"/>
      <c r="Q18" s="174"/>
      <c r="R18" s="174"/>
      <c r="S18" s="174"/>
      <c r="T18" s="367">
        <f t="shared" si="6"/>
        <v>0</v>
      </c>
      <c r="U18" s="172"/>
      <c r="V18" s="137"/>
      <c r="W18" s="137"/>
      <c r="X18" s="137"/>
      <c r="Y18" s="137"/>
      <c r="Z18" s="138">
        <f t="shared" si="7"/>
        <v>0</v>
      </c>
      <c r="AA18" s="160"/>
      <c r="AB18" s="146"/>
      <c r="AC18" s="146"/>
      <c r="AD18" s="146"/>
      <c r="AE18" s="146"/>
      <c r="AF18" s="138">
        <f t="shared" si="8"/>
        <v>0</v>
      </c>
      <c r="AG18" s="205"/>
      <c r="AH18" s="146"/>
      <c r="AI18" s="146"/>
      <c r="AJ18" s="146"/>
      <c r="AK18" s="146">
        <v>82000</v>
      </c>
      <c r="AL18" s="138">
        <f t="shared" si="9"/>
        <v>82000</v>
      </c>
      <c r="AM18" s="160"/>
      <c r="AN18" s="146"/>
      <c r="AO18" s="146"/>
      <c r="AP18" s="146"/>
      <c r="AQ18" s="146"/>
      <c r="AR18" s="138">
        <f t="shared" si="10"/>
        <v>0</v>
      </c>
      <c r="AS18" s="160"/>
      <c r="AT18" s="146"/>
      <c r="AU18" s="146"/>
      <c r="AV18" s="146"/>
      <c r="AW18" s="146"/>
      <c r="AX18" s="138">
        <f t="shared" si="11"/>
        <v>0</v>
      </c>
      <c r="AY18" s="172"/>
      <c r="AZ18" s="137"/>
      <c r="BA18" s="137"/>
      <c r="BB18" s="137"/>
      <c r="BC18" s="137"/>
      <c r="BD18" s="138">
        <f t="shared" si="12"/>
        <v>0</v>
      </c>
      <c r="BE18" s="172">
        <f t="shared" si="0"/>
        <v>0</v>
      </c>
      <c r="BF18" s="137">
        <f t="shared" si="1"/>
        <v>53300</v>
      </c>
      <c r="BG18" s="137">
        <f t="shared" si="2"/>
        <v>0</v>
      </c>
      <c r="BH18" s="137">
        <f t="shared" si="3"/>
        <v>0</v>
      </c>
      <c r="BI18" s="137">
        <f t="shared" si="4"/>
        <v>82000</v>
      </c>
      <c r="BJ18" s="173">
        <f t="shared" si="13"/>
        <v>135300</v>
      </c>
      <c r="BK18" s="172">
        <f t="shared" si="14"/>
        <v>0</v>
      </c>
      <c r="BL18" s="137">
        <f t="shared" si="15"/>
        <v>0</v>
      </c>
      <c r="BM18" s="137">
        <f t="shared" si="16"/>
        <v>0</v>
      </c>
      <c r="BN18" s="137">
        <f t="shared" si="17"/>
        <v>0</v>
      </c>
      <c r="BO18" s="137">
        <f t="shared" si="18"/>
        <v>0</v>
      </c>
      <c r="BP18" s="173">
        <f t="shared" si="19"/>
        <v>0</v>
      </c>
      <c r="BQ18" s="140"/>
      <c r="BR18" s="141"/>
      <c r="BS18" s="142"/>
      <c r="BT18" s="146"/>
      <c r="BU18" s="142"/>
      <c r="BV18" s="144"/>
      <c r="BW18" s="145"/>
      <c r="BX18" s="142"/>
      <c r="BY18" s="144"/>
    </row>
    <row r="19" spans="1:77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5"/>
        <v>42575</v>
      </c>
      <c r="O19" s="366"/>
      <c r="P19" s="174"/>
      <c r="Q19" s="174"/>
      <c r="R19" s="174"/>
      <c r="S19" s="174"/>
      <c r="T19" s="367">
        <f t="shared" si="6"/>
        <v>0</v>
      </c>
      <c r="U19" s="172"/>
      <c r="V19" s="137"/>
      <c r="W19" s="137"/>
      <c r="X19" s="137"/>
      <c r="Y19" s="137"/>
      <c r="Z19" s="138">
        <f t="shared" si="7"/>
        <v>0</v>
      </c>
      <c r="AA19" s="160"/>
      <c r="AB19" s="146"/>
      <c r="AC19" s="146"/>
      <c r="AD19" s="146"/>
      <c r="AE19" s="146"/>
      <c r="AF19" s="138">
        <f t="shared" si="8"/>
        <v>0</v>
      </c>
      <c r="AG19" s="205"/>
      <c r="AH19" s="146"/>
      <c r="AI19" s="146"/>
      <c r="AJ19" s="146"/>
      <c r="AK19" s="146">
        <v>66000</v>
      </c>
      <c r="AL19" s="138">
        <f t="shared" si="9"/>
        <v>66000</v>
      </c>
      <c r="AM19" s="160"/>
      <c r="AN19" s="146"/>
      <c r="AO19" s="146"/>
      <c r="AP19" s="146"/>
      <c r="AQ19" s="146"/>
      <c r="AR19" s="138">
        <f t="shared" si="10"/>
        <v>0</v>
      </c>
      <c r="AS19" s="160"/>
      <c r="AT19" s="146"/>
      <c r="AU19" s="146"/>
      <c r="AV19" s="146"/>
      <c r="AW19" s="146"/>
      <c r="AX19" s="138">
        <f t="shared" si="11"/>
        <v>0</v>
      </c>
      <c r="AY19" s="172"/>
      <c r="AZ19" s="137"/>
      <c r="BA19" s="137"/>
      <c r="BB19" s="137"/>
      <c r="BC19" s="137"/>
      <c r="BD19" s="138">
        <f t="shared" si="12"/>
        <v>0</v>
      </c>
      <c r="BE19" s="172">
        <f t="shared" si="0"/>
        <v>0</v>
      </c>
      <c r="BF19" s="137">
        <f t="shared" si="1"/>
        <v>42575</v>
      </c>
      <c r="BG19" s="137">
        <f t="shared" si="2"/>
        <v>0</v>
      </c>
      <c r="BH19" s="137">
        <f t="shared" si="3"/>
        <v>0</v>
      </c>
      <c r="BI19" s="137">
        <f t="shared" si="4"/>
        <v>66000</v>
      </c>
      <c r="BJ19" s="173">
        <f t="shared" si="13"/>
        <v>108575</v>
      </c>
      <c r="BK19" s="172">
        <f t="shared" si="14"/>
        <v>0</v>
      </c>
      <c r="BL19" s="137">
        <f t="shared" si="15"/>
        <v>0</v>
      </c>
      <c r="BM19" s="137">
        <f t="shared" si="16"/>
        <v>0</v>
      </c>
      <c r="BN19" s="137">
        <f t="shared" si="17"/>
        <v>0</v>
      </c>
      <c r="BO19" s="137">
        <f t="shared" si="18"/>
        <v>0</v>
      </c>
      <c r="BP19" s="173">
        <f t="shared" si="19"/>
        <v>0</v>
      </c>
      <c r="BQ19" s="140"/>
      <c r="BR19" s="141"/>
      <c r="BS19" s="142"/>
      <c r="BT19" s="146"/>
      <c r="BU19" s="142"/>
      <c r="BV19" s="144"/>
      <c r="BW19" s="145"/>
      <c r="BX19" s="142"/>
      <c r="BY19" s="144"/>
    </row>
    <row r="20" spans="1:77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5"/>
        <v>3250</v>
      </c>
      <c r="O20" s="366"/>
      <c r="P20" s="174"/>
      <c r="Q20" s="174"/>
      <c r="R20" s="174"/>
      <c r="S20" s="174"/>
      <c r="T20" s="367">
        <f t="shared" si="6"/>
        <v>0</v>
      </c>
      <c r="U20" s="172"/>
      <c r="V20" s="137"/>
      <c r="W20" s="137"/>
      <c r="X20" s="137"/>
      <c r="Y20" s="137"/>
      <c r="Z20" s="138">
        <f t="shared" si="7"/>
        <v>0</v>
      </c>
      <c r="AA20" s="160"/>
      <c r="AB20" s="146"/>
      <c r="AC20" s="146"/>
      <c r="AD20" s="146"/>
      <c r="AE20" s="146"/>
      <c r="AF20" s="138">
        <f t="shared" si="8"/>
        <v>0</v>
      </c>
      <c r="AG20" s="205"/>
      <c r="AH20" s="146"/>
      <c r="AI20" s="146"/>
      <c r="AJ20" s="146"/>
      <c r="AK20" s="146">
        <v>55000</v>
      </c>
      <c r="AL20" s="138">
        <f t="shared" si="9"/>
        <v>55000</v>
      </c>
      <c r="AM20" s="160"/>
      <c r="AN20" s="146"/>
      <c r="AO20" s="146"/>
      <c r="AP20" s="146"/>
      <c r="AQ20" s="146"/>
      <c r="AR20" s="138">
        <f t="shared" si="10"/>
        <v>0</v>
      </c>
      <c r="AS20" s="160"/>
      <c r="AT20" s="146"/>
      <c r="AU20" s="146"/>
      <c r="AV20" s="146"/>
      <c r="AW20" s="146"/>
      <c r="AX20" s="138">
        <f t="shared" si="11"/>
        <v>0</v>
      </c>
      <c r="AY20" s="172"/>
      <c r="AZ20" s="137"/>
      <c r="BA20" s="137"/>
      <c r="BB20" s="137"/>
      <c r="BC20" s="137"/>
      <c r="BD20" s="138">
        <f t="shared" si="12"/>
        <v>0</v>
      </c>
      <c r="BE20" s="172">
        <f t="shared" si="0"/>
        <v>0</v>
      </c>
      <c r="BF20" s="137">
        <f t="shared" si="1"/>
        <v>3250</v>
      </c>
      <c r="BG20" s="137">
        <f t="shared" si="2"/>
        <v>0</v>
      </c>
      <c r="BH20" s="137">
        <f t="shared" si="3"/>
        <v>0</v>
      </c>
      <c r="BI20" s="137">
        <f t="shared" si="4"/>
        <v>55000</v>
      </c>
      <c r="BJ20" s="173">
        <f t="shared" si="13"/>
        <v>58250</v>
      </c>
      <c r="BK20" s="172">
        <f t="shared" si="14"/>
        <v>0</v>
      </c>
      <c r="BL20" s="137">
        <f t="shared" si="15"/>
        <v>0</v>
      </c>
      <c r="BM20" s="137">
        <f t="shared" si="16"/>
        <v>0</v>
      </c>
      <c r="BN20" s="137">
        <f t="shared" si="17"/>
        <v>0</v>
      </c>
      <c r="BO20" s="137">
        <f t="shared" si="18"/>
        <v>0</v>
      </c>
      <c r="BP20" s="173">
        <f t="shared" si="19"/>
        <v>0</v>
      </c>
      <c r="BQ20" s="140"/>
      <c r="BR20" s="141"/>
      <c r="BS20" s="142"/>
      <c r="BT20" s="146"/>
      <c r="BU20" s="142"/>
      <c r="BV20" s="144"/>
      <c r="BW20" s="145">
        <v>79680</v>
      </c>
      <c r="BX20" s="142" t="s">
        <v>4885</v>
      </c>
      <c r="BY20" s="144">
        <v>44622</v>
      </c>
    </row>
    <row r="21" spans="1:77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5"/>
        <v>102375</v>
      </c>
      <c r="O21" s="366"/>
      <c r="P21" s="174"/>
      <c r="Q21" s="174"/>
      <c r="R21" s="174"/>
      <c r="S21" s="174"/>
      <c r="T21" s="367">
        <f t="shared" si="6"/>
        <v>0</v>
      </c>
      <c r="U21" s="172"/>
      <c r="V21" s="137"/>
      <c r="W21" s="137"/>
      <c r="X21" s="137"/>
      <c r="Y21" s="137"/>
      <c r="Z21" s="138">
        <f t="shared" si="7"/>
        <v>0</v>
      </c>
      <c r="AA21" s="160"/>
      <c r="AB21" s="146"/>
      <c r="AC21" s="146"/>
      <c r="AD21" s="146"/>
      <c r="AE21" s="146"/>
      <c r="AF21" s="138">
        <f t="shared" si="8"/>
        <v>0</v>
      </c>
      <c r="AG21" s="205"/>
      <c r="AH21" s="146"/>
      <c r="AI21" s="146"/>
      <c r="AJ21" s="146"/>
      <c r="AK21" s="146">
        <v>69000</v>
      </c>
      <c r="AL21" s="138">
        <f t="shared" si="9"/>
        <v>69000</v>
      </c>
      <c r="AM21" s="160"/>
      <c r="AN21" s="146"/>
      <c r="AO21" s="146"/>
      <c r="AP21" s="146"/>
      <c r="AQ21" s="146"/>
      <c r="AR21" s="138">
        <f t="shared" si="10"/>
        <v>0</v>
      </c>
      <c r="AS21" s="160"/>
      <c r="AT21" s="146"/>
      <c r="AU21" s="146"/>
      <c r="AV21" s="146"/>
      <c r="AW21" s="146"/>
      <c r="AX21" s="138">
        <f t="shared" si="11"/>
        <v>0</v>
      </c>
      <c r="AY21" s="172"/>
      <c r="AZ21" s="137"/>
      <c r="BA21" s="137"/>
      <c r="BB21" s="137"/>
      <c r="BC21" s="137"/>
      <c r="BD21" s="138">
        <f t="shared" si="12"/>
        <v>0</v>
      </c>
      <c r="BE21" s="172">
        <f t="shared" si="0"/>
        <v>0</v>
      </c>
      <c r="BF21" s="137">
        <f t="shared" si="1"/>
        <v>102375</v>
      </c>
      <c r="BG21" s="137">
        <f t="shared" si="2"/>
        <v>0</v>
      </c>
      <c r="BH21" s="137">
        <f t="shared" si="3"/>
        <v>0</v>
      </c>
      <c r="BI21" s="137">
        <f t="shared" si="4"/>
        <v>69000</v>
      </c>
      <c r="BJ21" s="173">
        <f t="shared" si="13"/>
        <v>171375</v>
      </c>
      <c r="BK21" s="172">
        <f t="shared" si="14"/>
        <v>0</v>
      </c>
      <c r="BL21" s="137">
        <f t="shared" si="15"/>
        <v>0</v>
      </c>
      <c r="BM21" s="137">
        <f t="shared" si="16"/>
        <v>0</v>
      </c>
      <c r="BN21" s="137">
        <f t="shared" si="17"/>
        <v>0</v>
      </c>
      <c r="BO21" s="137">
        <f t="shared" si="18"/>
        <v>0</v>
      </c>
      <c r="BP21" s="173">
        <f t="shared" si="19"/>
        <v>0</v>
      </c>
      <c r="BQ21" s="140"/>
      <c r="BR21" s="141"/>
      <c r="BS21" s="142"/>
      <c r="BT21" s="146"/>
      <c r="BU21" s="142"/>
      <c r="BV21" s="144"/>
      <c r="BW21" s="145"/>
      <c r="BX21" s="142"/>
      <c r="BY21" s="144"/>
    </row>
    <row r="22" spans="1:77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5"/>
        <v>87100</v>
      </c>
      <c r="O22" s="366"/>
      <c r="P22" s="174"/>
      <c r="Q22" s="174"/>
      <c r="R22" s="174"/>
      <c r="S22" s="174"/>
      <c r="T22" s="367">
        <f t="shared" si="6"/>
        <v>0</v>
      </c>
      <c r="U22" s="172"/>
      <c r="V22" s="137"/>
      <c r="W22" s="137"/>
      <c r="X22" s="137"/>
      <c r="Y22" s="137"/>
      <c r="Z22" s="138">
        <f t="shared" si="7"/>
        <v>0</v>
      </c>
      <c r="AA22" s="160"/>
      <c r="AB22" s="146"/>
      <c r="AC22" s="146"/>
      <c r="AD22" s="146"/>
      <c r="AE22" s="146"/>
      <c r="AF22" s="138">
        <f t="shared" si="8"/>
        <v>0</v>
      </c>
      <c r="AG22" s="205"/>
      <c r="AH22" s="146"/>
      <c r="AI22" s="146"/>
      <c r="AJ22" s="146"/>
      <c r="AK22" s="146">
        <v>68000</v>
      </c>
      <c r="AL22" s="138">
        <f t="shared" si="9"/>
        <v>68000</v>
      </c>
      <c r="AM22" s="160"/>
      <c r="AN22" s="146"/>
      <c r="AO22" s="146"/>
      <c r="AP22" s="146"/>
      <c r="AQ22" s="146"/>
      <c r="AR22" s="138">
        <f t="shared" si="10"/>
        <v>0</v>
      </c>
      <c r="AS22" s="160"/>
      <c r="AT22" s="146"/>
      <c r="AU22" s="146"/>
      <c r="AV22" s="146"/>
      <c r="AW22" s="146"/>
      <c r="AX22" s="138">
        <f t="shared" si="11"/>
        <v>0</v>
      </c>
      <c r="AY22" s="172"/>
      <c r="AZ22" s="137"/>
      <c r="BA22" s="137"/>
      <c r="BB22" s="137"/>
      <c r="BC22" s="137"/>
      <c r="BD22" s="138">
        <f t="shared" si="12"/>
        <v>0</v>
      </c>
      <c r="BE22" s="172">
        <f t="shared" si="0"/>
        <v>0</v>
      </c>
      <c r="BF22" s="137">
        <f t="shared" si="1"/>
        <v>87100</v>
      </c>
      <c r="BG22" s="137">
        <f t="shared" si="2"/>
        <v>0</v>
      </c>
      <c r="BH22" s="137">
        <f t="shared" si="3"/>
        <v>0</v>
      </c>
      <c r="BI22" s="137">
        <f t="shared" si="4"/>
        <v>68000</v>
      </c>
      <c r="BJ22" s="173">
        <f t="shared" si="13"/>
        <v>155100</v>
      </c>
      <c r="BK22" s="172">
        <f t="shared" si="14"/>
        <v>0</v>
      </c>
      <c r="BL22" s="137">
        <f t="shared" si="15"/>
        <v>0</v>
      </c>
      <c r="BM22" s="137">
        <f t="shared" si="16"/>
        <v>0</v>
      </c>
      <c r="BN22" s="137">
        <f t="shared" si="17"/>
        <v>0</v>
      </c>
      <c r="BO22" s="137">
        <f t="shared" si="18"/>
        <v>0</v>
      </c>
      <c r="BP22" s="173">
        <f t="shared" si="19"/>
        <v>0</v>
      </c>
      <c r="BQ22" s="140"/>
      <c r="BR22" s="141"/>
      <c r="BS22" s="142"/>
      <c r="BT22" s="146"/>
      <c r="BU22" s="142"/>
      <c r="BV22" s="144"/>
      <c r="BW22" s="145">
        <v>89264</v>
      </c>
      <c r="BX22" s="142" t="s">
        <v>5353</v>
      </c>
      <c r="BY22" s="144">
        <v>44720</v>
      </c>
    </row>
    <row r="23" spans="1:77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5"/>
        <v>186550</v>
      </c>
      <c r="O23" s="366"/>
      <c r="P23" s="174"/>
      <c r="Q23" s="174"/>
      <c r="R23" s="174"/>
      <c r="S23" s="174"/>
      <c r="T23" s="367">
        <f t="shared" si="6"/>
        <v>0</v>
      </c>
      <c r="U23" s="172"/>
      <c r="V23" s="137"/>
      <c r="W23" s="137"/>
      <c r="X23" s="137"/>
      <c r="Y23" s="137"/>
      <c r="Z23" s="138">
        <f t="shared" si="7"/>
        <v>0</v>
      </c>
      <c r="AA23" s="160"/>
      <c r="AB23" s="146"/>
      <c r="AC23" s="146"/>
      <c r="AD23" s="146"/>
      <c r="AE23" s="146"/>
      <c r="AF23" s="138">
        <f t="shared" si="8"/>
        <v>0</v>
      </c>
      <c r="AG23" s="205"/>
      <c r="AH23" s="146"/>
      <c r="AI23" s="146"/>
      <c r="AJ23" s="146"/>
      <c r="AK23" s="146">
        <v>143000</v>
      </c>
      <c r="AL23" s="138">
        <f t="shared" si="9"/>
        <v>143000</v>
      </c>
      <c r="AM23" s="160"/>
      <c r="AN23" s="146"/>
      <c r="AO23" s="146"/>
      <c r="AP23" s="146"/>
      <c r="AQ23" s="146"/>
      <c r="AR23" s="138">
        <f t="shared" si="10"/>
        <v>0</v>
      </c>
      <c r="AS23" s="160"/>
      <c r="AT23" s="146"/>
      <c r="AU23" s="146"/>
      <c r="AV23" s="146"/>
      <c r="AW23" s="146"/>
      <c r="AX23" s="138">
        <f t="shared" si="11"/>
        <v>0</v>
      </c>
      <c r="AY23" s="172"/>
      <c r="AZ23" s="137"/>
      <c r="BA23" s="137"/>
      <c r="BB23" s="137"/>
      <c r="BC23" s="137"/>
      <c r="BD23" s="138">
        <f t="shared" si="12"/>
        <v>0</v>
      </c>
      <c r="BE23" s="172">
        <f t="shared" si="0"/>
        <v>0</v>
      </c>
      <c r="BF23" s="137">
        <f t="shared" si="1"/>
        <v>186550</v>
      </c>
      <c r="BG23" s="137">
        <f t="shared" si="2"/>
        <v>0</v>
      </c>
      <c r="BH23" s="137">
        <f t="shared" si="3"/>
        <v>0</v>
      </c>
      <c r="BI23" s="137">
        <f t="shared" si="4"/>
        <v>143000</v>
      </c>
      <c r="BJ23" s="173">
        <f t="shared" si="13"/>
        <v>329550</v>
      </c>
      <c r="BK23" s="172">
        <f t="shared" si="14"/>
        <v>0</v>
      </c>
      <c r="BL23" s="137">
        <f t="shared" si="15"/>
        <v>0</v>
      </c>
      <c r="BM23" s="137">
        <f t="shared" si="16"/>
        <v>0</v>
      </c>
      <c r="BN23" s="137">
        <f t="shared" si="17"/>
        <v>0</v>
      </c>
      <c r="BO23" s="137">
        <f t="shared" si="18"/>
        <v>0</v>
      </c>
      <c r="BP23" s="173">
        <f t="shared" si="19"/>
        <v>0</v>
      </c>
      <c r="BQ23" s="140"/>
      <c r="BR23" s="141"/>
      <c r="BS23" s="142"/>
      <c r="BT23" s="146"/>
      <c r="BU23" s="142"/>
      <c r="BV23" s="144"/>
      <c r="BW23" s="145"/>
      <c r="BX23" s="142"/>
      <c r="BY23" s="144"/>
    </row>
    <row r="24" spans="1:77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5"/>
        <v>50700</v>
      </c>
      <c r="O24" s="366"/>
      <c r="P24" s="174"/>
      <c r="Q24" s="174"/>
      <c r="R24" s="174"/>
      <c r="S24" s="174"/>
      <c r="T24" s="367">
        <f t="shared" si="6"/>
        <v>0</v>
      </c>
      <c r="U24" s="172"/>
      <c r="V24" s="137"/>
      <c r="W24" s="137"/>
      <c r="X24" s="137"/>
      <c r="Y24" s="137"/>
      <c r="Z24" s="138">
        <f t="shared" si="7"/>
        <v>0</v>
      </c>
      <c r="AA24" s="160"/>
      <c r="AB24" s="146"/>
      <c r="AC24" s="146"/>
      <c r="AD24" s="146"/>
      <c r="AE24" s="146"/>
      <c r="AF24" s="138">
        <f t="shared" si="8"/>
        <v>0</v>
      </c>
      <c r="AG24" s="205"/>
      <c r="AH24" s="146"/>
      <c r="AI24" s="146"/>
      <c r="AJ24" s="146"/>
      <c r="AK24" s="146">
        <v>61000</v>
      </c>
      <c r="AL24" s="138">
        <f t="shared" si="9"/>
        <v>61000</v>
      </c>
      <c r="AM24" s="160"/>
      <c r="AN24" s="146"/>
      <c r="AO24" s="146"/>
      <c r="AP24" s="146"/>
      <c r="AQ24" s="146"/>
      <c r="AR24" s="138">
        <f t="shared" si="10"/>
        <v>0</v>
      </c>
      <c r="AS24" s="160"/>
      <c r="AT24" s="146"/>
      <c r="AU24" s="146"/>
      <c r="AV24" s="146"/>
      <c r="AW24" s="146"/>
      <c r="AX24" s="138">
        <f t="shared" si="11"/>
        <v>0</v>
      </c>
      <c r="AY24" s="172"/>
      <c r="AZ24" s="137"/>
      <c r="BA24" s="137"/>
      <c r="BB24" s="137"/>
      <c r="BC24" s="137"/>
      <c r="BD24" s="138">
        <f t="shared" si="12"/>
        <v>0</v>
      </c>
      <c r="BE24" s="172">
        <f t="shared" si="0"/>
        <v>0</v>
      </c>
      <c r="BF24" s="137">
        <f t="shared" si="1"/>
        <v>50700</v>
      </c>
      <c r="BG24" s="137">
        <f t="shared" si="2"/>
        <v>0</v>
      </c>
      <c r="BH24" s="137">
        <f t="shared" si="3"/>
        <v>0</v>
      </c>
      <c r="BI24" s="137">
        <f t="shared" si="4"/>
        <v>61000</v>
      </c>
      <c r="BJ24" s="173">
        <f t="shared" si="13"/>
        <v>111700</v>
      </c>
      <c r="BK24" s="172">
        <f t="shared" si="14"/>
        <v>0</v>
      </c>
      <c r="BL24" s="137">
        <f t="shared" si="15"/>
        <v>0</v>
      </c>
      <c r="BM24" s="137">
        <f t="shared" si="16"/>
        <v>0</v>
      </c>
      <c r="BN24" s="137">
        <f t="shared" si="17"/>
        <v>0</v>
      </c>
      <c r="BO24" s="137">
        <f t="shared" si="18"/>
        <v>0</v>
      </c>
      <c r="BP24" s="173">
        <f t="shared" si="19"/>
        <v>0</v>
      </c>
      <c r="BQ24" s="140"/>
      <c r="BR24" s="141"/>
      <c r="BS24" s="142"/>
      <c r="BT24" s="146"/>
      <c r="BU24" s="142"/>
      <c r="BV24" s="144"/>
      <c r="BW24" s="145"/>
      <c r="BX24" s="142"/>
      <c r="BY24" s="144"/>
    </row>
    <row r="25" spans="1:77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5"/>
        <v>93275</v>
      </c>
      <c r="O25" s="366"/>
      <c r="P25" s="174"/>
      <c r="Q25" s="174"/>
      <c r="R25" s="174"/>
      <c r="S25" s="174"/>
      <c r="T25" s="367">
        <f t="shared" si="6"/>
        <v>0</v>
      </c>
      <c r="U25" s="172"/>
      <c r="V25" s="137"/>
      <c r="W25" s="137"/>
      <c r="X25" s="137"/>
      <c r="Y25" s="137"/>
      <c r="Z25" s="138">
        <f t="shared" si="7"/>
        <v>0</v>
      </c>
      <c r="AA25" s="160"/>
      <c r="AB25" s="146"/>
      <c r="AC25" s="146"/>
      <c r="AD25" s="146"/>
      <c r="AE25" s="146">
        <v>55000</v>
      </c>
      <c r="AF25" s="138">
        <f t="shared" si="8"/>
        <v>55000</v>
      </c>
      <c r="AG25" s="205"/>
      <c r="AH25" s="146"/>
      <c r="AI25" s="146"/>
      <c r="AJ25" s="146"/>
      <c r="AK25" s="146">
        <v>251000</v>
      </c>
      <c r="AL25" s="138">
        <f t="shared" si="9"/>
        <v>251000</v>
      </c>
      <c r="AM25" s="160"/>
      <c r="AN25" s="146"/>
      <c r="AO25" s="146"/>
      <c r="AP25" s="146"/>
      <c r="AQ25" s="146"/>
      <c r="AR25" s="138">
        <f t="shared" si="10"/>
        <v>0</v>
      </c>
      <c r="AS25" s="160"/>
      <c r="AT25" s="146"/>
      <c r="AU25" s="146"/>
      <c r="AV25" s="146"/>
      <c r="AW25" s="146"/>
      <c r="AX25" s="138">
        <f t="shared" si="11"/>
        <v>0</v>
      </c>
      <c r="AY25" s="172"/>
      <c r="AZ25" s="137"/>
      <c r="BA25" s="137"/>
      <c r="BB25" s="137"/>
      <c r="BC25" s="137"/>
      <c r="BD25" s="138">
        <f t="shared" si="12"/>
        <v>0</v>
      </c>
      <c r="BE25" s="172">
        <f t="shared" si="0"/>
        <v>0</v>
      </c>
      <c r="BF25" s="137">
        <f t="shared" si="1"/>
        <v>93275</v>
      </c>
      <c r="BG25" s="137">
        <f t="shared" si="2"/>
        <v>0</v>
      </c>
      <c r="BH25" s="137">
        <f t="shared" si="3"/>
        <v>0</v>
      </c>
      <c r="BI25" s="137">
        <f t="shared" si="4"/>
        <v>306000</v>
      </c>
      <c r="BJ25" s="173">
        <f t="shared" si="13"/>
        <v>399275</v>
      </c>
      <c r="BK25" s="172">
        <f t="shared" si="14"/>
        <v>0</v>
      </c>
      <c r="BL25" s="137">
        <f t="shared" si="15"/>
        <v>0</v>
      </c>
      <c r="BM25" s="137">
        <f t="shared" si="16"/>
        <v>0</v>
      </c>
      <c r="BN25" s="137">
        <f t="shared" si="17"/>
        <v>0</v>
      </c>
      <c r="BO25" s="137">
        <f t="shared" si="18"/>
        <v>0</v>
      </c>
      <c r="BP25" s="173">
        <f t="shared" si="19"/>
        <v>0</v>
      </c>
      <c r="BQ25" s="140"/>
      <c r="BR25" s="141"/>
      <c r="BS25" s="142"/>
      <c r="BT25" s="146"/>
      <c r="BU25" s="142"/>
      <c r="BV25" s="144"/>
      <c r="BW25" s="145"/>
      <c r="BX25" s="142"/>
      <c r="BY25" s="144"/>
    </row>
    <row r="26" spans="1:77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5"/>
        <v>26000</v>
      </c>
      <c r="O26" s="366"/>
      <c r="P26" s="174"/>
      <c r="Q26" s="174"/>
      <c r="R26" s="174"/>
      <c r="S26" s="174"/>
      <c r="T26" s="367">
        <f t="shared" si="6"/>
        <v>0</v>
      </c>
      <c r="U26" s="172"/>
      <c r="V26" s="137"/>
      <c r="W26" s="137"/>
      <c r="X26" s="137"/>
      <c r="Y26" s="137"/>
      <c r="Z26" s="138">
        <f t="shared" si="7"/>
        <v>0</v>
      </c>
      <c r="AA26" s="160"/>
      <c r="AB26" s="146"/>
      <c r="AC26" s="146"/>
      <c r="AD26" s="146"/>
      <c r="AE26" s="146"/>
      <c r="AF26" s="138">
        <f t="shared" si="8"/>
        <v>0</v>
      </c>
      <c r="AG26" s="205"/>
      <c r="AH26" s="146"/>
      <c r="AI26" s="146"/>
      <c r="AJ26" s="146"/>
      <c r="AK26" s="146">
        <v>49000</v>
      </c>
      <c r="AL26" s="138">
        <f t="shared" si="9"/>
        <v>49000</v>
      </c>
      <c r="AM26" s="160"/>
      <c r="AN26" s="146"/>
      <c r="AO26" s="146"/>
      <c r="AP26" s="146"/>
      <c r="AQ26" s="146"/>
      <c r="AR26" s="138">
        <f t="shared" si="10"/>
        <v>0</v>
      </c>
      <c r="AS26" s="160"/>
      <c r="AT26" s="146"/>
      <c r="AU26" s="146"/>
      <c r="AV26" s="146"/>
      <c r="AW26" s="146"/>
      <c r="AX26" s="138">
        <f t="shared" si="11"/>
        <v>0</v>
      </c>
      <c r="AY26" s="172"/>
      <c r="AZ26" s="137"/>
      <c r="BA26" s="137"/>
      <c r="BB26" s="137"/>
      <c r="BC26" s="137"/>
      <c r="BD26" s="138">
        <f t="shared" si="12"/>
        <v>0</v>
      </c>
      <c r="BE26" s="172">
        <f t="shared" si="0"/>
        <v>0</v>
      </c>
      <c r="BF26" s="137">
        <f t="shared" si="1"/>
        <v>26000</v>
      </c>
      <c r="BG26" s="137">
        <f t="shared" si="2"/>
        <v>0</v>
      </c>
      <c r="BH26" s="137">
        <f t="shared" si="3"/>
        <v>0</v>
      </c>
      <c r="BI26" s="137">
        <f t="shared" si="4"/>
        <v>49000</v>
      </c>
      <c r="BJ26" s="173">
        <f t="shared" si="13"/>
        <v>75000</v>
      </c>
      <c r="BK26" s="172">
        <f t="shared" si="14"/>
        <v>0</v>
      </c>
      <c r="BL26" s="137">
        <f t="shared" si="15"/>
        <v>0</v>
      </c>
      <c r="BM26" s="137">
        <f t="shared" si="16"/>
        <v>0</v>
      </c>
      <c r="BN26" s="137">
        <f t="shared" si="17"/>
        <v>0</v>
      </c>
      <c r="BO26" s="137">
        <f t="shared" si="18"/>
        <v>0</v>
      </c>
      <c r="BP26" s="173">
        <f t="shared" si="19"/>
        <v>0</v>
      </c>
      <c r="BQ26" s="140"/>
      <c r="BR26" s="141"/>
      <c r="BS26" s="142"/>
      <c r="BT26" s="146"/>
      <c r="BU26" s="142"/>
      <c r="BV26" s="144"/>
      <c r="BW26" s="145"/>
      <c r="BX26" s="142"/>
      <c r="BY26" s="144"/>
    </row>
    <row r="27" spans="1:77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5"/>
        <v>35750</v>
      </c>
      <c r="O27" s="366"/>
      <c r="P27" s="174"/>
      <c r="Q27" s="174"/>
      <c r="R27" s="174"/>
      <c r="S27" s="174"/>
      <c r="T27" s="367">
        <f t="shared" si="6"/>
        <v>0</v>
      </c>
      <c r="U27" s="172"/>
      <c r="V27" s="137"/>
      <c r="W27" s="137"/>
      <c r="X27" s="137"/>
      <c r="Y27" s="137"/>
      <c r="Z27" s="138">
        <f t="shared" si="7"/>
        <v>0</v>
      </c>
      <c r="AA27" s="160"/>
      <c r="AB27" s="146"/>
      <c r="AC27" s="146"/>
      <c r="AD27" s="146"/>
      <c r="AE27" s="146"/>
      <c r="AF27" s="138">
        <f t="shared" si="8"/>
        <v>0</v>
      </c>
      <c r="AG27" s="205"/>
      <c r="AH27" s="146"/>
      <c r="AI27" s="146"/>
      <c r="AJ27" s="146"/>
      <c r="AK27" s="146">
        <v>49000</v>
      </c>
      <c r="AL27" s="138">
        <f t="shared" si="9"/>
        <v>49000</v>
      </c>
      <c r="AM27" s="160"/>
      <c r="AN27" s="146"/>
      <c r="AO27" s="146"/>
      <c r="AP27" s="146"/>
      <c r="AQ27" s="146"/>
      <c r="AR27" s="138">
        <f t="shared" si="10"/>
        <v>0</v>
      </c>
      <c r="AS27" s="160"/>
      <c r="AT27" s="146"/>
      <c r="AU27" s="146"/>
      <c r="AV27" s="146"/>
      <c r="AW27" s="146"/>
      <c r="AX27" s="138">
        <f t="shared" si="11"/>
        <v>0</v>
      </c>
      <c r="AY27" s="172"/>
      <c r="AZ27" s="137"/>
      <c r="BA27" s="137"/>
      <c r="BB27" s="137"/>
      <c r="BC27" s="137"/>
      <c r="BD27" s="138">
        <f t="shared" si="12"/>
        <v>0</v>
      </c>
      <c r="BE27" s="172">
        <f t="shared" si="0"/>
        <v>0</v>
      </c>
      <c r="BF27" s="137">
        <f t="shared" si="1"/>
        <v>35750</v>
      </c>
      <c r="BG27" s="137">
        <f t="shared" si="2"/>
        <v>0</v>
      </c>
      <c r="BH27" s="137">
        <f t="shared" si="3"/>
        <v>0</v>
      </c>
      <c r="BI27" s="137">
        <f t="shared" si="4"/>
        <v>49000</v>
      </c>
      <c r="BJ27" s="173">
        <f t="shared" si="13"/>
        <v>84750</v>
      </c>
      <c r="BK27" s="172">
        <f t="shared" si="14"/>
        <v>0</v>
      </c>
      <c r="BL27" s="137">
        <f t="shared" si="15"/>
        <v>0</v>
      </c>
      <c r="BM27" s="137">
        <f t="shared" si="16"/>
        <v>0</v>
      </c>
      <c r="BN27" s="137">
        <f t="shared" si="17"/>
        <v>0</v>
      </c>
      <c r="BO27" s="137">
        <f t="shared" si="18"/>
        <v>0</v>
      </c>
      <c r="BP27" s="173">
        <f t="shared" si="19"/>
        <v>0</v>
      </c>
      <c r="BQ27" s="140"/>
      <c r="BR27" s="141"/>
      <c r="BS27" s="142"/>
      <c r="BT27" s="146"/>
      <c r="BU27" s="142"/>
      <c r="BV27" s="144"/>
      <c r="BW27" s="145">
        <v>15713</v>
      </c>
      <c r="BX27" s="142" t="s">
        <v>5324</v>
      </c>
      <c r="BY27" s="144">
        <v>44658</v>
      </c>
    </row>
    <row r="28" spans="1:77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5"/>
        <v>49725</v>
      </c>
      <c r="O28" s="366"/>
      <c r="P28" s="174"/>
      <c r="Q28" s="174"/>
      <c r="R28" s="174"/>
      <c r="S28" s="174"/>
      <c r="T28" s="367">
        <f t="shared" si="6"/>
        <v>0</v>
      </c>
      <c r="U28" s="172"/>
      <c r="V28" s="137"/>
      <c r="W28" s="137"/>
      <c r="X28" s="137"/>
      <c r="Y28" s="137"/>
      <c r="Z28" s="138">
        <f t="shared" si="7"/>
        <v>0</v>
      </c>
      <c r="AA28" s="160"/>
      <c r="AB28" s="146"/>
      <c r="AC28" s="146"/>
      <c r="AD28" s="146"/>
      <c r="AE28" s="146"/>
      <c r="AF28" s="138">
        <f t="shared" si="8"/>
        <v>0</v>
      </c>
      <c r="AG28" s="205"/>
      <c r="AH28" s="146"/>
      <c r="AI28" s="146"/>
      <c r="AJ28" s="146"/>
      <c r="AK28" s="146">
        <v>66000</v>
      </c>
      <c r="AL28" s="138">
        <f t="shared" si="9"/>
        <v>66000</v>
      </c>
      <c r="AM28" s="160"/>
      <c r="AN28" s="146"/>
      <c r="AO28" s="146"/>
      <c r="AP28" s="146"/>
      <c r="AQ28" s="146"/>
      <c r="AR28" s="138">
        <f t="shared" si="10"/>
        <v>0</v>
      </c>
      <c r="AS28" s="160"/>
      <c r="AT28" s="146"/>
      <c r="AU28" s="146"/>
      <c r="AV28" s="146"/>
      <c r="AW28" s="146"/>
      <c r="AX28" s="138">
        <f t="shared" si="11"/>
        <v>0</v>
      </c>
      <c r="AY28" s="172"/>
      <c r="AZ28" s="137"/>
      <c r="BA28" s="137"/>
      <c r="BB28" s="137"/>
      <c r="BC28" s="137"/>
      <c r="BD28" s="138">
        <f t="shared" si="12"/>
        <v>0</v>
      </c>
      <c r="BE28" s="172">
        <f t="shared" si="0"/>
        <v>0</v>
      </c>
      <c r="BF28" s="137">
        <f t="shared" si="1"/>
        <v>49725</v>
      </c>
      <c r="BG28" s="137">
        <f t="shared" si="2"/>
        <v>0</v>
      </c>
      <c r="BH28" s="137">
        <f t="shared" si="3"/>
        <v>0</v>
      </c>
      <c r="BI28" s="137">
        <f t="shared" si="4"/>
        <v>66000</v>
      </c>
      <c r="BJ28" s="173">
        <f t="shared" si="13"/>
        <v>115725</v>
      </c>
      <c r="BK28" s="172">
        <f t="shared" si="14"/>
        <v>0</v>
      </c>
      <c r="BL28" s="137">
        <f t="shared" si="15"/>
        <v>0</v>
      </c>
      <c r="BM28" s="137">
        <f t="shared" si="16"/>
        <v>0</v>
      </c>
      <c r="BN28" s="137">
        <f t="shared" si="17"/>
        <v>0</v>
      </c>
      <c r="BO28" s="137">
        <f t="shared" si="18"/>
        <v>0</v>
      </c>
      <c r="BP28" s="173">
        <f t="shared" si="19"/>
        <v>0</v>
      </c>
      <c r="BQ28" s="140"/>
      <c r="BR28" s="141"/>
      <c r="BS28" s="142"/>
      <c r="BT28" s="146"/>
      <c r="BU28" s="142"/>
      <c r="BV28" s="144"/>
      <c r="BW28" s="145"/>
      <c r="BX28" s="142"/>
      <c r="BY28" s="144"/>
    </row>
    <row r="29" spans="1:77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5"/>
        <v>43875</v>
      </c>
      <c r="O29" s="366"/>
      <c r="P29" s="174"/>
      <c r="Q29" s="174"/>
      <c r="R29" s="174"/>
      <c r="S29" s="174"/>
      <c r="T29" s="367">
        <f t="shared" si="6"/>
        <v>0</v>
      </c>
      <c r="U29" s="172"/>
      <c r="V29" s="137"/>
      <c r="W29" s="137"/>
      <c r="X29" s="137"/>
      <c r="Y29" s="137"/>
      <c r="Z29" s="138">
        <f t="shared" si="7"/>
        <v>0</v>
      </c>
      <c r="AA29" s="160"/>
      <c r="AB29" s="146"/>
      <c r="AC29" s="146"/>
      <c r="AD29" s="146"/>
      <c r="AE29" s="146"/>
      <c r="AF29" s="138">
        <f t="shared" si="8"/>
        <v>0</v>
      </c>
      <c r="AG29" s="205"/>
      <c r="AH29" s="146"/>
      <c r="AI29" s="146"/>
      <c r="AJ29" s="146"/>
      <c r="AK29" s="146">
        <v>66000</v>
      </c>
      <c r="AL29" s="138">
        <f t="shared" si="9"/>
        <v>66000</v>
      </c>
      <c r="AM29" s="160"/>
      <c r="AN29" s="146"/>
      <c r="AO29" s="146"/>
      <c r="AP29" s="146"/>
      <c r="AQ29" s="146"/>
      <c r="AR29" s="138">
        <f t="shared" si="10"/>
        <v>0</v>
      </c>
      <c r="AS29" s="160"/>
      <c r="AT29" s="146"/>
      <c r="AU29" s="146"/>
      <c r="AV29" s="146"/>
      <c r="AW29" s="146"/>
      <c r="AX29" s="138">
        <f t="shared" si="11"/>
        <v>0</v>
      </c>
      <c r="AY29" s="172"/>
      <c r="AZ29" s="137"/>
      <c r="BA29" s="137"/>
      <c r="BB29" s="137"/>
      <c r="BC29" s="137"/>
      <c r="BD29" s="138">
        <f t="shared" si="12"/>
        <v>0</v>
      </c>
      <c r="BE29" s="172">
        <f t="shared" si="0"/>
        <v>0</v>
      </c>
      <c r="BF29" s="137">
        <f t="shared" si="1"/>
        <v>43875</v>
      </c>
      <c r="BG29" s="137">
        <f t="shared" si="2"/>
        <v>0</v>
      </c>
      <c r="BH29" s="137">
        <f t="shared" si="3"/>
        <v>0</v>
      </c>
      <c r="BI29" s="137">
        <f t="shared" si="4"/>
        <v>66000</v>
      </c>
      <c r="BJ29" s="173">
        <f t="shared" si="13"/>
        <v>109875</v>
      </c>
      <c r="BK29" s="172">
        <f t="shared" si="14"/>
        <v>0</v>
      </c>
      <c r="BL29" s="137">
        <f t="shared" si="15"/>
        <v>0</v>
      </c>
      <c r="BM29" s="137">
        <f t="shared" si="16"/>
        <v>0</v>
      </c>
      <c r="BN29" s="137">
        <f t="shared" si="17"/>
        <v>0</v>
      </c>
      <c r="BO29" s="137">
        <f t="shared" si="18"/>
        <v>0</v>
      </c>
      <c r="BP29" s="173">
        <f t="shared" si="19"/>
        <v>0</v>
      </c>
      <c r="BQ29" s="140"/>
      <c r="BR29" s="141"/>
      <c r="BS29" s="142"/>
      <c r="BT29" s="146"/>
      <c r="BU29" s="142"/>
      <c r="BV29" s="144"/>
      <c r="BW29" s="145"/>
      <c r="BX29" s="142"/>
      <c r="BY29" s="144"/>
    </row>
    <row r="30" spans="1:77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5"/>
        <v>6825</v>
      </c>
      <c r="O30" s="366"/>
      <c r="P30" s="174"/>
      <c r="Q30" s="174"/>
      <c r="R30" s="174"/>
      <c r="S30" s="174"/>
      <c r="T30" s="367">
        <f t="shared" si="6"/>
        <v>0</v>
      </c>
      <c r="U30" s="172"/>
      <c r="V30" s="137"/>
      <c r="W30" s="137"/>
      <c r="X30" s="137"/>
      <c r="Y30" s="137"/>
      <c r="Z30" s="138">
        <f t="shared" si="7"/>
        <v>0</v>
      </c>
      <c r="AA30" s="160"/>
      <c r="AB30" s="146"/>
      <c r="AC30" s="146"/>
      <c r="AD30" s="146"/>
      <c r="AE30" s="146"/>
      <c r="AF30" s="138">
        <f t="shared" si="8"/>
        <v>0</v>
      </c>
      <c r="AG30" s="205"/>
      <c r="AH30" s="146"/>
      <c r="AI30" s="146"/>
      <c r="AJ30" s="146"/>
      <c r="AK30" s="146">
        <v>74000</v>
      </c>
      <c r="AL30" s="138">
        <f t="shared" si="9"/>
        <v>74000</v>
      </c>
      <c r="AM30" s="160"/>
      <c r="AN30" s="146"/>
      <c r="AO30" s="146"/>
      <c r="AP30" s="146"/>
      <c r="AQ30" s="146"/>
      <c r="AR30" s="138">
        <f t="shared" si="10"/>
        <v>0</v>
      </c>
      <c r="AS30" s="160"/>
      <c r="AT30" s="146"/>
      <c r="AU30" s="146"/>
      <c r="AV30" s="146"/>
      <c r="AW30" s="146"/>
      <c r="AX30" s="138">
        <f t="shared" si="11"/>
        <v>0</v>
      </c>
      <c r="AY30" s="172"/>
      <c r="AZ30" s="137"/>
      <c r="BA30" s="137"/>
      <c r="BB30" s="137"/>
      <c r="BC30" s="137"/>
      <c r="BD30" s="138">
        <f t="shared" si="12"/>
        <v>0</v>
      </c>
      <c r="BE30" s="172">
        <f t="shared" si="0"/>
        <v>0</v>
      </c>
      <c r="BF30" s="137">
        <f t="shared" si="1"/>
        <v>6825</v>
      </c>
      <c r="BG30" s="137">
        <f t="shared" si="2"/>
        <v>0</v>
      </c>
      <c r="BH30" s="137">
        <f t="shared" si="3"/>
        <v>0</v>
      </c>
      <c r="BI30" s="137">
        <f t="shared" si="4"/>
        <v>74000</v>
      </c>
      <c r="BJ30" s="173">
        <f t="shared" si="13"/>
        <v>80825</v>
      </c>
      <c r="BK30" s="172">
        <f t="shared" si="14"/>
        <v>0</v>
      </c>
      <c r="BL30" s="137">
        <f t="shared" si="15"/>
        <v>0</v>
      </c>
      <c r="BM30" s="137">
        <f t="shared" si="16"/>
        <v>0</v>
      </c>
      <c r="BN30" s="137">
        <f t="shared" si="17"/>
        <v>0</v>
      </c>
      <c r="BO30" s="137">
        <f t="shared" si="18"/>
        <v>0</v>
      </c>
      <c r="BP30" s="173">
        <f t="shared" si="19"/>
        <v>0</v>
      </c>
      <c r="BQ30" s="140"/>
      <c r="BR30" s="141"/>
      <c r="BS30" s="142"/>
      <c r="BT30" s="146"/>
      <c r="BU30" s="142"/>
      <c r="BV30" s="144"/>
      <c r="BW30" s="145">
        <v>165969</v>
      </c>
      <c r="BX30" s="142" t="s">
        <v>5339</v>
      </c>
      <c r="BY30" s="144">
        <v>44671</v>
      </c>
    </row>
    <row r="31" spans="1:77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5"/>
        <v>62400</v>
      </c>
      <c r="O31" s="366"/>
      <c r="P31" s="174"/>
      <c r="Q31" s="174"/>
      <c r="R31" s="174"/>
      <c r="S31" s="174"/>
      <c r="T31" s="367">
        <f t="shared" si="6"/>
        <v>0</v>
      </c>
      <c r="U31" s="172"/>
      <c r="V31" s="137"/>
      <c r="W31" s="137"/>
      <c r="X31" s="137"/>
      <c r="Y31" s="137"/>
      <c r="Z31" s="138">
        <f t="shared" si="7"/>
        <v>0</v>
      </c>
      <c r="AA31" s="160"/>
      <c r="AB31" s="146"/>
      <c r="AC31" s="146"/>
      <c r="AD31" s="146"/>
      <c r="AE31" s="146"/>
      <c r="AF31" s="138">
        <f t="shared" si="8"/>
        <v>0</v>
      </c>
      <c r="AG31" s="205"/>
      <c r="AH31" s="146"/>
      <c r="AI31" s="146"/>
      <c r="AJ31" s="146"/>
      <c r="AK31" s="146">
        <v>64000</v>
      </c>
      <c r="AL31" s="138">
        <f t="shared" si="9"/>
        <v>64000</v>
      </c>
      <c r="AM31" s="160"/>
      <c r="AN31" s="146"/>
      <c r="AO31" s="146"/>
      <c r="AP31" s="146"/>
      <c r="AQ31" s="146"/>
      <c r="AR31" s="138">
        <f t="shared" si="10"/>
        <v>0</v>
      </c>
      <c r="AS31" s="160"/>
      <c r="AT31" s="146"/>
      <c r="AU31" s="146"/>
      <c r="AV31" s="146"/>
      <c r="AW31" s="146"/>
      <c r="AX31" s="138">
        <f t="shared" si="11"/>
        <v>0</v>
      </c>
      <c r="AY31" s="172"/>
      <c r="AZ31" s="137"/>
      <c r="BA31" s="137"/>
      <c r="BB31" s="137"/>
      <c r="BC31" s="137"/>
      <c r="BD31" s="138">
        <f t="shared" si="12"/>
        <v>0</v>
      </c>
      <c r="BE31" s="172">
        <f t="shared" si="0"/>
        <v>0</v>
      </c>
      <c r="BF31" s="137">
        <f t="shared" si="1"/>
        <v>62400</v>
      </c>
      <c r="BG31" s="137">
        <f t="shared" si="2"/>
        <v>0</v>
      </c>
      <c r="BH31" s="137">
        <f t="shared" si="3"/>
        <v>0</v>
      </c>
      <c r="BI31" s="137">
        <f t="shared" si="4"/>
        <v>64000</v>
      </c>
      <c r="BJ31" s="173">
        <f t="shared" si="13"/>
        <v>126400</v>
      </c>
      <c r="BK31" s="172">
        <f t="shared" si="14"/>
        <v>0</v>
      </c>
      <c r="BL31" s="137">
        <f t="shared" si="15"/>
        <v>0</v>
      </c>
      <c r="BM31" s="137">
        <f t="shared" si="16"/>
        <v>0</v>
      </c>
      <c r="BN31" s="137">
        <f t="shared" si="17"/>
        <v>0</v>
      </c>
      <c r="BO31" s="137">
        <f t="shared" si="18"/>
        <v>0</v>
      </c>
      <c r="BP31" s="173">
        <f t="shared" si="19"/>
        <v>0</v>
      </c>
      <c r="BQ31" s="140"/>
      <c r="BR31" s="141"/>
      <c r="BS31" s="142"/>
      <c r="BT31" s="146"/>
      <c r="BU31" s="142"/>
      <c r="BV31" s="144"/>
      <c r="BW31" s="145"/>
      <c r="BX31" s="142"/>
      <c r="BY31" s="144"/>
    </row>
    <row r="32" spans="1:77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5"/>
        <v>198250</v>
      </c>
      <c r="O32" s="366"/>
      <c r="P32" s="174"/>
      <c r="Q32" s="174"/>
      <c r="R32" s="174"/>
      <c r="S32" s="174"/>
      <c r="T32" s="367">
        <f t="shared" si="6"/>
        <v>0</v>
      </c>
      <c r="U32" s="172"/>
      <c r="V32" s="137"/>
      <c r="W32" s="137"/>
      <c r="X32" s="137"/>
      <c r="Y32" s="137">
        <v>24000</v>
      </c>
      <c r="Z32" s="138">
        <f t="shared" si="7"/>
        <v>24000</v>
      </c>
      <c r="AA32" s="160"/>
      <c r="AB32" s="146"/>
      <c r="AC32" s="146"/>
      <c r="AD32" s="146"/>
      <c r="AE32" s="146"/>
      <c r="AF32" s="138">
        <f t="shared" si="8"/>
        <v>0</v>
      </c>
      <c r="AG32" s="205"/>
      <c r="AH32" s="146"/>
      <c r="AI32" s="146"/>
      <c r="AJ32" s="146"/>
      <c r="AK32" s="146">
        <v>133000</v>
      </c>
      <c r="AL32" s="138">
        <f t="shared" si="9"/>
        <v>133000</v>
      </c>
      <c r="AM32" s="160"/>
      <c r="AN32" s="146"/>
      <c r="AO32" s="146"/>
      <c r="AP32" s="146"/>
      <c r="AQ32" s="146"/>
      <c r="AR32" s="138">
        <f t="shared" si="10"/>
        <v>0</v>
      </c>
      <c r="AS32" s="160"/>
      <c r="AT32" s="146"/>
      <c r="AU32" s="146"/>
      <c r="AV32" s="146"/>
      <c r="AW32" s="146"/>
      <c r="AX32" s="138">
        <f t="shared" si="11"/>
        <v>0</v>
      </c>
      <c r="AY32" s="172"/>
      <c r="AZ32" s="137"/>
      <c r="BA32" s="137"/>
      <c r="BB32" s="137"/>
      <c r="BC32" s="137"/>
      <c r="BD32" s="138">
        <f t="shared" si="12"/>
        <v>0</v>
      </c>
      <c r="BE32" s="172">
        <f t="shared" si="0"/>
        <v>0</v>
      </c>
      <c r="BF32" s="137">
        <f t="shared" si="1"/>
        <v>198250</v>
      </c>
      <c r="BG32" s="137">
        <f t="shared" si="2"/>
        <v>0</v>
      </c>
      <c r="BH32" s="137">
        <f t="shared" si="3"/>
        <v>0</v>
      </c>
      <c r="BI32" s="137">
        <f t="shared" si="4"/>
        <v>157000</v>
      </c>
      <c r="BJ32" s="173">
        <f t="shared" si="13"/>
        <v>355250</v>
      </c>
      <c r="BK32" s="172">
        <f t="shared" si="14"/>
        <v>0</v>
      </c>
      <c r="BL32" s="137">
        <f t="shared" si="15"/>
        <v>0</v>
      </c>
      <c r="BM32" s="137">
        <f t="shared" si="16"/>
        <v>0</v>
      </c>
      <c r="BN32" s="137">
        <f t="shared" si="17"/>
        <v>0</v>
      </c>
      <c r="BO32" s="137">
        <f t="shared" si="18"/>
        <v>0</v>
      </c>
      <c r="BP32" s="173">
        <f t="shared" si="19"/>
        <v>0</v>
      </c>
      <c r="BQ32" s="140"/>
      <c r="BR32" s="141"/>
      <c r="BS32" s="142"/>
      <c r="BT32" s="146"/>
      <c r="BU32" s="142"/>
      <c r="BV32" s="144"/>
      <c r="BW32" s="145"/>
      <c r="BX32" s="142"/>
      <c r="BY32" s="144"/>
    </row>
    <row r="33" spans="1:77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5"/>
        <v>139425</v>
      </c>
      <c r="O33" s="366"/>
      <c r="P33" s="174"/>
      <c r="Q33" s="174"/>
      <c r="R33" s="174"/>
      <c r="S33" s="174"/>
      <c r="T33" s="367">
        <f t="shared" si="6"/>
        <v>0</v>
      </c>
      <c r="U33" s="172"/>
      <c r="V33" s="137"/>
      <c r="W33" s="137"/>
      <c r="X33" s="137"/>
      <c r="Y33" s="137"/>
      <c r="Z33" s="138">
        <f t="shared" si="7"/>
        <v>0</v>
      </c>
      <c r="AA33" s="160"/>
      <c r="AB33" s="146"/>
      <c r="AC33" s="146"/>
      <c r="AD33" s="146"/>
      <c r="AE33" s="146"/>
      <c r="AF33" s="138">
        <f t="shared" si="8"/>
        <v>0</v>
      </c>
      <c r="AG33" s="205"/>
      <c r="AH33" s="146"/>
      <c r="AI33" s="146"/>
      <c r="AJ33" s="146"/>
      <c r="AK33" s="146">
        <v>120000</v>
      </c>
      <c r="AL33" s="138">
        <f t="shared" si="9"/>
        <v>120000</v>
      </c>
      <c r="AM33" s="160"/>
      <c r="AN33" s="146"/>
      <c r="AO33" s="146"/>
      <c r="AP33" s="146"/>
      <c r="AQ33" s="146"/>
      <c r="AR33" s="138">
        <f t="shared" si="10"/>
        <v>0</v>
      </c>
      <c r="AS33" s="160"/>
      <c r="AT33" s="146"/>
      <c r="AU33" s="146"/>
      <c r="AV33" s="146"/>
      <c r="AW33" s="146"/>
      <c r="AX33" s="138">
        <f t="shared" si="11"/>
        <v>0</v>
      </c>
      <c r="AY33" s="172"/>
      <c r="AZ33" s="137"/>
      <c r="BA33" s="137"/>
      <c r="BB33" s="137"/>
      <c r="BC33" s="137"/>
      <c r="BD33" s="138">
        <f t="shared" si="12"/>
        <v>0</v>
      </c>
      <c r="BE33" s="172">
        <f t="shared" si="0"/>
        <v>0</v>
      </c>
      <c r="BF33" s="137">
        <f t="shared" si="1"/>
        <v>139425</v>
      </c>
      <c r="BG33" s="137">
        <f t="shared" si="2"/>
        <v>0</v>
      </c>
      <c r="BH33" s="137">
        <f t="shared" si="3"/>
        <v>0</v>
      </c>
      <c r="BI33" s="137">
        <f t="shared" si="4"/>
        <v>120000</v>
      </c>
      <c r="BJ33" s="173">
        <f t="shared" si="13"/>
        <v>259425</v>
      </c>
      <c r="BK33" s="172">
        <f t="shared" si="14"/>
        <v>0</v>
      </c>
      <c r="BL33" s="137">
        <f t="shared" si="15"/>
        <v>0</v>
      </c>
      <c r="BM33" s="137">
        <f t="shared" si="16"/>
        <v>0</v>
      </c>
      <c r="BN33" s="137">
        <f t="shared" si="17"/>
        <v>0</v>
      </c>
      <c r="BO33" s="137">
        <f t="shared" si="18"/>
        <v>0</v>
      </c>
      <c r="BP33" s="173">
        <f t="shared" si="19"/>
        <v>0</v>
      </c>
      <c r="BQ33" s="140"/>
      <c r="BR33" s="141"/>
      <c r="BS33" s="142"/>
      <c r="BT33" s="146"/>
      <c r="BU33" s="142"/>
      <c r="BV33" s="144"/>
      <c r="BW33" s="145"/>
      <c r="BX33" s="142"/>
      <c r="BY33" s="144"/>
    </row>
    <row r="34" spans="1:77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5"/>
        <v>27625</v>
      </c>
      <c r="O34" s="366"/>
      <c r="P34" s="174"/>
      <c r="Q34" s="174"/>
      <c r="R34" s="174"/>
      <c r="S34" s="174"/>
      <c r="T34" s="367">
        <f t="shared" si="6"/>
        <v>0</v>
      </c>
      <c r="U34" s="172"/>
      <c r="V34" s="137"/>
      <c r="W34" s="137"/>
      <c r="X34" s="137"/>
      <c r="Y34" s="137"/>
      <c r="Z34" s="138">
        <f t="shared" si="7"/>
        <v>0</v>
      </c>
      <c r="AA34" s="160"/>
      <c r="AB34" s="146"/>
      <c r="AC34" s="146"/>
      <c r="AD34" s="146"/>
      <c r="AE34" s="146"/>
      <c r="AF34" s="138">
        <f t="shared" si="8"/>
        <v>0</v>
      </c>
      <c r="AG34" s="205"/>
      <c r="AH34" s="146"/>
      <c r="AI34" s="146"/>
      <c r="AJ34" s="146"/>
      <c r="AK34" s="146">
        <v>66000</v>
      </c>
      <c r="AL34" s="138">
        <f t="shared" si="9"/>
        <v>66000</v>
      </c>
      <c r="AM34" s="160"/>
      <c r="AN34" s="146"/>
      <c r="AO34" s="146"/>
      <c r="AP34" s="146"/>
      <c r="AQ34" s="146"/>
      <c r="AR34" s="138">
        <f t="shared" si="10"/>
        <v>0</v>
      </c>
      <c r="AS34" s="160"/>
      <c r="AT34" s="146"/>
      <c r="AU34" s="146"/>
      <c r="AV34" s="146"/>
      <c r="AW34" s="146"/>
      <c r="AX34" s="138">
        <f t="shared" si="11"/>
        <v>0</v>
      </c>
      <c r="AY34" s="172"/>
      <c r="AZ34" s="137"/>
      <c r="BA34" s="137"/>
      <c r="BB34" s="137"/>
      <c r="BC34" s="137"/>
      <c r="BD34" s="138">
        <f t="shared" si="12"/>
        <v>0</v>
      </c>
      <c r="BE34" s="172">
        <f t="shared" si="0"/>
        <v>0</v>
      </c>
      <c r="BF34" s="137">
        <f t="shared" si="1"/>
        <v>27625</v>
      </c>
      <c r="BG34" s="137">
        <f t="shared" si="2"/>
        <v>0</v>
      </c>
      <c r="BH34" s="137">
        <f t="shared" si="3"/>
        <v>0</v>
      </c>
      <c r="BI34" s="137">
        <f t="shared" si="4"/>
        <v>66000</v>
      </c>
      <c r="BJ34" s="173">
        <f t="shared" si="13"/>
        <v>93625</v>
      </c>
      <c r="BK34" s="172">
        <f t="shared" si="14"/>
        <v>0</v>
      </c>
      <c r="BL34" s="137">
        <f t="shared" si="15"/>
        <v>0</v>
      </c>
      <c r="BM34" s="137">
        <f t="shared" si="16"/>
        <v>0</v>
      </c>
      <c r="BN34" s="137">
        <f t="shared" si="17"/>
        <v>0</v>
      </c>
      <c r="BO34" s="137">
        <f t="shared" si="18"/>
        <v>0</v>
      </c>
      <c r="BP34" s="173">
        <f t="shared" si="19"/>
        <v>0</v>
      </c>
      <c r="BQ34" s="140"/>
      <c r="BR34" s="141"/>
      <c r="BS34" s="142"/>
      <c r="BT34" s="146"/>
      <c r="BU34" s="142"/>
      <c r="BV34" s="144"/>
      <c r="BW34" s="145"/>
      <c r="BX34" s="142"/>
      <c r="BY34" s="144"/>
    </row>
    <row r="35" spans="1:77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5"/>
        <v>106275</v>
      </c>
      <c r="O35" s="366"/>
      <c r="P35" s="174"/>
      <c r="Q35" s="174"/>
      <c r="R35" s="174"/>
      <c r="S35" s="174"/>
      <c r="T35" s="367">
        <f t="shared" si="6"/>
        <v>0</v>
      </c>
      <c r="U35" s="172"/>
      <c r="V35" s="137"/>
      <c r="W35" s="137"/>
      <c r="X35" s="137"/>
      <c r="Y35" s="137"/>
      <c r="Z35" s="138">
        <f t="shared" si="7"/>
        <v>0</v>
      </c>
      <c r="AA35" s="160"/>
      <c r="AB35" s="146"/>
      <c r="AC35" s="146"/>
      <c r="AD35" s="146"/>
      <c r="AE35" s="146"/>
      <c r="AF35" s="138">
        <f t="shared" si="8"/>
        <v>0</v>
      </c>
      <c r="AG35" s="205"/>
      <c r="AH35" s="146"/>
      <c r="AI35" s="146"/>
      <c r="AJ35" s="146"/>
      <c r="AK35" s="146">
        <v>141000</v>
      </c>
      <c r="AL35" s="138">
        <f t="shared" si="9"/>
        <v>141000</v>
      </c>
      <c r="AM35" s="160"/>
      <c r="AN35" s="146"/>
      <c r="AO35" s="146"/>
      <c r="AP35" s="146"/>
      <c r="AQ35" s="146"/>
      <c r="AR35" s="138">
        <f t="shared" si="10"/>
        <v>0</v>
      </c>
      <c r="AS35" s="160"/>
      <c r="AT35" s="146"/>
      <c r="AU35" s="146"/>
      <c r="AV35" s="146"/>
      <c r="AW35" s="146"/>
      <c r="AX35" s="138">
        <f t="shared" si="11"/>
        <v>0</v>
      </c>
      <c r="AY35" s="172"/>
      <c r="AZ35" s="137"/>
      <c r="BA35" s="137"/>
      <c r="BB35" s="137"/>
      <c r="BC35" s="137"/>
      <c r="BD35" s="138">
        <f t="shared" si="12"/>
        <v>0</v>
      </c>
      <c r="BE35" s="172">
        <f t="shared" si="0"/>
        <v>0</v>
      </c>
      <c r="BF35" s="137">
        <f t="shared" si="1"/>
        <v>106275</v>
      </c>
      <c r="BG35" s="137">
        <f t="shared" si="2"/>
        <v>0</v>
      </c>
      <c r="BH35" s="137">
        <f t="shared" si="3"/>
        <v>0</v>
      </c>
      <c r="BI35" s="137">
        <f t="shared" si="4"/>
        <v>141000</v>
      </c>
      <c r="BJ35" s="173">
        <f t="shared" si="13"/>
        <v>247275</v>
      </c>
      <c r="BK35" s="172">
        <f t="shared" si="14"/>
        <v>0</v>
      </c>
      <c r="BL35" s="137">
        <f t="shared" si="15"/>
        <v>0</v>
      </c>
      <c r="BM35" s="137">
        <f t="shared" si="16"/>
        <v>0</v>
      </c>
      <c r="BN35" s="137">
        <f t="shared" si="17"/>
        <v>0</v>
      </c>
      <c r="BO35" s="137">
        <f t="shared" si="18"/>
        <v>0</v>
      </c>
      <c r="BP35" s="173">
        <f t="shared" si="19"/>
        <v>0</v>
      </c>
      <c r="BQ35" s="140"/>
      <c r="BR35" s="141"/>
      <c r="BS35" s="142"/>
      <c r="BT35" s="146"/>
      <c r="BU35" s="142"/>
      <c r="BV35" s="144"/>
      <c r="BW35" s="145"/>
      <c r="BX35" s="142"/>
      <c r="BY35" s="144"/>
    </row>
    <row r="36" spans="1:77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5"/>
        <v>274950</v>
      </c>
      <c r="O36" s="366"/>
      <c r="P36" s="174"/>
      <c r="Q36" s="174"/>
      <c r="R36" s="174"/>
      <c r="S36" s="174"/>
      <c r="T36" s="367">
        <f t="shared" si="6"/>
        <v>0</v>
      </c>
      <c r="U36" s="172"/>
      <c r="V36" s="137"/>
      <c r="W36" s="137"/>
      <c r="X36" s="137"/>
      <c r="Y36" s="137"/>
      <c r="Z36" s="138">
        <f t="shared" si="7"/>
        <v>0</v>
      </c>
      <c r="AA36" s="160"/>
      <c r="AB36" s="146"/>
      <c r="AC36" s="146"/>
      <c r="AD36" s="146"/>
      <c r="AE36" s="146"/>
      <c r="AF36" s="138">
        <f t="shared" si="8"/>
        <v>0</v>
      </c>
      <c r="AG36" s="205"/>
      <c r="AH36" s="146"/>
      <c r="AI36" s="146"/>
      <c r="AJ36" s="146"/>
      <c r="AK36" s="146">
        <v>488000</v>
      </c>
      <c r="AL36" s="138">
        <f t="shared" si="9"/>
        <v>488000</v>
      </c>
      <c r="AM36" s="160"/>
      <c r="AN36" s="146"/>
      <c r="AO36" s="146"/>
      <c r="AP36" s="146"/>
      <c r="AQ36" s="146"/>
      <c r="AR36" s="138">
        <f t="shared" si="10"/>
        <v>0</v>
      </c>
      <c r="AS36" s="160"/>
      <c r="AT36" s="146"/>
      <c r="AU36" s="146"/>
      <c r="AV36" s="146"/>
      <c r="AW36" s="146"/>
      <c r="AX36" s="138">
        <f t="shared" si="11"/>
        <v>0</v>
      </c>
      <c r="AY36" s="172"/>
      <c r="AZ36" s="137"/>
      <c r="BA36" s="137"/>
      <c r="BB36" s="137"/>
      <c r="BC36" s="137"/>
      <c r="BD36" s="138">
        <f t="shared" si="12"/>
        <v>0</v>
      </c>
      <c r="BE36" s="172">
        <f t="shared" si="0"/>
        <v>0</v>
      </c>
      <c r="BF36" s="137">
        <f t="shared" si="1"/>
        <v>274950</v>
      </c>
      <c r="BG36" s="137">
        <f t="shared" si="2"/>
        <v>0</v>
      </c>
      <c r="BH36" s="137">
        <f t="shared" si="3"/>
        <v>0</v>
      </c>
      <c r="BI36" s="137">
        <f t="shared" si="4"/>
        <v>488000</v>
      </c>
      <c r="BJ36" s="173">
        <f t="shared" si="13"/>
        <v>762950</v>
      </c>
      <c r="BK36" s="172">
        <f t="shared" si="14"/>
        <v>0</v>
      </c>
      <c r="BL36" s="137">
        <f t="shared" si="15"/>
        <v>0</v>
      </c>
      <c r="BM36" s="137">
        <f t="shared" si="16"/>
        <v>0</v>
      </c>
      <c r="BN36" s="137">
        <f t="shared" si="17"/>
        <v>0</v>
      </c>
      <c r="BO36" s="137">
        <f t="shared" si="18"/>
        <v>0</v>
      </c>
      <c r="BP36" s="173">
        <f t="shared" si="19"/>
        <v>0</v>
      </c>
      <c r="BQ36" s="140"/>
      <c r="BR36" s="141"/>
      <c r="BS36" s="142"/>
      <c r="BT36" s="146"/>
      <c r="BU36" s="142"/>
      <c r="BV36" s="144"/>
      <c r="BW36" s="145"/>
      <c r="BX36" s="142"/>
      <c r="BY36" s="144"/>
    </row>
    <row r="37" spans="1:77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5"/>
        <v>128375</v>
      </c>
      <c r="O37" s="366"/>
      <c r="P37" s="174"/>
      <c r="Q37" s="174"/>
      <c r="R37" s="174"/>
      <c r="S37" s="174"/>
      <c r="T37" s="367">
        <f t="shared" si="6"/>
        <v>0</v>
      </c>
      <c r="U37" s="172"/>
      <c r="V37" s="137"/>
      <c r="W37" s="137"/>
      <c r="X37" s="137"/>
      <c r="Y37" s="137"/>
      <c r="Z37" s="138">
        <f t="shared" si="7"/>
        <v>0</v>
      </c>
      <c r="AA37" s="160"/>
      <c r="AB37" s="146"/>
      <c r="AC37" s="146"/>
      <c r="AD37" s="146"/>
      <c r="AE37" s="146"/>
      <c r="AF37" s="138">
        <f t="shared" si="8"/>
        <v>0</v>
      </c>
      <c r="AG37" s="205"/>
      <c r="AH37" s="146"/>
      <c r="AI37" s="146"/>
      <c r="AJ37" s="146"/>
      <c r="AK37" s="146">
        <v>78000</v>
      </c>
      <c r="AL37" s="138">
        <f t="shared" si="9"/>
        <v>78000</v>
      </c>
      <c r="AM37" s="160"/>
      <c r="AN37" s="146"/>
      <c r="AO37" s="146"/>
      <c r="AP37" s="146"/>
      <c r="AQ37" s="146"/>
      <c r="AR37" s="138">
        <f t="shared" si="10"/>
        <v>0</v>
      </c>
      <c r="AS37" s="160"/>
      <c r="AT37" s="146"/>
      <c r="AU37" s="146"/>
      <c r="AV37" s="146"/>
      <c r="AW37" s="146"/>
      <c r="AX37" s="138">
        <f t="shared" si="11"/>
        <v>0</v>
      </c>
      <c r="AY37" s="172"/>
      <c r="AZ37" s="137"/>
      <c r="BA37" s="137"/>
      <c r="BB37" s="137"/>
      <c r="BC37" s="137"/>
      <c r="BD37" s="138">
        <f t="shared" si="12"/>
        <v>0</v>
      </c>
      <c r="BE37" s="172">
        <f t="shared" si="0"/>
        <v>0</v>
      </c>
      <c r="BF37" s="137">
        <f t="shared" si="1"/>
        <v>128375</v>
      </c>
      <c r="BG37" s="137">
        <f t="shared" si="2"/>
        <v>0</v>
      </c>
      <c r="BH37" s="137">
        <f t="shared" si="3"/>
        <v>0</v>
      </c>
      <c r="BI37" s="137">
        <f t="shared" si="4"/>
        <v>78000</v>
      </c>
      <c r="BJ37" s="173">
        <f t="shared" si="13"/>
        <v>206375</v>
      </c>
      <c r="BK37" s="172">
        <f t="shared" si="14"/>
        <v>0</v>
      </c>
      <c r="BL37" s="137">
        <f t="shared" si="15"/>
        <v>0</v>
      </c>
      <c r="BM37" s="137">
        <f t="shared" si="16"/>
        <v>0</v>
      </c>
      <c r="BN37" s="137">
        <f t="shared" si="17"/>
        <v>0</v>
      </c>
      <c r="BO37" s="137">
        <f t="shared" si="18"/>
        <v>0</v>
      </c>
      <c r="BP37" s="173">
        <f t="shared" si="19"/>
        <v>0</v>
      </c>
      <c r="BQ37" s="140"/>
      <c r="BR37" s="141"/>
      <c r="BS37" s="142"/>
      <c r="BT37" s="146"/>
      <c r="BU37" s="142"/>
      <c r="BV37" s="144"/>
      <c r="BW37" s="145"/>
      <c r="BX37" s="142"/>
      <c r="BY37" s="144"/>
    </row>
    <row r="38" spans="1:77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5"/>
        <v>80275</v>
      </c>
      <c r="O38" s="366"/>
      <c r="P38" s="174"/>
      <c r="Q38" s="174"/>
      <c r="R38" s="174"/>
      <c r="S38" s="174"/>
      <c r="T38" s="367">
        <f t="shared" si="6"/>
        <v>0</v>
      </c>
      <c r="U38" s="172"/>
      <c r="V38" s="137"/>
      <c r="W38" s="137"/>
      <c r="X38" s="137"/>
      <c r="Y38" s="137"/>
      <c r="Z38" s="138">
        <f t="shared" si="7"/>
        <v>0</v>
      </c>
      <c r="AA38" s="160"/>
      <c r="AB38" s="146"/>
      <c r="AC38" s="146"/>
      <c r="AD38" s="146"/>
      <c r="AE38" s="146"/>
      <c r="AF38" s="138">
        <f t="shared" si="8"/>
        <v>0</v>
      </c>
      <c r="AG38" s="205"/>
      <c r="AH38" s="146"/>
      <c r="AI38" s="146"/>
      <c r="AJ38" s="146"/>
      <c r="AK38" s="146">
        <v>90000</v>
      </c>
      <c r="AL38" s="138">
        <f t="shared" si="9"/>
        <v>90000</v>
      </c>
      <c r="AM38" s="160"/>
      <c r="AN38" s="146"/>
      <c r="AO38" s="146"/>
      <c r="AP38" s="146"/>
      <c r="AQ38" s="146"/>
      <c r="AR38" s="138">
        <f t="shared" si="10"/>
        <v>0</v>
      </c>
      <c r="AS38" s="160"/>
      <c r="AT38" s="146"/>
      <c r="AU38" s="146"/>
      <c r="AV38" s="146"/>
      <c r="AW38" s="146"/>
      <c r="AX38" s="138">
        <f t="shared" si="11"/>
        <v>0</v>
      </c>
      <c r="AY38" s="172"/>
      <c r="AZ38" s="137"/>
      <c r="BA38" s="137"/>
      <c r="BB38" s="137"/>
      <c r="BC38" s="137"/>
      <c r="BD38" s="138">
        <f t="shared" si="12"/>
        <v>0</v>
      </c>
      <c r="BE38" s="172">
        <f t="shared" si="0"/>
        <v>0</v>
      </c>
      <c r="BF38" s="137">
        <f t="shared" si="1"/>
        <v>80275</v>
      </c>
      <c r="BG38" s="137">
        <f t="shared" si="2"/>
        <v>0</v>
      </c>
      <c r="BH38" s="137">
        <f t="shared" si="3"/>
        <v>0</v>
      </c>
      <c r="BI38" s="137">
        <f t="shared" si="4"/>
        <v>90000</v>
      </c>
      <c r="BJ38" s="173">
        <f t="shared" si="13"/>
        <v>170275</v>
      </c>
      <c r="BK38" s="172">
        <f t="shared" si="14"/>
        <v>0</v>
      </c>
      <c r="BL38" s="137">
        <f t="shared" si="15"/>
        <v>0</v>
      </c>
      <c r="BM38" s="137">
        <f t="shared" si="16"/>
        <v>0</v>
      </c>
      <c r="BN38" s="137">
        <f t="shared" si="17"/>
        <v>0</v>
      </c>
      <c r="BO38" s="137">
        <f t="shared" si="18"/>
        <v>0</v>
      </c>
      <c r="BP38" s="173">
        <f t="shared" si="19"/>
        <v>0</v>
      </c>
      <c r="BQ38" s="140"/>
      <c r="BR38" s="141"/>
      <c r="BS38" s="142"/>
      <c r="BT38" s="146"/>
      <c r="BU38" s="142"/>
      <c r="BV38" s="144"/>
      <c r="BW38" s="145"/>
      <c r="BX38" s="142"/>
      <c r="BY38" s="144"/>
    </row>
    <row r="39" spans="1:77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5"/>
        <v>204750</v>
      </c>
      <c r="O39" s="366"/>
      <c r="P39" s="174"/>
      <c r="Q39" s="174"/>
      <c r="R39" s="174"/>
      <c r="S39" s="174"/>
      <c r="T39" s="367">
        <f t="shared" si="6"/>
        <v>0</v>
      </c>
      <c r="U39" s="172"/>
      <c r="V39" s="137"/>
      <c r="W39" s="137"/>
      <c r="X39" s="137"/>
      <c r="Y39" s="137"/>
      <c r="Z39" s="138">
        <f t="shared" si="7"/>
        <v>0</v>
      </c>
      <c r="AA39" s="160"/>
      <c r="AB39" s="146"/>
      <c r="AC39" s="146"/>
      <c r="AD39" s="146"/>
      <c r="AE39" s="146"/>
      <c r="AF39" s="138">
        <f t="shared" si="8"/>
        <v>0</v>
      </c>
      <c r="AG39" s="205"/>
      <c r="AH39" s="146"/>
      <c r="AI39" s="146"/>
      <c r="AJ39" s="146"/>
      <c r="AK39" s="146">
        <v>139000</v>
      </c>
      <c r="AL39" s="138">
        <f t="shared" si="9"/>
        <v>139000</v>
      </c>
      <c r="AM39" s="160"/>
      <c r="AN39" s="146"/>
      <c r="AO39" s="146"/>
      <c r="AP39" s="146"/>
      <c r="AQ39" s="146"/>
      <c r="AR39" s="138">
        <f t="shared" si="10"/>
        <v>0</v>
      </c>
      <c r="AS39" s="160"/>
      <c r="AT39" s="146"/>
      <c r="AU39" s="146"/>
      <c r="AV39" s="146"/>
      <c r="AW39" s="146"/>
      <c r="AX39" s="138">
        <f t="shared" si="11"/>
        <v>0</v>
      </c>
      <c r="AY39" s="172"/>
      <c r="AZ39" s="137"/>
      <c r="BA39" s="137"/>
      <c r="BB39" s="137"/>
      <c r="BC39" s="137"/>
      <c r="BD39" s="138">
        <f t="shared" si="12"/>
        <v>0</v>
      </c>
      <c r="BE39" s="172">
        <f t="shared" ref="BE39:BE64" si="20">I39+U39+AA39+AG39+AM39+AS39+AY39</f>
        <v>0</v>
      </c>
      <c r="BF39" s="137">
        <f t="shared" ref="BF39:BF64" si="21">J39+V39+AB39+AH39+AN39+AT39+AZ39</f>
        <v>204750</v>
      </c>
      <c r="BG39" s="137">
        <f t="shared" ref="BG39:BG64" si="22">K39+W39+AC39+AI39+AO39+AU39+BA39</f>
        <v>0</v>
      </c>
      <c r="BH39" s="137">
        <f t="shared" ref="BH39:BH64" si="23">L39+X39+AD39+AJ39+AP39+AV39+BB39</f>
        <v>0</v>
      </c>
      <c r="BI39" s="137">
        <f t="shared" ref="BI39:BI64" si="24">M39+Y39+AE39+AK39+AQ39+AW39+BC39</f>
        <v>139000</v>
      </c>
      <c r="BJ39" s="173">
        <f t="shared" si="13"/>
        <v>343750</v>
      </c>
      <c r="BK39" s="172">
        <f t="shared" si="14"/>
        <v>0</v>
      </c>
      <c r="BL39" s="137">
        <f t="shared" si="15"/>
        <v>0</v>
      </c>
      <c r="BM39" s="137">
        <f t="shared" si="16"/>
        <v>0</v>
      </c>
      <c r="BN39" s="137">
        <f t="shared" si="17"/>
        <v>0</v>
      </c>
      <c r="BO39" s="137">
        <f t="shared" si="18"/>
        <v>0</v>
      </c>
      <c r="BP39" s="173">
        <f t="shared" si="19"/>
        <v>0</v>
      </c>
      <c r="BQ39" s="140"/>
      <c r="BR39" s="141"/>
      <c r="BS39" s="142"/>
      <c r="BT39" s="146"/>
      <c r="BU39" s="142"/>
      <c r="BV39" s="144"/>
      <c r="BW39" s="145">
        <v>142720</v>
      </c>
      <c r="BX39" s="142" t="s">
        <v>5359</v>
      </c>
      <c r="BY39" s="144">
        <v>44671</v>
      </c>
    </row>
    <row r="40" spans="1:77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5"/>
        <v>38025</v>
      </c>
      <c r="O40" s="366"/>
      <c r="P40" s="174"/>
      <c r="Q40" s="174"/>
      <c r="R40" s="174"/>
      <c r="S40" s="174"/>
      <c r="T40" s="367">
        <f t="shared" si="6"/>
        <v>0</v>
      </c>
      <c r="U40" s="172"/>
      <c r="V40" s="137"/>
      <c r="W40" s="137"/>
      <c r="X40" s="137"/>
      <c r="Y40" s="137"/>
      <c r="Z40" s="138">
        <f t="shared" si="7"/>
        <v>0</v>
      </c>
      <c r="AA40" s="160"/>
      <c r="AB40" s="146"/>
      <c r="AC40" s="146"/>
      <c r="AD40" s="146"/>
      <c r="AE40" s="146"/>
      <c r="AF40" s="138">
        <f t="shared" si="8"/>
        <v>0</v>
      </c>
      <c r="AG40" s="205"/>
      <c r="AH40" s="146"/>
      <c r="AI40" s="146"/>
      <c r="AJ40" s="146"/>
      <c r="AK40" s="146">
        <v>39000</v>
      </c>
      <c r="AL40" s="138">
        <f t="shared" si="9"/>
        <v>39000</v>
      </c>
      <c r="AM40" s="160"/>
      <c r="AN40" s="146"/>
      <c r="AO40" s="146"/>
      <c r="AP40" s="146"/>
      <c r="AQ40" s="146"/>
      <c r="AR40" s="138">
        <f t="shared" si="10"/>
        <v>0</v>
      </c>
      <c r="AS40" s="160"/>
      <c r="AT40" s="146"/>
      <c r="AU40" s="146"/>
      <c r="AV40" s="146"/>
      <c r="AW40" s="146"/>
      <c r="AX40" s="138">
        <f t="shared" si="11"/>
        <v>0</v>
      </c>
      <c r="AY40" s="172"/>
      <c r="AZ40" s="137"/>
      <c r="BA40" s="137"/>
      <c r="BB40" s="137"/>
      <c r="BC40" s="137"/>
      <c r="BD40" s="138">
        <f t="shared" si="12"/>
        <v>0</v>
      </c>
      <c r="BE40" s="172">
        <f t="shared" si="20"/>
        <v>0</v>
      </c>
      <c r="BF40" s="137">
        <f t="shared" si="21"/>
        <v>38025</v>
      </c>
      <c r="BG40" s="137">
        <f t="shared" si="22"/>
        <v>0</v>
      </c>
      <c r="BH40" s="137">
        <f t="shared" si="23"/>
        <v>0</v>
      </c>
      <c r="BI40" s="137">
        <f t="shared" si="24"/>
        <v>39000</v>
      </c>
      <c r="BJ40" s="173">
        <f t="shared" si="13"/>
        <v>77025</v>
      </c>
      <c r="BK40" s="172">
        <f t="shared" si="14"/>
        <v>0</v>
      </c>
      <c r="BL40" s="137">
        <f t="shared" si="15"/>
        <v>0</v>
      </c>
      <c r="BM40" s="137">
        <f t="shared" si="16"/>
        <v>0</v>
      </c>
      <c r="BN40" s="137">
        <f t="shared" si="17"/>
        <v>0</v>
      </c>
      <c r="BO40" s="137">
        <f t="shared" si="18"/>
        <v>0</v>
      </c>
      <c r="BP40" s="173">
        <f t="shared" si="19"/>
        <v>0</v>
      </c>
      <c r="BQ40" s="140"/>
      <c r="BR40" s="141"/>
      <c r="BS40" s="142"/>
      <c r="BT40" s="146"/>
      <c r="BU40" s="142"/>
      <c r="BV40" s="144"/>
      <c r="BW40" s="145"/>
      <c r="BX40" s="142"/>
      <c r="BY40" s="144"/>
    </row>
    <row r="41" spans="1:77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5"/>
        <v>175825</v>
      </c>
      <c r="O41" s="366"/>
      <c r="P41" s="174"/>
      <c r="Q41" s="174"/>
      <c r="R41" s="174"/>
      <c r="S41" s="174"/>
      <c r="T41" s="367">
        <f t="shared" si="6"/>
        <v>0</v>
      </c>
      <c r="U41" s="172"/>
      <c r="V41" s="137"/>
      <c r="W41" s="137"/>
      <c r="X41" s="137"/>
      <c r="Y41" s="137"/>
      <c r="Z41" s="138">
        <f t="shared" si="7"/>
        <v>0</v>
      </c>
      <c r="AA41" s="160"/>
      <c r="AB41" s="146"/>
      <c r="AC41" s="146"/>
      <c r="AD41" s="146"/>
      <c r="AE41" s="146"/>
      <c r="AF41" s="138">
        <f t="shared" si="8"/>
        <v>0</v>
      </c>
      <c r="AG41" s="205"/>
      <c r="AH41" s="146"/>
      <c r="AI41" s="146"/>
      <c r="AJ41" s="146"/>
      <c r="AK41" s="146">
        <v>144000</v>
      </c>
      <c r="AL41" s="138">
        <f t="shared" si="9"/>
        <v>144000</v>
      </c>
      <c r="AM41" s="160"/>
      <c r="AN41" s="146"/>
      <c r="AO41" s="146"/>
      <c r="AP41" s="146"/>
      <c r="AQ41" s="146"/>
      <c r="AR41" s="138">
        <f t="shared" si="10"/>
        <v>0</v>
      </c>
      <c r="AS41" s="160"/>
      <c r="AT41" s="146"/>
      <c r="AU41" s="146"/>
      <c r="AV41" s="146"/>
      <c r="AW41" s="146"/>
      <c r="AX41" s="138">
        <f t="shared" si="11"/>
        <v>0</v>
      </c>
      <c r="AY41" s="172"/>
      <c r="AZ41" s="137"/>
      <c r="BA41" s="137"/>
      <c r="BB41" s="137"/>
      <c r="BC41" s="137"/>
      <c r="BD41" s="138">
        <f t="shared" si="12"/>
        <v>0</v>
      </c>
      <c r="BE41" s="172">
        <f t="shared" si="20"/>
        <v>0</v>
      </c>
      <c r="BF41" s="137">
        <f t="shared" si="21"/>
        <v>175825</v>
      </c>
      <c r="BG41" s="137">
        <f t="shared" si="22"/>
        <v>0</v>
      </c>
      <c r="BH41" s="137">
        <f t="shared" si="23"/>
        <v>0</v>
      </c>
      <c r="BI41" s="137">
        <f t="shared" si="24"/>
        <v>144000</v>
      </c>
      <c r="BJ41" s="173">
        <f t="shared" si="13"/>
        <v>319825</v>
      </c>
      <c r="BK41" s="172">
        <f t="shared" si="14"/>
        <v>0</v>
      </c>
      <c r="BL41" s="137">
        <f t="shared" si="15"/>
        <v>0</v>
      </c>
      <c r="BM41" s="137">
        <f t="shared" si="16"/>
        <v>0</v>
      </c>
      <c r="BN41" s="137">
        <f t="shared" si="17"/>
        <v>0</v>
      </c>
      <c r="BO41" s="137">
        <f t="shared" si="18"/>
        <v>0</v>
      </c>
      <c r="BP41" s="173">
        <f t="shared" si="19"/>
        <v>0</v>
      </c>
      <c r="BQ41" s="140"/>
      <c r="BR41" s="141"/>
      <c r="BS41" s="142"/>
      <c r="BT41" s="146"/>
      <c r="BU41" s="142"/>
      <c r="BV41" s="144"/>
      <c r="BW41" s="145"/>
      <c r="BX41" s="142"/>
      <c r="BY41" s="144"/>
    </row>
    <row r="42" spans="1:77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5"/>
        <v>307450</v>
      </c>
      <c r="O42" s="366"/>
      <c r="P42" s="174"/>
      <c r="Q42" s="174"/>
      <c r="R42" s="174"/>
      <c r="S42" s="174"/>
      <c r="T42" s="367">
        <f t="shared" si="6"/>
        <v>0</v>
      </c>
      <c r="U42" s="172"/>
      <c r="V42" s="137"/>
      <c r="W42" s="137"/>
      <c r="X42" s="137"/>
      <c r="Y42" s="137"/>
      <c r="Z42" s="138">
        <f t="shared" si="7"/>
        <v>0</v>
      </c>
      <c r="AA42" s="160"/>
      <c r="AB42" s="146"/>
      <c r="AC42" s="146"/>
      <c r="AD42" s="146"/>
      <c r="AE42" s="146"/>
      <c r="AF42" s="138">
        <f t="shared" si="8"/>
        <v>0</v>
      </c>
      <c r="AG42" s="205"/>
      <c r="AH42" s="146"/>
      <c r="AI42" s="146"/>
      <c r="AJ42" s="146"/>
      <c r="AK42" s="146">
        <v>813000</v>
      </c>
      <c r="AL42" s="138">
        <f t="shared" si="9"/>
        <v>813000</v>
      </c>
      <c r="AM42" s="160"/>
      <c r="AN42" s="146"/>
      <c r="AO42" s="146"/>
      <c r="AP42" s="146"/>
      <c r="AQ42" s="146"/>
      <c r="AR42" s="138">
        <f t="shared" si="10"/>
        <v>0</v>
      </c>
      <c r="AS42" s="160"/>
      <c r="AT42" s="146"/>
      <c r="AU42" s="146"/>
      <c r="AV42" s="146"/>
      <c r="AW42" s="146"/>
      <c r="AX42" s="138">
        <f t="shared" si="11"/>
        <v>0</v>
      </c>
      <c r="AY42" s="172"/>
      <c r="AZ42" s="137"/>
      <c r="BA42" s="137"/>
      <c r="BB42" s="137"/>
      <c r="BC42" s="137"/>
      <c r="BD42" s="138">
        <f t="shared" si="12"/>
        <v>0</v>
      </c>
      <c r="BE42" s="172">
        <f t="shared" si="20"/>
        <v>0</v>
      </c>
      <c r="BF42" s="137">
        <f t="shared" si="21"/>
        <v>307450</v>
      </c>
      <c r="BG42" s="137">
        <f t="shared" si="22"/>
        <v>0</v>
      </c>
      <c r="BH42" s="137">
        <f t="shared" si="23"/>
        <v>0</v>
      </c>
      <c r="BI42" s="137">
        <f t="shared" si="24"/>
        <v>813000</v>
      </c>
      <c r="BJ42" s="173">
        <f t="shared" si="13"/>
        <v>1120450</v>
      </c>
      <c r="BK42" s="172">
        <f t="shared" si="14"/>
        <v>0</v>
      </c>
      <c r="BL42" s="137">
        <f t="shared" si="15"/>
        <v>0</v>
      </c>
      <c r="BM42" s="137">
        <f t="shared" si="16"/>
        <v>0</v>
      </c>
      <c r="BN42" s="137">
        <f t="shared" si="17"/>
        <v>0</v>
      </c>
      <c r="BO42" s="137">
        <f t="shared" si="18"/>
        <v>0</v>
      </c>
      <c r="BP42" s="173">
        <f t="shared" si="19"/>
        <v>0</v>
      </c>
      <c r="BQ42" s="140"/>
      <c r="BR42" s="141"/>
      <c r="BS42" s="142"/>
      <c r="BT42" s="146"/>
      <c r="BU42" s="142"/>
      <c r="BV42" s="144"/>
      <c r="BW42" s="145"/>
      <c r="BX42" s="142"/>
      <c r="BY42" s="144"/>
    </row>
    <row r="43" spans="1:77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5"/>
        <v>48425</v>
      </c>
      <c r="O43" s="366"/>
      <c r="P43" s="174"/>
      <c r="Q43" s="174"/>
      <c r="R43" s="174"/>
      <c r="S43" s="174"/>
      <c r="T43" s="367">
        <f t="shared" si="6"/>
        <v>0</v>
      </c>
      <c r="U43" s="172"/>
      <c r="V43" s="137"/>
      <c r="W43" s="137"/>
      <c r="X43" s="137"/>
      <c r="Y43" s="137"/>
      <c r="Z43" s="138">
        <f t="shared" si="7"/>
        <v>0</v>
      </c>
      <c r="AA43" s="160"/>
      <c r="AB43" s="146"/>
      <c r="AC43" s="146"/>
      <c r="AD43" s="146"/>
      <c r="AE43" s="146"/>
      <c r="AF43" s="138">
        <f t="shared" si="8"/>
        <v>0</v>
      </c>
      <c r="AG43" s="205"/>
      <c r="AH43" s="146"/>
      <c r="AI43" s="146"/>
      <c r="AJ43" s="146"/>
      <c r="AK43" s="146">
        <v>102000</v>
      </c>
      <c r="AL43" s="138">
        <f t="shared" si="9"/>
        <v>102000</v>
      </c>
      <c r="AM43" s="160"/>
      <c r="AN43" s="146"/>
      <c r="AO43" s="146"/>
      <c r="AP43" s="146"/>
      <c r="AQ43" s="146"/>
      <c r="AR43" s="138">
        <f t="shared" si="10"/>
        <v>0</v>
      </c>
      <c r="AS43" s="160"/>
      <c r="AT43" s="146"/>
      <c r="AU43" s="146"/>
      <c r="AV43" s="146"/>
      <c r="AW43" s="146"/>
      <c r="AX43" s="138">
        <f t="shared" si="11"/>
        <v>0</v>
      </c>
      <c r="AY43" s="172"/>
      <c r="AZ43" s="137"/>
      <c r="BA43" s="137"/>
      <c r="BB43" s="137"/>
      <c r="BC43" s="137"/>
      <c r="BD43" s="138">
        <f t="shared" si="12"/>
        <v>0</v>
      </c>
      <c r="BE43" s="172">
        <f t="shared" si="20"/>
        <v>0</v>
      </c>
      <c r="BF43" s="137">
        <f t="shared" si="21"/>
        <v>48425</v>
      </c>
      <c r="BG43" s="137">
        <f t="shared" si="22"/>
        <v>0</v>
      </c>
      <c r="BH43" s="137">
        <f t="shared" si="23"/>
        <v>0</v>
      </c>
      <c r="BI43" s="137">
        <f t="shared" si="24"/>
        <v>102000</v>
      </c>
      <c r="BJ43" s="173">
        <f t="shared" si="13"/>
        <v>150425</v>
      </c>
      <c r="BK43" s="172">
        <f t="shared" si="14"/>
        <v>0</v>
      </c>
      <c r="BL43" s="137">
        <f t="shared" si="15"/>
        <v>0</v>
      </c>
      <c r="BM43" s="137">
        <f t="shared" si="16"/>
        <v>0</v>
      </c>
      <c r="BN43" s="137">
        <f t="shared" si="17"/>
        <v>0</v>
      </c>
      <c r="BO43" s="137">
        <f t="shared" si="18"/>
        <v>0</v>
      </c>
      <c r="BP43" s="173">
        <f t="shared" si="19"/>
        <v>0</v>
      </c>
      <c r="BQ43" s="140"/>
      <c r="BR43" s="141"/>
      <c r="BS43" s="142"/>
      <c r="BT43" s="146"/>
      <c r="BU43" s="142"/>
      <c r="BV43" s="144"/>
      <c r="BW43" s="145"/>
      <c r="BX43" s="142"/>
      <c r="BY43" s="144"/>
    </row>
    <row r="44" spans="1:77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5"/>
        <v>49075</v>
      </c>
      <c r="O44" s="366"/>
      <c r="P44" s="174"/>
      <c r="Q44" s="174"/>
      <c r="R44" s="174"/>
      <c r="S44" s="174"/>
      <c r="T44" s="367">
        <f t="shared" si="6"/>
        <v>0</v>
      </c>
      <c r="U44" s="172"/>
      <c r="V44" s="137"/>
      <c r="W44" s="137"/>
      <c r="X44" s="137"/>
      <c r="Y44" s="137">
        <v>47200</v>
      </c>
      <c r="Z44" s="138">
        <f t="shared" si="7"/>
        <v>47200</v>
      </c>
      <c r="AA44" s="160"/>
      <c r="AB44" s="146"/>
      <c r="AC44" s="146"/>
      <c r="AD44" s="146"/>
      <c r="AE44" s="146"/>
      <c r="AF44" s="138">
        <f t="shared" si="8"/>
        <v>0</v>
      </c>
      <c r="AG44" s="205"/>
      <c r="AH44" s="146"/>
      <c r="AI44" s="146"/>
      <c r="AJ44" s="146"/>
      <c r="AK44" s="146">
        <v>120000</v>
      </c>
      <c r="AL44" s="138">
        <f t="shared" si="9"/>
        <v>120000</v>
      </c>
      <c r="AM44" s="160"/>
      <c r="AN44" s="146"/>
      <c r="AO44" s="146"/>
      <c r="AP44" s="146"/>
      <c r="AQ44" s="146"/>
      <c r="AR44" s="138">
        <f t="shared" si="10"/>
        <v>0</v>
      </c>
      <c r="AS44" s="160"/>
      <c r="AT44" s="146"/>
      <c r="AU44" s="146"/>
      <c r="AV44" s="146"/>
      <c r="AW44" s="146"/>
      <c r="AX44" s="138">
        <f t="shared" si="11"/>
        <v>0</v>
      </c>
      <c r="AY44" s="172"/>
      <c r="AZ44" s="137"/>
      <c r="BA44" s="137"/>
      <c r="BB44" s="137"/>
      <c r="BC44" s="137"/>
      <c r="BD44" s="138">
        <f t="shared" si="12"/>
        <v>0</v>
      </c>
      <c r="BE44" s="172">
        <f t="shared" si="20"/>
        <v>0</v>
      </c>
      <c r="BF44" s="137">
        <f t="shared" si="21"/>
        <v>49075</v>
      </c>
      <c r="BG44" s="137">
        <f t="shared" si="22"/>
        <v>0</v>
      </c>
      <c r="BH44" s="137">
        <f t="shared" si="23"/>
        <v>0</v>
      </c>
      <c r="BI44" s="137">
        <f t="shared" si="24"/>
        <v>167200</v>
      </c>
      <c r="BJ44" s="173">
        <f t="shared" si="13"/>
        <v>216275</v>
      </c>
      <c r="BK44" s="172">
        <f t="shared" si="14"/>
        <v>0</v>
      </c>
      <c r="BL44" s="137">
        <f t="shared" si="15"/>
        <v>0</v>
      </c>
      <c r="BM44" s="137">
        <f t="shared" si="16"/>
        <v>0</v>
      </c>
      <c r="BN44" s="137">
        <f t="shared" si="17"/>
        <v>0</v>
      </c>
      <c r="BO44" s="137">
        <f t="shared" si="18"/>
        <v>0</v>
      </c>
      <c r="BP44" s="173">
        <f t="shared" si="19"/>
        <v>0</v>
      </c>
      <c r="BQ44" s="140"/>
      <c r="BR44" s="141"/>
      <c r="BS44" s="142"/>
      <c r="BT44" s="146"/>
      <c r="BU44" s="142"/>
      <c r="BV44" s="144"/>
      <c r="BW44" s="145"/>
      <c r="BX44" s="142"/>
      <c r="BY44" s="144"/>
    </row>
    <row r="45" spans="1:77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32" t="s">
        <v>311</v>
      </c>
      <c r="I45" s="366"/>
      <c r="J45" s="174">
        <v>150475</v>
      </c>
      <c r="K45" s="174"/>
      <c r="L45" s="174"/>
      <c r="M45" s="174"/>
      <c r="N45" s="367">
        <f t="shared" si="5"/>
        <v>150475</v>
      </c>
      <c r="O45" s="366"/>
      <c r="P45" s="174"/>
      <c r="Q45" s="174"/>
      <c r="R45" s="174"/>
      <c r="S45" s="174"/>
      <c r="T45" s="367">
        <f t="shared" si="6"/>
        <v>0</v>
      </c>
      <c r="U45" s="172"/>
      <c r="V45" s="137"/>
      <c r="W45" s="137"/>
      <c r="X45" s="137"/>
      <c r="Y45" s="137">
        <v>80000</v>
      </c>
      <c r="Z45" s="138">
        <f t="shared" si="7"/>
        <v>80000</v>
      </c>
      <c r="AA45" s="160"/>
      <c r="AB45" s="146"/>
      <c r="AC45" s="146"/>
      <c r="AD45" s="146"/>
      <c r="AE45" s="146">
        <v>207000</v>
      </c>
      <c r="AF45" s="138">
        <f t="shared" si="8"/>
        <v>207000</v>
      </c>
      <c r="AG45" s="205"/>
      <c r="AH45" s="146"/>
      <c r="AI45" s="146"/>
      <c r="AJ45" s="146"/>
      <c r="AK45" s="146">
        <v>506000</v>
      </c>
      <c r="AL45" s="138">
        <f t="shared" si="9"/>
        <v>506000</v>
      </c>
      <c r="AM45" s="160"/>
      <c r="AN45" s="146"/>
      <c r="AO45" s="146"/>
      <c r="AP45" s="146"/>
      <c r="AQ45" s="146"/>
      <c r="AR45" s="138">
        <f t="shared" si="10"/>
        <v>0</v>
      </c>
      <c r="AS45" s="160"/>
      <c r="AT45" s="146"/>
      <c r="AU45" s="146"/>
      <c r="AV45" s="146"/>
      <c r="AW45" s="146"/>
      <c r="AX45" s="138">
        <f t="shared" si="11"/>
        <v>0</v>
      </c>
      <c r="AY45" s="172"/>
      <c r="AZ45" s="137"/>
      <c r="BA45" s="137"/>
      <c r="BB45" s="137"/>
      <c r="BC45" s="137"/>
      <c r="BD45" s="138">
        <f t="shared" si="12"/>
        <v>0</v>
      </c>
      <c r="BE45" s="172">
        <f t="shared" si="20"/>
        <v>0</v>
      </c>
      <c r="BF45" s="137">
        <f t="shared" si="21"/>
        <v>150475</v>
      </c>
      <c r="BG45" s="137">
        <f t="shared" si="22"/>
        <v>0</v>
      </c>
      <c r="BH45" s="137">
        <f t="shared" si="23"/>
        <v>0</v>
      </c>
      <c r="BI45" s="137">
        <f t="shared" si="24"/>
        <v>793000</v>
      </c>
      <c r="BJ45" s="173">
        <f t="shared" si="13"/>
        <v>943475</v>
      </c>
      <c r="BK45" s="172">
        <f t="shared" si="14"/>
        <v>0</v>
      </c>
      <c r="BL45" s="137">
        <f t="shared" si="15"/>
        <v>0</v>
      </c>
      <c r="BM45" s="137">
        <f t="shared" si="16"/>
        <v>0</v>
      </c>
      <c r="BN45" s="137">
        <f t="shared" si="17"/>
        <v>0</v>
      </c>
      <c r="BO45" s="137">
        <f t="shared" si="18"/>
        <v>0</v>
      </c>
      <c r="BP45" s="173">
        <f t="shared" si="19"/>
        <v>0</v>
      </c>
      <c r="BQ45" s="140"/>
      <c r="BR45" s="141"/>
      <c r="BS45" s="142"/>
      <c r="BT45" s="146"/>
      <c r="BU45" s="142"/>
      <c r="BV45" s="144"/>
      <c r="BW45" s="145"/>
      <c r="BX45" s="142"/>
      <c r="BY45" s="144"/>
    </row>
    <row r="46" spans="1:77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5"/>
        <v>3250</v>
      </c>
      <c r="O46" s="366"/>
      <c r="P46" s="174"/>
      <c r="Q46" s="174"/>
      <c r="R46" s="174"/>
      <c r="S46" s="174"/>
      <c r="T46" s="367">
        <f t="shared" si="6"/>
        <v>0</v>
      </c>
      <c r="U46" s="172"/>
      <c r="V46" s="137"/>
      <c r="W46" s="137"/>
      <c r="X46" s="137"/>
      <c r="Y46" s="137"/>
      <c r="Z46" s="138">
        <f t="shared" si="7"/>
        <v>0</v>
      </c>
      <c r="AA46" s="160"/>
      <c r="AB46" s="146"/>
      <c r="AC46" s="146"/>
      <c r="AD46" s="146"/>
      <c r="AE46" s="146"/>
      <c r="AF46" s="138">
        <f t="shared" si="8"/>
        <v>0</v>
      </c>
      <c r="AG46" s="205"/>
      <c r="AH46" s="146"/>
      <c r="AI46" s="146"/>
      <c r="AJ46" s="146"/>
      <c r="AK46" s="146">
        <v>414000</v>
      </c>
      <c r="AL46" s="138">
        <f t="shared" si="9"/>
        <v>414000</v>
      </c>
      <c r="AM46" s="160"/>
      <c r="AN46" s="146"/>
      <c r="AO46" s="146"/>
      <c r="AP46" s="146"/>
      <c r="AQ46" s="146"/>
      <c r="AR46" s="138">
        <f t="shared" si="10"/>
        <v>0</v>
      </c>
      <c r="AS46" s="160"/>
      <c r="AT46" s="146"/>
      <c r="AU46" s="146"/>
      <c r="AV46" s="146"/>
      <c r="AW46" s="146"/>
      <c r="AX46" s="138">
        <f t="shared" si="11"/>
        <v>0</v>
      </c>
      <c r="AY46" s="172"/>
      <c r="AZ46" s="137"/>
      <c r="BA46" s="137"/>
      <c r="BB46" s="137"/>
      <c r="BC46" s="137"/>
      <c r="BD46" s="138">
        <f t="shared" si="12"/>
        <v>0</v>
      </c>
      <c r="BE46" s="172">
        <f t="shared" si="20"/>
        <v>0</v>
      </c>
      <c r="BF46" s="137">
        <f t="shared" si="21"/>
        <v>3250</v>
      </c>
      <c r="BG46" s="137">
        <f t="shared" si="22"/>
        <v>0</v>
      </c>
      <c r="BH46" s="137">
        <f t="shared" si="23"/>
        <v>0</v>
      </c>
      <c r="BI46" s="137">
        <f t="shared" si="24"/>
        <v>414000</v>
      </c>
      <c r="BJ46" s="173">
        <f t="shared" si="13"/>
        <v>417250</v>
      </c>
      <c r="BK46" s="172">
        <f t="shared" si="14"/>
        <v>0</v>
      </c>
      <c r="BL46" s="137">
        <f t="shared" si="15"/>
        <v>0</v>
      </c>
      <c r="BM46" s="137">
        <f t="shared" si="16"/>
        <v>0</v>
      </c>
      <c r="BN46" s="137">
        <f t="shared" si="17"/>
        <v>0</v>
      </c>
      <c r="BO46" s="137">
        <f t="shared" si="18"/>
        <v>0</v>
      </c>
      <c r="BP46" s="173">
        <f t="shared" si="19"/>
        <v>0</v>
      </c>
      <c r="BQ46" s="140"/>
      <c r="BR46" s="141"/>
      <c r="BS46" s="142"/>
      <c r="BT46" s="146"/>
      <c r="BU46" s="142"/>
      <c r="BV46" s="144"/>
      <c r="BW46" s="145"/>
      <c r="BX46" s="142"/>
      <c r="BY46" s="144"/>
    </row>
    <row r="47" spans="1:77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5"/>
        <v>0</v>
      </c>
      <c r="O47" s="366"/>
      <c r="P47" s="174"/>
      <c r="Q47" s="174"/>
      <c r="R47" s="174"/>
      <c r="S47" s="174"/>
      <c r="T47" s="367">
        <f t="shared" si="6"/>
        <v>0</v>
      </c>
      <c r="U47" s="172"/>
      <c r="V47" s="137"/>
      <c r="W47" s="137"/>
      <c r="X47" s="137"/>
      <c r="Y47" s="137"/>
      <c r="Z47" s="138">
        <f t="shared" si="7"/>
        <v>0</v>
      </c>
      <c r="AA47" s="160"/>
      <c r="AB47" s="146"/>
      <c r="AC47" s="146"/>
      <c r="AD47" s="146"/>
      <c r="AE47" s="146"/>
      <c r="AF47" s="138">
        <f t="shared" si="8"/>
        <v>0</v>
      </c>
      <c r="AG47" s="205"/>
      <c r="AH47" s="146"/>
      <c r="AI47" s="146"/>
      <c r="AJ47" s="146"/>
      <c r="AK47" s="146"/>
      <c r="AL47" s="138">
        <f t="shared" si="9"/>
        <v>0</v>
      </c>
      <c r="AM47" s="160"/>
      <c r="AN47" s="146"/>
      <c r="AO47" s="146"/>
      <c r="AP47" s="146"/>
      <c r="AQ47" s="146"/>
      <c r="AR47" s="138">
        <f t="shared" si="10"/>
        <v>0</v>
      </c>
      <c r="AS47" s="160"/>
      <c r="AT47" s="146"/>
      <c r="AU47" s="146"/>
      <c r="AV47" s="146"/>
      <c r="AW47" s="146"/>
      <c r="AX47" s="138">
        <f t="shared" si="11"/>
        <v>0</v>
      </c>
      <c r="AY47" s="172"/>
      <c r="AZ47" s="137"/>
      <c r="BA47" s="137"/>
      <c r="BB47" s="137"/>
      <c r="BC47" s="137"/>
      <c r="BD47" s="138">
        <f t="shared" si="12"/>
        <v>0</v>
      </c>
      <c r="BE47" s="172">
        <f t="shared" si="20"/>
        <v>0</v>
      </c>
      <c r="BF47" s="137">
        <f t="shared" si="21"/>
        <v>0</v>
      </c>
      <c r="BG47" s="137">
        <f t="shared" si="22"/>
        <v>0</v>
      </c>
      <c r="BH47" s="137">
        <f t="shared" si="23"/>
        <v>0</v>
      </c>
      <c r="BI47" s="137">
        <f t="shared" si="24"/>
        <v>0</v>
      </c>
      <c r="BJ47" s="173">
        <f t="shared" si="13"/>
        <v>0</v>
      </c>
      <c r="BK47" s="172">
        <f t="shared" si="14"/>
        <v>0</v>
      </c>
      <c r="BL47" s="137">
        <f t="shared" si="15"/>
        <v>0</v>
      </c>
      <c r="BM47" s="137">
        <f t="shared" si="16"/>
        <v>0</v>
      </c>
      <c r="BN47" s="137">
        <f t="shared" si="17"/>
        <v>0</v>
      </c>
      <c r="BO47" s="137">
        <f t="shared" si="18"/>
        <v>0</v>
      </c>
      <c r="BP47" s="173">
        <f t="shared" si="19"/>
        <v>0</v>
      </c>
      <c r="BQ47" s="140"/>
      <c r="BR47" s="141"/>
      <c r="BS47" s="142"/>
      <c r="BT47" s="146"/>
      <c r="BU47" s="142"/>
      <c r="BV47" s="144"/>
      <c r="BW47" s="145"/>
      <c r="BX47" s="142"/>
      <c r="BY47" s="144"/>
    </row>
    <row r="48" spans="1:77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5"/>
        <v>0</v>
      </c>
      <c r="O48" s="366"/>
      <c r="P48" s="174"/>
      <c r="Q48" s="174"/>
      <c r="R48" s="174"/>
      <c r="S48" s="174"/>
      <c r="T48" s="367">
        <f t="shared" si="6"/>
        <v>0</v>
      </c>
      <c r="U48" s="172"/>
      <c r="V48" s="137"/>
      <c r="W48" s="137"/>
      <c r="X48" s="137"/>
      <c r="Y48" s="137"/>
      <c r="Z48" s="138">
        <f t="shared" si="7"/>
        <v>0</v>
      </c>
      <c r="AA48" s="160"/>
      <c r="AB48" s="146"/>
      <c r="AC48" s="146"/>
      <c r="AD48" s="146"/>
      <c r="AE48" s="146"/>
      <c r="AF48" s="138">
        <f t="shared" si="8"/>
        <v>0</v>
      </c>
      <c r="AG48" s="205"/>
      <c r="AH48" s="146"/>
      <c r="AI48" s="146"/>
      <c r="AJ48" s="146"/>
      <c r="AK48" s="146"/>
      <c r="AL48" s="138">
        <f t="shared" si="9"/>
        <v>0</v>
      </c>
      <c r="AM48" s="160"/>
      <c r="AN48" s="146"/>
      <c r="AO48" s="146"/>
      <c r="AP48" s="146"/>
      <c r="AQ48" s="146"/>
      <c r="AR48" s="138">
        <f t="shared" si="10"/>
        <v>0</v>
      </c>
      <c r="AS48" s="160"/>
      <c r="AT48" s="146"/>
      <c r="AU48" s="146"/>
      <c r="AV48" s="146"/>
      <c r="AW48" s="146"/>
      <c r="AX48" s="138">
        <f t="shared" si="11"/>
        <v>0</v>
      </c>
      <c r="AY48" s="172"/>
      <c r="AZ48" s="137"/>
      <c r="BA48" s="137"/>
      <c r="BB48" s="137"/>
      <c r="BC48" s="137"/>
      <c r="BD48" s="138">
        <f t="shared" si="12"/>
        <v>0</v>
      </c>
      <c r="BE48" s="172">
        <f t="shared" si="20"/>
        <v>0</v>
      </c>
      <c r="BF48" s="137">
        <f t="shared" si="21"/>
        <v>0</v>
      </c>
      <c r="BG48" s="137">
        <f t="shared" si="22"/>
        <v>0</v>
      </c>
      <c r="BH48" s="137">
        <f t="shared" si="23"/>
        <v>0</v>
      </c>
      <c r="BI48" s="137">
        <f t="shared" si="24"/>
        <v>0</v>
      </c>
      <c r="BJ48" s="173">
        <f t="shared" si="13"/>
        <v>0</v>
      </c>
      <c r="BK48" s="172">
        <f t="shared" si="14"/>
        <v>0</v>
      </c>
      <c r="BL48" s="137">
        <f t="shared" si="15"/>
        <v>0</v>
      </c>
      <c r="BM48" s="137">
        <f t="shared" si="16"/>
        <v>0</v>
      </c>
      <c r="BN48" s="137">
        <f t="shared" si="17"/>
        <v>0</v>
      </c>
      <c r="BO48" s="137">
        <f t="shared" si="18"/>
        <v>0</v>
      </c>
      <c r="BP48" s="173">
        <f t="shared" si="19"/>
        <v>0</v>
      </c>
      <c r="BQ48" s="140"/>
      <c r="BR48" s="141"/>
      <c r="BS48" s="142"/>
      <c r="BT48" s="146"/>
      <c r="BU48" s="142"/>
      <c r="BV48" s="144"/>
      <c r="BW48" s="145">
        <v>125592</v>
      </c>
      <c r="BX48" s="142" t="s">
        <v>4895</v>
      </c>
      <c r="BY48" s="144">
        <v>44601</v>
      </c>
    </row>
    <row r="49" spans="1:77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5"/>
        <v>3250</v>
      </c>
      <c r="O49" s="366"/>
      <c r="P49" s="174"/>
      <c r="Q49" s="174"/>
      <c r="R49" s="174"/>
      <c r="S49" s="174"/>
      <c r="T49" s="367">
        <f t="shared" si="6"/>
        <v>0</v>
      </c>
      <c r="U49" s="172"/>
      <c r="V49" s="137"/>
      <c r="W49" s="137"/>
      <c r="X49" s="137"/>
      <c r="Y49" s="137"/>
      <c r="Z49" s="138">
        <f t="shared" si="7"/>
        <v>0</v>
      </c>
      <c r="AA49" s="160"/>
      <c r="AB49" s="146"/>
      <c r="AC49" s="146"/>
      <c r="AD49" s="146"/>
      <c r="AE49" s="146"/>
      <c r="AF49" s="138">
        <f t="shared" si="8"/>
        <v>0</v>
      </c>
      <c r="AG49" s="205"/>
      <c r="AH49" s="146"/>
      <c r="AI49" s="146"/>
      <c r="AJ49" s="146"/>
      <c r="AK49" s="146">
        <v>312000</v>
      </c>
      <c r="AL49" s="138">
        <f t="shared" si="9"/>
        <v>312000</v>
      </c>
      <c r="AM49" s="160"/>
      <c r="AN49" s="146"/>
      <c r="AO49" s="146"/>
      <c r="AP49" s="146"/>
      <c r="AQ49" s="146"/>
      <c r="AR49" s="138">
        <f t="shared" si="10"/>
        <v>0</v>
      </c>
      <c r="AS49" s="160"/>
      <c r="AT49" s="146"/>
      <c r="AU49" s="146"/>
      <c r="AV49" s="146"/>
      <c r="AW49" s="146"/>
      <c r="AX49" s="138">
        <f t="shared" si="11"/>
        <v>0</v>
      </c>
      <c r="AY49" s="172"/>
      <c r="AZ49" s="137"/>
      <c r="BA49" s="137"/>
      <c r="BB49" s="137"/>
      <c r="BC49" s="137"/>
      <c r="BD49" s="138">
        <f t="shared" si="12"/>
        <v>0</v>
      </c>
      <c r="BE49" s="172">
        <f t="shared" si="20"/>
        <v>0</v>
      </c>
      <c r="BF49" s="137">
        <f t="shared" si="21"/>
        <v>3250</v>
      </c>
      <c r="BG49" s="137">
        <f t="shared" si="22"/>
        <v>0</v>
      </c>
      <c r="BH49" s="137">
        <f t="shared" si="23"/>
        <v>0</v>
      </c>
      <c r="BI49" s="137">
        <f t="shared" si="24"/>
        <v>312000</v>
      </c>
      <c r="BJ49" s="173">
        <f t="shared" si="13"/>
        <v>315250</v>
      </c>
      <c r="BK49" s="172">
        <f t="shared" si="14"/>
        <v>0</v>
      </c>
      <c r="BL49" s="137">
        <f t="shared" si="15"/>
        <v>0</v>
      </c>
      <c r="BM49" s="137">
        <f t="shared" si="16"/>
        <v>0</v>
      </c>
      <c r="BN49" s="137">
        <f t="shared" si="17"/>
        <v>0</v>
      </c>
      <c r="BO49" s="137">
        <f t="shared" si="18"/>
        <v>0</v>
      </c>
      <c r="BP49" s="173">
        <f t="shared" si="19"/>
        <v>0</v>
      </c>
      <c r="BQ49" s="140"/>
      <c r="BR49" s="141"/>
      <c r="BS49" s="142"/>
      <c r="BT49" s="146"/>
      <c r="BU49" s="142"/>
      <c r="BV49" s="144"/>
      <c r="BW49" s="145"/>
      <c r="BX49" s="142"/>
      <c r="BY49" s="144"/>
    </row>
    <row r="50" spans="1:77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5"/>
        <v>3250</v>
      </c>
      <c r="O50" s="366"/>
      <c r="P50" s="174"/>
      <c r="Q50" s="174"/>
      <c r="R50" s="174"/>
      <c r="S50" s="174"/>
      <c r="T50" s="367">
        <f t="shared" si="6"/>
        <v>0</v>
      </c>
      <c r="U50" s="172"/>
      <c r="V50" s="137"/>
      <c r="W50" s="137"/>
      <c r="X50" s="137"/>
      <c r="Y50" s="137"/>
      <c r="Z50" s="138">
        <f t="shared" si="7"/>
        <v>0</v>
      </c>
      <c r="AA50" s="160"/>
      <c r="AB50" s="146"/>
      <c r="AC50" s="146"/>
      <c r="AD50" s="146"/>
      <c r="AE50" s="146"/>
      <c r="AF50" s="138">
        <f t="shared" si="8"/>
        <v>0</v>
      </c>
      <c r="AG50" s="205"/>
      <c r="AH50" s="146"/>
      <c r="AI50" s="146"/>
      <c r="AJ50" s="146"/>
      <c r="AK50" s="146">
        <v>115000</v>
      </c>
      <c r="AL50" s="138">
        <f t="shared" si="9"/>
        <v>115000</v>
      </c>
      <c r="AM50" s="160"/>
      <c r="AN50" s="146"/>
      <c r="AO50" s="146"/>
      <c r="AP50" s="146"/>
      <c r="AQ50" s="146"/>
      <c r="AR50" s="138">
        <f t="shared" si="10"/>
        <v>0</v>
      </c>
      <c r="AS50" s="160"/>
      <c r="AT50" s="146"/>
      <c r="AU50" s="146"/>
      <c r="AV50" s="146"/>
      <c r="AW50" s="146"/>
      <c r="AX50" s="138">
        <f t="shared" si="11"/>
        <v>0</v>
      </c>
      <c r="AY50" s="172"/>
      <c r="AZ50" s="137"/>
      <c r="BA50" s="137"/>
      <c r="BB50" s="137"/>
      <c r="BC50" s="137"/>
      <c r="BD50" s="138">
        <f t="shared" si="12"/>
        <v>0</v>
      </c>
      <c r="BE50" s="172">
        <f t="shared" si="20"/>
        <v>0</v>
      </c>
      <c r="BF50" s="137">
        <f t="shared" si="21"/>
        <v>3250</v>
      </c>
      <c r="BG50" s="137">
        <f t="shared" si="22"/>
        <v>0</v>
      </c>
      <c r="BH50" s="137">
        <f t="shared" si="23"/>
        <v>0</v>
      </c>
      <c r="BI50" s="137">
        <f t="shared" si="24"/>
        <v>115000</v>
      </c>
      <c r="BJ50" s="173">
        <f t="shared" si="13"/>
        <v>118250</v>
      </c>
      <c r="BK50" s="172">
        <f t="shared" si="14"/>
        <v>0</v>
      </c>
      <c r="BL50" s="137">
        <f t="shared" si="15"/>
        <v>0</v>
      </c>
      <c r="BM50" s="137">
        <f t="shared" si="16"/>
        <v>0</v>
      </c>
      <c r="BN50" s="137">
        <f t="shared" si="17"/>
        <v>0</v>
      </c>
      <c r="BO50" s="137">
        <f t="shared" si="18"/>
        <v>0</v>
      </c>
      <c r="BP50" s="173">
        <f t="shared" si="19"/>
        <v>0</v>
      </c>
      <c r="BQ50" s="140"/>
      <c r="BR50" s="141"/>
      <c r="BS50" s="142"/>
      <c r="BT50" s="146"/>
      <c r="BU50" s="142"/>
      <c r="BV50" s="144"/>
      <c r="BW50" s="145"/>
      <c r="BX50" s="142"/>
      <c r="BY50" s="144"/>
    </row>
    <row r="51" spans="1:77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5"/>
        <v>11375</v>
      </c>
      <c r="O51" s="366"/>
      <c r="P51" s="174"/>
      <c r="Q51" s="174"/>
      <c r="R51" s="174"/>
      <c r="S51" s="174"/>
      <c r="T51" s="367">
        <f t="shared" si="6"/>
        <v>0</v>
      </c>
      <c r="U51" s="172"/>
      <c r="V51" s="137"/>
      <c r="W51" s="137"/>
      <c r="X51" s="137"/>
      <c r="Y51" s="137"/>
      <c r="Z51" s="138">
        <f t="shared" si="7"/>
        <v>0</v>
      </c>
      <c r="AA51" s="160"/>
      <c r="AB51" s="146"/>
      <c r="AC51" s="146"/>
      <c r="AD51" s="146"/>
      <c r="AE51" s="146"/>
      <c r="AF51" s="138">
        <f t="shared" si="8"/>
        <v>0</v>
      </c>
      <c r="AG51" s="205"/>
      <c r="AH51" s="146"/>
      <c r="AI51" s="146"/>
      <c r="AJ51" s="146"/>
      <c r="AK51" s="146">
        <v>34000</v>
      </c>
      <c r="AL51" s="138">
        <f t="shared" si="9"/>
        <v>34000</v>
      </c>
      <c r="AM51" s="160"/>
      <c r="AN51" s="146"/>
      <c r="AO51" s="146"/>
      <c r="AP51" s="146"/>
      <c r="AQ51" s="146"/>
      <c r="AR51" s="138">
        <f t="shared" si="10"/>
        <v>0</v>
      </c>
      <c r="AS51" s="160"/>
      <c r="AT51" s="146"/>
      <c r="AU51" s="146"/>
      <c r="AV51" s="146"/>
      <c r="AW51" s="146"/>
      <c r="AX51" s="138">
        <f t="shared" si="11"/>
        <v>0</v>
      </c>
      <c r="AY51" s="172"/>
      <c r="AZ51" s="137"/>
      <c r="BA51" s="137"/>
      <c r="BB51" s="137"/>
      <c r="BC51" s="137"/>
      <c r="BD51" s="138">
        <f t="shared" si="12"/>
        <v>0</v>
      </c>
      <c r="BE51" s="172">
        <f t="shared" si="20"/>
        <v>0</v>
      </c>
      <c r="BF51" s="137">
        <f t="shared" si="21"/>
        <v>11375</v>
      </c>
      <c r="BG51" s="137">
        <f t="shared" si="22"/>
        <v>0</v>
      </c>
      <c r="BH51" s="137">
        <f t="shared" si="23"/>
        <v>0</v>
      </c>
      <c r="BI51" s="137">
        <f t="shared" si="24"/>
        <v>34000</v>
      </c>
      <c r="BJ51" s="173">
        <f t="shared" si="13"/>
        <v>45375</v>
      </c>
      <c r="BK51" s="172">
        <f t="shared" si="14"/>
        <v>0</v>
      </c>
      <c r="BL51" s="137">
        <f t="shared" si="15"/>
        <v>0</v>
      </c>
      <c r="BM51" s="137">
        <f t="shared" si="16"/>
        <v>0</v>
      </c>
      <c r="BN51" s="137">
        <f t="shared" si="17"/>
        <v>0</v>
      </c>
      <c r="BO51" s="137">
        <f t="shared" si="18"/>
        <v>0</v>
      </c>
      <c r="BP51" s="173">
        <f t="shared" si="19"/>
        <v>0</v>
      </c>
      <c r="BQ51" s="140"/>
      <c r="BR51" s="141"/>
      <c r="BS51" s="142"/>
      <c r="BT51" s="146"/>
      <c r="BU51" s="142"/>
      <c r="BV51" s="144"/>
      <c r="BW51" s="145"/>
      <c r="BX51" s="142"/>
      <c r="BY51" s="144"/>
    </row>
    <row r="52" spans="1:77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5"/>
        <v>17550</v>
      </c>
      <c r="O52" s="366"/>
      <c r="P52" s="174"/>
      <c r="Q52" s="174"/>
      <c r="R52" s="174"/>
      <c r="S52" s="174"/>
      <c r="T52" s="367">
        <f t="shared" si="6"/>
        <v>0</v>
      </c>
      <c r="U52" s="172"/>
      <c r="V52" s="137"/>
      <c r="W52" s="137"/>
      <c r="X52" s="137"/>
      <c r="Y52" s="137"/>
      <c r="Z52" s="138">
        <f t="shared" si="7"/>
        <v>0</v>
      </c>
      <c r="AA52" s="160"/>
      <c r="AB52" s="146"/>
      <c r="AC52" s="146"/>
      <c r="AD52" s="146"/>
      <c r="AE52" s="146"/>
      <c r="AF52" s="138">
        <f t="shared" si="8"/>
        <v>0</v>
      </c>
      <c r="AG52" s="205"/>
      <c r="AH52" s="146"/>
      <c r="AI52" s="146"/>
      <c r="AJ52" s="146"/>
      <c r="AK52" s="146">
        <v>76000</v>
      </c>
      <c r="AL52" s="138">
        <f t="shared" si="9"/>
        <v>76000</v>
      </c>
      <c r="AM52" s="160"/>
      <c r="AN52" s="146"/>
      <c r="AO52" s="146"/>
      <c r="AP52" s="146"/>
      <c r="AQ52" s="146"/>
      <c r="AR52" s="138">
        <f t="shared" si="10"/>
        <v>0</v>
      </c>
      <c r="AS52" s="160"/>
      <c r="AT52" s="146"/>
      <c r="AU52" s="146"/>
      <c r="AV52" s="146"/>
      <c r="AW52" s="146"/>
      <c r="AX52" s="138">
        <f t="shared" si="11"/>
        <v>0</v>
      </c>
      <c r="AY52" s="172"/>
      <c r="AZ52" s="137"/>
      <c r="BA52" s="137"/>
      <c r="BB52" s="137"/>
      <c r="BC52" s="137"/>
      <c r="BD52" s="138">
        <f t="shared" si="12"/>
        <v>0</v>
      </c>
      <c r="BE52" s="172">
        <f t="shared" si="20"/>
        <v>0</v>
      </c>
      <c r="BF52" s="137">
        <f t="shared" si="21"/>
        <v>17550</v>
      </c>
      <c r="BG52" s="137">
        <f t="shared" si="22"/>
        <v>0</v>
      </c>
      <c r="BH52" s="137">
        <f t="shared" si="23"/>
        <v>0</v>
      </c>
      <c r="BI52" s="137">
        <f t="shared" si="24"/>
        <v>76000</v>
      </c>
      <c r="BJ52" s="173">
        <f t="shared" si="13"/>
        <v>93550</v>
      </c>
      <c r="BK52" s="172">
        <f t="shared" si="14"/>
        <v>0</v>
      </c>
      <c r="BL52" s="137">
        <f t="shared" si="15"/>
        <v>0</v>
      </c>
      <c r="BM52" s="137">
        <f t="shared" si="16"/>
        <v>0</v>
      </c>
      <c r="BN52" s="137">
        <f t="shared" si="17"/>
        <v>0</v>
      </c>
      <c r="BO52" s="137">
        <f t="shared" si="18"/>
        <v>0</v>
      </c>
      <c r="BP52" s="173">
        <f t="shared" si="19"/>
        <v>0</v>
      </c>
      <c r="BQ52" s="140"/>
      <c r="BR52" s="141"/>
      <c r="BS52" s="142"/>
      <c r="BT52" s="146"/>
      <c r="BU52" s="142"/>
      <c r="BV52" s="144"/>
      <c r="BW52" s="145"/>
      <c r="BX52" s="142"/>
      <c r="BY52" s="144"/>
    </row>
    <row r="53" spans="1:77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5"/>
        <v>0</v>
      </c>
      <c r="O53" s="366"/>
      <c r="P53" s="174"/>
      <c r="Q53" s="174"/>
      <c r="R53" s="174"/>
      <c r="S53" s="174"/>
      <c r="T53" s="367">
        <f t="shared" si="6"/>
        <v>0</v>
      </c>
      <c r="U53" s="172"/>
      <c r="V53" s="137"/>
      <c r="W53" s="137"/>
      <c r="X53" s="137"/>
      <c r="Y53" s="137"/>
      <c r="Z53" s="138">
        <f t="shared" si="7"/>
        <v>0</v>
      </c>
      <c r="AA53" s="160"/>
      <c r="AB53" s="146"/>
      <c r="AC53" s="146"/>
      <c r="AD53" s="146"/>
      <c r="AE53" s="146"/>
      <c r="AF53" s="138">
        <f t="shared" si="8"/>
        <v>0</v>
      </c>
      <c r="AG53" s="205"/>
      <c r="AH53" s="146"/>
      <c r="AI53" s="146"/>
      <c r="AJ53" s="146"/>
      <c r="AK53" s="146"/>
      <c r="AL53" s="138">
        <f t="shared" si="9"/>
        <v>0</v>
      </c>
      <c r="AM53" s="160"/>
      <c r="AN53" s="146"/>
      <c r="AO53" s="146"/>
      <c r="AP53" s="146"/>
      <c r="AQ53" s="146"/>
      <c r="AR53" s="138">
        <f t="shared" si="10"/>
        <v>0</v>
      </c>
      <c r="AS53" s="160"/>
      <c r="AT53" s="146"/>
      <c r="AU53" s="146"/>
      <c r="AV53" s="146"/>
      <c r="AW53" s="146"/>
      <c r="AX53" s="138">
        <f t="shared" si="11"/>
        <v>0</v>
      </c>
      <c r="AY53" s="172"/>
      <c r="AZ53" s="137"/>
      <c r="BA53" s="137"/>
      <c r="BB53" s="137"/>
      <c r="BC53" s="137"/>
      <c r="BD53" s="138">
        <f t="shared" si="12"/>
        <v>0</v>
      </c>
      <c r="BE53" s="172">
        <f t="shared" si="20"/>
        <v>0</v>
      </c>
      <c r="BF53" s="137">
        <f t="shared" si="21"/>
        <v>0</v>
      </c>
      <c r="BG53" s="137">
        <f t="shared" si="22"/>
        <v>0</v>
      </c>
      <c r="BH53" s="137">
        <f t="shared" si="23"/>
        <v>0</v>
      </c>
      <c r="BI53" s="137">
        <f t="shared" si="24"/>
        <v>0</v>
      </c>
      <c r="BJ53" s="173">
        <f t="shared" si="13"/>
        <v>0</v>
      </c>
      <c r="BK53" s="172">
        <f t="shared" si="14"/>
        <v>0</v>
      </c>
      <c r="BL53" s="137">
        <f t="shared" si="15"/>
        <v>0</v>
      </c>
      <c r="BM53" s="137">
        <f t="shared" si="16"/>
        <v>0</v>
      </c>
      <c r="BN53" s="137">
        <f t="shared" si="17"/>
        <v>0</v>
      </c>
      <c r="BO53" s="137">
        <f t="shared" si="18"/>
        <v>0</v>
      </c>
      <c r="BP53" s="173">
        <f t="shared" si="19"/>
        <v>0</v>
      </c>
      <c r="BQ53" s="140"/>
      <c r="BR53" s="141"/>
      <c r="BS53" s="142"/>
      <c r="BT53" s="146"/>
      <c r="BU53" s="142"/>
      <c r="BV53" s="144"/>
      <c r="BW53" s="145"/>
      <c r="BX53" s="142"/>
      <c r="BY53" s="144"/>
    </row>
    <row r="54" spans="1:77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5"/>
        <v>0</v>
      </c>
      <c r="O54" s="366"/>
      <c r="P54" s="174"/>
      <c r="Q54" s="174"/>
      <c r="R54" s="174"/>
      <c r="S54" s="174"/>
      <c r="T54" s="367">
        <f t="shared" si="6"/>
        <v>0</v>
      </c>
      <c r="U54" s="172"/>
      <c r="V54" s="137"/>
      <c r="W54" s="137"/>
      <c r="X54" s="137"/>
      <c r="Y54" s="137"/>
      <c r="Z54" s="138">
        <f t="shared" si="7"/>
        <v>0</v>
      </c>
      <c r="AA54" s="160"/>
      <c r="AB54" s="146"/>
      <c r="AC54" s="146"/>
      <c r="AD54" s="146"/>
      <c r="AE54" s="146"/>
      <c r="AF54" s="138">
        <f t="shared" si="8"/>
        <v>0</v>
      </c>
      <c r="AG54" s="205"/>
      <c r="AH54" s="146"/>
      <c r="AI54" s="146"/>
      <c r="AJ54" s="146"/>
      <c r="AK54" s="146"/>
      <c r="AL54" s="138">
        <f t="shared" si="9"/>
        <v>0</v>
      </c>
      <c r="AM54" s="160"/>
      <c r="AN54" s="146"/>
      <c r="AO54" s="146"/>
      <c r="AP54" s="146"/>
      <c r="AQ54" s="146"/>
      <c r="AR54" s="138">
        <f t="shared" si="10"/>
        <v>0</v>
      </c>
      <c r="AS54" s="160"/>
      <c r="AT54" s="146"/>
      <c r="AU54" s="146"/>
      <c r="AV54" s="146"/>
      <c r="AW54" s="146"/>
      <c r="AX54" s="138">
        <f t="shared" si="11"/>
        <v>0</v>
      </c>
      <c r="AY54" s="172"/>
      <c r="AZ54" s="137"/>
      <c r="BA54" s="137"/>
      <c r="BB54" s="137"/>
      <c r="BC54" s="137"/>
      <c r="BD54" s="138">
        <f t="shared" si="12"/>
        <v>0</v>
      </c>
      <c r="BE54" s="172">
        <f t="shared" si="20"/>
        <v>0</v>
      </c>
      <c r="BF54" s="137">
        <f t="shared" si="21"/>
        <v>0</v>
      </c>
      <c r="BG54" s="137">
        <f t="shared" si="22"/>
        <v>0</v>
      </c>
      <c r="BH54" s="137">
        <f t="shared" si="23"/>
        <v>0</v>
      </c>
      <c r="BI54" s="137">
        <f t="shared" si="24"/>
        <v>0</v>
      </c>
      <c r="BJ54" s="173">
        <f t="shared" si="13"/>
        <v>0</v>
      </c>
      <c r="BK54" s="172">
        <f t="shared" si="14"/>
        <v>0</v>
      </c>
      <c r="BL54" s="137">
        <f t="shared" si="15"/>
        <v>0</v>
      </c>
      <c r="BM54" s="137">
        <f t="shared" si="16"/>
        <v>0</v>
      </c>
      <c r="BN54" s="137">
        <f t="shared" si="17"/>
        <v>0</v>
      </c>
      <c r="BO54" s="137">
        <f t="shared" si="18"/>
        <v>0</v>
      </c>
      <c r="BP54" s="173">
        <f t="shared" si="19"/>
        <v>0</v>
      </c>
      <c r="BQ54" s="140"/>
      <c r="BR54" s="141"/>
      <c r="BS54" s="142"/>
      <c r="BT54" s="146"/>
      <c r="BU54" s="142"/>
      <c r="BV54" s="144"/>
      <c r="BW54" s="145"/>
      <c r="BX54" s="142"/>
      <c r="BY54" s="144"/>
    </row>
    <row r="55" spans="1:77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5"/>
        <v>0</v>
      </c>
      <c r="O55" s="366"/>
      <c r="P55" s="174"/>
      <c r="Q55" s="174"/>
      <c r="R55" s="174"/>
      <c r="S55" s="174"/>
      <c r="T55" s="367">
        <f t="shared" si="6"/>
        <v>0</v>
      </c>
      <c r="U55" s="172"/>
      <c r="V55" s="137"/>
      <c r="W55" s="137"/>
      <c r="X55" s="137"/>
      <c r="Y55" s="137"/>
      <c r="Z55" s="138">
        <f t="shared" si="7"/>
        <v>0</v>
      </c>
      <c r="AA55" s="160"/>
      <c r="AB55" s="146"/>
      <c r="AC55" s="146"/>
      <c r="AD55" s="146"/>
      <c r="AE55" s="146"/>
      <c r="AF55" s="138">
        <f t="shared" si="8"/>
        <v>0</v>
      </c>
      <c r="AG55" s="205"/>
      <c r="AH55" s="146"/>
      <c r="AI55" s="146"/>
      <c r="AJ55" s="146"/>
      <c r="AK55" s="146"/>
      <c r="AL55" s="138">
        <f t="shared" si="9"/>
        <v>0</v>
      </c>
      <c r="AM55" s="160"/>
      <c r="AN55" s="146"/>
      <c r="AO55" s="146"/>
      <c r="AP55" s="146"/>
      <c r="AQ55" s="146"/>
      <c r="AR55" s="138">
        <f t="shared" si="10"/>
        <v>0</v>
      </c>
      <c r="AS55" s="160"/>
      <c r="AT55" s="146"/>
      <c r="AU55" s="146"/>
      <c r="AV55" s="146"/>
      <c r="AW55" s="146"/>
      <c r="AX55" s="138">
        <f t="shared" si="11"/>
        <v>0</v>
      </c>
      <c r="AY55" s="172"/>
      <c r="AZ55" s="137"/>
      <c r="BA55" s="137"/>
      <c r="BB55" s="137"/>
      <c r="BC55" s="137"/>
      <c r="BD55" s="138">
        <f t="shared" si="12"/>
        <v>0</v>
      </c>
      <c r="BE55" s="172">
        <f t="shared" si="20"/>
        <v>0</v>
      </c>
      <c r="BF55" s="137">
        <f t="shared" si="21"/>
        <v>0</v>
      </c>
      <c r="BG55" s="137">
        <f t="shared" si="22"/>
        <v>0</v>
      </c>
      <c r="BH55" s="137">
        <f t="shared" si="23"/>
        <v>0</v>
      </c>
      <c r="BI55" s="137">
        <f t="shared" si="24"/>
        <v>0</v>
      </c>
      <c r="BJ55" s="173">
        <f t="shared" si="13"/>
        <v>0</v>
      </c>
      <c r="BK55" s="172">
        <f t="shared" si="14"/>
        <v>0</v>
      </c>
      <c r="BL55" s="137">
        <f t="shared" si="15"/>
        <v>0</v>
      </c>
      <c r="BM55" s="137">
        <f t="shared" si="16"/>
        <v>0</v>
      </c>
      <c r="BN55" s="137">
        <f t="shared" si="17"/>
        <v>0</v>
      </c>
      <c r="BO55" s="137">
        <f t="shared" si="18"/>
        <v>0</v>
      </c>
      <c r="BP55" s="173">
        <f t="shared" si="19"/>
        <v>0</v>
      </c>
      <c r="BQ55" s="140"/>
      <c r="BR55" s="141"/>
      <c r="BS55" s="142"/>
      <c r="BT55" s="146"/>
      <c r="BU55" s="142"/>
      <c r="BV55" s="144"/>
      <c r="BW55" s="145"/>
      <c r="BX55" s="142"/>
      <c r="BY55" s="144"/>
    </row>
    <row r="56" spans="1:77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5"/>
        <v>0</v>
      </c>
      <c r="O56" s="366"/>
      <c r="P56" s="174"/>
      <c r="Q56" s="174"/>
      <c r="R56" s="174"/>
      <c r="S56" s="174"/>
      <c r="T56" s="367">
        <f t="shared" si="6"/>
        <v>0</v>
      </c>
      <c r="U56" s="172"/>
      <c r="V56" s="137"/>
      <c r="W56" s="137"/>
      <c r="X56" s="137"/>
      <c r="Y56" s="137"/>
      <c r="Z56" s="138">
        <f t="shared" si="7"/>
        <v>0</v>
      </c>
      <c r="AA56" s="160"/>
      <c r="AB56" s="146"/>
      <c r="AC56" s="146"/>
      <c r="AD56" s="146"/>
      <c r="AE56" s="146"/>
      <c r="AF56" s="138">
        <f t="shared" si="8"/>
        <v>0</v>
      </c>
      <c r="AG56" s="205"/>
      <c r="AH56" s="146"/>
      <c r="AI56" s="146"/>
      <c r="AJ56" s="146"/>
      <c r="AK56" s="146"/>
      <c r="AL56" s="138">
        <f t="shared" si="9"/>
        <v>0</v>
      </c>
      <c r="AM56" s="160"/>
      <c r="AN56" s="146"/>
      <c r="AO56" s="146"/>
      <c r="AP56" s="146"/>
      <c r="AQ56" s="146"/>
      <c r="AR56" s="138">
        <f t="shared" si="10"/>
        <v>0</v>
      </c>
      <c r="AS56" s="160"/>
      <c r="AT56" s="146"/>
      <c r="AU56" s="146"/>
      <c r="AV56" s="146"/>
      <c r="AW56" s="146"/>
      <c r="AX56" s="138">
        <f t="shared" si="11"/>
        <v>0</v>
      </c>
      <c r="AY56" s="172"/>
      <c r="AZ56" s="137"/>
      <c r="BA56" s="137"/>
      <c r="BB56" s="137"/>
      <c r="BC56" s="137"/>
      <c r="BD56" s="138">
        <f t="shared" si="12"/>
        <v>0</v>
      </c>
      <c r="BE56" s="172">
        <f t="shared" si="20"/>
        <v>0</v>
      </c>
      <c r="BF56" s="137">
        <f t="shared" si="21"/>
        <v>0</v>
      </c>
      <c r="BG56" s="137">
        <f t="shared" si="22"/>
        <v>0</v>
      </c>
      <c r="BH56" s="137">
        <f t="shared" si="23"/>
        <v>0</v>
      </c>
      <c r="BI56" s="137">
        <f t="shared" si="24"/>
        <v>0</v>
      </c>
      <c r="BJ56" s="173">
        <f t="shared" si="13"/>
        <v>0</v>
      </c>
      <c r="BK56" s="172">
        <f t="shared" si="14"/>
        <v>0</v>
      </c>
      <c r="BL56" s="137">
        <f t="shared" si="15"/>
        <v>0</v>
      </c>
      <c r="BM56" s="137">
        <f t="shared" si="16"/>
        <v>0</v>
      </c>
      <c r="BN56" s="137">
        <f t="shared" si="17"/>
        <v>0</v>
      </c>
      <c r="BO56" s="137">
        <f t="shared" si="18"/>
        <v>0</v>
      </c>
      <c r="BP56" s="173">
        <f t="shared" si="19"/>
        <v>0</v>
      </c>
      <c r="BQ56" s="140"/>
      <c r="BR56" s="141"/>
      <c r="BS56" s="142"/>
      <c r="BT56" s="146"/>
      <c r="BU56" s="142"/>
      <c r="BV56" s="144"/>
      <c r="BW56" s="145"/>
      <c r="BX56" s="142"/>
      <c r="BY56" s="144"/>
    </row>
    <row r="57" spans="1:77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5"/>
        <v>0</v>
      </c>
      <c r="O57" s="366"/>
      <c r="P57" s="174"/>
      <c r="Q57" s="174"/>
      <c r="R57" s="174"/>
      <c r="S57" s="174"/>
      <c r="T57" s="367">
        <f t="shared" si="6"/>
        <v>0</v>
      </c>
      <c r="U57" s="172"/>
      <c r="V57" s="137"/>
      <c r="W57" s="137"/>
      <c r="X57" s="137"/>
      <c r="Y57" s="137"/>
      <c r="Z57" s="138">
        <f t="shared" si="7"/>
        <v>0</v>
      </c>
      <c r="AA57" s="160"/>
      <c r="AB57" s="146"/>
      <c r="AC57" s="146"/>
      <c r="AD57" s="146"/>
      <c r="AE57" s="146"/>
      <c r="AF57" s="138">
        <f t="shared" si="8"/>
        <v>0</v>
      </c>
      <c r="AG57" s="205"/>
      <c r="AH57" s="146"/>
      <c r="AI57" s="146"/>
      <c r="AJ57" s="146"/>
      <c r="AK57" s="146"/>
      <c r="AL57" s="138">
        <f t="shared" si="9"/>
        <v>0</v>
      </c>
      <c r="AM57" s="160"/>
      <c r="AN57" s="146"/>
      <c r="AO57" s="146"/>
      <c r="AP57" s="146"/>
      <c r="AQ57" s="146"/>
      <c r="AR57" s="138">
        <f t="shared" si="10"/>
        <v>0</v>
      </c>
      <c r="AS57" s="160"/>
      <c r="AT57" s="146"/>
      <c r="AU57" s="146"/>
      <c r="AV57" s="146"/>
      <c r="AW57" s="146"/>
      <c r="AX57" s="138">
        <f t="shared" si="11"/>
        <v>0</v>
      </c>
      <c r="AY57" s="172"/>
      <c r="AZ57" s="137"/>
      <c r="BA57" s="137"/>
      <c r="BB57" s="137"/>
      <c r="BC57" s="137"/>
      <c r="BD57" s="138">
        <f t="shared" si="12"/>
        <v>0</v>
      </c>
      <c r="BE57" s="172">
        <f t="shared" si="20"/>
        <v>0</v>
      </c>
      <c r="BF57" s="137">
        <f t="shared" si="21"/>
        <v>0</v>
      </c>
      <c r="BG57" s="137">
        <f t="shared" si="22"/>
        <v>0</v>
      </c>
      <c r="BH57" s="137">
        <f t="shared" si="23"/>
        <v>0</v>
      </c>
      <c r="BI57" s="137">
        <f t="shared" si="24"/>
        <v>0</v>
      </c>
      <c r="BJ57" s="173">
        <f t="shared" si="13"/>
        <v>0</v>
      </c>
      <c r="BK57" s="172">
        <f t="shared" si="14"/>
        <v>0</v>
      </c>
      <c r="BL57" s="137">
        <f t="shared" si="15"/>
        <v>0</v>
      </c>
      <c r="BM57" s="137">
        <f t="shared" si="16"/>
        <v>0</v>
      </c>
      <c r="BN57" s="137">
        <f t="shared" si="17"/>
        <v>0</v>
      </c>
      <c r="BO57" s="137">
        <f t="shared" si="18"/>
        <v>0</v>
      </c>
      <c r="BP57" s="173">
        <f t="shared" si="19"/>
        <v>0</v>
      </c>
      <c r="BQ57" s="140"/>
      <c r="BR57" s="141"/>
      <c r="BS57" s="142"/>
      <c r="BT57" s="146"/>
      <c r="BU57" s="142"/>
      <c r="BV57" s="144"/>
      <c r="BW57" s="145"/>
      <c r="BX57" s="142"/>
      <c r="BY57" s="144"/>
    </row>
    <row r="58" spans="1:77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5"/>
        <v>0</v>
      </c>
      <c r="O58" s="366"/>
      <c r="P58" s="174"/>
      <c r="Q58" s="174"/>
      <c r="R58" s="174"/>
      <c r="S58" s="174"/>
      <c r="T58" s="367">
        <f t="shared" si="6"/>
        <v>0</v>
      </c>
      <c r="U58" s="172"/>
      <c r="V58" s="137"/>
      <c r="W58" s="137"/>
      <c r="X58" s="137"/>
      <c r="Y58" s="137"/>
      <c r="Z58" s="138">
        <f t="shared" si="7"/>
        <v>0</v>
      </c>
      <c r="AA58" s="160"/>
      <c r="AB58" s="146"/>
      <c r="AC58" s="146"/>
      <c r="AD58" s="146"/>
      <c r="AE58" s="146"/>
      <c r="AF58" s="138">
        <f t="shared" si="8"/>
        <v>0</v>
      </c>
      <c r="AG58" s="205"/>
      <c r="AH58" s="146"/>
      <c r="AI58" s="146"/>
      <c r="AJ58" s="146"/>
      <c r="AK58" s="146"/>
      <c r="AL58" s="138">
        <f t="shared" si="9"/>
        <v>0</v>
      </c>
      <c r="AM58" s="160"/>
      <c r="AN58" s="146"/>
      <c r="AO58" s="146"/>
      <c r="AP58" s="146"/>
      <c r="AQ58" s="146"/>
      <c r="AR58" s="138">
        <f t="shared" si="10"/>
        <v>0</v>
      </c>
      <c r="AS58" s="160"/>
      <c r="AT58" s="146"/>
      <c r="AU58" s="146"/>
      <c r="AV58" s="146"/>
      <c r="AW58" s="146"/>
      <c r="AX58" s="138">
        <f t="shared" si="11"/>
        <v>0</v>
      </c>
      <c r="AY58" s="172"/>
      <c r="AZ58" s="137"/>
      <c r="BA58" s="137"/>
      <c r="BB58" s="137"/>
      <c r="BC58" s="137"/>
      <c r="BD58" s="138">
        <f t="shared" si="12"/>
        <v>0</v>
      </c>
      <c r="BE58" s="172">
        <f t="shared" si="20"/>
        <v>0</v>
      </c>
      <c r="BF58" s="137">
        <f t="shared" si="21"/>
        <v>0</v>
      </c>
      <c r="BG58" s="137">
        <f t="shared" si="22"/>
        <v>0</v>
      </c>
      <c r="BH58" s="137">
        <f t="shared" si="23"/>
        <v>0</v>
      </c>
      <c r="BI58" s="137">
        <f t="shared" si="24"/>
        <v>0</v>
      </c>
      <c r="BJ58" s="173">
        <f t="shared" si="13"/>
        <v>0</v>
      </c>
      <c r="BK58" s="172">
        <f t="shared" si="14"/>
        <v>0</v>
      </c>
      <c r="BL58" s="137">
        <f t="shared" si="15"/>
        <v>0</v>
      </c>
      <c r="BM58" s="137">
        <f t="shared" si="16"/>
        <v>0</v>
      </c>
      <c r="BN58" s="137">
        <f t="shared" si="17"/>
        <v>0</v>
      </c>
      <c r="BO58" s="137">
        <f t="shared" si="18"/>
        <v>0</v>
      </c>
      <c r="BP58" s="173">
        <f t="shared" si="19"/>
        <v>0</v>
      </c>
      <c r="BQ58" s="140"/>
      <c r="BR58" s="141"/>
      <c r="BS58" s="142"/>
      <c r="BT58" s="146"/>
      <c r="BU58" s="142"/>
      <c r="BV58" s="144"/>
      <c r="BW58" s="145"/>
      <c r="BX58" s="142"/>
      <c r="BY58" s="144"/>
    </row>
    <row r="59" spans="1:77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5"/>
        <v>0</v>
      </c>
      <c r="O59" s="366"/>
      <c r="P59" s="174"/>
      <c r="Q59" s="174"/>
      <c r="R59" s="174"/>
      <c r="S59" s="174"/>
      <c r="T59" s="367">
        <f t="shared" si="6"/>
        <v>0</v>
      </c>
      <c r="U59" s="172"/>
      <c r="V59" s="137"/>
      <c r="W59" s="137"/>
      <c r="X59" s="137"/>
      <c r="Y59" s="137"/>
      <c r="Z59" s="138">
        <f t="shared" si="7"/>
        <v>0</v>
      </c>
      <c r="AA59" s="160"/>
      <c r="AB59" s="146"/>
      <c r="AC59" s="146"/>
      <c r="AD59" s="146"/>
      <c r="AE59" s="146"/>
      <c r="AF59" s="138">
        <f t="shared" si="8"/>
        <v>0</v>
      </c>
      <c r="AG59" s="205"/>
      <c r="AH59" s="146"/>
      <c r="AI59" s="146"/>
      <c r="AJ59" s="146"/>
      <c r="AK59" s="146"/>
      <c r="AL59" s="138">
        <f t="shared" si="9"/>
        <v>0</v>
      </c>
      <c r="AM59" s="160"/>
      <c r="AN59" s="146"/>
      <c r="AO59" s="146"/>
      <c r="AP59" s="146"/>
      <c r="AQ59" s="146"/>
      <c r="AR59" s="138">
        <f t="shared" si="10"/>
        <v>0</v>
      </c>
      <c r="AS59" s="160"/>
      <c r="AT59" s="146"/>
      <c r="AU59" s="146"/>
      <c r="AV59" s="146"/>
      <c r="AW59" s="146"/>
      <c r="AX59" s="138">
        <f t="shared" si="11"/>
        <v>0</v>
      </c>
      <c r="AY59" s="172"/>
      <c r="AZ59" s="137"/>
      <c r="BA59" s="137"/>
      <c r="BB59" s="137"/>
      <c r="BC59" s="137"/>
      <c r="BD59" s="138">
        <f t="shared" si="12"/>
        <v>0</v>
      </c>
      <c r="BE59" s="172">
        <f t="shared" si="20"/>
        <v>0</v>
      </c>
      <c r="BF59" s="137">
        <f t="shared" si="21"/>
        <v>0</v>
      </c>
      <c r="BG59" s="137">
        <f t="shared" si="22"/>
        <v>0</v>
      </c>
      <c r="BH59" s="137">
        <f t="shared" si="23"/>
        <v>0</v>
      </c>
      <c r="BI59" s="137">
        <f t="shared" si="24"/>
        <v>0</v>
      </c>
      <c r="BJ59" s="173">
        <f t="shared" si="13"/>
        <v>0</v>
      </c>
      <c r="BK59" s="172">
        <f t="shared" si="14"/>
        <v>0</v>
      </c>
      <c r="BL59" s="137">
        <f t="shared" si="15"/>
        <v>0</v>
      </c>
      <c r="BM59" s="137">
        <f t="shared" si="16"/>
        <v>0</v>
      </c>
      <c r="BN59" s="137">
        <f t="shared" si="17"/>
        <v>0</v>
      </c>
      <c r="BO59" s="137">
        <f t="shared" si="18"/>
        <v>0</v>
      </c>
      <c r="BP59" s="173">
        <f t="shared" si="19"/>
        <v>0</v>
      </c>
      <c r="BQ59" s="140"/>
      <c r="BR59" s="141"/>
      <c r="BS59" s="142"/>
      <c r="BT59" s="146"/>
      <c r="BU59" s="142"/>
      <c r="BV59" s="144"/>
      <c r="BW59" s="145"/>
      <c r="BX59" s="142"/>
      <c r="BY59" s="144"/>
    </row>
    <row r="60" spans="1:77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5"/>
        <v>0</v>
      </c>
      <c r="O60" s="366"/>
      <c r="P60" s="174"/>
      <c r="Q60" s="174"/>
      <c r="R60" s="174"/>
      <c r="S60" s="174"/>
      <c r="T60" s="367">
        <f t="shared" si="6"/>
        <v>0</v>
      </c>
      <c r="U60" s="172"/>
      <c r="V60" s="137"/>
      <c r="W60" s="137"/>
      <c r="X60" s="137"/>
      <c r="Y60" s="137"/>
      <c r="Z60" s="138">
        <f t="shared" si="7"/>
        <v>0</v>
      </c>
      <c r="AA60" s="160"/>
      <c r="AB60" s="146"/>
      <c r="AC60" s="146"/>
      <c r="AD60" s="146"/>
      <c r="AE60" s="146"/>
      <c r="AF60" s="138">
        <f t="shared" si="8"/>
        <v>0</v>
      </c>
      <c r="AG60" s="205"/>
      <c r="AH60" s="146"/>
      <c r="AI60" s="146"/>
      <c r="AJ60" s="146"/>
      <c r="AK60" s="146"/>
      <c r="AL60" s="138">
        <f t="shared" si="9"/>
        <v>0</v>
      </c>
      <c r="AM60" s="160"/>
      <c r="AN60" s="146"/>
      <c r="AO60" s="146"/>
      <c r="AP60" s="146"/>
      <c r="AQ60" s="146"/>
      <c r="AR60" s="138">
        <f t="shared" si="10"/>
        <v>0</v>
      </c>
      <c r="AS60" s="160"/>
      <c r="AT60" s="146"/>
      <c r="AU60" s="146"/>
      <c r="AV60" s="146"/>
      <c r="AW60" s="146"/>
      <c r="AX60" s="138">
        <f t="shared" si="11"/>
        <v>0</v>
      </c>
      <c r="AY60" s="172"/>
      <c r="AZ60" s="137"/>
      <c r="BA60" s="137"/>
      <c r="BB60" s="137"/>
      <c r="BC60" s="137"/>
      <c r="BD60" s="138">
        <f t="shared" si="12"/>
        <v>0</v>
      </c>
      <c r="BE60" s="172">
        <f t="shared" si="20"/>
        <v>0</v>
      </c>
      <c r="BF60" s="137">
        <f t="shared" si="21"/>
        <v>0</v>
      </c>
      <c r="BG60" s="137">
        <f t="shared" si="22"/>
        <v>0</v>
      </c>
      <c r="BH60" s="137">
        <f t="shared" si="23"/>
        <v>0</v>
      </c>
      <c r="BI60" s="137">
        <f t="shared" si="24"/>
        <v>0</v>
      </c>
      <c r="BJ60" s="173">
        <f t="shared" si="13"/>
        <v>0</v>
      </c>
      <c r="BK60" s="172">
        <f t="shared" si="14"/>
        <v>0</v>
      </c>
      <c r="BL60" s="137">
        <f t="shared" si="15"/>
        <v>0</v>
      </c>
      <c r="BM60" s="137">
        <f t="shared" si="16"/>
        <v>0</v>
      </c>
      <c r="BN60" s="137">
        <f t="shared" si="17"/>
        <v>0</v>
      </c>
      <c r="BO60" s="137">
        <f t="shared" si="18"/>
        <v>0</v>
      </c>
      <c r="BP60" s="173">
        <f t="shared" si="19"/>
        <v>0</v>
      </c>
      <c r="BQ60" s="140"/>
      <c r="BR60" s="141"/>
      <c r="BS60" s="142"/>
      <c r="BT60" s="146"/>
      <c r="BU60" s="142"/>
      <c r="BV60" s="144"/>
      <c r="BW60" s="145"/>
      <c r="BX60" s="142"/>
      <c r="BY60" s="144"/>
    </row>
    <row r="61" spans="1:77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5"/>
        <v>0</v>
      </c>
      <c r="O61" s="366"/>
      <c r="P61" s="174"/>
      <c r="Q61" s="174"/>
      <c r="R61" s="174"/>
      <c r="S61" s="174"/>
      <c r="T61" s="367">
        <f t="shared" si="6"/>
        <v>0</v>
      </c>
      <c r="U61" s="172"/>
      <c r="V61" s="137"/>
      <c r="W61" s="137"/>
      <c r="X61" s="137"/>
      <c r="Y61" s="137"/>
      <c r="Z61" s="138">
        <f t="shared" si="7"/>
        <v>0</v>
      </c>
      <c r="AA61" s="160"/>
      <c r="AB61" s="146"/>
      <c r="AC61" s="146"/>
      <c r="AD61" s="146"/>
      <c r="AE61" s="146"/>
      <c r="AF61" s="138">
        <f t="shared" si="8"/>
        <v>0</v>
      </c>
      <c r="AG61" s="205"/>
      <c r="AH61" s="146"/>
      <c r="AI61" s="146"/>
      <c r="AJ61" s="146"/>
      <c r="AK61" s="146"/>
      <c r="AL61" s="138">
        <f t="shared" si="9"/>
        <v>0</v>
      </c>
      <c r="AM61" s="160"/>
      <c r="AN61" s="146"/>
      <c r="AO61" s="146"/>
      <c r="AP61" s="146"/>
      <c r="AQ61" s="146"/>
      <c r="AR61" s="138">
        <f t="shared" si="10"/>
        <v>0</v>
      </c>
      <c r="AS61" s="160"/>
      <c r="AT61" s="146"/>
      <c r="AU61" s="146"/>
      <c r="AV61" s="146"/>
      <c r="AW61" s="146"/>
      <c r="AX61" s="138">
        <f t="shared" si="11"/>
        <v>0</v>
      </c>
      <c r="AY61" s="172"/>
      <c r="AZ61" s="137"/>
      <c r="BA61" s="137"/>
      <c r="BB61" s="137"/>
      <c r="BC61" s="137"/>
      <c r="BD61" s="138">
        <f t="shared" si="12"/>
        <v>0</v>
      </c>
      <c r="BE61" s="172">
        <f t="shared" si="20"/>
        <v>0</v>
      </c>
      <c r="BF61" s="137">
        <f t="shared" si="21"/>
        <v>0</v>
      </c>
      <c r="BG61" s="137">
        <f t="shared" si="22"/>
        <v>0</v>
      </c>
      <c r="BH61" s="137">
        <f t="shared" si="23"/>
        <v>0</v>
      </c>
      <c r="BI61" s="137">
        <f t="shared" si="24"/>
        <v>0</v>
      </c>
      <c r="BJ61" s="173">
        <f t="shared" si="13"/>
        <v>0</v>
      </c>
      <c r="BK61" s="172">
        <f t="shared" si="14"/>
        <v>0</v>
      </c>
      <c r="BL61" s="137">
        <f t="shared" si="15"/>
        <v>0</v>
      </c>
      <c r="BM61" s="137">
        <f t="shared" si="16"/>
        <v>0</v>
      </c>
      <c r="BN61" s="137">
        <f t="shared" si="17"/>
        <v>0</v>
      </c>
      <c r="BO61" s="137">
        <f t="shared" si="18"/>
        <v>0</v>
      </c>
      <c r="BP61" s="173">
        <f t="shared" si="19"/>
        <v>0</v>
      </c>
      <c r="BQ61" s="140"/>
      <c r="BR61" s="141"/>
      <c r="BS61" s="142"/>
      <c r="BT61" s="146"/>
      <c r="BU61" s="142"/>
      <c r="BV61" s="144"/>
      <c r="BW61" s="145"/>
      <c r="BX61" s="142"/>
      <c r="BY61" s="144"/>
    </row>
    <row r="62" spans="1:77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5"/>
        <v>0</v>
      </c>
      <c r="O62" s="366"/>
      <c r="P62" s="174"/>
      <c r="Q62" s="174"/>
      <c r="R62" s="174"/>
      <c r="S62" s="174"/>
      <c r="T62" s="367">
        <f t="shared" si="6"/>
        <v>0</v>
      </c>
      <c r="U62" s="172"/>
      <c r="V62" s="137"/>
      <c r="W62" s="137"/>
      <c r="X62" s="137"/>
      <c r="Y62" s="137"/>
      <c r="Z62" s="138">
        <f t="shared" si="7"/>
        <v>0</v>
      </c>
      <c r="AA62" s="160"/>
      <c r="AB62" s="146"/>
      <c r="AC62" s="146"/>
      <c r="AD62" s="146"/>
      <c r="AE62" s="146"/>
      <c r="AF62" s="138">
        <f t="shared" si="8"/>
        <v>0</v>
      </c>
      <c r="AG62" s="205"/>
      <c r="AH62" s="146"/>
      <c r="AI62" s="146"/>
      <c r="AJ62" s="146"/>
      <c r="AK62" s="146"/>
      <c r="AL62" s="138">
        <f t="shared" si="9"/>
        <v>0</v>
      </c>
      <c r="AM62" s="160"/>
      <c r="AN62" s="146"/>
      <c r="AO62" s="146"/>
      <c r="AP62" s="146"/>
      <c r="AQ62" s="146"/>
      <c r="AR62" s="138">
        <f t="shared" si="10"/>
        <v>0</v>
      </c>
      <c r="AS62" s="160"/>
      <c r="AT62" s="146"/>
      <c r="AU62" s="146"/>
      <c r="AV62" s="146"/>
      <c r="AW62" s="146"/>
      <c r="AX62" s="138">
        <f t="shared" si="11"/>
        <v>0</v>
      </c>
      <c r="AY62" s="172"/>
      <c r="AZ62" s="137"/>
      <c r="BA62" s="137"/>
      <c r="BB62" s="137"/>
      <c r="BC62" s="137"/>
      <c r="BD62" s="138">
        <f t="shared" si="12"/>
        <v>0</v>
      </c>
      <c r="BE62" s="172">
        <f t="shared" si="20"/>
        <v>0</v>
      </c>
      <c r="BF62" s="137">
        <f t="shared" si="21"/>
        <v>0</v>
      </c>
      <c r="BG62" s="137">
        <f t="shared" si="22"/>
        <v>0</v>
      </c>
      <c r="BH62" s="137">
        <f t="shared" si="23"/>
        <v>0</v>
      </c>
      <c r="BI62" s="137">
        <f t="shared" si="24"/>
        <v>0</v>
      </c>
      <c r="BJ62" s="173">
        <f t="shared" si="13"/>
        <v>0</v>
      </c>
      <c r="BK62" s="172">
        <f t="shared" si="14"/>
        <v>0</v>
      </c>
      <c r="BL62" s="137">
        <f t="shared" si="15"/>
        <v>0</v>
      </c>
      <c r="BM62" s="137">
        <f t="shared" si="16"/>
        <v>0</v>
      </c>
      <c r="BN62" s="137">
        <f t="shared" si="17"/>
        <v>0</v>
      </c>
      <c r="BO62" s="137">
        <f t="shared" si="18"/>
        <v>0</v>
      </c>
      <c r="BP62" s="173">
        <f t="shared" si="19"/>
        <v>0</v>
      </c>
      <c r="BQ62" s="140"/>
      <c r="BR62" s="141"/>
      <c r="BS62" s="142"/>
      <c r="BT62" s="146"/>
      <c r="BU62" s="142"/>
      <c r="BV62" s="144"/>
      <c r="BW62" s="145"/>
      <c r="BX62" s="142"/>
      <c r="BY62" s="144"/>
    </row>
    <row r="63" spans="1:77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5"/>
        <v>0</v>
      </c>
      <c r="O63" s="366"/>
      <c r="P63" s="174"/>
      <c r="Q63" s="174"/>
      <c r="R63" s="174"/>
      <c r="S63" s="174"/>
      <c r="T63" s="367">
        <f t="shared" si="6"/>
        <v>0</v>
      </c>
      <c r="U63" s="172"/>
      <c r="V63" s="137"/>
      <c r="W63" s="137"/>
      <c r="X63" s="137"/>
      <c r="Y63" s="137"/>
      <c r="Z63" s="138">
        <f t="shared" si="7"/>
        <v>0</v>
      </c>
      <c r="AA63" s="160"/>
      <c r="AB63" s="146"/>
      <c r="AC63" s="146"/>
      <c r="AD63" s="146"/>
      <c r="AE63" s="146"/>
      <c r="AF63" s="138">
        <f t="shared" si="8"/>
        <v>0</v>
      </c>
      <c r="AG63" s="205"/>
      <c r="AH63" s="146"/>
      <c r="AI63" s="146"/>
      <c r="AJ63" s="146"/>
      <c r="AK63" s="146"/>
      <c r="AL63" s="138">
        <f t="shared" si="9"/>
        <v>0</v>
      </c>
      <c r="AM63" s="160"/>
      <c r="AN63" s="146"/>
      <c r="AO63" s="146"/>
      <c r="AP63" s="146"/>
      <c r="AQ63" s="146"/>
      <c r="AR63" s="138">
        <f t="shared" si="10"/>
        <v>0</v>
      </c>
      <c r="AS63" s="160"/>
      <c r="AT63" s="146"/>
      <c r="AU63" s="146"/>
      <c r="AV63" s="146"/>
      <c r="AW63" s="146"/>
      <c r="AX63" s="138">
        <f t="shared" si="11"/>
        <v>0</v>
      </c>
      <c r="AY63" s="172"/>
      <c r="AZ63" s="137"/>
      <c r="BA63" s="137"/>
      <c r="BB63" s="137"/>
      <c r="BC63" s="137"/>
      <c r="BD63" s="138">
        <f t="shared" si="12"/>
        <v>0</v>
      </c>
      <c r="BE63" s="172">
        <f t="shared" si="20"/>
        <v>0</v>
      </c>
      <c r="BF63" s="137">
        <f t="shared" si="21"/>
        <v>0</v>
      </c>
      <c r="BG63" s="137">
        <f t="shared" si="22"/>
        <v>0</v>
      </c>
      <c r="BH63" s="137">
        <f t="shared" si="23"/>
        <v>0</v>
      </c>
      <c r="BI63" s="137">
        <f t="shared" si="24"/>
        <v>0</v>
      </c>
      <c r="BJ63" s="173">
        <f t="shared" si="13"/>
        <v>0</v>
      </c>
      <c r="BK63" s="172">
        <f t="shared" si="14"/>
        <v>0</v>
      </c>
      <c r="BL63" s="137">
        <f t="shared" si="15"/>
        <v>0</v>
      </c>
      <c r="BM63" s="137">
        <f t="shared" si="16"/>
        <v>0</v>
      </c>
      <c r="BN63" s="137">
        <f t="shared" si="17"/>
        <v>0</v>
      </c>
      <c r="BO63" s="137">
        <f t="shared" si="18"/>
        <v>0</v>
      </c>
      <c r="BP63" s="173">
        <f t="shared" si="19"/>
        <v>0</v>
      </c>
      <c r="BQ63" s="140"/>
      <c r="BR63" s="141"/>
      <c r="BS63" s="142"/>
      <c r="BT63" s="146"/>
      <c r="BU63" s="142"/>
      <c r="BV63" s="144"/>
      <c r="BW63" s="145"/>
      <c r="BX63" s="142"/>
      <c r="BY63" s="144"/>
    </row>
    <row r="64" spans="1:77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5"/>
        <v>0</v>
      </c>
      <c r="O64" s="366"/>
      <c r="P64" s="174"/>
      <c r="Q64" s="174"/>
      <c r="R64" s="174"/>
      <c r="S64" s="174"/>
      <c r="T64" s="367">
        <f t="shared" si="6"/>
        <v>0</v>
      </c>
      <c r="U64" s="172"/>
      <c r="V64" s="137"/>
      <c r="W64" s="137"/>
      <c r="X64" s="137"/>
      <c r="Y64" s="137"/>
      <c r="Z64" s="138">
        <f t="shared" si="7"/>
        <v>0</v>
      </c>
      <c r="AA64" s="160"/>
      <c r="AB64" s="146"/>
      <c r="AC64" s="146"/>
      <c r="AD64" s="146"/>
      <c r="AE64" s="146"/>
      <c r="AF64" s="138">
        <f>SUM(AA64:AE64)</f>
        <v>0</v>
      </c>
      <c r="AG64" s="205"/>
      <c r="AH64" s="146"/>
      <c r="AI64" s="146"/>
      <c r="AJ64" s="146"/>
      <c r="AK64" s="146"/>
      <c r="AL64" s="138">
        <f t="shared" si="9"/>
        <v>0</v>
      </c>
      <c r="AM64" s="160"/>
      <c r="AN64" s="146"/>
      <c r="AO64" s="146"/>
      <c r="AP64" s="146"/>
      <c r="AQ64" s="146"/>
      <c r="AR64" s="138">
        <f t="shared" si="10"/>
        <v>0</v>
      </c>
      <c r="AS64" s="160"/>
      <c r="AT64" s="146"/>
      <c r="AU64" s="146"/>
      <c r="AV64" s="146"/>
      <c r="AW64" s="146"/>
      <c r="AX64" s="138">
        <f t="shared" si="11"/>
        <v>0</v>
      </c>
      <c r="AY64" s="172"/>
      <c r="AZ64" s="137"/>
      <c r="BA64" s="137"/>
      <c r="BB64" s="137"/>
      <c r="BC64" s="137"/>
      <c r="BD64" s="138">
        <f t="shared" si="12"/>
        <v>0</v>
      </c>
      <c r="BE64" s="172">
        <f t="shared" si="20"/>
        <v>0</v>
      </c>
      <c r="BF64" s="137">
        <f t="shared" si="21"/>
        <v>0</v>
      </c>
      <c r="BG64" s="137">
        <f t="shared" si="22"/>
        <v>0</v>
      </c>
      <c r="BH64" s="137">
        <f t="shared" si="23"/>
        <v>0</v>
      </c>
      <c r="BI64" s="137">
        <f t="shared" si="24"/>
        <v>0</v>
      </c>
      <c r="BJ64" s="173">
        <f t="shared" si="13"/>
        <v>0</v>
      </c>
      <c r="BK64" s="172">
        <f t="shared" si="14"/>
        <v>0</v>
      </c>
      <c r="BL64" s="137">
        <f t="shared" si="15"/>
        <v>0</v>
      </c>
      <c r="BM64" s="137">
        <f t="shared" si="16"/>
        <v>0</v>
      </c>
      <c r="BN64" s="137">
        <f t="shared" si="17"/>
        <v>0</v>
      </c>
      <c r="BO64" s="137">
        <f t="shared" si="18"/>
        <v>0</v>
      </c>
      <c r="BP64" s="173">
        <f t="shared" si="19"/>
        <v>0</v>
      </c>
      <c r="BQ64" s="140"/>
      <c r="BR64" s="141"/>
      <c r="BS64" s="142"/>
      <c r="BT64" s="146"/>
      <c r="BU64" s="142"/>
      <c r="BV64" s="144"/>
      <c r="BW64" s="145"/>
      <c r="BX64" s="142"/>
      <c r="BY64" s="144"/>
    </row>
    <row r="65" spans="1:77">
      <c r="A65" s="229" t="s">
        <v>440</v>
      </c>
      <c r="B65" s="123"/>
      <c r="C65" s="184"/>
      <c r="D65" s="184"/>
      <c r="E65" s="184"/>
      <c r="F65" s="184"/>
      <c r="G65" s="184"/>
      <c r="H65" s="230"/>
      <c r="I65" s="185">
        <f t="shared" ref="I65:AX65" si="25">SUM(I7:I64)</f>
        <v>0</v>
      </c>
      <c r="J65" s="186">
        <f t="shared" si="25"/>
        <v>3057600</v>
      </c>
      <c r="K65" s="186">
        <f t="shared" si="25"/>
        <v>0</v>
      </c>
      <c r="L65" s="186">
        <f t="shared" si="25"/>
        <v>0</v>
      </c>
      <c r="M65" s="186">
        <f t="shared" si="25"/>
        <v>0</v>
      </c>
      <c r="N65" s="187">
        <f t="shared" si="25"/>
        <v>3057600</v>
      </c>
      <c r="O65" s="185">
        <f t="shared" si="25"/>
        <v>0</v>
      </c>
      <c r="P65" s="186">
        <f t="shared" si="25"/>
        <v>0</v>
      </c>
      <c r="Q65" s="186">
        <f t="shared" si="25"/>
        <v>0</v>
      </c>
      <c r="R65" s="186">
        <f t="shared" si="25"/>
        <v>0</v>
      </c>
      <c r="S65" s="186">
        <f t="shared" si="25"/>
        <v>0</v>
      </c>
      <c r="T65" s="187">
        <f t="shared" si="25"/>
        <v>0</v>
      </c>
      <c r="U65" s="185">
        <f t="shared" si="25"/>
        <v>0</v>
      </c>
      <c r="V65" s="186">
        <f t="shared" si="25"/>
        <v>0</v>
      </c>
      <c r="W65" s="186">
        <f t="shared" si="25"/>
        <v>0</v>
      </c>
      <c r="X65" s="186">
        <f t="shared" si="25"/>
        <v>0</v>
      </c>
      <c r="Y65" s="186">
        <f t="shared" si="25"/>
        <v>151200</v>
      </c>
      <c r="Z65" s="187">
        <f t="shared" si="25"/>
        <v>151200</v>
      </c>
      <c r="AA65" s="185">
        <f t="shared" si="25"/>
        <v>0</v>
      </c>
      <c r="AB65" s="186">
        <f t="shared" si="25"/>
        <v>0</v>
      </c>
      <c r="AC65" s="186">
        <f t="shared" si="25"/>
        <v>0</v>
      </c>
      <c r="AD65" s="186">
        <f t="shared" si="25"/>
        <v>0</v>
      </c>
      <c r="AE65" s="186">
        <f t="shared" si="25"/>
        <v>2659000</v>
      </c>
      <c r="AF65" s="187">
        <f t="shared" si="25"/>
        <v>2659000</v>
      </c>
      <c r="AG65" s="185">
        <f t="shared" si="25"/>
        <v>0</v>
      </c>
      <c r="AH65" s="186">
        <f t="shared" si="25"/>
        <v>0</v>
      </c>
      <c r="AI65" s="186">
        <f t="shared" si="25"/>
        <v>0</v>
      </c>
      <c r="AJ65" s="186">
        <f t="shared" si="25"/>
        <v>0</v>
      </c>
      <c r="AK65" s="186">
        <f t="shared" si="25"/>
        <v>5673000</v>
      </c>
      <c r="AL65" s="187">
        <f t="shared" si="25"/>
        <v>5673000</v>
      </c>
      <c r="AM65" s="185">
        <f t="shared" si="25"/>
        <v>0</v>
      </c>
      <c r="AN65" s="186">
        <f t="shared" si="25"/>
        <v>0</v>
      </c>
      <c r="AO65" s="186">
        <f t="shared" si="25"/>
        <v>0</v>
      </c>
      <c r="AP65" s="186">
        <f t="shared" si="25"/>
        <v>0</v>
      </c>
      <c r="AQ65" s="186">
        <f t="shared" si="25"/>
        <v>0</v>
      </c>
      <c r="AR65" s="187">
        <f t="shared" si="25"/>
        <v>0</v>
      </c>
      <c r="AS65" s="185">
        <f t="shared" si="25"/>
        <v>0</v>
      </c>
      <c r="AT65" s="186">
        <f t="shared" si="25"/>
        <v>0</v>
      </c>
      <c r="AU65" s="186">
        <f t="shared" si="25"/>
        <v>0</v>
      </c>
      <c r="AV65" s="186">
        <f t="shared" si="25"/>
        <v>0</v>
      </c>
      <c r="AW65" s="186">
        <f t="shared" si="25"/>
        <v>0</v>
      </c>
      <c r="AX65" s="187">
        <f t="shared" si="25"/>
        <v>0</v>
      </c>
      <c r="AY65" s="185">
        <f t="shared" ref="AY65:BP65" si="26">SUM(AY7:AY64)</f>
        <v>0</v>
      </c>
      <c r="AZ65" s="186">
        <f t="shared" si="26"/>
        <v>0</v>
      </c>
      <c r="BA65" s="186">
        <f t="shared" si="26"/>
        <v>0</v>
      </c>
      <c r="BB65" s="186">
        <f t="shared" si="26"/>
        <v>0</v>
      </c>
      <c r="BC65" s="186">
        <f t="shared" si="26"/>
        <v>1676324</v>
      </c>
      <c r="BD65" s="187">
        <f t="shared" si="26"/>
        <v>1676324</v>
      </c>
      <c r="BE65" s="185">
        <f t="shared" si="26"/>
        <v>0</v>
      </c>
      <c r="BF65" s="186">
        <f t="shared" si="26"/>
        <v>3057600</v>
      </c>
      <c r="BG65" s="186">
        <f t="shared" si="26"/>
        <v>0</v>
      </c>
      <c r="BH65" s="186">
        <f t="shared" si="26"/>
        <v>0</v>
      </c>
      <c r="BI65" s="186">
        <f t="shared" si="26"/>
        <v>10159524</v>
      </c>
      <c r="BJ65" s="187">
        <f t="shared" si="26"/>
        <v>13217124</v>
      </c>
      <c r="BK65" s="185">
        <f t="shared" si="26"/>
        <v>0</v>
      </c>
      <c r="BL65" s="186">
        <f t="shared" si="26"/>
        <v>0</v>
      </c>
      <c r="BM65" s="186">
        <f t="shared" si="26"/>
        <v>0</v>
      </c>
      <c r="BN65" s="186">
        <f t="shared" si="26"/>
        <v>0</v>
      </c>
      <c r="BO65" s="186">
        <f t="shared" si="26"/>
        <v>0</v>
      </c>
      <c r="BP65" s="187">
        <f t="shared" si="26"/>
        <v>0</v>
      </c>
      <c r="BQ65" s="193"/>
      <c r="BR65" s="185">
        <f t="shared" ref="BR65:BW65" si="27">SUM(BR7:BR64)</f>
        <v>0</v>
      </c>
      <c r="BS65" s="186">
        <f t="shared" si="27"/>
        <v>0</v>
      </c>
      <c r="BT65" s="186">
        <f t="shared" si="27"/>
        <v>0</v>
      </c>
      <c r="BU65" s="186"/>
      <c r="BV65" s="186"/>
      <c r="BW65" s="185">
        <f t="shared" si="27"/>
        <v>1290764</v>
      </c>
      <c r="BX65" s="186"/>
      <c r="BY65" s="194"/>
    </row>
    <row r="66" spans="1:77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5"/>
        <v>0</v>
      </c>
      <c r="O66" s="366"/>
      <c r="P66" s="174"/>
      <c r="Q66" s="174"/>
      <c r="R66" s="174"/>
      <c r="S66" s="174"/>
      <c r="T66" s="367">
        <f t="shared" ref="T66:T129" si="28">SUM(O66:S66)</f>
        <v>0</v>
      </c>
      <c r="U66" s="172"/>
      <c r="V66" s="137"/>
      <c r="W66" s="137"/>
      <c r="X66" s="137"/>
      <c r="Y66" s="137"/>
      <c r="Z66" s="138">
        <f t="shared" si="7"/>
        <v>0</v>
      </c>
      <c r="AA66" s="160"/>
      <c r="AB66" s="146"/>
      <c r="AC66" s="146"/>
      <c r="AD66" s="146"/>
      <c r="AE66" s="146"/>
      <c r="AF66" s="138">
        <f t="shared" ref="AF66:AF129" si="29">SUM(AA66:AE66)</f>
        <v>0</v>
      </c>
      <c r="AG66" s="205"/>
      <c r="AH66" s="146"/>
      <c r="AI66" s="146"/>
      <c r="AJ66" s="146"/>
      <c r="AK66" s="146"/>
      <c r="AL66" s="138">
        <f t="shared" ref="AL66:AL129" si="30">SUM(AG66:AK66)</f>
        <v>0</v>
      </c>
      <c r="AM66" s="160"/>
      <c r="AN66" s="146"/>
      <c r="AO66" s="146"/>
      <c r="AP66" s="146"/>
      <c r="AQ66" s="146"/>
      <c r="AR66" s="138">
        <f t="shared" si="10"/>
        <v>0</v>
      </c>
      <c r="AS66" s="160"/>
      <c r="AT66" s="146"/>
      <c r="AU66" s="146"/>
      <c r="AV66" s="146"/>
      <c r="AW66" s="146"/>
      <c r="AX66" s="138">
        <f t="shared" si="11"/>
        <v>0</v>
      </c>
      <c r="AY66" s="172"/>
      <c r="AZ66" s="137"/>
      <c r="BA66" s="137"/>
      <c r="BB66" s="137"/>
      <c r="BC66" s="137"/>
      <c r="BD66" s="138">
        <f t="shared" si="12"/>
        <v>0</v>
      </c>
      <c r="BE66" s="172">
        <f t="shared" ref="BE66:BE129" si="31">I66+U66+AA66+AG66+AM66+AS66+AY66</f>
        <v>0</v>
      </c>
      <c r="BF66" s="137">
        <f t="shared" ref="BF66:BF129" si="32">J66+V66+AB66+AH66+AN66+AT66+AZ66</f>
        <v>0</v>
      </c>
      <c r="BG66" s="137">
        <f t="shared" ref="BG66:BG129" si="33">K66+W66+AC66+AI66+AO66+AU66+BA66</f>
        <v>0</v>
      </c>
      <c r="BH66" s="137">
        <f t="shared" ref="BH66:BH129" si="34">L66+X66+AD66+AJ66+AP66+AV66+BB66</f>
        <v>0</v>
      </c>
      <c r="BI66" s="137">
        <f t="shared" ref="BI66:BI129" si="35">M66+Y66+AE66+AK66+AQ66+AW66+BC66</f>
        <v>0</v>
      </c>
      <c r="BJ66" s="173">
        <f t="shared" ref="BJ66:BJ129" si="36">SUM(BE66:BI66)</f>
        <v>0</v>
      </c>
      <c r="BK66" s="172">
        <f t="shared" ref="BK66:BK129" si="37">O66</f>
        <v>0</v>
      </c>
      <c r="BL66" s="137">
        <f t="shared" ref="BL66:BL129" si="38">P66</f>
        <v>0</v>
      </c>
      <c r="BM66" s="137">
        <f t="shared" ref="BM66:BM129" si="39">Q66</f>
        <v>0</v>
      </c>
      <c r="BN66" s="137">
        <f t="shared" ref="BN66:BN129" si="40">R66</f>
        <v>0</v>
      </c>
      <c r="BO66" s="137">
        <f t="shared" ref="BO66:BO129" si="41">S66</f>
        <v>0</v>
      </c>
      <c r="BP66" s="173">
        <f t="shared" si="19"/>
        <v>0</v>
      </c>
      <c r="BQ66" s="140"/>
      <c r="BR66" s="141"/>
      <c r="BS66" s="142"/>
      <c r="BT66" s="146"/>
      <c r="BU66" s="142"/>
      <c r="BV66" s="144"/>
      <c r="BW66" s="145"/>
      <c r="BX66" s="142"/>
      <c r="BY66" s="144"/>
    </row>
    <row r="67" spans="1:77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5"/>
        <v>0</v>
      </c>
      <c r="O67" s="366"/>
      <c r="P67" s="174"/>
      <c r="Q67" s="174"/>
      <c r="R67" s="174"/>
      <c r="S67" s="174"/>
      <c r="T67" s="367">
        <f t="shared" si="28"/>
        <v>0</v>
      </c>
      <c r="U67" s="172"/>
      <c r="V67" s="137"/>
      <c r="W67" s="137"/>
      <c r="X67" s="137"/>
      <c r="Y67" s="137">
        <v>74400</v>
      </c>
      <c r="Z67" s="138">
        <f t="shared" si="7"/>
        <v>74400</v>
      </c>
      <c r="AA67" s="160"/>
      <c r="AB67" s="146"/>
      <c r="AC67" s="146"/>
      <c r="AD67" s="146"/>
      <c r="AE67" s="146"/>
      <c r="AF67" s="138">
        <f t="shared" si="29"/>
        <v>0</v>
      </c>
      <c r="AG67" s="205"/>
      <c r="AH67" s="146"/>
      <c r="AI67" s="146"/>
      <c r="AJ67" s="146"/>
      <c r="AK67" s="146"/>
      <c r="AL67" s="138">
        <f t="shared" si="30"/>
        <v>0</v>
      </c>
      <c r="AM67" s="160"/>
      <c r="AN67" s="146"/>
      <c r="AO67" s="146"/>
      <c r="AP67" s="146"/>
      <c r="AQ67" s="146"/>
      <c r="AR67" s="138">
        <f t="shared" si="10"/>
        <v>0</v>
      </c>
      <c r="AS67" s="160"/>
      <c r="AT67" s="146"/>
      <c r="AU67" s="146"/>
      <c r="AV67" s="146"/>
      <c r="AW67" s="146"/>
      <c r="AX67" s="138">
        <f t="shared" si="11"/>
        <v>0</v>
      </c>
      <c r="AY67" s="172"/>
      <c r="AZ67" s="137"/>
      <c r="BA67" s="137"/>
      <c r="BB67" s="137"/>
      <c r="BC67" s="137"/>
      <c r="BD67" s="138">
        <f t="shared" si="12"/>
        <v>0</v>
      </c>
      <c r="BE67" s="172">
        <f t="shared" si="31"/>
        <v>0</v>
      </c>
      <c r="BF67" s="137">
        <f t="shared" si="32"/>
        <v>0</v>
      </c>
      <c r="BG67" s="137">
        <f t="shared" si="33"/>
        <v>0</v>
      </c>
      <c r="BH67" s="137">
        <f t="shared" si="34"/>
        <v>0</v>
      </c>
      <c r="BI67" s="137">
        <f t="shared" si="35"/>
        <v>74400</v>
      </c>
      <c r="BJ67" s="173">
        <f t="shared" si="36"/>
        <v>74400</v>
      </c>
      <c r="BK67" s="172">
        <f t="shared" si="37"/>
        <v>0</v>
      </c>
      <c r="BL67" s="137">
        <f t="shared" si="38"/>
        <v>0</v>
      </c>
      <c r="BM67" s="137">
        <f t="shared" si="39"/>
        <v>0</v>
      </c>
      <c r="BN67" s="137">
        <f t="shared" si="40"/>
        <v>0</v>
      </c>
      <c r="BO67" s="137">
        <f t="shared" si="41"/>
        <v>0</v>
      </c>
      <c r="BP67" s="173">
        <f t="shared" si="19"/>
        <v>0</v>
      </c>
      <c r="BQ67" s="140"/>
      <c r="BR67" s="141"/>
      <c r="BS67" s="142"/>
      <c r="BT67" s="146"/>
      <c r="BU67" s="142"/>
      <c r="BV67" s="144"/>
      <c r="BW67" s="145"/>
      <c r="BX67" s="142"/>
      <c r="BY67" s="144"/>
    </row>
    <row r="68" spans="1:77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5"/>
        <v>0</v>
      </c>
      <c r="O68" s="366"/>
      <c r="P68" s="174"/>
      <c r="Q68" s="174"/>
      <c r="R68" s="174"/>
      <c r="S68" s="174"/>
      <c r="T68" s="367">
        <f t="shared" si="28"/>
        <v>0</v>
      </c>
      <c r="U68" s="172"/>
      <c r="V68" s="137"/>
      <c r="W68" s="137"/>
      <c r="X68" s="137"/>
      <c r="Y68" s="137">
        <v>80000</v>
      </c>
      <c r="Z68" s="138">
        <f t="shared" si="7"/>
        <v>80000</v>
      </c>
      <c r="AA68" s="160"/>
      <c r="AB68" s="146"/>
      <c r="AC68" s="146"/>
      <c r="AD68" s="146"/>
      <c r="AE68" s="146"/>
      <c r="AF68" s="138">
        <f t="shared" si="29"/>
        <v>0</v>
      </c>
      <c r="AG68" s="205"/>
      <c r="AH68" s="146"/>
      <c r="AI68" s="146"/>
      <c r="AJ68" s="146"/>
      <c r="AK68" s="146"/>
      <c r="AL68" s="138">
        <f t="shared" si="30"/>
        <v>0</v>
      </c>
      <c r="AM68" s="160"/>
      <c r="AN68" s="146"/>
      <c r="AO68" s="146"/>
      <c r="AP68" s="146"/>
      <c r="AQ68" s="146"/>
      <c r="AR68" s="138">
        <f t="shared" si="10"/>
        <v>0</v>
      </c>
      <c r="AS68" s="160"/>
      <c r="AT68" s="146"/>
      <c r="AU68" s="146"/>
      <c r="AV68" s="146"/>
      <c r="AW68" s="146"/>
      <c r="AX68" s="138">
        <f t="shared" si="11"/>
        <v>0</v>
      </c>
      <c r="AY68" s="172"/>
      <c r="AZ68" s="137"/>
      <c r="BA68" s="137"/>
      <c r="BB68" s="137"/>
      <c r="BC68" s="137"/>
      <c r="BD68" s="138">
        <f t="shared" si="12"/>
        <v>0</v>
      </c>
      <c r="BE68" s="172">
        <f t="shared" si="31"/>
        <v>0</v>
      </c>
      <c r="BF68" s="137">
        <f t="shared" si="32"/>
        <v>0</v>
      </c>
      <c r="BG68" s="137">
        <f t="shared" si="33"/>
        <v>0</v>
      </c>
      <c r="BH68" s="137">
        <f t="shared" si="34"/>
        <v>0</v>
      </c>
      <c r="BI68" s="137">
        <f t="shared" si="35"/>
        <v>80000</v>
      </c>
      <c r="BJ68" s="173">
        <f t="shared" si="36"/>
        <v>80000</v>
      </c>
      <c r="BK68" s="172">
        <f t="shared" si="37"/>
        <v>0</v>
      </c>
      <c r="BL68" s="137">
        <f t="shared" si="38"/>
        <v>0</v>
      </c>
      <c r="BM68" s="137">
        <f t="shared" si="39"/>
        <v>0</v>
      </c>
      <c r="BN68" s="137">
        <f t="shared" si="40"/>
        <v>0</v>
      </c>
      <c r="BO68" s="137">
        <f t="shared" si="41"/>
        <v>0</v>
      </c>
      <c r="BP68" s="173">
        <f t="shared" si="19"/>
        <v>0</v>
      </c>
      <c r="BQ68" s="140"/>
      <c r="BR68" s="141"/>
      <c r="BS68" s="142"/>
      <c r="BT68" s="146"/>
      <c r="BU68" s="142"/>
      <c r="BV68" s="144"/>
      <c r="BW68" s="145">
        <v>1240</v>
      </c>
      <c r="BX68" s="142" t="s">
        <v>5152</v>
      </c>
      <c r="BY68" s="144">
        <v>44658</v>
      </c>
    </row>
    <row r="69" spans="1:77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5"/>
        <v>0</v>
      </c>
      <c r="O69" s="366"/>
      <c r="P69" s="174"/>
      <c r="Q69" s="174"/>
      <c r="R69" s="174"/>
      <c r="S69" s="174"/>
      <c r="T69" s="367">
        <f t="shared" si="28"/>
        <v>0</v>
      </c>
      <c r="U69" s="172"/>
      <c r="V69" s="137"/>
      <c r="W69" s="137"/>
      <c r="X69" s="137"/>
      <c r="Y69" s="137">
        <v>132000</v>
      </c>
      <c r="Z69" s="138">
        <f t="shared" si="7"/>
        <v>132000</v>
      </c>
      <c r="AA69" s="160"/>
      <c r="AB69" s="146"/>
      <c r="AC69" s="146"/>
      <c r="AD69" s="146"/>
      <c r="AE69" s="146"/>
      <c r="AF69" s="138">
        <f t="shared" si="29"/>
        <v>0</v>
      </c>
      <c r="AG69" s="205"/>
      <c r="AH69" s="146"/>
      <c r="AI69" s="146"/>
      <c r="AJ69" s="146"/>
      <c r="AK69" s="146"/>
      <c r="AL69" s="138">
        <f t="shared" si="30"/>
        <v>0</v>
      </c>
      <c r="AM69" s="160"/>
      <c r="AN69" s="146"/>
      <c r="AO69" s="146"/>
      <c r="AP69" s="146"/>
      <c r="AQ69" s="146"/>
      <c r="AR69" s="138">
        <f t="shared" si="10"/>
        <v>0</v>
      </c>
      <c r="AS69" s="160"/>
      <c r="AT69" s="146"/>
      <c r="AU69" s="146"/>
      <c r="AV69" s="146"/>
      <c r="AW69" s="146"/>
      <c r="AX69" s="138">
        <f t="shared" si="11"/>
        <v>0</v>
      </c>
      <c r="AY69" s="172"/>
      <c r="AZ69" s="137"/>
      <c r="BA69" s="137"/>
      <c r="BB69" s="137"/>
      <c r="BC69" s="137"/>
      <c r="BD69" s="138">
        <f t="shared" si="12"/>
        <v>0</v>
      </c>
      <c r="BE69" s="172">
        <f t="shared" si="31"/>
        <v>0</v>
      </c>
      <c r="BF69" s="137">
        <f t="shared" si="32"/>
        <v>0</v>
      </c>
      <c r="BG69" s="137">
        <f t="shared" si="33"/>
        <v>0</v>
      </c>
      <c r="BH69" s="137">
        <f t="shared" si="34"/>
        <v>0</v>
      </c>
      <c r="BI69" s="137">
        <f t="shared" si="35"/>
        <v>132000</v>
      </c>
      <c r="BJ69" s="173">
        <f t="shared" si="36"/>
        <v>132000</v>
      </c>
      <c r="BK69" s="172">
        <f t="shared" si="37"/>
        <v>0</v>
      </c>
      <c r="BL69" s="137">
        <f t="shared" si="38"/>
        <v>0</v>
      </c>
      <c r="BM69" s="137">
        <f t="shared" si="39"/>
        <v>0</v>
      </c>
      <c r="BN69" s="137">
        <f t="shared" si="40"/>
        <v>0</v>
      </c>
      <c r="BO69" s="137">
        <f t="shared" si="41"/>
        <v>0</v>
      </c>
      <c r="BP69" s="173">
        <f t="shared" si="19"/>
        <v>0</v>
      </c>
      <c r="BQ69" s="140"/>
      <c r="BR69" s="141"/>
      <c r="BS69" s="142"/>
      <c r="BT69" s="146"/>
      <c r="BU69" s="142"/>
      <c r="BV69" s="144"/>
      <c r="BW69" s="145">
        <v>12954</v>
      </c>
      <c r="BX69" s="142" t="s">
        <v>5134</v>
      </c>
      <c r="BY69" s="144">
        <v>44678</v>
      </c>
    </row>
    <row r="70" spans="1:77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5"/>
        <v>0</v>
      </c>
      <c r="O70" s="366"/>
      <c r="P70" s="174"/>
      <c r="Q70" s="174"/>
      <c r="R70" s="174"/>
      <c r="S70" s="174"/>
      <c r="T70" s="367">
        <f t="shared" si="28"/>
        <v>0</v>
      </c>
      <c r="U70" s="172"/>
      <c r="V70" s="137"/>
      <c r="W70" s="137"/>
      <c r="X70" s="137"/>
      <c r="Y70" s="137">
        <v>67200</v>
      </c>
      <c r="Z70" s="138">
        <f t="shared" si="7"/>
        <v>67200</v>
      </c>
      <c r="AA70" s="160"/>
      <c r="AB70" s="146"/>
      <c r="AC70" s="146"/>
      <c r="AD70" s="146"/>
      <c r="AE70" s="146"/>
      <c r="AF70" s="138">
        <f t="shared" si="29"/>
        <v>0</v>
      </c>
      <c r="AG70" s="205"/>
      <c r="AH70" s="146"/>
      <c r="AI70" s="146"/>
      <c r="AJ70" s="146"/>
      <c r="AK70" s="146"/>
      <c r="AL70" s="138">
        <f t="shared" si="30"/>
        <v>0</v>
      </c>
      <c r="AM70" s="160"/>
      <c r="AN70" s="146"/>
      <c r="AO70" s="146"/>
      <c r="AP70" s="146"/>
      <c r="AQ70" s="146"/>
      <c r="AR70" s="138">
        <f t="shared" si="10"/>
        <v>0</v>
      </c>
      <c r="AS70" s="160"/>
      <c r="AT70" s="146"/>
      <c r="AU70" s="146"/>
      <c r="AV70" s="146"/>
      <c r="AW70" s="146"/>
      <c r="AX70" s="138">
        <f t="shared" si="11"/>
        <v>0</v>
      </c>
      <c r="AY70" s="172"/>
      <c r="AZ70" s="137"/>
      <c r="BA70" s="137"/>
      <c r="BB70" s="137"/>
      <c r="BC70" s="137"/>
      <c r="BD70" s="138">
        <f t="shared" si="12"/>
        <v>0</v>
      </c>
      <c r="BE70" s="172">
        <f t="shared" si="31"/>
        <v>0</v>
      </c>
      <c r="BF70" s="137">
        <f t="shared" si="32"/>
        <v>0</v>
      </c>
      <c r="BG70" s="137">
        <f t="shared" si="33"/>
        <v>0</v>
      </c>
      <c r="BH70" s="137">
        <f t="shared" si="34"/>
        <v>0</v>
      </c>
      <c r="BI70" s="137">
        <f t="shared" si="35"/>
        <v>67200</v>
      </c>
      <c r="BJ70" s="173">
        <f t="shared" si="36"/>
        <v>67200</v>
      </c>
      <c r="BK70" s="172">
        <f t="shared" si="37"/>
        <v>0</v>
      </c>
      <c r="BL70" s="137">
        <f t="shared" si="38"/>
        <v>0</v>
      </c>
      <c r="BM70" s="137">
        <f t="shared" si="39"/>
        <v>0</v>
      </c>
      <c r="BN70" s="137">
        <f t="shared" si="40"/>
        <v>0</v>
      </c>
      <c r="BO70" s="137">
        <f t="shared" si="41"/>
        <v>0</v>
      </c>
      <c r="BP70" s="173">
        <f t="shared" si="19"/>
        <v>0</v>
      </c>
      <c r="BQ70" s="140"/>
      <c r="BR70" s="141"/>
      <c r="BS70" s="142"/>
      <c r="BT70" s="146"/>
      <c r="BU70" s="142"/>
      <c r="BV70" s="144"/>
      <c r="BW70" s="145"/>
      <c r="BX70" s="142"/>
      <c r="BY70" s="144"/>
    </row>
    <row r="71" spans="1:77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5"/>
        <v>0</v>
      </c>
      <c r="O71" s="366"/>
      <c r="P71" s="174"/>
      <c r="Q71" s="174"/>
      <c r="R71" s="174"/>
      <c r="S71" s="174"/>
      <c r="T71" s="367">
        <f t="shared" si="28"/>
        <v>0</v>
      </c>
      <c r="U71" s="172"/>
      <c r="V71" s="137"/>
      <c r="W71" s="137"/>
      <c r="X71" s="137"/>
      <c r="Y71" s="137">
        <v>144000</v>
      </c>
      <c r="Z71" s="138">
        <f t="shared" si="7"/>
        <v>144000</v>
      </c>
      <c r="AA71" s="160"/>
      <c r="AB71" s="146"/>
      <c r="AC71" s="146"/>
      <c r="AD71" s="146"/>
      <c r="AE71" s="146"/>
      <c r="AF71" s="138">
        <f t="shared" si="29"/>
        <v>0</v>
      </c>
      <c r="AG71" s="205"/>
      <c r="AH71" s="146"/>
      <c r="AI71" s="146"/>
      <c r="AJ71" s="146"/>
      <c r="AK71" s="146"/>
      <c r="AL71" s="138">
        <f t="shared" si="30"/>
        <v>0</v>
      </c>
      <c r="AM71" s="160"/>
      <c r="AN71" s="146"/>
      <c r="AO71" s="146"/>
      <c r="AP71" s="146"/>
      <c r="AQ71" s="146"/>
      <c r="AR71" s="138">
        <f t="shared" si="10"/>
        <v>0</v>
      </c>
      <c r="AS71" s="160"/>
      <c r="AT71" s="146"/>
      <c r="AU71" s="146"/>
      <c r="AV71" s="146"/>
      <c r="AW71" s="146"/>
      <c r="AX71" s="138">
        <f t="shared" si="11"/>
        <v>0</v>
      </c>
      <c r="AY71" s="172"/>
      <c r="AZ71" s="137"/>
      <c r="BA71" s="137"/>
      <c r="BB71" s="137"/>
      <c r="BC71" s="137"/>
      <c r="BD71" s="138">
        <f t="shared" si="12"/>
        <v>0</v>
      </c>
      <c r="BE71" s="172">
        <f t="shared" si="31"/>
        <v>0</v>
      </c>
      <c r="BF71" s="137">
        <f t="shared" si="32"/>
        <v>0</v>
      </c>
      <c r="BG71" s="137">
        <f t="shared" si="33"/>
        <v>0</v>
      </c>
      <c r="BH71" s="137">
        <f t="shared" si="34"/>
        <v>0</v>
      </c>
      <c r="BI71" s="137">
        <f t="shared" si="35"/>
        <v>144000</v>
      </c>
      <c r="BJ71" s="173">
        <f t="shared" si="36"/>
        <v>144000</v>
      </c>
      <c r="BK71" s="172">
        <f t="shared" si="37"/>
        <v>0</v>
      </c>
      <c r="BL71" s="137">
        <f t="shared" si="38"/>
        <v>0</v>
      </c>
      <c r="BM71" s="137">
        <f t="shared" si="39"/>
        <v>0</v>
      </c>
      <c r="BN71" s="137">
        <f t="shared" si="40"/>
        <v>0</v>
      </c>
      <c r="BO71" s="137">
        <f t="shared" si="41"/>
        <v>0</v>
      </c>
      <c r="BP71" s="173">
        <f t="shared" si="19"/>
        <v>0</v>
      </c>
      <c r="BQ71" s="140"/>
      <c r="BR71" s="141"/>
      <c r="BS71" s="142"/>
      <c r="BT71" s="146"/>
      <c r="BU71" s="142"/>
      <c r="BV71" s="144"/>
      <c r="BW71" s="145"/>
      <c r="BX71" s="142"/>
      <c r="BY71" s="144"/>
    </row>
    <row r="72" spans="1:77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42">SUM(I72:M72)</f>
        <v>0</v>
      </c>
      <c r="O72" s="366"/>
      <c r="P72" s="174"/>
      <c r="Q72" s="174"/>
      <c r="R72" s="174"/>
      <c r="S72" s="174"/>
      <c r="T72" s="367">
        <f t="shared" si="28"/>
        <v>0</v>
      </c>
      <c r="U72" s="172"/>
      <c r="V72" s="137"/>
      <c r="W72" s="137"/>
      <c r="X72" s="137"/>
      <c r="Y72" s="137">
        <v>86400</v>
      </c>
      <c r="Z72" s="138">
        <f t="shared" ref="Z72:Z135" si="43">SUM(U72:Y72)</f>
        <v>86400</v>
      </c>
      <c r="AA72" s="160"/>
      <c r="AB72" s="146"/>
      <c r="AC72" s="146"/>
      <c r="AD72" s="146"/>
      <c r="AE72" s="146"/>
      <c r="AF72" s="138">
        <f t="shared" si="29"/>
        <v>0</v>
      </c>
      <c r="AG72" s="205"/>
      <c r="AH72" s="146"/>
      <c r="AI72" s="146"/>
      <c r="AJ72" s="146"/>
      <c r="AK72" s="146"/>
      <c r="AL72" s="138">
        <f t="shared" si="30"/>
        <v>0</v>
      </c>
      <c r="AM72" s="160"/>
      <c r="AN72" s="146"/>
      <c r="AO72" s="146"/>
      <c r="AP72" s="146"/>
      <c r="AQ72" s="146"/>
      <c r="AR72" s="138">
        <f t="shared" ref="AR72:AR135" si="44">SUM(AM72:AQ72)</f>
        <v>0</v>
      </c>
      <c r="AS72" s="160"/>
      <c r="AT72" s="146"/>
      <c r="AU72" s="146"/>
      <c r="AV72" s="146"/>
      <c r="AW72" s="146"/>
      <c r="AX72" s="138">
        <f t="shared" ref="AX72:AX135" si="45">SUM(AS72:AW72)</f>
        <v>0</v>
      </c>
      <c r="AY72" s="172"/>
      <c r="AZ72" s="137"/>
      <c r="BA72" s="137"/>
      <c r="BB72" s="137"/>
      <c r="BC72" s="137"/>
      <c r="BD72" s="138">
        <f t="shared" ref="BD72:BD135" si="46">SUM(AY72:BC72)</f>
        <v>0</v>
      </c>
      <c r="BE72" s="172">
        <f t="shared" si="31"/>
        <v>0</v>
      </c>
      <c r="BF72" s="137">
        <f t="shared" si="32"/>
        <v>0</v>
      </c>
      <c r="BG72" s="137">
        <f t="shared" si="33"/>
        <v>0</v>
      </c>
      <c r="BH72" s="137">
        <f t="shared" si="34"/>
        <v>0</v>
      </c>
      <c r="BI72" s="137">
        <f t="shared" si="35"/>
        <v>86400</v>
      </c>
      <c r="BJ72" s="173">
        <f t="shared" si="36"/>
        <v>86400</v>
      </c>
      <c r="BK72" s="172">
        <f t="shared" si="37"/>
        <v>0</v>
      </c>
      <c r="BL72" s="137">
        <f t="shared" si="38"/>
        <v>0</v>
      </c>
      <c r="BM72" s="137">
        <f t="shared" si="39"/>
        <v>0</v>
      </c>
      <c r="BN72" s="137">
        <f t="shared" si="40"/>
        <v>0</v>
      </c>
      <c r="BO72" s="137">
        <f t="shared" si="41"/>
        <v>0</v>
      </c>
      <c r="BP72" s="173">
        <f t="shared" ref="BP72:BP135" si="47">SUM(BK72:BO72)</f>
        <v>0</v>
      </c>
      <c r="BQ72" s="140"/>
      <c r="BR72" s="141"/>
      <c r="BS72" s="142"/>
      <c r="BT72" s="146"/>
      <c r="BU72" s="142"/>
      <c r="BV72" s="144"/>
      <c r="BW72" s="145"/>
      <c r="BX72" s="142"/>
      <c r="BY72" s="144"/>
    </row>
    <row r="73" spans="1:77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42"/>
        <v>0</v>
      </c>
      <c r="O73" s="366"/>
      <c r="P73" s="174"/>
      <c r="Q73" s="174"/>
      <c r="R73" s="174"/>
      <c r="S73" s="174"/>
      <c r="T73" s="367">
        <f t="shared" si="28"/>
        <v>0</v>
      </c>
      <c r="U73" s="172"/>
      <c r="V73" s="137"/>
      <c r="W73" s="137"/>
      <c r="X73" s="137"/>
      <c r="Y73" s="137">
        <v>49600</v>
      </c>
      <c r="Z73" s="138">
        <f t="shared" si="43"/>
        <v>49600</v>
      </c>
      <c r="AA73" s="160"/>
      <c r="AB73" s="146"/>
      <c r="AC73" s="146"/>
      <c r="AD73" s="146"/>
      <c r="AE73" s="146"/>
      <c r="AF73" s="138">
        <f t="shared" si="29"/>
        <v>0</v>
      </c>
      <c r="AG73" s="205"/>
      <c r="AH73" s="146"/>
      <c r="AI73" s="146"/>
      <c r="AJ73" s="146"/>
      <c r="AK73" s="146"/>
      <c r="AL73" s="138">
        <f t="shared" si="30"/>
        <v>0</v>
      </c>
      <c r="AM73" s="160"/>
      <c r="AN73" s="146"/>
      <c r="AO73" s="146"/>
      <c r="AP73" s="146"/>
      <c r="AQ73" s="146"/>
      <c r="AR73" s="138">
        <f t="shared" si="44"/>
        <v>0</v>
      </c>
      <c r="AS73" s="160"/>
      <c r="AT73" s="146"/>
      <c r="AU73" s="146"/>
      <c r="AV73" s="146"/>
      <c r="AW73" s="146"/>
      <c r="AX73" s="138">
        <f t="shared" si="45"/>
        <v>0</v>
      </c>
      <c r="AY73" s="172"/>
      <c r="AZ73" s="137"/>
      <c r="BA73" s="137"/>
      <c r="BB73" s="137"/>
      <c r="BC73" s="137"/>
      <c r="BD73" s="138">
        <f t="shared" si="46"/>
        <v>0</v>
      </c>
      <c r="BE73" s="172">
        <f t="shared" si="31"/>
        <v>0</v>
      </c>
      <c r="BF73" s="137">
        <f t="shared" si="32"/>
        <v>0</v>
      </c>
      <c r="BG73" s="137">
        <f t="shared" si="33"/>
        <v>0</v>
      </c>
      <c r="BH73" s="137">
        <f t="shared" si="34"/>
        <v>0</v>
      </c>
      <c r="BI73" s="137">
        <f t="shared" si="35"/>
        <v>49600</v>
      </c>
      <c r="BJ73" s="173">
        <f t="shared" si="36"/>
        <v>49600</v>
      </c>
      <c r="BK73" s="172">
        <f t="shared" si="37"/>
        <v>0</v>
      </c>
      <c r="BL73" s="137">
        <f t="shared" si="38"/>
        <v>0</v>
      </c>
      <c r="BM73" s="137">
        <f t="shared" si="39"/>
        <v>0</v>
      </c>
      <c r="BN73" s="137">
        <f t="shared" si="40"/>
        <v>0</v>
      </c>
      <c r="BO73" s="137">
        <f t="shared" si="41"/>
        <v>0</v>
      </c>
      <c r="BP73" s="173">
        <f t="shared" si="47"/>
        <v>0</v>
      </c>
      <c r="BQ73" s="140"/>
      <c r="BR73" s="141"/>
      <c r="BS73" s="142"/>
      <c r="BT73" s="146"/>
      <c r="BU73" s="142"/>
      <c r="BV73" s="144"/>
      <c r="BW73" s="145"/>
      <c r="BX73" s="142"/>
      <c r="BY73" s="144"/>
    </row>
    <row r="74" spans="1:77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42"/>
        <v>0</v>
      </c>
      <c r="O74" s="366"/>
      <c r="P74" s="174"/>
      <c r="Q74" s="174"/>
      <c r="R74" s="174"/>
      <c r="S74" s="174"/>
      <c r="T74" s="367">
        <f t="shared" si="28"/>
        <v>0</v>
      </c>
      <c r="U74" s="172"/>
      <c r="V74" s="137"/>
      <c r="W74" s="137"/>
      <c r="X74" s="137"/>
      <c r="Y74" s="137">
        <v>89600</v>
      </c>
      <c r="Z74" s="138">
        <f t="shared" si="43"/>
        <v>89600</v>
      </c>
      <c r="AA74" s="160"/>
      <c r="AB74" s="146"/>
      <c r="AC74" s="146"/>
      <c r="AD74" s="146"/>
      <c r="AE74" s="146"/>
      <c r="AF74" s="138">
        <f t="shared" si="29"/>
        <v>0</v>
      </c>
      <c r="AG74" s="205"/>
      <c r="AH74" s="146"/>
      <c r="AI74" s="146"/>
      <c r="AJ74" s="146"/>
      <c r="AK74" s="146"/>
      <c r="AL74" s="138">
        <f t="shared" si="30"/>
        <v>0</v>
      </c>
      <c r="AM74" s="160"/>
      <c r="AN74" s="146"/>
      <c r="AO74" s="146"/>
      <c r="AP74" s="146"/>
      <c r="AQ74" s="146"/>
      <c r="AR74" s="138">
        <f t="shared" si="44"/>
        <v>0</v>
      </c>
      <c r="AS74" s="160"/>
      <c r="AT74" s="146"/>
      <c r="AU74" s="146"/>
      <c r="AV74" s="146"/>
      <c r="AW74" s="146"/>
      <c r="AX74" s="138">
        <f t="shared" si="45"/>
        <v>0</v>
      </c>
      <c r="AY74" s="172"/>
      <c r="AZ74" s="137"/>
      <c r="BA74" s="137"/>
      <c r="BB74" s="137"/>
      <c r="BC74" s="137"/>
      <c r="BD74" s="138">
        <f t="shared" si="46"/>
        <v>0</v>
      </c>
      <c r="BE74" s="172">
        <f t="shared" si="31"/>
        <v>0</v>
      </c>
      <c r="BF74" s="137">
        <f t="shared" si="32"/>
        <v>0</v>
      </c>
      <c r="BG74" s="137">
        <f t="shared" si="33"/>
        <v>0</v>
      </c>
      <c r="BH74" s="137">
        <f t="shared" si="34"/>
        <v>0</v>
      </c>
      <c r="BI74" s="137">
        <f t="shared" si="35"/>
        <v>89600</v>
      </c>
      <c r="BJ74" s="173">
        <f t="shared" si="36"/>
        <v>89600</v>
      </c>
      <c r="BK74" s="172">
        <f t="shared" si="37"/>
        <v>0</v>
      </c>
      <c r="BL74" s="137">
        <f t="shared" si="38"/>
        <v>0</v>
      </c>
      <c r="BM74" s="137">
        <f t="shared" si="39"/>
        <v>0</v>
      </c>
      <c r="BN74" s="137">
        <f t="shared" si="40"/>
        <v>0</v>
      </c>
      <c r="BO74" s="137">
        <f t="shared" si="41"/>
        <v>0</v>
      </c>
      <c r="BP74" s="173">
        <f t="shared" si="47"/>
        <v>0</v>
      </c>
      <c r="BQ74" s="140"/>
      <c r="BR74" s="141"/>
      <c r="BS74" s="142"/>
      <c r="BT74" s="146"/>
      <c r="BU74" s="142"/>
      <c r="BV74" s="144"/>
      <c r="BW74" s="145"/>
      <c r="BX74" s="142"/>
      <c r="BY74" s="144"/>
    </row>
    <row r="75" spans="1:77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42"/>
        <v>0</v>
      </c>
      <c r="O75" s="366"/>
      <c r="P75" s="174"/>
      <c r="Q75" s="174"/>
      <c r="R75" s="174"/>
      <c r="S75" s="174"/>
      <c r="T75" s="367">
        <f t="shared" si="28"/>
        <v>0</v>
      </c>
      <c r="U75" s="172"/>
      <c r="V75" s="137"/>
      <c r="W75" s="137"/>
      <c r="X75" s="137"/>
      <c r="Y75" s="137">
        <v>84000</v>
      </c>
      <c r="Z75" s="138">
        <f t="shared" si="43"/>
        <v>84000</v>
      </c>
      <c r="AA75" s="160"/>
      <c r="AB75" s="146"/>
      <c r="AC75" s="146"/>
      <c r="AD75" s="146"/>
      <c r="AE75" s="146"/>
      <c r="AF75" s="138">
        <f t="shared" si="29"/>
        <v>0</v>
      </c>
      <c r="AG75" s="205"/>
      <c r="AH75" s="146"/>
      <c r="AI75" s="146"/>
      <c r="AJ75" s="146"/>
      <c r="AK75" s="146"/>
      <c r="AL75" s="138">
        <f t="shared" si="30"/>
        <v>0</v>
      </c>
      <c r="AM75" s="160"/>
      <c r="AN75" s="146"/>
      <c r="AO75" s="146"/>
      <c r="AP75" s="146"/>
      <c r="AQ75" s="146"/>
      <c r="AR75" s="138">
        <f t="shared" si="44"/>
        <v>0</v>
      </c>
      <c r="AS75" s="160"/>
      <c r="AT75" s="146"/>
      <c r="AU75" s="146"/>
      <c r="AV75" s="146"/>
      <c r="AW75" s="146"/>
      <c r="AX75" s="138">
        <f t="shared" si="45"/>
        <v>0</v>
      </c>
      <c r="AY75" s="172"/>
      <c r="AZ75" s="137"/>
      <c r="BA75" s="137"/>
      <c r="BB75" s="137"/>
      <c r="BC75" s="137"/>
      <c r="BD75" s="138">
        <f t="shared" si="46"/>
        <v>0</v>
      </c>
      <c r="BE75" s="172">
        <f t="shared" si="31"/>
        <v>0</v>
      </c>
      <c r="BF75" s="137">
        <f t="shared" si="32"/>
        <v>0</v>
      </c>
      <c r="BG75" s="137">
        <f t="shared" si="33"/>
        <v>0</v>
      </c>
      <c r="BH75" s="137">
        <f t="shared" si="34"/>
        <v>0</v>
      </c>
      <c r="BI75" s="137">
        <f t="shared" si="35"/>
        <v>84000</v>
      </c>
      <c r="BJ75" s="173">
        <f t="shared" si="36"/>
        <v>84000</v>
      </c>
      <c r="BK75" s="172">
        <f t="shared" si="37"/>
        <v>0</v>
      </c>
      <c r="BL75" s="137">
        <f t="shared" si="38"/>
        <v>0</v>
      </c>
      <c r="BM75" s="137">
        <f t="shared" si="39"/>
        <v>0</v>
      </c>
      <c r="BN75" s="137">
        <f t="shared" si="40"/>
        <v>0</v>
      </c>
      <c r="BO75" s="137">
        <f t="shared" si="41"/>
        <v>0</v>
      </c>
      <c r="BP75" s="173">
        <f t="shared" si="47"/>
        <v>0</v>
      </c>
      <c r="BQ75" s="140"/>
      <c r="BR75" s="141"/>
      <c r="BS75" s="142"/>
      <c r="BT75" s="146"/>
      <c r="BU75" s="142"/>
      <c r="BV75" s="144"/>
      <c r="BW75" s="145">
        <v>1224</v>
      </c>
      <c r="BX75" s="142" t="s">
        <v>5274</v>
      </c>
      <c r="BY75" s="144">
        <v>44727</v>
      </c>
    </row>
    <row r="76" spans="1:77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42"/>
        <v>0</v>
      </c>
      <c r="O76" s="366"/>
      <c r="P76" s="174"/>
      <c r="Q76" s="174"/>
      <c r="R76" s="174"/>
      <c r="S76" s="174"/>
      <c r="T76" s="367">
        <f t="shared" si="28"/>
        <v>0</v>
      </c>
      <c r="U76" s="172"/>
      <c r="V76" s="137"/>
      <c r="W76" s="137"/>
      <c r="X76" s="137"/>
      <c r="Y76" s="137">
        <v>32000</v>
      </c>
      <c r="Z76" s="138">
        <f t="shared" si="43"/>
        <v>32000</v>
      </c>
      <c r="AA76" s="160"/>
      <c r="AB76" s="146"/>
      <c r="AC76" s="146"/>
      <c r="AD76" s="146"/>
      <c r="AE76" s="146"/>
      <c r="AF76" s="138">
        <f t="shared" si="29"/>
        <v>0</v>
      </c>
      <c r="AG76" s="205"/>
      <c r="AH76" s="146"/>
      <c r="AI76" s="146"/>
      <c r="AJ76" s="146"/>
      <c r="AK76" s="146"/>
      <c r="AL76" s="138">
        <f t="shared" si="30"/>
        <v>0</v>
      </c>
      <c r="AM76" s="160"/>
      <c r="AN76" s="146"/>
      <c r="AO76" s="146"/>
      <c r="AP76" s="146"/>
      <c r="AQ76" s="146"/>
      <c r="AR76" s="138">
        <f t="shared" si="44"/>
        <v>0</v>
      </c>
      <c r="AS76" s="160"/>
      <c r="AT76" s="146"/>
      <c r="AU76" s="146"/>
      <c r="AV76" s="146"/>
      <c r="AW76" s="146"/>
      <c r="AX76" s="138">
        <f t="shared" si="45"/>
        <v>0</v>
      </c>
      <c r="AY76" s="172"/>
      <c r="AZ76" s="137"/>
      <c r="BA76" s="137"/>
      <c r="BB76" s="137"/>
      <c r="BC76" s="137"/>
      <c r="BD76" s="138">
        <f t="shared" si="46"/>
        <v>0</v>
      </c>
      <c r="BE76" s="172">
        <f t="shared" si="31"/>
        <v>0</v>
      </c>
      <c r="BF76" s="137">
        <f t="shared" si="32"/>
        <v>0</v>
      </c>
      <c r="BG76" s="137">
        <f t="shared" si="33"/>
        <v>0</v>
      </c>
      <c r="BH76" s="137">
        <f t="shared" si="34"/>
        <v>0</v>
      </c>
      <c r="BI76" s="137">
        <f t="shared" si="35"/>
        <v>32000</v>
      </c>
      <c r="BJ76" s="173">
        <f t="shared" si="36"/>
        <v>32000</v>
      </c>
      <c r="BK76" s="172">
        <f t="shared" si="37"/>
        <v>0</v>
      </c>
      <c r="BL76" s="137">
        <f t="shared" si="38"/>
        <v>0</v>
      </c>
      <c r="BM76" s="137">
        <f t="shared" si="39"/>
        <v>0</v>
      </c>
      <c r="BN76" s="137">
        <f t="shared" si="40"/>
        <v>0</v>
      </c>
      <c r="BO76" s="137">
        <f t="shared" si="41"/>
        <v>0</v>
      </c>
      <c r="BP76" s="173">
        <f t="shared" si="47"/>
        <v>0</v>
      </c>
      <c r="BQ76" s="140"/>
      <c r="BR76" s="141"/>
      <c r="BS76" s="142"/>
      <c r="BT76" s="146"/>
      <c r="BU76" s="142"/>
      <c r="BV76" s="144"/>
      <c r="BW76" s="145"/>
      <c r="BX76" s="142"/>
      <c r="BY76" s="144"/>
    </row>
    <row r="77" spans="1:77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42"/>
        <v>0</v>
      </c>
      <c r="O77" s="366"/>
      <c r="P77" s="174"/>
      <c r="Q77" s="174"/>
      <c r="R77" s="174"/>
      <c r="S77" s="174"/>
      <c r="T77" s="367">
        <f t="shared" si="28"/>
        <v>0</v>
      </c>
      <c r="U77" s="172"/>
      <c r="V77" s="137"/>
      <c r="W77" s="137"/>
      <c r="X77" s="137"/>
      <c r="Y77" s="137">
        <v>64000</v>
      </c>
      <c r="Z77" s="138">
        <f t="shared" si="43"/>
        <v>64000</v>
      </c>
      <c r="AA77" s="160"/>
      <c r="AB77" s="146"/>
      <c r="AC77" s="146"/>
      <c r="AD77" s="146"/>
      <c r="AE77" s="146"/>
      <c r="AF77" s="138">
        <f t="shared" si="29"/>
        <v>0</v>
      </c>
      <c r="AG77" s="205"/>
      <c r="AH77" s="146"/>
      <c r="AI77" s="146"/>
      <c r="AJ77" s="146"/>
      <c r="AK77" s="146"/>
      <c r="AL77" s="138">
        <f t="shared" si="30"/>
        <v>0</v>
      </c>
      <c r="AM77" s="160"/>
      <c r="AN77" s="146"/>
      <c r="AO77" s="146"/>
      <c r="AP77" s="146"/>
      <c r="AQ77" s="146"/>
      <c r="AR77" s="138">
        <f t="shared" si="44"/>
        <v>0</v>
      </c>
      <c r="AS77" s="160"/>
      <c r="AT77" s="146"/>
      <c r="AU77" s="146"/>
      <c r="AV77" s="146"/>
      <c r="AW77" s="146"/>
      <c r="AX77" s="138">
        <f t="shared" si="45"/>
        <v>0</v>
      </c>
      <c r="AY77" s="172"/>
      <c r="AZ77" s="137"/>
      <c r="BA77" s="137"/>
      <c r="BB77" s="137"/>
      <c r="BC77" s="137"/>
      <c r="BD77" s="138">
        <f t="shared" si="46"/>
        <v>0</v>
      </c>
      <c r="BE77" s="172">
        <f t="shared" si="31"/>
        <v>0</v>
      </c>
      <c r="BF77" s="137">
        <f t="shared" si="32"/>
        <v>0</v>
      </c>
      <c r="BG77" s="137">
        <f t="shared" si="33"/>
        <v>0</v>
      </c>
      <c r="BH77" s="137">
        <f t="shared" si="34"/>
        <v>0</v>
      </c>
      <c r="BI77" s="137">
        <f t="shared" si="35"/>
        <v>64000</v>
      </c>
      <c r="BJ77" s="173">
        <f t="shared" si="36"/>
        <v>64000</v>
      </c>
      <c r="BK77" s="172">
        <f t="shared" si="37"/>
        <v>0</v>
      </c>
      <c r="BL77" s="137">
        <f t="shared" si="38"/>
        <v>0</v>
      </c>
      <c r="BM77" s="137">
        <f t="shared" si="39"/>
        <v>0</v>
      </c>
      <c r="BN77" s="137">
        <f t="shared" si="40"/>
        <v>0</v>
      </c>
      <c r="BO77" s="137">
        <f t="shared" si="41"/>
        <v>0</v>
      </c>
      <c r="BP77" s="173">
        <f t="shared" si="47"/>
        <v>0</v>
      </c>
      <c r="BQ77" s="140"/>
      <c r="BR77" s="141"/>
      <c r="BS77" s="142"/>
      <c r="BT77" s="146"/>
      <c r="BU77" s="142"/>
      <c r="BV77" s="144"/>
      <c r="BW77" s="145"/>
      <c r="BX77" s="142"/>
      <c r="BY77" s="144"/>
    </row>
    <row r="78" spans="1:77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42"/>
        <v>0</v>
      </c>
      <c r="O78" s="366"/>
      <c r="P78" s="174"/>
      <c r="Q78" s="174"/>
      <c r="R78" s="174"/>
      <c r="S78" s="174"/>
      <c r="T78" s="367">
        <f t="shared" si="28"/>
        <v>0</v>
      </c>
      <c r="U78" s="172"/>
      <c r="V78" s="137"/>
      <c r="W78" s="137"/>
      <c r="X78" s="137"/>
      <c r="Y78" s="137">
        <v>49600</v>
      </c>
      <c r="Z78" s="138">
        <f t="shared" si="43"/>
        <v>49600</v>
      </c>
      <c r="AA78" s="160"/>
      <c r="AB78" s="146"/>
      <c r="AC78" s="146"/>
      <c r="AD78" s="146"/>
      <c r="AE78" s="146"/>
      <c r="AF78" s="138">
        <f t="shared" si="29"/>
        <v>0</v>
      </c>
      <c r="AG78" s="205"/>
      <c r="AH78" s="146"/>
      <c r="AI78" s="146"/>
      <c r="AJ78" s="146"/>
      <c r="AK78" s="146"/>
      <c r="AL78" s="138">
        <f t="shared" si="30"/>
        <v>0</v>
      </c>
      <c r="AM78" s="160"/>
      <c r="AN78" s="146"/>
      <c r="AO78" s="146"/>
      <c r="AP78" s="146"/>
      <c r="AQ78" s="146"/>
      <c r="AR78" s="138">
        <f t="shared" si="44"/>
        <v>0</v>
      </c>
      <c r="AS78" s="160"/>
      <c r="AT78" s="146"/>
      <c r="AU78" s="146"/>
      <c r="AV78" s="146"/>
      <c r="AW78" s="146"/>
      <c r="AX78" s="138">
        <f t="shared" si="45"/>
        <v>0</v>
      </c>
      <c r="AY78" s="172"/>
      <c r="AZ78" s="137"/>
      <c r="BA78" s="137"/>
      <c r="BB78" s="137"/>
      <c r="BC78" s="137"/>
      <c r="BD78" s="138">
        <f t="shared" si="46"/>
        <v>0</v>
      </c>
      <c r="BE78" s="172">
        <f t="shared" si="31"/>
        <v>0</v>
      </c>
      <c r="BF78" s="137">
        <f t="shared" si="32"/>
        <v>0</v>
      </c>
      <c r="BG78" s="137">
        <f t="shared" si="33"/>
        <v>0</v>
      </c>
      <c r="BH78" s="137">
        <f t="shared" si="34"/>
        <v>0</v>
      </c>
      <c r="BI78" s="137">
        <f t="shared" si="35"/>
        <v>49600</v>
      </c>
      <c r="BJ78" s="173">
        <f t="shared" si="36"/>
        <v>49600</v>
      </c>
      <c r="BK78" s="172">
        <f t="shared" si="37"/>
        <v>0</v>
      </c>
      <c r="BL78" s="137">
        <f t="shared" si="38"/>
        <v>0</v>
      </c>
      <c r="BM78" s="137">
        <f t="shared" si="39"/>
        <v>0</v>
      </c>
      <c r="BN78" s="137">
        <f t="shared" si="40"/>
        <v>0</v>
      </c>
      <c r="BO78" s="137">
        <f t="shared" si="41"/>
        <v>0</v>
      </c>
      <c r="BP78" s="173">
        <f t="shared" si="47"/>
        <v>0</v>
      </c>
      <c r="BQ78" s="140"/>
      <c r="BR78" s="141"/>
      <c r="BS78" s="142"/>
      <c r="BT78" s="146"/>
      <c r="BU78" s="142"/>
      <c r="BV78" s="144"/>
      <c r="BW78" s="145"/>
      <c r="BX78" s="142"/>
      <c r="BY78" s="144"/>
    </row>
    <row r="79" spans="1:77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42"/>
        <v>0</v>
      </c>
      <c r="O79" s="366"/>
      <c r="P79" s="174"/>
      <c r="Q79" s="174"/>
      <c r="R79" s="174"/>
      <c r="S79" s="174"/>
      <c r="T79" s="367">
        <f t="shared" si="28"/>
        <v>0</v>
      </c>
      <c r="U79" s="172"/>
      <c r="V79" s="137"/>
      <c r="W79" s="137"/>
      <c r="X79" s="137"/>
      <c r="Y79" s="137">
        <v>68800</v>
      </c>
      <c r="Z79" s="138">
        <f t="shared" si="43"/>
        <v>68800</v>
      </c>
      <c r="AA79" s="160"/>
      <c r="AB79" s="146"/>
      <c r="AC79" s="146"/>
      <c r="AD79" s="146"/>
      <c r="AE79" s="146"/>
      <c r="AF79" s="138">
        <f t="shared" si="29"/>
        <v>0</v>
      </c>
      <c r="AG79" s="205"/>
      <c r="AH79" s="146"/>
      <c r="AI79" s="146"/>
      <c r="AJ79" s="146"/>
      <c r="AK79" s="146"/>
      <c r="AL79" s="138">
        <f t="shared" si="30"/>
        <v>0</v>
      </c>
      <c r="AM79" s="160"/>
      <c r="AN79" s="146"/>
      <c r="AO79" s="146"/>
      <c r="AP79" s="146"/>
      <c r="AQ79" s="146"/>
      <c r="AR79" s="138">
        <f t="shared" si="44"/>
        <v>0</v>
      </c>
      <c r="AS79" s="160"/>
      <c r="AT79" s="146"/>
      <c r="AU79" s="146"/>
      <c r="AV79" s="146"/>
      <c r="AW79" s="146"/>
      <c r="AX79" s="138">
        <f t="shared" si="45"/>
        <v>0</v>
      </c>
      <c r="AY79" s="172"/>
      <c r="AZ79" s="137"/>
      <c r="BA79" s="137"/>
      <c r="BB79" s="137"/>
      <c r="BC79" s="137"/>
      <c r="BD79" s="138">
        <f t="shared" si="46"/>
        <v>0</v>
      </c>
      <c r="BE79" s="172">
        <f t="shared" si="31"/>
        <v>0</v>
      </c>
      <c r="BF79" s="137">
        <f t="shared" si="32"/>
        <v>0</v>
      </c>
      <c r="BG79" s="137">
        <f t="shared" si="33"/>
        <v>0</v>
      </c>
      <c r="BH79" s="137">
        <f t="shared" si="34"/>
        <v>0</v>
      </c>
      <c r="BI79" s="137">
        <f t="shared" si="35"/>
        <v>68800</v>
      </c>
      <c r="BJ79" s="173">
        <f t="shared" si="36"/>
        <v>68800</v>
      </c>
      <c r="BK79" s="172">
        <f t="shared" si="37"/>
        <v>0</v>
      </c>
      <c r="BL79" s="137">
        <f t="shared" si="38"/>
        <v>0</v>
      </c>
      <c r="BM79" s="137">
        <f t="shared" si="39"/>
        <v>0</v>
      </c>
      <c r="BN79" s="137">
        <f t="shared" si="40"/>
        <v>0</v>
      </c>
      <c r="BO79" s="137">
        <f t="shared" si="41"/>
        <v>0</v>
      </c>
      <c r="BP79" s="173">
        <f t="shared" si="47"/>
        <v>0</v>
      </c>
      <c r="BQ79" s="140"/>
      <c r="BR79" s="141"/>
      <c r="BS79" s="142"/>
      <c r="BT79" s="146"/>
      <c r="BU79" s="142"/>
      <c r="BV79" s="144"/>
      <c r="BW79" s="145"/>
      <c r="BX79" s="142"/>
      <c r="BY79" s="144"/>
    </row>
    <row r="80" spans="1:77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42"/>
        <v>0</v>
      </c>
      <c r="O80" s="366"/>
      <c r="P80" s="174"/>
      <c r="Q80" s="174"/>
      <c r="R80" s="174"/>
      <c r="S80" s="174"/>
      <c r="T80" s="367">
        <f t="shared" si="28"/>
        <v>0</v>
      </c>
      <c r="U80" s="172"/>
      <c r="V80" s="137"/>
      <c r="W80" s="137"/>
      <c r="X80" s="137"/>
      <c r="Y80" s="137">
        <v>49600</v>
      </c>
      <c r="Z80" s="138">
        <f t="shared" si="43"/>
        <v>49600</v>
      </c>
      <c r="AA80" s="160"/>
      <c r="AB80" s="146"/>
      <c r="AC80" s="146"/>
      <c r="AD80" s="146"/>
      <c r="AE80" s="146"/>
      <c r="AF80" s="138">
        <f t="shared" si="29"/>
        <v>0</v>
      </c>
      <c r="AG80" s="205"/>
      <c r="AH80" s="146"/>
      <c r="AI80" s="146"/>
      <c r="AJ80" s="146"/>
      <c r="AK80" s="146"/>
      <c r="AL80" s="138">
        <f t="shared" si="30"/>
        <v>0</v>
      </c>
      <c r="AM80" s="160"/>
      <c r="AN80" s="146"/>
      <c r="AO80" s="146"/>
      <c r="AP80" s="146"/>
      <c r="AQ80" s="146"/>
      <c r="AR80" s="138">
        <f t="shared" si="44"/>
        <v>0</v>
      </c>
      <c r="AS80" s="160"/>
      <c r="AT80" s="146"/>
      <c r="AU80" s="146"/>
      <c r="AV80" s="146"/>
      <c r="AW80" s="146"/>
      <c r="AX80" s="138">
        <f t="shared" si="45"/>
        <v>0</v>
      </c>
      <c r="AY80" s="172"/>
      <c r="AZ80" s="137"/>
      <c r="BA80" s="137"/>
      <c r="BB80" s="137"/>
      <c r="BC80" s="137"/>
      <c r="BD80" s="138">
        <f t="shared" si="46"/>
        <v>0</v>
      </c>
      <c r="BE80" s="172">
        <f t="shared" si="31"/>
        <v>0</v>
      </c>
      <c r="BF80" s="137">
        <f t="shared" si="32"/>
        <v>0</v>
      </c>
      <c r="BG80" s="137">
        <f t="shared" si="33"/>
        <v>0</v>
      </c>
      <c r="BH80" s="137">
        <f t="shared" si="34"/>
        <v>0</v>
      </c>
      <c r="BI80" s="137">
        <f t="shared" si="35"/>
        <v>49600</v>
      </c>
      <c r="BJ80" s="173">
        <f t="shared" si="36"/>
        <v>49600</v>
      </c>
      <c r="BK80" s="172">
        <f t="shared" si="37"/>
        <v>0</v>
      </c>
      <c r="BL80" s="137">
        <f t="shared" si="38"/>
        <v>0</v>
      </c>
      <c r="BM80" s="137">
        <f t="shared" si="39"/>
        <v>0</v>
      </c>
      <c r="BN80" s="137">
        <f t="shared" si="40"/>
        <v>0</v>
      </c>
      <c r="BO80" s="137">
        <f t="shared" si="41"/>
        <v>0</v>
      </c>
      <c r="BP80" s="173">
        <f t="shared" si="47"/>
        <v>0</v>
      </c>
      <c r="BQ80" s="140"/>
      <c r="BR80" s="141"/>
      <c r="BS80" s="142"/>
      <c r="BT80" s="146"/>
      <c r="BU80" s="142"/>
      <c r="BV80" s="144"/>
      <c r="BW80" s="145"/>
      <c r="BX80" s="142"/>
      <c r="BY80" s="144"/>
    </row>
    <row r="81" spans="1:77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42"/>
        <v>0</v>
      </c>
      <c r="O81" s="366"/>
      <c r="P81" s="174"/>
      <c r="Q81" s="174"/>
      <c r="R81" s="174"/>
      <c r="S81" s="174"/>
      <c r="T81" s="367">
        <f t="shared" si="28"/>
        <v>0</v>
      </c>
      <c r="U81" s="172"/>
      <c r="V81" s="137"/>
      <c r="W81" s="137"/>
      <c r="X81" s="137"/>
      <c r="Y81" s="137">
        <v>32000</v>
      </c>
      <c r="Z81" s="138">
        <f t="shared" si="43"/>
        <v>32000</v>
      </c>
      <c r="AA81" s="160"/>
      <c r="AB81" s="146"/>
      <c r="AC81" s="146"/>
      <c r="AD81" s="146"/>
      <c r="AE81" s="146"/>
      <c r="AF81" s="138">
        <f t="shared" si="29"/>
        <v>0</v>
      </c>
      <c r="AG81" s="205"/>
      <c r="AH81" s="146"/>
      <c r="AI81" s="146"/>
      <c r="AJ81" s="146"/>
      <c r="AK81" s="146"/>
      <c r="AL81" s="138">
        <f t="shared" si="30"/>
        <v>0</v>
      </c>
      <c r="AM81" s="160"/>
      <c r="AN81" s="146"/>
      <c r="AO81" s="146"/>
      <c r="AP81" s="146"/>
      <c r="AQ81" s="146"/>
      <c r="AR81" s="138">
        <f t="shared" si="44"/>
        <v>0</v>
      </c>
      <c r="AS81" s="160"/>
      <c r="AT81" s="146"/>
      <c r="AU81" s="146"/>
      <c r="AV81" s="146"/>
      <c r="AW81" s="146"/>
      <c r="AX81" s="138">
        <f t="shared" si="45"/>
        <v>0</v>
      </c>
      <c r="AY81" s="172"/>
      <c r="AZ81" s="137"/>
      <c r="BA81" s="137"/>
      <c r="BB81" s="137"/>
      <c r="BC81" s="137"/>
      <c r="BD81" s="138">
        <f t="shared" si="46"/>
        <v>0</v>
      </c>
      <c r="BE81" s="172">
        <f t="shared" si="31"/>
        <v>0</v>
      </c>
      <c r="BF81" s="137">
        <f t="shared" si="32"/>
        <v>0</v>
      </c>
      <c r="BG81" s="137">
        <f t="shared" si="33"/>
        <v>0</v>
      </c>
      <c r="BH81" s="137">
        <f t="shared" si="34"/>
        <v>0</v>
      </c>
      <c r="BI81" s="137">
        <f t="shared" si="35"/>
        <v>32000</v>
      </c>
      <c r="BJ81" s="173">
        <f t="shared" si="36"/>
        <v>32000</v>
      </c>
      <c r="BK81" s="172">
        <f t="shared" si="37"/>
        <v>0</v>
      </c>
      <c r="BL81" s="137">
        <f t="shared" si="38"/>
        <v>0</v>
      </c>
      <c r="BM81" s="137">
        <f t="shared" si="39"/>
        <v>0</v>
      </c>
      <c r="BN81" s="137">
        <f t="shared" si="40"/>
        <v>0</v>
      </c>
      <c r="BO81" s="137">
        <f t="shared" si="41"/>
        <v>0</v>
      </c>
      <c r="BP81" s="173">
        <f t="shared" si="47"/>
        <v>0</v>
      </c>
      <c r="BQ81" s="140"/>
      <c r="BR81" s="141"/>
      <c r="BS81" s="142"/>
      <c r="BT81" s="146"/>
      <c r="BU81" s="142"/>
      <c r="BV81" s="144"/>
      <c r="BW81" s="145"/>
      <c r="BX81" s="142"/>
      <c r="BY81" s="144"/>
    </row>
    <row r="82" spans="1:77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42"/>
        <v>0</v>
      </c>
      <c r="O82" s="366"/>
      <c r="P82" s="174"/>
      <c r="Q82" s="174"/>
      <c r="R82" s="174"/>
      <c r="S82" s="174"/>
      <c r="T82" s="367">
        <f t="shared" si="28"/>
        <v>0</v>
      </c>
      <c r="U82" s="172"/>
      <c r="V82" s="137"/>
      <c r="W82" s="137"/>
      <c r="X82" s="137"/>
      <c r="Y82" s="137">
        <v>168000</v>
      </c>
      <c r="Z82" s="138">
        <f t="shared" si="43"/>
        <v>168000</v>
      </c>
      <c r="AA82" s="160"/>
      <c r="AB82" s="146"/>
      <c r="AC82" s="146"/>
      <c r="AD82" s="146"/>
      <c r="AE82" s="146"/>
      <c r="AF82" s="138">
        <f t="shared" si="29"/>
        <v>0</v>
      </c>
      <c r="AG82" s="205"/>
      <c r="AH82" s="146"/>
      <c r="AI82" s="146"/>
      <c r="AJ82" s="146"/>
      <c r="AK82" s="146"/>
      <c r="AL82" s="138">
        <f t="shared" si="30"/>
        <v>0</v>
      </c>
      <c r="AM82" s="160"/>
      <c r="AN82" s="146"/>
      <c r="AO82" s="146"/>
      <c r="AP82" s="146"/>
      <c r="AQ82" s="146"/>
      <c r="AR82" s="138">
        <f t="shared" si="44"/>
        <v>0</v>
      </c>
      <c r="AS82" s="160"/>
      <c r="AT82" s="146"/>
      <c r="AU82" s="146"/>
      <c r="AV82" s="146"/>
      <c r="AW82" s="146"/>
      <c r="AX82" s="138">
        <f t="shared" si="45"/>
        <v>0</v>
      </c>
      <c r="AY82" s="172"/>
      <c r="AZ82" s="137"/>
      <c r="BA82" s="137"/>
      <c r="BB82" s="137"/>
      <c r="BC82" s="137"/>
      <c r="BD82" s="138">
        <f t="shared" si="46"/>
        <v>0</v>
      </c>
      <c r="BE82" s="172">
        <f t="shared" si="31"/>
        <v>0</v>
      </c>
      <c r="BF82" s="137">
        <f t="shared" si="32"/>
        <v>0</v>
      </c>
      <c r="BG82" s="137">
        <f t="shared" si="33"/>
        <v>0</v>
      </c>
      <c r="BH82" s="137">
        <f t="shared" si="34"/>
        <v>0</v>
      </c>
      <c r="BI82" s="137">
        <f t="shared" si="35"/>
        <v>168000</v>
      </c>
      <c r="BJ82" s="173">
        <f t="shared" si="36"/>
        <v>168000</v>
      </c>
      <c r="BK82" s="172">
        <f t="shared" si="37"/>
        <v>0</v>
      </c>
      <c r="BL82" s="137">
        <f t="shared" si="38"/>
        <v>0</v>
      </c>
      <c r="BM82" s="137">
        <f t="shared" si="39"/>
        <v>0</v>
      </c>
      <c r="BN82" s="137">
        <f t="shared" si="40"/>
        <v>0</v>
      </c>
      <c r="BO82" s="137">
        <f t="shared" si="41"/>
        <v>0</v>
      </c>
      <c r="BP82" s="173">
        <f t="shared" si="47"/>
        <v>0</v>
      </c>
      <c r="BQ82" s="140"/>
      <c r="BR82" s="141"/>
      <c r="BS82" s="142"/>
      <c r="BT82" s="146"/>
      <c r="BU82" s="142"/>
      <c r="BV82" s="144"/>
      <c r="BW82" s="145"/>
      <c r="BX82" s="142"/>
      <c r="BY82" s="144"/>
    </row>
    <row r="83" spans="1:77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3227</v>
      </c>
      <c r="I83" s="366"/>
      <c r="J83" s="174"/>
      <c r="K83" s="174"/>
      <c r="L83" s="174"/>
      <c r="M83" s="174"/>
      <c r="N83" s="367">
        <f t="shared" si="42"/>
        <v>0</v>
      </c>
      <c r="O83" s="366"/>
      <c r="P83" s="174"/>
      <c r="Q83" s="174"/>
      <c r="R83" s="174"/>
      <c r="S83" s="174"/>
      <c r="T83" s="367">
        <f t="shared" si="28"/>
        <v>0</v>
      </c>
      <c r="U83" s="172"/>
      <c r="V83" s="137"/>
      <c r="W83" s="137"/>
      <c r="X83" s="137"/>
      <c r="Y83" s="137">
        <v>48000</v>
      </c>
      <c r="Z83" s="138">
        <f t="shared" si="43"/>
        <v>48000</v>
      </c>
      <c r="AA83" s="160"/>
      <c r="AB83" s="146"/>
      <c r="AC83" s="146"/>
      <c r="AD83" s="146"/>
      <c r="AE83" s="146"/>
      <c r="AF83" s="138">
        <f t="shared" si="29"/>
        <v>0</v>
      </c>
      <c r="AG83" s="205"/>
      <c r="AH83" s="146"/>
      <c r="AI83" s="146"/>
      <c r="AJ83" s="146"/>
      <c r="AK83" s="146"/>
      <c r="AL83" s="138">
        <f t="shared" si="30"/>
        <v>0</v>
      </c>
      <c r="AM83" s="160"/>
      <c r="AN83" s="146"/>
      <c r="AO83" s="146"/>
      <c r="AP83" s="146"/>
      <c r="AQ83" s="146"/>
      <c r="AR83" s="138">
        <f t="shared" si="44"/>
        <v>0</v>
      </c>
      <c r="AS83" s="160"/>
      <c r="AT83" s="146"/>
      <c r="AU83" s="146"/>
      <c r="AV83" s="146"/>
      <c r="AW83" s="146"/>
      <c r="AX83" s="138">
        <f t="shared" si="45"/>
        <v>0</v>
      </c>
      <c r="AY83" s="172"/>
      <c r="AZ83" s="137"/>
      <c r="BA83" s="137"/>
      <c r="BB83" s="137"/>
      <c r="BC83" s="137"/>
      <c r="BD83" s="138">
        <f t="shared" si="46"/>
        <v>0</v>
      </c>
      <c r="BE83" s="172">
        <f t="shared" si="31"/>
        <v>0</v>
      </c>
      <c r="BF83" s="137">
        <f t="shared" si="32"/>
        <v>0</v>
      </c>
      <c r="BG83" s="137">
        <f t="shared" si="33"/>
        <v>0</v>
      </c>
      <c r="BH83" s="137">
        <f t="shared" si="34"/>
        <v>0</v>
      </c>
      <c r="BI83" s="137">
        <f t="shared" si="35"/>
        <v>48000</v>
      </c>
      <c r="BJ83" s="173">
        <f t="shared" si="36"/>
        <v>48000</v>
      </c>
      <c r="BK83" s="172">
        <f t="shared" si="37"/>
        <v>0</v>
      </c>
      <c r="BL83" s="137">
        <f t="shared" si="38"/>
        <v>0</v>
      </c>
      <c r="BM83" s="137">
        <f t="shared" si="39"/>
        <v>0</v>
      </c>
      <c r="BN83" s="137">
        <f t="shared" si="40"/>
        <v>0</v>
      </c>
      <c r="BO83" s="137">
        <f t="shared" si="41"/>
        <v>0</v>
      </c>
      <c r="BP83" s="173">
        <f t="shared" si="47"/>
        <v>0</v>
      </c>
      <c r="BQ83" s="140"/>
      <c r="BR83" s="141"/>
      <c r="BS83" s="142"/>
      <c r="BT83" s="146"/>
      <c r="BU83" s="142"/>
      <c r="BV83" s="144"/>
      <c r="BW83" s="145"/>
      <c r="BX83" s="142"/>
      <c r="BY83" s="144"/>
    </row>
    <row r="84" spans="1:77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42"/>
        <v>0</v>
      </c>
      <c r="O84" s="366"/>
      <c r="P84" s="174"/>
      <c r="Q84" s="174"/>
      <c r="R84" s="174"/>
      <c r="S84" s="174"/>
      <c r="T84" s="367">
        <f t="shared" si="28"/>
        <v>0</v>
      </c>
      <c r="U84" s="172"/>
      <c r="V84" s="137"/>
      <c r="W84" s="137"/>
      <c r="X84" s="137"/>
      <c r="Y84" s="137">
        <v>101600</v>
      </c>
      <c r="Z84" s="138">
        <f t="shared" si="43"/>
        <v>101600</v>
      </c>
      <c r="AA84" s="160"/>
      <c r="AB84" s="146"/>
      <c r="AC84" s="146"/>
      <c r="AD84" s="146"/>
      <c r="AE84" s="146"/>
      <c r="AF84" s="138">
        <f t="shared" si="29"/>
        <v>0</v>
      </c>
      <c r="AG84" s="205"/>
      <c r="AH84" s="146"/>
      <c r="AI84" s="146"/>
      <c r="AJ84" s="146"/>
      <c r="AK84" s="146"/>
      <c r="AL84" s="138">
        <f t="shared" si="30"/>
        <v>0</v>
      </c>
      <c r="AM84" s="160"/>
      <c r="AN84" s="146"/>
      <c r="AO84" s="146"/>
      <c r="AP84" s="146"/>
      <c r="AQ84" s="146"/>
      <c r="AR84" s="138">
        <f t="shared" si="44"/>
        <v>0</v>
      </c>
      <c r="AS84" s="160"/>
      <c r="AT84" s="146"/>
      <c r="AU84" s="146"/>
      <c r="AV84" s="146"/>
      <c r="AW84" s="146"/>
      <c r="AX84" s="138">
        <f t="shared" si="45"/>
        <v>0</v>
      </c>
      <c r="AY84" s="172"/>
      <c r="AZ84" s="137"/>
      <c r="BA84" s="137"/>
      <c r="BB84" s="137"/>
      <c r="BC84" s="137"/>
      <c r="BD84" s="138">
        <f t="shared" si="46"/>
        <v>0</v>
      </c>
      <c r="BE84" s="172">
        <f t="shared" si="31"/>
        <v>0</v>
      </c>
      <c r="BF84" s="137">
        <f t="shared" si="32"/>
        <v>0</v>
      </c>
      <c r="BG84" s="137">
        <f t="shared" si="33"/>
        <v>0</v>
      </c>
      <c r="BH84" s="137">
        <f t="shared" si="34"/>
        <v>0</v>
      </c>
      <c r="BI84" s="137">
        <f t="shared" si="35"/>
        <v>101600</v>
      </c>
      <c r="BJ84" s="173">
        <f t="shared" si="36"/>
        <v>101600</v>
      </c>
      <c r="BK84" s="172">
        <f t="shared" si="37"/>
        <v>0</v>
      </c>
      <c r="BL84" s="137">
        <f t="shared" si="38"/>
        <v>0</v>
      </c>
      <c r="BM84" s="137">
        <f t="shared" si="39"/>
        <v>0</v>
      </c>
      <c r="BN84" s="137">
        <f t="shared" si="40"/>
        <v>0</v>
      </c>
      <c r="BO84" s="137">
        <f t="shared" si="41"/>
        <v>0</v>
      </c>
      <c r="BP84" s="173">
        <f t="shared" si="47"/>
        <v>0</v>
      </c>
      <c r="BQ84" s="140"/>
      <c r="BR84" s="141"/>
      <c r="BS84" s="142"/>
      <c r="BT84" s="146"/>
      <c r="BU84" s="142"/>
      <c r="BV84" s="144"/>
      <c r="BW84" s="145"/>
      <c r="BX84" s="142"/>
      <c r="BY84" s="144"/>
    </row>
    <row r="85" spans="1:77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42"/>
        <v>0</v>
      </c>
      <c r="O85" s="366"/>
      <c r="P85" s="174"/>
      <c r="Q85" s="174"/>
      <c r="R85" s="174"/>
      <c r="S85" s="174"/>
      <c r="T85" s="367">
        <f t="shared" si="28"/>
        <v>0</v>
      </c>
      <c r="U85" s="172"/>
      <c r="V85" s="137"/>
      <c r="W85" s="137"/>
      <c r="X85" s="137"/>
      <c r="Y85" s="137">
        <v>56000</v>
      </c>
      <c r="Z85" s="138">
        <f t="shared" si="43"/>
        <v>56000</v>
      </c>
      <c r="AA85" s="160"/>
      <c r="AB85" s="146"/>
      <c r="AC85" s="146"/>
      <c r="AD85" s="146"/>
      <c r="AE85" s="146"/>
      <c r="AF85" s="138">
        <f t="shared" si="29"/>
        <v>0</v>
      </c>
      <c r="AG85" s="205"/>
      <c r="AH85" s="146"/>
      <c r="AI85" s="146"/>
      <c r="AJ85" s="146"/>
      <c r="AK85" s="146"/>
      <c r="AL85" s="138">
        <f t="shared" si="30"/>
        <v>0</v>
      </c>
      <c r="AM85" s="160"/>
      <c r="AN85" s="146"/>
      <c r="AO85" s="146"/>
      <c r="AP85" s="146"/>
      <c r="AQ85" s="146"/>
      <c r="AR85" s="138">
        <f t="shared" si="44"/>
        <v>0</v>
      </c>
      <c r="AS85" s="160"/>
      <c r="AT85" s="146"/>
      <c r="AU85" s="146"/>
      <c r="AV85" s="146"/>
      <c r="AW85" s="146"/>
      <c r="AX85" s="138">
        <f t="shared" si="45"/>
        <v>0</v>
      </c>
      <c r="AY85" s="172"/>
      <c r="AZ85" s="137"/>
      <c r="BA85" s="137"/>
      <c r="BB85" s="137"/>
      <c r="BC85" s="137"/>
      <c r="BD85" s="138">
        <f t="shared" si="46"/>
        <v>0</v>
      </c>
      <c r="BE85" s="172">
        <f t="shared" si="31"/>
        <v>0</v>
      </c>
      <c r="BF85" s="137">
        <f t="shared" si="32"/>
        <v>0</v>
      </c>
      <c r="BG85" s="137">
        <f t="shared" si="33"/>
        <v>0</v>
      </c>
      <c r="BH85" s="137">
        <f t="shared" si="34"/>
        <v>0</v>
      </c>
      <c r="BI85" s="137">
        <f t="shared" si="35"/>
        <v>56000</v>
      </c>
      <c r="BJ85" s="173">
        <f t="shared" si="36"/>
        <v>56000</v>
      </c>
      <c r="BK85" s="172">
        <f t="shared" si="37"/>
        <v>0</v>
      </c>
      <c r="BL85" s="137">
        <f t="shared" si="38"/>
        <v>0</v>
      </c>
      <c r="BM85" s="137">
        <f t="shared" si="39"/>
        <v>0</v>
      </c>
      <c r="BN85" s="137">
        <f t="shared" si="40"/>
        <v>0</v>
      </c>
      <c r="BO85" s="137">
        <f t="shared" si="41"/>
        <v>0</v>
      </c>
      <c r="BP85" s="173">
        <f t="shared" si="47"/>
        <v>0</v>
      </c>
      <c r="BQ85" s="140"/>
      <c r="BR85" s="141"/>
      <c r="BS85" s="142"/>
      <c r="BT85" s="146"/>
      <c r="BU85" s="142"/>
      <c r="BV85" s="144"/>
      <c r="BW85" s="145">
        <v>1224</v>
      </c>
      <c r="BX85" s="142" t="s">
        <v>4931</v>
      </c>
      <c r="BY85" s="144">
        <v>44648</v>
      </c>
    </row>
    <row r="86" spans="1:77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42"/>
        <v>0</v>
      </c>
      <c r="O86" s="366"/>
      <c r="P86" s="174"/>
      <c r="Q86" s="174"/>
      <c r="R86" s="174"/>
      <c r="S86" s="174"/>
      <c r="T86" s="367">
        <f t="shared" si="28"/>
        <v>0</v>
      </c>
      <c r="U86" s="172"/>
      <c r="V86" s="137"/>
      <c r="W86" s="137"/>
      <c r="X86" s="137"/>
      <c r="Y86" s="137">
        <v>48000</v>
      </c>
      <c r="Z86" s="138">
        <f t="shared" si="43"/>
        <v>48000</v>
      </c>
      <c r="AA86" s="160"/>
      <c r="AB86" s="146"/>
      <c r="AC86" s="146"/>
      <c r="AD86" s="146"/>
      <c r="AE86" s="146"/>
      <c r="AF86" s="138">
        <f t="shared" si="29"/>
        <v>0</v>
      </c>
      <c r="AG86" s="205"/>
      <c r="AH86" s="146"/>
      <c r="AI86" s="146"/>
      <c r="AJ86" s="146"/>
      <c r="AK86" s="146"/>
      <c r="AL86" s="138">
        <f t="shared" si="30"/>
        <v>0</v>
      </c>
      <c r="AM86" s="160"/>
      <c r="AN86" s="146"/>
      <c r="AO86" s="146"/>
      <c r="AP86" s="146"/>
      <c r="AQ86" s="146"/>
      <c r="AR86" s="138">
        <f t="shared" si="44"/>
        <v>0</v>
      </c>
      <c r="AS86" s="160"/>
      <c r="AT86" s="146"/>
      <c r="AU86" s="146"/>
      <c r="AV86" s="146"/>
      <c r="AW86" s="146"/>
      <c r="AX86" s="138">
        <f t="shared" si="45"/>
        <v>0</v>
      </c>
      <c r="AY86" s="172"/>
      <c r="AZ86" s="137"/>
      <c r="BA86" s="137"/>
      <c r="BB86" s="137"/>
      <c r="BC86" s="137"/>
      <c r="BD86" s="138">
        <f t="shared" si="46"/>
        <v>0</v>
      </c>
      <c r="BE86" s="172">
        <f t="shared" si="31"/>
        <v>0</v>
      </c>
      <c r="BF86" s="137">
        <f t="shared" si="32"/>
        <v>0</v>
      </c>
      <c r="BG86" s="137">
        <f t="shared" si="33"/>
        <v>0</v>
      </c>
      <c r="BH86" s="137">
        <f t="shared" si="34"/>
        <v>0</v>
      </c>
      <c r="BI86" s="137">
        <f t="shared" si="35"/>
        <v>48000</v>
      </c>
      <c r="BJ86" s="173">
        <f t="shared" si="36"/>
        <v>48000</v>
      </c>
      <c r="BK86" s="172">
        <f t="shared" si="37"/>
        <v>0</v>
      </c>
      <c r="BL86" s="137">
        <f t="shared" si="38"/>
        <v>0</v>
      </c>
      <c r="BM86" s="137">
        <f t="shared" si="39"/>
        <v>0</v>
      </c>
      <c r="BN86" s="137">
        <f t="shared" si="40"/>
        <v>0</v>
      </c>
      <c r="BO86" s="137">
        <f t="shared" si="41"/>
        <v>0</v>
      </c>
      <c r="BP86" s="173">
        <f t="shared" si="47"/>
        <v>0</v>
      </c>
      <c r="BQ86" s="140"/>
      <c r="BR86" s="141"/>
      <c r="BS86" s="142"/>
      <c r="BT86" s="146"/>
      <c r="BU86" s="142"/>
      <c r="BV86" s="144"/>
      <c r="BW86" s="145"/>
      <c r="BX86" s="142"/>
      <c r="BY86" s="144"/>
    </row>
    <row r="87" spans="1:77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42"/>
        <v>0</v>
      </c>
      <c r="O87" s="366"/>
      <c r="P87" s="174"/>
      <c r="Q87" s="174"/>
      <c r="R87" s="174"/>
      <c r="S87" s="174"/>
      <c r="T87" s="367">
        <f t="shared" si="28"/>
        <v>0</v>
      </c>
      <c r="U87" s="172"/>
      <c r="V87" s="137"/>
      <c r="W87" s="137"/>
      <c r="X87" s="137"/>
      <c r="Y87" s="137">
        <v>71200</v>
      </c>
      <c r="Z87" s="138">
        <f t="shared" si="43"/>
        <v>71200</v>
      </c>
      <c r="AA87" s="160"/>
      <c r="AB87" s="146"/>
      <c r="AC87" s="146"/>
      <c r="AD87" s="146"/>
      <c r="AE87" s="146"/>
      <c r="AF87" s="138">
        <f t="shared" si="29"/>
        <v>0</v>
      </c>
      <c r="AG87" s="205"/>
      <c r="AH87" s="146"/>
      <c r="AI87" s="146"/>
      <c r="AJ87" s="146"/>
      <c r="AK87" s="146"/>
      <c r="AL87" s="138">
        <f t="shared" si="30"/>
        <v>0</v>
      </c>
      <c r="AM87" s="160"/>
      <c r="AN87" s="146"/>
      <c r="AO87" s="146"/>
      <c r="AP87" s="146"/>
      <c r="AQ87" s="146"/>
      <c r="AR87" s="138">
        <f t="shared" si="44"/>
        <v>0</v>
      </c>
      <c r="AS87" s="160"/>
      <c r="AT87" s="146"/>
      <c r="AU87" s="146"/>
      <c r="AV87" s="146"/>
      <c r="AW87" s="146"/>
      <c r="AX87" s="138">
        <f t="shared" si="45"/>
        <v>0</v>
      </c>
      <c r="AY87" s="172"/>
      <c r="AZ87" s="137"/>
      <c r="BA87" s="137"/>
      <c r="BB87" s="137"/>
      <c r="BC87" s="137"/>
      <c r="BD87" s="138">
        <f t="shared" si="46"/>
        <v>0</v>
      </c>
      <c r="BE87" s="172">
        <f t="shared" si="31"/>
        <v>0</v>
      </c>
      <c r="BF87" s="137">
        <f t="shared" si="32"/>
        <v>0</v>
      </c>
      <c r="BG87" s="137">
        <f t="shared" si="33"/>
        <v>0</v>
      </c>
      <c r="BH87" s="137">
        <f t="shared" si="34"/>
        <v>0</v>
      </c>
      <c r="BI87" s="137">
        <f t="shared" si="35"/>
        <v>71200</v>
      </c>
      <c r="BJ87" s="173">
        <f t="shared" si="36"/>
        <v>71200</v>
      </c>
      <c r="BK87" s="172">
        <f t="shared" si="37"/>
        <v>0</v>
      </c>
      <c r="BL87" s="137">
        <f t="shared" si="38"/>
        <v>0</v>
      </c>
      <c r="BM87" s="137">
        <f t="shared" si="39"/>
        <v>0</v>
      </c>
      <c r="BN87" s="137">
        <f t="shared" si="40"/>
        <v>0</v>
      </c>
      <c r="BO87" s="137">
        <f t="shared" si="41"/>
        <v>0</v>
      </c>
      <c r="BP87" s="173">
        <f t="shared" si="47"/>
        <v>0</v>
      </c>
      <c r="BQ87" s="140"/>
      <c r="BR87" s="141"/>
      <c r="BS87" s="142"/>
      <c r="BT87" s="146"/>
      <c r="BU87" s="142"/>
      <c r="BV87" s="144"/>
      <c r="BW87" s="145"/>
      <c r="BX87" s="142"/>
      <c r="BY87" s="144"/>
    </row>
    <row r="88" spans="1:77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4547</v>
      </c>
      <c r="I88" s="366"/>
      <c r="J88" s="174"/>
      <c r="K88" s="174"/>
      <c r="L88" s="174"/>
      <c r="M88" s="174"/>
      <c r="N88" s="367">
        <f t="shared" si="42"/>
        <v>0</v>
      </c>
      <c r="O88" s="366"/>
      <c r="P88" s="174"/>
      <c r="Q88" s="174"/>
      <c r="R88" s="174"/>
      <c r="S88" s="174"/>
      <c r="T88" s="367">
        <f t="shared" si="28"/>
        <v>0</v>
      </c>
      <c r="U88" s="172"/>
      <c r="V88" s="137"/>
      <c r="W88" s="137"/>
      <c r="X88" s="137"/>
      <c r="Y88" s="137">
        <v>68000</v>
      </c>
      <c r="Z88" s="138">
        <f t="shared" si="43"/>
        <v>68000</v>
      </c>
      <c r="AA88" s="160"/>
      <c r="AB88" s="146"/>
      <c r="AC88" s="146"/>
      <c r="AD88" s="146"/>
      <c r="AE88" s="146"/>
      <c r="AF88" s="138">
        <f t="shared" si="29"/>
        <v>0</v>
      </c>
      <c r="AG88" s="205"/>
      <c r="AH88" s="146"/>
      <c r="AI88" s="146"/>
      <c r="AJ88" s="146"/>
      <c r="AK88" s="146"/>
      <c r="AL88" s="138">
        <f t="shared" si="30"/>
        <v>0</v>
      </c>
      <c r="AM88" s="160"/>
      <c r="AN88" s="146"/>
      <c r="AO88" s="146"/>
      <c r="AP88" s="146"/>
      <c r="AQ88" s="146"/>
      <c r="AR88" s="138">
        <f t="shared" si="44"/>
        <v>0</v>
      </c>
      <c r="AS88" s="160"/>
      <c r="AT88" s="146"/>
      <c r="AU88" s="146"/>
      <c r="AV88" s="146"/>
      <c r="AW88" s="146"/>
      <c r="AX88" s="138">
        <f t="shared" si="45"/>
        <v>0</v>
      </c>
      <c r="AY88" s="172"/>
      <c r="AZ88" s="137"/>
      <c r="BA88" s="137"/>
      <c r="BB88" s="137"/>
      <c r="BC88" s="137"/>
      <c r="BD88" s="138">
        <f t="shared" si="46"/>
        <v>0</v>
      </c>
      <c r="BE88" s="172">
        <f t="shared" si="31"/>
        <v>0</v>
      </c>
      <c r="BF88" s="137">
        <f t="shared" si="32"/>
        <v>0</v>
      </c>
      <c r="BG88" s="137">
        <f t="shared" si="33"/>
        <v>0</v>
      </c>
      <c r="BH88" s="137">
        <f t="shared" si="34"/>
        <v>0</v>
      </c>
      <c r="BI88" s="137">
        <f t="shared" si="35"/>
        <v>68000</v>
      </c>
      <c r="BJ88" s="173">
        <f t="shared" si="36"/>
        <v>68000</v>
      </c>
      <c r="BK88" s="172">
        <f t="shared" si="37"/>
        <v>0</v>
      </c>
      <c r="BL88" s="137">
        <f t="shared" si="38"/>
        <v>0</v>
      </c>
      <c r="BM88" s="137">
        <f t="shared" si="39"/>
        <v>0</v>
      </c>
      <c r="BN88" s="137">
        <f t="shared" si="40"/>
        <v>0</v>
      </c>
      <c r="BO88" s="137">
        <f t="shared" si="41"/>
        <v>0</v>
      </c>
      <c r="BP88" s="173">
        <f t="shared" si="47"/>
        <v>0</v>
      </c>
      <c r="BQ88" s="140"/>
      <c r="BR88" s="141"/>
      <c r="BS88" s="142"/>
      <c r="BT88" s="146"/>
      <c r="BU88" s="142"/>
      <c r="BV88" s="144"/>
      <c r="BW88" s="145"/>
      <c r="BX88" s="142"/>
      <c r="BY88" s="144"/>
    </row>
    <row r="89" spans="1:77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42"/>
        <v>0</v>
      </c>
      <c r="O89" s="366"/>
      <c r="P89" s="174"/>
      <c r="Q89" s="174"/>
      <c r="R89" s="174"/>
      <c r="S89" s="174"/>
      <c r="T89" s="367">
        <f t="shared" si="28"/>
        <v>0</v>
      </c>
      <c r="U89" s="172"/>
      <c r="V89" s="137"/>
      <c r="W89" s="137"/>
      <c r="X89" s="137"/>
      <c r="Y89" s="137">
        <v>101600</v>
      </c>
      <c r="Z89" s="138">
        <f t="shared" si="43"/>
        <v>101600</v>
      </c>
      <c r="AA89" s="160"/>
      <c r="AB89" s="146"/>
      <c r="AC89" s="146"/>
      <c r="AD89" s="146"/>
      <c r="AE89" s="146"/>
      <c r="AF89" s="138">
        <f t="shared" si="29"/>
        <v>0</v>
      </c>
      <c r="AG89" s="205"/>
      <c r="AH89" s="146"/>
      <c r="AI89" s="146"/>
      <c r="AJ89" s="146"/>
      <c r="AK89" s="146"/>
      <c r="AL89" s="138">
        <f t="shared" si="30"/>
        <v>0</v>
      </c>
      <c r="AM89" s="160"/>
      <c r="AN89" s="146"/>
      <c r="AO89" s="146"/>
      <c r="AP89" s="146"/>
      <c r="AQ89" s="146"/>
      <c r="AR89" s="138">
        <f t="shared" si="44"/>
        <v>0</v>
      </c>
      <c r="AS89" s="160"/>
      <c r="AT89" s="146"/>
      <c r="AU89" s="146"/>
      <c r="AV89" s="146"/>
      <c r="AW89" s="146"/>
      <c r="AX89" s="138">
        <f t="shared" si="45"/>
        <v>0</v>
      </c>
      <c r="AY89" s="172"/>
      <c r="AZ89" s="137"/>
      <c r="BA89" s="137"/>
      <c r="BB89" s="137"/>
      <c r="BC89" s="137"/>
      <c r="BD89" s="138">
        <f t="shared" si="46"/>
        <v>0</v>
      </c>
      <c r="BE89" s="172">
        <f t="shared" si="31"/>
        <v>0</v>
      </c>
      <c r="BF89" s="137">
        <f t="shared" si="32"/>
        <v>0</v>
      </c>
      <c r="BG89" s="137">
        <f t="shared" si="33"/>
        <v>0</v>
      </c>
      <c r="BH89" s="137">
        <f t="shared" si="34"/>
        <v>0</v>
      </c>
      <c r="BI89" s="137">
        <f t="shared" si="35"/>
        <v>101600</v>
      </c>
      <c r="BJ89" s="173">
        <f t="shared" si="36"/>
        <v>101600</v>
      </c>
      <c r="BK89" s="172">
        <f t="shared" si="37"/>
        <v>0</v>
      </c>
      <c r="BL89" s="137">
        <f t="shared" si="38"/>
        <v>0</v>
      </c>
      <c r="BM89" s="137">
        <f t="shared" si="39"/>
        <v>0</v>
      </c>
      <c r="BN89" s="137">
        <f t="shared" si="40"/>
        <v>0</v>
      </c>
      <c r="BO89" s="137">
        <f t="shared" si="41"/>
        <v>0</v>
      </c>
      <c r="BP89" s="173">
        <f t="shared" si="47"/>
        <v>0</v>
      </c>
      <c r="BQ89" s="140"/>
      <c r="BR89" s="141"/>
      <c r="BS89" s="142"/>
      <c r="BT89" s="146"/>
      <c r="BU89" s="142"/>
      <c r="BV89" s="144"/>
      <c r="BW89" s="145"/>
      <c r="BX89" s="142"/>
      <c r="BY89" s="144"/>
    </row>
    <row r="90" spans="1:77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42"/>
        <v>0</v>
      </c>
      <c r="O90" s="366"/>
      <c r="P90" s="174"/>
      <c r="Q90" s="174"/>
      <c r="R90" s="174"/>
      <c r="S90" s="174"/>
      <c r="T90" s="367">
        <f t="shared" si="28"/>
        <v>0</v>
      </c>
      <c r="U90" s="172"/>
      <c r="V90" s="137"/>
      <c r="W90" s="137"/>
      <c r="X90" s="137"/>
      <c r="Y90" s="137">
        <v>32000</v>
      </c>
      <c r="Z90" s="138">
        <f t="shared" si="43"/>
        <v>32000</v>
      </c>
      <c r="AA90" s="160"/>
      <c r="AB90" s="146"/>
      <c r="AC90" s="146"/>
      <c r="AD90" s="146"/>
      <c r="AE90" s="146"/>
      <c r="AF90" s="138">
        <f t="shared" si="29"/>
        <v>0</v>
      </c>
      <c r="AG90" s="205"/>
      <c r="AH90" s="146"/>
      <c r="AI90" s="146"/>
      <c r="AJ90" s="146"/>
      <c r="AK90" s="146"/>
      <c r="AL90" s="138">
        <f t="shared" si="30"/>
        <v>0</v>
      </c>
      <c r="AM90" s="160"/>
      <c r="AN90" s="146"/>
      <c r="AO90" s="146"/>
      <c r="AP90" s="146"/>
      <c r="AQ90" s="146"/>
      <c r="AR90" s="138">
        <f t="shared" si="44"/>
        <v>0</v>
      </c>
      <c r="AS90" s="160"/>
      <c r="AT90" s="146"/>
      <c r="AU90" s="146"/>
      <c r="AV90" s="146"/>
      <c r="AW90" s="146"/>
      <c r="AX90" s="138">
        <f t="shared" si="45"/>
        <v>0</v>
      </c>
      <c r="AY90" s="172"/>
      <c r="AZ90" s="137"/>
      <c r="BA90" s="137"/>
      <c r="BB90" s="137"/>
      <c r="BC90" s="137"/>
      <c r="BD90" s="138">
        <f t="shared" si="46"/>
        <v>0</v>
      </c>
      <c r="BE90" s="172">
        <f t="shared" si="31"/>
        <v>0</v>
      </c>
      <c r="BF90" s="137">
        <f t="shared" si="32"/>
        <v>0</v>
      </c>
      <c r="BG90" s="137">
        <f t="shared" si="33"/>
        <v>0</v>
      </c>
      <c r="BH90" s="137">
        <f t="shared" si="34"/>
        <v>0</v>
      </c>
      <c r="BI90" s="137">
        <f t="shared" si="35"/>
        <v>32000</v>
      </c>
      <c r="BJ90" s="173">
        <f t="shared" si="36"/>
        <v>32000</v>
      </c>
      <c r="BK90" s="172">
        <f t="shared" si="37"/>
        <v>0</v>
      </c>
      <c r="BL90" s="137">
        <f t="shared" si="38"/>
        <v>0</v>
      </c>
      <c r="BM90" s="137">
        <f t="shared" si="39"/>
        <v>0</v>
      </c>
      <c r="BN90" s="137">
        <f t="shared" si="40"/>
        <v>0</v>
      </c>
      <c r="BO90" s="137">
        <f t="shared" si="41"/>
        <v>0</v>
      </c>
      <c r="BP90" s="173">
        <f t="shared" si="47"/>
        <v>0</v>
      </c>
      <c r="BQ90" s="140"/>
      <c r="BR90" s="141"/>
      <c r="BS90" s="142"/>
      <c r="BT90" s="146"/>
      <c r="BU90" s="142"/>
      <c r="BV90" s="144"/>
      <c r="BW90" s="145"/>
      <c r="BX90" s="142"/>
      <c r="BY90" s="144"/>
    </row>
    <row r="91" spans="1:77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42"/>
        <v>0</v>
      </c>
      <c r="O91" s="366"/>
      <c r="P91" s="174"/>
      <c r="Q91" s="174"/>
      <c r="R91" s="174"/>
      <c r="S91" s="174"/>
      <c r="T91" s="367">
        <f t="shared" si="28"/>
        <v>0</v>
      </c>
      <c r="U91" s="172"/>
      <c r="V91" s="137"/>
      <c r="W91" s="137"/>
      <c r="X91" s="137"/>
      <c r="Y91" s="137">
        <v>49600</v>
      </c>
      <c r="Z91" s="138">
        <f t="shared" si="43"/>
        <v>49600</v>
      </c>
      <c r="AA91" s="160"/>
      <c r="AB91" s="146"/>
      <c r="AC91" s="146"/>
      <c r="AD91" s="146"/>
      <c r="AE91" s="146"/>
      <c r="AF91" s="138">
        <f t="shared" si="29"/>
        <v>0</v>
      </c>
      <c r="AG91" s="205"/>
      <c r="AH91" s="146"/>
      <c r="AI91" s="146"/>
      <c r="AJ91" s="146"/>
      <c r="AK91" s="146"/>
      <c r="AL91" s="138">
        <f t="shared" si="30"/>
        <v>0</v>
      </c>
      <c r="AM91" s="160"/>
      <c r="AN91" s="146"/>
      <c r="AO91" s="146"/>
      <c r="AP91" s="146"/>
      <c r="AQ91" s="146"/>
      <c r="AR91" s="138">
        <f t="shared" si="44"/>
        <v>0</v>
      </c>
      <c r="AS91" s="160"/>
      <c r="AT91" s="146"/>
      <c r="AU91" s="146"/>
      <c r="AV91" s="146"/>
      <c r="AW91" s="146"/>
      <c r="AX91" s="138">
        <f t="shared" si="45"/>
        <v>0</v>
      </c>
      <c r="AY91" s="172"/>
      <c r="AZ91" s="137"/>
      <c r="BA91" s="137"/>
      <c r="BB91" s="137"/>
      <c r="BC91" s="137"/>
      <c r="BD91" s="138">
        <f t="shared" si="46"/>
        <v>0</v>
      </c>
      <c r="BE91" s="172">
        <f t="shared" si="31"/>
        <v>0</v>
      </c>
      <c r="BF91" s="137">
        <f t="shared" si="32"/>
        <v>0</v>
      </c>
      <c r="BG91" s="137">
        <f t="shared" si="33"/>
        <v>0</v>
      </c>
      <c r="BH91" s="137">
        <f t="shared" si="34"/>
        <v>0</v>
      </c>
      <c r="BI91" s="137">
        <f t="shared" si="35"/>
        <v>49600</v>
      </c>
      <c r="BJ91" s="173">
        <f t="shared" si="36"/>
        <v>49600</v>
      </c>
      <c r="BK91" s="172">
        <f t="shared" si="37"/>
        <v>0</v>
      </c>
      <c r="BL91" s="137">
        <f t="shared" si="38"/>
        <v>0</v>
      </c>
      <c r="BM91" s="137">
        <f t="shared" si="39"/>
        <v>0</v>
      </c>
      <c r="BN91" s="137">
        <f t="shared" si="40"/>
        <v>0</v>
      </c>
      <c r="BO91" s="137">
        <f t="shared" si="41"/>
        <v>0</v>
      </c>
      <c r="BP91" s="173">
        <f t="shared" si="47"/>
        <v>0</v>
      </c>
      <c r="BQ91" s="140"/>
      <c r="BR91" s="141"/>
      <c r="BS91" s="142"/>
      <c r="BT91" s="146"/>
      <c r="BU91" s="142"/>
      <c r="BV91" s="144"/>
      <c r="BW91" s="145"/>
      <c r="BX91" s="142"/>
      <c r="BY91" s="144"/>
    </row>
    <row r="92" spans="1:77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42"/>
        <v>0</v>
      </c>
      <c r="O92" s="366"/>
      <c r="P92" s="174"/>
      <c r="Q92" s="174"/>
      <c r="R92" s="174"/>
      <c r="S92" s="174"/>
      <c r="T92" s="367">
        <f t="shared" si="28"/>
        <v>0</v>
      </c>
      <c r="U92" s="172"/>
      <c r="V92" s="137"/>
      <c r="W92" s="137"/>
      <c r="X92" s="137"/>
      <c r="Y92" s="137">
        <v>48000</v>
      </c>
      <c r="Z92" s="138">
        <f t="shared" si="43"/>
        <v>48000</v>
      </c>
      <c r="AA92" s="160"/>
      <c r="AB92" s="146"/>
      <c r="AC92" s="146"/>
      <c r="AD92" s="146"/>
      <c r="AE92" s="146"/>
      <c r="AF92" s="138">
        <f t="shared" si="29"/>
        <v>0</v>
      </c>
      <c r="AG92" s="205"/>
      <c r="AH92" s="146"/>
      <c r="AI92" s="146"/>
      <c r="AJ92" s="146"/>
      <c r="AK92" s="146"/>
      <c r="AL92" s="138">
        <f t="shared" si="30"/>
        <v>0</v>
      </c>
      <c r="AM92" s="160"/>
      <c r="AN92" s="146"/>
      <c r="AO92" s="146"/>
      <c r="AP92" s="146"/>
      <c r="AQ92" s="146"/>
      <c r="AR92" s="138">
        <f t="shared" si="44"/>
        <v>0</v>
      </c>
      <c r="AS92" s="160"/>
      <c r="AT92" s="146"/>
      <c r="AU92" s="146"/>
      <c r="AV92" s="146"/>
      <c r="AW92" s="146"/>
      <c r="AX92" s="138">
        <f t="shared" si="45"/>
        <v>0</v>
      </c>
      <c r="AY92" s="172"/>
      <c r="AZ92" s="137"/>
      <c r="BA92" s="137"/>
      <c r="BB92" s="137"/>
      <c r="BC92" s="137"/>
      <c r="BD92" s="138">
        <f t="shared" si="46"/>
        <v>0</v>
      </c>
      <c r="BE92" s="172">
        <f t="shared" si="31"/>
        <v>0</v>
      </c>
      <c r="BF92" s="137">
        <f t="shared" si="32"/>
        <v>0</v>
      </c>
      <c r="BG92" s="137">
        <f t="shared" si="33"/>
        <v>0</v>
      </c>
      <c r="BH92" s="137">
        <f t="shared" si="34"/>
        <v>0</v>
      </c>
      <c r="BI92" s="137">
        <f t="shared" si="35"/>
        <v>48000</v>
      </c>
      <c r="BJ92" s="173">
        <f t="shared" si="36"/>
        <v>48000</v>
      </c>
      <c r="BK92" s="172">
        <f t="shared" si="37"/>
        <v>0</v>
      </c>
      <c r="BL92" s="137">
        <f t="shared" si="38"/>
        <v>0</v>
      </c>
      <c r="BM92" s="137">
        <f t="shared" si="39"/>
        <v>0</v>
      </c>
      <c r="BN92" s="137">
        <f t="shared" si="40"/>
        <v>0</v>
      </c>
      <c r="BO92" s="137">
        <f t="shared" si="41"/>
        <v>0</v>
      </c>
      <c r="BP92" s="173">
        <f t="shared" si="47"/>
        <v>0</v>
      </c>
      <c r="BQ92" s="140"/>
      <c r="BR92" s="141"/>
      <c r="BS92" s="142"/>
      <c r="BT92" s="146"/>
      <c r="BU92" s="142"/>
      <c r="BV92" s="144"/>
      <c r="BW92" s="145"/>
      <c r="BX92" s="142"/>
      <c r="BY92" s="144"/>
    </row>
    <row r="93" spans="1:77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42"/>
        <v>0</v>
      </c>
      <c r="O93" s="366"/>
      <c r="P93" s="174"/>
      <c r="Q93" s="174"/>
      <c r="R93" s="174"/>
      <c r="S93" s="174"/>
      <c r="T93" s="367">
        <f t="shared" si="28"/>
        <v>0</v>
      </c>
      <c r="U93" s="172"/>
      <c r="V93" s="137"/>
      <c r="W93" s="137"/>
      <c r="X93" s="137"/>
      <c r="Y93" s="137">
        <v>32000</v>
      </c>
      <c r="Z93" s="138">
        <f t="shared" si="43"/>
        <v>32000</v>
      </c>
      <c r="AA93" s="160"/>
      <c r="AB93" s="146"/>
      <c r="AC93" s="146"/>
      <c r="AD93" s="146"/>
      <c r="AE93" s="146"/>
      <c r="AF93" s="138">
        <f t="shared" si="29"/>
        <v>0</v>
      </c>
      <c r="AG93" s="205"/>
      <c r="AH93" s="146"/>
      <c r="AI93" s="146"/>
      <c r="AJ93" s="146"/>
      <c r="AK93" s="146"/>
      <c r="AL93" s="138">
        <f t="shared" si="30"/>
        <v>0</v>
      </c>
      <c r="AM93" s="160"/>
      <c r="AN93" s="146"/>
      <c r="AO93" s="146"/>
      <c r="AP93" s="146"/>
      <c r="AQ93" s="146"/>
      <c r="AR93" s="138">
        <f t="shared" si="44"/>
        <v>0</v>
      </c>
      <c r="AS93" s="160"/>
      <c r="AT93" s="146"/>
      <c r="AU93" s="146"/>
      <c r="AV93" s="146"/>
      <c r="AW93" s="146"/>
      <c r="AX93" s="138">
        <f t="shared" si="45"/>
        <v>0</v>
      </c>
      <c r="AY93" s="172"/>
      <c r="AZ93" s="137"/>
      <c r="BA93" s="137"/>
      <c r="BB93" s="137"/>
      <c r="BC93" s="137"/>
      <c r="BD93" s="138">
        <f t="shared" si="46"/>
        <v>0</v>
      </c>
      <c r="BE93" s="172">
        <f t="shared" si="31"/>
        <v>0</v>
      </c>
      <c r="BF93" s="137">
        <f t="shared" si="32"/>
        <v>0</v>
      </c>
      <c r="BG93" s="137">
        <f t="shared" si="33"/>
        <v>0</v>
      </c>
      <c r="BH93" s="137">
        <f t="shared" si="34"/>
        <v>0</v>
      </c>
      <c r="BI93" s="137">
        <f t="shared" si="35"/>
        <v>32000</v>
      </c>
      <c r="BJ93" s="173">
        <f t="shared" si="36"/>
        <v>32000</v>
      </c>
      <c r="BK93" s="172">
        <f t="shared" si="37"/>
        <v>0</v>
      </c>
      <c r="BL93" s="137">
        <f t="shared" si="38"/>
        <v>0</v>
      </c>
      <c r="BM93" s="137">
        <f t="shared" si="39"/>
        <v>0</v>
      </c>
      <c r="BN93" s="137">
        <f t="shared" si="40"/>
        <v>0</v>
      </c>
      <c r="BO93" s="137">
        <f t="shared" si="41"/>
        <v>0</v>
      </c>
      <c r="BP93" s="173">
        <f t="shared" si="47"/>
        <v>0</v>
      </c>
      <c r="BQ93" s="140"/>
      <c r="BR93" s="141"/>
      <c r="BS93" s="142"/>
      <c r="BT93" s="146"/>
      <c r="BU93" s="142"/>
      <c r="BV93" s="144"/>
      <c r="BW93" s="145"/>
      <c r="BX93" s="142"/>
      <c r="BY93" s="144"/>
    </row>
    <row r="94" spans="1:77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42"/>
        <v>0</v>
      </c>
      <c r="O94" s="366"/>
      <c r="P94" s="174"/>
      <c r="Q94" s="174"/>
      <c r="R94" s="174"/>
      <c r="S94" s="174"/>
      <c r="T94" s="367">
        <f t="shared" si="28"/>
        <v>0</v>
      </c>
      <c r="U94" s="172"/>
      <c r="V94" s="137"/>
      <c r="W94" s="137"/>
      <c r="X94" s="137"/>
      <c r="Y94" s="137">
        <v>68000</v>
      </c>
      <c r="Z94" s="138">
        <f t="shared" si="43"/>
        <v>68000</v>
      </c>
      <c r="AA94" s="160"/>
      <c r="AB94" s="146"/>
      <c r="AC94" s="146"/>
      <c r="AD94" s="146"/>
      <c r="AE94" s="146"/>
      <c r="AF94" s="138">
        <f t="shared" si="29"/>
        <v>0</v>
      </c>
      <c r="AG94" s="205"/>
      <c r="AH94" s="146"/>
      <c r="AI94" s="146"/>
      <c r="AJ94" s="146"/>
      <c r="AK94" s="146"/>
      <c r="AL94" s="138">
        <f t="shared" si="30"/>
        <v>0</v>
      </c>
      <c r="AM94" s="160"/>
      <c r="AN94" s="146"/>
      <c r="AO94" s="146"/>
      <c r="AP94" s="146"/>
      <c r="AQ94" s="146"/>
      <c r="AR94" s="138">
        <f t="shared" si="44"/>
        <v>0</v>
      </c>
      <c r="AS94" s="160"/>
      <c r="AT94" s="146"/>
      <c r="AU94" s="146"/>
      <c r="AV94" s="146"/>
      <c r="AW94" s="146"/>
      <c r="AX94" s="138">
        <f t="shared" si="45"/>
        <v>0</v>
      </c>
      <c r="AY94" s="172"/>
      <c r="AZ94" s="137"/>
      <c r="BA94" s="137"/>
      <c r="BB94" s="137"/>
      <c r="BC94" s="137"/>
      <c r="BD94" s="138">
        <f t="shared" si="46"/>
        <v>0</v>
      </c>
      <c r="BE94" s="172">
        <f t="shared" si="31"/>
        <v>0</v>
      </c>
      <c r="BF94" s="137">
        <f t="shared" si="32"/>
        <v>0</v>
      </c>
      <c r="BG94" s="137">
        <f t="shared" si="33"/>
        <v>0</v>
      </c>
      <c r="BH94" s="137">
        <f t="shared" si="34"/>
        <v>0</v>
      </c>
      <c r="BI94" s="137">
        <f t="shared" si="35"/>
        <v>68000</v>
      </c>
      <c r="BJ94" s="173">
        <f t="shared" si="36"/>
        <v>68000</v>
      </c>
      <c r="BK94" s="172">
        <f t="shared" si="37"/>
        <v>0</v>
      </c>
      <c r="BL94" s="137">
        <f t="shared" si="38"/>
        <v>0</v>
      </c>
      <c r="BM94" s="137">
        <f t="shared" si="39"/>
        <v>0</v>
      </c>
      <c r="BN94" s="137">
        <f t="shared" si="40"/>
        <v>0</v>
      </c>
      <c r="BO94" s="137">
        <f t="shared" si="41"/>
        <v>0</v>
      </c>
      <c r="BP94" s="173">
        <f t="shared" si="47"/>
        <v>0</v>
      </c>
      <c r="BQ94" s="140"/>
      <c r="BR94" s="141"/>
      <c r="BS94" s="142"/>
      <c r="BT94" s="146"/>
      <c r="BU94" s="142"/>
      <c r="BV94" s="144"/>
      <c r="BW94" s="145"/>
      <c r="BX94" s="142"/>
      <c r="BY94" s="144"/>
    </row>
    <row r="95" spans="1:77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42"/>
        <v>0</v>
      </c>
      <c r="O95" s="366"/>
      <c r="P95" s="174"/>
      <c r="Q95" s="174"/>
      <c r="R95" s="174"/>
      <c r="S95" s="174"/>
      <c r="T95" s="367">
        <f t="shared" si="28"/>
        <v>0</v>
      </c>
      <c r="U95" s="172"/>
      <c r="V95" s="137"/>
      <c r="W95" s="137"/>
      <c r="X95" s="137"/>
      <c r="Y95" s="137">
        <v>64000</v>
      </c>
      <c r="Z95" s="138">
        <f t="shared" si="43"/>
        <v>64000</v>
      </c>
      <c r="AA95" s="160"/>
      <c r="AB95" s="146"/>
      <c r="AC95" s="146"/>
      <c r="AD95" s="146"/>
      <c r="AE95" s="146"/>
      <c r="AF95" s="138">
        <f t="shared" si="29"/>
        <v>0</v>
      </c>
      <c r="AG95" s="205"/>
      <c r="AH95" s="146"/>
      <c r="AI95" s="146"/>
      <c r="AJ95" s="146"/>
      <c r="AK95" s="146"/>
      <c r="AL95" s="138">
        <f t="shared" si="30"/>
        <v>0</v>
      </c>
      <c r="AM95" s="160"/>
      <c r="AN95" s="146"/>
      <c r="AO95" s="146"/>
      <c r="AP95" s="146"/>
      <c r="AQ95" s="146"/>
      <c r="AR95" s="138">
        <f t="shared" si="44"/>
        <v>0</v>
      </c>
      <c r="AS95" s="160"/>
      <c r="AT95" s="146"/>
      <c r="AU95" s="146"/>
      <c r="AV95" s="146"/>
      <c r="AW95" s="146"/>
      <c r="AX95" s="138">
        <f t="shared" si="45"/>
        <v>0</v>
      </c>
      <c r="AY95" s="172"/>
      <c r="AZ95" s="137"/>
      <c r="BA95" s="137"/>
      <c r="BB95" s="137"/>
      <c r="BC95" s="137"/>
      <c r="BD95" s="138">
        <f t="shared" si="46"/>
        <v>0</v>
      </c>
      <c r="BE95" s="172">
        <f t="shared" si="31"/>
        <v>0</v>
      </c>
      <c r="BF95" s="137">
        <f t="shared" si="32"/>
        <v>0</v>
      </c>
      <c r="BG95" s="137">
        <f t="shared" si="33"/>
        <v>0</v>
      </c>
      <c r="BH95" s="137">
        <f t="shared" si="34"/>
        <v>0</v>
      </c>
      <c r="BI95" s="137">
        <f t="shared" si="35"/>
        <v>64000</v>
      </c>
      <c r="BJ95" s="173">
        <f t="shared" si="36"/>
        <v>64000</v>
      </c>
      <c r="BK95" s="172">
        <f t="shared" si="37"/>
        <v>0</v>
      </c>
      <c r="BL95" s="137">
        <f t="shared" si="38"/>
        <v>0</v>
      </c>
      <c r="BM95" s="137">
        <f t="shared" si="39"/>
        <v>0</v>
      </c>
      <c r="BN95" s="137">
        <f t="shared" si="40"/>
        <v>0</v>
      </c>
      <c r="BO95" s="137">
        <f t="shared" si="41"/>
        <v>0</v>
      </c>
      <c r="BP95" s="173">
        <f t="shared" si="47"/>
        <v>0</v>
      </c>
      <c r="BQ95" s="140"/>
      <c r="BR95" s="141"/>
      <c r="BS95" s="142"/>
      <c r="BT95" s="146"/>
      <c r="BU95" s="142"/>
      <c r="BV95" s="144"/>
      <c r="BW95" s="145"/>
      <c r="BX95" s="142"/>
      <c r="BY95" s="144"/>
    </row>
    <row r="96" spans="1:77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42"/>
        <v>167700</v>
      </c>
      <c r="O96" s="366"/>
      <c r="P96" s="174"/>
      <c r="Q96" s="174"/>
      <c r="R96" s="174"/>
      <c r="S96" s="174"/>
      <c r="T96" s="367">
        <f t="shared" si="28"/>
        <v>0</v>
      </c>
      <c r="U96" s="172"/>
      <c r="V96" s="137"/>
      <c r="W96" s="137"/>
      <c r="X96" s="137"/>
      <c r="Y96" s="137">
        <v>32000</v>
      </c>
      <c r="Z96" s="138">
        <f t="shared" si="43"/>
        <v>32000</v>
      </c>
      <c r="AA96" s="160"/>
      <c r="AB96" s="146"/>
      <c r="AC96" s="146"/>
      <c r="AD96" s="146"/>
      <c r="AE96" s="146"/>
      <c r="AF96" s="138">
        <f t="shared" si="29"/>
        <v>0</v>
      </c>
      <c r="AG96" s="205"/>
      <c r="AH96" s="146"/>
      <c r="AI96" s="146"/>
      <c r="AJ96" s="146"/>
      <c r="AK96" s="146">
        <v>165000</v>
      </c>
      <c r="AL96" s="138">
        <f t="shared" si="30"/>
        <v>165000</v>
      </c>
      <c r="AM96" s="160"/>
      <c r="AN96" s="146"/>
      <c r="AO96" s="146"/>
      <c r="AP96" s="146"/>
      <c r="AQ96" s="146"/>
      <c r="AR96" s="138">
        <f t="shared" si="44"/>
        <v>0</v>
      </c>
      <c r="AS96" s="160"/>
      <c r="AT96" s="146"/>
      <c r="AU96" s="146"/>
      <c r="AV96" s="146"/>
      <c r="AW96" s="146"/>
      <c r="AX96" s="138">
        <f t="shared" si="45"/>
        <v>0</v>
      </c>
      <c r="AY96" s="172"/>
      <c r="AZ96" s="137"/>
      <c r="BA96" s="137"/>
      <c r="BB96" s="137"/>
      <c r="BC96" s="137"/>
      <c r="BD96" s="138">
        <f t="shared" si="46"/>
        <v>0</v>
      </c>
      <c r="BE96" s="172">
        <f t="shared" si="31"/>
        <v>0</v>
      </c>
      <c r="BF96" s="137">
        <f t="shared" si="32"/>
        <v>167700</v>
      </c>
      <c r="BG96" s="137">
        <f t="shared" si="33"/>
        <v>0</v>
      </c>
      <c r="BH96" s="137">
        <f t="shared" si="34"/>
        <v>0</v>
      </c>
      <c r="BI96" s="137">
        <f t="shared" si="35"/>
        <v>197000</v>
      </c>
      <c r="BJ96" s="173">
        <f t="shared" si="36"/>
        <v>364700</v>
      </c>
      <c r="BK96" s="172">
        <f t="shared" si="37"/>
        <v>0</v>
      </c>
      <c r="BL96" s="137">
        <f t="shared" si="38"/>
        <v>0</v>
      </c>
      <c r="BM96" s="137">
        <f t="shared" si="39"/>
        <v>0</v>
      </c>
      <c r="BN96" s="137">
        <f t="shared" si="40"/>
        <v>0</v>
      </c>
      <c r="BO96" s="137">
        <f t="shared" si="41"/>
        <v>0</v>
      </c>
      <c r="BP96" s="173">
        <f t="shared" si="47"/>
        <v>0</v>
      </c>
      <c r="BQ96" s="140"/>
      <c r="BR96" s="141"/>
      <c r="BS96" s="142"/>
      <c r="BT96" s="146"/>
      <c r="BU96" s="142"/>
      <c r="BV96" s="144"/>
      <c r="BW96" s="145"/>
      <c r="BX96" s="142"/>
      <c r="BY96" s="144"/>
    </row>
    <row r="97" spans="1:77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3281</v>
      </c>
      <c r="I97" s="366"/>
      <c r="J97" s="174">
        <v>94575</v>
      </c>
      <c r="K97" s="174"/>
      <c r="L97" s="174"/>
      <c r="M97" s="174"/>
      <c r="N97" s="367">
        <f t="shared" si="42"/>
        <v>94575</v>
      </c>
      <c r="O97" s="366"/>
      <c r="P97" s="174"/>
      <c r="Q97" s="174"/>
      <c r="R97" s="174"/>
      <c r="S97" s="174"/>
      <c r="T97" s="367">
        <f t="shared" si="28"/>
        <v>0</v>
      </c>
      <c r="U97" s="172"/>
      <c r="V97" s="137"/>
      <c r="W97" s="137"/>
      <c r="X97" s="137"/>
      <c r="Y97" s="137"/>
      <c r="Z97" s="138">
        <f t="shared" si="43"/>
        <v>0</v>
      </c>
      <c r="AA97" s="160"/>
      <c r="AB97" s="146"/>
      <c r="AC97" s="146"/>
      <c r="AD97" s="146"/>
      <c r="AE97" s="146">
        <v>496000</v>
      </c>
      <c r="AF97" s="138">
        <f t="shared" si="29"/>
        <v>496000</v>
      </c>
      <c r="AG97" s="205"/>
      <c r="AH97" s="146"/>
      <c r="AI97" s="146"/>
      <c r="AJ97" s="146"/>
      <c r="AK97" s="146">
        <v>177000</v>
      </c>
      <c r="AL97" s="138">
        <f t="shared" si="30"/>
        <v>177000</v>
      </c>
      <c r="AM97" s="160"/>
      <c r="AN97" s="146"/>
      <c r="AO97" s="146"/>
      <c r="AP97" s="146"/>
      <c r="AQ97" s="146"/>
      <c r="AR97" s="138">
        <f t="shared" si="44"/>
        <v>0</v>
      </c>
      <c r="AS97" s="160"/>
      <c r="AT97" s="146"/>
      <c r="AU97" s="146"/>
      <c r="AV97" s="146"/>
      <c r="AW97" s="146"/>
      <c r="AX97" s="138">
        <f t="shared" si="45"/>
        <v>0</v>
      </c>
      <c r="AY97" s="172"/>
      <c r="AZ97" s="137"/>
      <c r="BA97" s="137"/>
      <c r="BB97" s="137"/>
      <c r="BC97" s="137"/>
      <c r="BD97" s="138">
        <f t="shared" si="46"/>
        <v>0</v>
      </c>
      <c r="BE97" s="172">
        <f t="shared" si="31"/>
        <v>0</v>
      </c>
      <c r="BF97" s="137">
        <f t="shared" si="32"/>
        <v>94575</v>
      </c>
      <c r="BG97" s="137">
        <f t="shared" si="33"/>
        <v>0</v>
      </c>
      <c r="BH97" s="137">
        <f t="shared" si="34"/>
        <v>0</v>
      </c>
      <c r="BI97" s="137">
        <f t="shared" si="35"/>
        <v>673000</v>
      </c>
      <c r="BJ97" s="173">
        <f t="shared" si="36"/>
        <v>767575</v>
      </c>
      <c r="BK97" s="172">
        <f t="shared" si="37"/>
        <v>0</v>
      </c>
      <c r="BL97" s="137">
        <f t="shared" si="38"/>
        <v>0</v>
      </c>
      <c r="BM97" s="137">
        <f t="shared" si="39"/>
        <v>0</v>
      </c>
      <c r="BN97" s="137">
        <f t="shared" si="40"/>
        <v>0</v>
      </c>
      <c r="BO97" s="137">
        <f t="shared" si="41"/>
        <v>0</v>
      </c>
      <c r="BP97" s="173">
        <f t="shared" si="47"/>
        <v>0</v>
      </c>
      <c r="BQ97" s="140"/>
      <c r="BR97" s="141"/>
      <c r="BS97" s="142"/>
      <c r="BT97" s="146"/>
      <c r="BU97" s="142"/>
      <c r="BV97" s="144"/>
      <c r="BW97" s="145"/>
      <c r="BX97" s="142"/>
      <c r="BY97" s="144"/>
    </row>
    <row r="98" spans="1:77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42"/>
        <v>227500</v>
      </c>
      <c r="O98" s="366"/>
      <c r="P98" s="174"/>
      <c r="Q98" s="174"/>
      <c r="R98" s="174"/>
      <c r="S98" s="174"/>
      <c r="T98" s="367">
        <f t="shared" si="28"/>
        <v>0</v>
      </c>
      <c r="U98" s="172"/>
      <c r="V98" s="137"/>
      <c r="W98" s="137"/>
      <c r="X98" s="137"/>
      <c r="Y98" s="137"/>
      <c r="Z98" s="138">
        <f t="shared" si="43"/>
        <v>0</v>
      </c>
      <c r="AA98" s="160"/>
      <c r="AB98" s="146"/>
      <c r="AC98" s="146"/>
      <c r="AD98" s="146"/>
      <c r="AE98" s="146">
        <v>568000</v>
      </c>
      <c r="AF98" s="138">
        <f t="shared" si="29"/>
        <v>568000</v>
      </c>
      <c r="AG98" s="205"/>
      <c r="AH98" s="146"/>
      <c r="AI98" s="146"/>
      <c r="AJ98" s="146"/>
      <c r="AK98" s="146">
        <v>150000</v>
      </c>
      <c r="AL98" s="138">
        <f t="shared" si="30"/>
        <v>150000</v>
      </c>
      <c r="AM98" s="160"/>
      <c r="AN98" s="146"/>
      <c r="AO98" s="146"/>
      <c r="AP98" s="146"/>
      <c r="AQ98" s="146"/>
      <c r="AR98" s="138">
        <f t="shared" si="44"/>
        <v>0</v>
      </c>
      <c r="AS98" s="160"/>
      <c r="AT98" s="146"/>
      <c r="AU98" s="146"/>
      <c r="AV98" s="146"/>
      <c r="AW98" s="146"/>
      <c r="AX98" s="138">
        <f t="shared" si="45"/>
        <v>0</v>
      </c>
      <c r="AY98" s="172"/>
      <c r="AZ98" s="137"/>
      <c r="BA98" s="137"/>
      <c r="BB98" s="137"/>
      <c r="BC98" s="137"/>
      <c r="BD98" s="138">
        <f t="shared" si="46"/>
        <v>0</v>
      </c>
      <c r="BE98" s="172">
        <f t="shared" si="31"/>
        <v>0</v>
      </c>
      <c r="BF98" s="137">
        <f t="shared" si="32"/>
        <v>227500</v>
      </c>
      <c r="BG98" s="137">
        <f t="shared" si="33"/>
        <v>0</v>
      </c>
      <c r="BH98" s="137">
        <f t="shared" si="34"/>
        <v>0</v>
      </c>
      <c r="BI98" s="137">
        <f t="shared" si="35"/>
        <v>718000</v>
      </c>
      <c r="BJ98" s="173">
        <f t="shared" si="36"/>
        <v>945500</v>
      </c>
      <c r="BK98" s="172">
        <f t="shared" si="37"/>
        <v>0</v>
      </c>
      <c r="BL98" s="137">
        <f t="shared" si="38"/>
        <v>0</v>
      </c>
      <c r="BM98" s="137">
        <f t="shared" si="39"/>
        <v>0</v>
      </c>
      <c r="BN98" s="137">
        <f t="shared" si="40"/>
        <v>0</v>
      </c>
      <c r="BO98" s="137">
        <f t="shared" si="41"/>
        <v>0</v>
      </c>
      <c r="BP98" s="173">
        <f t="shared" si="47"/>
        <v>0</v>
      </c>
      <c r="BQ98" s="140"/>
      <c r="BR98" s="141"/>
      <c r="BS98" s="142"/>
      <c r="BT98" s="146"/>
      <c r="BU98" s="142"/>
      <c r="BV98" s="144"/>
      <c r="BW98" s="145">
        <v>32214</v>
      </c>
      <c r="BX98" s="142" t="s">
        <v>4844</v>
      </c>
      <c r="BY98" s="144">
        <v>44601</v>
      </c>
    </row>
    <row r="99" spans="1:77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42"/>
        <v>198900</v>
      </c>
      <c r="O99" s="366"/>
      <c r="P99" s="174"/>
      <c r="Q99" s="174"/>
      <c r="R99" s="174"/>
      <c r="S99" s="174"/>
      <c r="T99" s="367">
        <f t="shared" si="28"/>
        <v>0</v>
      </c>
      <c r="U99" s="172"/>
      <c r="V99" s="137"/>
      <c r="W99" s="137"/>
      <c r="X99" s="137"/>
      <c r="Y99" s="137"/>
      <c r="Z99" s="138">
        <f t="shared" si="43"/>
        <v>0</v>
      </c>
      <c r="AA99" s="160"/>
      <c r="AB99" s="146"/>
      <c r="AC99" s="146"/>
      <c r="AD99" s="146"/>
      <c r="AE99" s="146">
        <v>566000</v>
      </c>
      <c r="AF99" s="138">
        <f t="shared" si="29"/>
        <v>566000</v>
      </c>
      <c r="AG99" s="205"/>
      <c r="AH99" s="146"/>
      <c r="AI99" s="146"/>
      <c r="AJ99" s="146"/>
      <c r="AK99" s="146">
        <v>118000</v>
      </c>
      <c r="AL99" s="138">
        <f t="shared" si="30"/>
        <v>118000</v>
      </c>
      <c r="AM99" s="160"/>
      <c r="AN99" s="146"/>
      <c r="AO99" s="146"/>
      <c r="AP99" s="146"/>
      <c r="AQ99" s="146"/>
      <c r="AR99" s="138">
        <f t="shared" si="44"/>
        <v>0</v>
      </c>
      <c r="AS99" s="160"/>
      <c r="AT99" s="146"/>
      <c r="AU99" s="146"/>
      <c r="AV99" s="146"/>
      <c r="AW99" s="146"/>
      <c r="AX99" s="138">
        <f t="shared" si="45"/>
        <v>0</v>
      </c>
      <c r="AY99" s="172"/>
      <c r="AZ99" s="137"/>
      <c r="BA99" s="137"/>
      <c r="BB99" s="137"/>
      <c r="BC99" s="137"/>
      <c r="BD99" s="138">
        <f t="shared" si="46"/>
        <v>0</v>
      </c>
      <c r="BE99" s="172">
        <f t="shared" si="31"/>
        <v>0</v>
      </c>
      <c r="BF99" s="137">
        <f t="shared" si="32"/>
        <v>198900</v>
      </c>
      <c r="BG99" s="137">
        <f t="shared" si="33"/>
        <v>0</v>
      </c>
      <c r="BH99" s="137">
        <f t="shared" si="34"/>
        <v>0</v>
      </c>
      <c r="BI99" s="137">
        <f t="shared" si="35"/>
        <v>684000</v>
      </c>
      <c r="BJ99" s="173">
        <f t="shared" si="36"/>
        <v>882900</v>
      </c>
      <c r="BK99" s="172">
        <f t="shared" si="37"/>
        <v>0</v>
      </c>
      <c r="BL99" s="137">
        <f t="shared" si="38"/>
        <v>0</v>
      </c>
      <c r="BM99" s="137">
        <f t="shared" si="39"/>
        <v>0</v>
      </c>
      <c r="BN99" s="137">
        <f t="shared" si="40"/>
        <v>0</v>
      </c>
      <c r="BO99" s="137">
        <f t="shared" si="41"/>
        <v>0</v>
      </c>
      <c r="BP99" s="173">
        <f t="shared" si="47"/>
        <v>0</v>
      </c>
      <c r="BQ99" s="140"/>
      <c r="BR99" s="141"/>
      <c r="BS99" s="142"/>
      <c r="BT99" s="146"/>
      <c r="BU99" s="142"/>
      <c r="BV99" s="144"/>
      <c r="BW99" s="145"/>
      <c r="BX99" s="142"/>
      <c r="BY99" s="144"/>
    </row>
    <row r="100" spans="1:77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42"/>
        <v>176150</v>
      </c>
      <c r="O100" s="366"/>
      <c r="P100" s="174"/>
      <c r="Q100" s="174"/>
      <c r="R100" s="174"/>
      <c r="S100" s="174"/>
      <c r="T100" s="367">
        <f t="shared" si="28"/>
        <v>0</v>
      </c>
      <c r="U100" s="172"/>
      <c r="V100" s="137"/>
      <c r="W100" s="137"/>
      <c r="X100" s="137"/>
      <c r="Y100" s="137"/>
      <c r="Z100" s="138">
        <f t="shared" si="43"/>
        <v>0</v>
      </c>
      <c r="AA100" s="160"/>
      <c r="AB100" s="146"/>
      <c r="AC100" s="146"/>
      <c r="AD100" s="146"/>
      <c r="AE100" s="146">
        <v>607000</v>
      </c>
      <c r="AF100" s="138">
        <f t="shared" si="29"/>
        <v>607000</v>
      </c>
      <c r="AG100" s="205"/>
      <c r="AH100" s="146"/>
      <c r="AI100" s="146"/>
      <c r="AJ100" s="146"/>
      <c r="AK100" s="146">
        <v>158000</v>
      </c>
      <c r="AL100" s="138">
        <f t="shared" si="30"/>
        <v>158000</v>
      </c>
      <c r="AM100" s="160"/>
      <c r="AN100" s="146"/>
      <c r="AO100" s="146"/>
      <c r="AP100" s="146"/>
      <c r="AQ100" s="146"/>
      <c r="AR100" s="138">
        <f t="shared" si="44"/>
        <v>0</v>
      </c>
      <c r="AS100" s="160"/>
      <c r="AT100" s="146"/>
      <c r="AU100" s="146"/>
      <c r="AV100" s="146"/>
      <c r="AW100" s="146"/>
      <c r="AX100" s="138">
        <f t="shared" si="45"/>
        <v>0</v>
      </c>
      <c r="AY100" s="172"/>
      <c r="AZ100" s="137"/>
      <c r="BA100" s="137"/>
      <c r="BB100" s="137"/>
      <c r="BC100" s="137"/>
      <c r="BD100" s="138">
        <f t="shared" si="46"/>
        <v>0</v>
      </c>
      <c r="BE100" s="172">
        <f t="shared" si="31"/>
        <v>0</v>
      </c>
      <c r="BF100" s="137">
        <f t="shared" si="32"/>
        <v>176150</v>
      </c>
      <c r="BG100" s="137">
        <f t="shared" si="33"/>
        <v>0</v>
      </c>
      <c r="BH100" s="137">
        <f t="shared" si="34"/>
        <v>0</v>
      </c>
      <c r="BI100" s="137">
        <f t="shared" si="35"/>
        <v>765000</v>
      </c>
      <c r="BJ100" s="173">
        <f t="shared" si="36"/>
        <v>941150</v>
      </c>
      <c r="BK100" s="172">
        <f t="shared" si="37"/>
        <v>0</v>
      </c>
      <c r="BL100" s="137">
        <f t="shared" si="38"/>
        <v>0</v>
      </c>
      <c r="BM100" s="137">
        <f t="shared" si="39"/>
        <v>0</v>
      </c>
      <c r="BN100" s="137">
        <f t="shared" si="40"/>
        <v>0</v>
      </c>
      <c r="BO100" s="137">
        <f t="shared" si="41"/>
        <v>0</v>
      </c>
      <c r="BP100" s="173">
        <f t="shared" si="47"/>
        <v>0</v>
      </c>
      <c r="BQ100" s="140"/>
      <c r="BR100" s="141"/>
      <c r="BS100" s="142"/>
      <c r="BT100" s="146"/>
      <c r="BU100" s="142"/>
      <c r="BV100" s="144"/>
      <c r="BW100" s="145"/>
      <c r="BX100" s="142"/>
      <c r="BY100" s="144"/>
    </row>
    <row r="101" spans="1:77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42"/>
        <v>117325</v>
      </c>
      <c r="O101" s="366"/>
      <c r="P101" s="174"/>
      <c r="Q101" s="174"/>
      <c r="R101" s="174"/>
      <c r="S101" s="174"/>
      <c r="T101" s="367">
        <f t="shared" si="28"/>
        <v>0</v>
      </c>
      <c r="U101" s="172"/>
      <c r="V101" s="137"/>
      <c r="W101" s="137"/>
      <c r="X101" s="137"/>
      <c r="Y101" s="137"/>
      <c r="Z101" s="138">
        <f t="shared" si="43"/>
        <v>0</v>
      </c>
      <c r="AA101" s="160"/>
      <c r="AB101" s="146"/>
      <c r="AC101" s="146"/>
      <c r="AD101" s="146"/>
      <c r="AE101" s="146">
        <v>676000</v>
      </c>
      <c r="AF101" s="138">
        <f t="shared" si="29"/>
        <v>676000</v>
      </c>
      <c r="AG101" s="205"/>
      <c r="AH101" s="146"/>
      <c r="AI101" s="146"/>
      <c r="AJ101" s="146"/>
      <c r="AK101" s="146">
        <v>125000</v>
      </c>
      <c r="AL101" s="138">
        <f t="shared" si="30"/>
        <v>125000</v>
      </c>
      <c r="AM101" s="160"/>
      <c r="AN101" s="146"/>
      <c r="AO101" s="146"/>
      <c r="AP101" s="146"/>
      <c r="AQ101" s="146"/>
      <c r="AR101" s="138">
        <f t="shared" si="44"/>
        <v>0</v>
      </c>
      <c r="AS101" s="160"/>
      <c r="AT101" s="146"/>
      <c r="AU101" s="146"/>
      <c r="AV101" s="146"/>
      <c r="AW101" s="146"/>
      <c r="AX101" s="138">
        <f t="shared" si="45"/>
        <v>0</v>
      </c>
      <c r="AY101" s="172"/>
      <c r="AZ101" s="137"/>
      <c r="BA101" s="137"/>
      <c r="BB101" s="137"/>
      <c r="BC101" s="137"/>
      <c r="BD101" s="138">
        <f t="shared" si="46"/>
        <v>0</v>
      </c>
      <c r="BE101" s="172">
        <f t="shared" si="31"/>
        <v>0</v>
      </c>
      <c r="BF101" s="137">
        <f t="shared" si="32"/>
        <v>117325</v>
      </c>
      <c r="BG101" s="137">
        <f t="shared" si="33"/>
        <v>0</v>
      </c>
      <c r="BH101" s="137">
        <f t="shared" si="34"/>
        <v>0</v>
      </c>
      <c r="BI101" s="137">
        <f t="shared" si="35"/>
        <v>801000</v>
      </c>
      <c r="BJ101" s="173">
        <f t="shared" si="36"/>
        <v>918325</v>
      </c>
      <c r="BK101" s="172">
        <f t="shared" si="37"/>
        <v>0</v>
      </c>
      <c r="BL101" s="137">
        <f t="shared" si="38"/>
        <v>0</v>
      </c>
      <c r="BM101" s="137">
        <f t="shared" si="39"/>
        <v>0</v>
      </c>
      <c r="BN101" s="137">
        <f t="shared" si="40"/>
        <v>0</v>
      </c>
      <c r="BO101" s="137">
        <f t="shared" si="41"/>
        <v>0</v>
      </c>
      <c r="BP101" s="173">
        <f t="shared" si="47"/>
        <v>0</v>
      </c>
      <c r="BQ101" s="140"/>
      <c r="BR101" s="141"/>
      <c r="BS101" s="142"/>
      <c r="BT101" s="146"/>
      <c r="BU101" s="142"/>
      <c r="BV101" s="144"/>
      <c r="BW101" s="145"/>
      <c r="BX101" s="142"/>
      <c r="BY101" s="144"/>
    </row>
    <row r="102" spans="1:77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42"/>
        <v>46800</v>
      </c>
      <c r="O102" s="366"/>
      <c r="P102" s="174"/>
      <c r="Q102" s="174"/>
      <c r="R102" s="174"/>
      <c r="S102" s="174"/>
      <c r="T102" s="367">
        <f t="shared" si="28"/>
        <v>0</v>
      </c>
      <c r="U102" s="172"/>
      <c r="V102" s="137"/>
      <c r="W102" s="137"/>
      <c r="X102" s="137"/>
      <c r="Y102" s="137"/>
      <c r="Z102" s="138">
        <f t="shared" si="43"/>
        <v>0</v>
      </c>
      <c r="AA102" s="160"/>
      <c r="AB102" s="146"/>
      <c r="AC102" s="146"/>
      <c r="AD102" s="146"/>
      <c r="AE102" s="146">
        <v>532000</v>
      </c>
      <c r="AF102" s="138">
        <f t="shared" si="29"/>
        <v>532000</v>
      </c>
      <c r="AG102" s="205"/>
      <c r="AH102" s="146"/>
      <c r="AI102" s="146"/>
      <c r="AJ102" s="146"/>
      <c r="AK102" s="146">
        <v>95000</v>
      </c>
      <c r="AL102" s="138">
        <f t="shared" si="30"/>
        <v>95000</v>
      </c>
      <c r="AM102" s="160"/>
      <c r="AN102" s="146"/>
      <c r="AO102" s="146"/>
      <c r="AP102" s="146"/>
      <c r="AQ102" s="146"/>
      <c r="AR102" s="138">
        <f t="shared" si="44"/>
        <v>0</v>
      </c>
      <c r="AS102" s="160"/>
      <c r="AT102" s="146"/>
      <c r="AU102" s="146"/>
      <c r="AV102" s="146"/>
      <c r="AW102" s="146"/>
      <c r="AX102" s="138">
        <f t="shared" si="45"/>
        <v>0</v>
      </c>
      <c r="AY102" s="172"/>
      <c r="AZ102" s="137"/>
      <c r="BA102" s="137"/>
      <c r="BB102" s="137"/>
      <c r="BC102" s="137"/>
      <c r="BD102" s="138">
        <f t="shared" si="46"/>
        <v>0</v>
      </c>
      <c r="BE102" s="172">
        <f t="shared" si="31"/>
        <v>0</v>
      </c>
      <c r="BF102" s="137">
        <f t="shared" si="32"/>
        <v>46800</v>
      </c>
      <c r="BG102" s="137">
        <f t="shared" si="33"/>
        <v>0</v>
      </c>
      <c r="BH102" s="137">
        <f t="shared" si="34"/>
        <v>0</v>
      </c>
      <c r="BI102" s="137">
        <f t="shared" si="35"/>
        <v>627000</v>
      </c>
      <c r="BJ102" s="173">
        <f t="shared" si="36"/>
        <v>673800</v>
      </c>
      <c r="BK102" s="172">
        <f t="shared" si="37"/>
        <v>0</v>
      </c>
      <c r="BL102" s="137">
        <f t="shared" si="38"/>
        <v>0</v>
      </c>
      <c r="BM102" s="137">
        <f t="shared" si="39"/>
        <v>0</v>
      </c>
      <c r="BN102" s="137">
        <f t="shared" si="40"/>
        <v>0</v>
      </c>
      <c r="BO102" s="137">
        <f t="shared" si="41"/>
        <v>0</v>
      </c>
      <c r="BP102" s="173">
        <f t="shared" si="47"/>
        <v>0</v>
      </c>
      <c r="BQ102" s="140"/>
      <c r="BR102" s="141"/>
      <c r="BS102" s="142"/>
      <c r="BT102" s="146"/>
      <c r="BU102" s="142"/>
      <c r="BV102" s="144"/>
      <c r="BW102" s="145"/>
      <c r="BX102" s="142"/>
      <c r="BY102" s="144"/>
    </row>
    <row r="103" spans="1:77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42"/>
        <v>44200</v>
      </c>
      <c r="O103" s="366"/>
      <c r="P103" s="174"/>
      <c r="Q103" s="174"/>
      <c r="R103" s="174"/>
      <c r="S103" s="174"/>
      <c r="T103" s="367">
        <f t="shared" si="28"/>
        <v>0</v>
      </c>
      <c r="U103" s="172"/>
      <c r="V103" s="137"/>
      <c r="W103" s="137"/>
      <c r="X103" s="137"/>
      <c r="Y103" s="137"/>
      <c r="Z103" s="138">
        <f t="shared" si="43"/>
        <v>0</v>
      </c>
      <c r="AA103" s="160"/>
      <c r="AB103" s="146"/>
      <c r="AC103" s="146"/>
      <c r="AD103" s="146"/>
      <c r="AE103" s="146"/>
      <c r="AF103" s="138">
        <f t="shared" si="29"/>
        <v>0</v>
      </c>
      <c r="AG103" s="205"/>
      <c r="AH103" s="146"/>
      <c r="AI103" s="146"/>
      <c r="AJ103" s="146"/>
      <c r="AK103" s="146">
        <v>119000</v>
      </c>
      <c r="AL103" s="138">
        <f t="shared" si="30"/>
        <v>119000</v>
      </c>
      <c r="AM103" s="160"/>
      <c r="AN103" s="146"/>
      <c r="AO103" s="146"/>
      <c r="AP103" s="146"/>
      <c r="AQ103" s="146"/>
      <c r="AR103" s="138">
        <f t="shared" si="44"/>
        <v>0</v>
      </c>
      <c r="AS103" s="160"/>
      <c r="AT103" s="146"/>
      <c r="AU103" s="146"/>
      <c r="AV103" s="146"/>
      <c r="AW103" s="146"/>
      <c r="AX103" s="138">
        <f t="shared" si="45"/>
        <v>0</v>
      </c>
      <c r="AY103" s="172"/>
      <c r="AZ103" s="137"/>
      <c r="BA103" s="137"/>
      <c r="BB103" s="137"/>
      <c r="BC103" s="137"/>
      <c r="BD103" s="138">
        <f t="shared" si="46"/>
        <v>0</v>
      </c>
      <c r="BE103" s="172">
        <f t="shared" si="31"/>
        <v>0</v>
      </c>
      <c r="BF103" s="137">
        <f t="shared" si="32"/>
        <v>44200</v>
      </c>
      <c r="BG103" s="137">
        <f t="shared" si="33"/>
        <v>0</v>
      </c>
      <c r="BH103" s="137">
        <f t="shared" si="34"/>
        <v>0</v>
      </c>
      <c r="BI103" s="137">
        <f t="shared" si="35"/>
        <v>119000</v>
      </c>
      <c r="BJ103" s="173">
        <f t="shared" si="36"/>
        <v>163200</v>
      </c>
      <c r="BK103" s="172">
        <f t="shared" si="37"/>
        <v>0</v>
      </c>
      <c r="BL103" s="137">
        <f t="shared" si="38"/>
        <v>0</v>
      </c>
      <c r="BM103" s="137">
        <f t="shared" si="39"/>
        <v>0</v>
      </c>
      <c r="BN103" s="137">
        <f t="shared" si="40"/>
        <v>0</v>
      </c>
      <c r="BO103" s="137">
        <f t="shared" si="41"/>
        <v>0</v>
      </c>
      <c r="BP103" s="173">
        <f t="shared" si="47"/>
        <v>0</v>
      </c>
      <c r="BQ103" s="140"/>
      <c r="BR103" s="141"/>
      <c r="BS103" s="142"/>
      <c r="BT103" s="146"/>
      <c r="BU103" s="142"/>
      <c r="BV103" s="144"/>
      <c r="BW103" s="145"/>
      <c r="BX103" s="142"/>
      <c r="BY103" s="144"/>
    </row>
    <row r="104" spans="1:77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42"/>
        <v>194675</v>
      </c>
      <c r="O104" s="366"/>
      <c r="P104" s="174"/>
      <c r="Q104" s="174"/>
      <c r="R104" s="174"/>
      <c r="S104" s="174"/>
      <c r="T104" s="367">
        <f t="shared" si="28"/>
        <v>0</v>
      </c>
      <c r="U104" s="172"/>
      <c r="V104" s="137"/>
      <c r="W104" s="137"/>
      <c r="X104" s="137"/>
      <c r="Y104" s="137"/>
      <c r="Z104" s="138">
        <f t="shared" si="43"/>
        <v>0</v>
      </c>
      <c r="AA104" s="160"/>
      <c r="AB104" s="146"/>
      <c r="AC104" s="146"/>
      <c r="AD104" s="146"/>
      <c r="AE104" s="146">
        <v>445000</v>
      </c>
      <c r="AF104" s="138">
        <f t="shared" si="29"/>
        <v>445000</v>
      </c>
      <c r="AG104" s="205"/>
      <c r="AH104" s="146"/>
      <c r="AI104" s="146"/>
      <c r="AJ104" s="146"/>
      <c r="AK104" s="146">
        <v>295000</v>
      </c>
      <c r="AL104" s="138">
        <f t="shared" si="30"/>
        <v>295000</v>
      </c>
      <c r="AM104" s="160"/>
      <c r="AN104" s="146"/>
      <c r="AO104" s="146"/>
      <c r="AP104" s="146"/>
      <c r="AQ104" s="146"/>
      <c r="AR104" s="138">
        <f t="shared" si="44"/>
        <v>0</v>
      </c>
      <c r="AS104" s="160"/>
      <c r="AT104" s="146"/>
      <c r="AU104" s="146"/>
      <c r="AV104" s="146"/>
      <c r="AW104" s="146"/>
      <c r="AX104" s="138">
        <f t="shared" si="45"/>
        <v>0</v>
      </c>
      <c r="AY104" s="172"/>
      <c r="AZ104" s="137"/>
      <c r="BA104" s="137"/>
      <c r="BB104" s="137"/>
      <c r="BC104" s="137"/>
      <c r="BD104" s="138">
        <f t="shared" si="46"/>
        <v>0</v>
      </c>
      <c r="BE104" s="172">
        <f t="shared" si="31"/>
        <v>0</v>
      </c>
      <c r="BF104" s="137">
        <f t="shared" si="32"/>
        <v>194675</v>
      </c>
      <c r="BG104" s="137">
        <f t="shared" si="33"/>
        <v>0</v>
      </c>
      <c r="BH104" s="137">
        <f t="shared" si="34"/>
        <v>0</v>
      </c>
      <c r="BI104" s="137">
        <f t="shared" si="35"/>
        <v>740000</v>
      </c>
      <c r="BJ104" s="173">
        <f t="shared" si="36"/>
        <v>934675</v>
      </c>
      <c r="BK104" s="172">
        <f t="shared" si="37"/>
        <v>0</v>
      </c>
      <c r="BL104" s="137">
        <f t="shared" si="38"/>
        <v>0</v>
      </c>
      <c r="BM104" s="137">
        <f t="shared" si="39"/>
        <v>0</v>
      </c>
      <c r="BN104" s="137">
        <f t="shared" si="40"/>
        <v>0</v>
      </c>
      <c r="BO104" s="137">
        <f t="shared" si="41"/>
        <v>0</v>
      </c>
      <c r="BP104" s="173">
        <f t="shared" si="47"/>
        <v>0</v>
      </c>
      <c r="BQ104" s="140"/>
      <c r="BR104" s="141"/>
      <c r="BS104" s="142"/>
      <c r="BT104" s="146"/>
      <c r="BU104" s="142"/>
      <c r="BV104" s="144"/>
      <c r="BW104" s="145"/>
      <c r="BX104" s="142"/>
      <c r="BY104" s="144"/>
    </row>
    <row r="105" spans="1:77" s="435" customFormat="1" ht="48">
      <c r="A105" s="416">
        <v>98</v>
      </c>
      <c r="B105" s="417">
        <v>2465</v>
      </c>
      <c r="C105" s="417">
        <v>72741791</v>
      </c>
      <c r="D105" s="417">
        <v>2465</v>
      </c>
      <c r="E105" s="417">
        <v>2001</v>
      </c>
      <c r="F105" s="418">
        <v>650018273</v>
      </c>
      <c r="G105" s="417">
        <v>3113</v>
      </c>
      <c r="H105" s="419" t="s">
        <v>646</v>
      </c>
      <c r="I105" s="420"/>
      <c r="J105" s="421">
        <v>75075</v>
      </c>
      <c r="K105" s="421"/>
      <c r="L105" s="421"/>
      <c r="M105" s="421"/>
      <c r="N105" s="422">
        <f t="shared" si="42"/>
        <v>75075</v>
      </c>
      <c r="O105" s="420"/>
      <c r="P105" s="421"/>
      <c r="Q105" s="421"/>
      <c r="R105" s="421"/>
      <c r="S105" s="421"/>
      <c r="T105" s="422">
        <f t="shared" si="28"/>
        <v>0</v>
      </c>
      <c r="U105" s="423"/>
      <c r="V105" s="424"/>
      <c r="W105" s="424"/>
      <c r="X105" s="424"/>
      <c r="Y105" s="424">
        <v>63200</v>
      </c>
      <c r="Z105" s="425">
        <f t="shared" si="43"/>
        <v>63200</v>
      </c>
      <c r="AA105" s="426"/>
      <c r="AB105" s="427"/>
      <c r="AC105" s="427"/>
      <c r="AD105" s="427"/>
      <c r="AE105" s="427">
        <v>276000</v>
      </c>
      <c r="AF105" s="425">
        <f t="shared" si="29"/>
        <v>276000</v>
      </c>
      <c r="AG105" s="428"/>
      <c r="AH105" s="427"/>
      <c r="AI105" s="427"/>
      <c r="AJ105" s="427"/>
      <c r="AK105" s="427">
        <v>52000</v>
      </c>
      <c r="AL105" s="425">
        <f t="shared" si="30"/>
        <v>52000</v>
      </c>
      <c r="AM105" s="426"/>
      <c r="AN105" s="427"/>
      <c r="AO105" s="427"/>
      <c r="AP105" s="427"/>
      <c r="AQ105" s="427"/>
      <c r="AR105" s="425">
        <f t="shared" si="44"/>
        <v>0</v>
      </c>
      <c r="AS105" s="426"/>
      <c r="AT105" s="427"/>
      <c r="AU105" s="427"/>
      <c r="AV105" s="427"/>
      <c r="AW105" s="427"/>
      <c r="AX105" s="425">
        <f t="shared" si="45"/>
        <v>0</v>
      </c>
      <c r="AY105" s="423"/>
      <c r="AZ105" s="424"/>
      <c r="BA105" s="424"/>
      <c r="BB105" s="424"/>
      <c r="BC105" s="424"/>
      <c r="BD105" s="425">
        <f t="shared" si="46"/>
        <v>0</v>
      </c>
      <c r="BE105" s="423">
        <f t="shared" si="31"/>
        <v>0</v>
      </c>
      <c r="BF105" s="424">
        <f t="shared" si="32"/>
        <v>75075</v>
      </c>
      <c r="BG105" s="424">
        <f t="shared" si="33"/>
        <v>0</v>
      </c>
      <c r="BH105" s="424">
        <f t="shared" si="34"/>
        <v>0</v>
      </c>
      <c r="BI105" s="424">
        <f t="shared" si="35"/>
        <v>391200</v>
      </c>
      <c r="BJ105" s="429">
        <f t="shared" si="36"/>
        <v>466275</v>
      </c>
      <c r="BK105" s="423">
        <f t="shared" si="37"/>
        <v>0</v>
      </c>
      <c r="BL105" s="424">
        <f t="shared" si="38"/>
        <v>0</v>
      </c>
      <c r="BM105" s="424">
        <f t="shared" si="39"/>
        <v>0</v>
      </c>
      <c r="BN105" s="424">
        <f t="shared" si="40"/>
        <v>0</v>
      </c>
      <c r="BO105" s="424">
        <f t="shared" si="41"/>
        <v>0</v>
      </c>
      <c r="BP105" s="429">
        <f t="shared" si="47"/>
        <v>0</v>
      </c>
      <c r="BQ105" s="430"/>
      <c r="BR105" s="431"/>
      <c r="BS105" s="432"/>
      <c r="BT105" s="427"/>
      <c r="BU105" s="432"/>
      <c r="BV105" s="433"/>
      <c r="BW105" s="434">
        <f>7027+23051</f>
        <v>30078</v>
      </c>
      <c r="BX105" s="432" t="s">
        <v>5377</v>
      </c>
      <c r="BY105" s="433" t="s">
        <v>5378</v>
      </c>
    </row>
    <row r="106" spans="1:77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42"/>
        <v>161200</v>
      </c>
      <c r="O106" s="366"/>
      <c r="P106" s="174"/>
      <c r="Q106" s="174"/>
      <c r="R106" s="174"/>
      <c r="S106" s="174"/>
      <c r="T106" s="367">
        <f t="shared" si="28"/>
        <v>0</v>
      </c>
      <c r="U106" s="172"/>
      <c r="V106" s="137"/>
      <c r="W106" s="137"/>
      <c r="X106" s="137"/>
      <c r="Y106" s="137"/>
      <c r="Z106" s="138">
        <f t="shared" si="43"/>
        <v>0</v>
      </c>
      <c r="AA106" s="160"/>
      <c r="AB106" s="146"/>
      <c r="AC106" s="146"/>
      <c r="AD106" s="146"/>
      <c r="AE106" s="146">
        <v>508000</v>
      </c>
      <c r="AF106" s="138">
        <f t="shared" si="29"/>
        <v>508000</v>
      </c>
      <c r="AG106" s="205"/>
      <c r="AH106" s="146"/>
      <c r="AI106" s="146"/>
      <c r="AJ106" s="146"/>
      <c r="AK106" s="146">
        <v>105000</v>
      </c>
      <c r="AL106" s="138">
        <f t="shared" si="30"/>
        <v>105000</v>
      </c>
      <c r="AM106" s="160"/>
      <c r="AN106" s="146"/>
      <c r="AO106" s="146"/>
      <c r="AP106" s="146"/>
      <c r="AQ106" s="146"/>
      <c r="AR106" s="138">
        <f t="shared" si="44"/>
        <v>0</v>
      </c>
      <c r="AS106" s="160"/>
      <c r="AT106" s="146"/>
      <c r="AU106" s="146"/>
      <c r="AV106" s="146"/>
      <c r="AW106" s="146">
        <v>420000</v>
      </c>
      <c r="AX106" s="138">
        <f t="shared" si="45"/>
        <v>420000</v>
      </c>
      <c r="AY106" s="172"/>
      <c r="AZ106" s="137"/>
      <c r="BA106" s="137"/>
      <c r="BB106" s="137"/>
      <c r="BC106" s="137"/>
      <c r="BD106" s="138">
        <f t="shared" si="46"/>
        <v>0</v>
      </c>
      <c r="BE106" s="172">
        <f t="shared" si="31"/>
        <v>0</v>
      </c>
      <c r="BF106" s="137">
        <f t="shared" si="32"/>
        <v>161200</v>
      </c>
      <c r="BG106" s="137">
        <f t="shared" si="33"/>
        <v>0</v>
      </c>
      <c r="BH106" s="137">
        <f t="shared" si="34"/>
        <v>0</v>
      </c>
      <c r="BI106" s="137">
        <f t="shared" si="35"/>
        <v>1033000</v>
      </c>
      <c r="BJ106" s="173">
        <f t="shared" si="36"/>
        <v>1194200</v>
      </c>
      <c r="BK106" s="172">
        <f t="shared" si="37"/>
        <v>0</v>
      </c>
      <c r="BL106" s="137">
        <f t="shared" si="38"/>
        <v>0</v>
      </c>
      <c r="BM106" s="137">
        <f t="shared" si="39"/>
        <v>0</v>
      </c>
      <c r="BN106" s="137">
        <f t="shared" si="40"/>
        <v>0</v>
      </c>
      <c r="BO106" s="137">
        <f t="shared" si="41"/>
        <v>0</v>
      </c>
      <c r="BP106" s="173">
        <f t="shared" si="47"/>
        <v>0</v>
      </c>
      <c r="BQ106" s="140"/>
      <c r="BR106" s="141"/>
      <c r="BS106" s="142"/>
      <c r="BT106" s="146"/>
      <c r="BU106" s="142"/>
      <c r="BV106" s="144"/>
      <c r="BW106" s="145"/>
      <c r="BX106" s="142"/>
      <c r="BY106" s="144"/>
    </row>
    <row r="107" spans="1:77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42"/>
        <v>83850</v>
      </c>
      <c r="O107" s="366"/>
      <c r="P107" s="174"/>
      <c r="Q107" s="174"/>
      <c r="R107" s="174"/>
      <c r="S107" s="174"/>
      <c r="T107" s="367">
        <f t="shared" si="28"/>
        <v>0</v>
      </c>
      <c r="U107" s="172"/>
      <c r="V107" s="137"/>
      <c r="W107" s="137"/>
      <c r="X107" s="137"/>
      <c r="Y107" s="137"/>
      <c r="Z107" s="138">
        <f t="shared" si="43"/>
        <v>0</v>
      </c>
      <c r="AA107" s="160"/>
      <c r="AB107" s="146"/>
      <c r="AC107" s="146"/>
      <c r="AD107" s="146"/>
      <c r="AE107" s="146">
        <v>217000</v>
      </c>
      <c r="AF107" s="138">
        <f t="shared" si="29"/>
        <v>217000</v>
      </c>
      <c r="AG107" s="205"/>
      <c r="AH107" s="146"/>
      <c r="AI107" s="146"/>
      <c r="AJ107" s="146"/>
      <c r="AK107" s="146">
        <v>117000</v>
      </c>
      <c r="AL107" s="138">
        <f t="shared" si="30"/>
        <v>117000</v>
      </c>
      <c r="AM107" s="160"/>
      <c r="AN107" s="146"/>
      <c r="AO107" s="146"/>
      <c r="AP107" s="146"/>
      <c r="AQ107" s="146"/>
      <c r="AR107" s="138">
        <f t="shared" si="44"/>
        <v>0</v>
      </c>
      <c r="AS107" s="160"/>
      <c r="AT107" s="146"/>
      <c r="AU107" s="146"/>
      <c r="AV107" s="146"/>
      <c r="AW107" s="146"/>
      <c r="AX107" s="138">
        <f t="shared" si="45"/>
        <v>0</v>
      </c>
      <c r="AY107" s="172"/>
      <c r="AZ107" s="137"/>
      <c r="BA107" s="137"/>
      <c r="BB107" s="137"/>
      <c r="BC107" s="137"/>
      <c r="BD107" s="138">
        <f t="shared" si="46"/>
        <v>0</v>
      </c>
      <c r="BE107" s="172">
        <f t="shared" si="31"/>
        <v>0</v>
      </c>
      <c r="BF107" s="137">
        <f t="shared" si="32"/>
        <v>83850</v>
      </c>
      <c r="BG107" s="137">
        <f t="shared" si="33"/>
        <v>0</v>
      </c>
      <c r="BH107" s="137">
        <f t="shared" si="34"/>
        <v>0</v>
      </c>
      <c r="BI107" s="137">
        <f t="shared" si="35"/>
        <v>334000</v>
      </c>
      <c r="BJ107" s="173">
        <f t="shared" si="36"/>
        <v>417850</v>
      </c>
      <c r="BK107" s="172">
        <f t="shared" si="37"/>
        <v>0</v>
      </c>
      <c r="BL107" s="137">
        <f t="shared" si="38"/>
        <v>0</v>
      </c>
      <c r="BM107" s="137">
        <f t="shared" si="39"/>
        <v>0</v>
      </c>
      <c r="BN107" s="137">
        <f t="shared" si="40"/>
        <v>0</v>
      </c>
      <c r="BO107" s="137">
        <f t="shared" si="41"/>
        <v>0</v>
      </c>
      <c r="BP107" s="173">
        <f t="shared" si="47"/>
        <v>0</v>
      </c>
      <c r="BQ107" s="140"/>
      <c r="BR107" s="141"/>
      <c r="BS107" s="142"/>
      <c r="BT107" s="146"/>
      <c r="BU107" s="142"/>
      <c r="BV107" s="144"/>
      <c r="BW107" s="145"/>
      <c r="BX107" s="142"/>
      <c r="BY107" s="144"/>
    </row>
    <row r="108" spans="1:77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3326</v>
      </c>
      <c r="I108" s="366"/>
      <c r="J108" s="174">
        <v>56550</v>
      </c>
      <c r="K108" s="174"/>
      <c r="L108" s="174"/>
      <c r="M108" s="174"/>
      <c r="N108" s="367">
        <f t="shared" si="42"/>
        <v>56550</v>
      </c>
      <c r="O108" s="366"/>
      <c r="P108" s="174"/>
      <c r="Q108" s="174"/>
      <c r="R108" s="174"/>
      <c r="S108" s="174"/>
      <c r="T108" s="367">
        <f t="shared" si="28"/>
        <v>0</v>
      </c>
      <c r="U108" s="172"/>
      <c r="V108" s="137"/>
      <c r="W108" s="137"/>
      <c r="X108" s="137"/>
      <c r="Y108" s="137"/>
      <c r="Z108" s="138">
        <f t="shared" si="43"/>
        <v>0</v>
      </c>
      <c r="AA108" s="160"/>
      <c r="AB108" s="146"/>
      <c r="AC108" s="146"/>
      <c r="AD108" s="146"/>
      <c r="AE108" s="146"/>
      <c r="AF108" s="138">
        <f t="shared" si="29"/>
        <v>0</v>
      </c>
      <c r="AG108" s="205"/>
      <c r="AH108" s="146"/>
      <c r="AI108" s="146"/>
      <c r="AJ108" s="146"/>
      <c r="AK108" s="146">
        <v>74000</v>
      </c>
      <c r="AL108" s="138">
        <f t="shared" si="30"/>
        <v>74000</v>
      </c>
      <c r="AM108" s="160"/>
      <c r="AN108" s="146"/>
      <c r="AO108" s="146"/>
      <c r="AP108" s="146"/>
      <c r="AQ108" s="146"/>
      <c r="AR108" s="138">
        <f t="shared" si="44"/>
        <v>0</v>
      </c>
      <c r="AS108" s="160"/>
      <c r="AT108" s="146"/>
      <c r="AU108" s="146"/>
      <c r="AV108" s="146"/>
      <c r="AW108" s="146"/>
      <c r="AX108" s="138">
        <f t="shared" si="45"/>
        <v>0</v>
      </c>
      <c r="AY108" s="172"/>
      <c r="AZ108" s="137"/>
      <c r="BA108" s="137"/>
      <c r="BB108" s="137"/>
      <c r="BC108" s="137"/>
      <c r="BD108" s="138">
        <f t="shared" si="46"/>
        <v>0</v>
      </c>
      <c r="BE108" s="172">
        <f t="shared" si="31"/>
        <v>0</v>
      </c>
      <c r="BF108" s="137">
        <f t="shared" si="32"/>
        <v>56550</v>
      </c>
      <c r="BG108" s="137">
        <f t="shared" si="33"/>
        <v>0</v>
      </c>
      <c r="BH108" s="137">
        <f t="shared" si="34"/>
        <v>0</v>
      </c>
      <c r="BI108" s="137">
        <f t="shared" si="35"/>
        <v>74000</v>
      </c>
      <c r="BJ108" s="173">
        <f t="shared" si="36"/>
        <v>130550</v>
      </c>
      <c r="BK108" s="172">
        <f t="shared" si="37"/>
        <v>0</v>
      </c>
      <c r="BL108" s="137">
        <f t="shared" si="38"/>
        <v>0</v>
      </c>
      <c r="BM108" s="137">
        <f t="shared" si="39"/>
        <v>0</v>
      </c>
      <c r="BN108" s="137">
        <f t="shared" si="40"/>
        <v>0</v>
      </c>
      <c r="BO108" s="137">
        <f t="shared" si="41"/>
        <v>0</v>
      </c>
      <c r="BP108" s="173">
        <f t="shared" si="47"/>
        <v>0</v>
      </c>
      <c r="BQ108" s="140"/>
      <c r="BR108" s="141"/>
      <c r="BS108" s="142"/>
      <c r="BT108" s="146"/>
      <c r="BU108" s="142"/>
      <c r="BV108" s="144"/>
      <c r="BW108" s="145">
        <v>30135</v>
      </c>
      <c r="BX108" s="142" t="s">
        <v>5279</v>
      </c>
      <c r="BY108" s="144">
        <v>44734</v>
      </c>
    </row>
    <row r="109" spans="1:77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42"/>
        <v>43550</v>
      </c>
      <c r="O109" s="366"/>
      <c r="P109" s="174"/>
      <c r="Q109" s="174"/>
      <c r="R109" s="174"/>
      <c r="S109" s="174"/>
      <c r="T109" s="367">
        <f t="shared" si="28"/>
        <v>0</v>
      </c>
      <c r="U109" s="172"/>
      <c r="V109" s="137"/>
      <c r="W109" s="137"/>
      <c r="X109" s="137"/>
      <c r="Y109" s="137"/>
      <c r="Z109" s="138">
        <f t="shared" si="43"/>
        <v>0</v>
      </c>
      <c r="AA109" s="160"/>
      <c r="AB109" s="146"/>
      <c r="AC109" s="146"/>
      <c r="AD109" s="146"/>
      <c r="AE109" s="146">
        <v>263000</v>
      </c>
      <c r="AF109" s="138">
        <f t="shared" si="29"/>
        <v>263000</v>
      </c>
      <c r="AG109" s="205"/>
      <c r="AH109" s="146"/>
      <c r="AI109" s="146"/>
      <c r="AJ109" s="146"/>
      <c r="AK109" s="146">
        <v>61000</v>
      </c>
      <c r="AL109" s="138">
        <f t="shared" si="30"/>
        <v>61000</v>
      </c>
      <c r="AM109" s="160"/>
      <c r="AN109" s="146"/>
      <c r="AO109" s="146"/>
      <c r="AP109" s="146"/>
      <c r="AQ109" s="146"/>
      <c r="AR109" s="138">
        <f t="shared" si="44"/>
        <v>0</v>
      </c>
      <c r="AS109" s="160"/>
      <c r="AT109" s="146"/>
      <c r="AU109" s="146"/>
      <c r="AV109" s="146"/>
      <c r="AW109" s="146"/>
      <c r="AX109" s="138">
        <f t="shared" si="45"/>
        <v>0</v>
      </c>
      <c r="AY109" s="172"/>
      <c r="AZ109" s="137"/>
      <c r="BA109" s="137"/>
      <c r="BB109" s="137"/>
      <c r="BC109" s="137"/>
      <c r="BD109" s="138">
        <f t="shared" si="46"/>
        <v>0</v>
      </c>
      <c r="BE109" s="172">
        <f t="shared" si="31"/>
        <v>0</v>
      </c>
      <c r="BF109" s="137">
        <f t="shared" si="32"/>
        <v>43550</v>
      </c>
      <c r="BG109" s="137">
        <f t="shared" si="33"/>
        <v>0</v>
      </c>
      <c r="BH109" s="137">
        <f t="shared" si="34"/>
        <v>0</v>
      </c>
      <c r="BI109" s="137">
        <f t="shared" si="35"/>
        <v>324000</v>
      </c>
      <c r="BJ109" s="173">
        <f t="shared" si="36"/>
        <v>367550</v>
      </c>
      <c r="BK109" s="172">
        <f t="shared" si="37"/>
        <v>0</v>
      </c>
      <c r="BL109" s="137">
        <f t="shared" si="38"/>
        <v>0</v>
      </c>
      <c r="BM109" s="137">
        <f t="shared" si="39"/>
        <v>0</v>
      </c>
      <c r="BN109" s="137">
        <f t="shared" si="40"/>
        <v>0</v>
      </c>
      <c r="BO109" s="137">
        <f t="shared" si="41"/>
        <v>0</v>
      </c>
      <c r="BP109" s="173">
        <f t="shared" si="47"/>
        <v>0</v>
      </c>
      <c r="BQ109" s="140"/>
      <c r="BR109" s="141"/>
      <c r="BS109" s="142"/>
      <c r="BT109" s="146"/>
      <c r="BU109" s="142"/>
      <c r="BV109" s="144"/>
      <c r="BW109" s="145"/>
      <c r="BX109" s="142"/>
      <c r="BY109" s="144"/>
    </row>
    <row r="110" spans="1:77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3333</v>
      </c>
      <c r="I110" s="366"/>
      <c r="J110" s="174">
        <v>88725</v>
      </c>
      <c r="K110" s="174"/>
      <c r="L110" s="174"/>
      <c r="M110" s="174"/>
      <c r="N110" s="367">
        <f t="shared" si="42"/>
        <v>88725</v>
      </c>
      <c r="O110" s="366"/>
      <c r="P110" s="174"/>
      <c r="Q110" s="174"/>
      <c r="R110" s="174"/>
      <c r="S110" s="174"/>
      <c r="T110" s="367">
        <f t="shared" si="28"/>
        <v>0</v>
      </c>
      <c r="U110" s="172"/>
      <c r="V110" s="137"/>
      <c r="W110" s="137"/>
      <c r="X110" s="137"/>
      <c r="Y110" s="137"/>
      <c r="Z110" s="138">
        <f t="shared" si="43"/>
        <v>0</v>
      </c>
      <c r="AA110" s="160"/>
      <c r="AB110" s="146"/>
      <c r="AC110" s="146"/>
      <c r="AD110" s="146"/>
      <c r="AE110" s="146">
        <v>375000</v>
      </c>
      <c r="AF110" s="138">
        <f t="shared" si="29"/>
        <v>375000</v>
      </c>
      <c r="AG110" s="205"/>
      <c r="AH110" s="146"/>
      <c r="AI110" s="146"/>
      <c r="AJ110" s="146"/>
      <c r="AK110" s="146">
        <v>74000</v>
      </c>
      <c r="AL110" s="138">
        <f t="shared" si="30"/>
        <v>74000</v>
      </c>
      <c r="AM110" s="160"/>
      <c r="AN110" s="146"/>
      <c r="AO110" s="146"/>
      <c r="AP110" s="146"/>
      <c r="AQ110" s="146"/>
      <c r="AR110" s="138">
        <f t="shared" si="44"/>
        <v>0</v>
      </c>
      <c r="AS110" s="160"/>
      <c r="AT110" s="146"/>
      <c r="AU110" s="146"/>
      <c r="AV110" s="146"/>
      <c r="AW110" s="146"/>
      <c r="AX110" s="138">
        <f t="shared" si="45"/>
        <v>0</v>
      </c>
      <c r="AY110" s="172"/>
      <c r="AZ110" s="137"/>
      <c r="BA110" s="137"/>
      <c r="BB110" s="137"/>
      <c r="BC110" s="137"/>
      <c r="BD110" s="138">
        <f t="shared" si="46"/>
        <v>0</v>
      </c>
      <c r="BE110" s="172">
        <f t="shared" si="31"/>
        <v>0</v>
      </c>
      <c r="BF110" s="137">
        <f t="shared" si="32"/>
        <v>88725</v>
      </c>
      <c r="BG110" s="137">
        <f t="shared" si="33"/>
        <v>0</v>
      </c>
      <c r="BH110" s="137">
        <f t="shared" si="34"/>
        <v>0</v>
      </c>
      <c r="BI110" s="137">
        <f t="shared" si="35"/>
        <v>449000</v>
      </c>
      <c r="BJ110" s="173">
        <f t="shared" si="36"/>
        <v>537725</v>
      </c>
      <c r="BK110" s="172">
        <f t="shared" si="37"/>
        <v>0</v>
      </c>
      <c r="BL110" s="137">
        <f t="shared" si="38"/>
        <v>0</v>
      </c>
      <c r="BM110" s="137">
        <f t="shared" si="39"/>
        <v>0</v>
      </c>
      <c r="BN110" s="137">
        <f t="shared" si="40"/>
        <v>0</v>
      </c>
      <c r="BO110" s="137">
        <f t="shared" si="41"/>
        <v>0</v>
      </c>
      <c r="BP110" s="173">
        <f t="shared" si="47"/>
        <v>0</v>
      </c>
      <c r="BQ110" s="140"/>
      <c r="BR110" s="141"/>
      <c r="BS110" s="142"/>
      <c r="BT110" s="146"/>
      <c r="BU110" s="142"/>
      <c r="BV110" s="144"/>
      <c r="BW110" s="145"/>
      <c r="BX110" s="142"/>
      <c r="BY110" s="144"/>
    </row>
    <row r="111" spans="1:77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42"/>
        <v>131300</v>
      </c>
      <c r="O111" s="366"/>
      <c r="P111" s="174"/>
      <c r="Q111" s="174"/>
      <c r="R111" s="174"/>
      <c r="S111" s="174"/>
      <c r="T111" s="367">
        <f t="shared" si="28"/>
        <v>0</v>
      </c>
      <c r="U111" s="172"/>
      <c r="V111" s="137"/>
      <c r="W111" s="137"/>
      <c r="X111" s="137"/>
      <c r="Y111" s="137"/>
      <c r="Z111" s="138">
        <f t="shared" si="43"/>
        <v>0</v>
      </c>
      <c r="AA111" s="160"/>
      <c r="AB111" s="146"/>
      <c r="AC111" s="146"/>
      <c r="AD111" s="146"/>
      <c r="AE111" s="146">
        <v>327000</v>
      </c>
      <c r="AF111" s="138">
        <f t="shared" si="29"/>
        <v>327000</v>
      </c>
      <c r="AG111" s="205"/>
      <c r="AH111" s="146"/>
      <c r="AI111" s="146"/>
      <c r="AJ111" s="146"/>
      <c r="AK111" s="146">
        <v>96000</v>
      </c>
      <c r="AL111" s="138">
        <f t="shared" si="30"/>
        <v>96000</v>
      </c>
      <c r="AM111" s="160"/>
      <c r="AN111" s="146"/>
      <c r="AO111" s="146"/>
      <c r="AP111" s="146"/>
      <c r="AQ111" s="146"/>
      <c r="AR111" s="138">
        <f t="shared" si="44"/>
        <v>0</v>
      </c>
      <c r="AS111" s="160"/>
      <c r="AT111" s="146"/>
      <c r="AU111" s="146"/>
      <c r="AV111" s="146"/>
      <c r="AW111" s="146"/>
      <c r="AX111" s="138">
        <f t="shared" si="45"/>
        <v>0</v>
      </c>
      <c r="AY111" s="172"/>
      <c r="AZ111" s="137"/>
      <c r="BA111" s="137"/>
      <c r="BB111" s="137"/>
      <c r="BC111" s="137"/>
      <c r="BD111" s="138">
        <f t="shared" si="46"/>
        <v>0</v>
      </c>
      <c r="BE111" s="172">
        <f t="shared" si="31"/>
        <v>0</v>
      </c>
      <c r="BF111" s="137">
        <f t="shared" si="32"/>
        <v>131300</v>
      </c>
      <c r="BG111" s="137">
        <f t="shared" si="33"/>
        <v>0</v>
      </c>
      <c r="BH111" s="137">
        <f t="shared" si="34"/>
        <v>0</v>
      </c>
      <c r="BI111" s="137">
        <f t="shared" si="35"/>
        <v>423000</v>
      </c>
      <c r="BJ111" s="173">
        <f t="shared" si="36"/>
        <v>554300</v>
      </c>
      <c r="BK111" s="172">
        <f t="shared" si="37"/>
        <v>0</v>
      </c>
      <c r="BL111" s="137">
        <f t="shared" si="38"/>
        <v>0</v>
      </c>
      <c r="BM111" s="137">
        <f t="shared" si="39"/>
        <v>0</v>
      </c>
      <c r="BN111" s="137">
        <f t="shared" si="40"/>
        <v>0</v>
      </c>
      <c r="BO111" s="137">
        <f t="shared" si="41"/>
        <v>0</v>
      </c>
      <c r="BP111" s="173">
        <f t="shared" si="47"/>
        <v>0</v>
      </c>
      <c r="BQ111" s="140"/>
      <c r="BR111" s="141"/>
      <c r="BS111" s="142"/>
      <c r="BT111" s="146"/>
      <c r="BU111" s="142"/>
      <c r="BV111" s="144"/>
      <c r="BW111" s="145"/>
      <c r="BX111" s="142"/>
      <c r="BY111" s="144"/>
    </row>
    <row r="112" spans="1:77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3341</v>
      </c>
      <c r="I112" s="366"/>
      <c r="J112" s="174">
        <v>124800</v>
      </c>
      <c r="K112" s="174"/>
      <c r="L112" s="174"/>
      <c r="M112" s="174"/>
      <c r="N112" s="367">
        <f t="shared" si="42"/>
        <v>124800</v>
      </c>
      <c r="O112" s="366"/>
      <c r="P112" s="174"/>
      <c r="Q112" s="174"/>
      <c r="R112" s="174"/>
      <c r="S112" s="174"/>
      <c r="T112" s="367">
        <f t="shared" si="28"/>
        <v>0</v>
      </c>
      <c r="U112" s="172"/>
      <c r="V112" s="137"/>
      <c r="W112" s="137"/>
      <c r="X112" s="137"/>
      <c r="Y112" s="137"/>
      <c r="Z112" s="138">
        <f t="shared" si="43"/>
        <v>0</v>
      </c>
      <c r="AA112" s="160"/>
      <c r="AB112" s="146"/>
      <c r="AC112" s="146"/>
      <c r="AD112" s="146"/>
      <c r="AE112" s="146"/>
      <c r="AF112" s="138">
        <f t="shared" si="29"/>
        <v>0</v>
      </c>
      <c r="AG112" s="205"/>
      <c r="AH112" s="146"/>
      <c r="AI112" s="146"/>
      <c r="AJ112" s="146"/>
      <c r="AK112" s="146">
        <v>145000</v>
      </c>
      <c r="AL112" s="138">
        <f t="shared" si="30"/>
        <v>145000</v>
      </c>
      <c r="AM112" s="160"/>
      <c r="AN112" s="146"/>
      <c r="AO112" s="146"/>
      <c r="AP112" s="146"/>
      <c r="AQ112" s="146"/>
      <c r="AR112" s="138">
        <f t="shared" si="44"/>
        <v>0</v>
      </c>
      <c r="AS112" s="160"/>
      <c r="AT112" s="146"/>
      <c r="AU112" s="146"/>
      <c r="AV112" s="146"/>
      <c r="AW112" s="146"/>
      <c r="AX112" s="138">
        <f t="shared" si="45"/>
        <v>0</v>
      </c>
      <c r="AY112" s="172"/>
      <c r="AZ112" s="137"/>
      <c r="BA112" s="137"/>
      <c r="BB112" s="137"/>
      <c r="BC112" s="137"/>
      <c r="BD112" s="138">
        <f t="shared" si="46"/>
        <v>0</v>
      </c>
      <c r="BE112" s="172">
        <f t="shared" si="31"/>
        <v>0</v>
      </c>
      <c r="BF112" s="137">
        <f t="shared" si="32"/>
        <v>124800</v>
      </c>
      <c r="BG112" s="137">
        <f t="shared" si="33"/>
        <v>0</v>
      </c>
      <c r="BH112" s="137">
        <f t="shared" si="34"/>
        <v>0</v>
      </c>
      <c r="BI112" s="137">
        <f t="shared" si="35"/>
        <v>145000</v>
      </c>
      <c r="BJ112" s="173">
        <f t="shared" si="36"/>
        <v>269800</v>
      </c>
      <c r="BK112" s="172">
        <f t="shared" si="37"/>
        <v>0</v>
      </c>
      <c r="BL112" s="137">
        <f t="shared" si="38"/>
        <v>0</v>
      </c>
      <c r="BM112" s="137">
        <f t="shared" si="39"/>
        <v>0</v>
      </c>
      <c r="BN112" s="137">
        <f t="shared" si="40"/>
        <v>0</v>
      </c>
      <c r="BO112" s="137">
        <f t="shared" si="41"/>
        <v>0</v>
      </c>
      <c r="BP112" s="173">
        <f t="shared" si="47"/>
        <v>0</v>
      </c>
      <c r="BQ112" s="140"/>
      <c r="BR112" s="141"/>
      <c r="BS112" s="142"/>
      <c r="BT112" s="146"/>
      <c r="BU112" s="142"/>
      <c r="BV112" s="144"/>
      <c r="BW112" s="145"/>
      <c r="BX112" s="142"/>
      <c r="BY112" s="144"/>
    </row>
    <row r="113" spans="1:77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42"/>
        <v>159575</v>
      </c>
      <c r="O113" s="366"/>
      <c r="P113" s="174"/>
      <c r="Q113" s="174"/>
      <c r="R113" s="174"/>
      <c r="S113" s="174"/>
      <c r="T113" s="367">
        <f t="shared" si="28"/>
        <v>0</v>
      </c>
      <c r="U113" s="172"/>
      <c r="V113" s="137"/>
      <c r="W113" s="137"/>
      <c r="X113" s="137"/>
      <c r="Y113" s="137"/>
      <c r="Z113" s="138">
        <f t="shared" si="43"/>
        <v>0</v>
      </c>
      <c r="AA113" s="160"/>
      <c r="AB113" s="146"/>
      <c r="AC113" s="146"/>
      <c r="AD113" s="146"/>
      <c r="AE113" s="146">
        <v>462000</v>
      </c>
      <c r="AF113" s="138">
        <f t="shared" si="29"/>
        <v>462000</v>
      </c>
      <c r="AG113" s="205"/>
      <c r="AH113" s="146"/>
      <c r="AI113" s="146"/>
      <c r="AJ113" s="146"/>
      <c r="AK113" s="146">
        <v>311000</v>
      </c>
      <c r="AL113" s="138">
        <f t="shared" si="30"/>
        <v>311000</v>
      </c>
      <c r="AM113" s="160"/>
      <c r="AN113" s="146"/>
      <c r="AO113" s="146"/>
      <c r="AP113" s="146"/>
      <c r="AQ113" s="146"/>
      <c r="AR113" s="138">
        <f t="shared" si="44"/>
        <v>0</v>
      </c>
      <c r="AS113" s="160"/>
      <c r="AT113" s="146"/>
      <c r="AU113" s="146"/>
      <c r="AV113" s="146"/>
      <c r="AW113" s="146"/>
      <c r="AX113" s="138">
        <f t="shared" si="45"/>
        <v>0</v>
      </c>
      <c r="AY113" s="172"/>
      <c r="AZ113" s="137"/>
      <c r="BA113" s="137"/>
      <c r="BB113" s="137"/>
      <c r="BC113" s="137"/>
      <c r="BD113" s="138">
        <f t="shared" si="46"/>
        <v>0</v>
      </c>
      <c r="BE113" s="172">
        <f t="shared" si="31"/>
        <v>0</v>
      </c>
      <c r="BF113" s="137">
        <f t="shared" si="32"/>
        <v>159575</v>
      </c>
      <c r="BG113" s="137">
        <f t="shared" si="33"/>
        <v>0</v>
      </c>
      <c r="BH113" s="137">
        <f t="shared" si="34"/>
        <v>0</v>
      </c>
      <c r="BI113" s="137">
        <f t="shared" si="35"/>
        <v>773000</v>
      </c>
      <c r="BJ113" s="173">
        <f t="shared" si="36"/>
        <v>932575</v>
      </c>
      <c r="BK113" s="172">
        <f t="shared" si="37"/>
        <v>0</v>
      </c>
      <c r="BL113" s="137">
        <f t="shared" si="38"/>
        <v>0</v>
      </c>
      <c r="BM113" s="137">
        <f t="shared" si="39"/>
        <v>0</v>
      </c>
      <c r="BN113" s="137">
        <f t="shared" si="40"/>
        <v>0</v>
      </c>
      <c r="BO113" s="137">
        <f t="shared" si="41"/>
        <v>0</v>
      </c>
      <c r="BP113" s="173">
        <f t="shared" si="47"/>
        <v>0</v>
      </c>
      <c r="BQ113" s="140"/>
      <c r="BR113" s="141"/>
      <c r="BS113" s="142"/>
      <c r="BT113" s="146"/>
      <c r="BU113" s="142"/>
      <c r="BV113" s="144"/>
      <c r="BW113" s="145"/>
      <c r="BX113" s="142"/>
      <c r="BY113" s="144"/>
    </row>
    <row r="114" spans="1:77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42"/>
        <v>242450</v>
      </c>
      <c r="O114" s="366"/>
      <c r="P114" s="174"/>
      <c r="Q114" s="174"/>
      <c r="R114" s="174"/>
      <c r="S114" s="174"/>
      <c r="T114" s="367">
        <f t="shared" si="28"/>
        <v>0</v>
      </c>
      <c r="U114" s="172"/>
      <c r="V114" s="137"/>
      <c r="W114" s="137"/>
      <c r="X114" s="137"/>
      <c r="Y114" s="137"/>
      <c r="Z114" s="138">
        <f t="shared" si="43"/>
        <v>0</v>
      </c>
      <c r="AA114" s="160"/>
      <c r="AB114" s="146"/>
      <c r="AC114" s="146"/>
      <c r="AD114" s="146"/>
      <c r="AE114" s="146">
        <v>569000</v>
      </c>
      <c r="AF114" s="138">
        <f t="shared" si="29"/>
        <v>569000</v>
      </c>
      <c r="AG114" s="205"/>
      <c r="AH114" s="146"/>
      <c r="AI114" s="146"/>
      <c r="AJ114" s="146"/>
      <c r="AK114" s="146">
        <v>185000</v>
      </c>
      <c r="AL114" s="138">
        <f t="shared" si="30"/>
        <v>185000</v>
      </c>
      <c r="AM114" s="160"/>
      <c r="AN114" s="146"/>
      <c r="AO114" s="146"/>
      <c r="AP114" s="146"/>
      <c r="AQ114" s="146"/>
      <c r="AR114" s="138">
        <f t="shared" si="44"/>
        <v>0</v>
      </c>
      <c r="AS114" s="160"/>
      <c r="AT114" s="146"/>
      <c r="AU114" s="146"/>
      <c r="AV114" s="146"/>
      <c r="AW114" s="146">
        <v>390000</v>
      </c>
      <c r="AX114" s="138">
        <f t="shared" si="45"/>
        <v>390000</v>
      </c>
      <c r="AY114" s="172"/>
      <c r="AZ114" s="137"/>
      <c r="BA114" s="137"/>
      <c r="BB114" s="137"/>
      <c r="BC114" s="137"/>
      <c r="BD114" s="138">
        <f t="shared" si="46"/>
        <v>0</v>
      </c>
      <c r="BE114" s="172">
        <f t="shared" si="31"/>
        <v>0</v>
      </c>
      <c r="BF114" s="137">
        <f t="shared" si="32"/>
        <v>242450</v>
      </c>
      <c r="BG114" s="137">
        <f t="shared" si="33"/>
        <v>0</v>
      </c>
      <c r="BH114" s="137">
        <f t="shared" si="34"/>
        <v>0</v>
      </c>
      <c r="BI114" s="137">
        <f t="shared" si="35"/>
        <v>1144000</v>
      </c>
      <c r="BJ114" s="173">
        <f t="shared" si="36"/>
        <v>1386450</v>
      </c>
      <c r="BK114" s="172">
        <f t="shared" si="37"/>
        <v>0</v>
      </c>
      <c r="BL114" s="137">
        <f t="shared" si="38"/>
        <v>0</v>
      </c>
      <c r="BM114" s="137">
        <f t="shared" si="39"/>
        <v>0</v>
      </c>
      <c r="BN114" s="137">
        <f t="shared" si="40"/>
        <v>0</v>
      </c>
      <c r="BO114" s="137">
        <f t="shared" si="41"/>
        <v>0</v>
      </c>
      <c r="BP114" s="173">
        <f t="shared" si="47"/>
        <v>0</v>
      </c>
      <c r="BQ114" s="140"/>
      <c r="BR114" s="141"/>
      <c r="BS114" s="142"/>
      <c r="BT114" s="146"/>
      <c r="BU114" s="142"/>
      <c r="BV114" s="144"/>
      <c r="BW114" s="145"/>
      <c r="BX114" s="142"/>
      <c r="BY114" s="144"/>
    </row>
    <row r="115" spans="1:77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42"/>
        <v>122525</v>
      </c>
      <c r="O115" s="366"/>
      <c r="P115" s="174"/>
      <c r="Q115" s="174"/>
      <c r="R115" s="174"/>
      <c r="S115" s="174"/>
      <c r="T115" s="367">
        <f t="shared" si="28"/>
        <v>0</v>
      </c>
      <c r="U115" s="172"/>
      <c r="V115" s="137"/>
      <c r="W115" s="137"/>
      <c r="X115" s="137"/>
      <c r="Y115" s="137"/>
      <c r="Z115" s="138">
        <f t="shared" si="43"/>
        <v>0</v>
      </c>
      <c r="AA115" s="160"/>
      <c r="AB115" s="146"/>
      <c r="AC115" s="146"/>
      <c r="AD115" s="146"/>
      <c r="AE115" s="146"/>
      <c r="AF115" s="138">
        <f t="shared" si="29"/>
        <v>0</v>
      </c>
      <c r="AG115" s="205"/>
      <c r="AH115" s="146"/>
      <c r="AI115" s="146"/>
      <c r="AJ115" s="146"/>
      <c r="AK115" s="146">
        <v>96000</v>
      </c>
      <c r="AL115" s="138">
        <f t="shared" si="30"/>
        <v>96000</v>
      </c>
      <c r="AM115" s="160"/>
      <c r="AN115" s="146"/>
      <c r="AO115" s="146"/>
      <c r="AP115" s="146"/>
      <c r="AQ115" s="146"/>
      <c r="AR115" s="138">
        <f t="shared" si="44"/>
        <v>0</v>
      </c>
      <c r="AS115" s="160"/>
      <c r="AT115" s="146"/>
      <c r="AU115" s="146"/>
      <c r="AV115" s="146"/>
      <c r="AW115" s="146"/>
      <c r="AX115" s="138">
        <f t="shared" si="45"/>
        <v>0</v>
      </c>
      <c r="AY115" s="172"/>
      <c r="AZ115" s="137"/>
      <c r="BA115" s="137"/>
      <c r="BB115" s="137"/>
      <c r="BC115" s="137"/>
      <c r="BD115" s="138">
        <f t="shared" si="46"/>
        <v>0</v>
      </c>
      <c r="BE115" s="172">
        <f t="shared" si="31"/>
        <v>0</v>
      </c>
      <c r="BF115" s="137">
        <f t="shared" si="32"/>
        <v>122525</v>
      </c>
      <c r="BG115" s="137">
        <f t="shared" si="33"/>
        <v>0</v>
      </c>
      <c r="BH115" s="137">
        <f t="shared" si="34"/>
        <v>0</v>
      </c>
      <c r="BI115" s="137">
        <f t="shared" si="35"/>
        <v>96000</v>
      </c>
      <c r="BJ115" s="173">
        <f t="shared" si="36"/>
        <v>218525</v>
      </c>
      <c r="BK115" s="172">
        <f t="shared" si="37"/>
        <v>0</v>
      </c>
      <c r="BL115" s="137">
        <f t="shared" si="38"/>
        <v>0</v>
      </c>
      <c r="BM115" s="137">
        <f t="shared" si="39"/>
        <v>0</v>
      </c>
      <c r="BN115" s="137">
        <f t="shared" si="40"/>
        <v>0</v>
      </c>
      <c r="BO115" s="137">
        <f t="shared" si="41"/>
        <v>0</v>
      </c>
      <c r="BP115" s="173">
        <f t="shared" si="47"/>
        <v>0</v>
      </c>
      <c r="BQ115" s="140"/>
      <c r="BR115" s="141"/>
      <c r="BS115" s="142"/>
      <c r="BT115" s="146"/>
      <c r="BU115" s="142"/>
      <c r="BV115" s="144"/>
      <c r="BW115" s="145"/>
      <c r="BX115" s="142"/>
      <c r="BY115" s="144"/>
    </row>
    <row r="116" spans="1:77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42"/>
        <v>182975</v>
      </c>
      <c r="O116" s="366"/>
      <c r="P116" s="174"/>
      <c r="Q116" s="174"/>
      <c r="R116" s="174"/>
      <c r="S116" s="174"/>
      <c r="T116" s="367">
        <f t="shared" si="28"/>
        <v>0</v>
      </c>
      <c r="U116" s="172"/>
      <c r="V116" s="137"/>
      <c r="W116" s="137"/>
      <c r="X116" s="137"/>
      <c r="Y116" s="137"/>
      <c r="Z116" s="138">
        <f t="shared" si="43"/>
        <v>0</v>
      </c>
      <c r="AA116" s="160"/>
      <c r="AB116" s="146"/>
      <c r="AC116" s="146"/>
      <c r="AD116" s="146"/>
      <c r="AE116" s="146">
        <v>146000</v>
      </c>
      <c r="AF116" s="138">
        <f t="shared" si="29"/>
        <v>146000</v>
      </c>
      <c r="AG116" s="205"/>
      <c r="AH116" s="146"/>
      <c r="AI116" s="146"/>
      <c r="AJ116" s="146"/>
      <c r="AK116" s="146">
        <v>438000</v>
      </c>
      <c r="AL116" s="138">
        <f t="shared" si="30"/>
        <v>438000</v>
      </c>
      <c r="AM116" s="160"/>
      <c r="AN116" s="146"/>
      <c r="AO116" s="146"/>
      <c r="AP116" s="146"/>
      <c r="AQ116" s="146"/>
      <c r="AR116" s="138">
        <f t="shared" si="44"/>
        <v>0</v>
      </c>
      <c r="AS116" s="160"/>
      <c r="AT116" s="146"/>
      <c r="AU116" s="146"/>
      <c r="AV116" s="146"/>
      <c r="AW116" s="146"/>
      <c r="AX116" s="138">
        <f t="shared" si="45"/>
        <v>0</v>
      </c>
      <c r="AY116" s="172"/>
      <c r="AZ116" s="137"/>
      <c r="BA116" s="137"/>
      <c r="BB116" s="137"/>
      <c r="BC116" s="137"/>
      <c r="BD116" s="138">
        <f t="shared" si="46"/>
        <v>0</v>
      </c>
      <c r="BE116" s="172">
        <f t="shared" si="31"/>
        <v>0</v>
      </c>
      <c r="BF116" s="137">
        <f t="shared" si="32"/>
        <v>182975</v>
      </c>
      <c r="BG116" s="137">
        <f t="shared" si="33"/>
        <v>0</v>
      </c>
      <c r="BH116" s="137">
        <f t="shared" si="34"/>
        <v>0</v>
      </c>
      <c r="BI116" s="137">
        <f t="shared" si="35"/>
        <v>584000</v>
      </c>
      <c r="BJ116" s="173">
        <f t="shared" si="36"/>
        <v>766975</v>
      </c>
      <c r="BK116" s="172">
        <f t="shared" si="37"/>
        <v>0</v>
      </c>
      <c r="BL116" s="137">
        <f t="shared" si="38"/>
        <v>0</v>
      </c>
      <c r="BM116" s="137">
        <f t="shared" si="39"/>
        <v>0</v>
      </c>
      <c r="BN116" s="137">
        <f t="shared" si="40"/>
        <v>0</v>
      </c>
      <c r="BO116" s="137">
        <f t="shared" si="41"/>
        <v>0</v>
      </c>
      <c r="BP116" s="173">
        <f t="shared" si="47"/>
        <v>0</v>
      </c>
      <c r="BQ116" s="140"/>
      <c r="BR116" s="141"/>
      <c r="BS116" s="142"/>
      <c r="BT116" s="146"/>
      <c r="BU116" s="142"/>
      <c r="BV116" s="144"/>
      <c r="BW116" s="145"/>
      <c r="BX116" s="142"/>
      <c r="BY116" s="144"/>
    </row>
    <row r="117" spans="1:77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42"/>
        <v>0</v>
      </c>
      <c r="O117" s="366"/>
      <c r="P117" s="174"/>
      <c r="Q117" s="174"/>
      <c r="R117" s="174"/>
      <c r="S117" s="174"/>
      <c r="T117" s="367">
        <f t="shared" si="28"/>
        <v>0</v>
      </c>
      <c r="U117" s="172"/>
      <c r="V117" s="137"/>
      <c r="W117" s="137"/>
      <c r="X117" s="137"/>
      <c r="Y117" s="137"/>
      <c r="Z117" s="138">
        <f t="shared" si="43"/>
        <v>0</v>
      </c>
      <c r="AA117" s="160"/>
      <c r="AB117" s="146"/>
      <c r="AC117" s="146"/>
      <c r="AD117" s="146"/>
      <c r="AE117" s="146"/>
      <c r="AF117" s="138">
        <f t="shared" si="29"/>
        <v>0</v>
      </c>
      <c r="AG117" s="205"/>
      <c r="AH117" s="146"/>
      <c r="AI117" s="146"/>
      <c r="AJ117" s="146"/>
      <c r="AK117" s="146"/>
      <c r="AL117" s="138">
        <f t="shared" si="30"/>
        <v>0</v>
      </c>
      <c r="AM117" s="160"/>
      <c r="AN117" s="146"/>
      <c r="AO117" s="146"/>
      <c r="AP117" s="146"/>
      <c r="AQ117" s="146"/>
      <c r="AR117" s="138">
        <f t="shared" si="44"/>
        <v>0</v>
      </c>
      <c r="AS117" s="160"/>
      <c r="AT117" s="146"/>
      <c r="AU117" s="146"/>
      <c r="AV117" s="146"/>
      <c r="AW117" s="146"/>
      <c r="AX117" s="138">
        <f t="shared" si="45"/>
        <v>0</v>
      </c>
      <c r="AY117" s="172"/>
      <c r="AZ117" s="137"/>
      <c r="BA117" s="137"/>
      <c r="BB117" s="137"/>
      <c r="BC117" s="137"/>
      <c r="BD117" s="138">
        <f t="shared" si="46"/>
        <v>0</v>
      </c>
      <c r="BE117" s="172">
        <f t="shared" si="31"/>
        <v>0</v>
      </c>
      <c r="BF117" s="137">
        <f t="shared" si="32"/>
        <v>0</v>
      </c>
      <c r="BG117" s="137">
        <f t="shared" si="33"/>
        <v>0</v>
      </c>
      <c r="BH117" s="137">
        <f t="shared" si="34"/>
        <v>0</v>
      </c>
      <c r="BI117" s="137">
        <f t="shared" si="35"/>
        <v>0</v>
      </c>
      <c r="BJ117" s="173">
        <f t="shared" si="36"/>
        <v>0</v>
      </c>
      <c r="BK117" s="172">
        <f t="shared" si="37"/>
        <v>0</v>
      </c>
      <c r="BL117" s="137">
        <f t="shared" si="38"/>
        <v>0</v>
      </c>
      <c r="BM117" s="137">
        <f t="shared" si="39"/>
        <v>0</v>
      </c>
      <c r="BN117" s="137">
        <f t="shared" si="40"/>
        <v>0</v>
      </c>
      <c r="BO117" s="137">
        <f t="shared" si="41"/>
        <v>0</v>
      </c>
      <c r="BP117" s="173">
        <f t="shared" si="47"/>
        <v>0</v>
      </c>
      <c r="BQ117" s="140"/>
      <c r="BR117" s="141"/>
      <c r="BS117" s="142"/>
      <c r="BT117" s="146"/>
      <c r="BU117" s="142"/>
      <c r="BV117" s="144"/>
      <c r="BW117" s="145">
        <v>10851</v>
      </c>
      <c r="BX117" s="142" t="s">
        <v>5012</v>
      </c>
      <c r="BY117" s="144">
        <v>44686</v>
      </c>
    </row>
    <row r="118" spans="1:77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42"/>
        <v>0</v>
      </c>
      <c r="O118" s="366"/>
      <c r="P118" s="174"/>
      <c r="Q118" s="174"/>
      <c r="R118" s="174"/>
      <c r="S118" s="174"/>
      <c r="T118" s="367">
        <f t="shared" si="28"/>
        <v>0</v>
      </c>
      <c r="U118" s="172"/>
      <c r="V118" s="137"/>
      <c r="W118" s="137"/>
      <c r="X118" s="137"/>
      <c r="Y118" s="137">
        <v>68000</v>
      </c>
      <c r="Z118" s="138">
        <f t="shared" si="43"/>
        <v>68000</v>
      </c>
      <c r="AA118" s="160"/>
      <c r="AB118" s="146"/>
      <c r="AC118" s="146"/>
      <c r="AD118" s="146"/>
      <c r="AE118" s="146"/>
      <c r="AF118" s="138">
        <f t="shared" si="29"/>
        <v>0</v>
      </c>
      <c r="AG118" s="205"/>
      <c r="AH118" s="146"/>
      <c r="AI118" s="146"/>
      <c r="AJ118" s="146"/>
      <c r="AK118" s="146"/>
      <c r="AL118" s="138">
        <f t="shared" si="30"/>
        <v>0</v>
      </c>
      <c r="AM118" s="160"/>
      <c r="AN118" s="146"/>
      <c r="AO118" s="146"/>
      <c r="AP118" s="146"/>
      <c r="AQ118" s="146"/>
      <c r="AR118" s="138">
        <f t="shared" si="44"/>
        <v>0</v>
      </c>
      <c r="AS118" s="160"/>
      <c r="AT118" s="146"/>
      <c r="AU118" s="146"/>
      <c r="AV118" s="146"/>
      <c r="AW118" s="146"/>
      <c r="AX118" s="138">
        <f t="shared" si="45"/>
        <v>0</v>
      </c>
      <c r="AY118" s="172"/>
      <c r="AZ118" s="137"/>
      <c r="BA118" s="137"/>
      <c r="BB118" s="137"/>
      <c r="BC118" s="137"/>
      <c r="BD118" s="138">
        <f t="shared" si="46"/>
        <v>0</v>
      </c>
      <c r="BE118" s="172">
        <f t="shared" si="31"/>
        <v>0</v>
      </c>
      <c r="BF118" s="137">
        <f t="shared" si="32"/>
        <v>0</v>
      </c>
      <c r="BG118" s="137">
        <f t="shared" si="33"/>
        <v>0</v>
      </c>
      <c r="BH118" s="137">
        <f t="shared" si="34"/>
        <v>0</v>
      </c>
      <c r="BI118" s="137">
        <f t="shared" si="35"/>
        <v>68000</v>
      </c>
      <c r="BJ118" s="173">
        <f t="shared" si="36"/>
        <v>68000</v>
      </c>
      <c r="BK118" s="172">
        <f t="shared" si="37"/>
        <v>0</v>
      </c>
      <c r="BL118" s="137">
        <f t="shared" si="38"/>
        <v>0</v>
      </c>
      <c r="BM118" s="137">
        <f t="shared" si="39"/>
        <v>0</v>
      </c>
      <c r="BN118" s="137">
        <f t="shared" si="40"/>
        <v>0</v>
      </c>
      <c r="BO118" s="137">
        <f t="shared" si="41"/>
        <v>0</v>
      </c>
      <c r="BP118" s="173">
        <f t="shared" si="47"/>
        <v>0</v>
      </c>
      <c r="BQ118" s="140"/>
      <c r="BR118" s="141"/>
      <c r="BS118" s="142"/>
      <c r="BT118" s="146"/>
      <c r="BU118" s="142"/>
      <c r="BV118" s="144"/>
      <c r="BW118" s="145"/>
      <c r="BX118" s="142"/>
      <c r="BY118" s="144"/>
    </row>
    <row r="119" spans="1:77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42"/>
        <v>0</v>
      </c>
      <c r="O119" s="366"/>
      <c r="P119" s="174"/>
      <c r="Q119" s="174"/>
      <c r="R119" s="174"/>
      <c r="S119" s="174"/>
      <c r="T119" s="367">
        <f t="shared" si="28"/>
        <v>0</v>
      </c>
      <c r="U119" s="172"/>
      <c r="V119" s="137"/>
      <c r="W119" s="137"/>
      <c r="X119" s="137"/>
      <c r="Y119" s="137">
        <v>128000</v>
      </c>
      <c r="Z119" s="138">
        <f t="shared" si="43"/>
        <v>128000</v>
      </c>
      <c r="AA119" s="160"/>
      <c r="AB119" s="146"/>
      <c r="AC119" s="146"/>
      <c r="AD119" s="146"/>
      <c r="AE119" s="146"/>
      <c r="AF119" s="138">
        <f t="shared" si="29"/>
        <v>0</v>
      </c>
      <c r="AG119" s="205"/>
      <c r="AH119" s="146"/>
      <c r="AI119" s="146"/>
      <c r="AJ119" s="146"/>
      <c r="AK119" s="146"/>
      <c r="AL119" s="138">
        <f t="shared" si="30"/>
        <v>0</v>
      </c>
      <c r="AM119" s="160"/>
      <c r="AN119" s="146"/>
      <c r="AO119" s="146"/>
      <c r="AP119" s="146"/>
      <c r="AQ119" s="146"/>
      <c r="AR119" s="138">
        <f t="shared" si="44"/>
        <v>0</v>
      </c>
      <c r="AS119" s="160"/>
      <c r="AT119" s="146"/>
      <c r="AU119" s="146"/>
      <c r="AV119" s="146"/>
      <c r="AW119" s="146"/>
      <c r="AX119" s="138">
        <f t="shared" si="45"/>
        <v>0</v>
      </c>
      <c r="AY119" s="172"/>
      <c r="AZ119" s="137"/>
      <c r="BA119" s="137"/>
      <c r="BB119" s="137"/>
      <c r="BC119" s="137"/>
      <c r="BD119" s="138">
        <f t="shared" si="46"/>
        <v>0</v>
      </c>
      <c r="BE119" s="172">
        <f t="shared" si="31"/>
        <v>0</v>
      </c>
      <c r="BF119" s="137">
        <f t="shared" si="32"/>
        <v>0</v>
      </c>
      <c r="BG119" s="137">
        <f t="shared" si="33"/>
        <v>0</v>
      </c>
      <c r="BH119" s="137">
        <f t="shared" si="34"/>
        <v>0</v>
      </c>
      <c r="BI119" s="137">
        <f t="shared" si="35"/>
        <v>128000</v>
      </c>
      <c r="BJ119" s="173">
        <f t="shared" si="36"/>
        <v>128000</v>
      </c>
      <c r="BK119" s="172">
        <f t="shared" si="37"/>
        <v>0</v>
      </c>
      <c r="BL119" s="137">
        <f t="shared" si="38"/>
        <v>0</v>
      </c>
      <c r="BM119" s="137">
        <f t="shared" si="39"/>
        <v>0</v>
      </c>
      <c r="BN119" s="137">
        <f t="shared" si="40"/>
        <v>0</v>
      </c>
      <c r="BO119" s="137">
        <f t="shared" si="41"/>
        <v>0</v>
      </c>
      <c r="BP119" s="173">
        <f t="shared" si="47"/>
        <v>0</v>
      </c>
      <c r="BQ119" s="140"/>
      <c r="BR119" s="141"/>
      <c r="BS119" s="142"/>
      <c r="BT119" s="146"/>
      <c r="BU119" s="142"/>
      <c r="BV119" s="144"/>
      <c r="BW119" s="145"/>
      <c r="BX119" s="142"/>
      <c r="BY119" s="144"/>
    </row>
    <row r="120" spans="1:77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3374</v>
      </c>
      <c r="I120" s="366"/>
      <c r="J120" s="174">
        <v>305500</v>
      </c>
      <c r="K120" s="174"/>
      <c r="L120" s="174"/>
      <c r="M120" s="174"/>
      <c r="N120" s="367">
        <f t="shared" si="42"/>
        <v>305500</v>
      </c>
      <c r="O120" s="366"/>
      <c r="P120" s="174"/>
      <c r="Q120" s="174"/>
      <c r="R120" s="174"/>
      <c r="S120" s="174"/>
      <c r="T120" s="367">
        <f t="shared" si="28"/>
        <v>0</v>
      </c>
      <c r="U120" s="172"/>
      <c r="V120" s="137"/>
      <c r="W120" s="137"/>
      <c r="X120" s="137"/>
      <c r="Y120" s="137"/>
      <c r="Z120" s="138">
        <f t="shared" si="43"/>
        <v>0</v>
      </c>
      <c r="AA120" s="160"/>
      <c r="AB120" s="146"/>
      <c r="AC120" s="146"/>
      <c r="AD120" s="146"/>
      <c r="AE120" s="146">
        <v>714000</v>
      </c>
      <c r="AF120" s="138">
        <f t="shared" si="29"/>
        <v>714000</v>
      </c>
      <c r="AG120" s="205"/>
      <c r="AH120" s="146"/>
      <c r="AI120" s="146"/>
      <c r="AJ120" s="146"/>
      <c r="AK120" s="146">
        <v>320000</v>
      </c>
      <c r="AL120" s="138">
        <f t="shared" si="30"/>
        <v>320000</v>
      </c>
      <c r="AM120" s="160"/>
      <c r="AN120" s="146"/>
      <c r="AO120" s="146"/>
      <c r="AP120" s="146"/>
      <c r="AQ120" s="146"/>
      <c r="AR120" s="138">
        <f t="shared" si="44"/>
        <v>0</v>
      </c>
      <c r="AS120" s="160"/>
      <c r="AT120" s="146"/>
      <c r="AU120" s="146"/>
      <c r="AV120" s="146"/>
      <c r="AW120" s="146"/>
      <c r="AX120" s="138">
        <f t="shared" si="45"/>
        <v>0</v>
      </c>
      <c r="AY120" s="172"/>
      <c r="AZ120" s="137"/>
      <c r="BA120" s="137"/>
      <c r="BB120" s="137"/>
      <c r="BC120" s="137"/>
      <c r="BD120" s="138">
        <f t="shared" si="46"/>
        <v>0</v>
      </c>
      <c r="BE120" s="172">
        <f t="shared" si="31"/>
        <v>0</v>
      </c>
      <c r="BF120" s="137">
        <f t="shared" si="32"/>
        <v>305500</v>
      </c>
      <c r="BG120" s="137">
        <f t="shared" si="33"/>
        <v>0</v>
      </c>
      <c r="BH120" s="137">
        <f t="shared" si="34"/>
        <v>0</v>
      </c>
      <c r="BI120" s="137">
        <f t="shared" si="35"/>
        <v>1034000</v>
      </c>
      <c r="BJ120" s="173">
        <f t="shared" si="36"/>
        <v>1339500</v>
      </c>
      <c r="BK120" s="172">
        <f t="shared" si="37"/>
        <v>0</v>
      </c>
      <c r="BL120" s="137">
        <f t="shared" si="38"/>
        <v>0</v>
      </c>
      <c r="BM120" s="137">
        <f t="shared" si="39"/>
        <v>0</v>
      </c>
      <c r="BN120" s="137">
        <f t="shared" si="40"/>
        <v>0</v>
      </c>
      <c r="BO120" s="137">
        <f t="shared" si="41"/>
        <v>0</v>
      </c>
      <c r="BP120" s="173">
        <f t="shared" si="47"/>
        <v>0</v>
      </c>
      <c r="BQ120" s="140"/>
      <c r="BR120" s="141"/>
      <c r="BS120" s="142"/>
      <c r="BT120" s="146"/>
      <c r="BU120" s="142"/>
      <c r="BV120" s="144"/>
      <c r="BW120" s="145"/>
      <c r="BX120" s="142"/>
      <c r="BY120" s="144"/>
    </row>
    <row r="121" spans="1:77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42"/>
        <v>0</v>
      </c>
      <c r="O121" s="366"/>
      <c r="P121" s="174"/>
      <c r="Q121" s="174"/>
      <c r="R121" s="174"/>
      <c r="S121" s="174"/>
      <c r="T121" s="367">
        <f t="shared" si="28"/>
        <v>0</v>
      </c>
      <c r="U121" s="172"/>
      <c r="V121" s="137"/>
      <c r="W121" s="137"/>
      <c r="X121" s="137"/>
      <c r="Y121" s="137">
        <v>32000</v>
      </c>
      <c r="Z121" s="138">
        <f t="shared" si="43"/>
        <v>32000</v>
      </c>
      <c r="AA121" s="160"/>
      <c r="AB121" s="146"/>
      <c r="AC121" s="146"/>
      <c r="AD121" s="146"/>
      <c r="AE121" s="146"/>
      <c r="AF121" s="138">
        <f t="shared" si="29"/>
        <v>0</v>
      </c>
      <c r="AG121" s="205"/>
      <c r="AH121" s="146"/>
      <c r="AI121" s="146"/>
      <c r="AJ121" s="146"/>
      <c r="AK121" s="146"/>
      <c r="AL121" s="138">
        <f t="shared" si="30"/>
        <v>0</v>
      </c>
      <c r="AM121" s="160"/>
      <c r="AN121" s="146"/>
      <c r="AO121" s="146"/>
      <c r="AP121" s="146"/>
      <c r="AQ121" s="146"/>
      <c r="AR121" s="138">
        <f t="shared" si="44"/>
        <v>0</v>
      </c>
      <c r="AS121" s="160"/>
      <c r="AT121" s="146"/>
      <c r="AU121" s="146"/>
      <c r="AV121" s="146"/>
      <c r="AW121" s="146"/>
      <c r="AX121" s="138">
        <f t="shared" si="45"/>
        <v>0</v>
      </c>
      <c r="AY121" s="172"/>
      <c r="AZ121" s="137"/>
      <c r="BA121" s="137"/>
      <c r="BB121" s="137"/>
      <c r="BC121" s="137"/>
      <c r="BD121" s="138">
        <f t="shared" si="46"/>
        <v>0</v>
      </c>
      <c r="BE121" s="172">
        <f t="shared" si="31"/>
        <v>0</v>
      </c>
      <c r="BF121" s="137">
        <f t="shared" si="32"/>
        <v>0</v>
      </c>
      <c r="BG121" s="137">
        <f t="shared" si="33"/>
        <v>0</v>
      </c>
      <c r="BH121" s="137">
        <f t="shared" si="34"/>
        <v>0</v>
      </c>
      <c r="BI121" s="137">
        <f t="shared" si="35"/>
        <v>32000</v>
      </c>
      <c r="BJ121" s="173">
        <f t="shared" si="36"/>
        <v>32000</v>
      </c>
      <c r="BK121" s="172">
        <f t="shared" si="37"/>
        <v>0</v>
      </c>
      <c r="BL121" s="137">
        <f t="shared" si="38"/>
        <v>0</v>
      </c>
      <c r="BM121" s="137">
        <f t="shared" si="39"/>
        <v>0</v>
      </c>
      <c r="BN121" s="137">
        <f t="shared" si="40"/>
        <v>0</v>
      </c>
      <c r="BO121" s="137">
        <f t="shared" si="41"/>
        <v>0</v>
      </c>
      <c r="BP121" s="173">
        <f t="shared" si="47"/>
        <v>0</v>
      </c>
      <c r="BQ121" s="140"/>
      <c r="BR121" s="141"/>
      <c r="BS121" s="142"/>
      <c r="BT121" s="146"/>
      <c r="BU121" s="142"/>
      <c r="BV121" s="144"/>
      <c r="BW121" s="145"/>
      <c r="BX121" s="142"/>
      <c r="BY121" s="144"/>
    </row>
    <row r="122" spans="1:77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42"/>
        <v>19825</v>
      </c>
      <c r="O122" s="366"/>
      <c r="P122" s="174"/>
      <c r="Q122" s="174"/>
      <c r="R122" s="174"/>
      <c r="S122" s="174"/>
      <c r="T122" s="367">
        <f t="shared" si="28"/>
        <v>0</v>
      </c>
      <c r="U122" s="172"/>
      <c r="V122" s="137"/>
      <c r="W122" s="137"/>
      <c r="X122" s="137"/>
      <c r="Y122" s="137">
        <v>32000</v>
      </c>
      <c r="Z122" s="138">
        <f t="shared" si="43"/>
        <v>32000</v>
      </c>
      <c r="AA122" s="160"/>
      <c r="AB122" s="146"/>
      <c r="AC122" s="146"/>
      <c r="AD122" s="146"/>
      <c r="AE122" s="146"/>
      <c r="AF122" s="138">
        <f t="shared" si="29"/>
        <v>0</v>
      </c>
      <c r="AG122" s="205"/>
      <c r="AH122" s="146"/>
      <c r="AI122" s="146"/>
      <c r="AJ122" s="146"/>
      <c r="AK122" s="146">
        <v>19000</v>
      </c>
      <c r="AL122" s="138">
        <f t="shared" si="30"/>
        <v>19000</v>
      </c>
      <c r="AM122" s="160"/>
      <c r="AN122" s="146"/>
      <c r="AO122" s="146"/>
      <c r="AP122" s="146"/>
      <c r="AQ122" s="146"/>
      <c r="AR122" s="138">
        <f t="shared" si="44"/>
        <v>0</v>
      </c>
      <c r="AS122" s="160"/>
      <c r="AT122" s="146"/>
      <c r="AU122" s="146"/>
      <c r="AV122" s="146"/>
      <c r="AW122" s="146"/>
      <c r="AX122" s="138">
        <f t="shared" si="45"/>
        <v>0</v>
      </c>
      <c r="AY122" s="172"/>
      <c r="AZ122" s="137"/>
      <c r="BA122" s="137"/>
      <c r="BB122" s="137"/>
      <c r="BC122" s="137"/>
      <c r="BD122" s="138">
        <f t="shared" si="46"/>
        <v>0</v>
      </c>
      <c r="BE122" s="172">
        <f t="shared" si="31"/>
        <v>0</v>
      </c>
      <c r="BF122" s="137">
        <f t="shared" si="32"/>
        <v>19825</v>
      </c>
      <c r="BG122" s="137">
        <f t="shared" si="33"/>
        <v>0</v>
      </c>
      <c r="BH122" s="137">
        <f t="shared" si="34"/>
        <v>0</v>
      </c>
      <c r="BI122" s="137">
        <f t="shared" si="35"/>
        <v>51000</v>
      </c>
      <c r="BJ122" s="173">
        <f t="shared" si="36"/>
        <v>70825</v>
      </c>
      <c r="BK122" s="172">
        <f t="shared" si="37"/>
        <v>0</v>
      </c>
      <c r="BL122" s="137">
        <f t="shared" si="38"/>
        <v>0</v>
      </c>
      <c r="BM122" s="137">
        <f t="shared" si="39"/>
        <v>0</v>
      </c>
      <c r="BN122" s="137">
        <f t="shared" si="40"/>
        <v>0</v>
      </c>
      <c r="BO122" s="137">
        <f t="shared" si="41"/>
        <v>0</v>
      </c>
      <c r="BP122" s="173">
        <f t="shared" si="47"/>
        <v>0</v>
      </c>
      <c r="BQ122" s="140"/>
      <c r="BR122" s="141"/>
      <c r="BS122" s="142"/>
      <c r="BT122" s="146"/>
      <c r="BU122" s="142"/>
      <c r="BV122" s="144"/>
      <c r="BW122" s="145"/>
      <c r="BX122" s="142"/>
      <c r="BY122" s="144"/>
    </row>
    <row r="123" spans="1:77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42"/>
        <v>0</v>
      </c>
      <c r="O123" s="366"/>
      <c r="P123" s="174"/>
      <c r="Q123" s="174"/>
      <c r="R123" s="174"/>
      <c r="S123" s="174"/>
      <c r="T123" s="367">
        <f t="shared" si="28"/>
        <v>0</v>
      </c>
      <c r="U123" s="172"/>
      <c r="V123" s="137"/>
      <c r="W123" s="137"/>
      <c r="X123" s="137"/>
      <c r="Y123" s="137">
        <v>64000</v>
      </c>
      <c r="Z123" s="138">
        <f t="shared" si="43"/>
        <v>64000</v>
      </c>
      <c r="AA123" s="160"/>
      <c r="AB123" s="146"/>
      <c r="AC123" s="146"/>
      <c r="AD123" s="146"/>
      <c r="AE123" s="146"/>
      <c r="AF123" s="138">
        <f t="shared" si="29"/>
        <v>0</v>
      </c>
      <c r="AG123" s="205"/>
      <c r="AH123" s="146"/>
      <c r="AI123" s="146"/>
      <c r="AJ123" s="146"/>
      <c r="AK123" s="146"/>
      <c r="AL123" s="138">
        <f t="shared" si="30"/>
        <v>0</v>
      </c>
      <c r="AM123" s="160"/>
      <c r="AN123" s="146"/>
      <c r="AO123" s="146"/>
      <c r="AP123" s="146"/>
      <c r="AQ123" s="146"/>
      <c r="AR123" s="138">
        <f t="shared" si="44"/>
        <v>0</v>
      </c>
      <c r="AS123" s="160"/>
      <c r="AT123" s="146"/>
      <c r="AU123" s="146"/>
      <c r="AV123" s="146"/>
      <c r="AW123" s="146"/>
      <c r="AX123" s="138">
        <f t="shared" si="45"/>
        <v>0</v>
      </c>
      <c r="AY123" s="172"/>
      <c r="AZ123" s="137"/>
      <c r="BA123" s="137"/>
      <c r="BB123" s="137"/>
      <c r="BC123" s="137"/>
      <c r="BD123" s="138">
        <f t="shared" si="46"/>
        <v>0</v>
      </c>
      <c r="BE123" s="172">
        <f t="shared" si="31"/>
        <v>0</v>
      </c>
      <c r="BF123" s="137">
        <f t="shared" si="32"/>
        <v>0</v>
      </c>
      <c r="BG123" s="137">
        <f t="shared" si="33"/>
        <v>0</v>
      </c>
      <c r="BH123" s="137">
        <f t="shared" si="34"/>
        <v>0</v>
      </c>
      <c r="BI123" s="137">
        <f t="shared" si="35"/>
        <v>64000</v>
      </c>
      <c r="BJ123" s="173">
        <f t="shared" si="36"/>
        <v>64000</v>
      </c>
      <c r="BK123" s="172">
        <f t="shared" si="37"/>
        <v>0</v>
      </c>
      <c r="BL123" s="137">
        <f t="shared" si="38"/>
        <v>0</v>
      </c>
      <c r="BM123" s="137">
        <f t="shared" si="39"/>
        <v>0</v>
      </c>
      <c r="BN123" s="137">
        <f t="shared" si="40"/>
        <v>0</v>
      </c>
      <c r="BO123" s="137">
        <f t="shared" si="41"/>
        <v>0</v>
      </c>
      <c r="BP123" s="173">
        <f t="shared" si="47"/>
        <v>0</v>
      </c>
      <c r="BQ123" s="140"/>
      <c r="BR123" s="141"/>
      <c r="BS123" s="142"/>
      <c r="BT123" s="146"/>
      <c r="BU123" s="142"/>
      <c r="BV123" s="144"/>
      <c r="BW123" s="145"/>
      <c r="BX123" s="142"/>
      <c r="BY123" s="144"/>
    </row>
    <row r="124" spans="1:77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42"/>
        <v>144950</v>
      </c>
      <c r="O124" s="366"/>
      <c r="P124" s="174"/>
      <c r="Q124" s="174"/>
      <c r="R124" s="174"/>
      <c r="S124" s="174"/>
      <c r="T124" s="367">
        <f t="shared" si="28"/>
        <v>0</v>
      </c>
      <c r="U124" s="172"/>
      <c r="V124" s="137"/>
      <c r="W124" s="137"/>
      <c r="X124" s="137"/>
      <c r="Y124" s="137"/>
      <c r="Z124" s="138">
        <f t="shared" si="43"/>
        <v>0</v>
      </c>
      <c r="AA124" s="160"/>
      <c r="AB124" s="146"/>
      <c r="AC124" s="146"/>
      <c r="AD124" s="146"/>
      <c r="AE124" s="146">
        <v>429000</v>
      </c>
      <c r="AF124" s="138">
        <f t="shared" si="29"/>
        <v>429000</v>
      </c>
      <c r="AG124" s="205"/>
      <c r="AH124" s="146"/>
      <c r="AI124" s="146"/>
      <c r="AJ124" s="146"/>
      <c r="AK124" s="146">
        <v>117000</v>
      </c>
      <c r="AL124" s="138">
        <f t="shared" si="30"/>
        <v>117000</v>
      </c>
      <c r="AM124" s="160"/>
      <c r="AN124" s="146"/>
      <c r="AO124" s="146"/>
      <c r="AP124" s="146"/>
      <c r="AQ124" s="146"/>
      <c r="AR124" s="138">
        <f t="shared" si="44"/>
        <v>0</v>
      </c>
      <c r="AS124" s="160"/>
      <c r="AT124" s="146"/>
      <c r="AU124" s="146"/>
      <c r="AV124" s="146"/>
      <c r="AW124" s="146"/>
      <c r="AX124" s="138">
        <f t="shared" si="45"/>
        <v>0</v>
      </c>
      <c r="AY124" s="172"/>
      <c r="AZ124" s="137"/>
      <c r="BA124" s="137"/>
      <c r="BB124" s="137"/>
      <c r="BC124" s="137"/>
      <c r="BD124" s="138">
        <f t="shared" si="46"/>
        <v>0</v>
      </c>
      <c r="BE124" s="172">
        <f t="shared" si="31"/>
        <v>0</v>
      </c>
      <c r="BF124" s="137">
        <f t="shared" si="32"/>
        <v>144950</v>
      </c>
      <c r="BG124" s="137">
        <f t="shared" si="33"/>
        <v>0</v>
      </c>
      <c r="BH124" s="137">
        <f t="shared" si="34"/>
        <v>0</v>
      </c>
      <c r="BI124" s="137">
        <f t="shared" si="35"/>
        <v>546000</v>
      </c>
      <c r="BJ124" s="173">
        <f t="shared" si="36"/>
        <v>690950</v>
      </c>
      <c r="BK124" s="172">
        <f t="shared" si="37"/>
        <v>0</v>
      </c>
      <c r="BL124" s="137">
        <f t="shared" si="38"/>
        <v>0</v>
      </c>
      <c r="BM124" s="137">
        <f t="shared" si="39"/>
        <v>0</v>
      </c>
      <c r="BN124" s="137">
        <f t="shared" si="40"/>
        <v>0</v>
      </c>
      <c r="BO124" s="137">
        <f t="shared" si="41"/>
        <v>0</v>
      </c>
      <c r="BP124" s="173">
        <f t="shared" si="47"/>
        <v>0</v>
      </c>
      <c r="BQ124" s="140"/>
      <c r="BR124" s="141"/>
      <c r="BS124" s="142"/>
      <c r="BT124" s="146"/>
      <c r="BU124" s="142"/>
      <c r="BV124" s="144"/>
      <c r="BW124" s="145"/>
      <c r="BX124" s="142"/>
      <c r="BY124" s="144"/>
    </row>
    <row r="125" spans="1:77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42"/>
        <v>0</v>
      </c>
      <c r="O125" s="366"/>
      <c r="P125" s="174"/>
      <c r="Q125" s="174"/>
      <c r="R125" s="174"/>
      <c r="S125" s="174"/>
      <c r="T125" s="367">
        <f t="shared" si="28"/>
        <v>0</v>
      </c>
      <c r="U125" s="172"/>
      <c r="V125" s="137"/>
      <c r="W125" s="137"/>
      <c r="X125" s="137"/>
      <c r="Y125" s="137"/>
      <c r="Z125" s="138">
        <f t="shared" si="43"/>
        <v>0</v>
      </c>
      <c r="AA125" s="160"/>
      <c r="AB125" s="146"/>
      <c r="AC125" s="146"/>
      <c r="AD125" s="146"/>
      <c r="AE125" s="146"/>
      <c r="AF125" s="138">
        <f t="shared" si="29"/>
        <v>0</v>
      </c>
      <c r="AG125" s="205"/>
      <c r="AH125" s="146"/>
      <c r="AI125" s="146"/>
      <c r="AJ125" s="146"/>
      <c r="AK125" s="146"/>
      <c r="AL125" s="138">
        <f t="shared" si="30"/>
        <v>0</v>
      </c>
      <c r="AM125" s="160"/>
      <c r="AN125" s="146"/>
      <c r="AO125" s="146"/>
      <c r="AP125" s="146"/>
      <c r="AQ125" s="146"/>
      <c r="AR125" s="138">
        <f t="shared" si="44"/>
        <v>0</v>
      </c>
      <c r="AS125" s="160"/>
      <c r="AT125" s="146"/>
      <c r="AU125" s="146"/>
      <c r="AV125" s="146"/>
      <c r="AW125" s="146"/>
      <c r="AX125" s="138">
        <f t="shared" si="45"/>
        <v>0</v>
      </c>
      <c r="AY125" s="172"/>
      <c r="AZ125" s="137"/>
      <c r="BA125" s="137"/>
      <c r="BB125" s="137"/>
      <c r="BC125" s="137"/>
      <c r="BD125" s="138">
        <f t="shared" si="46"/>
        <v>0</v>
      </c>
      <c r="BE125" s="172">
        <f t="shared" si="31"/>
        <v>0</v>
      </c>
      <c r="BF125" s="137">
        <f t="shared" si="32"/>
        <v>0</v>
      </c>
      <c r="BG125" s="137">
        <f t="shared" si="33"/>
        <v>0</v>
      </c>
      <c r="BH125" s="137">
        <f t="shared" si="34"/>
        <v>0</v>
      </c>
      <c r="BI125" s="137">
        <f t="shared" si="35"/>
        <v>0</v>
      </c>
      <c r="BJ125" s="173">
        <f t="shared" si="36"/>
        <v>0</v>
      </c>
      <c r="BK125" s="172">
        <f t="shared" si="37"/>
        <v>0</v>
      </c>
      <c r="BL125" s="137">
        <f t="shared" si="38"/>
        <v>0</v>
      </c>
      <c r="BM125" s="137">
        <f t="shared" si="39"/>
        <v>0</v>
      </c>
      <c r="BN125" s="137">
        <f t="shared" si="40"/>
        <v>0</v>
      </c>
      <c r="BO125" s="137">
        <f t="shared" si="41"/>
        <v>0</v>
      </c>
      <c r="BP125" s="173">
        <f t="shared" si="47"/>
        <v>0</v>
      </c>
      <c r="BQ125" s="140"/>
      <c r="BR125" s="141"/>
      <c r="BS125" s="142"/>
      <c r="BT125" s="146"/>
      <c r="BU125" s="142"/>
      <c r="BV125" s="144"/>
      <c r="BW125" s="145"/>
      <c r="BX125" s="142"/>
      <c r="BY125" s="144"/>
    </row>
    <row r="126" spans="1:77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3399</v>
      </c>
      <c r="I126" s="366"/>
      <c r="J126" s="174">
        <v>15925</v>
      </c>
      <c r="K126" s="174"/>
      <c r="L126" s="174"/>
      <c r="M126" s="174"/>
      <c r="N126" s="367">
        <f t="shared" si="42"/>
        <v>15925</v>
      </c>
      <c r="O126" s="366"/>
      <c r="P126" s="174"/>
      <c r="Q126" s="174"/>
      <c r="R126" s="174"/>
      <c r="S126" s="174"/>
      <c r="T126" s="367">
        <f t="shared" si="28"/>
        <v>0</v>
      </c>
      <c r="U126" s="172"/>
      <c r="V126" s="137"/>
      <c r="W126" s="137"/>
      <c r="X126" s="137"/>
      <c r="Y126" s="137">
        <v>47200</v>
      </c>
      <c r="Z126" s="138">
        <f t="shared" si="43"/>
        <v>47200</v>
      </c>
      <c r="AA126" s="160"/>
      <c r="AB126" s="146"/>
      <c r="AC126" s="146"/>
      <c r="AD126" s="146"/>
      <c r="AE126" s="146"/>
      <c r="AF126" s="138">
        <f t="shared" si="29"/>
        <v>0</v>
      </c>
      <c r="AG126" s="205"/>
      <c r="AH126" s="146"/>
      <c r="AI126" s="146"/>
      <c r="AJ126" s="146"/>
      <c r="AK126" s="146">
        <v>23000</v>
      </c>
      <c r="AL126" s="138">
        <f t="shared" si="30"/>
        <v>23000</v>
      </c>
      <c r="AM126" s="160"/>
      <c r="AN126" s="146"/>
      <c r="AO126" s="146"/>
      <c r="AP126" s="146"/>
      <c r="AQ126" s="146"/>
      <c r="AR126" s="138">
        <f t="shared" si="44"/>
        <v>0</v>
      </c>
      <c r="AS126" s="160"/>
      <c r="AT126" s="146"/>
      <c r="AU126" s="146"/>
      <c r="AV126" s="146"/>
      <c r="AW126" s="146"/>
      <c r="AX126" s="138">
        <f t="shared" si="45"/>
        <v>0</v>
      </c>
      <c r="AY126" s="172"/>
      <c r="AZ126" s="137"/>
      <c r="BA126" s="137"/>
      <c r="BB126" s="137"/>
      <c r="BC126" s="137"/>
      <c r="BD126" s="138">
        <f t="shared" si="46"/>
        <v>0</v>
      </c>
      <c r="BE126" s="172">
        <f t="shared" si="31"/>
        <v>0</v>
      </c>
      <c r="BF126" s="137">
        <f t="shared" si="32"/>
        <v>15925</v>
      </c>
      <c r="BG126" s="137">
        <f t="shared" si="33"/>
        <v>0</v>
      </c>
      <c r="BH126" s="137">
        <f t="shared" si="34"/>
        <v>0</v>
      </c>
      <c r="BI126" s="137">
        <f t="shared" si="35"/>
        <v>70200</v>
      </c>
      <c r="BJ126" s="173">
        <f t="shared" si="36"/>
        <v>86125</v>
      </c>
      <c r="BK126" s="172">
        <f t="shared" si="37"/>
        <v>0</v>
      </c>
      <c r="BL126" s="137">
        <f t="shared" si="38"/>
        <v>0</v>
      </c>
      <c r="BM126" s="137">
        <f t="shared" si="39"/>
        <v>0</v>
      </c>
      <c r="BN126" s="137">
        <f t="shared" si="40"/>
        <v>0</v>
      </c>
      <c r="BO126" s="137">
        <f t="shared" si="41"/>
        <v>0</v>
      </c>
      <c r="BP126" s="173">
        <f t="shared" si="47"/>
        <v>0</v>
      </c>
      <c r="BQ126" s="140"/>
      <c r="BR126" s="141"/>
      <c r="BS126" s="142"/>
      <c r="BT126" s="146"/>
      <c r="BU126" s="142"/>
      <c r="BV126" s="144"/>
      <c r="BW126" s="145"/>
      <c r="BX126" s="142"/>
      <c r="BY126" s="144"/>
    </row>
    <row r="127" spans="1:77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3403</v>
      </c>
      <c r="I127" s="366"/>
      <c r="J127" s="174">
        <v>3250</v>
      </c>
      <c r="K127" s="174"/>
      <c r="L127" s="174"/>
      <c r="M127" s="174"/>
      <c r="N127" s="367">
        <f t="shared" si="42"/>
        <v>3250</v>
      </c>
      <c r="O127" s="366"/>
      <c r="P127" s="174"/>
      <c r="Q127" s="174"/>
      <c r="R127" s="174"/>
      <c r="S127" s="174"/>
      <c r="T127" s="367">
        <f t="shared" si="28"/>
        <v>0</v>
      </c>
      <c r="U127" s="172"/>
      <c r="V127" s="137"/>
      <c r="W127" s="137"/>
      <c r="X127" s="137"/>
      <c r="Y127" s="137">
        <v>16000</v>
      </c>
      <c r="Z127" s="138">
        <f t="shared" si="43"/>
        <v>16000</v>
      </c>
      <c r="AA127" s="160"/>
      <c r="AB127" s="146"/>
      <c r="AC127" s="146"/>
      <c r="AD127" s="146"/>
      <c r="AE127" s="146"/>
      <c r="AF127" s="138">
        <f t="shared" si="29"/>
        <v>0</v>
      </c>
      <c r="AG127" s="205"/>
      <c r="AH127" s="146"/>
      <c r="AI127" s="146"/>
      <c r="AJ127" s="146"/>
      <c r="AK127" s="146">
        <v>19000</v>
      </c>
      <c r="AL127" s="138">
        <f t="shared" si="30"/>
        <v>19000</v>
      </c>
      <c r="AM127" s="160"/>
      <c r="AN127" s="146"/>
      <c r="AO127" s="146"/>
      <c r="AP127" s="146"/>
      <c r="AQ127" s="146"/>
      <c r="AR127" s="138">
        <f t="shared" si="44"/>
        <v>0</v>
      </c>
      <c r="AS127" s="160"/>
      <c r="AT127" s="146"/>
      <c r="AU127" s="146"/>
      <c r="AV127" s="146"/>
      <c r="AW127" s="146"/>
      <c r="AX127" s="138">
        <f t="shared" si="45"/>
        <v>0</v>
      </c>
      <c r="AY127" s="172"/>
      <c r="AZ127" s="137"/>
      <c r="BA127" s="137"/>
      <c r="BB127" s="137"/>
      <c r="BC127" s="137"/>
      <c r="BD127" s="138">
        <f t="shared" si="46"/>
        <v>0</v>
      </c>
      <c r="BE127" s="172">
        <f t="shared" si="31"/>
        <v>0</v>
      </c>
      <c r="BF127" s="137">
        <f t="shared" si="32"/>
        <v>3250</v>
      </c>
      <c r="BG127" s="137">
        <f t="shared" si="33"/>
        <v>0</v>
      </c>
      <c r="BH127" s="137">
        <f t="shared" si="34"/>
        <v>0</v>
      </c>
      <c r="BI127" s="137">
        <f t="shared" si="35"/>
        <v>35000</v>
      </c>
      <c r="BJ127" s="173">
        <f t="shared" si="36"/>
        <v>38250</v>
      </c>
      <c r="BK127" s="172">
        <f t="shared" si="37"/>
        <v>0</v>
      </c>
      <c r="BL127" s="137">
        <f t="shared" si="38"/>
        <v>0</v>
      </c>
      <c r="BM127" s="137">
        <f t="shared" si="39"/>
        <v>0</v>
      </c>
      <c r="BN127" s="137">
        <f t="shared" si="40"/>
        <v>0</v>
      </c>
      <c r="BO127" s="137">
        <f t="shared" si="41"/>
        <v>0</v>
      </c>
      <c r="BP127" s="173">
        <f t="shared" si="47"/>
        <v>0</v>
      </c>
      <c r="BQ127" s="140"/>
      <c r="BR127" s="141"/>
      <c r="BS127" s="142"/>
      <c r="BT127" s="146"/>
      <c r="BU127" s="142"/>
      <c r="BV127" s="144"/>
      <c r="BW127" s="145"/>
      <c r="BX127" s="142"/>
      <c r="BY127" s="144"/>
    </row>
    <row r="128" spans="1:77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42"/>
        <v>0</v>
      </c>
      <c r="O128" s="366"/>
      <c r="P128" s="174"/>
      <c r="Q128" s="174"/>
      <c r="R128" s="174"/>
      <c r="S128" s="174"/>
      <c r="T128" s="367">
        <f t="shared" si="28"/>
        <v>0</v>
      </c>
      <c r="U128" s="172"/>
      <c r="V128" s="137"/>
      <c r="W128" s="137"/>
      <c r="X128" s="137"/>
      <c r="Y128" s="137">
        <v>64000</v>
      </c>
      <c r="Z128" s="138">
        <f t="shared" si="43"/>
        <v>64000</v>
      </c>
      <c r="AA128" s="160"/>
      <c r="AB128" s="146"/>
      <c r="AC128" s="146"/>
      <c r="AD128" s="146"/>
      <c r="AE128" s="146"/>
      <c r="AF128" s="138">
        <f t="shared" si="29"/>
        <v>0</v>
      </c>
      <c r="AG128" s="205"/>
      <c r="AH128" s="146"/>
      <c r="AI128" s="146"/>
      <c r="AJ128" s="146"/>
      <c r="AK128" s="146"/>
      <c r="AL128" s="138">
        <f t="shared" si="30"/>
        <v>0</v>
      </c>
      <c r="AM128" s="160"/>
      <c r="AN128" s="146"/>
      <c r="AO128" s="146"/>
      <c r="AP128" s="146"/>
      <c r="AQ128" s="146"/>
      <c r="AR128" s="138">
        <f t="shared" si="44"/>
        <v>0</v>
      </c>
      <c r="AS128" s="160"/>
      <c r="AT128" s="146"/>
      <c r="AU128" s="146"/>
      <c r="AV128" s="146"/>
      <c r="AW128" s="146"/>
      <c r="AX128" s="138">
        <f t="shared" si="45"/>
        <v>0</v>
      </c>
      <c r="AY128" s="172"/>
      <c r="AZ128" s="137"/>
      <c r="BA128" s="137"/>
      <c r="BB128" s="137"/>
      <c r="BC128" s="137"/>
      <c r="BD128" s="138">
        <f t="shared" si="46"/>
        <v>0</v>
      </c>
      <c r="BE128" s="172">
        <f t="shared" si="31"/>
        <v>0</v>
      </c>
      <c r="BF128" s="137">
        <f t="shared" si="32"/>
        <v>0</v>
      </c>
      <c r="BG128" s="137">
        <f t="shared" si="33"/>
        <v>0</v>
      </c>
      <c r="BH128" s="137">
        <f t="shared" si="34"/>
        <v>0</v>
      </c>
      <c r="BI128" s="137">
        <f t="shared" si="35"/>
        <v>64000</v>
      </c>
      <c r="BJ128" s="173">
        <f t="shared" si="36"/>
        <v>64000</v>
      </c>
      <c r="BK128" s="172">
        <f t="shared" si="37"/>
        <v>0</v>
      </c>
      <c r="BL128" s="137">
        <f t="shared" si="38"/>
        <v>0</v>
      </c>
      <c r="BM128" s="137">
        <f t="shared" si="39"/>
        <v>0</v>
      </c>
      <c r="BN128" s="137">
        <f t="shared" si="40"/>
        <v>0</v>
      </c>
      <c r="BO128" s="137">
        <f t="shared" si="41"/>
        <v>0</v>
      </c>
      <c r="BP128" s="173">
        <f t="shared" si="47"/>
        <v>0</v>
      </c>
      <c r="BQ128" s="140"/>
      <c r="BR128" s="141"/>
      <c r="BS128" s="142"/>
      <c r="BT128" s="146"/>
      <c r="BU128" s="142"/>
      <c r="BV128" s="144"/>
      <c r="BW128" s="145"/>
      <c r="BX128" s="142"/>
      <c r="BY128" s="144"/>
    </row>
    <row r="129" spans="1:77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42"/>
        <v>88725</v>
      </c>
      <c r="O129" s="366"/>
      <c r="P129" s="174"/>
      <c r="Q129" s="174"/>
      <c r="R129" s="174"/>
      <c r="S129" s="174"/>
      <c r="T129" s="367">
        <f t="shared" si="28"/>
        <v>0</v>
      </c>
      <c r="U129" s="172"/>
      <c r="V129" s="137"/>
      <c r="W129" s="137"/>
      <c r="X129" s="137"/>
      <c r="Y129" s="137"/>
      <c r="Z129" s="138">
        <f t="shared" si="43"/>
        <v>0</v>
      </c>
      <c r="AA129" s="160"/>
      <c r="AB129" s="146"/>
      <c r="AC129" s="146"/>
      <c r="AD129" s="146"/>
      <c r="AE129" s="146">
        <v>301000</v>
      </c>
      <c r="AF129" s="138">
        <f t="shared" si="29"/>
        <v>301000</v>
      </c>
      <c r="AG129" s="205"/>
      <c r="AH129" s="146"/>
      <c r="AI129" s="146"/>
      <c r="AJ129" s="146"/>
      <c r="AK129" s="146">
        <v>84000</v>
      </c>
      <c r="AL129" s="138">
        <f t="shared" si="30"/>
        <v>84000</v>
      </c>
      <c r="AM129" s="160"/>
      <c r="AN129" s="146"/>
      <c r="AO129" s="146"/>
      <c r="AP129" s="146"/>
      <c r="AQ129" s="146"/>
      <c r="AR129" s="138">
        <f t="shared" si="44"/>
        <v>0</v>
      </c>
      <c r="AS129" s="160"/>
      <c r="AT129" s="146"/>
      <c r="AU129" s="146"/>
      <c r="AV129" s="146"/>
      <c r="AW129" s="146"/>
      <c r="AX129" s="138">
        <f t="shared" si="45"/>
        <v>0</v>
      </c>
      <c r="AY129" s="172"/>
      <c r="AZ129" s="137"/>
      <c r="BA129" s="137"/>
      <c r="BB129" s="137"/>
      <c r="BC129" s="137"/>
      <c r="BD129" s="138">
        <f t="shared" si="46"/>
        <v>0</v>
      </c>
      <c r="BE129" s="172">
        <f t="shared" si="31"/>
        <v>0</v>
      </c>
      <c r="BF129" s="137">
        <f t="shared" si="32"/>
        <v>88725</v>
      </c>
      <c r="BG129" s="137">
        <f t="shared" si="33"/>
        <v>0</v>
      </c>
      <c r="BH129" s="137">
        <f t="shared" si="34"/>
        <v>0</v>
      </c>
      <c r="BI129" s="137">
        <f t="shared" si="35"/>
        <v>385000</v>
      </c>
      <c r="BJ129" s="173">
        <f t="shared" si="36"/>
        <v>473725</v>
      </c>
      <c r="BK129" s="172">
        <f t="shared" si="37"/>
        <v>0</v>
      </c>
      <c r="BL129" s="137">
        <f t="shared" si="38"/>
        <v>0</v>
      </c>
      <c r="BM129" s="137">
        <f t="shared" si="39"/>
        <v>0</v>
      </c>
      <c r="BN129" s="137">
        <f t="shared" si="40"/>
        <v>0</v>
      </c>
      <c r="BO129" s="137">
        <f t="shared" si="41"/>
        <v>0</v>
      </c>
      <c r="BP129" s="173">
        <f t="shared" si="47"/>
        <v>0</v>
      </c>
      <c r="BQ129" s="140"/>
      <c r="BR129" s="141"/>
      <c r="BS129" s="142"/>
      <c r="BT129" s="146"/>
      <c r="BU129" s="142"/>
      <c r="BV129" s="144"/>
      <c r="BW129" s="145"/>
      <c r="BX129" s="142"/>
      <c r="BY129" s="144"/>
    </row>
    <row r="130" spans="1:77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42"/>
        <v>0</v>
      </c>
      <c r="O130" s="366"/>
      <c r="P130" s="174"/>
      <c r="Q130" s="174"/>
      <c r="R130" s="174"/>
      <c r="S130" s="174"/>
      <c r="T130" s="367">
        <f t="shared" ref="T130:T194" si="48">SUM(O130:S130)</f>
        <v>0</v>
      </c>
      <c r="U130" s="172"/>
      <c r="V130" s="137"/>
      <c r="W130" s="137"/>
      <c r="X130" s="137"/>
      <c r="Y130" s="137"/>
      <c r="Z130" s="138">
        <f t="shared" si="43"/>
        <v>0</v>
      </c>
      <c r="AA130" s="160"/>
      <c r="AB130" s="146"/>
      <c r="AC130" s="146"/>
      <c r="AD130" s="146"/>
      <c r="AE130" s="146"/>
      <c r="AF130" s="138">
        <f t="shared" ref="AF130:AF193" si="49">SUM(AA130:AE130)</f>
        <v>0</v>
      </c>
      <c r="AG130" s="205"/>
      <c r="AH130" s="146"/>
      <c r="AI130" s="146"/>
      <c r="AJ130" s="146"/>
      <c r="AK130" s="146"/>
      <c r="AL130" s="138">
        <f t="shared" ref="AL130:AL194" si="50">SUM(AG130:AK130)</f>
        <v>0</v>
      </c>
      <c r="AM130" s="160"/>
      <c r="AN130" s="146"/>
      <c r="AO130" s="146"/>
      <c r="AP130" s="146"/>
      <c r="AQ130" s="146"/>
      <c r="AR130" s="138">
        <f t="shared" si="44"/>
        <v>0</v>
      </c>
      <c r="AS130" s="160"/>
      <c r="AT130" s="146"/>
      <c r="AU130" s="146"/>
      <c r="AV130" s="146"/>
      <c r="AW130" s="146"/>
      <c r="AX130" s="138">
        <f t="shared" si="45"/>
        <v>0</v>
      </c>
      <c r="AY130" s="172"/>
      <c r="AZ130" s="137"/>
      <c r="BA130" s="137"/>
      <c r="BB130" s="137"/>
      <c r="BC130" s="137"/>
      <c r="BD130" s="138">
        <f t="shared" si="46"/>
        <v>0</v>
      </c>
      <c r="BE130" s="172">
        <f t="shared" ref="BE130:BE193" si="51">I130+U130+AA130+AG130+AM130+AS130+AY130</f>
        <v>0</v>
      </c>
      <c r="BF130" s="137">
        <f t="shared" ref="BF130:BF193" si="52">J130+V130+AB130+AH130+AN130+AT130+AZ130</f>
        <v>0</v>
      </c>
      <c r="BG130" s="137">
        <f t="shared" ref="BG130:BG193" si="53">K130+W130+AC130+AI130+AO130+AU130+BA130</f>
        <v>0</v>
      </c>
      <c r="BH130" s="137">
        <f t="shared" ref="BH130:BH193" si="54">L130+X130+AD130+AJ130+AP130+AV130+BB130</f>
        <v>0</v>
      </c>
      <c r="BI130" s="137">
        <f t="shared" ref="BI130:BI193" si="55">M130+Y130+AE130+AK130+AQ130+AW130+BC130</f>
        <v>0</v>
      </c>
      <c r="BJ130" s="173">
        <f t="shared" ref="BJ130:BJ193" si="56">SUM(BE130:BI130)</f>
        <v>0</v>
      </c>
      <c r="BK130" s="172">
        <f t="shared" ref="BK130:BK193" si="57">O130</f>
        <v>0</v>
      </c>
      <c r="BL130" s="137">
        <f t="shared" ref="BL130:BL193" si="58">P130</f>
        <v>0</v>
      </c>
      <c r="BM130" s="137">
        <f t="shared" ref="BM130:BM193" si="59">Q130</f>
        <v>0</v>
      </c>
      <c r="BN130" s="137">
        <f t="shared" ref="BN130:BN193" si="60">R130</f>
        <v>0</v>
      </c>
      <c r="BO130" s="137">
        <f t="shared" ref="BO130:BO193" si="61">S130</f>
        <v>0</v>
      </c>
      <c r="BP130" s="173">
        <f t="shared" si="47"/>
        <v>0</v>
      </c>
      <c r="BQ130" s="140"/>
      <c r="BR130" s="141"/>
      <c r="BS130" s="142"/>
      <c r="BT130" s="146"/>
      <c r="BU130" s="142"/>
      <c r="BV130" s="144"/>
      <c r="BW130" s="145"/>
      <c r="BX130" s="142"/>
      <c r="BY130" s="144"/>
    </row>
    <row r="131" spans="1:77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42"/>
        <v>0</v>
      </c>
      <c r="O131" s="366"/>
      <c r="P131" s="174"/>
      <c r="Q131" s="174"/>
      <c r="R131" s="174"/>
      <c r="S131" s="174"/>
      <c r="T131" s="367">
        <f t="shared" si="48"/>
        <v>0</v>
      </c>
      <c r="U131" s="172"/>
      <c r="V131" s="137"/>
      <c r="W131" s="137"/>
      <c r="X131" s="137"/>
      <c r="Y131" s="137">
        <v>64000</v>
      </c>
      <c r="Z131" s="138">
        <f t="shared" si="43"/>
        <v>64000</v>
      </c>
      <c r="AA131" s="160"/>
      <c r="AB131" s="146"/>
      <c r="AC131" s="146"/>
      <c r="AD131" s="146"/>
      <c r="AE131" s="146"/>
      <c r="AF131" s="138">
        <f t="shared" si="49"/>
        <v>0</v>
      </c>
      <c r="AG131" s="205"/>
      <c r="AH131" s="146"/>
      <c r="AI131" s="146"/>
      <c r="AJ131" s="146"/>
      <c r="AK131" s="146"/>
      <c r="AL131" s="138">
        <f t="shared" si="50"/>
        <v>0</v>
      </c>
      <c r="AM131" s="160"/>
      <c r="AN131" s="146"/>
      <c r="AO131" s="146"/>
      <c r="AP131" s="146"/>
      <c r="AQ131" s="146"/>
      <c r="AR131" s="138">
        <f t="shared" si="44"/>
        <v>0</v>
      </c>
      <c r="AS131" s="160"/>
      <c r="AT131" s="146"/>
      <c r="AU131" s="146"/>
      <c r="AV131" s="146"/>
      <c r="AW131" s="146"/>
      <c r="AX131" s="138">
        <f t="shared" si="45"/>
        <v>0</v>
      </c>
      <c r="AY131" s="172"/>
      <c r="AZ131" s="137"/>
      <c r="BA131" s="137"/>
      <c r="BB131" s="137"/>
      <c r="BC131" s="137"/>
      <c r="BD131" s="138">
        <f t="shared" si="46"/>
        <v>0</v>
      </c>
      <c r="BE131" s="172">
        <f t="shared" si="51"/>
        <v>0</v>
      </c>
      <c r="BF131" s="137">
        <f t="shared" si="52"/>
        <v>0</v>
      </c>
      <c r="BG131" s="137">
        <f t="shared" si="53"/>
        <v>0</v>
      </c>
      <c r="BH131" s="137">
        <f t="shared" si="54"/>
        <v>0</v>
      </c>
      <c r="BI131" s="137">
        <f t="shared" si="55"/>
        <v>64000</v>
      </c>
      <c r="BJ131" s="173">
        <f t="shared" si="56"/>
        <v>64000</v>
      </c>
      <c r="BK131" s="172">
        <f t="shared" si="57"/>
        <v>0</v>
      </c>
      <c r="BL131" s="137">
        <f t="shared" si="58"/>
        <v>0</v>
      </c>
      <c r="BM131" s="137">
        <f t="shared" si="59"/>
        <v>0</v>
      </c>
      <c r="BN131" s="137">
        <f t="shared" si="60"/>
        <v>0</v>
      </c>
      <c r="BO131" s="137">
        <f t="shared" si="61"/>
        <v>0</v>
      </c>
      <c r="BP131" s="173">
        <f t="shared" si="47"/>
        <v>0</v>
      </c>
      <c r="BQ131" s="140"/>
      <c r="BR131" s="141"/>
      <c r="BS131" s="142"/>
      <c r="BT131" s="146"/>
      <c r="BU131" s="142"/>
      <c r="BV131" s="144"/>
      <c r="BW131" s="145"/>
      <c r="BX131" s="142"/>
      <c r="BY131" s="144"/>
    </row>
    <row r="132" spans="1:77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42"/>
        <v>0</v>
      </c>
      <c r="O132" s="366"/>
      <c r="P132" s="174"/>
      <c r="Q132" s="174"/>
      <c r="R132" s="174"/>
      <c r="S132" s="174"/>
      <c r="T132" s="367">
        <f t="shared" si="48"/>
        <v>0</v>
      </c>
      <c r="U132" s="172"/>
      <c r="V132" s="137"/>
      <c r="W132" s="137"/>
      <c r="X132" s="137"/>
      <c r="Y132" s="137">
        <v>48000</v>
      </c>
      <c r="Z132" s="138">
        <f t="shared" si="43"/>
        <v>48000</v>
      </c>
      <c r="AA132" s="160"/>
      <c r="AB132" s="146"/>
      <c r="AC132" s="146"/>
      <c r="AD132" s="146"/>
      <c r="AE132" s="146"/>
      <c r="AF132" s="138">
        <f t="shared" si="49"/>
        <v>0</v>
      </c>
      <c r="AG132" s="205"/>
      <c r="AH132" s="146"/>
      <c r="AI132" s="146"/>
      <c r="AJ132" s="146"/>
      <c r="AK132" s="146"/>
      <c r="AL132" s="138">
        <f t="shared" si="50"/>
        <v>0</v>
      </c>
      <c r="AM132" s="160"/>
      <c r="AN132" s="146"/>
      <c r="AO132" s="146"/>
      <c r="AP132" s="146"/>
      <c r="AQ132" s="146"/>
      <c r="AR132" s="138">
        <f t="shared" si="44"/>
        <v>0</v>
      </c>
      <c r="AS132" s="160"/>
      <c r="AT132" s="146"/>
      <c r="AU132" s="146"/>
      <c r="AV132" s="146"/>
      <c r="AW132" s="146"/>
      <c r="AX132" s="138">
        <f t="shared" si="45"/>
        <v>0</v>
      </c>
      <c r="AY132" s="172"/>
      <c r="AZ132" s="137"/>
      <c r="BA132" s="137"/>
      <c r="BB132" s="137"/>
      <c r="BC132" s="137"/>
      <c r="BD132" s="138">
        <f t="shared" si="46"/>
        <v>0</v>
      </c>
      <c r="BE132" s="172">
        <f t="shared" si="51"/>
        <v>0</v>
      </c>
      <c r="BF132" s="137">
        <f t="shared" si="52"/>
        <v>0</v>
      </c>
      <c r="BG132" s="137">
        <f t="shared" si="53"/>
        <v>0</v>
      </c>
      <c r="BH132" s="137">
        <f t="shared" si="54"/>
        <v>0</v>
      </c>
      <c r="BI132" s="137">
        <f t="shared" si="55"/>
        <v>48000</v>
      </c>
      <c r="BJ132" s="173">
        <f t="shared" si="56"/>
        <v>48000</v>
      </c>
      <c r="BK132" s="172">
        <f t="shared" si="57"/>
        <v>0</v>
      </c>
      <c r="BL132" s="137">
        <f t="shared" si="58"/>
        <v>0</v>
      </c>
      <c r="BM132" s="137">
        <f t="shared" si="59"/>
        <v>0</v>
      </c>
      <c r="BN132" s="137">
        <f t="shared" si="60"/>
        <v>0</v>
      </c>
      <c r="BO132" s="137">
        <f t="shared" si="61"/>
        <v>0</v>
      </c>
      <c r="BP132" s="173">
        <f t="shared" si="47"/>
        <v>0</v>
      </c>
      <c r="BQ132" s="140"/>
      <c r="BR132" s="141"/>
      <c r="BS132" s="142"/>
      <c r="BT132" s="146"/>
      <c r="BU132" s="142"/>
      <c r="BV132" s="144"/>
      <c r="BW132" s="145"/>
      <c r="BX132" s="142"/>
      <c r="BY132" s="144"/>
    </row>
    <row r="133" spans="1:77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42"/>
        <v>0</v>
      </c>
      <c r="O133" s="366"/>
      <c r="P133" s="174"/>
      <c r="Q133" s="174"/>
      <c r="R133" s="174"/>
      <c r="S133" s="174"/>
      <c r="T133" s="367">
        <f t="shared" si="48"/>
        <v>0</v>
      </c>
      <c r="U133" s="172"/>
      <c r="V133" s="137"/>
      <c r="W133" s="137"/>
      <c r="X133" s="137"/>
      <c r="Y133" s="137">
        <v>32000</v>
      </c>
      <c r="Z133" s="138">
        <f t="shared" si="43"/>
        <v>32000</v>
      </c>
      <c r="AA133" s="160"/>
      <c r="AB133" s="146"/>
      <c r="AC133" s="146"/>
      <c r="AD133" s="146"/>
      <c r="AE133" s="146"/>
      <c r="AF133" s="138">
        <f t="shared" si="49"/>
        <v>0</v>
      </c>
      <c r="AG133" s="205"/>
      <c r="AH133" s="146"/>
      <c r="AI133" s="146"/>
      <c r="AJ133" s="146"/>
      <c r="AK133" s="146"/>
      <c r="AL133" s="138">
        <f t="shared" si="50"/>
        <v>0</v>
      </c>
      <c r="AM133" s="160"/>
      <c r="AN133" s="146"/>
      <c r="AO133" s="146"/>
      <c r="AP133" s="146"/>
      <c r="AQ133" s="146"/>
      <c r="AR133" s="138">
        <f t="shared" si="44"/>
        <v>0</v>
      </c>
      <c r="AS133" s="160"/>
      <c r="AT133" s="146"/>
      <c r="AU133" s="146"/>
      <c r="AV133" s="146"/>
      <c r="AW133" s="146"/>
      <c r="AX133" s="138">
        <f t="shared" si="45"/>
        <v>0</v>
      </c>
      <c r="AY133" s="172"/>
      <c r="AZ133" s="137"/>
      <c r="BA133" s="137"/>
      <c r="BB133" s="137"/>
      <c r="BC133" s="137"/>
      <c r="BD133" s="138">
        <f t="shared" si="46"/>
        <v>0</v>
      </c>
      <c r="BE133" s="172">
        <f t="shared" si="51"/>
        <v>0</v>
      </c>
      <c r="BF133" s="137">
        <f t="shared" si="52"/>
        <v>0</v>
      </c>
      <c r="BG133" s="137">
        <f t="shared" si="53"/>
        <v>0</v>
      </c>
      <c r="BH133" s="137">
        <f t="shared" si="54"/>
        <v>0</v>
      </c>
      <c r="BI133" s="137">
        <f t="shared" si="55"/>
        <v>32000</v>
      </c>
      <c r="BJ133" s="173">
        <f t="shared" si="56"/>
        <v>32000</v>
      </c>
      <c r="BK133" s="172">
        <f t="shared" si="57"/>
        <v>0</v>
      </c>
      <c r="BL133" s="137">
        <f t="shared" si="58"/>
        <v>0</v>
      </c>
      <c r="BM133" s="137">
        <f t="shared" si="59"/>
        <v>0</v>
      </c>
      <c r="BN133" s="137">
        <f t="shared" si="60"/>
        <v>0</v>
      </c>
      <c r="BO133" s="137">
        <f t="shared" si="61"/>
        <v>0</v>
      </c>
      <c r="BP133" s="173">
        <f t="shared" si="47"/>
        <v>0</v>
      </c>
      <c r="BQ133" s="140"/>
      <c r="BR133" s="141"/>
      <c r="BS133" s="142"/>
      <c r="BT133" s="146"/>
      <c r="BU133" s="142"/>
      <c r="BV133" s="144"/>
      <c r="BW133" s="145"/>
      <c r="BX133" s="142"/>
      <c r="BY133" s="144"/>
    </row>
    <row r="134" spans="1:77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42"/>
        <v>55900</v>
      </c>
      <c r="O134" s="366"/>
      <c r="P134" s="174"/>
      <c r="Q134" s="174"/>
      <c r="R134" s="174"/>
      <c r="S134" s="174"/>
      <c r="T134" s="367">
        <f t="shared" si="48"/>
        <v>0</v>
      </c>
      <c r="U134" s="172"/>
      <c r="V134" s="137"/>
      <c r="W134" s="137"/>
      <c r="X134" s="137"/>
      <c r="Y134" s="137">
        <v>40000</v>
      </c>
      <c r="Z134" s="138">
        <f t="shared" si="43"/>
        <v>40000</v>
      </c>
      <c r="AA134" s="160"/>
      <c r="AB134" s="146"/>
      <c r="AC134" s="146"/>
      <c r="AD134" s="146"/>
      <c r="AE134" s="146">
        <v>41000</v>
      </c>
      <c r="AF134" s="138">
        <f t="shared" si="49"/>
        <v>41000</v>
      </c>
      <c r="AG134" s="205"/>
      <c r="AH134" s="146"/>
      <c r="AI134" s="146"/>
      <c r="AJ134" s="146"/>
      <c r="AK134" s="146">
        <v>123000</v>
      </c>
      <c r="AL134" s="138">
        <f t="shared" si="50"/>
        <v>123000</v>
      </c>
      <c r="AM134" s="160"/>
      <c r="AN134" s="146"/>
      <c r="AO134" s="146"/>
      <c r="AP134" s="146"/>
      <c r="AQ134" s="146"/>
      <c r="AR134" s="138">
        <f t="shared" si="44"/>
        <v>0</v>
      </c>
      <c r="AS134" s="160"/>
      <c r="AT134" s="146"/>
      <c r="AU134" s="146"/>
      <c r="AV134" s="146"/>
      <c r="AW134" s="146"/>
      <c r="AX134" s="138">
        <f t="shared" si="45"/>
        <v>0</v>
      </c>
      <c r="AY134" s="172"/>
      <c r="AZ134" s="137"/>
      <c r="BA134" s="137"/>
      <c r="BB134" s="137"/>
      <c r="BC134" s="137"/>
      <c r="BD134" s="138">
        <f t="shared" si="46"/>
        <v>0</v>
      </c>
      <c r="BE134" s="172">
        <f t="shared" si="51"/>
        <v>0</v>
      </c>
      <c r="BF134" s="137">
        <f t="shared" si="52"/>
        <v>55900</v>
      </c>
      <c r="BG134" s="137">
        <f t="shared" si="53"/>
        <v>0</v>
      </c>
      <c r="BH134" s="137">
        <f t="shared" si="54"/>
        <v>0</v>
      </c>
      <c r="BI134" s="137">
        <f t="shared" si="55"/>
        <v>204000</v>
      </c>
      <c r="BJ134" s="173">
        <f t="shared" si="56"/>
        <v>259900</v>
      </c>
      <c r="BK134" s="172">
        <f t="shared" si="57"/>
        <v>0</v>
      </c>
      <c r="BL134" s="137">
        <f t="shared" si="58"/>
        <v>0</v>
      </c>
      <c r="BM134" s="137">
        <f t="shared" si="59"/>
        <v>0</v>
      </c>
      <c r="BN134" s="137">
        <f t="shared" si="60"/>
        <v>0</v>
      </c>
      <c r="BO134" s="137">
        <f t="shared" si="61"/>
        <v>0</v>
      </c>
      <c r="BP134" s="173">
        <f t="shared" si="47"/>
        <v>0</v>
      </c>
      <c r="BQ134" s="140"/>
      <c r="BR134" s="141"/>
      <c r="BS134" s="142"/>
      <c r="BT134" s="146"/>
      <c r="BU134" s="142"/>
      <c r="BV134" s="144"/>
      <c r="BW134" s="145">
        <v>34392</v>
      </c>
      <c r="BX134" s="142" t="s">
        <v>5364</v>
      </c>
      <c r="BY134" s="144">
        <v>44686</v>
      </c>
    </row>
    <row r="135" spans="1:77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42"/>
        <v>45175</v>
      </c>
      <c r="O135" s="366"/>
      <c r="P135" s="174"/>
      <c r="Q135" s="174"/>
      <c r="R135" s="174"/>
      <c r="S135" s="174"/>
      <c r="T135" s="367">
        <f t="shared" si="48"/>
        <v>0</v>
      </c>
      <c r="U135" s="172"/>
      <c r="V135" s="137"/>
      <c r="W135" s="137"/>
      <c r="X135" s="137"/>
      <c r="Y135" s="137"/>
      <c r="Z135" s="138">
        <f t="shared" si="43"/>
        <v>0</v>
      </c>
      <c r="AA135" s="160"/>
      <c r="AB135" s="146"/>
      <c r="AC135" s="146"/>
      <c r="AD135" s="146"/>
      <c r="AE135" s="146">
        <v>83000</v>
      </c>
      <c r="AF135" s="138">
        <f t="shared" si="49"/>
        <v>83000</v>
      </c>
      <c r="AG135" s="205"/>
      <c r="AH135" s="146"/>
      <c r="AI135" s="146"/>
      <c r="AJ135" s="146"/>
      <c r="AK135" s="146">
        <v>53000</v>
      </c>
      <c r="AL135" s="138">
        <f t="shared" si="50"/>
        <v>53000</v>
      </c>
      <c r="AM135" s="160"/>
      <c r="AN135" s="146"/>
      <c r="AO135" s="146"/>
      <c r="AP135" s="146"/>
      <c r="AQ135" s="146"/>
      <c r="AR135" s="138">
        <f t="shared" si="44"/>
        <v>0</v>
      </c>
      <c r="AS135" s="160"/>
      <c r="AT135" s="146"/>
      <c r="AU135" s="146"/>
      <c r="AV135" s="146"/>
      <c r="AW135" s="146"/>
      <c r="AX135" s="138">
        <f t="shared" si="45"/>
        <v>0</v>
      </c>
      <c r="AY135" s="172"/>
      <c r="AZ135" s="137"/>
      <c r="BA135" s="137"/>
      <c r="BB135" s="137"/>
      <c r="BC135" s="137"/>
      <c r="BD135" s="138">
        <f t="shared" si="46"/>
        <v>0</v>
      </c>
      <c r="BE135" s="172">
        <f t="shared" si="51"/>
        <v>0</v>
      </c>
      <c r="BF135" s="137">
        <f t="shared" si="52"/>
        <v>45175</v>
      </c>
      <c r="BG135" s="137">
        <f t="shared" si="53"/>
        <v>0</v>
      </c>
      <c r="BH135" s="137">
        <f t="shared" si="54"/>
        <v>0</v>
      </c>
      <c r="BI135" s="137">
        <f t="shared" si="55"/>
        <v>136000</v>
      </c>
      <c r="BJ135" s="173">
        <f t="shared" si="56"/>
        <v>181175</v>
      </c>
      <c r="BK135" s="172">
        <f t="shared" si="57"/>
        <v>0</v>
      </c>
      <c r="BL135" s="137">
        <f t="shared" si="58"/>
        <v>0</v>
      </c>
      <c r="BM135" s="137">
        <f t="shared" si="59"/>
        <v>0</v>
      </c>
      <c r="BN135" s="137">
        <f t="shared" si="60"/>
        <v>0</v>
      </c>
      <c r="BO135" s="137">
        <f t="shared" si="61"/>
        <v>0</v>
      </c>
      <c r="BP135" s="173">
        <f t="shared" si="47"/>
        <v>0</v>
      </c>
      <c r="BQ135" s="140"/>
      <c r="BR135" s="141"/>
      <c r="BS135" s="142"/>
      <c r="BT135" s="146"/>
      <c r="BU135" s="142"/>
      <c r="BV135" s="144"/>
      <c r="BW135" s="145"/>
      <c r="BX135" s="142"/>
      <c r="BY135" s="144"/>
    </row>
    <row r="136" spans="1:77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62">SUM(I136:M136)</f>
        <v>100100</v>
      </c>
      <c r="O136" s="366"/>
      <c r="P136" s="174"/>
      <c r="Q136" s="174"/>
      <c r="R136" s="174"/>
      <c r="S136" s="174"/>
      <c r="T136" s="367">
        <f t="shared" si="48"/>
        <v>0</v>
      </c>
      <c r="U136" s="172"/>
      <c r="V136" s="137"/>
      <c r="W136" s="137"/>
      <c r="X136" s="137"/>
      <c r="Y136" s="137"/>
      <c r="Z136" s="138">
        <f t="shared" ref="Z136:Z199" si="63">SUM(U136:Y136)</f>
        <v>0</v>
      </c>
      <c r="AA136" s="160"/>
      <c r="AB136" s="146"/>
      <c r="AC136" s="146"/>
      <c r="AD136" s="146"/>
      <c r="AE136" s="146">
        <v>291000</v>
      </c>
      <c r="AF136" s="138">
        <f t="shared" si="49"/>
        <v>291000</v>
      </c>
      <c r="AG136" s="205"/>
      <c r="AH136" s="146"/>
      <c r="AI136" s="146"/>
      <c r="AJ136" s="146"/>
      <c r="AK136" s="146">
        <v>62000</v>
      </c>
      <c r="AL136" s="138">
        <f t="shared" si="50"/>
        <v>62000</v>
      </c>
      <c r="AM136" s="160"/>
      <c r="AN136" s="146"/>
      <c r="AO136" s="146"/>
      <c r="AP136" s="146"/>
      <c r="AQ136" s="146"/>
      <c r="AR136" s="138">
        <f t="shared" ref="AR136:AR199" si="64">SUM(AM136:AQ136)</f>
        <v>0</v>
      </c>
      <c r="AS136" s="160"/>
      <c r="AT136" s="146"/>
      <c r="AU136" s="146"/>
      <c r="AV136" s="146"/>
      <c r="AW136" s="146"/>
      <c r="AX136" s="138">
        <f t="shared" ref="AX136:AX199" si="65">SUM(AS136:AW136)</f>
        <v>0</v>
      </c>
      <c r="AY136" s="172"/>
      <c r="AZ136" s="137"/>
      <c r="BA136" s="137"/>
      <c r="BB136" s="137"/>
      <c r="BC136" s="137"/>
      <c r="BD136" s="138">
        <f t="shared" ref="BD136:BD199" si="66">SUM(AY136:BC136)</f>
        <v>0</v>
      </c>
      <c r="BE136" s="172">
        <f t="shared" si="51"/>
        <v>0</v>
      </c>
      <c r="BF136" s="137">
        <f t="shared" si="52"/>
        <v>100100</v>
      </c>
      <c r="BG136" s="137">
        <f t="shared" si="53"/>
        <v>0</v>
      </c>
      <c r="BH136" s="137">
        <f t="shared" si="54"/>
        <v>0</v>
      </c>
      <c r="BI136" s="137">
        <f t="shared" si="55"/>
        <v>353000</v>
      </c>
      <c r="BJ136" s="173">
        <f t="shared" si="56"/>
        <v>453100</v>
      </c>
      <c r="BK136" s="172">
        <f t="shared" si="57"/>
        <v>0</v>
      </c>
      <c r="BL136" s="137">
        <f t="shared" si="58"/>
        <v>0</v>
      </c>
      <c r="BM136" s="137">
        <f t="shared" si="59"/>
        <v>0</v>
      </c>
      <c r="BN136" s="137">
        <f t="shared" si="60"/>
        <v>0</v>
      </c>
      <c r="BO136" s="137">
        <f t="shared" si="61"/>
        <v>0</v>
      </c>
      <c r="BP136" s="173">
        <f t="shared" ref="BP136:BP200" si="67">SUM(BK136:BO136)</f>
        <v>0</v>
      </c>
      <c r="BQ136" s="140"/>
      <c r="BR136" s="141"/>
      <c r="BS136" s="142"/>
      <c r="BT136" s="146"/>
      <c r="BU136" s="142"/>
      <c r="BV136" s="144"/>
      <c r="BW136" s="145"/>
      <c r="BX136" s="142"/>
      <c r="BY136" s="144"/>
    </row>
    <row r="137" spans="1:77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62"/>
        <v>117325</v>
      </c>
      <c r="O137" s="366"/>
      <c r="P137" s="174"/>
      <c r="Q137" s="174"/>
      <c r="R137" s="174"/>
      <c r="S137" s="174"/>
      <c r="T137" s="367">
        <f t="shared" si="48"/>
        <v>0</v>
      </c>
      <c r="U137" s="172"/>
      <c r="V137" s="137"/>
      <c r="W137" s="137"/>
      <c r="X137" s="137"/>
      <c r="Y137" s="137"/>
      <c r="Z137" s="138">
        <f t="shared" si="63"/>
        <v>0</v>
      </c>
      <c r="AA137" s="160"/>
      <c r="AB137" s="146"/>
      <c r="AC137" s="146"/>
      <c r="AD137" s="146"/>
      <c r="AE137" s="146">
        <v>364000</v>
      </c>
      <c r="AF137" s="138">
        <f t="shared" si="49"/>
        <v>364000</v>
      </c>
      <c r="AG137" s="205"/>
      <c r="AH137" s="146"/>
      <c r="AI137" s="146"/>
      <c r="AJ137" s="146"/>
      <c r="AK137" s="146">
        <v>107000</v>
      </c>
      <c r="AL137" s="138">
        <f t="shared" si="50"/>
        <v>107000</v>
      </c>
      <c r="AM137" s="160"/>
      <c r="AN137" s="146"/>
      <c r="AO137" s="146"/>
      <c r="AP137" s="146"/>
      <c r="AQ137" s="146"/>
      <c r="AR137" s="138">
        <f t="shared" si="64"/>
        <v>0</v>
      </c>
      <c r="AS137" s="160"/>
      <c r="AT137" s="146"/>
      <c r="AU137" s="146"/>
      <c r="AV137" s="146"/>
      <c r="AW137" s="146"/>
      <c r="AX137" s="138">
        <f t="shared" si="65"/>
        <v>0</v>
      </c>
      <c r="AY137" s="172"/>
      <c r="AZ137" s="137"/>
      <c r="BA137" s="137"/>
      <c r="BB137" s="137"/>
      <c r="BC137" s="137"/>
      <c r="BD137" s="138">
        <f t="shared" si="66"/>
        <v>0</v>
      </c>
      <c r="BE137" s="172">
        <f t="shared" si="51"/>
        <v>0</v>
      </c>
      <c r="BF137" s="137">
        <f t="shared" si="52"/>
        <v>117325</v>
      </c>
      <c r="BG137" s="137">
        <f t="shared" si="53"/>
        <v>0</v>
      </c>
      <c r="BH137" s="137">
        <f t="shared" si="54"/>
        <v>0</v>
      </c>
      <c r="BI137" s="137">
        <f t="shared" si="55"/>
        <v>471000</v>
      </c>
      <c r="BJ137" s="173">
        <f t="shared" si="56"/>
        <v>588325</v>
      </c>
      <c r="BK137" s="172">
        <f t="shared" si="57"/>
        <v>0</v>
      </c>
      <c r="BL137" s="137">
        <f t="shared" si="58"/>
        <v>0</v>
      </c>
      <c r="BM137" s="137">
        <f t="shared" si="59"/>
        <v>0</v>
      </c>
      <c r="BN137" s="137">
        <f t="shared" si="60"/>
        <v>0</v>
      </c>
      <c r="BO137" s="137">
        <f t="shared" si="61"/>
        <v>0</v>
      </c>
      <c r="BP137" s="173">
        <f t="shared" si="67"/>
        <v>0</v>
      </c>
      <c r="BQ137" s="140"/>
      <c r="BR137" s="141"/>
      <c r="BS137" s="142"/>
      <c r="BT137" s="146"/>
      <c r="BU137" s="142"/>
      <c r="BV137" s="144"/>
      <c r="BW137" s="145"/>
      <c r="BX137" s="142"/>
      <c r="BY137" s="144"/>
    </row>
    <row r="138" spans="1:77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62"/>
        <v>3250</v>
      </c>
      <c r="O138" s="366"/>
      <c r="P138" s="174">
        <v>3250</v>
      </c>
      <c r="Q138" s="174"/>
      <c r="R138" s="174"/>
      <c r="S138" s="174"/>
      <c r="T138" s="367">
        <f t="shared" si="48"/>
        <v>3250</v>
      </c>
      <c r="U138" s="172"/>
      <c r="V138" s="137"/>
      <c r="W138" s="137"/>
      <c r="X138" s="137"/>
      <c r="Y138" s="137">
        <v>32000</v>
      </c>
      <c r="Z138" s="138">
        <f t="shared" si="63"/>
        <v>32000</v>
      </c>
      <c r="AA138" s="160"/>
      <c r="AB138" s="146"/>
      <c r="AC138" s="146"/>
      <c r="AD138" s="146"/>
      <c r="AE138" s="146">
        <v>59000</v>
      </c>
      <c r="AF138" s="138">
        <f t="shared" si="49"/>
        <v>59000</v>
      </c>
      <c r="AG138" s="205"/>
      <c r="AH138" s="146"/>
      <c r="AI138" s="146"/>
      <c r="AJ138" s="146"/>
      <c r="AK138" s="146">
        <v>24000</v>
      </c>
      <c r="AL138" s="138">
        <f t="shared" si="50"/>
        <v>24000</v>
      </c>
      <c r="AM138" s="160"/>
      <c r="AN138" s="146"/>
      <c r="AO138" s="146"/>
      <c r="AP138" s="146"/>
      <c r="AQ138" s="146"/>
      <c r="AR138" s="138">
        <f t="shared" si="64"/>
        <v>0</v>
      </c>
      <c r="AS138" s="160"/>
      <c r="AT138" s="146"/>
      <c r="AU138" s="146"/>
      <c r="AV138" s="146"/>
      <c r="AW138" s="146"/>
      <c r="AX138" s="138">
        <f t="shared" si="65"/>
        <v>0</v>
      </c>
      <c r="AY138" s="172"/>
      <c r="AZ138" s="137"/>
      <c r="BA138" s="137"/>
      <c r="BB138" s="137"/>
      <c r="BC138" s="137"/>
      <c r="BD138" s="138">
        <f t="shared" si="66"/>
        <v>0</v>
      </c>
      <c r="BE138" s="172">
        <f t="shared" si="51"/>
        <v>0</v>
      </c>
      <c r="BF138" s="137">
        <f t="shared" si="52"/>
        <v>3250</v>
      </c>
      <c r="BG138" s="137">
        <f t="shared" si="53"/>
        <v>0</v>
      </c>
      <c r="BH138" s="137">
        <f t="shared" si="54"/>
        <v>0</v>
      </c>
      <c r="BI138" s="137">
        <f t="shared" si="55"/>
        <v>115000</v>
      </c>
      <c r="BJ138" s="173">
        <f t="shared" si="56"/>
        <v>118250</v>
      </c>
      <c r="BK138" s="172">
        <f t="shared" si="57"/>
        <v>0</v>
      </c>
      <c r="BL138" s="137">
        <f t="shared" si="58"/>
        <v>3250</v>
      </c>
      <c r="BM138" s="137">
        <f t="shared" si="59"/>
        <v>0</v>
      </c>
      <c r="BN138" s="137">
        <f t="shared" si="60"/>
        <v>0</v>
      </c>
      <c r="BO138" s="137">
        <f t="shared" si="61"/>
        <v>0</v>
      </c>
      <c r="BP138" s="173">
        <f t="shared" si="67"/>
        <v>3250</v>
      </c>
      <c r="BQ138" s="140"/>
      <c r="BR138" s="141"/>
      <c r="BS138" s="142"/>
      <c r="BT138" s="146"/>
      <c r="BU138" s="142"/>
      <c r="BV138" s="144"/>
      <c r="BW138" s="145"/>
      <c r="BX138" s="142"/>
      <c r="BY138" s="144"/>
    </row>
    <row r="139" spans="1:77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62"/>
        <v>0</v>
      </c>
      <c r="O139" s="366"/>
      <c r="P139" s="174"/>
      <c r="Q139" s="174"/>
      <c r="R139" s="174"/>
      <c r="S139" s="174"/>
      <c r="T139" s="367">
        <f t="shared" si="48"/>
        <v>0</v>
      </c>
      <c r="U139" s="172"/>
      <c r="V139" s="137"/>
      <c r="W139" s="137"/>
      <c r="X139" s="137"/>
      <c r="Y139" s="137">
        <v>133600</v>
      </c>
      <c r="Z139" s="138">
        <f t="shared" si="63"/>
        <v>133600</v>
      </c>
      <c r="AA139" s="160"/>
      <c r="AB139" s="146"/>
      <c r="AC139" s="146"/>
      <c r="AD139" s="146"/>
      <c r="AE139" s="146"/>
      <c r="AF139" s="138">
        <f t="shared" si="49"/>
        <v>0</v>
      </c>
      <c r="AG139" s="205"/>
      <c r="AH139" s="146"/>
      <c r="AI139" s="146"/>
      <c r="AJ139" s="146"/>
      <c r="AK139" s="146"/>
      <c r="AL139" s="138">
        <f t="shared" si="50"/>
        <v>0</v>
      </c>
      <c r="AM139" s="160"/>
      <c r="AN139" s="146"/>
      <c r="AO139" s="146"/>
      <c r="AP139" s="146"/>
      <c r="AQ139" s="146"/>
      <c r="AR139" s="138">
        <f t="shared" si="64"/>
        <v>0</v>
      </c>
      <c r="AS139" s="160"/>
      <c r="AT139" s="146"/>
      <c r="AU139" s="146"/>
      <c r="AV139" s="146"/>
      <c r="AW139" s="146"/>
      <c r="AX139" s="138">
        <f t="shared" si="65"/>
        <v>0</v>
      </c>
      <c r="AY139" s="172"/>
      <c r="AZ139" s="137"/>
      <c r="BA139" s="137"/>
      <c r="BB139" s="137"/>
      <c r="BC139" s="137"/>
      <c r="BD139" s="138">
        <f t="shared" si="66"/>
        <v>0</v>
      </c>
      <c r="BE139" s="172">
        <f t="shared" si="51"/>
        <v>0</v>
      </c>
      <c r="BF139" s="137">
        <f t="shared" si="52"/>
        <v>0</v>
      </c>
      <c r="BG139" s="137">
        <f t="shared" si="53"/>
        <v>0</v>
      </c>
      <c r="BH139" s="137">
        <f t="shared" si="54"/>
        <v>0</v>
      </c>
      <c r="BI139" s="137">
        <f t="shared" si="55"/>
        <v>133600</v>
      </c>
      <c r="BJ139" s="173">
        <f t="shared" si="56"/>
        <v>133600</v>
      </c>
      <c r="BK139" s="172">
        <f t="shared" si="57"/>
        <v>0</v>
      </c>
      <c r="BL139" s="137">
        <f t="shared" si="58"/>
        <v>0</v>
      </c>
      <c r="BM139" s="137">
        <f t="shared" si="59"/>
        <v>0</v>
      </c>
      <c r="BN139" s="137">
        <f t="shared" si="60"/>
        <v>0</v>
      </c>
      <c r="BO139" s="137">
        <f t="shared" si="61"/>
        <v>0</v>
      </c>
      <c r="BP139" s="173">
        <f t="shared" si="67"/>
        <v>0</v>
      </c>
      <c r="BQ139" s="140"/>
      <c r="BR139" s="141"/>
      <c r="BS139" s="142"/>
      <c r="BT139" s="146"/>
      <c r="BU139" s="142"/>
      <c r="BV139" s="144"/>
      <c r="BW139" s="145"/>
      <c r="BX139" s="142"/>
      <c r="BY139" s="144"/>
    </row>
    <row r="140" spans="1:77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62"/>
        <v>0</v>
      </c>
      <c r="O140" s="366"/>
      <c r="P140" s="174"/>
      <c r="Q140" s="174"/>
      <c r="R140" s="174"/>
      <c r="S140" s="174"/>
      <c r="T140" s="367">
        <f t="shared" si="48"/>
        <v>0</v>
      </c>
      <c r="U140" s="172"/>
      <c r="V140" s="137"/>
      <c r="W140" s="137"/>
      <c r="X140" s="137"/>
      <c r="Y140" s="137"/>
      <c r="Z140" s="138">
        <f t="shared" si="63"/>
        <v>0</v>
      </c>
      <c r="AA140" s="160"/>
      <c r="AB140" s="146"/>
      <c r="AC140" s="146"/>
      <c r="AD140" s="146"/>
      <c r="AE140" s="146"/>
      <c r="AF140" s="138">
        <f t="shared" si="49"/>
        <v>0</v>
      </c>
      <c r="AG140" s="205"/>
      <c r="AH140" s="146"/>
      <c r="AI140" s="146"/>
      <c r="AJ140" s="146"/>
      <c r="AK140" s="146"/>
      <c r="AL140" s="138">
        <f t="shared" si="50"/>
        <v>0</v>
      </c>
      <c r="AM140" s="160"/>
      <c r="AN140" s="146"/>
      <c r="AO140" s="146"/>
      <c r="AP140" s="146"/>
      <c r="AQ140" s="146"/>
      <c r="AR140" s="138">
        <f t="shared" si="64"/>
        <v>0</v>
      </c>
      <c r="AS140" s="160"/>
      <c r="AT140" s="146"/>
      <c r="AU140" s="146"/>
      <c r="AV140" s="146"/>
      <c r="AW140" s="146"/>
      <c r="AX140" s="138">
        <f t="shared" si="65"/>
        <v>0</v>
      </c>
      <c r="AY140" s="172"/>
      <c r="AZ140" s="137"/>
      <c r="BA140" s="137"/>
      <c r="BB140" s="137"/>
      <c r="BC140" s="137"/>
      <c r="BD140" s="138">
        <f t="shared" si="66"/>
        <v>0</v>
      </c>
      <c r="BE140" s="172">
        <f t="shared" si="51"/>
        <v>0</v>
      </c>
      <c r="BF140" s="137">
        <f t="shared" si="52"/>
        <v>0</v>
      </c>
      <c r="BG140" s="137">
        <f t="shared" si="53"/>
        <v>0</v>
      </c>
      <c r="BH140" s="137">
        <f t="shared" si="54"/>
        <v>0</v>
      </c>
      <c r="BI140" s="137">
        <f t="shared" si="55"/>
        <v>0</v>
      </c>
      <c r="BJ140" s="173">
        <f t="shared" si="56"/>
        <v>0</v>
      </c>
      <c r="BK140" s="172">
        <f t="shared" si="57"/>
        <v>0</v>
      </c>
      <c r="BL140" s="137">
        <f t="shared" si="58"/>
        <v>0</v>
      </c>
      <c r="BM140" s="137">
        <f t="shared" si="59"/>
        <v>0</v>
      </c>
      <c r="BN140" s="137">
        <f t="shared" si="60"/>
        <v>0</v>
      </c>
      <c r="BO140" s="137">
        <f t="shared" si="61"/>
        <v>0</v>
      </c>
      <c r="BP140" s="173">
        <f t="shared" si="67"/>
        <v>0</v>
      </c>
      <c r="BQ140" s="140"/>
      <c r="BR140" s="141"/>
      <c r="BS140" s="142"/>
      <c r="BT140" s="146"/>
      <c r="BU140" s="142"/>
      <c r="BV140" s="144"/>
      <c r="BW140" s="145"/>
      <c r="BX140" s="142"/>
      <c r="BY140" s="144"/>
    </row>
    <row r="141" spans="1:77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62"/>
        <v>20475</v>
      </c>
      <c r="O141" s="366"/>
      <c r="P141" s="174"/>
      <c r="Q141" s="174"/>
      <c r="R141" s="174"/>
      <c r="S141" s="174"/>
      <c r="T141" s="367">
        <f t="shared" si="48"/>
        <v>0</v>
      </c>
      <c r="U141" s="172"/>
      <c r="V141" s="137"/>
      <c r="W141" s="137"/>
      <c r="X141" s="137"/>
      <c r="Y141" s="137">
        <v>16000</v>
      </c>
      <c r="Z141" s="138">
        <f t="shared" si="63"/>
        <v>16000</v>
      </c>
      <c r="AA141" s="160"/>
      <c r="AB141" s="146"/>
      <c r="AC141" s="146"/>
      <c r="AD141" s="146"/>
      <c r="AE141" s="146"/>
      <c r="AF141" s="138">
        <f t="shared" si="49"/>
        <v>0</v>
      </c>
      <c r="AG141" s="205"/>
      <c r="AH141" s="146"/>
      <c r="AI141" s="146"/>
      <c r="AJ141" s="146"/>
      <c r="AK141" s="146">
        <v>10000</v>
      </c>
      <c r="AL141" s="138">
        <f t="shared" si="50"/>
        <v>10000</v>
      </c>
      <c r="AM141" s="160"/>
      <c r="AN141" s="146"/>
      <c r="AO141" s="146"/>
      <c r="AP141" s="146"/>
      <c r="AQ141" s="146"/>
      <c r="AR141" s="138">
        <f t="shared" si="64"/>
        <v>0</v>
      </c>
      <c r="AS141" s="160"/>
      <c r="AT141" s="146"/>
      <c r="AU141" s="146"/>
      <c r="AV141" s="146"/>
      <c r="AW141" s="146"/>
      <c r="AX141" s="138">
        <f t="shared" si="65"/>
        <v>0</v>
      </c>
      <c r="AY141" s="172"/>
      <c r="AZ141" s="137"/>
      <c r="BA141" s="137"/>
      <c r="BB141" s="137"/>
      <c r="BC141" s="137"/>
      <c r="BD141" s="138">
        <f t="shared" si="66"/>
        <v>0</v>
      </c>
      <c r="BE141" s="172">
        <f t="shared" si="51"/>
        <v>0</v>
      </c>
      <c r="BF141" s="137">
        <f t="shared" si="52"/>
        <v>20475</v>
      </c>
      <c r="BG141" s="137">
        <f t="shared" si="53"/>
        <v>0</v>
      </c>
      <c r="BH141" s="137">
        <f t="shared" si="54"/>
        <v>0</v>
      </c>
      <c r="BI141" s="137">
        <f t="shared" si="55"/>
        <v>26000</v>
      </c>
      <c r="BJ141" s="173">
        <f t="shared" si="56"/>
        <v>46475</v>
      </c>
      <c r="BK141" s="172">
        <f t="shared" si="57"/>
        <v>0</v>
      </c>
      <c r="BL141" s="137">
        <f t="shared" si="58"/>
        <v>0</v>
      </c>
      <c r="BM141" s="137">
        <f t="shared" si="59"/>
        <v>0</v>
      </c>
      <c r="BN141" s="137">
        <f t="shared" si="60"/>
        <v>0</v>
      </c>
      <c r="BO141" s="137">
        <f t="shared" si="61"/>
        <v>0</v>
      </c>
      <c r="BP141" s="173">
        <f t="shared" si="67"/>
        <v>0</v>
      </c>
      <c r="BQ141" s="140"/>
      <c r="BR141" s="141"/>
      <c r="BS141" s="142"/>
      <c r="BT141" s="146"/>
      <c r="BU141" s="142"/>
      <c r="BV141" s="144"/>
      <c r="BW141" s="145"/>
      <c r="BX141" s="142"/>
      <c r="BY141" s="144"/>
    </row>
    <row r="142" spans="1:77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62"/>
        <v>276900</v>
      </c>
      <c r="O142" s="366"/>
      <c r="P142" s="174"/>
      <c r="Q142" s="174"/>
      <c r="R142" s="174"/>
      <c r="S142" s="174"/>
      <c r="T142" s="367">
        <f t="shared" si="48"/>
        <v>0</v>
      </c>
      <c r="U142" s="172"/>
      <c r="V142" s="137"/>
      <c r="W142" s="137"/>
      <c r="X142" s="137"/>
      <c r="Y142" s="137"/>
      <c r="Z142" s="138">
        <f t="shared" si="63"/>
        <v>0</v>
      </c>
      <c r="AA142" s="160"/>
      <c r="AB142" s="146"/>
      <c r="AC142" s="146"/>
      <c r="AD142" s="146"/>
      <c r="AE142" s="146"/>
      <c r="AF142" s="138">
        <f t="shared" si="49"/>
        <v>0</v>
      </c>
      <c r="AG142" s="205"/>
      <c r="AH142" s="146"/>
      <c r="AI142" s="146"/>
      <c r="AJ142" s="146"/>
      <c r="AK142" s="146">
        <v>225000</v>
      </c>
      <c r="AL142" s="138">
        <f t="shared" si="50"/>
        <v>225000</v>
      </c>
      <c r="AM142" s="160"/>
      <c r="AN142" s="146"/>
      <c r="AO142" s="146"/>
      <c r="AP142" s="146"/>
      <c r="AQ142" s="146"/>
      <c r="AR142" s="138">
        <f t="shared" si="64"/>
        <v>0</v>
      </c>
      <c r="AS142" s="160"/>
      <c r="AT142" s="146"/>
      <c r="AU142" s="146"/>
      <c r="AV142" s="146"/>
      <c r="AW142" s="146"/>
      <c r="AX142" s="138">
        <f t="shared" si="65"/>
        <v>0</v>
      </c>
      <c r="AY142" s="172"/>
      <c r="AZ142" s="137"/>
      <c r="BA142" s="137"/>
      <c r="BB142" s="137"/>
      <c r="BC142" s="137"/>
      <c r="BD142" s="138">
        <f t="shared" si="66"/>
        <v>0</v>
      </c>
      <c r="BE142" s="172">
        <f t="shared" si="51"/>
        <v>0</v>
      </c>
      <c r="BF142" s="137">
        <f t="shared" si="52"/>
        <v>276900</v>
      </c>
      <c r="BG142" s="137">
        <f t="shared" si="53"/>
        <v>0</v>
      </c>
      <c r="BH142" s="137">
        <f t="shared" si="54"/>
        <v>0</v>
      </c>
      <c r="BI142" s="137">
        <f t="shared" si="55"/>
        <v>225000</v>
      </c>
      <c r="BJ142" s="173">
        <f t="shared" si="56"/>
        <v>501900</v>
      </c>
      <c r="BK142" s="172">
        <f t="shared" si="57"/>
        <v>0</v>
      </c>
      <c r="BL142" s="137">
        <f t="shared" si="58"/>
        <v>0</v>
      </c>
      <c r="BM142" s="137">
        <f t="shared" si="59"/>
        <v>0</v>
      </c>
      <c r="BN142" s="137">
        <f t="shared" si="60"/>
        <v>0</v>
      </c>
      <c r="BO142" s="137">
        <f t="shared" si="61"/>
        <v>0</v>
      </c>
      <c r="BP142" s="173">
        <f t="shared" si="67"/>
        <v>0</v>
      </c>
      <c r="BQ142" s="140"/>
      <c r="BR142" s="141"/>
      <c r="BS142" s="142"/>
      <c r="BT142" s="146"/>
      <c r="BU142" s="142"/>
      <c r="BV142" s="144"/>
      <c r="BW142" s="145"/>
      <c r="BX142" s="142"/>
      <c r="BY142" s="144"/>
    </row>
    <row r="143" spans="1:77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3466</v>
      </c>
      <c r="I143" s="366"/>
      <c r="J143" s="174"/>
      <c r="K143" s="174"/>
      <c r="L143" s="174"/>
      <c r="M143" s="174"/>
      <c r="N143" s="367">
        <f t="shared" si="62"/>
        <v>0</v>
      </c>
      <c r="O143" s="366"/>
      <c r="P143" s="174"/>
      <c r="Q143" s="174"/>
      <c r="R143" s="174"/>
      <c r="S143" s="174"/>
      <c r="T143" s="367">
        <f t="shared" si="48"/>
        <v>0</v>
      </c>
      <c r="U143" s="172"/>
      <c r="V143" s="137"/>
      <c r="W143" s="137"/>
      <c r="X143" s="137"/>
      <c r="Y143" s="137">
        <v>96000</v>
      </c>
      <c r="Z143" s="138">
        <f t="shared" si="63"/>
        <v>96000</v>
      </c>
      <c r="AA143" s="160"/>
      <c r="AB143" s="146"/>
      <c r="AC143" s="146"/>
      <c r="AD143" s="146"/>
      <c r="AE143" s="146"/>
      <c r="AF143" s="138">
        <f t="shared" si="49"/>
        <v>0</v>
      </c>
      <c r="AG143" s="205"/>
      <c r="AH143" s="146"/>
      <c r="AI143" s="146"/>
      <c r="AJ143" s="146"/>
      <c r="AK143" s="146"/>
      <c r="AL143" s="138">
        <f t="shared" si="50"/>
        <v>0</v>
      </c>
      <c r="AM143" s="160"/>
      <c r="AN143" s="146"/>
      <c r="AO143" s="146"/>
      <c r="AP143" s="146"/>
      <c r="AQ143" s="146"/>
      <c r="AR143" s="138">
        <f t="shared" si="64"/>
        <v>0</v>
      </c>
      <c r="AS143" s="160"/>
      <c r="AT143" s="146"/>
      <c r="AU143" s="146"/>
      <c r="AV143" s="146"/>
      <c r="AW143" s="146"/>
      <c r="AX143" s="138">
        <f t="shared" si="65"/>
        <v>0</v>
      </c>
      <c r="AY143" s="172"/>
      <c r="AZ143" s="137"/>
      <c r="BA143" s="137"/>
      <c r="BB143" s="137"/>
      <c r="BC143" s="137"/>
      <c r="BD143" s="138">
        <f t="shared" si="66"/>
        <v>0</v>
      </c>
      <c r="BE143" s="172">
        <f t="shared" si="51"/>
        <v>0</v>
      </c>
      <c r="BF143" s="137">
        <f t="shared" si="52"/>
        <v>0</v>
      </c>
      <c r="BG143" s="137">
        <f t="shared" si="53"/>
        <v>0</v>
      </c>
      <c r="BH143" s="137">
        <f t="shared" si="54"/>
        <v>0</v>
      </c>
      <c r="BI143" s="137">
        <f t="shared" si="55"/>
        <v>96000</v>
      </c>
      <c r="BJ143" s="173">
        <f t="shared" si="56"/>
        <v>96000</v>
      </c>
      <c r="BK143" s="172">
        <f t="shared" si="57"/>
        <v>0</v>
      </c>
      <c r="BL143" s="137">
        <f t="shared" si="58"/>
        <v>0</v>
      </c>
      <c r="BM143" s="137">
        <f t="shared" si="59"/>
        <v>0</v>
      </c>
      <c r="BN143" s="137">
        <f t="shared" si="60"/>
        <v>0</v>
      </c>
      <c r="BO143" s="137">
        <f t="shared" si="61"/>
        <v>0</v>
      </c>
      <c r="BP143" s="173">
        <f t="shared" si="67"/>
        <v>0</v>
      </c>
      <c r="BQ143" s="140"/>
      <c r="BR143" s="141"/>
      <c r="BS143" s="142"/>
      <c r="BT143" s="146"/>
      <c r="BU143" s="142"/>
      <c r="BV143" s="144"/>
      <c r="BW143" s="145"/>
      <c r="BX143" s="142"/>
      <c r="BY143" s="144"/>
    </row>
    <row r="144" spans="1:77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62"/>
        <v>138450</v>
      </c>
      <c r="O144" s="366"/>
      <c r="P144" s="174"/>
      <c r="Q144" s="174"/>
      <c r="R144" s="174"/>
      <c r="S144" s="174"/>
      <c r="T144" s="367">
        <f t="shared" si="48"/>
        <v>0</v>
      </c>
      <c r="U144" s="172"/>
      <c r="V144" s="137"/>
      <c r="W144" s="137"/>
      <c r="X144" s="137"/>
      <c r="Y144" s="137"/>
      <c r="Z144" s="138">
        <f t="shared" si="63"/>
        <v>0</v>
      </c>
      <c r="AA144" s="160"/>
      <c r="AB144" s="146"/>
      <c r="AC144" s="146"/>
      <c r="AD144" s="146"/>
      <c r="AE144" s="146">
        <v>398000</v>
      </c>
      <c r="AF144" s="138">
        <f t="shared" si="49"/>
        <v>398000</v>
      </c>
      <c r="AG144" s="205"/>
      <c r="AH144" s="146"/>
      <c r="AI144" s="146"/>
      <c r="AJ144" s="146"/>
      <c r="AK144" s="146">
        <v>100000</v>
      </c>
      <c r="AL144" s="138">
        <f t="shared" si="50"/>
        <v>100000</v>
      </c>
      <c r="AM144" s="160"/>
      <c r="AN144" s="146"/>
      <c r="AO144" s="146"/>
      <c r="AP144" s="146"/>
      <c r="AQ144" s="146"/>
      <c r="AR144" s="138">
        <f t="shared" si="64"/>
        <v>0</v>
      </c>
      <c r="AS144" s="160"/>
      <c r="AT144" s="146"/>
      <c r="AU144" s="146"/>
      <c r="AV144" s="146"/>
      <c r="AW144" s="146"/>
      <c r="AX144" s="138">
        <f t="shared" si="65"/>
        <v>0</v>
      </c>
      <c r="AY144" s="172"/>
      <c r="AZ144" s="137"/>
      <c r="BA144" s="137"/>
      <c r="BB144" s="137"/>
      <c r="BC144" s="137"/>
      <c r="BD144" s="138">
        <f t="shared" si="66"/>
        <v>0</v>
      </c>
      <c r="BE144" s="172">
        <f t="shared" si="51"/>
        <v>0</v>
      </c>
      <c r="BF144" s="137">
        <f t="shared" si="52"/>
        <v>138450</v>
      </c>
      <c r="BG144" s="137">
        <f t="shared" si="53"/>
        <v>0</v>
      </c>
      <c r="BH144" s="137">
        <f t="shared" si="54"/>
        <v>0</v>
      </c>
      <c r="BI144" s="137">
        <f t="shared" si="55"/>
        <v>498000</v>
      </c>
      <c r="BJ144" s="173">
        <f t="shared" si="56"/>
        <v>636450</v>
      </c>
      <c r="BK144" s="172">
        <f t="shared" si="57"/>
        <v>0</v>
      </c>
      <c r="BL144" s="137">
        <f t="shared" si="58"/>
        <v>0</v>
      </c>
      <c r="BM144" s="137">
        <f t="shared" si="59"/>
        <v>0</v>
      </c>
      <c r="BN144" s="137">
        <f t="shared" si="60"/>
        <v>0</v>
      </c>
      <c r="BO144" s="137">
        <f t="shared" si="61"/>
        <v>0</v>
      </c>
      <c r="BP144" s="173">
        <f t="shared" si="67"/>
        <v>0</v>
      </c>
      <c r="BQ144" s="140"/>
      <c r="BR144" s="141"/>
      <c r="BS144" s="142"/>
      <c r="BT144" s="146"/>
      <c r="BU144" s="142"/>
      <c r="BV144" s="144"/>
      <c r="BW144" s="145"/>
      <c r="BX144" s="142"/>
      <c r="BY144" s="144"/>
    </row>
    <row r="145" spans="1:77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62"/>
        <v>8775</v>
      </c>
      <c r="O145" s="366"/>
      <c r="P145" s="174"/>
      <c r="Q145" s="174"/>
      <c r="R145" s="174"/>
      <c r="S145" s="174"/>
      <c r="T145" s="367">
        <f t="shared" si="48"/>
        <v>0</v>
      </c>
      <c r="U145" s="172"/>
      <c r="V145" s="137"/>
      <c r="W145" s="137"/>
      <c r="X145" s="137"/>
      <c r="Y145" s="137"/>
      <c r="Z145" s="138">
        <f t="shared" si="63"/>
        <v>0</v>
      </c>
      <c r="AA145" s="160"/>
      <c r="AB145" s="146"/>
      <c r="AC145" s="146"/>
      <c r="AD145" s="146"/>
      <c r="AE145" s="146">
        <v>39000</v>
      </c>
      <c r="AF145" s="138">
        <f t="shared" si="49"/>
        <v>39000</v>
      </c>
      <c r="AG145" s="205"/>
      <c r="AH145" s="146"/>
      <c r="AI145" s="146"/>
      <c r="AJ145" s="146"/>
      <c r="AK145" s="146">
        <v>114000</v>
      </c>
      <c r="AL145" s="138">
        <f t="shared" si="50"/>
        <v>114000</v>
      </c>
      <c r="AM145" s="160"/>
      <c r="AN145" s="146"/>
      <c r="AO145" s="146"/>
      <c r="AP145" s="146"/>
      <c r="AQ145" s="146"/>
      <c r="AR145" s="138">
        <f t="shared" si="64"/>
        <v>0</v>
      </c>
      <c r="AS145" s="160"/>
      <c r="AT145" s="146"/>
      <c r="AU145" s="146"/>
      <c r="AV145" s="146"/>
      <c r="AW145" s="146"/>
      <c r="AX145" s="138">
        <f t="shared" si="65"/>
        <v>0</v>
      </c>
      <c r="AY145" s="172"/>
      <c r="AZ145" s="137"/>
      <c r="BA145" s="137"/>
      <c r="BB145" s="137"/>
      <c r="BC145" s="137"/>
      <c r="BD145" s="138">
        <f t="shared" si="66"/>
        <v>0</v>
      </c>
      <c r="BE145" s="172">
        <f t="shared" si="51"/>
        <v>0</v>
      </c>
      <c r="BF145" s="137">
        <f t="shared" si="52"/>
        <v>8775</v>
      </c>
      <c r="BG145" s="137">
        <f t="shared" si="53"/>
        <v>0</v>
      </c>
      <c r="BH145" s="137">
        <f t="shared" si="54"/>
        <v>0</v>
      </c>
      <c r="BI145" s="137">
        <f t="shared" si="55"/>
        <v>153000</v>
      </c>
      <c r="BJ145" s="173">
        <f t="shared" si="56"/>
        <v>161775</v>
      </c>
      <c r="BK145" s="172">
        <f t="shared" si="57"/>
        <v>0</v>
      </c>
      <c r="BL145" s="137">
        <f t="shared" si="58"/>
        <v>0</v>
      </c>
      <c r="BM145" s="137">
        <f t="shared" si="59"/>
        <v>0</v>
      </c>
      <c r="BN145" s="137">
        <f t="shared" si="60"/>
        <v>0</v>
      </c>
      <c r="BO145" s="137">
        <f t="shared" si="61"/>
        <v>0</v>
      </c>
      <c r="BP145" s="173">
        <f t="shared" si="67"/>
        <v>0</v>
      </c>
      <c r="BQ145" s="140"/>
      <c r="BR145" s="141"/>
      <c r="BS145" s="142"/>
      <c r="BT145" s="146"/>
      <c r="BU145" s="142"/>
      <c r="BV145" s="144"/>
      <c r="BW145" s="145"/>
      <c r="BX145" s="142"/>
      <c r="BY145" s="144"/>
    </row>
    <row r="146" spans="1:77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62"/>
        <v>0</v>
      </c>
      <c r="O146" s="366"/>
      <c r="P146" s="174"/>
      <c r="Q146" s="174"/>
      <c r="R146" s="174"/>
      <c r="S146" s="174"/>
      <c r="T146" s="367">
        <f t="shared" si="48"/>
        <v>0</v>
      </c>
      <c r="U146" s="172"/>
      <c r="V146" s="137"/>
      <c r="W146" s="137"/>
      <c r="X146" s="137"/>
      <c r="Y146" s="137">
        <v>32000</v>
      </c>
      <c r="Z146" s="138">
        <f t="shared" si="63"/>
        <v>32000</v>
      </c>
      <c r="AA146" s="160"/>
      <c r="AB146" s="146"/>
      <c r="AC146" s="146"/>
      <c r="AD146" s="146"/>
      <c r="AE146" s="146"/>
      <c r="AF146" s="138">
        <f t="shared" si="49"/>
        <v>0</v>
      </c>
      <c r="AG146" s="205"/>
      <c r="AH146" s="146"/>
      <c r="AI146" s="146"/>
      <c r="AJ146" s="146"/>
      <c r="AK146" s="146"/>
      <c r="AL146" s="138">
        <f t="shared" si="50"/>
        <v>0</v>
      </c>
      <c r="AM146" s="160"/>
      <c r="AN146" s="146"/>
      <c r="AO146" s="146"/>
      <c r="AP146" s="146"/>
      <c r="AQ146" s="146"/>
      <c r="AR146" s="138">
        <f t="shared" si="64"/>
        <v>0</v>
      </c>
      <c r="AS146" s="160"/>
      <c r="AT146" s="146"/>
      <c r="AU146" s="146"/>
      <c r="AV146" s="146"/>
      <c r="AW146" s="146"/>
      <c r="AX146" s="138">
        <f t="shared" si="65"/>
        <v>0</v>
      </c>
      <c r="AY146" s="172"/>
      <c r="AZ146" s="137"/>
      <c r="BA146" s="137"/>
      <c r="BB146" s="137"/>
      <c r="BC146" s="137"/>
      <c r="BD146" s="138">
        <f t="shared" si="66"/>
        <v>0</v>
      </c>
      <c r="BE146" s="172">
        <f t="shared" si="51"/>
        <v>0</v>
      </c>
      <c r="BF146" s="137">
        <f t="shared" si="52"/>
        <v>0</v>
      </c>
      <c r="BG146" s="137">
        <f t="shared" si="53"/>
        <v>0</v>
      </c>
      <c r="BH146" s="137">
        <f t="shared" si="54"/>
        <v>0</v>
      </c>
      <c r="BI146" s="137">
        <f t="shared" si="55"/>
        <v>32000</v>
      </c>
      <c r="BJ146" s="173">
        <f t="shared" si="56"/>
        <v>32000</v>
      </c>
      <c r="BK146" s="172">
        <f t="shared" si="57"/>
        <v>0</v>
      </c>
      <c r="BL146" s="137">
        <f t="shared" si="58"/>
        <v>0</v>
      </c>
      <c r="BM146" s="137">
        <f t="shared" si="59"/>
        <v>0</v>
      </c>
      <c r="BN146" s="137">
        <f t="shared" si="60"/>
        <v>0</v>
      </c>
      <c r="BO146" s="137">
        <f t="shared" si="61"/>
        <v>0</v>
      </c>
      <c r="BP146" s="173">
        <f t="shared" si="67"/>
        <v>0</v>
      </c>
      <c r="BQ146" s="140"/>
      <c r="BR146" s="141"/>
      <c r="BS146" s="142"/>
      <c r="BT146" s="146"/>
      <c r="BU146" s="142"/>
      <c r="BV146" s="144"/>
      <c r="BW146" s="145"/>
      <c r="BX146" s="142"/>
      <c r="BY146" s="144"/>
    </row>
    <row r="147" spans="1:77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62"/>
        <v>39975</v>
      </c>
      <c r="O147" s="366"/>
      <c r="P147" s="174"/>
      <c r="Q147" s="174"/>
      <c r="R147" s="174"/>
      <c r="S147" s="174"/>
      <c r="T147" s="367">
        <f t="shared" si="48"/>
        <v>0</v>
      </c>
      <c r="U147" s="172"/>
      <c r="V147" s="137"/>
      <c r="W147" s="137"/>
      <c r="X147" s="137"/>
      <c r="Y147" s="137"/>
      <c r="Z147" s="138">
        <f t="shared" si="63"/>
        <v>0</v>
      </c>
      <c r="AA147" s="160"/>
      <c r="AB147" s="146"/>
      <c r="AC147" s="146"/>
      <c r="AD147" s="146"/>
      <c r="AE147" s="146">
        <v>78000</v>
      </c>
      <c r="AF147" s="138">
        <f t="shared" si="49"/>
        <v>78000</v>
      </c>
      <c r="AG147" s="205"/>
      <c r="AH147" s="146"/>
      <c r="AI147" s="146"/>
      <c r="AJ147" s="146"/>
      <c r="AK147" s="146">
        <v>58000</v>
      </c>
      <c r="AL147" s="138">
        <f t="shared" si="50"/>
        <v>58000</v>
      </c>
      <c r="AM147" s="160"/>
      <c r="AN147" s="146"/>
      <c r="AO147" s="146"/>
      <c r="AP147" s="146"/>
      <c r="AQ147" s="146"/>
      <c r="AR147" s="138">
        <f t="shared" si="64"/>
        <v>0</v>
      </c>
      <c r="AS147" s="160"/>
      <c r="AT147" s="146"/>
      <c r="AU147" s="146"/>
      <c r="AV147" s="146"/>
      <c r="AW147" s="146"/>
      <c r="AX147" s="138">
        <f t="shared" si="65"/>
        <v>0</v>
      </c>
      <c r="AY147" s="172"/>
      <c r="AZ147" s="137"/>
      <c r="BA147" s="137"/>
      <c r="BB147" s="137"/>
      <c r="BC147" s="137"/>
      <c r="BD147" s="138">
        <f t="shared" si="66"/>
        <v>0</v>
      </c>
      <c r="BE147" s="172">
        <f t="shared" si="51"/>
        <v>0</v>
      </c>
      <c r="BF147" s="137">
        <f t="shared" si="52"/>
        <v>39975</v>
      </c>
      <c r="BG147" s="137">
        <f t="shared" si="53"/>
        <v>0</v>
      </c>
      <c r="BH147" s="137">
        <f t="shared" si="54"/>
        <v>0</v>
      </c>
      <c r="BI147" s="137">
        <f t="shared" si="55"/>
        <v>136000</v>
      </c>
      <c r="BJ147" s="173">
        <f t="shared" si="56"/>
        <v>175975</v>
      </c>
      <c r="BK147" s="172">
        <f t="shared" si="57"/>
        <v>0</v>
      </c>
      <c r="BL147" s="137">
        <f t="shared" si="58"/>
        <v>0</v>
      </c>
      <c r="BM147" s="137">
        <f t="shared" si="59"/>
        <v>0</v>
      </c>
      <c r="BN147" s="137">
        <f t="shared" si="60"/>
        <v>0</v>
      </c>
      <c r="BO147" s="137">
        <f t="shared" si="61"/>
        <v>0</v>
      </c>
      <c r="BP147" s="173">
        <f t="shared" si="67"/>
        <v>0</v>
      </c>
      <c r="BQ147" s="140"/>
      <c r="BR147" s="141"/>
      <c r="BS147" s="142"/>
      <c r="BT147" s="146"/>
      <c r="BU147" s="142"/>
      <c r="BV147" s="144"/>
      <c r="BW147" s="145">
        <v>1732</v>
      </c>
      <c r="BX147" s="142" t="s">
        <v>2679</v>
      </c>
      <c r="BY147" s="144">
        <v>44606</v>
      </c>
    </row>
    <row r="148" spans="1:77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62"/>
        <v>12675</v>
      </c>
      <c r="O148" s="366"/>
      <c r="P148" s="174"/>
      <c r="Q148" s="174"/>
      <c r="R148" s="174"/>
      <c r="S148" s="174"/>
      <c r="T148" s="367">
        <f t="shared" si="48"/>
        <v>0</v>
      </c>
      <c r="U148" s="172"/>
      <c r="V148" s="137"/>
      <c r="W148" s="137"/>
      <c r="X148" s="137"/>
      <c r="Y148" s="137">
        <v>78400</v>
      </c>
      <c r="Z148" s="138">
        <f t="shared" si="63"/>
        <v>78400</v>
      </c>
      <c r="AA148" s="160"/>
      <c r="AB148" s="146"/>
      <c r="AC148" s="146"/>
      <c r="AD148" s="146"/>
      <c r="AE148" s="146">
        <v>236000</v>
      </c>
      <c r="AF148" s="138">
        <f t="shared" si="49"/>
        <v>236000</v>
      </c>
      <c r="AG148" s="205"/>
      <c r="AH148" s="146"/>
      <c r="AI148" s="146"/>
      <c r="AJ148" s="146"/>
      <c r="AK148" s="146">
        <v>36000</v>
      </c>
      <c r="AL148" s="138">
        <f t="shared" si="50"/>
        <v>36000</v>
      </c>
      <c r="AM148" s="160"/>
      <c r="AN148" s="146"/>
      <c r="AO148" s="146"/>
      <c r="AP148" s="146"/>
      <c r="AQ148" s="146"/>
      <c r="AR148" s="138">
        <f t="shared" si="64"/>
        <v>0</v>
      </c>
      <c r="AS148" s="160"/>
      <c r="AT148" s="146"/>
      <c r="AU148" s="146"/>
      <c r="AV148" s="146"/>
      <c r="AW148" s="146"/>
      <c r="AX148" s="138">
        <f t="shared" si="65"/>
        <v>0</v>
      </c>
      <c r="AY148" s="172"/>
      <c r="AZ148" s="137"/>
      <c r="BA148" s="137"/>
      <c r="BB148" s="137"/>
      <c r="BC148" s="137"/>
      <c r="BD148" s="138">
        <f t="shared" si="66"/>
        <v>0</v>
      </c>
      <c r="BE148" s="172">
        <f t="shared" si="51"/>
        <v>0</v>
      </c>
      <c r="BF148" s="137">
        <f t="shared" si="52"/>
        <v>12675</v>
      </c>
      <c r="BG148" s="137">
        <f t="shared" si="53"/>
        <v>0</v>
      </c>
      <c r="BH148" s="137">
        <f t="shared" si="54"/>
        <v>0</v>
      </c>
      <c r="BI148" s="137">
        <f t="shared" si="55"/>
        <v>350400</v>
      </c>
      <c r="BJ148" s="173">
        <f t="shared" si="56"/>
        <v>363075</v>
      </c>
      <c r="BK148" s="172">
        <f t="shared" si="57"/>
        <v>0</v>
      </c>
      <c r="BL148" s="137">
        <f t="shared" si="58"/>
        <v>0</v>
      </c>
      <c r="BM148" s="137">
        <f t="shared" si="59"/>
        <v>0</v>
      </c>
      <c r="BN148" s="137">
        <f t="shared" si="60"/>
        <v>0</v>
      </c>
      <c r="BO148" s="137">
        <f t="shared" si="61"/>
        <v>0</v>
      </c>
      <c r="BP148" s="173">
        <f t="shared" si="67"/>
        <v>0</v>
      </c>
      <c r="BQ148" s="140"/>
      <c r="BR148" s="141"/>
      <c r="BS148" s="142"/>
      <c r="BT148" s="146"/>
      <c r="BU148" s="142"/>
      <c r="BV148" s="144"/>
      <c r="BW148" s="145"/>
      <c r="BX148" s="142"/>
      <c r="BY148" s="144"/>
    </row>
    <row r="149" spans="1:77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62"/>
        <v>29575</v>
      </c>
      <c r="O149" s="366"/>
      <c r="P149" s="174"/>
      <c r="Q149" s="174"/>
      <c r="R149" s="174"/>
      <c r="S149" s="174"/>
      <c r="T149" s="367">
        <f t="shared" si="48"/>
        <v>0</v>
      </c>
      <c r="U149" s="172"/>
      <c r="V149" s="137"/>
      <c r="W149" s="137"/>
      <c r="X149" s="137"/>
      <c r="Y149" s="137">
        <v>32000</v>
      </c>
      <c r="Z149" s="138">
        <f t="shared" si="63"/>
        <v>32000</v>
      </c>
      <c r="AA149" s="160"/>
      <c r="AB149" s="146"/>
      <c r="AC149" s="146"/>
      <c r="AD149" s="146"/>
      <c r="AE149" s="146">
        <v>43000</v>
      </c>
      <c r="AF149" s="138">
        <f t="shared" si="49"/>
        <v>43000</v>
      </c>
      <c r="AG149" s="205"/>
      <c r="AH149" s="146"/>
      <c r="AI149" s="146"/>
      <c r="AJ149" s="146"/>
      <c r="AK149" s="146">
        <v>33000</v>
      </c>
      <c r="AL149" s="138">
        <f t="shared" si="50"/>
        <v>33000</v>
      </c>
      <c r="AM149" s="160"/>
      <c r="AN149" s="146"/>
      <c r="AO149" s="146"/>
      <c r="AP149" s="146"/>
      <c r="AQ149" s="146"/>
      <c r="AR149" s="138">
        <f t="shared" si="64"/>
        <v>0</v>
      </c>
      <c r="AS149" s="160"/>
      <c r="AT149" s="146"/>
      <c r="AU149" s="146"/>
      <c r="AV149" s="146"/>
      <c r="AW149" s="146"/>
      <c r="AX149" s="138">
        <f t="shared" si="65"/>
        <v>0</v>
      </c>
      <c r="AY149" s="172"/>
      <c r="AZ149" s="137"/>
      <c r="BA149" s="137"/>
      <c r="BB149" s="137"/>
      <c r="BC149" s="137"/>
      <c r="BD149" s="138">
        <f t="shared" si="66"/>
        <v>0</v>
      </c>
      <c r="BE149" s="172">
        <f t="shared" si="51"/>
        <v>0</v>
      </c>
      <c r="BF149" s="137">
        <f t="shared" si="52"/>
        <v>29575</v>
      </c>
      <c r="BG149" s="137">
        <f t="shared" si="53"/>
        <v>0</v>
      </c>
      <c r="BH149" s="137">
        <f t="shared" si="54"/>
        <v>0</v>
      </c>
      <c r="BI149" s="137">
        <f t="shared" si="55"/>
        <v>108000</v>
      </c>
      <c r="BJ149" s="173">
        <f t="shared" si="56"/>
        <v>137575</v>
      </c>
      <c r="BK149" s="172">
        <f t="shared" si="57"/>
        <v>0</v>
      </c>
      <c r="BL149" s="137">
        <f t="shared" si="58"/>
        <v>0</v>
      </c>
      <c r="BM149" s="137">
        <f t="shared" si="59"/>
        <v>0</v>
      </c>
      <c r="BN149" s="137">
        <f t="shared" si="60"/>
        <v>0</v>
      </c>
      <c r="BO149" s="137">
        <f t="shared" si="61"/>
        <v>0</v>
      </c>
      <c r="BP149" s="173">
        <f t="shared" si="67"/>
        <v>0</v>
      </c>
      <c r="BQ149" s="140"/>
      <c r="BR149" s="141"/>
      <c r="BS149" s="142"/>
      <c r="BT149" s="146"/>
      <c r="BU149" s="142"/>
      <c r="BV149" s="144"/>
      <c r="BW149" s="145">
        <v>3458</v>
      </c>
      <c r="BX149" s="142" t="s">
        <v>5263</v>
      </c>
      <c r="BY149" s="144">
        <v>44659</v>
      </c>
    </row>
    <row r="150" spans="1:77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62"/>
        <v>41925</v>
      </c>
      <c r="O150" s="366"/>
      <c r="P150" s="174"/>
      <c r="Q150" s="174"/>
      <c r="R150" s="174"/>
      <c r="S150" s="174"/>
      <c r="T150" s="367">
        <f t="shared" si="48"/>
        <v>0</v>
      </c>
      <c r="U150" s="172"/>
      <c r="V150" s="137"/>
      <c r="W150" s="137"/>
      <c r="X150" s="137"/>
      <c r="Y150" s="137">
        <v>46400</v>
      </c>
      <c r="Z150" s="138">
        <f t="shared" si="63"/>
        <v>46400</v>
      </c>
      <c r="AA150" s="160"/>
      <c r="AB150" s="146"/>
      <c r="AC150" s="146"/>
      <c r="AD150" s="146"/>
      <c r="AE150" s="146">
        <v>201000</v>
      </c>
      <c r="AF150" s="138">
        <f t="shared" si="49"/>
        <v>201000</v>
      </c>
      <c r="AG150" s="205"/>
      <c r="AH150" s="146"/>
      <c r="AI150" s="146"/>
      <c r="AJ150" s="146"/>
      <c r="AK150" s="146">
        <v>50000</v>
      </c>
      <c r="AL150" s="138">
        <f t="shared" si="50"/>
        <v>50000</v>
      </c>
      <c r="AM150" s="160"/>
      <c r="AN150" s="146"/>
      <c r="AO150" s="146"/>
      <c r="AP150" s="146"/>
      <c r="AQ150" s="146"/>
      <c r="AR150" s="138">
        <f t="shared" si="64"/>
        <v>0</v>
      </c>
      <c r="AS150" s="160"/>
      <c r="AT150" s="146"/>
      <c r="AU150" s="146"/>
      <c r="AV150" s="146"/>
      <c r="AW150" s="146"/>
      <c r="AX150" s="138">
        <f t="shared" si="65"/>
        <v>0</v>
      </c>
      <c r="AY150" s="172"/>
      <c r="AZ150" s="137"/>
      <c r="BA150" s="137"/>
      <c r="BB150" s="137"/>
      <c r="BC150" s="137"/>
      <c r="BD150" s="138">
        <f t="shared" si="66"/>
        <v>0</v>
      </c>
      <c r="BE150" s="172">
        <f t="shared" si="51"/>
        <v>0</v>
      </c>
      <c r="BF150" s="137">
        <f t="shared" si="52"/>
        <v>41925</v>
      </c>
      <c r="BG150" s="137">
        <f t="shared" si="53"/>
        <v>0</v>
      </c>
      <c r="BH150" s="137">
        <f t="shared" si="54"/>
        <v>0</v>
      </c>
      <c r="BI150" s="137">
        <f t="shared" si="55"/>
        <v>297400</v>
      </c>
      <c r="BJ150" s="173">
        <f t="shared" si="56"/>
        <v>339325</v>
      </c>
      <c r="BK150" s="172">
        <f t="shared" si="57"/>
        <v>0</v>
      </c>
      <c r="BL150" s="137">
        <f t="shared" si="58"/>
        <v>0</v>
      </c>
      <c r="BM150" s="137">
        <f t="shared" si="59"/>
        <v>0</v>
      </c>
      <c r="BN150" s="137">
        <f t="shared" si="60"/>
        <v>0</v>
      </c>
      <c r="BO150" s="137">
        <f t="shared" si="61"/>
        <v>0</v>
      </c>
      <c r="BP150" s="173">
        <f t="shared" si="67"/>
        <v>0</v>
      </c>
      <c r="BQ150" s="140"/>
      <c r="BR150" s="141"/>
      <c r="BS150" s="142"/>
      <c r="BT150" s="146"/>
      <c r="BU150" s="142"/>
      <c r="BV150" s="144"/>
      <c r="BW150" s="145"/>
      <c r="BX150" s="142"/>
      <c r="BY150" s="144"/>
    </row>
    <row r="151" spans="1:77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3501</v>
      </c>
      <c r="I151" s="366"/>
      <c r="J151" s="174">
        <v>33475</v>
      </c>
      <c r="K151" s="174"/>
      <c r="L151" s="174"/>
      <c r="M151" s="174"/>
      <c r="N151" s="367">
        <f t="shared" si="62"/>
        <v>33475</v>
      </c>
      <c r="O151" s="366"/>
      <c r="P151" s="174"/>
      <c r="Q151" s="174"/>
      <c r="R151" s="174"/>
      <c r="S151" s="174"/>
      <c r="T151" s="367">
        <f t="shared" si="48"/>
        <v>0</v>
      </c>
      <c r="U151" s="172"/>
      <c r="V151" s="137"/>
      <c r="W151" s="137"/>
      <c r="X151" s="137"/>
      <c r="Y151" s="137">
        <v>31200</v>
      </c>
      <c r="Z151" s="138">
        <f t="shared" si="63"/>
        <v>31200</v>
      </c>
      <c r="AA151" s="160"/>
      <c r="AB151" s="146"/>
      <c r="AC151" s="146"/>
      <c r="AD151" s="146"/>
      <c r="AE151" s="146"/>
      <c r="AF151" s="138">
        <f t="shared" si="49"/>
        <v>0</v>
      </c>
      <c r="AG151" s="205"/>
      <c r="AH151" s="146"/>
      <c r="AI151" s="146"/>
      <c r="AJ151" s="146"/>
      <c r="AK151" s="146">
        <v>28000</v>
      </c>
      <c r="AL151" s="138">
        <f t="shared" si="50"/>
        <v>28000</v>
      </c>
      <c r="AM151" s="160"/>
      <c r="AN151" s="146"/>
      <c r="AO151" s="146"/>
      <c r="AP151" s="146"/>
      <c r="AQ151" s="146"/>
      <c r="AR151" s="138">
        <f t="shared" si="64"/>
        <v>0</v>
      </c>
      <c r="AS151" s="160"/>
      <c r="AT151" s="146"/>
      <c r="AU151" s="146"/>
      <c r="AV151" s="146"/>
      <c r="AW151" s="146"/>
      <c r="AX151" s="138">
        <f t="shared" si="65"/>
        <v>0</v>
      </c>
      <c r="AY151" s="172"/>
      <c r="AZ151" s="137"/>
      <c r="BA151" s="137"/>
      <c r="BB151" s="137"/>
      <c r="BC151" s="137"/>
      <c r="BD151" s="138">
        <f t="shared" si="66"/>
        <v>0</v>
      </c>
      <c r="BE151" s="172">
        <f t="shared" si="51"/>
        <v>0</v>
      </c>
      <c r="BF151" s="137">
        <f t="shared" si="52"/>
        <v>33475</v>
      </c>
      <c r="BG151" s="137">
        <f t="shared" si="53"/>
        <v>0</v>
      </c>
      <c r="BH151" s="137">
        <f t="shared" si="54"/>
        <v>0</v>
      </c>
      <c r="BI151" s="137">
        <f t="shared" si="55"/>
        <v>59200</v>
      </c>
      <c r="BJ151" s="173">
        <f t="shared" si="56"/>
        <v>92675</v>
      </c>
      <c r="BK151" s="172">
        <f t="shared" si="57"/>
        <v>0</v>
      </c>
      <c r="BL151" s="137">
        <f t="shared" si="58"/>
        <v>0</v>
      </c>
      <c r="BM151" s="137">
        <f t="shared" si="59"/>
        <v>0</v>
      </c>
      <c r="BN151" s="137">
        <f t="shared" si="60"/>
        <v>0</v>
      </c>
      <c r="BO151" s="137">
        <f t="shared" si="61"/>
        <v>0</v>
      </c>
      <c r="BP151" s="173">
        <f t="shared" si="67"/>
        <v>0</v>
      </c>
      <c r="BQ151" s="140"/>
      <c r="BR151" s="141"/>
      <c r="BS151" s="142"/>
      <c r="BT151" s="146"/>
      <c r="BU151" s="142"/>
      <c r="BV151" s="144"/>
      <c r="BW151" s="145"/>
      <c r="BX151" s="142"/>
      <c r="BY151" s="144"/>
    </row>
    <row r="152" spans="1:77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62"/>
        <v>64350</v>
      </c>
      <c r="O152" s="366"/>
      <c r="P152" s="174"/>
      <c r="Q152" s="174"/>
      <c r="R152" s="174"/>
      <c r="S152" s="174"/>
      <c r="T152" s="367">
        <f t="shared" si="48"/>
        <v>0</v>
      </c>
      <c r="U152" s="172"/>
      <c r="V152" s="137"/>
      <c r="W152" s="137"/>
      <c r="X152" s="137"/>
      <c r="Y152" s="137">
        <v>48000</v>
      </c>
      <c r="Z152" s="138">
        <f t="shared" si="63"/>
        <v>48000</v>
      </c>
      <c r="AA152" s="160"/>
      <c r="AB152" s="146"/>
      <c r="AC152" s="146"/>
      <c r="AD152" s="146"/>
      <c r="AE152" s="146">
        <v>250000</v>
      </c>
      <c r="AF152" s="138">
        <f t="shared" si="49"/>
        <v>250000</v>
      </c>
      <c r="AG152" s="205"/>
      <c r="AH152" s="146"/>
      <c r="AI152" s="146"/>
      <c r="AJ152" s="146"/>
      <c r="AK152" s="146">
        <v>113000</v>
      </c>
      <c r="AL152" s="138">
        <f t="shared" si="50"/>
        <v>113000</v>
      </c>
      <c r="AM152" s="160"/>
      <c r="AN152" s="146"/>
      <c r="AO152" s="146"/>
      <c r="AP152" s="146"/>
      <c r="AQ152" s="146"/>
      <c r="AR152" s="138">
        <f t="shared" si="64"/>
        <v>0</v>
      </c>
      <c r="AS152" s="160"/>
      <c r="AT152" s="146"/>
      <c r="AU152" s="146"/>
      <c r="AV152" s="146"/>
      <c r="AW152" s="146"/>
      <c r="AX152" s="138">
        <f t="shared" si="65"/>
        <v>0</v>
      </c>
      <c r="AY152" s="172"/>
      <c r="AZ152" s="137"/>
      <c r="BA152" s="137"/>
      <c r="BB152" s="137"/>
      <c r="BC152" s="137"/>
      <c r="BD152" s="138">
        <f t="shared" si="66"/>
        <v>0</v>
      </c>
      <c r="BE152" s="172">
        <f t="shared" si="51"/>
        <v>0</v>
      </c>
      <c r="BF152" s="137">
        <f t="shared" si="52"/>
        <v>64350</v>
      </c>
      <c r="BG152" s="137">
        <f t="shared" si="53"/>
        <v>0</v>
      </c>
      <c r="BH152" s="137">
        <f t="shared" si="54"/>
        <v>0</v>
      </c>
      <c r="BI152" s="137">
        <f t="shared" si="55"/>
        <v>411000</v>
      </c>
      <c r="BJ152" s="173">
        <f t="shared" si="56"/>
        <v>475350</v>
      </c>
      <c r="BK152" s="172">
        <f t="shared" si="57"/>
        <v>0</v>
      </c>
      <c r="BL152" s="137">
        <f t="shared" si="58"/>
        <v>0</v>
      </c>
      <c r="BM152" s="137">
        <f t="shared" si="59"/>
        <v>0</v>
      </c>
      <c r="BN152" s="137">
        <f t="shared" si="60"/>
        <v>0</v>
      </c>
      <c r="BO152" s="137">
        <f t="shared" si="61"/>
        <v>0</v>
      </c>
      <c r="BP152" s="173">
        <f t="shared" si="67"/>
        <v>0</v>
      </c>
      <c r="BQ152" s="140"/>
      <c r="BR152" s="141"/>
      <c r="BS152" s="142"/>
      <c r="BT152" s="146"/>
      <c r="BU152" s="142"/>
      <c r="BV152" s="144"/>
      <c r="BW152" s="145"/>
      <c r="BX152" s="142"/>
      <c r="BY152" s="144"/>
    </row>
    <row r="153" spans="1:77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62"/>
        <v>3250</v>
      </c>
      <c r="O153" s="366"/>
      <c r="P153" s="174"/>
      <c r="Q153" s="174"/>
      <c r="R153" s="174"/>
      <c r="S153" s="174"/>
      <c r="T153" s="367">
        <f t="shared" si="48"/>
        <v>0</v>
      </c>
      <c r="U153" s="172"/>
      <c r="V153" s="137"/>
      <c r="W153" s="137"/>
      <c r="X153" s="137"/>
      <c r="Y153" s="137">
        <v>31200</v>
      </c>
      <c r="Z153" s="138">
        <f t="shared" si="63"/>
        <v>31200</v>
      </c>
      <c r="AA153" s="160"/>
      <c r="AB153" s="146"/>
      <c r="AC153" s="146"/>
      <c r="AD153" s="146"/>
      <c r="AE153" s="146"/>
      <c r="AF153" s="138">
        <f t="shared" si="49"/>
        <v>0</v>
      </c>
      <c r="AG153" s="205"/>
      <c r="AH153" s="146"/>
      <c r="AI153" s="146"/>
      <c r="AJ153" s="146"/>
      <c r="AK153" s="146">
        <v>19000</v>
      </c>
      <c r="AL153" s="138">
        <f t="shared" si="50"/>
        <v>19000</v>
      </c>
      <c r="AM153" s="160"/>
      <c r="AN153" s="146"/>
      <c r="AO153" s="146"/>
      <c r="AP153" s="146"/>
      <c r="AQ153" s="146"/>
      <c r="AR153" s="138">
        <f t="shared" si="64"/>
        <v>0</v>
      </c>
      <c r="AS153" s="160"/>
      <c r="AT153" s="146"/>
      <c r="AU153" s="146"/>
      <c r="AV153" s="146"/>
      <c r="AW153" s="146"/>
      <c r="AX153" s="138">
        <f t="shared" si="65"/>
        <v>0</v>
      </c>
      <c r="AY153" s="172"/>
      <c r="AZ153" s="137"/>
      <c r="BA153" s="137"/>
      <c r="BB153" s="137"/>
      <c r="BC153" s="137"/>
      <c r="BD153" s="138">
        <f t="shared" si="66"/>
        <v>0</v>
      </c>
      <c r="BE153" s="172">
        <f t="shared" si="51"/>
        <v>0</v>
      </c>
      <c r="BF153" s="137">
        <f t="shared" si="52"/>
        <v>3250</v>
      </c>
      <c r="BG153" s="137">
        <f t="shared" si="53"/>
        <v>0</v>
      </c>
      <c r="BH153" s="137">
        <f t="shared" si="54"/>
        <v>0</v>
      </c>
      <c r="BI153" s="137">
        <f t="shared" si="55"/>
        <v>50200</v>
      </c>
      <c r="BJ153" s="173">
        <f t="shared" si="56"/>
        <v>53450</v>
      </c>
      <c r="BK153" s="172">
        <f t="shared" si="57"/>
        <v>0</v>
      </c>
      <c r="BL153" s="137">
        <f t="shared" si="58"/>
        <v>0</v>
      </c>
      <c r="BM153" s="137">
        <f t="shared" si="59"/>
        <v>0</v>
      </c>
      <c r="BN153" s="137">
        <f t="shared" si="60"/>
        <v>0</v>
      </c>
      <c r="BO153" s="137">
        <f t="shared" si="61"/>
        <v>0</v>
      </c>
      <c r="BP153" s="173">
        <f t="shared" si="67"/>
        <v>0</v>
      </c>
      <c r="BQ153" s="140"/>
      <c r="BR153" s="141"/>
      <c r="BS153" s="142"/>
      <c r="BT153" s="146"/>
      <c r="BU153" s="142"/>
      <c r="BV153" s="144"/>
      <c r="BW153" s="145"/>
      <c r="BX153" s="142"/>
      <c r="BY153" s="144"/>
    </row>
    <row r="154" spans="1:77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62"/>
        <v>0</v>
      </c>
      <c r="O154" s="366"/>
      <c r="P154" s="174"/>
      <c r="Q154" s="174"/>
      <c r="R154" s="174"/>
      <c r="S154" s="174"/>
      <c r="T154" s="367">
        <f t="shared" si="48"/>
        <v>0</v>
      </c>
      <c r="U154" s="172"/>
      <c r="V154" s="137"/>
      <c r="W154" s="137"/>
      <c r="X154" s="137"/>
      <c r="Y154" s="137">
        <v>19200</v>
      </c>
      <c r="Z154" s="138">
        <f t="shared" si="63"/>
        <v>19200</v>
      </c>
      <c r="AA154" s="160"/>
      <c r="AB154" s="146"/>
      <c r="AC154" s="146"/>
      <c r="AD154" s="146"/>
      <c r="AE154" s="146"/>
      <c r="AF154" s="138">
        <f t="shared" si="49"/>
        <v>0</v>
      </c>
      <c r="AG154" s="205"/>
      <c r="AH154" s="146"/>
      <c r="AI154" s="146"/>
      <c r="AJ154" s="146"/>
      <c r="AK154" s="146"/>
      <c r="AL154" s="138">
        <f t="shared" si="50"/>
        <v>0</v>
      </c>
      <c r="AM154" s="160"/>
      <c r="AN154" s="146"/>
      <c r="AO154" s="146"/>
      <c r="AP154" s="146"/>
      <c r="AQ154" s="146"/>
      <c r="AR154" s="138">
        <f t="shared" si="64"/>
        <v>0</v>
      </c>
      <c r="AS154" s="160"/>
      <c r="AT154" s="146"/>
      <c r="AU154" s="146"/>
      <c r="AV154" s="146"/>
      <c r="AW154" s="146"/>
      <c r="AX154" s="138">
        <f t="shared" si="65"/>
        <v>0</v>
      </c>
      <c r="AY154" s="172"/>
      <c r="AZ154" s="137"/>
      <c r="BA154" s="137"/>
      <c r="BB154" s="137"/>
      <c r="BC154" s="137"/>
      <c r="BD154" s="138">
        <f t="shared" si="66"/>
        <v>0</v>
      </c>
      <c r="BE154" s="172">
        <f t="shared" si="51"/>
        <v>0</v>
      </c>
      <c r="BF154" s="137">
        <f t="shared" si="52"/>
        <v>0</v>
      </c>
      <c r="BG154" s="137">
        <f t="shared" si="53"/>
        <v>0</v>
      </c>
      <c r="BH154" s="137">
        <f t="shared" si="54"/>
        <v>0</v>
      </c>
      <c r="BI154" s="137">
        <f t="shared" si="55"/>
        <v>19200</v>
      </c>
      <c r="BJ154" s="173">
        <f t="shared" si="56"/>
        <v>19200</v>
      </c>
      <c r="BK154" s="172">
        <f t="shared" si="57"/>
        <v>0</v>
      </c>
      <c r="BL154" s="137">
        <f t="shared" si="58"/>
        <v>0</v>
      </c>
      <c r="BM154" s="137">
        <f t="shared" si="59"/>
        <v>0</v>
      </c>
      <c r="BN154" s="137">
        <f t="shared" si="60"/>
        <v>0</v>
      </c>
      <c r="BO154" s="137">
        <f t="shared" si="61"/>
        <v>0</v>
      </c>
      <c r="BP154" s="173">
        <f t="shared" si="67"/>
        <v>0</v>
      </c>
      <c r="BQ154" s="140"/>
      <c r="BR154" s="141"/>
      <c r="BS154" s="142"/>
      <c r="BT154" s="146"/>
      <c r="BU154" s="142"/>
      <c r="BV154" s="144"/>
      <c r="BW154" s="145"/>
      <c r="BX154" s="142"/>
      <c r="BY154" s="144"/>
    </row>
    <row r="155" spans="1:77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/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63"/>
        <v>52000</v>
      </c>
      <c r="AA155" s="160"/>
      <c r="AB155" s="146"/>
      <c r="AC155" s="146"/>
      <c r="AD155" s="146"/>
      <c r="AE155" s="146"/>
      <c r="AF155" s="138">
        <f t="shared" si="49"/>
        <v>0</v>
      </c>
      <c r="AG155" s="205"/>
      <c r="AH155" s="146"/>
      <c r="AI155" s="146"/>
      <c r="AJ155" s="146"/>
      <c r="AK155" s="146"/>
      <c r="AL155" s="138">
        <v>0</v>
      </c>
      <c r="AM155" s="160"/>
      <c r="AN155" s="146"/>
      <c r="AO155" s="146"/>
      <c r="AP155" s="146"/>
      <c r="AQ155" s="146"/>
      <c r="AR155" s="138">
        <f t="shared" si="64"/>
        <v>0</v>
      </c>
      <c r="AS155" s="160"/>
      <c r="AT155" s="146"/>
      <c r="AU155" s="146"/>
      <c r="AV155" s="146"/>
      <c r="AW155" s="146"/>
      <c r="AX155" s="138">
        <f t="shared" si="65"/>
        <v>0</v>
      </c>
      <c r="AY155" s="172"/>
      <c r="AZ155" s="137"/>
      <c r="BA155" s="137"/>
      <c r="BB155" s="137"/>
      <c r="BC155" s="137"/>
      <c r="BD155" s="138">
        <f t="shared" si="66"/>
        <v>0</v>
      </c>
      <c r="BE155" s="172">
        <f t="shared" si="51"/>
        <v>0</v>
      </c>
      <c r="BF155" s="137">
        <f t="shared" si="52"/>
        <v>0</v>
      </c>
      <c r="BG155" s="137">
        <f t="shared" si="53"/>
        <v>0</v>
      </c>
      <c r="BH155" s="137">
        <f t="shared" si="54"/>
        <v>0</v>
      </c>
      <c r="BI155" s="137">
        <f t="shared" si="55"/>
        <v>52000</v>
      </c>
      <c r="BJ155" s="173">
        <f t="shared" si="56"/>
        <v>52000</v>
      </c>
      <c r="BK155" s="172">
        <f t="shared" si="57"/>
        <v>0</v>
      </c>
      <c r="BL155" s="137">
        <f t="shared" si="58"/>
        <v>0</v>
      </c>
      <c r="BM155" s="137">
        <f t="shared" si="59"/>
        <v>0</v>
      </c>
      <c r="BN155" s="137">
        <f t="shared" si="60"/>
        <v>0</v>
      </c>
      <c r="BO155" s="137">
        <f t="shared" si="61"/>
        <v>0</v>
      </c>
      <c r="BP155" s="173"/>
      <c r="BQ155" s="140"/>
      <c r="BR155" s="141"/>
      <c r="BS155" s="142"/>
      <c r="BT155" s="146"/>
      <c r="BU155" s="142"/>
      <c r="BV155" s="144"/>
      <c r="BW155" s="145"/>
      <c r="BX155" s="142"/>
      <c r="BY155" s="144"/>
    </row>
    <row r="156" spans="1:77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62"/>
        <v>0</v>
      </c>
      <c r="O156" s="366"/>
      <c r="P156" s="174"/>
      <c r="Q156" s="174"/>
      <c r="R156" s="174"/>
      <c r="S156" s="174"/>
      <c r="T156" s="367">
        <f t="shared" si="48"/>
        <v>0</v>
      </c>
      <c r="U156" s="172"/>
      <c r="V156" s="137"/>
      <c r="W156" s="137"/>
      <c r="X156" s="137"/>
      <c r="Y156" s="137"/>
      <c r="Z156" s="138">
        <f t="shared" si="63"/>
        <v>0</v>
      </c>
      <c r="AA156" s="160"/>
      <c r="AB156" s="146"/>
      <c r="AC156" s="146"/>
      <c r="AD156" s="146"/>
      <c r="AE156" s="146"/>
      <c r="AF156" s="138">
        <f t="shared" si="49"/>
        <v>0</v>
      </c>
      <c r="AG156" s="205"/>
      <c r="AH156" s="146"/>
      <c r="AI156" s="146"/>
      <c r="AJ156" s="146"/>
      <c r="AK156" s="146"/>
      <c r="AL156" s="138">
        <f t="shared" si="50"/>
        <v>0</v>
      </c>
      <c r="AM156" s="160"/>
      <c r="AN156" s="146"/>
      <c r="AO156" s="146"/>
      <c r="AP156" s="146"/>
      <c r="AQ156" s="146"/>
      <c r="AR156" s="138">
        <f t="shared" si="64"/>
        <v>0</v>
      </c>
      <c r="AS156" s="160"/>
      <c r="AT156" s="146"/>
      <c r="AU156" s="146"/>
      <c r="AV156" s="146"/>
      <c r="AW156" s="146"/>
      <c r="AX156" s="138">
        <f t="shared" si="65"/>
        <v>0</v>
      </c>
      <c r="AY156" s="172"/>
      <c r="AZ156" s="137"/>
      <c r="BA156" s="137"/>
      <c r="BB156" s="137"/>
      <c r="BC156" s="137"/>
      <c r="BD156" s="138">
        <f t="shared" si="66"/>
        <v>0</v>
      </c>
      <c r="BE156" s="172">
        <f t="shared" si="51"/>
        <v>0</v>
      </c>
      <c r="BF156" s="137">
        <f t="shared" si="52"/>
        <v>0</v>
      </c>
      <c r="BG156" s="137">
        <f t="shared" si="53"/>
        <v>0</v>
      </c>
      <c r="BH156" s="137">
        <f t="shared" si="54"/>
        <v>0</v>
      </c>
      <c r="BI156" s="137">
        <f t="shared" si="55"/>
        <v>0</v>
      </c>
      <c r="BJ156" s="173">
        <f t="shared" si="56"/>
        <v>0</v>
      </c>
      <c r="BK156" s="172">
        <f t="shared" si="57"/>
        <v>0</v>
      </c>
      <c r="BL156" s="137">
        <f t="shared" si="58"/>
        <v>0</v>
      </c>
      <c r="BM156" s="137">
        <f t="shared" si="59"/>
        <v>0</v>
      </c>
      <c r="BN156" s="137">
        <f t="shared" si="60"/>
        <v>0</v>
      </c>
      <c r="BO156" s="137">
        <f t="shared" si="61"/>
        <v>0</v>
      </c>
      <c r="BP156" s="173">
        <f t="shared" si="67"/>
        <v>0</v>
      </c>
      <c r="BQ156" s="140"/>
      <c r="BR156" s="141"/>
      <c r="BS156" s="142"/>
      <c r="BT156" s="146"/>
      <c r="BU156" s="142"/>
      <c r="BV156" s="144"/>
      <c r="BW156" s="145"/>
      <c r="BX156" s="142"/>
      <c r="BY156" s="144"/>
    </row>
    <row r="157" spans="1:77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62"/>
        <v>56225</v>
      </c>
      <c r="O157" s="366"/>
      <c r="P157" s="174"/>
      <c r="Q157" s="174"/>
      <c r="R157" s="174"/>
      <c r="S157" s="174"/>
      <c r="T157" s="367">
        <f t="shared" si="48"/>
        <v>0</v>
      </c>
      <c r="U157" s="172"/>
      <c r="V157" s="137"/>
      <c r="W157" s="137"/>
      <c r="X157" s="137"/>
      <c r="Y157" s="137"/>
      <c r="Z157" s="138">
        <f t="shared" si="63"/>
        <v>0</v>
      </c>
      <c r="AA157" s="160"/>
      <c r="AB157" s="146"/>
      <c r="AC157" s="146"/>
      <c r="AD157" s="146"/>
      <c r="AE157" s="146"/>
      <c r="AF157" s="138">
        <f t="shared" si="49"/>
        <v>0</v>
      </c>
      <c r="AG157" s="205"/>
      <c r="AH157" s="146"/>
      <c r="AI157" s="146"/>
      <c r="AJ157" s="146"/>
      <c r="AK157" s="146">
        <v>150000</v>
      </c>
      <c r="AL157" s="138">
        <f t="shared" si="50"/>
        <v>150000</v>
      </c>
      <c r="AM157" s="160"/>
      <c r="AN157" s="146"/>
      <c r="AO157" s="146"/>
      <c r="AP157" s="146"/>
      <c r="AQ157" s="146"/>
      <c r="AR157" s="138">
        <f t="shared" si="64"/>
        <v>0</v>
      </c>
      <c r="AS157" s="160"/>
      <c r="AT157" s="146"/>
      <c r="AU157" s="146"/>
      <c r="AV157" s="146"/>
      <c r="AW157" s="146"/>
      <c r="AX157" s="138">
        <f t="shared" si="65"/>
        <v>0</v>
      </c>
      <c r="AY157" s="172"/>
      <c r="AZ157" s="137"/>
      <c r="BA157" s="137"/>
      <c r="BB157" s="137"/>
      <c r="BC157" s="137"/>
      <c r="BD157" s="138">
        <f t="shared" si="66"/>
        <v>0</v>
      </c>
      <c r="BE157" s="172">
        <f t="shared" si="51"/>
        <v>0</v>
      </c>
      <c r="BF157" s="137">
        <f t="shared" si="52"/>
        <v>56225</v>
      </c>
      <c r="BG157" s="137">
        <f t="shared" si="53"/>
        <v>0</v>
      </c>
      <c r="BH157" s="137">
        <f t="shared" si="54"/>
        <v>0</v>
      </c>
      <c r="BI157" s="137">
        <f t="shared" si="55"/>
        <v>150000</v>
      </c>
      <c r="BJ157" s="173">
        <f t="shared" si="56"/>
        <v>206225</v>
      </c>
      <c r="BK157" s="172">
        <f t="shared" si="57"/>
        <v>0</v>
      </c>
      <c r="BL157" s="137">
        <f t="shared" si="58"/>
        <v>0</v>
      </c>
      <c r="BM157" s="137">
        <f t="shared" si="59"/>
        <v>0</v>
      </c>
      <c r="BN157" s="137">
        <f t="shared" si="60"/>
        <v>0</v>
      </c>
      <c r="BO157" s="137">
        <f t="shared" si="61"/>
        <v>0</v>
      </c>
      <c r="BP157" s="173">
        <f t="shared" si="67"/>
        <v>0</v>
      </c>
      <c r="BQ157" s="140"/>
      <c r="BR157" s="141"/>
      <c r="BS157" s="142"/>
      <c r="BT157" s="146"/>
      <c r="BU157" s="142"/>
      <c r="BV157" s="144"/>
      <c r="BW157" s="145"/>
      <c r="BX157" s="142"/>
      <c r="BY157" s="144"/>
    </row>
    <row r="158" spans="1:77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62"/>
        <v>446550</v>
      </c>
      <c r="O158" s="366"/>
      <c r="P158" s="174"/>
      <c r="Q158" s="174"/>
      <c r="R158" s="174"/>
      <c r="S158" s="174"/>
      <c r="T158" s="367">
        <f t="shared" si="48"/>
        <v>0</v>
      </c>
      <c r="U158" s="172"/>
      <c r="V158" s="137"/>
      <c r="W158" s="137"/>
      <c r="X158" s="137"/>
      <c r="Y158" s="137">
        <v>148000</v>
      </c>
      <c r="Z158" s="138">
        <f t="shared" si="63"/>
        <v>148000</v>
      </c>
      <c r="AA158" s="160"/>
      <c r="AB158" s="146"/>
      <c r="AC158" s="146"/>
      <c r="AD158" s="146"/>
      <c r="AE158" s="146">
        <v>929000</v>
      </c>
      <c r="AF158" s="138">
        <f t="shared" si="49"/>
        <v>929000</v>
      </c>
      <c r="AG158" s="205"/>
      <c r="AH158" s="146"/>
      <c r="AI158" s="146"/>
      <c r="AJ158" s="146"/>
      <c r="AK158" s="146">
        <v>289000</v>
      </c>
      <c r="AL158" s="138">
        <f t="shared" si="50"/>
        <v>289000</v>
      </c>
      <c r="AM158" s="160"/>
      <c r="AN158" s="146"/>
      <c r="AO158" s="146"/>
      <c r="AP158" s="146"/>
      <c r="AQ158" s="146"/>
      <c r="AR158" s="138">
        <f t="shared" si="64"/>
        <v>0</v>
      </c>
      <c r="AS158" s="160"/>
      <c r="AT158" s="146"/>
      <c r="AU158" s="146"/>
      <c r="AV158" s="146"/>
      <c r="AW158" s="146"/>
      <c r="AX158" s="138">
        <f t="shared" si="65"/>
        <v>0</v>
      </c>
      <c r="AY158" s="172"/>
      <c r="AZ158" s="137"/>
      <c r="BA158" s="137"/>
      <c r="BB158" s="137"/>
      <c r="BC158" s="137"/>
      <c r="BD158" s="138">
        <f t="shared" si="66"/>
        <v>0</v>
      </c>
      <c r="BE158" s="172">
        <f t="shared" si="51"/>
        <v>0</v>
      </c>
      <c r="BF158" s="137">
        <f t="shared" si="52"/>
        <v>446550</v>
      </c>
      <c r="BG158" s="137">
        <f t="shared" si="53"/>
        <v>0</v>
      </c>
      <c r="BH158" s="137">
        <f t="shared" si="54"/>
        <v>0</v>
      </c>
      <c r="BI158" s="137">
        <f t="shared" si="55"/>
        <v>1366000</v>
      </c>
      <c r="BJ158" s="173">
        <f t="shared" si="56"/>
        <v>1812550</v>
      </c>
      <c r="BK158" s="172">
        <f t="shared" si="57"/>
        <v>0</v>
      </c>
      <c r="BL158" s="137">
        <f t="shared" si="58"/>
        <v>0</v>
      </c>
      <c r="BM158" s="137">
        <f t="shared" si="59"/>
        <v>0</v>
      </c>
      <c r="BN158" s="137">
        <f t="shared" si="60"/>
        <v>0</v>
      </c>
      <c r="BO158" s="137">
        <f t="shared" si="61"/>
        <v>0</v>
      </c>
      <c r="BP158" s="173">
        <f t="shared" si="67"/>
        <v>0</v>
      </c>
      <c r="BQ158" s="140"/>
      <c r="BR158" s="141"/>
      <c r="BS158" s="142"/>
      <c r="BT158" s="146"/>
      <c r="BU158" s="142"/>
      <c r="BV158" s="144"/>
      <c r="BW158" s="145"/>
      <c r="BX158" s="142"/>
      <c r="BY158" s="144"/>
    </row>
    <row r="159" spans="1:77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62"/>
        <v>27625</v>
      </c>
      <c r="O159" s="366"/>
      <c r="P159" s="174"/>
      <c r="Q159" s="174"/>
      <c r="R159" s="174"/>
      <c r="S159" s="174"/>
      <c r="T159" s="367">
        <f t="shared" si="48"/>
        <v>0</v>
      </c>
      <c r="U159" s="172"/>
      <c r="V159" s="137"/>
      <c r="W159" s="137"/>
      <c r="X159" s="137"/>
      <c r="Y159" s="137">
        <v>16000</v>
      </c>
      <c r="Z159" s="138">
        <f t="shared" si="63"/>
        <v>16000</v>
      </c>
      <c r="AA159" s="160"/>
      <c r="AB159" s="146"/>
      <c r="AC159" s="146"/>
      <c r="AD159" s="146"/>
      <c r="AE159" s="146">
        <v>16000</v>
      </c>
      <c r="AF159" s="138">
        <f t="shared" si="49"/>
        <v>16000</v>
      </c>
      <c r="AG159" s="205"/>
      <c r="AH159" s="146"/>
      <c r="AI159" s="146"/>
      <c r="AJ159" s="146"/>
      <c r="AK159" s="146">
        <v>13000</v>
      </c>
      <c r="AL159" s="138">
        <f t="shared" si="50"/>
        <v>13000</v>
      </c>
      <c r="AM159" s="160"/>
      <c r="AN159" s="146"/>
      <c r="AO159" s="146"/>
      <c r="AP159" s="146"/>
      <c r="AQ159" s="146"/>
      <c r="AR159" s="138">
        <f t="shared" si="64"/>
        <v>0</v>
      </c>
      <c r="AS159" s="160"/>
      <c r="AT159" s="146"/>
      <c r="AU159" s="146"/>
      <c r="AV159" s="146"/>
      <c r="AW159" s="146"/>
      <c r="AX159" s="138">
        <f t="shared" si="65"/>
        <v>0</v>
      </c>
      <c r="AY159" s="172"/>
      <c r="AZ159" s="137"/>
      <c r="BA159" s="137"/>
      <c r="BB159" s="137"/>
      <c r="BC159" s="137"/>
      <c r="BD159" s="138">
        <f t="shared" si="66"/>
        <v>0</v>
      </c>
      <c r="BE159" s="172">
        <f t="shared" si="51"/>
        <v>0</v>
      </c>
      <c r="BF159" s="137">
        <f t="shared" si="52"/>
        <v>27625</v>
      </c>
      <c r="BG159" s="137">
        <f t="shared" si="53"/>
        <v>0</v>
      </c>
      <c r="BH159" s="137">
        <f t="shared" si="54"/>
        <v>0</v>
      </c>
      <c r="BI159" s="137">
        <f t="shared" si="55"/>
        <v>45000</v>
      </c>
      <c r="BJ159" s="173">
        <f t="shared" si="56"/>
        <v>72625</v>
      </c>
      <c r="BK159" s="172">
        <f t="shared" si="57"/>
        <v>0</v>
      </c>
      <c r="BL159" s="137">
        <f t="shared" si="58"/>
        <v>0</v>
      </c>
      <c r="BM159" s="137">
        <f t="shared" si="59"/>
        <v>0</v>
      </c>
      <c r="BN159" s="137">
        <f t="shared" si="60"/>
        <v>0</v>
      </c>
      <c r="BO159" s="137">
        <f t="shared" si="61"/>
        <v>0</v>
      </c>
      <c r="BP159" s="173">
        <f t="shared" si="67"/>
        <v>0</v>
      </c>
      <c r="BQ159" s="140"/>
      <c r="BR159" s="141"/>
      <c r="BS159" s="142"/>
      <c r="BT159" s="146"/>
      <c r="BU159" s="142"/>
      <c r="BV159" s="144"/>
      <c r="BW159" s="145"/>
      <c r="BX159" s="142"/>
      <c r="BY159" s="144"/>
    </row>
    <row r="160" spans="1:77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62"/>
        <v>4550</v>
      </c>
      <c r="O160" s="366"/>
      <c r="P160" s="174"/>
      <c r="Q160" s="174"/>
      <c r="R160" s="174"/>
      <c r="S160" s="174"/>
      <c r="T160" s="367">
        <f t="shared" si="48"/>
        <v>0</v>
      </c>
      <c r="U160" s="172"/>
      <c r="V160" s="137"/>
      <c r="W160" s="137"/>
      <c r="X160" s="137"/>
      <c r="Y160" s="137">
        <v>16000</v>
      </c>
      <c r="Z160" s="138">
        <f t="shared" si="63"/>
        <v>16000</v>
      </c>
      <c r="AA160" s="160"/>
      <c r="AB160" s="146"/>
      <c r="AC160" s="146"/>
      <c r="AD160" s="146"/>
      <c r="AE160" s="146"/>
      <c r="AF160" s="138">
        <f t="shared" si="49"/>
        <v>0</v>
      </c>
      <c r="AG160" s="205"/>
      <c r="AH160" s="146"/>
      <c r="AI160" s="146"/>
      <c r="AJ160" s="146"/>
      <c r="AK160" s="146">
        <v>58000</v>
      </c>
      <c r="AL160" s="138">
        <f t="shared" si="50"/>
        <v>58000</v>
      </c>
      <c r="AM160" s="160"/>
      <c r="AN160" s="146"/>
      <c r="AO160" s="146"/>
      <c r="AP160" s="146"/>
      <c r="AQ160" s="146"/>
      <c r="AR160" s="138">
        <f t="shared" si="64"/>
        <v>0</v>
      </c>
      <c r="AS160" s="160"/>
      <c r="AT160" s="146"/>
      <c r="AU160" s="146"/>
      <c r="AV160" s="146"/>
      <c r="AW160" s="146"/>
      <c r="AX160" s="138">
        <f t="shared" si="65"/>
        <v>0</v>
      </c>
      <c r="AY160" s="172"/>
      <c r="AZ160" s="137"/>
      <c r="BA160" s="137"/>
      <c r="BB160" s="137"/>
      <c r="BC160" s="137"/>
      <c r="BD160" s="138">
        <f t="shared" si="66"/>
        <v>0</v>
      </c>
      <c r="BE160" s="172">
        <f t="shared" si="51"/>
        <v>0</v>
      </c>
      <c r="BF160" s="137">
        <f t="shared" si="52"/>
        <v>4550</v>
      </c>
      <c r="BG160" s="137">
        <f t="shared" si="53"/>
        <v>0</v>
      </c>
      <c r="BH160" s="137">
        <f t="shared" si="54"/>
        <v>0</v>
      </c>
      <c r="BI160" s="137">
        <f t="shared" si="55"/>
        <v>74000</v>
      </c>
      <c r="BJ160" s="173">
        <f t="shared" si="56"/>
        <v>78550</v>
      </c>
      <c r="BK160" s="172">
        <f t="shared" si="57"/>
        <v>0</v>
      </c>
      <c r="BL160" s="137">
        <f t="shared" si="58"/>
        <v>0</v>
      </c>
      <c r="BM160" s="137">
        <f t="shared" si="59"/>
        <v>0</v>
      </c>
      <c r="BN160" s="137">
        <f t="shared" si="60"/>
        <v>0</v>
      </c>
      <c r="BO160" s="137">
        <f t="shared" si="61"/>
        <v>0</v>
      </c>
      <c r="BP160" s="173">
        <f t="shared" si="67"/>
        <v>0</v>
      </c>
      <c r="BQ160" s="140"/>
      <c r="BR160" s="141"/>
      <c r="BS160" s="142"/>
      <c r="BT160" s="146"/>
      <c r="BU160" s="142"/>
      <c r="BV160" s="144"/>
      <c r="BW160" s="145"/>
      <c r="BX160" s="142"/>
      <c r="BY160" s="144"/>
    </row>
    <row r="161" spans="1:77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62"/>
        <v>35750</v>
      </c>
      <c r="O161" s="366"/>
      <c r="P161" s="174"/>
      <c r="Q161" s="174"/>
      <c r="R161" s="174"/>
      <c r="S161" s="174"/>
      <c r="T161" s="367">
        <f t="shared" si="48"/>
        <v>0</v>
      </c>
      <c r="U161" s="172"/>
      <c r="V161" s="137"/>
      <c r="W161" s="137"/>
      <c r="X161" s="137"/>
      <c r="Y161" s="137">
        <v>33600</v>
      </c>
      <c r="Z161" s="138">
        <f t="shared" si="63"/>
        <v>33600</v>
      </c>
      <c r="AA161" s="160"/>
      <c r="AB161" s="146"/>
      <c r="AC161" s="146"/>
      <c r="AD161" s="146"/>
      <c r="AE161" s="146">
        <v>66000</v>
      </c>
      <c r="AF161" s="138">
        <f t="shared" si="49"/>
        <v>66000</v>
      </c>
      <c r="AG161" s="205"/>
      <c r="AH161" s="146"/>
      <c r="AI161" s="146"/>
      <c r="AJ161" s="146"/>
      <c r="AK161" s="146">
        <v>63000</v>
      </c>
      <c r="AL161" s="138">
        <f t="shared" si="50"/>
        <v>63000</v>
      </c>
      <c r="AM161" s="160"/>
      <c r="AN161" s="146"/>
      <c r="AO161" s="146"/>
      <c r="AP161" s="146"/>
      <c r="AQ161" s="146"/>
      <c r="AR161" s="138">
        <f t="shared" si="64"/>
        <v>0</v>
      </c>
      <c r="AS161" s="160"/>
      <c r="AT161" s="146"/>
      <c r="AU161" s="146"/>
      <c r="AV161" s="146"/>
      <c r="AW161" s="146"/>
      <c r="AX161" s="138">
        <f t="shared" si="65"/>
        <v>0</v>
      </c>
      <c r="AY161" s="172"/>
      <c r="AZ161" s="137"/>
      <c r="BA161" s="137"/>
      <c r="BB161" s="137"/>
      <c r="BC161" s="137"/>
      <c r="BD161" s="138">
        <f t="shared" si="66"/>
        <v>0</v>
      </c>
      <c r="BE161" s="172">
        <f t="shared" si="51"/>
        <v>0</v>
      </c>
      <c r="BF161" s="137">
        <f t="shared" si="52"/>
        <v>35750</v>
      </c>
      <c r="BG161" s="137">
        <f t="shared" si="53"/>
        <v>0</v>
      </c>
      <c r="BH161" s="137">
        <f t="shared" si="54"/>
        <v>0</v>
      </c>
      <c r="BI161" s="137">
        <f t="shared" si="55"/>
        <v>162600</v>
      </c>
      <c r="BJ161" s="173">
        <f t="shared" si="56"/>
        <v>198350</v>
      </c>
      <c r="BK161" s="172">
        <f t="shared" si="57"/>
        <v>0</v>
      </c>
      <c r="BL161" s="137">
        <f t="shared" si="58"/>
        <v>0</v>
      </c>
      <c r="BM161" s="137">
        <f t="shared" si="59"/>
        <v>0</v>
      </c>
      <c r="BN161" s="137">
        <f t="shared" si="60"/>
        <v>0</v>
      </c>
      <c r="BO161" s="137">
        <f t="shared" si="61"/>
        <v>0</v>
      </c>
      <c r="BP161" s="173">
        <f t="shared" si="67"/>
        <v>0</v>
      </c>
      <c r="BQ161" s="140"/>
      <c r="BR161" s="141"/>
      <c r="BS161" s="142"/>
      <c r="BT161" s="146"/>
      <c r="BU161" s="142"/>
      <c r="BV161" s="144"/>
      <c r="BW161" s="145">
        <v>5559</v>
      </c>
      <c r="BX161" s="142" t="s">
        <v>5048</v>
      </c>
      <c r="BY161" s="144">
        <v>44686</v>
      </c>
    </row>
    <row r="162" spans="1:77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62"/>
        <v>22100</v>
      </c>
      <c r="O162" s="366"/>
      <c r="P162" s="174"/>
      <c r="Q162" s="174"/>
      <c r="R162" s="174"/>
      <c r="S162" s="174"/>
      <c r="T162" s="367">
        <f t="shared" si="48"/>
        <v>0</v>
      </c>
      <c r="U162" s="172"/>
      <c r="V162" s="137"/>
      <c r="W162" s="137"/>
      <c r="X162" s="137"/>
      <c r="Y162" s="137">
        <v>32000</v>
      </c>
      <c r="Z162" s="138">
        <f t="shared" si="63"/>
        <v>32000</v>
      </c>
      <c r="AA162" s="160"/>
      <c r="AB162" s="146"/>
      <c r="AC162" s="146"/>
      <c r="AD162" s="146"/>
      <c r="AE162" s="146"/>
      <c r="AF162" s="138">
        <f t="shared" si="49"/>
        <v>0</v>
      </c>
      <c r="AG162" s="205"/>
      <c r="AH162" s="146"/>
      <c r="AI162" s="146"/>
      <c r="AJ162" s="146"/>
      <c r="AK162" s="146">
        <v>27000</v>
      </c>
      <c r="AL162" s="138">
        <f t="shared" si="50"/>
        <v>27000</v>
      </c>
      <c r="AM162" s="160"/>
      <c r="AN162" s="146"/>
      <c r="AO162" s="146"/>
      <c r="AP162" s="146"/>
      <c r="AQ162" s="146"/>
      <c r="AR162" s="138">
        <f t="shared" si="64"/>
        <v>0</v>
      </c>
      <c r="AS162" s="160"/>
      <c r="AT162" s="146"/>
      <c r="AU162" s="146"/>
      <c r="AV162" s="146"/>
      <c r="AW162" s="146"/>
      <c r="AX162" s="138">
        <f t="shared" si="65"/>
        <v>0</v>
      </c>
      <c r="AY162" s="172"/>
      <c r="AZ162" s="137"/>
      <c r="BA162" s="137"/>
      <c r="BB162" s="137"/>
      <c r="BC162" s="137"/>
      <c r="BD162" s="138">
        <f t="shared" si="66"/>
        <v>0</v>
      </c>
      <c r="BE162" s="172">
        <f t="shared" si="51"/>
        <v>0</v>
      </c>
      <c r="BF162" s="137">
        <f t="shared" si="52"/>
        <v>22100</v>
      </c>
      <c r="BG162" s="137">
        <f t="shared" si="53"/>
        <v>0</v>
      </c>
      <c r="BH162" s="137">
        <f t="shared" si="54"/>
        <v>0</v>
      </c>
      <c r="BI162" s="137">
        <f t="shared" si="55"/>
        <v>59000</v>
      </c>
      <c r="BJ162" s="173">
        <f t="shared" si="56"/>
        <v>81100</v>
      </c>
      <c r="BK162" s="172">
        <f t="shared" si="57"/>
        <v>0</v>
      </c>
      <c r="BL162" s="137">
        <f t="shared" si="58"/>
        <v>0</v>
      </c>
      <c r="BM162" s="137">
        <f t="shared" si="59"/>
        <v>0</v>
      </c>
      <c r="BN162" s="137">
        <f t="shared" si="60"/>
        <v>0</v>
      </c>
      <c r="BO162" s="137">
        <f t="shared" si="61"/>
        <v>0</v>
      </c>
      <c r="BP162" s="173">
        <f t="shared" si="67"/>
        <v>0</v>
      </c>
      <c r="BQ162" s="140"/>
      <c r="BR162" s="141"/>
      <c r="BS162" s="142"/>
      <c r="BT162" s="146"/>
      <c r="BU162" s="142"/>
      <c r="BV162" s="144"/>
      <c r="BW162" s="145"/>
      <c r="BX162" s="142"/>
      <c r="BY162" s="144"/>
    </row>
    <row r="163" spans="1:77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62"/>
        <v>12675</v>
      </c>
      <c r="O163" s="366"/>
      <c r="P163" s="174"/>
      <c r="Q163" s="174"/>
      <c r="R163" s="174"/>
      <c r="S163" s="174"/>
      <c r="T163" s="367">
        <f t="shared" si="48"/>
        <v>0</v>
      </c>
      <c r="U163" s="172"/>
      <c r="V163" s="137"/>
      <c r="W163" s="137"/>
      <c r="X163" s="137"/>
      <c r="Y163" s="137">
        <v>16000</v>
      </c>
      <c r="Z163" s="138">
        <f t="shared" si="63"/>
        <v>16000</v>
      </c>
      <c r="AA163" s="160"/>
      <c r="AB163" s="146"/>
      <c r="AC163" s="146"/>
      <c r="AD163" s="146"/>
      <c r="AE163" s="146"/>
      <c r="AF163" s="138">
        <f t="shared" si="49"/>
        <v>0</v>
      </c>
      <c r="AG163" s="205"/>
      <c r="AH163" s="146"/>
      <c r="AI163" s="146"/>
      <c r="AJ163" s="146"/>
      <c r="AK163" s="146">
        <v>18000</v>
      </c>
      <c r="AL163" s="138">
        <f t="shared" si="50"/>
        <v>18000</v>
      </c>
      <c r="AM163" s="160"/>
      <c r="AN163" s="146"/>
      <c r="AO163" s="146"/>
      <c r="AP163" s="146"/>
      <c r="AQ163" s="146"/>
      <c r="AR163" s="138">
        <f t="shared" si="64"/>
        <v>0</v>
      </c>
      <c r="AS163" s="160"/>
      <c r="AT163" s="146"/>
      <c r="AU163" s="146"/>
      <c r="AV163" s="146"/>
      <c r="AW163" s="146"/>
      <c r="AX163" s="138">
        <f t="shared" si="65"/>
        <v>0</v>
      </c>
      <c r="AY163" s="172"/>
      <c r="AZ163" s="137"/>
      <c r="BA163" s="137"/>
      <c r="BB163" s="137"/>
      <c r="BC163" s="137"/>
      <c r="BD163" s="138">
        <f t="shared" si="66"/>
        <v>0</v>
      </c>
      <c r="BE163" s="172">
        <f t="shared" si="51"/>
        <v>0</v>
      </c>
      <c r="BF163" s="137">
        <f t="shared" si="52"/>
        <v>12675</v>
      </c>
      <c r="BG163" s="137">
        <f t="shared" si="53"/>
        <v>0</v>
      </c>
      <c r="BH163" s="137">
        <f t="shared" si="54"/>
        <v>0</v>
      </c>
      <c r="BI163" s="137">
        <f t="shared" si="55"/>
        <v>34000</v>
      </c>
      <c r="BJ163" s="173">
        <f t="shared" si="56"/>
        <v>46675</v>
      </c>
      <c r="BK163" s="172">
        <f t="shared" si="57"/>
        <v>0</v>
      </c>
      <c r="BL163" s="137">
        <f t="shared" si="58"/>
        <v>0</v>
      </c>
      <c r="BM163" s="137">
        <f t="shared" si="59"/>
        <v>0</v>
      </c>
      <c r="BN163" s="137">
        <f t="shared" si="60"/>
        <v>0</v>
      </c>
      <c r="BO163" s="137">
        <f t="shared" si="61"/>
        <v>0</v>
      </c>
      <c r="BP163" s="173">
        <f t="shared" si="67"/>
        <v>0</v>
      </c>
      <c r="BQ163" s="140"/>
      <c r="BR163" s="141"/>
      <c r="BS163" s="142"/>
      <c r="BT163" s="146"/>
      <c r="BU163" s="142"/>
      <c r="BV163" s="144"/>
      <c r="BW163" s="145"/>
      <c r="BX163" s="142"/>
      <c r="BY163" s="144"/>
    </row>
    <row r="164" spans="1:77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62"/>
        <v>123175</v>
      </c>
      <c r="O164" s="366"/>
      <c r="P164" s="174"/>
      <c r="Q164" s="174"/>
      <c r="R164" s="174"/>
      <c r="S164" s="174"/>
      <c r="T164" s="367">
        <f t="shared" si="48"/>
        <v>0</v>
      </c>
      <c r="U164" s="172"/>
      <c r="V164" s="137"/>
      <c r="W164" s="137"/>
      <c r="X164" s="137"/>
      <c r="Y164" s="137">
        <v>80000</v>
      </c>
      <c r="Z164" s="138">
        <f t="shared" si="63"/>
        <v>80000</v>
      </c>
      <c r="AA164" s="160"/>
      <c r="AB164" s="146"/>
      <c r="AC164" s="146"/>
      <c r="AD164" s="146"/>
      <c r="AE164" s="146">
        <v>327000</v>
      </c>
      <c r="AF164" s="138">
        <f t="shared" si="49"/>
        <v>327000</v>
      </c>
      <c r="AG164" s="205"/>
      <c r="AH164" s="146"/>
      <c r="AI164" s="146"/>
      <c r="AJ164" s="146"/>
      <c r="AK164" s="146">
        <v>106000</v>
      </c>
      <c r="AL164" s="138">
        <f t="shared" si="50"/>
        <v>106000</v>
      </c>
      <c r="AM164" s="160"/>
      <c r="AN164" s="146"/>
      <c r="AO164" s="146"/>
      <c r="AP164" s="146"/>
      <c r="AQ164" s="146"/>
      <c r="AR164" s="138">
        <f t="shared" si="64"/>
        <v>0</v>
      </c>
      <c r="AS164" s="160"/>
      <c r="AT164" s="146"/>
      <c r="AU164" s="146"/>
      <c r="AV164" s="146"/>
      <c r="AW164" s="146"/>
      <c r="AX164" s="138">
        <f t="shared" si="65"/>
        <v>0</v>
      </c>
      <c r="AY164" s="172"/>
      <c r="AZ164" s="137"/>
      <c r="BA164" s="137"/>
      <c r="BB164" s="137"/>
      <c r="BC164" s="137"/>
      <c r="BD164" s="138">
        <f t="shared" si="66"/>
        <v>0</v>
      </c>
      <c r="BE164" s="172">
        <f t="shared" si="51"/>
        <v>0</v>
      </c>
      <c r="BF164" s="137">
        <f t="shared" si="52"/>
        <v>123175</v>
      </c>
      <c r="BG164" s="137">
        <f t="shared" si="53"/>
        <v>0</v>
      </c>
      <c r="BH164" s="137">
        <f t="shared" si="54"/>
        <v>0</v>
      </c>
      <c r="BI164" s="137">
        <f t="shared" si="55"/>
        <v>513000</v>
      </c>
      <c r="BJ164" s="173">
        <f t="shared" si="56"/>
        <v>636175</v>
      </c>
      <c r="BK164" s="172">
        <f t="shared" si="57"/>
        <v>0</v>
      </c>
      <c r="BL164" s="137">
        <f t="shared" si="58"/>
        <v>0</v>
      </c>
      <c r="BM164" s="137">
        <f t="shared" si="59"/>
        <v>0</v>
      </c>
      <c r="BN164" s="137">
        <f t="shared" si="60"/>
        <v>0</v>
      </c>
      <c r="BO164" s="137">
        <f t="shared" si="61"/>
        <v>0</v>
      </c>
      <c r="BP164" s="173">
        <f t="shared" si="67"/>
        <v>0</v>
      </c>
      <c r="BQ164" s="140"/>
      <c r="BR164" s="141"/>
      <c r="BS164" s="142"/>
      <c r="BT164" s="146"/>
      <c r="BU164" s="142"/>
      <c r="BV164" s="144"/>
      <c r="BW164" s="145">
        <v>468076</v>
      </c>
      <c r="BX164" s="142" t="s">
        <v>5183</v>
      </c>
      <c r="BY164" s="144">
        <v>44727</v>
      </c>
    </row>
    <row r="165" spans="1:77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62"/>
        <v>50050</v>
      </c>
      <c r="O165" s="366"/>
      <c r="P165" s="174"/>
      <c r="Q165" s="174"/>
      <c r="R165" s="174"/>
      <c r="S165" s="174"/>
      <c r="T165" s="367">
        <f t="shared" si="48"/>
        <v>0</v>
      </c>
      <c r="U165" s="172"/>
      <c r="V165" s="137"/>
      <c r="W165" s="137"/>
      <c r="X165" s="137"/>
      <c r="Y165" s="137">
        <v>16000</v>
      </c>
      <c r="Z165" s="138">
        <f t="shared" si="63"/>
        <v>16000</v>
      </c>
      <c r="AA165" s="160"/>
      <c r="AB165" s="146"/>
      <c r="AC165" s="146"/>
      <c r="AD165" s="146"/>
      <c r="AE165" s="146">
        <v>22000</v>
      </c>
      <c r="AF165" s="138">
        <f t="shared" si="49"/>
        <v>22000</v>
      </c>
      <c r="AG165" s="205"/>
      <c r="AH165" s="146"/>
      <c r="AI165" s="146"/>
      <c r="AJ165" s="146"/>
      <c r="AK165" s="146">
        <v>65000</v>
      </c>
      <c r="AL165" s="138">
        <f t="shared" si="50"/>
        <v>65000</v>
      </c>
      <c r="AM165" s="160"/>
      <c r="AN165" s="146"/>
      <c r="AO165" s="146"/>
      <c r="AP165" s="146"/>
      <c r="AQ165" s="146"/>
      <c r="AR165" s="138">
        <f t="shared" si="64"/>
        <v>0</v>
      </c>
      <c r="AS165" s="160"/>
      <c r="AT165" s="146"/>
      <c r="AU165" s="146"/>
      <c r="AV165" s="146"/>
      <c r="AW165" s="146"/>
      <c r="AX165" s="138">
        <f t="shared" si="65"/>
        <v>0</v>
      </c>
      <c r="AY165" s="172"/>
      <c r="AZ165" s="137"/>
      <c r="BA165" s="137"/>
      <c r="BB165" s="137"/>
      <c r="BC165" s="137"/>
      <c r="BD165" s="138">
        <f t="shared" si="66"/>
        <v>0</v>
      </c>
      <c r="BE165" s="172">
        <f t="shared" si="51"/>
        <v>0</v>
      </c>
      <c r="BF165" s="137">
        <f t="shared" si="52"/>
        <v>50050</v>
      </c>
      <c r="BG165" s="137">
        <f t="shared" si="53"/>
        <v>0</v>
      </c>
      <c r="BH165" s="137">
        <f t="shared" si="54"/>
        <v>0</v>
      </c>
      <c r="BI165" s="137">
        <f t="shared" si="55"/>
        <v>103000</v>
      </c>
      <c r="BJ165" s="173">
        <f t="shared" si="56"/>
        <v>153050</v>
      </c>
      <c r="BK165" s="172">
        <f t="shared" si="57"/>
        <v>0</v>
      </c>
      <c r="BL165" s="137">
        <f t="shared" si="58"/>
        <v>0</v>
      </c>
      <c r="BM165" s="137">
        <f t="shared" si="59"/>
        <v>0</v>
      </c>
      <c r="BN165" s="137">
        <f t="shared" si="60"/>
        <v>0</v>
      </c>
      <c r="BO165" s="137">
        <f t="shared" si="61"/>
        <v>0</v>
      </c>
      <c r="BP165" s="173">
        <f t="shared" si="67"/>
        <v>0</v>
      </c>
      <c r="BQ165" s="140"/>
      <c r="BR165" s="141"/>
      <c r="BS165" s="142"/>
      <c r="BT165" s="146"/>
      <c r="BU165" s="142"/>
      <c r="BV165" s="144"/>
      <c r="BW165" s="145"/>
      <c r="BX165" s="142"/>
      <c r="BY165" s="144"/>
    </row>
    <row r="166" spans="1:77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62"/>
        <v>3250</v>
      </c>
      <c r="O166" s="366"/>
      <c r="P166" s="174"/>
      <c r="Q166" s="174"/>
      <c r="R166" s="174"/>
      <c r="S166" s="174"/>
      <c r="T166" s="367">
        <f t="shared" si="48"/>
        <v>0</v>
      </c>
      <c r="U166" s="172"/>
      <c r="V166" s="137"/>
      <c r="W166" s="137"/>
      <c r="X166" s="137"/>
      <c r="Y166" s="137">
        <v>12800</v>
      </c>
      <c r="Z166" s="138">
        <f t="shared" si="63"/>
        <v>12800</v>
      </c>
      <c r="AA166" s="160"/>
      <c r="AB166" s="146"/>
      <c r="AC166" s="146"/>
      <c r="AD166" s="146"/>
      <c r="AE166" s="146"/>
      <c r="AF166" s="138">
        <f t="shared" si="49"/>
        <v>0</v>
      </c>
      <c r="AG166" s="205"/>
      <c r="AH166" s="146"/>
      <c r="AI166" s="146"/>
      <c r="AJ166" s="146"/>
      <c r="AK166" s="146">
        <v>5000</v>
      </c>
      <c r="AL166" s="138">
        <f t="shared" si="50"/>
        <v>5000</v>
      </c>
      <c r="AM166" s="160"/>
      <c r="AN166" s="146"/>
      <c r="AO166" s="146"/>
      <c r="AP166" s="146"/>
      <c r="AQ166" s="146"/>
      <c r="AR166" s="138">
        <f t="shared" si="64"/>
        <v>0</v>
      </c>
      <c r="AS166" s="160"/>
      <c r="AT166" s="146"/>
      <c r="AU166" s="146"/>
      <c r="AV166" s="146"/>
      <c r="AW166" s="146"/>
      <c r="AX166" s="138">
        <f t="shared" si="65"/>
        <v>0</v>
      </c>
      <c r="AY166" s="172"/>
      <c r="AZ166" s="137"/>
      <c r="BA166" s="137"/>
      <c r="BB166" s="137"/>
      <c r="BC166" s="137"/>
      <c r="BD166" s="138">
        <f t="shared" si="66"/>
        <v>0</v>
      </c>
      <c r="BE166" s="172">
        <f t="shared" si="51"/>
        <v>0</v>
      </c>
      <c r="BF166" s="137">
        <f t="shared" si="52"/>
        <v>3250</v>
      </c>
      <c r="BG166" s="137">
        <f t="shared" si="53"/>
        <v>0</v>
      </c>
      <c r="BH166" s="137">
        <f t="shared" si="54"/>
        <v>0</v>
      </c>
      <c r="BI166" s="137">
        <f t="shared" si="55"/>
        <v>17800</v>
      </c>
      <c r="BJ166" s="173">
        <f t="shared" si="56"/>
        <v>21050</v>
      </c>
      <c r="BK166" s="172">
        <f t="shared" si="57"/>
        <v>0</v>
      </c>
      <c r="BL166" s="137">
        <f t="shared" si="58"/>
        <v>0</v>
      </c>
      <c r="BM166" s="137">
        <f t="shared" si="59"/>
        <v>0</v>
      </c>
      <c r="BN166" s="137">
        <f t="shared" si="60"/>
        <v>0</v>
      </c>
      <c r="BO166" s="137">
        <f t="shared" si="61"/>
        <v>0</v>
      </c>
      <c r="BP166" s="173">
        <f t="shared" si="67"/>
        <v>0</v>
      </c>
      <c r="BQ166" s="140"/>
      <c r="BR166" s="141"/>
      <c r="BS166" s="142"/>
      <c r="BT166" s="146"/>
      <c r="BU166" s="142"/>
      <c r="BV166" s="144"/>
      <c r="BW166" s="145">
        <v>132833</v>
      </c>
      <c r="BX166" s="142" t="s">
        <v>5074</v>
      </c>
      <c r="BY166" s="144">
        <v>44741</v>
      </c>
    </row>
    <row r="167" spans="1:77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62"/>
        <v>11700</v>
      </c>
      <c r="O167" s="366"/>
      <c r="P167" s="174"/>
      <c r="Q167" s="174"/>
      <c r="R167" s="174"/>
      <c r="S167" s="174"/>
      <c r="T167" s="367">
        <f t="shared" si="48"/>
        <v>0</v>
      </c>
      <c r="U167" s="172"/>
      <c r="V167" s="137"/>
      <c r="W167" s="137"/>
      <c r="X167" s="137"/>
      <c r="Y167" s="137">
        <v>16000</v>
      </c>
      <c r="Z167" s="138">
        <f t="shared" si="63"/>
        <v>16000</v>
      </c>
      <c r="AA167" s="160"/>
      <c r="AB167" s="146"/>
      <c r="AC167" s="146"/>
      <c r="AD167" s="146"/>
      <c r="AE167" s="146"/>
      <c r="AF167" s="138">
        <f t="shared" si="49"/>
        <v>0</v>
      </c>
      <c r="AG167" s="205"/>
      <c r="AH167" s="146"/>
      <c r="AI167" s="146"/>
      <c r="AJ167" s="146"/>
      <c r="AK167" s="146">
        <v>17000</v>
      </c>
      <c r="AL167" s="138">
        <f t="shared" si="50"/>
        <v>17000</v>
      </c>
      <c r="AM167" s="160"/>
      <c r="AN167" s="146"/>
      <c r="AO167" s="146"/>
      <c r="AP167" s="146"/>
      <c r="AQ167" s="146"/>
      <c r="AR167" s="138">
        <f t="shared" si="64"/>
        <v>0</v>
      </c>
      <c r="AS167" s="160"/>
      <c r="AT167" s="146"/>
      <c r="AU167" s="146"/>
      <c r="AV167" s="146"/>
      <c r="AW167" s="146"/>
      <c r="AX167" s="138">
        <f t="shared" si="65"/>
        <v>0</v>
      </c>
      <c r="AY167" s="172"/>
      <c r="AZ167" s="137"/>
      <c r="BA167" s="137"/>
      <c r="BB167" s="137"/>
      <c r="BC167" s="137"/>
      <c r="BD167" s="138">
        <f t="shared" si="66"/>
        <v>0</v>
      </c>
      <c r="BE167" s="172">
        <f t="shared" si="51"/>
        <v>0</v>
      </c>
      <c r="BF167" s="137">
        <f t="shared" si="52"/>
        <v>11700</v>
      </c>
      <c r="BG167" s="137">
        <f t="shared" si="53"/>
        <v>0</v>
      </c>
      <c r="BH167" s="137">
        <f t="shared" si="54"/>
        <v>0</v>
      </c>
      <c r="BI167" s="137">
        <f t="shared" si="55"/>
        <v>33000</v>
      </c>
      <c r="BJ167" s="173">
        <f t="shared" si="56"/>
        <v>44700</v>
      </c>
      <c r="BK167" s="172">
        <f t="shared" si="57"/>
        <v>0</v>
      </c>
      <c r="BL167" s="137">
        <f t="shared" si="58"/>
        <v>0</v>
      </c>
      <c r="BM167" s="137">
        <f t="shared" si="59"/>
        <v>0</v>
      </c>
      <c r="BN167" s="137">
        <f t="shared" si="60"/>
        <v>0</v>
      </c>
      <c r="BO167" s="137">
        <f t="shared" si="61"/>
        <v>0</v>
      </c>
      <c r="BP167" s="173">
        <f t="shared" si="67"/>
        <v>0</v>
      </c>
      <c r="BQ167" s="140"/>
      <c r="BR167" s="141"/>
      <c r="BS167" s="142"/>
      <c r="BT167" s="146"/>
      <c r="BU167" s="142"/>
      <c r="BV167" s="144"/>
      <c r="BW167" s="145"/>
      <c r="BX167" s="142"/>
      <c r="BY167" s="144"/>
    </row>
    <row r="168" spans="1:77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62"/>
        <v>0</v>
      </c>
      <c r="O168" s="366"/>
      <c r="P168" s="174"/>
      <c r="Q168" s="174"/>
      <c r="R168" s="174"/>
      <c r="S168" s="174"/>
      <c r="T168" s="367">
        <f t="shared" si="48"/>
        <v>0</v>
      </c>
      <c r="U168" s="172"/>
      <c r="V168" s="137"/>
      <c r="W168" s="137"/>
      <c r="X168" s="137"/>
      <c r="Y168" s="137">
        <v>19200</v>
      </c>
      <c r="Z168" s="138">
        <f t="shared" si="63"/>
        <v>19200</v>
      </c>
      <c r="AA168" s="160"/>
      <c r="AB168" s="146"/>
      <c r="AC168" s="146"/>
      <c r="AD168" s="146"/>
      <c r="AE168" s="146"/>
      <c r="AF168" s="138">
        <f t="shared" si="49"/>
        <v>0</v>
      </c>
      <c r="AG168" s="205"/>
      <c r="AH168" s="146"/>
      <c r="AI168" s="146"/>
      <c r="AJ168" s="146"/>
      <c r="AK168" s="146"/>
      <c r="AL168" s="138">
        <f t="shared" si="50"/>
        <v>0</v>
      </c>
      <c r="AM168" s="160"/>
      <c r="AN168" s="146"/>
      <c r="AO168" s="146"/>
      <c r="AP168" s="146"/>
      <c r="AQ168" s="146"/>
      <c r="AR168" s="138">
        <f t="shared" si="64"/>
        <v>0</v>
      </c>
      <c r="AS168" s="160"/>
      <c r="AT168" s="146"/>
      <c r="AU168" s="146"/>
      <c r="AV168" s="146"/>
      <c r="AW168" s="146"/>
      <c r="AX168" s="138">
        <f t="shared" si="65"/>
        <v>0</v>
      </c>
      <c r="AY168" s="172"/>
      <c r="AZ168" s="137"/>
      <c r="BA168" s="137"/>
      <c r="BB168" s="137"/>
      <c r="BC168" s="137"/>
      <c r="BD168" s="138">
        <f t="shared" si="66"/>
        <v>0</v>
      </c>
      <c r="BE168" s="172">
        <f t="shared" si="51"/>
        <v>0</v>
      </c>
      <c r="BF168" s="137">
        <f t="shared" si="52"/>
        <v>0</v>
      </c>
      <c r="BG168" s="137">
        <f t="shared" si="53"/>
        <v>0</v>
      </c>
      <c r="BH168" s="137">
        <f t="shared" si="54"/>
        <v>0</v>
      </c>
      <c r="BI168" s="137">
        <f t="shared" si="55"/>
        <v>19200</v>
      </c>
      <c r="BJ168" s="173">
        <f t="shared" si="56"/>
        <v>19200</v>
      </c>
      <c r="BK168" s="172">
        <f t="shared" si="57"/>
        <v>0</v>
      </c>
      <c r="BL168" s="137">
        <f t="shared" si="58"/>
        <v>0</v>
      </c>
      <c r="BM168" s="137">
        <f t="shared" si="59"/>
        <v>0</v>
      </c>
      <c r="BN168" s="137">
        <f t="shared" si="60"/>
        <v>0</v>
      </c>
      <c r="BO168" s="137">
        <f t="shared" si="61"/>
        <v>0</v>
      </c>
      <c r="BP168" s="173">
        <f t="shared" si="67"/>
        <v>0</v>
      </c>
      <c r="BQ168" s="140"/>
      <c r="BR168" s="141"/>
      <c r="BS168" s="142"/>
      <c r="BT168" s="146"/>
      <c r="BU168" s="142"/>
      <c r="BV168" s="144"/>
      <c r="BW168" s="145"/>
      <c r="BX168" s="142"/>
      <c r="BY168" s="144"/>
    </row>
    <row r="169" spans="1:77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62"/>
        <v>19825</v>
      </c>
      <c r="O169" s="366"/>
      <c r="P169" s="174"/>
      <c r="Q169" s="174"/>
      <c r="R169" s="174"/>
      <c r="S169" s="174"/>
      <c r="T169" s="367">
        <f t="shared" si="48"/>
        <v>0</v>
      </c>
      <c r="U169" s="172"/>
      <c r="V169" s="137"/>
      <c r="W169" s="137"/>
      <c r="X169" s="137"/>
      <c r="Y169" s="137"/>
      <c r="Z169" s="138">
        <f t="shared" si="63"/>
        <v>0</v>
      </c>
      <c r="AA169" s="160"/>
      <c r="AB169" s="146"/>
      <c r="AC169" s="146"/>
      <c r="AD169" s="146"/>
      <c r="AE169" s="146">
        <v>30000</v>
      </c>
      <c r="AF169" s="138">
        <f t="shared" si="49"/>
        <v>30000</v>
      </c>
      <c r="AG169" s="205"/>
      <c r="AH169" s="146"/>
      <c r="AI169" s="146"/>
      <c r="AJ169" s="146"/>
      <c r="AK169" s="146">
        <v>50000</v>
      </c>
      <c r="AL169" s="138">
        <f t="shared" si="50"/>
        <v>50000</v>
      </c>
      <c r="AM169" s="160"/>
      <c r="AN169" s="146"/>
      <c r="AO169" s="146"/>
      <c r="AP169" s="146"/>
      <c r="AQ169" s="146"/>
      <c r="AR169" s="138">
        <f t="shared" si="64"/>
        <v>0</v>
      </c>
      <c r="AS169" s="160"/>
      <c r="AT169" s="146"/>
      <c r="AU169" s="146"/>
      <c r="AV169" s="146"/>
      <c r="AW169" s="146"/>
      <c r="AX169" s="138">
        <f t="shared" si="65"/>
        <v>0</v>
      </c>
      <c r="AY169" s="172"/>
      <c r="AZ169" s="137"/>
      <c r="BA169" s="137"/>
      <c r="BB169" s="137"/>
      <c r="BC169" s="137"/>
      <c r="BD169" s="138">
        <f t="shared" si="66"/>
        <v>0</v>
      </c>
      <c r="BE169" s="172">
        <f t="shared" si="51"/>
        <v>0</v>
      </c>
      <c r="BF169" s="137">
        <f t="shared" si="52"/>
        <v>19825</v>
      </c>
      <c r="BG169" s="137">
        <f t="shared" si="53"/>
        <v>0</v>
      </c>
      <c r="BH169" s="137">
        <f t="shared" si="54"/>
        <v>0</v>
      </c>
      <c r="BI169" s="137">
        <f t="shared" si="55"/>
        <v>80000</v>
      </c>
      <c r="BJ169" s="173">
        <f t="shared" si="56"/>
        <v>99825</v>
      </c>
      <c r="BK169" s="172">
        <f t="shared" si="57"/>
        <v>0</v>
      </c>
      <c r="BL169" s="137">
        <f t="shared" si="58"/>
        <v>0</v>
      </c>
      <c r="BM169" s="137">
        <f t="shared" si="59"/>
        <v>0</v>
      </c>
      <c r="BN169" s="137">
        <f t="shared" si="60"/>
        <v>0</v>
      </c>
      <c r="BO169" s="137">
        <f t="shared" si="61"/>
        <v>0</v>
      </c>
      <c r="BP169" s="173">
        <f t="shared" si="67"/>
        <v>0</v>
      </c>
      <c r="BQ169" s="140"/>
      <c r="BR169" s="141"/>
      <c r="BS169" s="142"/>
      <c r="BT169" s="146"/>
      <c r="BU169" s="142"/>
      <c r="BV169" s="144"/>
      <c r="BW169" s="145"/>
      <c r="BX169" s="142"/>
      <c r="BY169" s="144"/>
    </row>
    <row r="170" spans="1:77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62"/>
        <v>0</v>
      </c>
      <c r="O170" s="366"/>
      <c r="P170" s="174"/>
      <c r="Q170" s="174"/>
      <c r="R170" s="174"/>
      <c r="S170" s="174"/>
      <c r="T170" s="367">
        <f t="shared" si="48"/>
        <v>0</v>
      </c>
      <c r="U170" s="172"/>
      <c r="V170" s="137"/>
      <c r="W170" s="137"/>
      <c r="X170" s="137"/>
      <c r="Y170" s="137">
        <v>82400</v>
      </c>
      <c r="Z170" s="138">
        <f t="shared" si="63"/>
        <v>82400</v>
      </c>
      <c r="AA170" s="160"/>
      <c r="AB170" s="146"/>
      <c r="AC170" s="146"/>
      <c r="AD170" s="146"/>
      <c r="AE170" s="146"/>
      <c r="AF170" s="138">
        <f t="shared" si="49"/>
        <v>0</v>
      </c>
      <c r="AG170" s="205"/>
      <c r="AH170" s="146"/>
      <c r="AI170" s="146"/>
      <c r="AJ170" s="146"/>
      <c r="AK170" s="146"/>
      <c r="AL170" s="138">
        <f t="shared" si="50"/>
        <v>0</v>
      </c>
      <c r="AM170" s="160"/>
      <c r="AN170" s="146"/>
      <c r="AO170" s="146"/>
      <c r="AP170" s="146"/>
      <c r="AQ170" s="146"/>
      <c r="AR170" s="138">
        <f t="shared" si="64"/>
        <v>0</v>
      </c>
      <c r="AS170" s="160"/>
      <c r="AT170" s="146"/>
      <c r="AU170" s="146"/>
      <c r="AV170" s="146"/>
      <c r="AW170" s="146"/>
      <c r="AX170" s="138">
        <f t="shared" si="65"/>
        <v>0</v>
      </c>
      <c r="AY170" s="172"/>
      <c r="AZ170" s="137"/>
      <c r="BA170" s="137"/>
      <c r="BB170" s="137"/>
      <c r="BC170" s="137"/>
      <c r="BD170" s="138">
        <f t="shared" si="66"/>
        <v>0</v>
      </c>
      <c r="BE170" s="172">
        <f t="shared" si="51"/>
        <v>0</v>
      </c>
      <c r="BF170" s="137">
        <f t="shared" si="52"/>
        <v>0</v>
      </c>
      <c r="BG170" s="137">
        <f t="shared" si="53"/>
        <v>0</v>
      </c>
      <c r="BH170" s="137">
        <f t="shared" si="54"/>
        <v>0</v>
      </c>
      <c r="BI170" s="137">
        <f t="shared" si="55"/>
        <v>82400</v>
      </c>
      <c r="BJ170" s="173">
        <f t="shared" si="56"/>
        <v>82400</v>
      </c>
      <c r="BK170" s="172">
        <f t="shared" si="57"/>
        <v>0</v>
      </c>
      <c r="BL170" s="137">
        <f t="shared" si="58"/>
        <v>0</v>
      </c>
      <c r="BM170" s="137">
        <f t="shared" si="59"/>
        <v>0</v>
      </c>
      <c r="BN170" s="137">
        <f t="shared" si="60"/>
        <v>0</v>
      </c>
      <c r="BO170" s="137">
        <f t="shared" si="61"/>
        <v>0</v>
      </c>
      <c r="BP170" s="173">
        <f t="shared" si="67"/>
        <v>0</v>
      </c>
      <c r="BQ170" s="140"/>
      <c r="BR170" s="141"/>
      <c r="BS170" s="142"/>
      <c r="BT170" s="146"/>
      <c r="BU170" s="142"/>
      <c r="BV170" s="144"/>
      <c r="BW170" s="145"/>
      <c r="BX170" s="142"/>
      <c r="BY170" s="144"/>
    </row>
    <row r="171" spans="1:77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3575</v>
      </c>
      <c r="I171" s="366"/>
      <c r="J171" s="174"/>
      <c r="K171" s="174"/>
      <c r="L171" s="174"/>
      <c r="M171" s="174"/>
      <c r="N171" s="367">
        <f t="shared" si="62"/>
        <v>0</v>
      </c>
      <c r="O171" s="366"/>
      <c r="P171" s="174"/>
      <c r="Q171" s="174"/>
      <c r="R171" s="174"/>
      <c r="S171" s="174"/>
      <c r="T171" s="367">
        <f t="shared" si="48"/>
        <v>0</v>
      </c>
      <c r="U171" s="172"/>
      <c r="V171" s="137"/>
      <c r="W171" s="137"/>
      <c r="X171" s="137"/>
      <c r="Y171" s="137"/>
      <c r="Z171" s="138">
        <f t="shared" si="63"/>
        <v>0</v>
      </c>
      <c r="AA171" s="160"/>
      <c r="AB171" s="146"/>
      <c r="AC171" s="146"/>
      <c r="AD171" s="146"/>
      <c r="AE171" s="146"/>
      <c r="AF171" s="138">
        <f t="shared" si="49"/>
        <v>0</v>
      </c>
      <c r="AG171" s="205"/>
      <c r="AH171" s="146"/>
      <c r="AI171" s="146"/>
      <c r="AJ171" s="146"/>
      <c r="AK171" s="146"/>
      <c r="AL171" s="138">
        <f t="shared" si="50"/>
        <v>0</v>
      </c>
      <c r="AM171" s="160"/>
      <c r="AN171" s="146"/>
      <c r="AO171" s="146"/>
      <c r="AP171" s="146"/>
      <c r="AQ171" s="146"/>
      <c r="AR171" s="138">
        <f t="shared" si="64"/>
        <v>0</v>
      </c>
      <c r="AS171" s="160"/>
      <c r="AT171" s="146"/>
      <c r="AU171" s="146"/>
      <c r="AV171" s="146"/>
      <c r="AW171" s="146"/>
      <c r="AX171" s="138">
        <f t="shared" si="65"/>
        <v>0</v>
      </c>
      <c r="AY171" s="172"/>
      <c r="AZ171" s="137"/>
      <c r="BA171" s="137"/>
      <c r="BB171" s="137"/>
      <c r="BC171" s="137"/>
      <c r="BD171" s="138">
        <f t="shared" si="66"/>
        <v>0</v>
      </c>
      <c r="BE171" s="172">
        <f t="shared" si="51"/>
        <v>0</v>
      </c>
      <c r="BF171" s="137">
        <f t="shared" si="52"/>
        <v>0</v>
      </c>
      <c r="BG171" s="137">
        <f t="shared" si="53"/>
        <v>0</v>
      </c>
      <c r="BH171" s="137">
        <f t="shared" si="54"/>
        <v>0</v>
      </c>
      <c r="BI171" s="137">
        <f t="shared" si="55"/>
        <v>0</v>
      </c>
      <c r="BJ171" s="173">
        <f t="shared" si="56"/>
        <v>0</v>
      </c>
      <c r="BK171" s="172">
        <f t="shared" si="57"/>
        <v>0</v>
      </c>
      <c r="BL171" s="137">
        <f t="shared" si="58"/>
        <v>0</v>
      </c>
      <c r="BM171" s="137">
        <f t="shared" si="59"/>
        <v>0</v>
      </c>
      <c r="BN171" s="137">
        <f t="shared" si="60"/>
        <v>0</v>
      </c>
      <c r="BO171" s="137">
        <f t="shared" si="61"/>
        <v>0</v>
      </c>
      <c r="BP171" s="173">
        <f t="shared" si="67"/>
        <v>0</v>
      </c>
      <c r="BQ171" s="140"/>
      <c r="BR171" s="141"/>
      <c r="BS171" s="142"/>
      <c r="BT171" s="146"/>
      <c r="BU171" s="142"/>
      <c r="BV171" s="144"/>
      <c r="BW171" s="145"/>
      <c r="BX171" s="142"/>
      <c r="BY171" s="144"/>
    </row>
    <row r="172" spans="1:77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62"/>
        <v>201500</v>
      </c>
      <c r="O172" s="366"/>
      <c r="P172" s="174"/>
      <c r="Q172" s="174"/>
      <c r="R172" s="174"/>
      <c r="S172" s="174"/>
      <c r="T172" s="367">
        <f t="shared" si="48"/>
        <v>0</v>
      </c>
      <c r="U172" s="172"/>
      <c r="V172" s="137"/>
      <c r="W172" s="137"/>
      <c r="X172" s="137"/>
      <c r="Y172" s="137"/>
      <c r="Z172" s="138">
        <f t="shared" si="63"/>
        <v>0</v>
      </c>
      <c r="AA172" s="160"/>
      <c r="AB172" s="146"/>
      <c r="AC172" s="146"/>
      <c r="AD172" s="146"/>
      <c r="AE172" s="146"/>
      <c r="AF172" s="138">
        <f t="shared" si="49"/>
        <v>0</v>
      </c>
      <c r="AG172" s="205"/>
      <c r="AH172" s="146"/>
      <c r="AI172" s="146"/>
      <c r="AJ172" s="146"/>
      <c r="AK172" s="146">
        <v>312000</v>
      </c>
      <c r="AL172" s="138">
        <f t="shared" si="50"/>
        <v>312000</v>
      </c>
      <c r="AM172" s="160"/>
      <c r="AN172" s="146"/>
      <c r="AO172" s="146"/>
      <c r="AP172" s="146"/>
      <c r="AQ172" s="146"/>
      <c r="AR172" s="138">
        <f t="shared" si="64"/>
        <v>0</v>
      </c>
      <c r="AS172" s="160"/>
      <c r="AT172" s="146"/>
      <c r="AU172" s="146"/>
      <c r="AV172" s="146"/>
      <c r="AW172" s="146"/>
      <c r="AX172" s="138">
        <f t="shared" si="65"/>
        <v>0</v>
      </c>
      <c r="AY172" s="172"/>
      <c r="AZ172" s="137"/>
      <c r="BA172" s="137"/>
      <c r="BB172" s="137"/>
      <c r="BC172" s="137"/>
      <c r="BD172" s="138">
        <f t="shared" si="66"/>
        <v>0</v>
      </c>
      <c r="BE172" s="172">
        <f t="shared" si="51"/>
        <v>0</v>
      </c>
      <c r="BF172" s="137">
        <f t="shared" si="52"/>
        <v>201500</v>
      </c>
      <c r="BG172" s="137">
        <f t="shared" si="53"/>
        <v>0</v>
      </c>
      <c r="BH172" s="137">
        <f t="shared" si="54"/>
        <v>0</v>
      </c>
      <c r="BI172" s="137">
        <f t="shared" si="55"/>
        <v>312000</v>
      </c>
      <c r="BJ172" s="173">
        <f t="shared" si="56"/>
        <v>513500</v>
      </c>
      <c r="BK172" s="172">
        <f t="shared" si="57"/>
        <v>0</v>
      </c>
      <c r="BL172" s="137">
        <f t="shared" si="58"/>
        <v>0</v>
      </c>
      <c r="BM172" s="137">
        <f t="shared" si="59"/>
        <v>0</v>
      </c>
      <c r="BN172" s="137">
        <f t="shared" si="60"/>
        <v>0</v>
      </c>
      <c r="BO172" s="137">
        <f t="shared" si="61"/>
        <v>0</v>
      </c>
      <c r="BP172" s="173">
        <f t="shared" si="67"/>
        <v>0</v>
      </c>
      <c r="BQ172" s="140"/>
      <c r="BR172" s="141"/>
      <c r="BS172" s="142"/>
      <c r="BT172" s="146"/>
      <c r="BU172" s="142"/>
      <c r="BV172" s="144"/>
      <c r="BW172" s="145"/>
      <c r="BX172" s="142"/>
      <c r="BY172" s="144"/>
    </row>
    <row r="173" spans="1:77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62"/>
        <v>0</v>
      </c>
      <c r="O173" s="366"/>
      <c r="P173" s="174"/>
      <c r="Q173" s="174"/>
      <c r="R173" s="174"/>
      <c r="S173" s="174"/>
      <c r="T173" s="367">
        <f t="shared" si="48"/>
        <v>0</v>
      </c>
      <c r="U173" s="172"/>
      <c r="V173" s="137"/>
      <c r="W173" s="137"/>
      <c r="X173" s="137"/>
      <c r="Y173" s="137"/>
      <c r="Z173" s="138">
        <f t="shared" si="63"/>
        <v>0</v>
      </c>
      <c r="AA173" s="160"/>
      <c r="AB173" s="146"/>
      <c r="AC173" s="146"/>
      <c r="AD173" s="146"/>
      <c r="AE173" s="146"/>
      <c r="AF173" s="138">
        <f t="shared" si="49"/>
        <v>0</v>
      </c>
      <c r="AG173" s="205"/>
      <c r="AH173" s="146"/>
      <c r="AI173" s="146"/>
      <c r="AJ173" s="146"/>
      <c r="AK173" s="146"/>
      <c r="AL173" s="138">
        <f t="shared" si="50"/>
        <v>0</v>
      </c>
      <c r="AM173" s="160"/>
      <c r="AN173" s="146"/>
      <c r="AO173" s="146"/>
      <c r="AP173" s="146"/>
      <c r="AQ173" s="146"/>
      <c r="AR173" s="138">
        <f t="shared" si="64"/>
        <v>0</v>
      </c>
      <c r="AS173" s="160"/>
      <c r="AT173" s="146"/>
      <c r="AU173" s="146"/>
      <c r="AV173" s="146"/>
      <c r="AW173" s="146"/>
      <c r="AX173" s="138">
        <f t="shared" si="65"/>
        <v>0</v>
      </c>
      <c r="AY173" s="172"/>
      <c r="AZ173" s="137"/>
      <c r="BA173" s="137"/>
      <c r="BB173" s="137"/>
      <c r="BC173" s="137"/>
      <c r="BD173" s="138">
        <f t="shared" si="66"/>
        <v>0</v>
      </c>
      <c r="BE173" s="172">
        <f t="shared" si="51"/>
        <v>0</v>
      </c>
      <c r="BF173" s="137">
        <f t="shared" si="52"/>
        <v>0</v>
      </c>
      <c r="BG173" s="137">
        <f t="shared" si="53"/>
        <v>0</v>
      </c>
      <c r="BH173" s="137">
        <f t="shared" si="54"/>
        <v>0</v>
      </c>
      <c r="BI173" s="137">
        <f t="shared" si="55"/>
        <v>0</v>
      </c>
      <c r="BJ173" s="173">
        <f t="shared" si="56"/>
        <v>0</v>
      </c>
      <c r="BK173" s="172">
        <f t="shared" si="57"/>
        <v>0</v>
      </c>
      <c r="BL173" s="137">
        <f t="shared" si="58"/>
        <v>0</v>
      </c>
      <c r="BM173" s="137">
        <f t="shared" si="59"/>
        <v>0</v>
      </c>
      <c r="BN173" s="137">
        <f t="shared" si="60"/>
        <v>0</v>
      </c>
      <c r="BO173" s="137">
        <f t="shared" si="61"/>
        <v>0</v>
      </c>
      <c r="BP173" s="173">
        <f t="shared" si="67"/>
        <v>0</v>
      </c>
      <c r="BQ173" s="140"/>
      <c r="BR173" s="141"/>
      <c r="BS173" s="142"/>
      <c r="BT173" s="146"/>
      <c r="BU173" s="142"/>
      <c r="BV173" s="144"/>
      <c r="BW173" s="145"/>
      <c r="BX173" s="142"/>
      <c r="BY173" s="144"/>
    </row>
    <row r="174" spans="1:77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62"/>
        <v>98475</v>
      </c>
      <c r="O174" s="366"/>
      <c r="P174" s="174"/>
      <c r="Q174" s="174"/>
      <c r="R174" s="174"/>
      <c r="S174" s="174"/>
      <c r="T174" s="367">
        <f t="shared" si="48"/>
        <v>0</v>
      </c>
      <c r="U174" s="172"/>
      <c r="V174" s="137"/>
      <c r="W174" s="137"/>
      <c r="X174" s="137"/>
      <c r="Y174" s="137">
        <v>64000</v>
      </c>
      <c r="Z174" s="138">
        <f t="shared" si="63"/>
        <v>64000</v>
      </c>
      <c r="AA174" s="160"/>
      <c r="AB174" s="146"/>
      <c r="AC174" s="146"/>
      <c r="AD174" s="146"/>
      <c r="AE174" s="146"/>
      <c r="AF174" s="138">
        <f t="shared" si="49"/>
        <v>0</v>
      </c>
      <c r="AG174" s="205"/>
      <c r="AH174" s="146"/>
      <c r="AI174" s="146"/>
      <c r="AJ174" s="146"/>
      <c r="AK174" s="146">
        <v>316000</v>
      </c>
      <c r="AL174" s="138">
        <f t="shared" si="50"/>
        <v>316000</v>
      </c>
      <c r="AM174" s="160"/>
      <c r="AN174" s="146"/>
      <c r="AO174" s="146"/>
      <c r="AP174" s="146"/>
      <c r="AQ174" s="146"/>
      <c r="AR174" s="138">
        <f t="shared" si="64"/>
        <v>0</v>
      </c>
      <c r="AS174" s="160"/>
      <c r="AT174" s="146"/>
      <c r="AU174" s="146"/>
      <c r="AV174" s="146"/>
      <c r="AW174" s="146"/>
      <c r="AX174" s="138">
        <f t="shared" si="65"/>
        <v>0</v>
      </c>
      <c r="AY174" s="172"/>
      <c r="AZ174" s="137"/>
      <c r="BA174" s="137"/>
      <c r="BB174" s="137"/>
      <c r="BC174" s="137"/>
      <c r="BD174" s="138">
        <f t="shared" si="66"/>
        <v>0</v>
      </c>
      <c r="BE174" s="172">
        <f t="shared" si="51"/>
        <v>0</v>
      </c>
      <c r="BF174" s="137">
        <f t="shared" si="52"/>
        <v>98475</v>
      </c>
      <c r="BG174" s="137">
        <f t="shared" si="53"/>
        <v>0</v>
      </c>
      <c r="BH174" s="137">
        <f t="shared" si="54"/>
        <v>0</v>
      </c>
      <c r="BI174" s="137">
        <f t="shared" si="55"/>
        <v>380000</v>
      </c>
      <c r="BJ174" s="173">
        <f t="shared" si="56"/>
        <v>478475</v>
      </c>
      <c r="BK174" s="172">
        <f t="shared" si="57"/>
        <v>0</v>
      </c>
      <c r="BL174" s="137">
        <f t="shared" si="58"/>
        <v>0</v>
      </c>
      <c r="BM174" s="137">
        <f t="shared" si="59"/>
        <v>0</v>
      </c>
      <c r="BN174" s="137">
        <f t="shared" si="60"/>
        <v>0</v>
      </c>
      <c r="BO174" s="137">
        <f t="shared" si="61"/>
        <v>0</v>
      </c>
      <c r="BP174" s="173">
        <f t="shared" si="67"/>
        <v>0</v>
      </c>
      <c r="BQ174" s="140"/>
      <c r="BR174" s="141"/>
      <c r="BS174" s="142"/>
      <c r="BT174" s="146"/>
      <c r="BU174" s="142"/>
      <c r="BV174" s="144"/>
      <c r="BW174" s="145"/>
      <c r="BX174" s="142"/>
      <c r="BY174" s="144"/>
    </row>
    <row r="175" spans="1:77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62"/>
        <v>19500</v>
      </c>
      <c r="O175" s="366"/>
      <c r="P175" s="174"/>
      <c r="Q175" s="174"/>
      <c r="R175" s="174"/>
      <c r="S175" s="174"/>
      <c r="T175" s="367">
        <f t="shared" si="48"/>
        <v>0</v>
      </c>
      <c r="U175" s="172"/>
      <c r="V175" s="137"/>
      <c r="W175" s="137"/>
      <c r="X175" s="137"/>
      <c r="Y175" s="137">
        <v>24000</v>
      </c>
      <c r="Z175" s="138">
        <f t="shared" si="63"/>
        <v>24000</v>
      </c>
      <c r="AA175" s="160"/>
      <c r="AB175" s="146"/>
      <c r="AC175" s="146"/>
      <c r="AD175" s="146"/>
      <c r="AE175" s="146">
        <v>61000</v>
      </c>
      <c r="AF175" s="138">
        <f t="shared" si="49"/>
        <v>61000</v>
      </c>
      <c r="AG175" s="205"/>
      <c r="AH175" s="146"/>
      <c r="AI175" s="146"/>
      <c r="AJ175" s="146"/>
      <c r="AK175" s="146">
        <v>43000</v>
      </c>
      <c r="AL175" s="138">
        <f t="shared" si="50"/>
        <v>43000</v>
      </c>
      <c r="AM175" s="160"/>
      <c r="AN175" s="146"/>
      <c r="AO175" s="146"/>
      <c r="AP175" s="146"/>
      <c r="AQ175" s="146"/>
      <c r="AR175" s="138">
        <f t="shared" si="64"/>
        <v>0</v>
      </c>
      <c r="AS175" s="160"/>
      <c r="AT175" s="146"/>
      <c r="AU175" s="146"/>
      <c r="AV175" s="146"/>
      <c r="AW175" s="146"/>
      <c r="AX175" s="138">
        <f t="shared" si="65"/>
        <v>0</v>
      </c>
      <c r="AY175" s="172"/>
      <c r="AZ175" s="137"/>
      <c r="BA175" s="137"/>
      <c r="BB175" s="137"/>
      <c r="BC175" s="137"/>
      <c r="BD175" s="138">
        <f t="shared" si="66"/>
        <v>0</v>
      </c>
      <c r="BE175" s="172">
        <f t="shared" si="51"/>
        <v>0</v>
      </c>
      <c r="BF175" s="137">
        <f t="shared" si="52"/>
        <v>19500</v>
      </c>
      <c r="BG175" s="137">
        <f t="shared" si="53"/>
        <v>0</v>
      </c>
      <c r="BH175" s="137">
        <f t="shared" si="54"/>
        <v>0</v>
      </c>
      <c r="BI175" s="137">
        <f t="shared" si="55"/>
        <v>128000</v>
      </c>
      <c r="BJ175" s="173">
        <f t="shared" si="56"/>
        <v>147500</v>
      </c>
      <c r="BK175" s="172">
        <f t="shared" si="57"/>
        <v>0</v>
      </c>
      <c r="BL175" s="137">
        <f t="shared" si="58"/>
        <v>0</v>
      </c>
      <c r="BM175" s="137">
        <f t="shared" si="59"/>
        <v>0</v>
      </c>
      <c r="BN175" s="137">
        <f t="shared" si="60"/>
        <v>0</v>
      </c>
      <c r="BO175" s="137">
        <f t="shared" si="61"/>
        <v>0</v>
      </c>
      <c r="BP175" s="173">
        <f t="shared" si="67"/>
        <v>0</v>
      </c>
      <c r="BQ175" s="140"/>
      <c r="BR175" s="141"/>
      <c r="BS175" s="142"/>
      <c r="BT175" s="146"/>
      <c r="BU175" s="142"/>
      <c r="BV175" s="144"/>
      <c r="BW175" s="145"/>
      <c r="BX175" s="142"/>
      <c r="BY175" s="144"/>
    </row>
    <row r="176" spans="1:77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62"/>
        <v>0</v>
      </c>
      <c r="O176" s="366"/>
      <c r="P176" s="174"/>
      <c r="Q176" s="174"/>
      <c r="R176" s="174"/>
      <c r="S176" s="174"/>
      <c r="T176" s="367">
        <f t="shared" si="48"/>
        <v>0</v>
      </c>
      <c r="U176" s="172"/>
      <c r="V176" s="137"/>
      <c r="W176" s="137"/>
      <c r="X176" s="137"/>
      <c r="Y176" s="137"/>
      <c r="Z176" s="138">
        <f t="shared" si="63"/>
        <v>0</v>
      </c>
      <c r="AA176" s="160"/>
      <c r="AB176" s="146"/>
      <c r="AC176" s="146"/>
      <c r="AD176" s="146"/>
      <c r="AE176" s="146"/>
      <c r="AF176" s="138">
        <f t="shared" si="49"/>
        <v>0</v>
      </c>
      <c r="AG176" s="205"/>
      <c r="AH176" s="146"/>
      <c r="AI176" s="146"/>
      <c r="AJ176" s="146"/>
      <c r="AK176" s="146"/>
      <c r="AL176" s="138">
        <f t="shared" si="50"/>
        <v>0</v>
      </c>
      <c r="AM176" s="160"/>
      <c r="AN176" s="146"/>
      <c r="AO176" s="146"/>
      <c r="AP176" s="146"/>
      <c r="AQ176" s="146"/>
      <c r="AR176" s="138">
        <f t="shared" si="64"/>
        <v>0</v>
      </c>
      <c r="AS176" s="160"/>
      <c r="AT176" s="146"/>
      <c r="AU176" s="146"/>
      <c r="AV176" s="146"/>
      <c r="AW176" s="146"/>
      <c r="AX176" s="138">
        <f t="shared" si="65"/>
        <v>0</v>
      </c>
      <c r="AY176" s="172"/>
      <c r="AZ176" s="137"/>
      <c r="BA176" s="137"/>
      <c r="BB176" s="137"/>
      <c r="BC176" s="137"/>
      <c r="BD176" s="138">
        <f t="shared" si="66"/>
        <v>0</v>
      </c>
      <c r="BE176" s="172">
        <f t="shared" si="51"/>
        <v>0</v>
      </c>
      <c r="BF176" s="137">
        <f t="shared" si="52"/>
        <v>0</v>
      </c>
      <c r="BG176" s="137">
        <f t="shared" si="53"/>
        <v>0</v>
      </c>
      <c r="BH176" s="137">
        <f t="shared" si="54"/>
        <v>0</v>
      </c>
      <c r="BI176" s="137">
        <f t="shared" si="55"/>
        <v>0</v>
      </c>
      <c r="BJ176" s="173">
        <f t="shared" si="56"/>
        <v>0</v>
      </c>
      <c r="BK176" s="172">
        <f t="shared" si="57"/>
        <v>0</v>
      </c>
      <c r="BL176" s="137">
        <f t="shared" si="58"/>
        <v>0</v>
      </c>
      <c r="BM176" s="137">
        <f t="shared" si="59"/>
        <v>0</v>
      </c>
      <c r="BN176" s="137">
        <f t="shared" si="60"/>
        <v>0</v>
      </c>
      <c r="BO176" s="137">
        <f t="shared" si="61"/>
        <v>0</v>
      </c>
      <c r="BP176" s="173">
        <f t="shared" si="67"/>
        <v>0</v>
      </c>
      <c r="BQ176" s="140"/>
      <c r="BR176" s="141"/>
      <c r="BS176" s="142"/>
      <c r="BT176" s="146"/>
      <c r="BU176" s="142"/>
      <c r="BV176" s="144"/>
      <c r="BW176" s="145"/>
      <c r="BX176" s="142"/>
      <c r="BY176" s="144"/>
    </row>
    <row r="177" spans="1:77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62"/>
        <v>0</v>
      </c>
      <c r="O177" s="366"/>
      <c r="P177" s="174"/>
      <c r="Q177" s="174"/>
      <c r="R177" s="174"/>
      <c r="S177" s="174"/>
      <c r="T177" s="367">
        <f t="shared" si="48"/>
        <v>0</v>
      </c>
      <c r="U177" s="172"/>
      <c r="V177" s="137"/>
      <c r="W177" s="137"/>
      <c r="X177" s="137"/>
      <c r="Y177" s="137">
        <v>48000</v>
      </c>
      <c r="Z177" s="138">
        <f t="shared" si="63"/>
        <v>48000</v>
      </c>
      <c r="AA177" s="160"/>
      <c r="AB177" s="146"/>
      <c r="AC177" s="146"/>
      <c r="AD177" s="146"/>
      <c r="AE177" s="146"/>
      <c r="AF177" s="138">
        <f t="shared" si="49"/>
        <v>0</v>
      </c>
      <c r="AG177" s="205"/>
      <c r="AH177" s="146"/>
      <c r="AI177" s="146"/>
      <c r="AJ177" s="146"/>
      <c r="AK177" s="146"/>
      <c r="AL177" s="138">
        <f t="shared" si="50"/>
        <v>0</v>
      </c>
      <c r="AM177" s="160"/>
      <c r="AN177" s="146"/>
      <c r="AO177" s="146"/>
      <c r="AP177" s="146"/>
      <c r="AQ177" s="146"/>
      <c r="AR177" s="138">
        <f t="shared" si="64"/>
        <v>0</v>
      </c>
      <c r="AS177" s="160"/>
      <c r="AT177" s="146"/>
      <c r="AU177" s="146"/>
      <c r="AV177" s="146"/>
      <c r="AW177" s="146"/>
      <c r="AX177" s="138">
        <f t="shared" si="65"/>
        <v>0</v>
      </c>
      <c r="AY177" s="172"/>
      <c r="AZ177" s="137"/>
      <c r="BA177" s="137"/>
      <c r="BB177" s="137"/>
      <c r="BC177" s="137"/>
      <c r="BD177" s="138">
        <f t="shared" si="66"/>
        <v>0</v>
      </c>
      <c r="BE177" s="172">
        <f t="shared" si="51"/>
        <v>0</v>
      </c>
      <c r="BF177" s="137">
        <f t="shared" si="52"/>
        <v>0</v>
      </c>
      <c r="BG177" s="137">
        <f t="shared" si="53"/>
        <v>0</v>
      </c>
      <c r="BH177" s="137">
        <f t="shared" si="54"/>
        <v>0</v>
      </c>
      <c r="BI177" s="137">
        <f t="shared" si="55"/>
        <v>48000</v>
      </c>
      <c r="BJ177" s="173">
        <f t="shared" si="56"/>
        <v>48000</v>
      </c>
      <c r="BK177" s="172">
        <f t="shared" si="57"/>
        <v>0</v>
      </c>
      <c r="BL177" s="137">
        <f t="shared" si="58"/>
        <v>0</v>
      </c>
      <c r="BM177" s="137">
        <f t="shared" si="59"/>
        <v>0</v>
      </c>
      <c r="BN177" s="137">
        <f t="shared" si="60"/>
        <v>0</v>
      </c>
      <c r="BO177" s="137">
        <f t="shared" si="61"/>
        <v>0</v>
      </c>
      <c r="BP177" s="173">
        <f t="shared" si="67"/>
        <v>0</v>
      </c>
      <c r="BQ177" s="140"/>
      <c r="BR177" s="141"/>
      <c r="BS177" s="142"/>
      <c r="BT177" s="146"/>
      <c r="BU177" s="142"/>
      <c r="BV177" s="144"/>
      <c r="BW177" s="145"/>
      <c r="BX177" s="142"/>
      <c r="BY177" s="144"/>
    </row>
    <row r="178" spans="1:77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62"/>
        <v>0</v>
      </c>
      <c r="O178" s="366"/>
      <c r="P178" s="174"/>
      <c r="Q178" s="174"/>
      <c r="R178" s="174"/>
      <c r="S178" s="174"/>
      <c r="T178" s="367">
        <f t="shared" si="48"/>
        <v>0</v>
      </c>
      <c r="U178" s="172"/>
      <c r="V178" s="137"/>
      <c r="W178" s="137"/>
      <c r="X178" s="137"/>
      <c r="Y178" s="137">
        <v>64000</v>
      </c>
      <c r="Z178" s="138">
        <f t="shared" si="63"/>
        <v>64000</v>
      </c>
      <c r="AA178" s="160"/>
      <c r="AB178" s="146"/>
      <c r="AC178" s="146"/>
      <c r="AD178" s="146"/>
      <c r="AE178" s="146"/>
      <c r="AF178" s="138">
        <f t="shared" si="49"/>
        <v>0</v>
      </c>
      <c r="AG178" s="205"/>
      <c r="AH178" s="146"/>
      <c r="AI178" s="146"/>
      <c r="AJ178" s="146"/>
      <c r="AK178" s="146"/>
      <c r="AL178" s="138">
        <f t="shared" si="50"/>
        <v>0</v>
      </c>
      <c r="AM178" s="160"/>
      <c r="AN178" s="146"/>
      <c r="AO178" s="146"/>
      <c r="AP178" s="146"/>
      <c r="AQ178" s="146"/>
      <c r="AR178" s="138">
        <f t="shared" si="64"/>
        <v>0</v>
      </c>
      <c r="AS178" s="160"/>
      <c r="AT178" s="146"/>
      <c r="AU178" s="146"/>
      <c r="AV178" s="146"/>
      <c r="AW178" s="146"/>
      <c r="AX178" s="138">
        <f t="shared" si="65"/>
        <v>0</v>
      </c>
      <c r="AY178" s="172"/>
      <c r="AZ178" s="137"/>
      <c r="BA178" s="137"/>
      <c r="BB178" s="137"/>
      <c r="BC178" s="137"/>
      <c r="BD178" s="138">
        <f t="shared" si="66"/>
        <v>0</v>
      </c>
      <c r="BE178" s="172">
        <f t="shared" si="51"/>
        <v>0</v>
      </c>
      <c r="BF178" s="137">
        <f t="shared" si="52"/>
        <v>0</v>
      </c>
      <c r="BG178" s="137">
        <f t="shared" si="53"/>
        <v>0</v>
      </c>
      <c r="BH178" s="137">
        <f t="shared" si="54"/>
        <v>0</v>
      </c>
      <c r="BI178" s="137">
        <f t="shared" si="55"/>
        <v>64000</v>
      </c>
      <c r="BJ178" s="173">
        <f t="shared" si="56"/>
        <v>64000</v>
      </c>
      <c r="BK178" s="172">
        <f t="shared" si="57"/>
        <v>0</v>
      </c>
      <c r="BL178" s="137">
        <f t="shared" si="58"/>
        <v>0</v>
      </c>
      <c r="BM178" s="137">
        <f t="shared" si="59"/>
        <v>0</v>
      </c>
      <c r="BN178" s="137">
        <f t="shared" si="60"/>
        <v>0</v>
      </c>
      <c r="BO178" s="137">
        <f t="shared" si="61"/>
        <v>0</v>
      </c>
      <c r="BP178" s="173">
        <f t="shared" si="67"/>
        <v>0</v>
      </c>
      <c r="BQ178" s="140"/>
      <c r="BR178" s="141"/>
      <c r="BS178" s="142"/>
      <c r="BT178" s="146"/>
      <c r="BU178" s="142"/>
      <c r="BV178" s="144"/>
      <c r="BW178" s="145"/>
      <c r="BX178" s="142"/>
      <c r="BY178" s="144"/>
    </row>
    <row r="179" spans="1:77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62"/>
        <v>0</v>
      </c>
      <c r="O179" s="366"/>
      <c r="P179" s="174"/>
      <c r="Q179" s="174"/>
      <c r="R179" s="174"/>
      <c r="S179" s="174"/>
      <c r="T179" s="367">
        <f t="shared" si="48"/>
        <v>0</v>
      </c>
      <c r="U179" s="172"/>
      <c r="V179" s="137"/>
      <c r="W179" s="137"/>
      <c r="X179" s="137"/>
      <c r="Y179" s="137">
        <v>48000</v>
      </c>
      <c r="Z179" s="138">
        <f t="shared" si="63"/>
        <v>48000</v>
      </c>
      <c r="AA179" s="160"/>
      <c r="AB179" s="146"/>
      <c r="AC179" s="146"/>
      <c r="AD179" s="146"/>
      <c r="AE179" s="146"/>
      <c r="AF179" s="138">
        <f t="shared" si="49"/>
        <v>0</v>
      </c>
      <c r="AG179" s="205"/>
      <c r="AH179" s="146"/>
      <c r="AI179" s="146"/>
      <c r="AJ179" s="146"/>
      <c r="AK179" s="146"/>
      <c r="AL179" s="138">
        <f t="shared" si="50"/>
        <v>0</v>
      </c>
      <c r="AM179" s="160"/>
      <c r="AN179" s="146"/>
      <c r="AO179" s="146"/>
      <c r="AP179" s="146"/>
      <c r="AQ179" s="146"/>
      <c r="AR179" s="138">
        <f t="shared" si="64"/>
        <v>0</v>
      </c>
      <c r="AS179" s="160"/>
      <c r="AT179" s="146"/>
      <c r="AU179" s="146"/>
      <c r="AV179" s="146"/>
      <c r="AW179" s="146"/>
      <c r="AX179" s="138">
        <f t="shared" si="65"/>
        <v>0</v>
      </c>
      <c r="AY179" s="172"/>
      <c r="AZ179" s="137"/>
      <c r="BA179" s="137"/>
      <c r="BB179" s="137"/>
      <c r="BC179" s="137"/>
      <c r="BD179" s="138">
        <f t="shared" si="66"/>
        <v>0</v>
      </c>
      <c r="BE179" s="172">
        <f t="shared" si="51"/>
        <v>0</v>
      </c>
      <c r="BF179" s="137">
        <f t="shared" si="52"/>
        <v>0</v>
      </c>
      <c r="BG179" s="137">
        <f t="shared" si="53"/>
        <v>0</v>
      </c>
      <c r="BH179" s="137">
        <f t="shared" si="54"/>
        <v>0</v>
      </c>
      <c r="BI179" s="137">
        <f t="shared" si="55"/>
        <v>48000</v>
      </c>
      <c r="BJ179" s="173">
        <f t="shared" si="56"/>
        <v>48000</v>
      </c>
      <c r="BK179" s="172">
        <f t="shared" si="57"/>
        <v>0</v>
      </c>
      <c r="BL179" s="137">
        <f t="shared" si="58"/>
        <v>0</v>
      </c>
      <c r="BM179" s="137">
        <f t="shared" si="59"/>
        <v>0</v>
      </c>
      <c r="BN179" s="137">
        <f t="shared" si="60"/>
        <v>0</v>
      </c>
      <c r="BO179" s="137">
        <f t="shared" si="61"/>
        <v>0</v>
      </c>
      <c r="BP179" s="173">
        <f t="shared" si="67"/>
        <v>0</v>
      </c>
      <c r="BQ179" s="140"/>
      <c r="BR179" s="141"/>
      <c r="BS179" s="142"/>
      <c r="BT179" s="146"/>
      <c r="BU179" s="142"/>
      <c r="BV179" s="144"/>
      <c r="BW179" s="145"/>
      <c r="BX179" s="142"/>
      <c r="BY179" s="144"/>
    </row>
    <row r="180" spans="1:77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62"/>
        <v>0</v>
      </c>
      <c r="O180" s="366"/>
      <c r="P180" s="174"/>
      <c r="Q180" s="174"/>
      <c r="R180" s="174"/>
      <c r="S180" s="174"/>
      <c r="T180" s="367">
        <f t="shared" si="48"/>
        <v>0</v>
      </c>
      <c r="U180" s="172"/>
      <c r="V180" s="137"/>
      <c r="W180" s="137"/>
      <c r="X180" s="137"/>
      <c r="Y180" s="137">
        <v>64000</v>
      </c>
      <c r="Z180" s="138">
        <f t="shared" si="63"/>
        <v>64000</v>
      </c>
      <c r="AA180" s="160"/>
      <c r="AB180" s="146"/>
      <c r="AC180" s="146"/>
      <c r="AD180" s="146"/>
      <c r="AE180" s="146"/>
      <c r="AF180" s="138">
        <f t="shared" si="49"/>
        <v>0</v>
      </c>
      <c r="AG180" s="205"/>
      <c r="AH180" s="146"/>
      <c r="AI180" s="146"/>
      <c r="AJ180" s="146"/>
      <c r="AK180" s="146"/>
      <c r="AL180" s="138">
        <f t="shared" si="50"/>
        <v>0</v>
      </c>
      <c r="AM180" s="160"/>
      <c r="AN180" s="146"/>
      <c r="AO180" s="146"/>
      <c r="AP180" s="146"/>
      <c r="AQ180" s="146"/>
      <c r="AR180" s="138">
        <f t="shared" si="64"/>
        <v>0</v>
      </c>
      <c r="AS180" s="160"/>
      <c r="AT180" s="146"/>
      <c r="AU180" s="146"/>
      <c r="AV180" s="146"/>
      <c r="AW180" s="146"/>
      <c r="AX180" s="138">
        <f t="shared" si="65"/>
        <v>0</v>
      </c>
      <c r="AY180" s="172"/>
      <c r="AZ180" s="137"/>
      <c r="BA180" s="137"/>
      <c r="BB180" s="137"/>
      <c r="BC180" s="137"/>
      <c r="BD180" s="138">
        <f t="shared" si="66"/>
        <v>0</v>
      </c>
      <c r="BE180" s="172">
        <f t="shared" si="51"/>
        <v>0</v>
      </c>
      <c r="BF180" s="137">
        <f t="shared" si="52"/>
        <v>0</v>
      </c>
      <c r="BG180" s="137">
        <f t="shared" si="53"/>
        <v>0</v>
      </c>
      <c r="BH180" s="137">
        <f t="shared" si="54"/>
        <v>0</v>
      </c>
      <c r="BI180" s="137">
        <f t="shared" si="55"/>
        <v>64000</v>
      </c>
      <c r="BJ180" s="173">
        <f t="shared" si="56"/>
        <v>64000</v>
      </c>
      <c r="BK180" s="172">
        <f t="shared" si="57"/>
        <v>0</v>
      </c>
      <c r="BL180" s="137">
        <f t="shared" si="58"/>
        <v>0</v>
      </c>
      <c r="BM180" s="137">
        <f t="shared" si="59"/>
        <v>0</v>
      </c>
      <c r="BN180" s="137">
        <f t="shared" si="60"/>
        <v>0</v>
      </c>
      <c r="BO180" s="137">
        <f t="shared" si="61"/>
        <v>0</v>
      </c>
      <c r="BP180" s="173">
        <f t="shared" si="67"/>
        <v>0</v>
      </c>
      <c r="BQ180" s="140"/>
      <c r="BR180" s="141"/>
      <c r="BS180" s="142"/>
      <c r="BT180" s="146"/>
      <c r="BU180" s="142"/>
      <c r="BV180" s="144"/>
      <c r="BW180" s="145"/>
      <c r="BX180" s="142"/>
      <c r="BY180" s="144"/>
    </row>
    <row r="181" spans="1:77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62"/>
        <v>0</v>
      </c>
      <c r="O181" s="366"/>
      <c r="P181" s="174"/>
      <c r="Q181" s="174"/>
      <c r="R181" s="174"/>
      <c r="S181" s="174"/>
      <c r="T181" s="367">
        <f t="shared" si="48"/>
        <v>0</v>
      </c>
      <c r="U181" s="172"/>
      <c r="V181" s="137"/>
      <c r="W181" s="137"/>
      <c r="X181" s="137"/>
      <c r="Y181" s="137">
        <v>60000</v>
      </c>
      <c r="Z181" s="138">
        <f t="shared" si="63"/>
        <v>60000</v>
      </c>
      <c r="AA181" s="160"/>
      <c r="AB181" s="146"/>
      <c r="AC181" s="146"/>
      <c r="AD181" s="146"/>
      <c r="AE181" s="146"/>
      <c r="AF181" s="138">
        <f t="shared" si="49"/>
        <v>0</v>
      </c>
      <c r="AG181" s="205"/>
      <c r="AH181" s="146"/>
      <c r="AI181" s="146"/>
      <c r="AJ181" s="146"/>
      <c r="AK181" s="146"/>
      <c r="AL181" s="138">
        <f t="shared" si="50"/>
        <v>0</v>
      </c>
      <c r="AM181" s="160"/>
      <c r="AN181" s="146"/>
      <c r="AO181" s="146"/>
      <c r="AP181" s="146"/>
      <c r="AQ181" s="146"/>
      <c r="AR181" s="138">
        <f t="shared" si="64"/>
        <v>0</v>
      </c>
      <c r="AS181" s="160"/>
      <c r="AT181" s="146"/>
      <c r="AU181" s="146"/>
      <c r="AV181" s="146"/>
      <c r="AW181" s="146"/>
      <c r="AX181" s="138">
        <f t="shared" si="65"/>
        <v>0</v>
      </c>
      <c r="AY181" s="172"/>
      <c r="AZ181" s="137"/>
      <c r="BA181" s="137"/>
      <c r="BB181" s="137"/>
      <c r="BC181" s="137"/>
      <c r="BD181" s="138">
        <f t="shared" si="66"/>
        <v>0</v>
      </c>
      <c r="BE181" s="172">
        <f t="shared" si="51"/>
        <v>0</v>
      </c>
      <c r="BF181" s="137">
        <f t="shared" si="52"/>
        <v>0</v>
      </c>
      <c r="BG181" s="137">
        <f t="shared" si="53"/>
        <v>0</v>
      </c>
      <c r="BH181" s="137">
        <f t="shared" si="54"/>
        <v>0</v>
      </c>
      <c r="BI181" s="137">
        <f t="shared" si="55"/>
        <v>60000</v>
      </c>
      <c r="BJ181" s="173">
        <f t="shared" si="56"/>
        <v>60000</v>
      </c>
      <c r="BK181" s="172">
        <f t="shared" si="57"/>
        <v>0</v>
      </c>
      <c r="BL181" s="137">
        <f t="shared" si="58"/>
        <v>0</v>
      </c>
      <c r="BM181" s="137">
        <f t="shared" si="59"/>
        <v>0</v>
      </c>
      <c r="BN181" s="137">
        <f t="shared" si="60"/>
        <v>0</v>
      </c>
      <c r="BO181" s="137">
        <f t="shared" si="61"/>
        <v>0</v>
      </c>
      <c r="BP181" s="173">
        <f t="shared" si="67"/>
        <v>0</v>
      </c>
      <c r="BQ181" s="140"/>
      <c r="BR181" s="141"/>
      <c r="BS181" s="142"/>
      <c r="BT181" s="146"/>
      <c r="BU181" s="142"/>
      <c r="BV181" s="144"/>
      <c r="BW181" s="145"/>
      <c r="BX181" s="142"/>
      <c r="BY181" s="144"/>
    </row>
    <row r="182" spans="1:77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62"/>
        <v>0</v>
      </c>
      <c r="O182" s="366"/>
      <c r="P182" s="174"/>
      <c r="Q182" s="174"/>
      <c r="R182" s="174"/>
      <c r="S182" s="174"/>
      <c r="T182" s="367">
        <f t="shared" si="48"/>
        <v>0</v>
      </c>
      <c r="U182" s="172"/>
      <c r="V182" s="137"/>
      <c r="W182" s="137"/>
      <c r="X182" s="137"/>
      <c r="Y182" s="137">
        <v>64000</v>
      </c>
      <c r="Z182" s="138">
        <f t="shared" si="63"/>
        <v>64000</v>
      </c>
      <c r="AA182" s="160"/>
      <c r="AB182" s="146"/>
      <c r="AC182" s="146"/>
      <c r="AD182" s="146"/>
      <c r="AE182" s="146"/>
      <c r="AF182" s="138">
        <f t="shared" si="49"/>
        <v>0</v>
      </c>
      <c r="AG182" s="205"/>
      <c r="AH182" s="146"/>
      <c r="AI182" s="146"/>
      <c r="AJ182" s="146"/>
      <c r="AK182" s="146"/>
      <c r="AL182" s="138">
        <f t="shared" si="50"/>
        <v>0</v>
      </c>
      <c r="AM182" s="160"/>
      <c r="AN182" s="146"/>
      <c r="AO182" s="146"/>
      <c r="AP182" s="146"/>
      <c r="AQ182" s="146"/>
      <c r="AR182" s="138">
        <f t="shared" si="64"/>
        <v>0</v>
      </c>
      <c r="AS182" s="160"/>
      <c r="AT182" s="146"/>
      <c r="AU182" s="146"/>
      <c r="AV182" s="146"/>
      <c r="AW182" s="146"/>
      <c r="AX182" s="138">
        <f t="shared" si="65"/>
        <v>0</v>
      </c>
      <c r="AY182" s="172"/>
      <c r="AZ182" s="137"/>
      <c r="BA182" s="137"/>
      <c r="BB182" s="137"/>
      <c r="BC182" s="137"/>
      <c r="BD182" s="138">
        <f t="shared" si="66"/>
        <v>0</v>
      </c>
      <c r="BE182" s="172">
        <f t="shared" si="51"/>
        <v>0</v>
      </c>
      <c r="BF182" s="137">
        <f t="shared" si="52"/>
        <v>0</v>
      </c>
      <c r="BG182" s="137">
        <f t="shared" si="53"/>
        <v>0</v>
      </c>
      <c r="BH182" s="137">
        <f t="shared" si="54"/>
        <v>0</v>
      </c>
      <c r="BI182" s="137">
        <f t="shared" si="55"/>
        <v>64000</v>
      </c>
      <c r="BJ182" s="173">
        <f t="shared" si="56"/>
        <v>64000</v>
      </c>
      <c r="BK182" s="172">
        <f t="shared" si="57"/>
        <v>0</v>
      </c>
      <c r="BL182" s="137">
        <f t="shared" si="58"/>
        <v>0</v>
      </c>
      <c r="BM182" s="137">
        <f t="shared" si="59"/>
        <v>0</v>
      </c>
      <c r="BN182" s="137">
        <f t="shared" si="60"/>
        <v>0</v>
      </c>
      <c r="BO182" s="137">
        <f t="shared" si="61"/>
        <v>0</v>
      </c>
      <c r="BP182" s="173">
        <f t="shared" si="67"/>
        <v>0</v>
      </c>
      <c r="BQ182" s="140"/>
      <c r="BR182" s="141"/>
      <c r="BS182" s="142"/>
      <c r="BT182" s="146"/>
      <c r="BU182" s="142"/>
      <c r="BV182" s="144"/>
      <c r="BW182" s="145"/>
      <c r="BX182" s="142"/>
      <c r="BY182" s="144"/>
    </row>
    <row r="183" spans="1:77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62"/>
        <v>0</v>
      </c>
      <c r="O183" s="366"/>
      <c r="P183" s="174"/>
      <c r="Q183" s="174"/>
      <c r="R183" s="174"/>
      <c r="S183" s="174"/>
      <c r="T183" s="367">
        <f t="shared" si="48"/>
        <v>0</v>
      </c>
      <c r="U183" s="172"/>
      <c r="V183" s="137"/>
      <c r="W183" s="137"/>
      <c r="X183" s="137"/>
      <c r="Y183" s="137">
        <v>48000</v>
      </c>
      <c r="Z183" s="138">
        <f t="shared" si="63"/>
        <v>48000</v>
      </c>
      <c r="AA183" s="160"/>
      <c r="AB183" s="146"/>
      <c r="AC183" s="146"/>
      <c r="AD183" s="146"/>
      <c r="AE183" s="146"/>
      <c r="AF183" s="138">
        <f t="shared" si="49"/>
        <v>0</v>
      </c>
      <c r="AG183" s="205"/>
      <c r="AH183" s="146"/>
      <c r="AI183" s="146"/>
      <c r="AJ183" s="146"/>
      <c r="AK183" s="146"/>
      <c r="AL183" s="138">
        <f t="shared" si="50"/>
        <v>0</v>
      </c>
      <c r="AM183" s="160"/>
      <c r="AN183" s="146"/>
      <c r="AO183" s="146"/>
      <c r="AP183" s="146"/>
      <c r="AQ183" s="146"/>
      <c r="AR183" s="138">
        <f t="shared" si="64"/>
        <v>0</v>
      </c>
      <c r="AS183" s="160"/>
      <c r="AT183" s="146"/>
      <c r="AU183" s="146"/>
      <c r="AV183" s="146"/>
      <c r="AW183" s="146"/>
      <c r="AX183" s="138">
        <f t="shared" si="65"/>
        <v>0</v>
      </c>
      <c r="AY183" s="172"/>
      <c r="AZ183" s="137"/>
      <c r="BA183" s="137"/>
      <c r="BB183" s="137"/>
      <c r="BC183" s="137"/>
      <c r="BD183" s="138">
        <f t="shared" si="66"/>
        <v>0</v>
      </c>
      <c r="BE183" s="172">
        <f t="shared" si="51"/>
        <v>0</v>
      </c>
      <c r="BF183" s="137">
        <f t="shared" si="52"/>
        <v>0</v>
      </c>
      <c r="BG183" s="137">
        <f t="shared" si="53"/>
        <v>0</v>
      </c>
      <c r="BH183" s="137">
        <f t="shared" si="54"/>
        <v>0</v>
      </c>
      <c r="BI183" s="137">
        <f t="shared" si="55"/>
        <v>48000</v>
      </c>
      <c r="BJ183" s="173">
        <f t="shared" si="56"/>
        <v>48000</v>
      </c>
      <c r="BK183" s="172">
        <f t="shared" si="57"/>
        <v>0</v>
      </c>
      <c r="BL183" s="137">
        <f t="shared" si="58"/>
        <v>0</v>
      </c>
      <c r="BM183" s="137">
        <f t="shared" si="59"/>
        <v>0</v>
      </c>
      <c r="BN183" s="137">
        <f t="shared" si="60"/>
        <v>0</v>
      </c>
      <c r="BO183" s="137">
        <f t="shared" si="61"/>
        <v>0</v>
      </c>
      <c r="BP183" s="173">
        <f t="shared" si="67"/>
        <v>0</v>
      </c>
      <c r="BQ183" s="140"/>
      <c r="BR183" s="141"/>
      <c r="BS183" s="142"/>
      <c r="BT183" s="146"/>
      <c r="BU183" s="142"/>
      <c r="BV183" s="144"/>
      <c r="BW183" s="145"/>
      <c r="BX183" s="142"/>
      <c r="BY183" s="144"/>
    </row>
    <row r="184" spans="1:77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62"/>
        <v>0</v>
      </c>
      <c r="O184" s="366"/>
      <c r="P184" s="174"/>
      <c r="Q184" s="174"/>
      <c r="R184" s="174"/>
      <c r="S184" s="174"/>
      <c r="T184" s="367">
        <f t="shared" si="48"/>
        <v>0</v>
      </c>
      <c r="U184" s="172"/>
      <c r="V184" s="137"/>
      <c r="W184" s="137"/>
      <c r="X184" s="137"/>
      <c r="Y184" s="137">
        <v>84800</v>
      </c>
      <c r="Z184" s="138">
        <f t="shared" si="63"/>
        <v>84800</v>
      </c>
      <c r="AA184" s="160"/>
      <c r="AB184" s="146"/>
      <c r="AC184" s="146"/>
      <c r="AD184" s="146"/>
      <c r="AE184" s="146"/>
      <c r="AF184" s="138">
        <f t="shared" si="49"/>
        <v>0</v>
      </c>
      <c r="AG184" s="205"/>
      <c r="AH184" s="146"/>
      <c r="AI184" s="146"/>
      <c r="AJ184" s="146"/>
      <c r="AK184" s="146"/>
      <c r="AL184" s="138">
        <f t="shared" si="50"/>
        <v>0</v>
      </c>
      <c r="AM184" s="160"/>
      <c r="AN184" s="146"/>
      <c r="AO184" s="146"/>
      <c r="AP184" s="146"/>
      <c r="AQ184" s="146"/>
      <c r="AR184" s="138">
        <f t="shared" si="64"/>
        <v>0</v>
      </c>
      <c r="AS184" s="160"/>
      <c r="AT184" s="146"/>
      <c r="AU184" s="146"/>
      <c r="AV184" s="146"/>
      <c r="AW184" s="146"/>
      <c r="AX184" s="138">
        <f t="shared" si="65"/>
        <v>0</v>
      </c>
      <c r="AY184" s="172"/>
      <c r="AZ184" s="137"/>
      <c r="BA184" s="137"/>
      <c r="BB184" s="137"/>
      <c r="BC184" s="137"/>
      <c r="BD184" s="138">
        <f t="shared" si="66"/>
        <v>0</v>
      </c>
      <c r="BE184" s="172">
        <f t="shared" si="51"/>
        <v>0</v>
      </c>
      <c r="BF184" s="137">
        <f t="shared" si="52"/>
        <v>0</v>
      </c>
      <c r="BG184" s="137">
        <f t="shared" si="53"/>
        <v>0</v>
      </c>
      <c r="BH184" s="137">
        <f t="shared" si="54"/>
        <v>0</v>
      </c>
      <c r="BI184" s="137">
        <f t="shared" si="55"/>
        <v>84800</v>
      </c>
      <c r="BJ184" s="173">
        <f t="shared" si="56"/>
        <v>84800</v>
      </c>
      <c r="BK184" s="172">
        <f t="shared" si="57"/>
        <v>0</v>
      </c>
      <c r="BL184" s="137">
        <f t="shared" si="58"/>
        <v>0</v>
      </c>
      <c r="BM184" s="137">
        <f t="shared" si="59"/>
        <v>0</v>
      </c>
      <c r="BN184" s="137">
        <f t="shared" si="60"/>
        <v>0</v>
      </c>
      <c r="BO184" s="137">
        <f t="shared" si="61"/>
        <v>0</v>
      </c>
      <c r="BP184" s="173">
        <f t="shared" si="67"/>
        <v>0</v>
      </c>
      <c r="BQ184" s="140"/>
      <c r="BR184" s="141"/>
      <c r="BS184" s="142"/>
      <c r="BT184" s="146"/>
      <c r="BU184" s="142"/>
      <c r="BV184" s="144"/>
      <c r="BW184" s="145">
        <v>2670.01</v>
      </c>
      <c r="BX184" s="142" t="s">
        <v>4854</v>
      </c>
      <c r="BY184" s="144">
        <v>44601</v>
      </c>
    </row>
    <row r="185" spans="1:77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62"/>
        <v>0</v>
      </c>
      <c r="O185" s="366"/>
      <c r="P185" s="174"/>
      <c r="Q185" s="174"/>
      <c r="R185" s="174"/>
      <c r="S185" s="174"/>
      <c r="T185" s="367">
        <f t="shared" si="48"/>
        <v>0</v>
      </c>
      <c r="U185" s="172"/>
      <c r="V185" s="137"/>
      <c r="W185" s="137"/>
      <c r="X185" s="137"/>
      <c r="Y185" s="137">
        <v>85600</v>
      </c>
      <c r="Z185" s="138">
        <f t="shared" si="63"/>
        <v>85600</v>
      </c>
      <c r="AA185" s="160"/>
      <c r="AB185" s="146"/>
      <c r="AC185" s="146"/>
      <c r="AD185" s="146"/>
      <c r="AE185" s="146"/>
      <c r="AF185" s="138">
        <f t="shared" si="49"/>
        <v>0</v>
      </c>
      <c r="AG185" s="205"/>
      <c r="AH185" s="146"/>
      <c r="AI185" s="146"/>
      <c r="AJ185" s="146"/>
      <c r="AK185" s="146"/>
      <c r="AL185" s="138">
        <f t="shared" si="50"/>
        <v>0</v>
      </c>
      <c r="AM185" s="160"/>
      <c r="AN185" s="146"/>
      <c r="AO185" s="146"/>
      <c r="AP185" s="146"/>
      <c r="AQ185" s="146"/>
      <c r="AR185" s="138">
        <f t="shared" si="64"/>
        <v>0</v>
      </c>
      <c r="AS185" s="160"/>
      <c r="AT185" s="146"/>
      <c r="AU185" s="146"/>
      <c r="AV185" s="146"/>
      <c r="AW185" s="146"/>
      <c r="AX185" s="138">
        <f t="shared" si="65"/>
        <v>0</v>
      </c>
      <c r="AY185" s="172"/>
      <c r="AZ185" s="137"/>
      <c r="BA185" s="137"/>
      <c r="BB185" s="137"/>
      <c r="BC185" s="137"/>
      <c r="BD185" s="138">
        <f t="shared" si="66"/>
        <v>0</v>
      </c>
      <c r="BE185" s="172">
        <f t="shared" si="51"/>
        <v>0</v>
      </c>
      <c r="BF185" s="137">
        <f t="shared" si="52"/>
        <v>0</v>
      </c>
      <c r="BG185" s="137">
        <f t="shared" si="53"/>
        <v>0</v>
      </c>
      <c r="BH185" s="137">
        <f t="shared" si="54"/>
        <v>0</v>
      </c>
      <c r="BI185" s="137">
        <f t="shared" si="55"/>
        <v>85600</v>
      </c>
      <c r="BJ185" s="173">
        <f t="shared" si="56"/>
        <v>85600</v>
      </c>
      <c r="BK185" s="172">
        <f t="shared" si="57"/>
        <v>0</v>
      </c>
      <c r="BL185" s="137">
        <f t="shared" si="58"/>
        <v>0</v>
      </c>
      <c r="BM185" s="137">
        <f t="shared" si="59"/>
        <v>0</v>
      </c>
      <c r="BN185" s="137">
        <f t="shared" si="60"/>
        <v>0</v>
      </c>
      <c r="BO185" s="137">
        <f t="shared" si="61"/>
        <v>0</v>
      </c>
      <c r="BP185" s="173">
        <f t="shared" si="67"/>
        <v>0</v>
      </c>
      <c r="BQ185" s="140"/>
      <c r="BR185" s="141"/>
      <c r="BS185" s="142"/>
      <c r="BT185" s="146"/>
      <c r="BU185" s="142"/>
      <c r="BV185" s="144"/>
      <c r="BW185" s="145"/>
      <c r="BX185" s="142"/>
      <c r="BY185" s="144"/>
    </row>
    <row r="186" spans="1:77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62"/>
        <v>0</v>
      </c>
      <c r="O186" s="366"/>
      <c r="P186" s="174"/>
      <c r="Q186" s="174"/>
      <c r="R186" s="174"/>
      <c r="S186" s="174"/>
      <c r="T186" s="367">
        <f t="shared" si="48"/>
        <v>0</v>
      </c>
      <c r="U186" s="172"/>
      <c r="V186" s="137"/>
      <c r="W186" s="137"/>
      <c r="X186" s="137"/>
      <c r="Y186" s="137">
        <v>92000</v>
      </c>
      <c r="Z186" s="138">
        <f t="shared" si="63"/>
        <v>92000</v>
      </c>
      <c r="AA186" s="160"/>
      <c r="AB186" s="146"/>
      <c r="AC186" s="146"/>
      <c r="AD186" s="146"/>
      <c r="AE186" s="146"/>
      <c r="AF186" s="138">
        <f t="shared" si="49"/>
        <v>0</v>
      </c>
      <c r="AG186" s="205"/>
      <c r="AH186" s="146"/>
      <c r="AI186" s="146"/>
      <c r="AJ186" s="146"/>
      <c r="AK186" s="146"/>
      <c r="AL186" s="138">
        <f t="shared" si="50"/>
        <v>0</v>
      </c>
      <c r="AM186" s="160"/>
      <c r="AN186" s="146"/>
      <c r="AO186" s="146"/>
      <c r="AP186" s="146"/>
      <c r="AQ186" s="146"/>
      <c r="AR186" s="138">
        <f t="shared" si="64"/>
        <v>0</v>
      </c>
      <c r="AS186" s="160"/>
      <c r="AT186" s="146"/>
      <c r="AU186" s="146"/>
      <c r="AV186" s="146"/>
      <c r="AW186" s="146"/>
      <c r="AX186" s="138">
        <f t="shared" si="65"/>
        <v>0</v>
      </c>
      <c r="AY186" s="172"/>
      <c r="AZ186" s="137"/>
      <c r="BA186" s="137"/>
      <c r="BB186" s="137"/>
      <c r="BC186" s="137"/>
      <c r="BD186" s="138">
        <f t="shared" si="66"/>
        <v>0</v>
      </c>
      <c r="BE186" s="172">
        <f t="shared" si="51"/>
        <v>0</v>
      </c>
      <c r="BF186" s="137">
        <f t="shared" si="52"/>
        <v>0</v>
      </c>
      <c r="BG186" s="137">
        <f t="shared" si="53"/>
        <v>0</v>
      </c>
      <c r="BH186" s="137">
        <f t="shared" si="54"/>
        <v>0</v>
      </c>
      <c r="BI186" s="137">
        <f t="shared" si="55"/>
        <v>92000</v>
      </c>
      <c r="BJ186" s="173">
        <f t="shared" si="56"/>
        <v>92000</v>
      </c>
      <c r="BK186" s="172">
        <f t="shared" si="57"/>
        <v>0</v>
      </c>
      <c r="BL186" s="137">
        <f t="shared" si="58"/>
        <v>0</v>
      </c>
      <c r="BM186" s="137">
        <f t="shared" si="59"/>
        <v>0</v>
      </c>
      <c r="BN186" s="137">
        <f t="shared" si="60"/>
        <v>0</v>
      </c>
      <c r="BO186" s="137">
        <f t="shared" si="61"/>
        <v>0</v>
      </c>
      <c r="BP186" s="173">
        <f t="shared" si="67"/>
        <v>0</v>
      </c>
      <c r="BQ186" s="140"/>
      <c r="BR186" s="141"/>
      <c r="BS186" s="142"/>
      <c r="BT186" s="146"/>
      <c r="BU186" s="142"/>
      <c r="BV186" s="144"/>
      <c r="BW186" s="145">
        <v>2079</v>
      </c>
      <c r="BX186" s="142" t="s">
        <v>5143</v>
      </c>
      <c r="BY186" s="144">
        <v>44658</v>
      </c>
    </row>
    <row r="187" spans="1:77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62"/>
        <v>0</v>
      </c>
      <c r="O187" s="366"/>
      <c r="P187" s="174"/>
      <c r="Q187" s="174"/>
      <c r="R187" s="174"/>
      <c r="S187" s="174"/>
      <c r="T187" s="367">
        <f t="shared" si="48"/>
        <v>0</v>
      </c>
      <c r="U187" s="172"/>
      <c r="V187" s="137"/>
      <c r="W187" s="137"/>
      <c r="X187" s="137"/>
      <c r="Y187" s="137">
        <v>64000</v>
      </c>
      <c r="Z187" s="138">
        <f t="shared" si="63"/>
        <v>64000</v>
      </c>
      <c r="AA187" s="160"/>
      <c r="AB187" s="146"/>
      <c r="AC187" s="146"/>
      <c r="AD187" s="146"/>
      <c r="AE187" s="146"/>
      <c r="AF187" s="138">
        <f t="shared" si="49"/>
        <v>0</v>
      </c>
      <c r="AG187" s="205"/>
      <c r="AH187" s="146"/>
      <c r="AI187" s="146"/>
      <c r="AJ187" s="146"/>
      <c r="AK187" s="146"/>
      <c r="AL187" s="138">
        <f t="shared" si="50"/>
        <v>0</v>
      </c>
      <c r="AM187" s="160"/>
      <c r="AN187" s="146"/>
      <c r="AO187" s="146"/>
      <c r="AP187" s="146"/>
      <c r="AQ187" s="146"/>
      <c r="AR187" s="138">
        <f t="shared" si="64"/>
        <v>0</v>
      </c>
      <c r="AS187" s="160"/>
      <c r="AT187" s="146"/>
      <c r="AU187" s="146"/>
      <c r="AV187" s="146"/>
      <c r="AW187" s="146"/>
      <c r="AX187" s="138">
        <f t="shared" si="65"/>
        <v>0</v>
      </c>
      <c r="AY187" s="172"/>
      <c r="AZ187" s="137"/>
      <c r="BA187" s="137"/>
      <c r="BB187" s="137"/>
      <c r="BC187" s="137"/>
      <c r="BD187" s="138">
        <f t="shared" si="66"/>
        <v>0</v>
      </c>
      <c r="BE187" s="172">
        <f t="shared" si="51"/>
        <v>0</v>
      </c>
      <c r="BF187" s="137">
        <f t="shared" si="52"/>
        <v>0</v>
      </c>
      <c r="BG187" s="137">
        <f t="shared" si="53"/>
        <v>0</v>
      </c>
      <c r="BH187" s="137">
        <f t="shared" si="54"/>
        <v>0</v>
      </c>
      <c r="BI187" s="137">
        <f t="shared" si="55"/>
        <v>64000</v>
      </c>
      <c r="BJ187" s="173">
        <f t="shared" si="56"/>
        <v>64000</v>
      </c>
      <c r="BK187" s="172">
        <f t="shared" si="57"/>
        <v>0</v>
      </c>
      <c r="BL187" s="137">
        <f t="shared" si="58"/>
        <v>0</v>
      </c>
      <c r="BM187" s="137">
        <f t="shared" si="59"/>
        <v>0</v>
      </c>
      <c r="BN187" s="137">
        <f t="shared" si="60"/>
        <v>0</v>
      </c>
      <c r="BO187" s="137">
        <f t="shared" si="61"/>
        <v>0</v>
      </c>
      <c r="BP187" s="173">
        <f t="shared" si="67"/>
        <v>0</v>
      </c>
      <c r="BQ187" s="140"/>
      <c r="BR187" s="141"/>
      <c r="BS187" s="142"/>
      <c r="BT187" s="146"/>
      <c r="BU187" s="142"/>
      <c r="BV187" s="144"/>
      <c r="BW187" s="145"/>
      <c r="BX187" s="142"/>
      <c r="BY187" s="144"/>
    </row>
    <row r="188" spans="1:77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62"/>
        <v>0</v>
      </c>
      <c r="O188" s="366"/>
      <c r="P188" s="174"/>
      <c r="Q188" s="174"/>
      <c r="R188" s="174"/>
      <c r="S188" s="174"/>
      <c r="T188" s="367">
        <f t="shared" si="48"/>
        <v>0</v>
      </c>
      <c r="U188" s="172"/>
      <c r="V188" s="137"/>
      <c r="W188" s="137"/>
      <c r="X188" s="137"/>
      <c r="Y188" s="137">
        <v>80000</v>
      </c>
      <c r="Z188" s="138">
        <f t="shared" si="63"/>
        <v>80000</v>
      </c>
      <c r="AA188" s="160"/>
      <c r="AB188" s="146"/>
      <c r="AC188" s="146"/>
      <c r="AD188" s="146"/>
      <c r="AE188" s="146"/>
      <c r="AF188" s="138">
        <f t="shared" si="49"/>
        <v>0</v>
      </c>
      <c r="AG188" s="205"/>
      <c r="AH188" s="146"/>
      <c r="AI188" s="146"/>
      <c r="AJ188" s="146"/>
      <c r="AK188" s="146"/>
      <c r="AL188" s="138">
        <f t="shared" si="50"/>
        <v>0</v>
      </c>
      <c r="AM188" s="160"/>
      <c r="AN188" s="146"/>
      <c r="AO188" s="146"/>
      <c r="AP188" s="146"/>
      <c r="AQ188" s="146"/>
      <c r="AR188" s="138">
        <f t="shared" si="64"/>
        <v>0</v>
      </c>
      <c r="AS188" s="160"/>
      <c r="AT188" s="146"/>
      <c r="AU188" s="146"/>
      <c r="AV188" s="146"/>
      <c r="AW188" s="146"/>
      <c r="AX188" s="138">
        <f t="shared" si="65"/>
        <v>0</v>
      </c>
      <c r="AY188" s="172"/>
      <c r="AZ188" s="137"/>
      <c r="BA188" s="137"/>
      <c r="BB188" s="137"/>
      <c r="BC188" s="137"/>
      <c r="BD188" s="138">
        <f t="shared" si="66"/>
        <v>0</v>
      </c>
      <c r="BE188" s="172">
        <f t="shared" si="51"/>
        <v>0</v>
      </c>
      <c r="BF188" s="137">
        <f t="shared" si="52"/>
        <v>0</v>
      </c>
      <c r="BG188" s="137">
        <f t="shared" si="53"/>
        <v>0</v>
      </c>
      <c r="BH188" s="137">
        <f t="shared" si="54"/>
        <v>0</v>
      </c>
      <c r="BI188" s="137">
        <f t="shared" si="55"/>
        <v>80000</v>
      </c>
      <c r="BJ188" s="173">
        <f t="shared" si="56"/>
        <v>80000</v>
      </c>
      <c r="BK188" s="172">
        <f t="shared" si="57"/>
        <v>0</v>
      </c>
      <c r="BL188" s="137">
        <f t="shared" si="58"/>
        <v>0</v>
      </c>
      <c r="BM188" s="137">
        <f t="shared" si="59"/>
        <v>0</v>
      </c>
      <c r="BN188" s="137">
        <f t="shared" si="60"/>
        <v>0</v>
      </c>
      <c r="BO188" s="137">
        <f t="shared" si="61"/>
        <v>0</v>
      </c>
      <c r="BP188" s="173">
        <f t="shared" si="67"/>
        <v>0</v>
      </c>
      <c r="BQ188" s="140"/>
      <c r="BR188" s="141"/>
      <c r="BS188" s="142"/>
      <c r="BT188" s="146"/>
      <c r="BU188" s="142"/>
      <c r="BV188" s="144"/>
      <c r="BW188" s="145"/>
      <c r="BX188" s="142"/>
      <c r="BY188" s="144"/>
    </row>
    <row r="189" spans="1:77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62"/>
        <v>0</v>
      </c>
      <c r="O189" s="366"/>
      <c r="P189" s="174"/>
      <c r="Q189" s="174"/>
      <c r="R189" s="174"/>
      <c r="S189" s="174"/>
      <c r="T189" s="367">
        <f t="shared" si="48"/>
        <v>0</v>
      </c>
      <c r="U189" s="172"/>
      <c r="V189" s="137"/>
      <c r="W189" s="137"/>
      <c r="X189" s="137"/>
      <c r="Y189" s="137">
        <v>48000</v>
      </c>
      <c r="Z189" s="138">
        <f t="shared" si="63"/>
        <v>48000</v>
      </c>
      <c r="AA189" s="160"/>
      <c r="AB189" s="146"/>
      <c r="AC189" s="146"/>
      <c r="AD189" s="146"/>
      <c r="AE189" s="146"/>
      <c r="AF189" s="138">
        <f t="shared" si="49"/>
        <v>0</v>
      </c>
      <c r="AG189" s="205"/>
      <c r="AH189" s="146"/>
      <c r="AI189" s="146"/>
      <c r="AJ189" s="146"/>
      <c r="AK189" s="146"/>
      <c r="AL189" s="138">
        <f t="shared" si="50"/>
        <v>0</v>
      </c>
      <c r="AM189" s="160"/>
      <c r="AN189" s="146"/>
      <c r="AO189" s="146"/>
      <c r="AP189" s="146"/>
      <c r="AQ189" s="146"/>
      <c r="AR189" s="138">
        <f t="shared" si="64"/>
        <v>0</v>
      </c>
      <c r="AS189" s="160"/>
      <c r="AT189" s="146"/>
      <c r="AU189" s="146"/>
      <c r="AV189" s="146"/>
      <c r="AW189" s="146"/>
      <c r="AX189" s="138">
        <f t="shared" si="65"/>
        <v>0</v>
      </c>
      <c r="AY189" s="172"/>
      <c r="AZ189" s="137"/>
      <c r="BA189" s="137"/>
      <c r="BB189" s="137"/>
      <c r="BC189" s="137"/>
      <c r="BD189" s="138">
        <f t="shared" si="66"/>
        <v>0</v>
      </c>
      <c r="BE189" s="172">
        <f t="shared" si="51"/>
        <v>0</v>
      </c>
      <c r="BF189" s="137">
        <f t="shared" si="52"/>
        <v>0</v>
      </c>
      <c r="BG189" s="137">
        <f t="shared" si="53"/>
        <v>0</v>
      </c>
      <c r="BH189" s="137">
        <f t="shared" si="54"/>
        <v>0</v>
      </c>
      <c r="BI189" s="137">
        <f t="shared" si="55"/>
        <v>48000</v>
      </c>
      <c r="BJ189" s="173">
        <f t="shared" si="56"/>
        <v>48000</v>
      </c>
      <c r="BK189" s="172">
        <f t="shared" si="57"/>
        <v>0</v>
      </c>
      <c r="BL189" s="137">
        <f t="shared" si="58"/>
        <v>0</v>
      </c>
      <c r="BM189" s="137">
        <f t="shared" si="59"/>
        <v>0</v>
      </c>
      <c r="BN189" s="137">
        <f t="shared" si="60"/>
        <v>0</v>
      </c>
      <c r="BO189" s="137">
        <f t="shared" si="61"/>
        <v>0</v>
      </c>
      <c r="BP189" s="173">
        <f t="shared" si="67"/>
        <v>0</v>
      </c>
      <c r="BQ189" s="140"/>
      <c r="BR189" s="141"/>
      <c r="BS189" s="142"/>
      <c r="BT189" s="146"/>
      <c r="BU189" s="142"/>
      <c r="BV189" s="144"/>
      <c r="BW189" s="145"/>
      <c r="BX189" s="142"/>
      <c r="BY189" s="144"/>
    </row>
    <row r="190" spans="1:77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62"/>
        <v>0</v>
      </c>
      <c r="O190" s="366"/>
      <c r="P190" s="174"/>
      <c r="Q190" s="174"/>
      <c r="R190" s="174"/>
      <c r="S190" s="174"/>
      <c r="T190" s="367">
        <f t="shared" si="48"/>
        <v>0</v>
      </c>
      <c r="U190" s="172"/>
      <c r="V190" s="137"/>
      <c r="W190" s="137"/>
      <c r="X190" s="137"/>
      <c r="Y190" s="137">
        <v>48000</v>
      </c>
      <c r="Z190" s="138">
        <f t="shared" si="63"/>
        <v>48000</v>
      </c>
      <c r="AA190" s="160"/>
      <c r="AB190" s="146"/>
      <c r="AC190" s="146"/>
      <c r="AD190" s="146"/>
      <c r="AE190" s="146"/>
      <c r="AF190" s="138">
        <f t="shared" si="49"/>
        <v>0</v>
      </c>
      <c r="AG190" s="205"/>
      <c r="AH190" s="146"/>
      <c r="AI190" s="146"/>
      <c r="AJ190" s="146"/>
      <c r="AK190" s="146"/>
      <c r="AL190" s="138">
        <f t="shared" si="50"/>
        <v>0</v>
      </c>
      <c r="AM190" s="160"/>
      <c r="AN190" s="146"/>
      <c r="AO190" s="146"/>
      <c r="AP190" s="146"/>
      <c r="AQ190" s="146"/>
      <c r="AR190" s="138">
        <f t="shared" si="64"/>
        <v>0</v>
      </c>
      <c r="AS190" s="160"/>
      <c r="AT190" s="146"/>
      <c r="AU190" s="146"/>
      <c r="AV190" s="146"/>
      <c r="AW190" s="146"/>
      <c r="AX190" s="138">
        <f t="shared" si="65"/>
        <v>0</v>
      </c>
      <c r="AY190" s="172"/>
      <c r="AZ190" s="137"/>
      <c r="BA190" s="137"/>
      <c r="BB190" s="137"/>
      <c r="BC190" s="137"/>
      <c r="BD190" s="138">
        <f t="shared" si="66"/>
        <v>0</v>
      </c>
      <c r="BE190" s="172">
        <f t="shared" si="51"/>
        <v>0</v>
      </c>
      <c r="BF190" s="137">
        <f t="shared" si="52"/>
        <v>0</v>
      </c>
      <c r="BG190" s="137">
        <f t="shared" si="53"/>
        <v>0</v>
      </c>
      <c r="BH190" s="137">
        <f t="shared" si="54"/>
        <v>0</v>
      </c>
      <c r="BI190" s="137">
        <f t="shared" si="55"/>
        <v>48000</v>
      </c>
      <c r="BJ190" s="173">
        <f t="shared" si="56"/>
        <v>48000</v>
      </c>
      <c r="BK190" s="172">
        <f t="shared" si="57"/>
        <v>0</v>
      </c>
      <c r="BL190" s="137">
        <f t="shared" si="58"/>
        <v>0</v>
      </c>
      <c r="BM190" s="137">
        <f t="shared" si="59"/>
        <v>0</v>
      </c>
      <c r="BN190" s="137">
        <f t="shared" si="60"/>
        <v>0</v>
      </c>
      <c r="BO190" s="137">
        <f t="shared" si="61"/>
        <v>0</v>
      </c>
      <c r="BP190" s="173">
        <f t="shared" si="67"/>
        <v>0</v>
      </c>
      <c r="BQ190" s="140"/>
      <c r="BR190" s="141"/>
      <c r="BS190" s="142"/>
      <c r="BT190" s="146"/>
      <c r="BU190" s="142"/>
      <c r="BV190" s="144"/>
      <c r="BW190" s="145"/>
      <c r="BX190" s="142"/>
      <c r="BY190" s="144"/>
    </row>
    <row r="191" spans="1:77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62"/>
        <v>0</v>
      </c>
      <c r="O191" s="366"/>
      <c r="P191" s="174"/>
      <c r="Q191" s="174"/>
      <c r="R191" s="174"/>
      <c r="S191" s="174"/>
      <c r="T191" s="367">
        <f t="shared" si="48"/>
        <v>0</v>
      </c>
      <c r="U191" s="172"/>
      <c r="V191" s="137"/>
      <c r="W191" s="137"/>
      <c r="X191" s="137"/>
      <c r="Y191" s="137">
        <v>112000</v>
      </c>
      <c r="Z191" s="138">
        <f t="shared" si="63"/>
        <v>112000</v>
      </c>
      <c r="AA191" s="160"/>
      <c r="AB191" s="146"/>
      <c r="AC191" s="146"/>
      <c r="AD191" s="146"/>
      <c r="AE191" s="146"/>
      <c r="AF191" s="138">
        <f t="shared" si="49"/>
        <v>0</v>
      </c>
      <c r="AG191" s="205"/>
      <c r="AH191" s="146"/>
      <c r="AI191" s="146"/>
      <c r="AJ191" s="146"/>
      <c r="AK191" s="146"/>
      <c r="AL191" s="138">
        <f t="shared" si="50"/>
        <v>0</v>
      </c>
      <c r="AM191" s="160"/>
      <c r="AN191" s="146"/>
      <c r="AO191" s="146"/>
      <c r="AP191" s="146"/>
      <c r="AQ191" s="146"/>
      <c r="AR191" s="138">
        <f t="shared" si="64"/>
        <v>0</v>
      </c>
      <c r="AS191" s="160"/>
      <c r="AT191" s="146"/>
      <c r="AU191" s="146"/>
      <c r="AV191" s="146"/>
      <c r="AW191" s="146"/>
      <c r="AX191" s="138">
        <f t="shared" si="65"/>
        <v>0</v>
      </c>
      <c r="AY191" s="172"/>
      <c r="AZ191" s="137"/>
      <c r="BA191" s="137"/>
      <c r="BB191" s="137"/>
      <c r="BC191" s="137"/>
      <c r="BD191" s="138">
        <f t="shared" si="66"/>
        <v>0</v>
      </c>
      <c r="BE191" s="172">
        <f t="shared" si="51"/>
        <v>0</v>
      </c>
      <c r="BF191" s="137">
        <f t="shared" si="52"/>
        <v>0</v>
      </c>
      <c r="BG191" s="137">
        <f t="shared" si="53"/>
        <v>0</v>
      </c>
      <c r="BH191" s="137">
        <f t="shared" si="54"/>
        <v>0</v>
      </c>
      <c r="BI191" s="137">
        <f t="shared" si="55"/>
        <v>112000</v>
      </c>
      <c r="BJ191" s="173">
        <f t="shared" si="56"/>
        <v>112000</v>
      </c>
      <c r="BK191" s="172">
        <f t="shared" si="57"/>
        <v>0</v>
      </c>
      <c r="BL191" s="137">
        <f t="shared" si="58"/>
        <v>0</v>
      </c>
      <c r="BM191" s="137">
        <f t="shared" si="59"/>
        <v>0</v>
      </c>
      <c r="BN191" s="137">
        <f t="shared" si="60"/>
        <v>0</v>
      </c>
      <c r="BO191" s="137">
        <f t="shared" si="61"/>
        <v>0</v>
      </c>
      <c r="BP191" s="173">
        <f t="shared" si="67"/>
        <v>0</v>
      </c>
      <c r="BQ191" s="140"/>
      <c r="BR191" s="141"/>
      <c r="BS191" s="142"/>
      <c r="BT191" s="146"/>
      <c r="BU191" s="142"/>
      <c r="BV191" s="144"/>
      <c r="BW191" s="145"/>
      <c r="BX191" s="142"/>
      <c r="BY191" s="144"/>
    </row>
    <row r="192" spans="1:77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62"/>
        <v>0</v>
      </c>
      <c r="O192" s="366"/>
      <c r="P192" s="174"/>
      <c r="Q192" s="174"/>
      <c r="R192" s="174"/>
      <c r="S192" s="174"/>
      <c r="T192" s="367">
        <f t="shared" si="48"/>
        <v>0</v>
      </c>
      <c r="U192" s="172"/>
      <c r="V192" s="137"/>
      <c r="W192" s="137"/>
      <c r="X192" s="137"/>
      <c r="Y192" s="137">
        <v>68000</v>
      </c>
      <c r="Z192" s="138">
        <f t="shared" si="63"/>
        <v>68000</v>
      </c>
      <c r="AA192" s="160"/>
      <c r="AB192" s="146"/>
      <c r="AC192" s="146"/>
      <c r="AD192" s="146"/>
      <c r="AE192" s="146"/>
      <c r="AF192" s="138">
        <f t="shared" si="49"/>
        <v>0</v>
      </c>
      <c r="AG192" s="205"/>
      <c r="AH192" s="146"/>
      <c r="AI192" s="146"/>
      <c r="AJ192" s="146"/>
      <c r="AK192" s="146"/>
      <c r="AL192" s="138">
        <f t="shared" si="50"/>
        <v>0</v>
      </c>
      <c r="AM192" s="160"/>
      <c r="AN192" s="146"/>
      <c r="AO192" s="146"/>
      <c r="AP192" s="146"/>
      <c r="AQ192" s="146"/>
      <c r="AR192" s="138">
        <f t="shared" si="64"/>
        <v>0</v>
      </c>
      <c r="AS192" s="160"/>
      <c r="AT192" s="146"/>
      <c r="AU192" s="146"/>
      <c r="AV192" s="146"/>
      <c r="AW192" s="146"/>
      <c r="AX192" s="138">
        <f t="shared" si="65"/>
        <v>0</v>
      </c>
      <c r="AY192" s="172"/>
      <c r="AZ192" s="137"/>
      <c r="BA192" s="137"/>
      <c r="BB192" s="137"/>
      <c r="BC192" s="137"/>
      <c r="BD192" s="138">
        <f t="shared" si="66"/>
        <v>0</v>
      </c>
      <c r="BE192" s="172">
        <f t="shared" si="51"/>
        <v>0</v>
      </c>
      <c r="BF192" s="137">
        <f t="shared" si="52"/>
        <v>0</v>
      </c>
      <c r="BG192" s="137">
        <f t="shared" si="53"/>
        <v>0</v>
      </c>
      <c r="BH192" s="137">
        <f t="shared" si="54"/>
        <v>0</v>
      </c>
      <c r="BI192" s="137">
        <f t="shared" si="55"/>
        <v>68000</v>
      </c>
      <c r="BJ192" s="173">
        <f t="shared" si="56"/>
        <v>68000</v>
      </c>
      <c r="BK192" s="172">
        <f t="shared" si="57"/>
        <v>0</v>
      </c>
      <c r="BL192" s="137">
        <f t="shared" si="58"/>
        <v>0</v>
      </c>
      <c r="BM192" s="137">
        <f t="shared" si="59"/>
        <v>0</v>
      </c>
      <c r="BN192" s="137">
        <f t="shared" si="60"/>
        <v>0</v>
      </c>
      <c r="BO192" s="137">
        <f t="shared" si="61"/>
        <v>0</v>
      </c>
      <c r="BP192" s="173">
        <f t="shared" si="67"/>
        <v>0</v>
      </c>
      <c r="BQ192" s="140"/>
      <c r="BR192" s="141"/>
      <c r="BS192" s="142"/>
      <c r="BT192" s="146"/>
      <c r="BU192" s="142"/>
      <c r="BV192" s="144"/>
      <c r="BW192" s="145"/>
      <c r="BX192" s="142"/>
      <c r="BY192" s="144"/>
    </row>
    <row r="193" spans="1:77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3654</v>
      </c>
      <c r="I193" s="366"/>
      <c r="J193" s="174"/>
      <c r="K193" s="174"/>
      <c r="L193" s="174"/>
      <c r="M193" s="174"/>
      <c r="N193" s="367">
        <f t="shared" si="62"/>
        <v>0</v>
      </c>
      <c r="O193" s="366"/>
      <c r="P193" s="174"/>
      <c r="Q193" s="174"/>
      <c r="R193" s="174"/>
      <c r="S193" s="174"/>
      <c r="T193" s="367">
        <f t="shared" si="48"/>
        <v>0</v>
      </c>
      <c r="U193" s="172"/>
      <c r="V193" s="137"/>
      <c r="W193" s="137"/>
      <c r="X193" s="137"/>
      <c r="Y193" s="137">
        <v>52800</v>
      </c>
      <c r="Z193" s="138">
        <f t="shared" si="63"/>
        <v>52800</v>
      </c>
      <c r="AA193" s="160"/>
      <c r="AB193" s="146"/>
      <c r="AC193" s="146"/>
      <c r="AD193" s="146"/>
      <c r="AE193" s="146"/>
      <c r="AF193" s="138">
        <f t="shared" si="49"/>
        <v>0</v>
      </c>
      <c r="AG193" s="205"/>
      <c r="AH193" s="146"/>
      <c r="AI193" s="146"/>
      <c r="AJ193" s="146"/>
      <c r="AK193" s="146"/>
      <c r="AL193" s="138">
        <f t="shared" si="50"/>
        <v>0</v>
      </c>
      <c r="AM193" s="160"/>
      <c r="AN193" s="146"/>
      <c r="AO193" s="146"/>
      <c r="AP193" s="146"/>
      <c r="AQ193" s="146"/>
      <c r="AR193" s="138">
        <f t="shared" si="64"/>
        <v>0</v>
      </c>
      <c r="AS193" s="160"/>
      <c r="AT193" s="146"/>
      <c r="AU193" s="146"/>
      <c r="AV193" s="146"/>
      <c r="AW193" s="146"/>
      <c r="AX193" s="138">
        <f t="shared" si="65"/>
        <v>0</v>
      </c>
      <c r="AY193" s="172"/>
      <c r="AZ193" s="137"/>
      <c r="BA193" s="137"/>
      <c r="BB193" s="137"/>
      <c r="BC193" s="137"/>
      <c r="BD193" s="138">
        <f t="shared" si="66"/>
        <v>0</v>
      </c>
      <c r="BE193" s="172">
        <f t="shared" si="51"/>
        <v>0</v>
      </c>
      <c r="BF193" s="137">
        <f t="shared" si="52"/>
        <v>0</v>
      </c>
      <c r="BG193" s="137">
        <f t="shared" si="53"/>
        <v>0</v>
      </c>
      <c r="BH193" s="137">
        <f t="shared" si="54"/>
        <v>0</v>
      </c>
      <c r="BI193" s="137">
        <f t="shared" si="55"/>
        <v>52800</v>
      </c>
      <c r="BJ193" s="173">
        <f t="shared" si="56"/>
        <v>52800</v>
      </c>
      <c r="BK193" s="172">
        <f t="shared" si="57"/>
        <v>0</v>
      </c>
      <c r="BL193" s="137">
        <f t="shared" si="58"/>
        <v>0</v>
      </c>
      <c r="BM193" s="137">
        <f t="shared" si="59"/>
        <v>0</v>
      </c>
      <c r="BN193" s="137">
        <f t="shared" si="60"/>
        <v>0</v>
      </c>
      <c r="BO193" s="137">
        <f t="shared" si="61"/>
        <v>0</v>
      </c>
      <c r="BP193" s="173">
        <f t="shared" si="67"/>
        <v>0</v>
      </c>
      <c r="BQ193" s="140"/>
      <c r="BR193" s="141"/>
      <c r="BS193" s="142"/>
      <c r="BT193" s="146"/>
      <c r="BU193" s="142"/>
      <c r="BV193" s="144"/>
      <c r="BW193" s="145">
        <v>3617</v>
      </c>
      <c r="BX193" s="142" t="s">
        <v>5316</v>
      </c>
      <c r="BY193" s="144">
        <v>44741</v>
      </c>
    </row>
    <row r="194" spans="1:77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62"/>
        <v>0</v>
      </c>
      <c r="O194" s="366"/>
      <c r="P194" s="174"/>
      <c r="Q194" s="174"/>
      <c r="R194" s="174"/>
      <c r="S194" s="174"/>
      <c r="T194" s="367">
        <f t="shared" si="48"/>
        <v>0</v>
      </c>
      <c r="U194" s="172"/>
      <c r="V194" s="137"/>
      <c r="W194" s="137"/>
      <c r="X194" s="137"/>
      <c r="Y194" s="137">
        <v>101600</v>
      </c>
      <c r="Z194" s="138">
        <f t="shared" si="63"/>
        <v>101600</v>
      </c>
      <c r="AA194" s="160"/>
      <c r="AB194" s="146"/>
      <c r="AC194" s="146"/>
      <c r="AD194" s="146"/>
      <c r="AE194" s="146"/>
      <c r="AF194" s="138">
        <f t="shared" ref="AF194:AF257" si="68">SUM(AA194:AE194)</f>
        <v>0</v>
      </c>
      <c r="AG194" s="205"/>
      <c r="AH194" s="146"/>
      <c r="AI194" s="146"/>
      <c r="AJ194" s="146"/>
      <c r="AK194" s="146"/>
      <c r="AL194" s="138">
        <f t="shared" si="50"/>
        <v>0</v>
      </c>
      <c r="AM194" s="160"/>
      <c r="AN194" s="146"/>
      <c r="AO194" s="146"/>
      <c r="AP194" s="146"/>
      <c r="AQ194" s="146"/>
      <c r="AR194" s="138">
        <f t="shared" si="64"/>
        <v>0</v>
      </c>
      <c r="AS194" s="160"/>
      <c r="AT194" s="146"/>
      <c r="AU194" s="146"/>
      <c r="AV194" s="146"/>
      <c r="AW194" s="146"/>
      <c r="AX194" s="138">
        <f t="shared" si="65"/>
        <v>0</v>
      </c>
      <c r="AY194" s="172"/>
      <c r="AZ194" s="137"/>
      <c r="BA194" s="137"/>
      <c r="BB194" s="137"/>
      <c r="BC194" s="137"/>
      <c r="BD194" s="138">
        <f t="shared" si="66"/>
        <v>0</v>
      </c>
      <c r="BE194" s="172">
        <f t="shared" ref="BE194:BE257" si="69">I194+U194+AA194+AG194+AM194+AS194+AY194</f>
        <v>0</v>
      </c>
      <c r="BF194" s="137">
        <f t="shared" ref="BF194:BF257" si="70">J194+V194+AB194+AH194+AN194+AT194+AZ194</f>
        <v>0</v>
      </c>
      <c r="BG194" s="137">
        <f t="shared" ref="BG194:BG257" si="71">K194+W194+AC194+AI194+AO194+AU194+BA194</f>
        <v>0</v>
      </c>
      <c r="BH194" s="137">
        <f t="shared" ref="BH194:BH257" si="72">L194+X194+AD194+AJ194+AP194+AV194+BB194</f>
        <v>0</v>
      </c>
      <c r="BI194" s="137">
        <f t="shared" ref="BI194:BI257" si="73">M194+Y194+AE194+AK194+AQ194+AW194+BC194</f>
        <v>101600</v>
      </c>
      <c r="BJ194" s="173">
        <f t="shared" ref="BJ194:BJ257" si="74">SUM(BE194:BI194)</f>
        <v>101600</v>
      </c>
      <c r="BK194" s="172">
        <f t="shared" ref="BK194:BK257" si="75">O194</f>
        <v>0</v>
      </c>
      <c r="BL194" s="137">
        <f t="shared" ref="BL194:BL257" si="76">P194</f>
        <v>0</v>
      </c>
      <c r="BM194" s="137">
        <f t="shared" ref="BM194:BM257" si="77">Q194</f>
        <v>0</v>
      </c>
      <c r="BN194" s="137">
        <f t="shared" ref="BN194:BN257" si="78">R194</f>
        <v>0</v>
      </c>
      <c r="BO194" s="137">
        <f t="shared" ref="BO194:BO257" si="79">S194</f>
        <v>0</v>
      </c>
      <c r="BP194" s="173">
        <f t="shared" si="67"/>
        <v>0</v>
      </c>
      <c r="BQ194" s="140"/>
      <c r="BR194" s="141"/>
      <c r="BS194" s="142"/>
      <c r="BT194" s="146"/>
      <c r="BU194" s="142"/>
      <c r="BV194" s="144"/>
      <c r="BW194" s="145"/>
      <c r="BX194" s="142"/>
      <c r="BY194" s="144"/>
    </row>
    <row r="195" spans="1:77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62"/>
        <v>135850</v>
      </c>
      <c r="O195" s="366"/>
      <c r="P195" s="174"/>
      <c r="Q195" s="174"/>
      <c r="R195" s="174"/>
      <c r="S195" s="174"/>
      <c r="T195" s="367">
        <f t="shared" ref="T195:T258" si="80">SUM(O195:S195)</f>
        <v>0</v>
      </c>
      <c r="U195" s="172"/>
      <c r="V195" s="137"/>
      <c r="W195" s="137"/>
      <c r="X195" s="137"/>
      <c r="Y195" s="137"/>
      <c r="Z195" s="138">
        <f t="shared" si="63"/>
        <v>0</v>
      </c>
      <c r="AA195" s="160"/>
      <c r="AB195" s="146"/>
      <c r="AC195" s="146"/>
      <c r="AD195" s="146"/>
      <c r="AE195" s="146">
        <v>340000</v>
      </c>
      <c r="AF195" s="138">
        <f t="shared" si="68"/>
        <v>340000</v>
      </c>
      <c r="AG195" s="205"/>
      <c r="AH195" s="146"/>
      <c r="AI195" s="146"/>
      <c r="AJ195" s="146"/>
      <c r="AK195" s="146">
        <v>179000</v>
      </c>
      <c r="AL195" s="138">
        <f t="shared" ref="AL195:AL258" si="81">SUM(AG195:AK195)</f>
        <v>179000</v>
      </c>
      <c r="AM195" s="160"/>
      <c r="AN195" s="146"/>
      <c r="AO195" s="146"/>
      <c r="AP195" s="146"/>
      <c r="AQ195" s="146"/>
      <c r="AR195" s="138">
        <f t="shared" si="64"/>
        <v>0</v>
      </c>
      <c r="AS195" s="160"/>
      <c r="AT195" s="146"/>
      <c r="AU195" s="146"/>
      <c r="AV195" s="146"/>
      <c r="AW195" s="146"/>
      <c r="AX195" s="138">
        <f t="shared" si="65"/>
        <v>0</v>
      </c>
      <c r="AY195" s="172"/>
      <c r="AZ195" s="137"/>
      <c r="BA195" s="137"/>
      <c r="BB195" s="137"/>
      <c r="BC195" s="137"/>
      <c r="BD195" s="138">
        <f t="shared" si="66"/>
        <v>0</v>
      </c>
      <c r="BE195" s="172">
        <f t="shared" si="69"/>
        <v>0</v>
      </c>
      <c r="BF195" s="137">
        <f t="shared" si="70"/>
        <v>135850</v>
      </c>
      <c r="BG195" s="137">
        <f t="shared" si="71"/>
        <v>0</v>
      </c>
      <c r="BH195" s="137">
        <f t="shared" si="72"/>
        <v>0</v>
      </c>
      <c r="BI195" s="137">
        <f t="shared" si="73"/>
        <v>519000</v>
      </c>
      <c r="BJ195" s="173">
        <f t="shared" si="74"/>
        <v>654850</v>
      </c>
      <c r="BK195" s="172">
        <f t="shared" si="75"/>
        <v>0</v>
      </c>
      <c r="BL195" s="137">
        <f t="shared" si="76"/>
        <v>0</v>
      </c>
      <c r="BM195" s="137">
        <f t="shared" si="77"/>
        <v>0</v>
      </c>
      <c r="BN195" s="137">
        <f t="shared" si="78"/>
        <v>0</v>
      </c>
      <c r="BO195" s="137">
        <f t="shared" si="79"/>
        <v>0</v>
      </c>
      <c r="BP195" s="173">
        <f t="shared" si="67"/>
        <v>0</v>
      </c>
      <c r="BQ195" s="140"/>
      <c r="BR195" s="141"/>
      <c r="BS195" s="142"/>
      <c r="BT195" s="146"/>
      <c r="BU195" s="142"/>
      <c r="BV195" s="144"/>
      <c r="BW195" s="145"/>
      <c r="BX195" s="142"/>
      <c r="BY195" s="144"/>
    </row>
    <row r="196" spans="1:77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62"/>
        <v>33800</v>
      </c>
      <c r="O196" s="366"/>
      <c r="P196" s="174"/>
      <c r="Q196" s="174"/>
      <c r="R196" s="174"/>
      <c r="S196" s="174"/>
      <c r="T196" s="367">
        <f t="shared" si="80"/>
        <v>0</v>
      </c>
      <c r="U196" s="172"/>
      <c r="V196" s="137"/>
      <c r="W196" s="137"/>
      <c r="X196" s="137"/>
      <c r="Y196" s="137"/>
      <c r="Z196" s="138">
        <f t="shared" si="63"/>
        <v>0</v>
      </c>
      <c r="AA196" s="160"/>
      <c r="AB196" s="146"/>
      <c r="AC196" s="146"/>
      <c r="AD196" s="146"/>
      <c r="AE196" s="146"/>
      <c r="AF196" s="138">
        <f t="shared" si="68"/>
        <v>0</v>
      </c>
      <c r="AG196" s="205"/>
      <c r="AH196" s="146"/>
      <c r="AI196" s="146"/>
      <c r="AJ196" s="146"/>
      <c r="AK196" s="146">
        <v>81000</v>
      </c>
      <c r="AL196" s="138">
        <f t="shared" si="81"/>
        <v>81000</v>
      </c>
      <c r="AM196" s="160"/>
      <c r="AN196" s="146"/>
      <c r="AO196" s="146"/>
      <c r="AP196" s="146"/>
      <c r="AQ196" s="146"/>
      <c r="AR196" s="138">
        <f t="shared" si="64"/>
        <v>0</v>
      </c>
      <c r="AS196" s="160"/>
      <c r="AT196" s="146"/>
      <c r="AU196" s="146"/>
      <c r="AV196" s="146"/>
      <c r="AW196" s="146"/>
      <c r="AX196" s="138">
        <f t="shared" si="65"/>
        <v>0</v>
      </c>
      <c r="AY196" s="172"/>
      <c r="AZ196" s="137"/>
      <c r="BA196" s="137"/>
      <c r="BB196" s="137"/>
      <c r="BC196" s="137"/>
      <c r="BD196" s="138">
        <f t="shared" si="66"/>
        <v>0</v>
      </c>
      <c r="BE196" s="172">
        <f t="shared" si="69"/>
        <v>0</v>
      </c>
      <c r="BF196" s="137">
        <f t="shared" si="70"/>
        <v>33800</v>
      </c>
      <c r="BG196" s="137">
        <f t="shared" si="71"/>
        <v>0</v>
      </c>
      <c r="BH196" s="137">
        <f t="shared" si="72"/>
        <v>0</v>
      </c>
      <c r="BI196" s="137">
        <f t="shared" si="73"/>
        <v>81000</v>
      </c>
      <c r="BJ196" s="173">
        <f t="shared" si="74"/>
        <v>114800</v>
      </c>
      <c r="BK196" s="172">
        <f t="shared" si="75"/>
        <v>0</v>
      </c>
      <c r="BL196" s="137">
        <f t="shared" si="76"/>
        <v>0</v>
      </c>
      <c r="BM196" s="137">
        <f t="shared" si="77"/>
        <v>0</v>
      </c>
      <c r="BN196" s="137">
        <f t="shared" si="78"/>
        <v>0</v>
      </c>
      <c r="BO196" s="137">
        <f t="shared" si="79"/>
        <v>0</v>
      </c>
      <c r="BP196" s="173">
        <f t="shared" si="67"/>
        <v>0</v>
      </c>
      <c r="BQ196" s="140"/>
      <c r="BR196" s="141"/>
      <c r="BS196" s="142"/>
      <c r="BT196" s="146"/>
      <c r="BU196" s="142"/>
      <c r="BV196" s="144"/>
      <c r="BW196" s="145"/>
      <c r="BX196" s="142"/>
      <c r="BY196" s="144"/>
    </row>
    <row r="197" spans="1:77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62"/>
        <v>248625</v>
      </c>
      <c r="O197" s="366"/>
      <c r="P197" s="174"/>
      <c r="Q197" s="174"/>
      <c r="R197" s="174"/>
      <c r="S197" s="174"/>
      <c r="T197" s="367">
        <f t="shared" si="80"/>
        <v>0</v>
      </c>
      <c r="U197" s="172"/>
      <c r="V197" s="137"/>
      <c r="W197" s="137"/>
      <c r="X197" s="137"/>
      <c r="Y197" s="137"/>
      <c r="Z197" s="138">
        <f t="shared" si="63"/>
        <v>0</v>
      </c>
      <c r="AA197" s="160"/>
      <c r="AB197" s="146"/>
      <c r="AC197" s="146"/>
      <c r="AD197" s="146"/>
      <c r="AE197" s="146"/>
      <c r="AF197" s="138">
        <f t="shared" si="68"/>
        <v>0</v>
      </c>
      <c r="AG197" s="205"/>
      <c r="AH197" s="146"/>
      <c r="AI197" s="146"/>
      <c r="AJ197" s="146"/>
      <c r="AK197" s="146">
        <v>164000</v>
      </c>
      <c r="AL197" s="138">
        <f t="shared" si="81"/>
        <v>164000</v>
      </c>
      <c r="AM197" s="160"/>
      <c r="AN197" s="146"/>
      <c r="AO197" s="146"/>
      <c r="AP197" s="146"/>
      <c r="AQ197" s="146"/>
      <c r="AR197" s="138">
        <f t="shared" si="64"/>
        <v>0</v>
      </c>
      <c r="AS197" s="160"/>
      <c r="AT197" s="146"/>
      <c r="AU197" s="146"/>
      <c r="AV197" s="146"/>
      <c r="AW197" s="146"/>
      <c r="AX197" s="138">
        <f t="shared" si="65"/>
        <v>0</v>
      </c>
      <c r="AY197" s="172"/>
      <c r="AZ197" s="137"/>
      <c r="BA197" s="137"/>
      <c r="BB197" s="137"/>
      <c r="BC197" s="137"/>
      <c r="BD197" s="138">
        <f t="shared" si="66"/>
        <v>0</v>
      </c>
      <c r="BE197" s="172">
        <f t="shared" si="69"/>
        <v>0</v>
      </c>
      <c r="BF197" s="137">
        <f t="shared" si="70"/>
        <v>248625</v>
      </c>
      <c r="BG197" s="137">
        <f t="shared" si="71"/>
        <v>0</v>
      </c>
      <c r="BH197" s="137">
        <f t="shared" si="72"/>
        <v>0</v>
      </c>
      <c r="BI197" s="137">
        <f t="shared" si="73"/>
        <v>164000</v>
      </c>
      <c r="BJ197" s="173">
        <f t="shared" si="74"/>
        <v>412625</v>
      </c>
      <c r="BK197" s="172">
        <f t="shared" si="75"/>
        <v>0</v>
      </c>
      <c r="BL197" s="137">
        <f t="shared" si="76"/>
        <v>0</v>
      </c>
      <c r="BM197" s="137">
        <f t="shared" si="77"/>
        <v>0</v>
      </c>
      <c r="BN197" s="137">
        <f t="shared" si="78"/>
        <v>0</v>
      </c>
      <c r="BO197" s="137">
        <f t="shared" si="79"/>
        <v>0</v>
      </c>
      <c r="BP197" s="173">
        <f t="shared" si="67"/>
        <v>0</v>
      </c>
      <c r="BQ197" s="140"/>
      <c r="BR197" s="141"/>
      <c r="BS197" s="142"/>
      <c r="BT197" s="146"/>
      <c r="BU197" s="142"/>
      <c r="BV197" s="144"/>
      <c r="BW197" s="145"/>
      <c r="BX197" s="142"/>
      <c r="BY197" s="144"/>
    </row>
    <row r="198" spans="1:77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62"/>
        <v>159575</v>
      </c>
      <c r="O198" s="366"/>
      <c r="P198" s="174"/>
      <c r="Q198" s="174"/>
      <c r="R198" s="174"/>
      <c r="S198" s="174"/>
      <c r="T198" s="367">
        <f t="shared" si="80"/>
        <v>0</v>
      </c>
      <c r="U198" s="172"/>
      <c r="V198" s="137"/>
      <c r="W198" s="137"/>
      <c r="X198" s="137"/>
      <c r="Y198" s="137"/>
      <c r="Z198" s="138">
        <f t="shared" si="63"/>
        <v>0</v>
      </c>
      <c r="AA198" s="160"/>
      <c r="AB198" s="146"/>
      <c r="AC198" s="146"/>
      <c r="AD198" s="146"/>
      <c r="AE198" s="146">
        <v>530000</v>
      </c>
      <c r="AF198" s="138">
        <f t="shared" si="68"/>
        <v>530000</v>
      </c>
      <c r="AG198" s="205"/>
      <c r="AH198" s="146"/>
      <c r="AI198" s="146"/>
      <c r="AJ198" s="146"/>
      <c r="AK198" s="146">
        <v>109000</v>
      </c>
      <c r="AL198" s="138">
        <f t="shared" si="81"/>
        <v>109000</v>
      </c>
      <c r="AM198" s="160"/>
      <c r="AN198" s="146"/>
      <c r="AO198" s="146"/>
      <c r="AP198" s="146"/>
      <c r="AQ198" s="146"/>
      <c r="AR198" s="138">
        <f t="shared" si="64"/>
        <v>0</v>
      </c>
      <c r="AS198" s="160"/>
      <c r="AT198" s="146"/>
      <c r="AU198" s="146"/>
      <c r="AV198" s="146"/>
      <c r="AW198" s="146"/>
      <c r="AX198" s="138">
        <f t="shared" si="65"/>
        <v>0</v>
      </c>
      <c r="AY198" s="172"/>
      <c r="AZ198" s="137"/>
      <c r="BA198" s="137"/>
      <c r="BB198" s="137"/>
      <c r="BC198" s="137"/>
      <c r="BD198" s="138">
        <f t="shared" si="66"/>
        <v>0</v>
      </c>
      <c r="BE198" s="172">
        <f t="shared" si="69"/>
        <v>0</v>
      </c>
      <c r="BF198" s="137">
        <f t="shared" si="70"/>
        <v>159575</v>
      </c>
      <c r="BG198" s="137">
        <f t="shared" si="71"/>
        <v>0</v>
      </c>
      <c r="BH198" s="137">
        <f t="shared" si="72"/>
        <v>0</v>
      </c>
      <c r="BI198" s="137">
        <f t="shared" si="73"/>
        <v>639000</v>
      </c>
      <c r="BJ198" s="173">
        <f t="shared" si="74"/>
        <v>798575</v>
      </c>
      <c r="BK198" s="172">
        <f t="shared" si="75"/>
        <v>0</v>
      </c>
      <c r="BL198" s="137">
        <f t="shared" si="76"/>
        <v>0</v>
      </c>
      <c r="BM198" s="137">
        <f t="shared" si="77"/>
        <v>0</v>
      </c>
      <c r="BN198" s="137">
        <f t="shared" si="78"/>
        <v>0</v>
      </c>
      <c r="BO198" s="137">
        <f t="shared" si="79"/>
        <v>0</v>
      </c>
      <c r="BP198" s="173">
        <f t="shared" si="67"/>
        <v>0</v>
      </c>
      <c r="BQ198" s="140"/>
      <c r="BR198" s="141"/>
      <c r="BS198" s="142"/>
      <c r="BT198" s="146"/>
      <c r="BU198" s="142"/>
      <c r="BV198" s="144"/>
      <c r="BW198" s="145"/>
      <c r="BX198" s="142"/>
      <c r="BY198" s="144"/>
    </row>
    <row r="199" spans="1:77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62"/>
        <v>233350</v>
      </c>
      <c r="O199" s="366"/>
      <c r="P199" s="174"/>
      <c r="Q199" s="174"/>
      <c r="R199" s="174"/>
      <c r="S199" s="174"/>
      <c r="T199" s="367">
        <f t="shared" si="80"/>
        <v>0</v>
      </c>
      <c r="U199" s="172"/>
      <c r="V199" s="137"/>
      <c r="W199" s="137"/>
      <c r="X199" s="137"/>
      <c r="Y199" s="137"/>
      <c r="Z199" s="138">
        <f t="shared" si="63"/>
        <v>0</v>
      </c>
      <c r="AA199" s="160"/>
      <c r="AB199" s="146"/>
      <c r="AC199" s="146"/>
      <c r="AD199" s="146"/>
      <c r="AE199" s="146">
        <v>560000</v>
      </c>
      <c r="AF199" s="138">
        <f t="shared" si="68"/>
        <v>560000</v>
      </c>
      <c r="AG199" s="205"/>
      <c r="AH199" s="146"/>
      <c r="AI199" s="146"/>
      <c r="AJ199" s="146"/>
      <c r="AK199" s="146">
        <v>236000</v>
      </c>
      <c r="AL199" s="138">
        <f t="shared" si="81"/>
        <v>236000</v>
      </c>
      <c r="AM199" s="160"/>
      <c r="AN199" s="146"/>
      <c r="AO199" s="146"/>
      <c r="AP199" s="146"/>
      <c r="AQ199" s="146"/>
      <c r="AR199" s="138">
        <f t="shared" si="64"/>
        <v>0</v>
      </c>
      <c r="AS199" s="160"/>
      <c r="AT199" s="146"/>
      <c r="AU199" s="146"/>
      <c r="AV199" s="146"/>
      <c r="AW199" s="146"/>
      <c r="AX199" s="138">
        <f t="shared" si="65"/>
        <v>0</v>
      </c>
      <c r="AY199" s="172"/>
      <c r="AZ199" s="137"/>
      <c r="BA199" s="137"/>
      <c r="BB199" s="137"/>
      <c r="BC199" s="137"/>
      <c r="BD199" s="138">
        <f t="shared" si="66"/>
        <v>0</v>
      </c>
      <c r="BE199" s="172">
        <f t="shared" si="69"/>
        <v>0</v>
      </c>
      <c r="BF199" s="137">
        <f t="shared" si="70"/>
        <v>233350</v>
      </c>
      <c r="BG199" s="137">
        <f t="shared" si="71"/>
        <v>0</v>
      </c>
      <c r="BH199" s="137">
        <f t="shared" si="72"/>
        <v>0</v>
      </c>
      <c r="BI199" s="137">
        <f t="shared" si="73"/>
        <v>796000</v>
      </c>
      <c r="BJ199" s="173">
        <f t="shared" si="74"/>
        <v>1029350</v>
      </c>
      <c r="BK199" s="172">
        <f t="shared" si="75"/>
        <v>0</v>
      </c>
      <c r="BL199" s="137">
        <f t="shared" si="76"/>
        <v>0</v>
      </c>
      <c r="BM199" s="137">
        <f t="shared" si="77"/>
        <v>0</v>
      </c>
      <c r="BN199" s="137">
        <f t="shared" si="78"/>
        <v>0</v>
      </c>
      <c r="BO199" s="137">
        <f t="shared" si="79"/>
        <v>0</v>
      </c>
      <c r="BP199" s="173">
        <f t="shared" si="67"/>
        <v>0</v>
      </c>
      <c r="BQ199" s="140"/>
      <c r="BR199" s="141"/>
      <c r="BS199" s="142"/>
      <c r="BT199" s="146"/>
      <c r="BU199" s="142"/>
      <c r="BV199" s="144"/>
      <c r="BW199" s="145"/>
      <c r="BX199" s="142"/>
      <c r="BY199" s="144"/>
    </row>
    <row r="200" spans="1:77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62"/>
        <v>120575</v>
      </c>
      <c r="O200" s="366"/>
      <c r="P200" s="174"/>
      <c r="Q200" s="174"/>
      <c r="R200" s="174"/>
      <c r="S200" s="174"/>
      <c r="T200" s="367">
        <f t="shared" si="80"/>
        <v>0</v>
      </c>
      <c r="U200" s="172"/>
      <c r="V200" s="137"/>
      <c r="W200" s="137"/>
      <c r="X200" s="137"/>
      <c r="Y200" s="137"/>
      <c r="Z200" s="138">
        <f t="shared" ref="Z200:Z263" si="82">SUM(U200:Y200)</f>
        <v>0</v>
      </c>
      <c r="AA200" s="160"/>
      <c r="AB200" s="146"/>
      <c r="AC200" s="146"/>
      <c r="AD200" s="146"/>
      <c r="AE200" s="146"/>
      <c r="AF200" s="138">
        <f t="shared" si="68"/>
        <v>0</v>
      </c>
      <c r="AG200" s="205"/>
      <c r="AH200" s="146"/>
      <c r="AI200" s="146"/>
      <c r="AJ200" s="146"/>
      <c r="AK200" s="146">
        <v>97000</v>
      </c>
      <c r="AL200" s="138">
        <f t="shared" si="81"/>
        <v>97000</v>
      </c>
      <c r="AM200" s="160"/>
      <c r="AN200" s="146"/>
      <c r="AO200" s="146"/>
      <c r="AP200" s="146"/>
      <c r="AQ200" s="146"/>
      <c r="AR200" s="138">
        <f t="shared" ref="AR200:AR263" si="83">SUM(AM200:AQ200)</f>
        <v>0</v>
      </c>
      <c r="AS200" s="160"/>
      <c r="AT200" s="146"/>
      <c r="AU200" s="146"/>
      <c r="AV200" s="146"/>
      <c r="AW200" s="146"/>
      <c r="AX200" s="138">
        <f t="shared" ref="AX200:AX263" si="84">SUM(AS200:AW200)</f>
        <v>0</v>
      </c>
      <c r="AY200" s="172"/>
      <c r="AZ200" s="137"/>
      <c r="BA200" s="137"/>
      <c r="BB200" s="137"/>
      <c r="BC200" s="137"/>
      <c r="BD200" s="138">
        <f t="shared" ref="BD200:BD263" si="85">SUM(AY200:BC200)</f>
        <v>0</v>
      </c>
      <c r="BE200" s="172">
        <f t="shared" si="69"/>
        <v>0</v>
      </c>
      <c r="BF200" s="137">
        <f t="shared" si="70"/>
        <v>120575</v>
      </c>
      <c r="BG200" s="137">
        <f t="shared" si="71"/>
        <v>0</v>
      </c>
      <c r="BH200" s="137">
        <f t="shared" si="72"/>
        <v>0</v>
      </c>
      <c r="BI200" s="137">
        <f t="shared" si="73"/>
        <v>97000</v>
      </c>
      <c r="BJ200" s="173">
        <f t="shared" si="74"/>
        <v>217575</v>
      </c>
      <c r="BK200" s="172">
        <f t="shared" si="75"/>
        <v>0</v>
      </c>
      <c r="BL200" s="137">
        <f t="shared" si="76"/>
        <v>0</v>
      </c>
      <c r="BM200" s="137">
        <f t="shared" si="77"/>
        <v>0</v>
      </c>
      <c r="BN200" s="137">
        <f t="shared" si="78"/>
        <v>0</v>
      </c>
      <c r="BO200" s="137">
        <f t="shared" si="79"/>
        <v>0</v>
      </c>
      <c r="BP200" s="173">
        <f t="shared" si="67"/>
        <v>0</v>
      </c>
      <c r="BQ200" s="140"/>
      <c r="BR200" s="141"/>
      <c r="BS200" s="142"/>
      <c r="BT200" s="146"/>
      <c r="BU200" s="142"/>
      <c r="BV200" s="144"/>
      <c r="BW200" s="145"/>
      <c r="BX200" s="142"/>
      <c r="BY200" s="144"/>
    </row>
    <row r="201" spans="1:77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86">SUM(I201:M201)</f>
        <v>104975</v>
      </c>
      <c r="O201" s="366"/>
      <c r="P201" s="174"/>
      <c r="Q201" s="174"/>
      <c r="R201" s="174"/>
      <c r="S201" s="174"/>
      <c r="T201" s="367">
        <f t="shared" si="80"/>
        <v>0</v>
      </c>
      <c r="U201" s="172"/>
      <c r="V201" s="137"/>
      <c r="W201" s="137"/>
      <c r="X201" s="137"/>
      <c r="Y201" s="137"/>
      <c r="Z201" s="138">
        <f t="shared" si="82"/>
        <v>0</v>
      </c>
      <c r="AA201" s="160"/>
      <c r="AB201" s="146"/>
      <c r="AC201" s="146"/>
      <c r="AD201" s="146"/>
      <c r="AE201" s="146">
        <v>252000</v>
      </c>
      <c r="AF201" s="138">
        <f t="shared" si="68"/>
        <v>252000</v>
      </c>
      <c r="AG201" s="205"/>
      <c r="AH201" s="146"/>
      <c r="AI201" s="146"/>
      <c r="AJ201" s="146"/>
      <c r="AK201" s="146">
        <v>85000</v>
      </c>
      <c r="AL201" s="138">
        <f t="shared" si="81"/>
        <v>85000</v>
      </c>
      <c r="AM201" s="160"/>
      <c r="AN201" s="146"/>
      <c r="AO201" s="146"/>
      <c r="AP201" s="146"/>
      <c r="AQ201" s="146"/>
      <c r="AR201" s="138">
        <f t="shared" si="83"/>
        <v>0</v>
      </c>
      <c r="AS201" s="160"/>
      <c r="AT201" s="146"/>
      <c r="AU201" s="146"/>
      <c r="AV201" s="146"/>
      <c r="AW201" s="146"/>
      <c r="AX201" s="138">
        <f t="shared" si="84"/>
        <v>0</v>
      </c>
      <c r="AY201" s="172"/>
      <c r="AZ201" s="137"/>
      <c r="BA201" s="137"/>
      <c r="BB201" s="137"/>
      <c r="BC201" s="137"/>
      <c r="BD201" s="138">
        <f t="shared" si="85"/>
        <v>0</v>
      </c>
      <c r="BE201" s="172">
        <f t="shared" si="69"/>
        <v>0</v>
      </c>
      <c r="BF201" s="137">
        <f t="shared" si="70"/>
        <v>104975</v>
      </c>
      <c r="BG201" s="137">
        <f t="shared" si="71"/>
        <v>0</v>
      </c>
      <c r="BH201" s="137">
        <f t="shared" si="72"/>
        <v>0</v>
      </c>
      <c r="BI201" s="137">
        <f t="shared" si="73"/>
        <v>337000</v>
      </c>
      <c r="BJ201" s="173">
        <f t="shared" si="74"/>
        <v>441975</v>
      </c>
      <c r="BK201" s="172">
        <f t="shared" si="75"/>
        <v>0</v>
      </c>
      <c r="BL201" s="137">
        <f t="shared" si="76"/>
        <v>0</v>
      </c>
      <c r="BM201" s="137">
        <f t="shared" si="77"/>
        <v>0</v>
      </c>
      <c r="BN201" s="137">
        <f t="shared" si="78"/>
        <v>0</v>
      </c>
      <c r="BO201" s="137">
        <f t="shared" si="79"/>
        <v>0</v>
      </c>
      <c r="BP201" s="173">
        <f t="shared" ref="BP201:BP264" si="87">SUM(BK201:BO201)</f>
        <v>0</v>
      </c>
      <c r="BQ201" s="140"/>
      <c r="BR201" s="141"/>
      <c r="BS201" s="142"/>
      <c r="BT201" s="146"/>
      <c r="BU201" s="142"/>
      <c r="BV201" s="144"/>
      <c r="BW201" s="145"/>
      <c r="BX201" s="142"/>
      <c r="BY201" s="144"/>
    </row>
    <row r="202" spans="1:77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86"/>
        <v>118950</v>
      </c>
      <c r="O202" s="366"/>
      <c r="P202" s="174"/>
      <c r="Q202" s="174"/>
      <c r="R202" s="174"/>
      <c r="S202" s="174"/>
      <c r="T202" s="367">
        <f t="shared" si="80"/>
        <v>0</v>
      </c>
      <c r="U202" s="172"/>
      <c r="V202" s="137"/>
      <c r="W202" s="137"/>
      <c r="X202" s="137"/>
      <c r="Y202" s="137"/>
      <c r="Z202" s="138">
        <f t="shared" si="82"/>
        <v>0</v>
      </c>
      <c r="AA202" s="160"/>
      <c r="AB202" s="146"/>
      <c r="AC202" s="146"/>
      <c r="AD202" s="146"/>
      <c r="AE202" s="146">
        <v>200000</v>
      </c>
      <c r="AF202" s="138">
        <f t="shared" si="68"/>
        <v>200000</v>
      </c>
      <c r="AG202" s="205"/>
      <c r="AH202" s="146"/>
      <c r="AI202" s="146"/>
      <c r="AJ202" s="146"/>
      <c r="AK202" s="146">
        <v>149000</v>
      </c>
      <c r="AL202" s="138">
        <f t="shared" si="81"/>
        <v>149000</v>
      </c>
      <c r="AM202" s="160"/>
      <c r="AN202" s="146"/>
      <c r="AO202" s="146"/>
      <c r="AP202" s="146"/>
      <c r="AQ202" s="146"/>
      <c r="AR202" s="138">
        <f t="shared" si="83"/>
        <v>0</v>
      </c>
      <c r="AS202" s="160"/>
      <c r="AT202" s="146"/>
      <c r="AU202" s="146"/>
      <c r="AV202" s="146"/>
      <c r="AW202" s="146"/>
      <c r="AX202" s="138">
        <f t="shared" si="84"/>
        <v>0</v>
      </c>
      <c r="AY202" s="172"/>
      <c r="AZ202" s="137"/>
      <c r="BA202" s="137"/>
      <c r="BB202" s="137"/>
      <c r="BC202" s="137"/>
      <c r="BD202" s="138">
        <f t="shared" si="85"/>
        <v>0</v>
      </c>
      <c r="BE202" s="172">
        <f t="shared" si="69"/>
        <v>0</v>
      </c>
      <c r="BF202" s="137">
        <f t="shared" si="70"/>
        <v>118950</v>
      </c>
      <c r="BG202" s="137">
        <f t="shared" si="71"/>
        <v>0</v>
      </c>
      <c r="BH202" s="137">
        <f t="shared" si="72"/>
        <v>0</v>
      </c>
      <c r="BI202" s="137">
        <f t="shared" si="73"/>
        <v>349000</v>
      </c>
      <c r="BJ202" s="173">
        <f t="shared" si="74"/>
        <v>467950</v>
      </c>
      <c r="BK202" s="172">
        <f t="shared" si="75"/>
        <v>0</v>
      </c>
      <c r="BL202" s="137">
        <f t="shared" si="76"/>
        <v>0</v>
      </c>
      <c r="BM202" s="137">
        <f t="shared" si="77"/>
        <v>0</v>
      </c>
      <c r="BN202" s="137">
        <f t="shared" si="78"/>
        <v>0</v>
      </c>
      <c r="BO202" s="137">
        <f t="shared" si="79"/>
        <v>0</v>
      </c>
      <c r="BP202" s="173">
        <f t="shared" si="87"/>
        <v>0</v>
      </c>
      <c r="BQ202" s="140"/>
      <c r="BR202" s="141">
        <v>420503.49</v>
      </c>
      <c r="BS202" s="142">
        <v>74206.509999999995</v>
      </c>
      <c r="BT202" s="146">
        <f>SUBTOTAL(9,BR202:BS202)</f>
        <v>494710</v>
      </c>
      <c r="BU202" s="142" t="s">
        <v>4808</v>
      </c>
      <c r="BV202" s="144">
        <v>44592</v>
      </c>
      <c r="BW202" s="145">
        <v>33351</v>
      </c>
      <c r="BX202" s="142" t="s">
        <v>5321</v>
      </c>
      <c r="BY202" s="144">
        <v>44727</v>
      </c>
    </row>
    <row r="203" spans="1:77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86"/>
        <v>118950</v>
      </c>
      <c r="O203" s="366"/>
      <c r="P203" s="174"/>
      <c r="Q203" s="174"/>
      <c r="R203" s="174"/>
      <c r="S203" s="174"/>
      <c r="T203" s="367">
        <f t="shared" si="80"/>
        <v>0</v>
      </c>
      <c r="U203" s="172"/>
      <c r="V203" s="137"/>
      <c r="W203" s="137"/>
      <c r="X203" s="137"/>
      <c r="Y203" s="137"/>
      <c r="Z203" s="138">
        <f t="shared" si="82"/>
        <v>0</v>
      </c>
      <c r="AA203" s="160"/>
      <c r="AB203" s="146"/>
      <c r="AC203" s="146"/>
      <c r="AD203" s="146"/>
      <c r="AE203" s="146"/>
      <c r="AF203" s="138">
        <f t="shared" si="68"/>
        <v>0</v>
      </c>
      <c r="AG203" s="205"/>
      <c r="AH203" s="146"/>
      <c r="AI203" s="146"/>
      <c r="AJ203" s="146"/>
      <c r="AK203" s="146">
        <v>75000</v>
      </c>
      <c r="AL203" s="138">
        <f t="shared" si="81"/>
        <v>75000</v>
      </c>
      <c r="AM203" s="160"/>
      <c r="AN203" s="146"/>
      <c r="AO203" s="146"/>
      <c r="AP203" s="146"/>
      <c r="AQ203" s="146"/>
      <c r="AR203" s="138">
        <f t="shared" si="83"/>
        <v>0</v>
      </c>
      <c r="AS203" s="160"/>
      <c r="AT203" s="146"/>
      <c r="AU203" s="146"/>
      <c r="AV203" s="146"/>
      <c r="AW203" s="146"/>
      <c r="AX203" s="138">
        <f t="shared" si="84"/>
        <v>0</v>
      </c>
      <c r="AY203" s="172"/>
      <c r="AZ203" s="137"/>
      <c r="BA203" s="137"/>
      <c r="BB203" s="137"/>
      <c r="BC203" s="137"/>
      <c r="BD203" s="138">
        <f t="shared" si="85"/>
        <v>0</v>
      </c>
      <c r="BE203" s="172">
        <f t="shared" si="69"/>
        <v>0</v>
      </c>
      <c r="BF203" s="137">
        <f t="shared" si="70"/>
        <v>118950</v>
      </c>
      <c r="BG203" s="137">
        <f t="shared" si="71"/>
        <v>0</v>
      </c>
      <c r="BH203" s="137">
        <f t="shared" si="72"/>
        <v>0</v>
      </c>
      <c r="BI203" s="137">
        <f t="shared" si="73"/>
        <v>75000</v>
      </c>
      <c r="BJ203" s="173">
        <f t="shared" si="74"/>
        <v>193950</v>
      </c>
      <c r="BK203" s="172">
        <f t="shared" si="75"/>
        <v>0</v>
      </c>
      <c r="BL203" s="137">
        <f t="shared" si="76"/>
        <v>0</v>
      </c>
      <c r="BM203" s="137">
        <f t="shared" si="77"/>
        <v>0</v>
      </c>
      <c r="BN203" s="137">
        <f t="shared" si="78"/>
        <v>0</v>
      </c>
      <c r="BO203" s="137">
        <f t="shared" si="79"/>
        <v>0</v>
      </c>
      <c r="BP203" s="173">
        <f t="shared" si="87"/>
        <v>0</v>
      </c>
      <c r="BQ203" s="140"/>
      <c r="BR203" s="141"/>
      <c r="BS203" s="142"/>
      <c r="BT203" s="146"/>
      <c r="BU203" s="142"/>
      <c r="BV203" s="144"/>
      <c r="BW203" s="145">
        <v>62722</v>
      </c>
      <c r="BX203" s="142" t="s">
        <v>4864</v>
      </c>
      <c r="BY203" s="144">
        <v>44606</v>
      </c>
    </row>
    <row r="204" spans="1:77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86"/>
        <v>0</v>
      </c>
      <c r="O204" s="366"/>
      <c r="P204" s="174"/>
      <c r="Q204" s="174"/>
      <c r="R204" s="174"/>
      <c r="S204" s="174"/>
      <c r="T204" s="367">
        <f t="shared" si="80"/>
        <v>0</v>
      </c>
      <c r="U204" s="172"/>
      <c r="V204" s="137"/>
      <c r="W204" s="137"/>
      <c r="X204" s="137"/>
      <c r="Y204" s="137"/>
      <c r="Z204" s="138">
        <f t="shared" si="82"/>
        <v>0</v>
      </c>
      <c r="AA204" s="160"/>
      <c r="AB204" s="146"/>
      <c r="AC204" s="146"/>
      <c r="AD204" s="146"/>
      <c r="AE204" s="146"/>
      <c r="AF204" s="138">
        <f t="shared" si="68"/>
        <v>0</v>
      </c>
      <c r="AG204" s="205"/>
      <c r="AH204" s="146"/>
      <c r="AI204" s="146"/>
      <c r="AJ204" s="146"/>
      <c r="AK204" s="146"/>
      <c r="AL204" s="138">
        <f t="shared" si="81"/>
        <v>0</v>
      </c>
      <c r="AM204" s="160"/>
      <c r="AN204" s="146"/>
      <c r="AO204" s="146"/>
      <c r="AP204" s="146"/>
      <c r="AQ204" s="146"/>
      <c r="AR204" s="138">
        <f t="shared" si="83"/>
        <v>0</v>
      </c>
      <c r="AS204" s="160"/>
      <c r="AT204" s="146"/>
      <c r="AU204" s="146"/>
      <c r="AV204" s="146"/>
      <c r="AW204" s="146"/>
      <c r="AX204" s="138">
        <f t="shared" si="84"/>
        <v>0</v>
      </c>
      <c r="AY204" s="172"/>
      <c r="AZ204" s="137"/>
      <c r="BA204" s="137"/>
      <c r="BB204" s="137"/>
      <c r="BC204" s="137"/>
      <c r="BD204" s="138">
        <f t="shared" si="85"/>
        <v>0</v>
      </c>
      <c r="BE204" s="172">
        <f t="shared" si="69"/>
        <v>0</v>
      </c>
      <c r="BF204" s="137">
        <f t="shared" si="70"/>
        <v>0</v>
      </c>
      <c r="BG204" s="137">
        <f t="shared" si="71"/>
        <v>0</v>
      </c>
      <c r="BH204" s="137">
        <f t="shared" si="72"/>
        <v>0</v>
      </c>
      <c r="BI204" s="137">
        <f t="shared" si="73"/>
        <v>0</v>
      </c>
      <c r="BJ204" s="173">
        <f t="shared" si="74"/>
        <v>0</v>
      </c>
      <c r="BK204" s="172">
        <f t="shared" si="75"/>
        <v>0</v>
      </c>
      <c r="BL204" s="137">
        <f t="shared" si="76"/>
        <v>0</v>
      </c>
      <c r="BM204" s="137">
        <f t="shared" si="77"/>
        <v>0</v>
      </c>
      <c r="BN204" s="137">
        <f t="shared" si="78"/>
        <v>0</v>
      </c>
      <c r="BO204" s="137">
        <f t="shared" si="79"/>
        <v>0</v>
      </c>
      <c r="BP204" s="173">
        <f t="shared" si="87"/>
        <v>0</v>
      </c>
      <c r="BQ204" s="140"/>
      <c r="BR204" s="141"/>
      <c r="BS204" s="142"/>
      <c r="BT204" s="146"/>
      <c r="BU204" s="142"/>
      <c r="BV204" s="144"/>
      <c r="BW204" s="145">
        <v>35202</v>
      </c>
      <c r="BX204" s="142" t="s">
        <v>4821</v>
      </c>
      <c r="BY204" s="144">
        <v>44606</v>
      </c>
    </row>
    <row r="205" spans="1:77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86"/>
        <v>41925</v>
      </c>
      <c r="O205" s="366"/>
      <c r="P205" s="174"/>
      <c r="Q205" s="174"/>
      <c r="R205" s="174"/>
      <c r="S205" s="174"/>
      <c r="T205" s="367">
        <f t="shared" si="80"/>
        <v>0</v>
      </c>
      <c r="U205" s="172"/>
      <c r="V205" s="137"/>
      <c r="W205" s="137"/>
      <c r="X205" s="137"/>
      <c r="Y205" s="137">
        <v>32000</v>
      </c>
      <c r="Z205" s="138">
        <f t="shared" si="82"/>
        <v>32000</v>
      </c>
      <c r="AA205" s="160"/>
      <c r="AB205" s="146"/>
      <c r="AC205" s="146"/>
      <c r="AD205" s="146"/>
      <c r="AE205" s="146"/>
      <c r="AF205" s="138">
        <f t="shared" si="68"/>
        <v>0</v>
      </c>
      <c r="AG205" s="205"/>
      <c r="AH205" s="146"/>
      <c r="AI205" s="146"/>
      <c r="AJ205" s="146"/>
      <c r="AK205" s="146">
        <v>120000</v>
      </c>
      <c r="AL205" s="138">
        <f t="shared" si="81"/>
        <v>120000</v>
      </c>
      <c r="AM205" s="160"/>
      <c r="AN205" s="146"/>
      <c r="AO205" s="146"/>
      <c r="AP205" s="146"/>
      <c r="AQ205" s="146"/>
      <c r="AR205" s="138">
        <f t="shared" si="83"/>
        <v>0</v>
      </c>
      <c r="AS205" s="160"/>
      <c r="AT205" s="146"/>
      <c r="AU205" s="146"/>
      <c r="AV205" s="146"/>
      <c r="AW205" s="146"/>
      <c r="AX205" s="138">
        <f t="shared" si="84"/>
        <v>0</v>
      </c>
      <c r="AY205" s="172"/>
      <c r="AZ205" s="137"/>
      <c r="BA205" s="137"/>
      <c r="BB205" s="137"/>
      <c r="BC205" s="137"/>
      <c r="BD205" s="138">
        <f t="shared" si="85"/>
        <v>0</v>
      </c>
      <c r="BE205" s="172">
        <f t="shared" si="69"/>
        <v>0</v>
      </c>
      <c r="BF205" s="137">
        <f t="shared" si="70"/>
        <v>41925</v>
      </c>
      <c r="BG205" s="137">
        <f t="shared" si="71"/>
        <v>0</v>
      </c>
      <c r="BH205" s="137">
        <f t="shared" si="72"/>
        <v>0</v>
      </c>
      <c r="BI205" s="137">
        <f t="shared" si="73"/>
        <v>152000</v>
      </c>
      <c r="BJ205" s="173">
        <f t="shared" si="74"/>
        <v>193925</v>
      </c>
      <c r="BK205" s="172">
        <f t="shared" si="75"/>
        <v>0</v>
      </c>
      <c r="BL205" s="137">
        <f t="shared" si="76"/>
        <v>0</v>
      </c>
      <c r="BM205" s="137">
        <f t="shared" si="77"/>
        <v>0</v>
      </c>
      <c r="BN205" s="137">
        <f t="shared" si="78"/>
        <v>0</v>
      </c>
      <c r="BO205" s="137">
        <f t="shared" si="79"/>
        <v>0</v>
      </c>
      <c r="BP205" s="173">
        <f t="shared" si="87"/>
        <v>0</v>
      </c>
      <c r="BQ205" s="140"/>
      <c r="BR205" s="141"/>
      <c r="BS205" s="142"/>
      <c r="BT205" s="146"/>
      <c r="BU205" s="142"/>
      <c r="BV205" s="144"/>
      <c r="BW205" s="145">
        <v>1171</v>
      </c>
      <c r="BX205" s="142" t="s">
        <v>5216</v>
      </c>
      <c r="BY205" s="144">
        <v>44741</v>
      </c>
    </row>
    <row r="206" spans="1:77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86"/>
        <v>46150</v>
      </c>
      <c r="O206" s="366"/>
      <c r="P206" s="174"/>
      <c r="Q206" s="174"/>
      <c r="R206" s="174"/>
      <c r="S206" s="174"/>
      <c r="T206" s="367">
        <f t="shared" si="80"/>
        <v>0</v>
      </c>
      <c r="U206" s="172"/>
      <c r="V206" s="137"/>
      <c r="W206" s="137"/>
      <c r="X206" s="137"/>
      <c r="Y206" s="137">
        <v>30400</v>
      </c>
      <c r="Z206" s="138">
        <f t="shared" si="82"/>
        <v>30400</v>
      </c>
      <c r="AA206" s="160"/>
      <c r="AB206" s="146"/>
      <c r="AC206" s="146"/>
      <c r="AD206" s="146"/>
      <c r="AE206" s="146">
        <v>81000</v>
      </c>
      <c r="AF206" s="138">
        <f t="shared" si="68"/>
        <v>81000</v>
      </c>
      <c r="AG206" s="205"/>
      <c r="AH206" s="146"/>
      <c r="AI206" s="146"/>
      <c r="AJ206" s="146"/>
      <c r="AK206" s="146">
        <v>55000</v>
      </c>
      <c r="AL206" s="138">
        <f t="shared" si="81"/>
        <v>55000</v>
      </c>
      <c r="AM206" s="160"/>
      <c r="AN206" s="146"/>
      <c r="AO206" s="146"/>
      <c r="AP206" s="146"/>
      <c r="AQ206" s="146"/>
      <c r="AR206" s="138">
        <f t="shared" si="83"/>
        <v>0</v>
      </c>
      <c r="AS206" s="160"/>
      <c r="AT206" s="146"/>
      <c r="AU206" s="146"/>
      <c r="AV206" s="146"/>
      <c r="AW206" s="146"/>
      <c r="AX206" s="138">
        <f t="shared" si="84"/>
        <v>0</v>
      </c>
      <c r="AY206" s="172"/>
      <c r="AZ206" s="137"/>
      <c r="BA206" s="137"/>
      <c r="BB206" s="137"/>
      <c r="BC206" s="137"/>
      <c r="BD206" s="138">
        <f t="shared" si="85"/>
        <v>0</v>
      </c>
      <c r="BE206" s="172">
        <f t="shared" si="69"/>
        <v>0</v>
      </c>
      <c r="BF206" s="137">
        <f t="shared" si="70"/>
        <v>46150</v>
      </c>
      <c r="BG206" s="137">
        <f t="shared" si="71"/>
        <v>0</v>
      </c>
      <c r="BH206" s="137">
        <f t="shared" si="72"/>
        <v>0</v>
      </c>
      <c r="BI206" s="137">
        <f t="shared" si="73"/>
        <v>166400</v>
      </c>
      <c r="BJ206" s="173">
        <f t="shared" si="74"/>
        <v>212550</v>
      </c>
      <c r="BK206" s="172">
        <f t="shared" si="75"/>
        <v>0</v>
      </c>
      <c r="BL206" s="137">
        <f t="shared" si="76"/>
        <v>0</v>
      </c>
      <c r="BM206" s="137">
        <f t="shared" si="77"/>
        <v>0</v>
      </c>
      <c r="BN206" s="137">
        <f t="shared" si="78"/>
        <v>0</v>
      </c>
      <c r="BO206" s="137">
        <f t="shared" si="79"/>
        <v>0</v>
      </c>
      <c r="BP206" s="173">
        <f t="shared" si="87"/>
        <v>0</v>
      </c>
      <c r="BQ206" s="140"/>
      <c r="BR206" s="141"/>
      <c r="BS206" s="142"/>
      <c r="BT206" s="146"/>
      <c r="BU206" s="142"/>
      <c r="BV206" s="144"/>
      <c r="BW206" s="145"/>
      <c r="BX206" s="142"/>
      <c r="BY206" s="144"/>
    </row>
    <row r="207" spans="1:77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86"/>
        <v>0</v>
      </c>
      <c r="O207" s="366"/>
      <c r="P207" s="174"/>
      <c r="Q207" s="174"/>
      <c r="R207" s="174"/>
      <c r="S207" s="174"/>
      <c r="T207" s="367">
        <f t="shared" si="80"/>
        <v>0</v>
      </c>
      <c r="U207" s="172"/>
      <c r="V207" s="137"/>
      <c r="W207" s="137"/>
      <c r="X207" s="137"/>
      <c r="Y207" s="137">
        <v>48000</v>
      </c>
      <c r="Z207" s="138">
        <f t="shared" si="82"/>
        <v>48000</v>
      </c>
      <c r="AA207" s="160"/>
      <c r="AB207" s="146"/>
      <c r="AC207" s="146"/>
      <c r="AD207" s="146"/>
      <c r="AE207" s="146"/>
      <c r="AF207" s="138">
        <f t="shared" si="68"/>
        <v>0</v>
      </c>
      <c r="AG207" s="205"/>
      <c r="AH207" s="146"/>
      <c r="AI207" s="146"/>
      <c r="AJ207" s="146"/>
      <c r="AK207" s="146"/>
      <c r="AL207" s="138">
        <f t="shared" si="81"/>
        <v>0</v>
      </c>
      <c r="AM207" s="160"/>
      <c r="AN207" s="146"/>
      <c r="AO207" s="146"/>
      <c r="AP207" s="146"/>
      <c r="AQ207" s="146"/>
      <c r="AR207" s="138">
        <f t="shared" si="83"/>
        <v>0</v>
      </c>
      <c r="AS207" s="160"/>
      <c r="AT207" s="146"/>
      <c r="AU207" s="146"/>
      <c r="AV207" s="146"/>
      <c r="AW207" s="146"/>
      <c r="AX207" s="138">
        <f t="shared" si="84"/>
        <v>0</v>
      </c>
      <c r="AY207" s="172"/>
      <c r="AZ207" s="137"/>
      <c r="BA207" s="137"/>
      <c r="BB207" s="137"/>
      <c r="BC207" s="137"/>
      <c r="BD207" s="138">
        <f t="shared" si="85"/>
        <v>0</v>
      </c>
      <c r="BE207" s="172">
        <f t="shared" si="69"/>
        <v>0</v>
      </c>
      <c r="BF207" s="137">
        <f t="shared" si="70"/>
        <v>0</v>
      </c>
      <c r="BG207" s="137">
        <f t="shared" si="71"/>
        <v>0</v>
      </c>
      <c r="BH207" s="137">
        <f t="shared" si="72"/>
        <v>0</v>
      </c>
      <c r="BI207" s="137">
        <f t="shared" si="73"/>
        <v>48000</v>
      </c>
      <c r="BJ207" s="173">
        <f t="shared" si="74"/>
        <v>48000</v>
      </c>
      <c r="BK207" s="172">
        <f t="shared" si="75"/>
        <v>0</v>
      </c>
      <c r="BL207" s="137">
        <f t="shared" si="76"/>
        <v>0</v>
      </c>
      <c r="BM207" s="137">
        <f t="shared" si="77"/>
        <v>0</v>
      </c>
      <c r="BN207" s="137">
        <f t="shared" si="78"/>
        <v>0</v>
      </c>
      <c r="BO207" s="137">
        <f t="shared" si="79"/>
        <v>0</v>
      </c>
      <c r="BP207" s="173">
        <f t="shared" si="87"/>
        <v>0</v>
      </c>
      <c r="BQ207" s="140"/>
      <c r="BR207" s="141"/>
      <c r="BS207" s="142"/>
      <c r="BT207" s="146"/>
      <c r="BU207" s="142"/>
      <c r="BV207" s="144"/>
      <c r="BW207" s="145"/>
      <c r="BX207" s="142"/>
      <c r="BY207" s="144"/>
    </row>
    <row r="208" spans="1:77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86"/>
        <v>85150</v>
      </c>
      <c r="O208" s="366"/>
      <c r="P208" s="174"/>
      <c r="Q208" s="174"/>
      <c r="R208" s="174"/>
      <c r="S208" s="174"/>
      <c r="T208" s="367">
        <f t="shared" si="80"/>
        <v>0</v>
      </c>
      <c r="U208" s="172"/>
      <c r="V208" s="137"/>
      <c r="W208" s="137"/>
      <c r="X208" s="137"/>
      <c r="Y208" s="137"/>
      <c r="Z208" s="138">
        <f t="shared" si="82"/>
        <v>0</v>
      </c>
      <c r="AA208" s="160"/>
      <c r="AB208" s="146"/>
      <c r="AC208" s="146"/>
      <c r="AD208" s="146"/>
      <c r="AE208" s="146"/>
      <c r="AF208" s="138">
        <f t="shared" si="68"/>
        <v>0</v>
      </c>
      <c r="AG208" s="205"/>
      <c r="AH208" s="146"/>
      <c r="AI208" s="146"/>
      <c r="AJ208" s="146"/>
      <c r="AK208" s="146">
        <v>84000</v>
      </c>
      <c r="AL208" s="138">
        <f t="shared" si="81"/>
        <v>84000</v>
      </c>
      <c r="AM208" s="160"/>
      <c r="AN208" s="146"/>
      <c r="AO208" s="146"/>
      <c r="AP208" s="146"/>
      <c r="AQ208" s="146"/>
      <c r="AR208" s="138">
        <f t="shared" si="83"/>
        <v>0</v>
      </c>
      <c r="AS208" s="160"/>
      <c r="AT208" s="146"/>
      <c r="AU208" s="146"/>
      <c r="AV208" s="146"/>
      <c r="AW208" s="146"/>
      <c r="AX208" s="138">
        <f t="shared" si="84"/>
        <v>0</v>
      </c>
      <c r="AY208" s="172"/>
      <c r="AZ208" s="137"/>
      <c r="BA208" s="137"/>
      <c r="BB208" s="137"/>
      <c r="BC208" s="137"/>
      <c r="BD208" s="138">
        <f t="shared" si="85"/>
        <v>0</v>
      </c>
      <c r="BE208" s="172">
        <f t="shared" si="69"/>
        <v>0</v>
      </c>
      <c r="BF208" s="137">
        <f t="shared" si="70"/>
        <v>85150</v>
      </c>
      <c r="BG208" s="137">
        <f t="shared" si="71"/>
        <v>0</v>
      </c>
      <c r="BH208" s="137">
        <f t="shared" si="72"/>
        <v>0</v>
      </c>
      <c r="BI208" s="137">
        <f t="shared" si="73"/>
        <v>84000</v>
      </c>
      <c r="BJ208" s="173">
        <f t="shared" si="74"/>
        <v>169150</v>
      </c>
      <c r="BK208" s="172">
        <f t="shared" si="75"/>
        <v>0</v>
      </c>
      <c r="BL208" s="137">
        <f t="shared" si="76"/>
        <v>0</v>
      </c>
      <c r="BM208" s="137">
        <f t="shared" si="77"/>
        <v>0</v>
      </c>
      <c r="BN208" s="137">
        <f t="shared" si="78"/>
        <v>0</v>
      </c>
      <c r="BO208" s="137">
        <f t="shared" si="79"/>
        <v>0</v>
      </c>
      <c r="BP208" s="173">
        <f t="shared" si="87"/>
        <v>0</v>
      </c>
      <c r="BQ208" s="140"/>
      <c r="BR208" s="141"/>
      <c r="BS208" s="142"/>
      <c r="BT208" s="146"/>
      <c r="BU208" s="142"/>
      <c r="BV208" s="144"/>
      <c r="BW208" s="145"/>
      <c r="BX208" s="142"/>
      <c r="BY208" s="144"/>
    </row>
    <row r="209" spans="1:77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86"/>
        <v>0</v>
      </c>
      <c r="O209" s="366"/>
      <c r="P209" s="174"/>
      <c r="Q209" s="174"/>
      <c r="R209" s="174"/>
      <c r="S209" s="174"/>
      <c r="T209" s="367">
        <f t="shared" si="80"/>
        <v>0</v>
      </c>
      <c r="U209" s="172"/>
      <c r="V209" s="137"/>
      <c r="W209" s="137"/>
      <c r="X209" s="137"/>
      <c r="Y209" s="137">
        <v>18400</v>
      </c>
      <c r="Z209" s="138">
        <f t="shared" si="82"/>
        <v>18400</v>
      </c>
      <c r="AA209" s="160"/>
      <c r="AB209" s="146"/>
      <c r="AC209" s="146"/>
      <c r="AD209" s="146"/>
      <c r="AE209" s="146"/>
      <c r="AF209" s="138">
        <f t="shared" si="68"/>
        <v>0</v>
      </c>
      <c r="AG209" s="205"/>
      <c r="AH209" s="146"/>
      <c r="AI209" s="146"/>
      <c r="AJ209" s="146"/>
      <c r="AK209" s="146"/>
      <c r="AL209" s="138">
        <f t="shared" si="81"/>
        <v>0</v>
      </c>
      <c r="AM209" s="160"/>
      <c r="AN209" s="146"/>
      <c r="AO209" s="146"/>
      <c r="AP209" s="146"/>
      <c r="AQ209" s="146"/>
      <c r="AR209" s="138">
        <f t="shared" si="83"/>
        <v>0</v>
      </c>
      <c r="AS209" s="160"/>
      <c r="AT209" s="146"/>
      <c r="AU209" s="146"/>
      <c r="AV209" s="146"/>
      <c r="AW209" s="146"/>
      <c r="AX209" s="138">
        <f t="shared" si="84"/>
        <v>0</v>
      </c>
      <c r="AY209" s="172"/>
      <c r="AZ209" s="137"/>
      <c r="BA209" s="137"/>
      <c r="BB209" s="137"/>
      <c r="BC209" s="137"/>
      <c r="BD209" s="138">
        <f t="shared" si="85"/>
        <v>0</v>
      </c>
      <c r="BE209" s="172">
        <f t="shared" si="69"/>
        <v>0</v>
      </c>
      <c r="BF209" s="137">
        <f t="shared" si="70"/>
        <v>0</v>
      </c>
      <c r="BG209" s="137">
        <f t="shared" si="71"/>
        <v>0</v>
      </c>
      <c r="BH209" s="137">
        <f t="shared" si="72"/>
        <v>0</v>
      </c>
      <c r="BI209" s="137">
        <f t="shared" si="73"/>
        <v>18400</v>
      </c>
      <c r="BJ209" s="173">
        <f t="shared" si="74"/>
        <v>18400</v>
      </c>
      <c r="BK209" s="172">
        <f t="shared" si="75"/>
        <v>0</v>
      </c>
      <c r="BL209" s="137">
        <f t="shared" si="76"/>
        <v>0</v>
      </c>
      <c r="BM209" s="137">
        <f t="shared" si="77"/>
        <v>0</v>
      </c>
      <c r="BN209" s="137">
        <f t="shared" si="78"/>
        <v>0</v>
      </c>
      <c r="BO209" s="137">
        <f t="shared" si="79"/>
        <v>0</v>
      </c>
      <c r="BP209" s="173">
        <f t="shared" si="87"/>
        <v>0</v>
      </c>
      <c r="BQ209" s="140"/>
      <c r="BR209" s="141"/>
      <c r="BS209" s="142"/>
      <c r="BT209" s="146"/>
      <c r="BU209" s="142"/>
      <c r="BV209" s="144"/>
      <c r="BW209" s="145"/>
      <c r="BX209" s="142"/>
      <c r="BY209" s="144"/>
    </row>
    <row r="210" spans="1:77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86"/>
        <v>5525</v>
      </c>
      <c r="O210" s="366"/>
      <c r="P210" s="174"/>
      <c r="Q210" s="174"/>
      <c r="R210" s="174"/>
      <c r="S210" s="174"/>
      <c r="T210" s="367">
        <f t="shared" si="80"/>
        <v>0</v>
      </c>
      <c r="U210" s="172"/>
      <c r="V210" s="137"/>
      <c r="W210" s="137"/>
      <c r="X210" s="137"/>
      <c r="Y210" s="137">
        <v>32000</v>
      </c>
      <c r="Z210" s="138">
        <f t="shared" si="82"/>
        <v>32000</v>
      </c>
      <c r="AA210" s="160"/>
      <c r="AB210" s="146"/>
      <c r="AC210" s="146"/>
      <c r="AD210" s="146"/>
      <c r="AE210" s="146">
        <v>36000</v>
      </c>
      <c r="AF210" s="138">
        <f t="shared" si="68"/>
        <v>36000</v>
      </c>
      <c r="AG210" s="205"/>
      <c r="AH210" s="146"/>
      <c r="AI210" s="146"/>
      <c r="AJ210" s="146"/>
      <c r="AK210" s="146">
        <v>18000</v>
      </c>
      <c r="AL210" s="138">
        <f t="shared" si="81"/>
        <v>18000</v>
      </c>
      <c r="AM210" s="160"/>
      <c r="AN210" s="146"/>
      <c r="AO210" s="146"/>
      <c r="AP210" s="146"/>
      <c r="AQ210" s="146"/>
      <c r="AR210" s="138">
        <f t="shared" si="83"/>
        <v>0</v>
      </c>
      <c r="AS210" s="160"/>
      <c r="AT210" s="146"/>
      <c r="AU210" s="146"/>
      <c r="AV210" s="146"/>
      <c r="AW210" s="146"/>
      <c r="AX210" s="138">
        <f t="shared" si="84"/>
        <v>0</v>
      </c>
      <c r="AY210" s="172"/>
      <c r="AZ210" s="137"/>
      <c r="BA210" s="137"/>
      <c r="BB210" s="137"/>
      <c r="BC210" s="137"/>
      <c r="BD210" s="138">
        <f t="shared" si="85"/>
        <v>0</v>
      </c>
      <c r="BE210" s="172">
        <f t="shared" si="69"/>
        <v>0</v>
      </c>
      <c r="BF210" s="137">
        <f t="shared" si="70"/>
        <v>5525</v>
      </c>
      <c r="BG210" s="137">
        <f t="shared" si="71"/>
        <v>0</v>
      </c>
      <c r="BH210" s="137">
        <f t="shared" si="72"/>
        <v>0</v>
      </c>
      <c r="BI210" s="137">
        <f t="shared" si="73"/>
        <v>86000</v>
      </c>
      <c r="BJ210" s="173">
        <f t="shared" si="74"/>
        <v>91525</v>
      </c>
      <c r="BK210" s="172">
        <f t="shared" si="75"/>
        <v>0</v>
      </c>
      <c r="BL210" s="137">
        <f t="shared" si="76"/>
        <v>0</v>
      </c>
      <c r="BM210" s="137">
        <f t="shared" si="77"/>
        <v>0</v>
      </c>
      <c r="BN210" s="137">
        <f t="shared" si="78"/>
        <v>0</v>
      </c>
      <c r="BO210" s="137">
        <f t="shared" si="79"/>
        <v>0</v>
      </c>
      <c r="BP210" s="173">
        <f t="shared" si="87"/>
        <v>0</v>
      </c>
      <c r="BQ210" s="140"/>
      <c r="BR210" s="141"/>
      <c r="BS210" s="142"/>
      <c r="BT210" s="146"/>
      <c r="BU210" s="142"/>
      <c r="BV210" s="144"/>
      <c r="BW210" s="145"/>
      <c r="BX210" s="142"/>
      <c r="BY210" s="144"/>
    </row>
    <row r="211" spans="1:77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86"/>
        <v>0</v>
      </c>
      <c r="O211" s="366"/>
      <c r="P211" s="174"/>
      <c r="Q211" s="174"/>
      <c r="R211" s="174"/>
      <c r="S211" s="174"/>
      <c r="T211" s="367">
        <f t="shared" si="80"/>
        <v>0</v>
      </c>
      <c r="U211" s="172"/>
      <c r="V211" s="137"/>
      <c r="W211" s="137"/>
      <c r="X211" s="137"/>
      <c r="Y211" s="137">
        <v>32000</v>
      </c>
      <c r="Z211" s="138">
        <f t="shared" si="82"/>
        <v>32000</v>
      </c>
      <c r="AA211" s="160"/>
      <c r="AB211" s="146"/>
      <c r="AC211" s="146"/>
      <c r="AD211" s="146"/>
      <c r="AE211" s="146"/>
      <c r="AF211" s="138">
        <f t="shared" si="68"/>
        <v>0</v>
      </c>
      <c r="AG211" s="205"/>
      <c r="AH211" s="146"/>
      <c r="AI211" s="146"/>
      <c r="AJ211" s="146"/>
      <c r="AK211" s="146"/>
      <c r="AL211" s="138">
        <f t="shared" si="81"/>
        <v>0</v>
      </c>
      <c r="AM211" s="160"/>
      <c r="AN211" s="146"/>
      <c r="AO211" s="146"/>
      <c r="AP211" s="146"/>
      <c r="AQ211" s="146"/>
      <c r="AR211" s="138">
        <f t="shared" si="83"/>
        <v>0</v>
      </c>
      <c r="AS211" s="160"/>
      <c r="AT211" s="146"/>
      <c r="AU211" s="146"/>
      <c r="AV211" s="146"/>
      <c r="AW211" s="146"/>
      <c r="AX211" s="138">
        <f t="shared" si="84"/>
        <v>0</v>
      </c>
      <c r="AY211" s="172"/>
      <c r="AZ211" s="137"/>
      <c r="BA211" s="137"/>
      <c r="BB211" s="137"/>
      <c r="BC211" s="137"/>
      <c r="BD211" s="138">
        <f t="shared" si="85"/>
        <v>0</v>
      </c>
      <c r="BE211" s="172">
        <f t="shared" si="69"/>
        <v>0</v>
      </c>
      <c r="BF211" s="137">
        <f t="shared" si="70"/>
        <v>0</v>
      </c>
      <c r="BG211" s="137">
        <f t="shared" si="71"/>
        <v>0</v>
      </c>
      <c r="BH211" s="137">
        <f t="shared" si="72"/>
        <v>0</v>
      </c>
      <c r="BI211" s="137">
        <f t="shared" si="73"/>
        <v>32000</v>
      </c>
      <c r="BJ211" s="173">
        <f t="shared" si="74"/>
        <v>32000</v>
      </c>
      <c r="BK211" s="172">
        <f t="shared" si="75"/>
        <v>0</v>
      </c>
      <c r="BL211" s="137">
        <f t="shared" si="76"/>
        <v>0</v>
      </c>
      <c r="BM211" s="137">
        <f t="shared" si="77"/>
        <v>0</v>
      </c>
      <c r="BN211" s="137">
        <f t="shared" si="78"/>
        <v>0</v>
      </c>
      <c r="BO211" s="137">
        <f t="shared" si="79"/>
        <v>0</v>
      </c>
      <c r="BP211" s="173">
        <f t="shared" si="87"/>
        <v>0</v>
      </c>
      <c r="BQ211" s="140"/>
      <c r="BR211" s="141"/>
      <c r="BS211" s="142"/>
      <c r="BT211" s="146"/>
      <c r="BU211" s="142"/>
      <c r="BV211" s="144"/>
      <c r="BW211" s="145"/>
      <c r="BX211" s="142"/>
      <c r="BY211" s="144"/>
    </row>
    <row r="212" spans="1:77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86"/>
        <v>21125</v>
      </c>
      <c r="O212" s="366"/>
      <c r="P212" s="174"/>
      <c r="Q212" s="174"/>
      <c r="R212" s="174"/>
      <c r="S212" s="174"/>
      <c r="T212" s="367">
        <f t="shared" si="80"/>
        <v>0</v>
      </c>
      <c r="U212" s="172"/>
      <c r="V212" s="137"/>
      <c r="W212" s="137"/>
      <c r="X212" s="137"/>
      <c r="Y212" s="137"/>
      <c r="Z212" s="138">
        <f t="shared" si="82"/>
        <v>0</v>
      </c>
      <c r="AA212" s="160"/>
      <c r="AB212" s="146"/>
      <c r="AC212" s="146"/>
      <c r="AD212" s="146"/>
      <c r="AE212" s="146">
        <v>66000</v>
      </c>
      <c r="AF212" s="138">
        <f t="shared" si="68"/>
        <v>66000</v>
      </c>
      <c r="AG212" s="205"/>
      <c r="AH212" s="146"/>
      <c r="AI212" s="146"/>
      <c r="AJ212" s="146"/>
      <c r="AK212" s="146">
        <v>29000</v>
      </c>
      <c r="AL212" s="138">
        <f t="shared" si="81"/>
        <v>29000</v>
      </c>
      <c r="AM212" s="160"/>
      <c r="AN212" s="146"/>
      <c r="AO212" s="146"/>
      <c r="AP212" s="146"/>
      <c r="AQ212" s="146"/>
      <c r="AR212" s="138">
        <f t="shared" si="83"/>
        <v>0</v>
      </c>
      <c r="AS212" s="160"/>
      <c r="AT212" s="146"/>
      <c r="AU212" s="146"/>
      <c r="AV212" s="146"/>
      <c r="AW212" s="146"/>
      <c r="AX212" s="138">
        <f t="shared" si="84"/>
        <v>0</v>
      </c>
      <c r="AY212" s="172"/>
      <c r="AZ212" s="137"/>
      <c r="BA212" s="137"/>
      <c r="BB212" s="137"/>
      <c r="BC212" s="137"/>
      <c r="BD212" s="138">
        <f t="shared" si="85"/>
        <v>0</v>
      </c>
      <c r="BE212" s="172">
        <f t="shared" si="69"/>
        <v>0</v>
      </c>
      <c r="BF212" s="137">
        <f t="shared" si="70"/>
        <v>21125</v>
      </c>
      <c r="BG212" s="137">
        <f t="shared" si="71"/>
        <v>0</v>
      </c>
      <c r="BH212" s="137">
        <f t="shared" si="72"/>
        <v>0</v>
      </c>
      <c r="BI212" s="137">
        <f t="shared" si="73"/>
        <v>95000</v>
      </c>
      <c r="BJ212" s="173">
        <f t="shared" si="74"/>
        <v>116125</v>
      </c>
      <c r="BK212" s="172">
        <f t="shared" si="75"/>
        <v>0</v>
      </c>
      <c r="BL212" s="137">
        <f t="shared" si="76"/>
        <v>0</v>
      </c>
      <c r="BM212" s="137">
        <f t="shared" si="77"/>
        <v>0</v>
      </c>
      <c r="BN212" s="137">
        <f t="shared" si="78"/>
        <v>0</v>
      </c>
      <c r="BO212" s="137">
        <f t="shared" si="79"/>
        <v>0</v>
      </c>
      <c r="BP212" s="173">
        <f t="shared" si="87"/>
        <v>0</v>
      </c>
      <c r="BQ212" s="140"/>
      <c r="BR212" s="141"/>
      <c r="BS212" s="142"/>
      <c r="BT212" s="146"/>
      <c r="BU212" s="142"/>
      <c r="BV212" s="144"/>
      <c r="BW212" s="145"/>
      <c r="BX212" s="142"/>
      <c r="BY212" s="144"/>
    </row>
    <row r="213" spans="1:77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86"/>
        <v>96850</v>
      </c>
      <c r="O213" s="366"/>
      <c r="P213" s="174"/>
      <c r="Q213" s="174"/>
      <c r="R213" s="174"/>
      <c r="S213" s="174"/>
      <c r="T213" s="367">
        <f t="shared" si="80"/>
        <v>0</v>
      </c>
      <c r="U213" s="172"/>
      <c r="V213" s="137"/>
      <c r="W213" s="137"/>
      <c r="X213" s="137"/>
      <c r="Y213" s="137">
        <v>88000</v>
      </c>
      <c r="Z213" s="138">
        <f t="shared" si="82"/>
        <v>88000</v>
      </c>
      <c r="AA213" s="160"/>
      <c r="AB213" s="146"/>
      <c r="AC213" s="146"/>
      <c r="AD213" s="146"/>
      <c r="AE213" s="146">
        <v>315000</v>
      </c>
      <c r="AF213" s="138">
        <f t="shared" si="68"/>
        <v>315000</v>
      </c>
      <c r="AG213" s="205"/>
      <c r="AH213" s="146"/>
      <c r="AI213" s="146"/>
      <c r="AJ213" s="146"/>
      <c r="AK213" s="146">
        <v>44000</v>
      </c>
      <c r="AL213" s="138">
        <f t="shared" si="81"/>
        <v>44000</v>
      </c>
      <c r="AM213" s="160"/>
      <c r="AN213" s="146"/>
      <c r="AO213" s="146"/>
      <c r="AP213" s="146"/>
      <c r="AQ213" s="146"/>
      <c r="AR213" s="138">
        <f t="shared" si="83"/>
        <v>0</v>
      </c>
      <c r="AS213" s="160"/>
      <c r="AT213" s="146"/>
      <c r="AU213" s="146"/>
      <c r="AV213" s="146"/>
      <c r="AW213" s="146"/>
      <c r="AX213" s="138">
        <f t="shared" si="84"/>
        <v>0</v>
      </c>
      <c r="AY213" s="172"/>
      <c r="AZ213" s="137"/>
      <c r="BA213" s="137"/>
      <c r="BB213" s="137"/>
      <c r="BC213" s="137"/>
      <c r="BD213" s="138">
        <f t="shared" si="85"/>
        <v>0</v>
      </c>
      <c r="BE213" s="172">
        <f t="shared" si="69"/>
        <v>0</v>
      </c>
      <c r="BF213" s="137">
        <f t="shared" si="70"/>
        <v>96850</v>
      </c>
      <c r="BG213" s="137">
        <f t="shared" si="71"/>
        <v>0</v>
      </c>
      <c r="BH213" s="137">
        <f t="shared" si="72"/>
        <v>0</v>
      </c>
      <c r="BI213" s="137">
        <f t="shared" si="73"/>
        <v>447000</v>
      </c>
      <c r="BJ213" s="173">
        <f t="shared" si="74"/>
        <v>543850</v>
      </c>
      <c r="BK213" s="172">
        <f t="shared" si="75"/>
        <v>0</v>
      </c>
      <c r="BL213" s="137">
        <f t="shared" si="76"/>
        <v>0</v>
      </c>
      <c r="BM213" s="137">
        <f t="shared" si="77"/>
        <v>0</v>
      </c>
      <c r="BN213" s="137">
        <f t="shared" si="78"/>
        <v>0</v>
      </c>
      <c r="BO213" s="137">
        <f t="shared" si="79"/>
        <v>0</v>
      </c>
      <c r="BP213" s="173">
        <f t="shared" si="87"/>
        <v>0</v>
      </c>
      <c r="BQ213" s="140"/>
      <c r="BR213" s="141"/>
      <c r="BS213" s="142"/>
      <c r="BT213" s="146"/>
      <c r="BU213" s="142"/>
      <c r="BV213" s="144"/>
      <c r="BW213" s="145"/>
      <c r="BX213" s="142"/>
      <c r="BY213" s="144"/>
    </row>
    <row r="214" spans="1:77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86"/>
        <v>0</v>
      </c>
      <c r="O214" s="366"/>
      <c r="P214" s="174"/>
      <c r="Q214" s="174"/>
      <c r="R214" s="174"/>
      <c r="S214" s="174"/>
      <c r="T214" s="367">
        <f t="shared" si="80"/>
        <v>0</v>
      </c>
      <c r="U214" s="172"/>
      <c r="V214" s="137"/>
      <c r="W214" s="137"/>
      <c r="X214" s="137"/>
      <c r="Y214" s="137">
        <v>99200</v>
      </c>
      <c r="Z214" s="138">
        <f t="shared" si="82"/>
        <v>99200</v>
      </c>
      <c r="AA214" s="160"/>
      <c r="AB214" s="146"/>
      <c r="AC214" s="146"/>
      <c r="AD214" s="146"/>
      <c r="AE214" s="146"/>
      <c r="AF214" s="138">
        <f t="shared" si="68"/>
        <v>0</v>
      </c>
      <c r="AG214" s="205"/>
      <c r="AH214" s="146"/>
      <c r="AI214" s="146"/>
      <c r="AJ214" s="146"/>
      <c r="AK214" s="146"/>
      <c r="AL214" s="138">
        <f t="shared" si="81"/>
        <v>0</v>
      </c>
      <c r="AM214" s="160"/>
      <c r="AN214" s="146"/>
      <c r="AO214" s="146"/>
      <c r="AP214" s="146"/>
      <c r="AQ214" s="146"/>
      <c r="AR214" s="138">
        <f t="shared" si="83"/>
        <v>0</v>
      </c>
      <c r="AS214" s="160"/>
      <c r="AT214" s="146"/>
      <c r="AU214" s="146"/>
      <c r="AV214" s="146"/>
      <c r="AW214" s="146"/>
      <c r="AX214" s="138">
        <f t="shared" si="84"/>
        <v>0</v>
      </c>
      <c r="AY214" s="172"/>
      <c r="AZ214" s="137"/>
      <c r="BA214" s="137"/>
      <c r="BB214" s="137"/>
      <c r="BC214" s="137"/>
      <c r="BD214" s="138">
        <f t="shared" si="85"/>
        <v>0</v>
      </c>
      <c r="BE214" s="172">
        <f t="shared" si="69"/>
        <v>0</v>
      </c>
      <c r="BF214" s="137">
        <f t="shared" si="70"/>
        <v>0</v>
      </c>
      <c r="BG214" s="137">
        <f t="shared" si="71"/>
        <v>0</v>
      </c>
      <c r="BH214" s="137">
        <f t="shared" si="72"/>
        <v>0</v>
      </c>
      <c r="BI214" s="137">
        <f t="shared" si="73"/>
        <v>99200</v>
      </c>
      <c r="BJ214" s="173">
        <f t="shared" si="74"/>
        <v>99200</v>
      </c>
      <c r="BK214" s="172">
        <f t="shared" si="75"/>
        <v>0</v>
      </c>
      <c r="BL214" s="137">
        <f t="shared" si="76"/>
        <v>0</v>
      </c>
      <c r="BM214" s="137">
        <f t="shared" si="77"/>
        <v>0</v>
      </c>
      <c r="BN214" s="137">
        <f t="shared" si="78"/>
        <v>0</v>
      </c>
      <c r="BO214" s="137">
        <f t="shared" si="79"/>
        <v>0</v>
      </c>
      <c r="BP214" s="173">
        <f t="shared" si="87"/>
        <v>0</v>
      </c>
      <c r="BQ214" s="140"/>
      <c r="BR214" s="141"/>
      <c r="BS214" s="142"/>
      <c r="BT214" s="146"/>
      <c r="BU214" s="142"/>
      <c r="BV214" s="144"/>
      <c r="BW214" s="145"/>
      <c r="BX214" s="142"/>
      <c r="BY214" s="144"/>
    </row>
    <row r="215" spans="1:77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86"/>
        <v>0</v>
      </c>
      <c r="O215" s="366"/>
      <c r="P215" s="174"/>
      <c r="Q215" s="174"/>
      <c r="R215" s="174"/>
      <c r="S215" s="174"/>
      <c r="T215" s="367">
        <f t="shared" si="80"/>
        <v>0</v>
      </c>
      <c r="U215" s="172"/>
      <c r="V215" s="137"/>
      <c r="W215" s="137"/>
      <c r="X215" s="137"/>
      <c r="Y215" s="137"/>
      <c r="Z215" s="138">
        <f t="shared" si="82"/>
        <v>0</v>
      </c>
      <c r="AA215" s="160"/>
      <c r="AB215" s="146"/>
      <c r="AC215" s="146"/>
      <c r="AD215" s="146"/>
      <c r="AE215" s="146"/>
      <c r="AF215" s="138">
        <f t="shared" si="68"/>
        <v>0</v>
      </c>
      <c r="AG215" s="205"/>
      <c r="AH215" s="146"/>
      <c r="AI215" s="146"/>
      <c r="AJ215" s="146"/>
      <c r="AK215" s="146"/>
      <c r="AL215" s="138">
        <f t="shared" si="81"/>
        <v>0</v>
      </c>
      <c r="AM215" s="160"/>
      <c r="AN215" s="146"/>
      <c r="AO215" s="146"/>
      <c r="AP215" s="146"/>
      <c r="AQ215" s="146"/>
      <c r="AR215" s="138">
        <f t="shared" si="83"/>
        <v>0</v>
      </c>
      <c r="AS215" s="160"/>
      <c r="AT215" s="146"/>
      <c r="AU215" s="146"/>
      <c r="AV215" s="146"/>
      <c r="AW215" s="146"/>
      <c r="AX215" s="138">
        <f t="shared" si="84"/>
        <v>0</v>
      </c>
      <c r="AY215" s="172"/>
      <c r="AZ215" s="137"/>
      <c r="BA215" s="137"/>
      <c r="BB215" s="137"/>
      <c r="BC215" s="137"/>
      <c r="BD215" s="138">
        <f t="shared" si="85"/>
        <v>0</v>
      </c>
      <c r="BE215" s="172">
        <f t="shared" si="69"/>
        <v>0</v>
      </c>
      <c r="BF215" s="137">
        <f t="shared" si="70"/>
        <v>0</v>
      </c>
      <c r="BG215" s="137">
        <f t="shared" si="71"/>
        <v>0</v>
      </c>
      <c r="BH215" s="137">
        <f t="shared" si="72"/>
        <v>0</v>
      </c>
      <c r="BI215" s="137">
        <f t="shared" si="73"/>
        <v>0</v>
      </c>
      <c r="BJ215" s="173">
        <f t="shared" si="74"/>
        <v>0</v>
      </c>
      <c r="BK215" s="172">
        <f t="shared" si="75"/>
        <v>0</v>
      </c>
      <c r="BL215" s="137">
        <f t="shared" si="76"/>
        <v>0</v>
      </c>
      <c r="BM215" s="137">
        <f t="shared" si="77"/>
        <v>0</v>
      </c>
      <c r="BN215" s="137">
        <f t="shared" si="78"/>
        <v>0</v>
      </c>
      <c r="BO215" s="137">
        <f t="shared" si="79"/>
        <v>0</v>
      </c>
      <c r="BP215" s="173">
        <f t="shared" si="87"/>
        <v>0</v>
      </c>
      <c r="BQ215" s="140"/>
      <c r="BR215" s="141"/>
      <c r="BS215" s="142"/>
      <c r="BT215" s="146"/>
      <c r="BU215" s="142"/>
      <c r="BV215" s="144"/>
      <c r="BW215" s="145"/>
      <c r="BX215" s="142"/>
      <c r="BY215" s="144"/>
    </row>
    <row r="216" spans="1:77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86"/>
        <v>142350</v>
      </c>
      <c r="O216" s="366"/>
      <c r="P216" s="174"/>
      <c r="Q216" s="174"/>
      <c r="R216" s="174"/>
      <c r="S216" s="174"/>
      <c r="T216" s="367">
        <f t="shared" si="80"/>
        <v>0</v>
      </c>
      <c r="U216" s="172"/>
      <c r="V216" s="137"/>
      <c r="W216" s="137"/>
      <c r="X216" s="137"/>
      <c r="Y216" s="137"/>
      <c r="Z216" s="138">
        <f t="shared" si="82"/>
        <v>0</v>
      </c>
      <c r="AA216" s="160"/>
      <c r="AB216" s="146"/>
      <c r="AC216" s="146"/>
      <c r="AD216" s="146"/>
      <c r="AE216" s="146">
        <v>200000</v>
      </c>
      <c r="AF216" s="138">
        <f t="shared" si="68"/>
        <v>200000</v>
      </c>
      <c r="AG216" s="205"/>
      <c r="AH216" s="146"/>
      <c r="AI216" s="146"/>
      <c r="AJ216" s="146"/>
      <c r="AK216" s="146">
        <v>189000</v>
      </c>
      <c r="AL216" s="138">
        <f t="shared" si="81"/>
        <v>189000</v>
      </c>
      <c r="AM216" s="160"/>
      <c r="AN216" s="146"/>
      <c r="AO216" s="146"/>
      <c r="AP216" s="146"/>
      <c r="AQ216" s="146"/>
      <c r="AR216" s="138">
        <f t="shared" si="83"/>
        <v>0</v>
      </c>
      <c r="AS216" s="160"/>
      <c r="AT216" s="146"/>
      <c r="AU216" s="146"/>
      <c r="AV216" s="146"/>
      <c r="AW216" s="146"/>
      <c r="AX216" s="138">
        <f t="shared" si="84"/>
        <v>0</v>
      </c>
      <c r="AY216" s="172"/>
      <c r="AZ216" s="137"/>
      <c r="BA216" s="137"/>
      <c r="BB216" s="137"/>
      <c r="BC216" s="137"/>
      <c r="BD216" s="138">
        <f t="shared" si="85"/>
        <v>0</v>
      </c>
      <c r="BE216" s="172">
        <f t="shared" si="69"/>
        <v>0</v>
      </c>
      <c r="BF216" s="137">
        <f t="shared" si="70"/>
        <v>142350</v>
      </c>
      <c r="BG216" s="137">
        <f t="shared" si="71"/>
        <v>0</v>
      </c>
      <c r="BH216" s="137">
        <f t="shared" si="72"/>
        <v>0</v>
      </c>
      <c r="BI216" s="137">
        <f t="shared" si="73"/>
        <v>389000</v>
      </c>
      <c r="BJ216" s="173">
        <f t="shared" si="74"/>
        <v>531350</v>
      </c>
      <c r="BK216" s="172">
        <f t="shared" si="75"/>
        <v>0</v>
      </c>
      <c r="BL216" s="137">
        <f t="shared" si="76"/>
        <v>0</v>
      </c>
      <c r="BM216" s="137">
        <f t="shared" si="77"/>
        <v>0</v>
      </c>
      <c r="BN216" s="137">
        <f t="shared" si="78"/>
        <v>0</v>
      </c>
      <c r="BO216" s="137">
        <f t="shared" si="79"/>
        <v>0</v>
      </c>
      <c r="BP216" s="173">
        <f t="shared" si="87"/>
        <v>0</v>
      </c>
      <c r="BQ216" s="140"/>
      <c r="BR216" s="141"/>
      <c r="BS216" s="142"/>
      <c r="BT216" s="146"/>
      <c r="BU216" s="142"/>
      <c r="BV216" s="144"/>
      <c r="BW216" s="145"/>
      <c r="BX216" s="142"/>
      <c r="BY216" s="144"/>
    </row>
    <row r="217" spans="1:77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86"/>
        <v>179075</v>
      </c>
      <c r="O217" s="366"/>
      <c r="P217" s="174"/>
      <c r="Q217" s="174"/>
      <c r="R217" s="174"/>
      <c r="S217" s="174"/>
      <c r="T217" s="367">
        <f t="shared" si="80"/>
        <v>0</v>
      </c>
      <c r="U217" s="172"/>
      <c r="V217" s="137"/>
      <c r="W217" s="137"/>
      <c r="X217" s="137"/>
      <c r="Y217" s="137"/>
      <c r="Z217" s="138">
        <f t="shared" si="82"/>
        <v>0</v>
      </c>
      <c r="AA217" s="160"/>
      <c r="AB217" s="146"/>
      <c r="AC217" s="146"/>
      <c r="AD217" s="146"/>
      <c r="AE217" s="146"/>
      <c r="AF217" s="138">
        <f t="shared" si="68"/>
        <v>0</v>
      </c>
      <c r="AG217" s="205"/>
      <c r="AH217" s="146"/>
      <c r="AI217" s="146"/>
      <c r="AJ217" s="146"/>
      <c r="AK217" s="146">
        <v>118000</v>
      </c>
      <c r="AL217" s="138">
        <f t="shared" si="81"/>
        <v>118000</v>
      </c>
      <c r="AM217" s="160"/>
      <c r="AN217" s="146"/>
      <c r="AO217" s="146"/>
      <c r="AP217" s="146"/>
      <c r="AQ217" s="146"/>
      <c r="AR217" s="138">
        <f t="shared" si="83"/>
        <v>0</v>
      </c>
      <c r="AS217" s="160"/>
      <c r="AT217" s="146"/>
      <c r="AU217" s="146"/>
      <c r="AV217" s="146"/>
      <c r="AW217" s="146"/>
      <c r="AX217" s="138">
        <f t="shared" si="84"/>
        <v>0</v>
      </c>
      <c r="AY217" s="172"/>
      <c r="AZ217" s="137"/>
      <c r="BA217" s="137"/>
      <c r="BB217" s="137"/>
      <c r="BC217" s="137"/>
      <c r="BD217" s="138">
        <f t="shared" si="85"/>
        <v>0</v>
      </c>
      <c r="BE217" s="172">
        <f t="shared" si="69"/>
        <v>0</v>
      </c>
      <c r="BF217" s="137">
        <f t="shared" si="70"/>
        <v>179075</v>
      </c>
      <c r="BG217" s="137">
        <f t="shared" si="71"/>
        <v>0</v>
      </c>
      <c r="BH217" s="137">
        <f t="shared" si="72"/>
        <v>0</v>
      </c>
      <c r="BI217" s="137">
        <f t="shared" si="73"/>
        <v>118000</v>
      </c>
      <c r="BJ217" s="173">
        <f t="shared" si="74"/>
        <v>297075</v>
      </c>
      <c r="BK217" s="172">
        <f t="shared" si="75"/>
        <v>0</v>
      </c>
      <c r="BL217" s="137">
        <f t="shared" si="76"/>
        <v>0</v>
      </c>
      <c r="BM217" s="137">
        <f t="shared" si="77"/>
        <v>0</v>
      </c>
      <c r="BN217" s="137">
        <f t="shared" si="78"/>
        <v>0</v>
      </c>
      <c r="BO217" s="137">
        <f t="shared" si="79"/>
        <v>0</v>
      </c>
      <c r="BP217" s="173">
        <f t="shared" si="87"/>
        <v>0</v>
      </c>
      <c r="BQ217" s="140"/>
      <c r="BR217" s="141"/>
      <c r="BS217" s="142"/>
      <c r="BT217" s="146"/>
      <c r="BU217" s="142"/>
      <c r="BV217" s="144"/>
      <c r="BW217" s="145"/>
      <c r="BX217" s="142"/>
      <c r="BY217" s="144"/>
    </row>
    <row r="218" spans="1:77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86"/>
        <v>0</v>
      </c>
      <c r="O218" s="366"/>
      <c r="P218" s="174"/>
      <c r="Q218" s="174"/>
      <c r="R218" s="174"/>
      <c r="S218" s="174"/>
      <c r="T218" s="367">
        <f t="shared" si="80"/>
        <v>0</v>
      </c>
      <c r="U218" s="172"/>
      <c r="V218" s="137"/>
      <c r="W218" s="137"/>
      <c r="X218" s="137"/>
      <c r="Y218" s="137"/>
      <c r="Z218" s="138">
        <f t="shared" si="82"/>
        <v>0</v>
      </c>
      <c r="AA218" s="160"/>
      <c r="AB218" s="146"/>
      <c r="AC218" s="146"/>
      <c r="AD218" s="146"/>
      <c r="AE218" s="146"/>
      <c r="AF218" s="138">
        <f t="shared" si="68"/>
        <v>0</v>
      </c>
      <c r="AG218" s="205"/>
      <c r="AH218" s="146"/>
      <c r="AI218" s="146"/>
      <c r="AJ218" s="146"/>
      <c r="AK218" s="146"/>
      <c r="AL218" s="138">
        <f t="shared" si="81"/>
        <v>0</v>
      </c>
      <c r="AM218" s="160"/>
      <c r="AN218" s="146"/>
      <c r="AO218" s="146"/>
      <c r="AP218" s="146"/>
      <c r="AQ218" s="146"/>
      <c r="AR218" s="138">
        <f t="shared" si="83"/>
        <v>0</v>
      </c>
      <c r="AS218" s="160"/>
      <c r="AT218" s="146"/>
      <c r="AU218" s="146"/>
      <c r="AV218" s="146"/>
      <c r="AW218" s="146"/>
      <c r="AX218" s="138">
        <f t="shared" si="84"/>
        <v>0</v>
      </c>
      <c r="AY218" s="172"/>
      <c r="AZ218" s="137"/>
      <c r="BA218" s="137"/>
      <c r="BB218" s="137"/>
      <c r="BC218" s="137"/>
      <c r="BD218" s="138">
        <f t="shared" si="85"/>
        <v>0</v>
      </c>
      <c r="BE218" s="172">
        <f t="shared" si="69"/>
        <v>0</v>
      </c>
      <c r="BF218" s="137">
        <f t="shared" si="70"/>
        <v>0</v>
      </c>
      <c r="BG218" s="137">
        <f t="shared" si="71"/>
        <v>0</v>
      </c>
      <c r="BH218" s="137">
        <f t="shared" si="72"/>
        <v>0</v>
      </c>
      <c r="BI218" s="137">
        <f t="shared" si="73"/>
        <v>0</v>
      </c>
      <c r="BJ218" s="173">
        <f t="shared" si="74"/>
        <v>0</v>
      </c>
      <c r="BK218" s="172">
        <f t="shared" si="75"/>
        <v>0</v>
      </c>
      <c r="BL218" s="137">
        <f t="shared" si="76"/>
        <v>0</v>
      </c>
      <c r="BM218" s="137">
        <f t="shared" si="77"/>
        <v>0</v>
      </c>
      <c r="BN218" s="137">
        <f t="shared" si="78"/>
        <v>0</v>
      </c>
      <c r="BO218" s="137">
        <f t="shared" si="79"/>
        <v>0</v>
      </c>
      <c r="BP218" s="173">
        <f t="shared" si="87"/>
        <v>0</v>
      </c>
      <c r="BQ218" s="140"/>
      <c r="BR218" s="141"/>
      <c r="BS218" s="142"/>
      <c r="BT218" s="146"/>
      <c r="BU218" s="142"/>
      <c r="BV218" s="144"/>
      <c r="BW218" s="145">
        <v>108185</v>
      </c>
      <c r="BX218" s="142" t="s">
        <v>5034</v>
      </c>
      <c r="BY218" s="144">
        <v>44678</v>
      </c>
    </row>
    <row r="219" spans="1:77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86"/>
        <v>3900</v>
      </c>
      <c r="O219" s="366"/>
      <c r="P219" s="174"/>
      <c r="Q219" s="174"/>
      <c r="R219" s="174"/>
      <c r="S219" s="174"/>
      <c r="T219" s="367">
        <f t="shared" si="80"/>
        <v>0</v>
      </c>
      <c r="U219" s="172"/>
      <c r="V219" s="137"/>
      <c r="W219" s="137"/>
      <c r="X219" s="137"/>
      <c r="Y219" s="137">
        <v>16000</v>
      </c>
      <c r="Z219" s="138">
        <f t="shared" si="82"/>
        <v>16000</v>
      </c>
      <c r="AA219" s="160"/>
      <c r="AB219" s="146"/>
      <c r="AC219" s="146"/>
      <c r="AD219" s="146"/>
      <c r="AE219" s="146">
        <v>36000</v>
      </c>
      <c r="AF219" s="138">
        <f t="shared" si="68"/>
        <v>36000</v>
      </c>
      <c r="AG219" s="205"/>
      <c r="AH219" s="146"/>
      <c r="AI219" s="146"/>
      <c r="AJ219" s="146"/>
      <c r="AK219" s="146">
        <v>14000</v>
      </c>
      <c r="AL219" s="138">
        <f t="shared" si="81"/>
        <v>14000</v>
      </c>
      <c r="AM219" s="160"/>
      <c r="AN219" s="146"/>
      <c r="AO219" s="146"/>
      <c r="AP219" s="146"/>
      <c r="AQ219" s="146"/>
      <c r="AR219" s="138">
        <f t="shared" si="83"/>
        <v>0</v>
      </c>
      <c r="AS219" s="160"/>
      <c r="AT219" s="146"/>
      <c r="AU219" s="146"/>
      <c r="AV219" s="146"/>
      <c r="AW219" s="146"/>
      <c r="AX219" s="138">
        <f t="shared" si="84"/>
        <v>0</v>
      </c>
      <c r="AY219" s="172"/>
      <c r="AZ219" s="137"/>
      <c r="BA219" s="137"/>
      <c r="BB219" s="137"/>
      <c r="BC219" s="137"/>
      <c r="BD219" s="138">
        <f t="shared" si="85"/>
        <v>0</v>
      </c>
      <c r="BE219" s="172">
        <f t="shared" si="69"/>
        <v>0</v>
      </c>
      <c r="BF219" s="137">
        <f t="shared" si="70"/>
        <v>3900</v>
      </c>
      <c r="BG219" s="137">
        <f t="shared" si="71"/>
        <v>0</v>
      </c>
      <c r="BH219" s="137">
        <f t="shared" si="72"/>
        <v>0</v>
      </c>
      <c r="BI219" s="137">
        <f t="shared" si="73"/>
        <v>66000</v>
      </c>
      <c r="BJ219" s="173">
        <f t="shared" si="74"/>
        <v>69900</v>
      </c>
      <c r="BK219" s="172">
        <f t="shared" si="75"/>
        <v>0</v>
      </c>
      <c r="BL219" s="137">
        <f t="shared" si="76"/>
        <v>0</v>
      </c>
      <c r="BM219" s="137">
        <f t="shared" si="77"/>
        <v>0</v>
      </c>
      <c r="BN219" s="137">
        <f t="shared" si="78"/>
        <v>0</v>
      </c>
      <c r="BO219" s="137">
        <f t="shared" si="79"/>
        <v>0</v>
      </c>
      <c r="BP219" s="173">
        <f t="shared" si="87"/>
        <v>0</v>
      </c>
      <c r="BQ219" s="140"/>
      <c r="BR219" s="141"/>
      <c r="BS219" s="142"/>
      <c r="BT219" s="146"/>
      <c r="BU219" s="142"/>
      <c r="BV219" s="144"/>
      <c r="BW219" s="145"/>
      <c r="BX219" s="142"/>
      <c r="BY219" s="144"/>
    </row>
    <row r="220" spans="1:77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86"/>
        <v>118950</v>
      </c>
      <c r="O220" s="366"/>
      <c r="P220" s="174"/>
      <c r="Q220" s="174"/>
      <c r="R220" s="174"/>
      <c r="S220" s="174"/>
      <c r="T220" s="367">
        <f t="shared" si="80"/>
        <v>0</v>
      </c>
      <c r="U220" s="172"/>
      <c r="V220" s="137"/>
      <c r="W220" s="137"/>
      <c r="X220" s="137"/>
      <c r="Y220" s="137">
        <v>64800</v>
      </c>
      <c r="Z220" s="138">
        <f t="shared" si="82"/>
        <v>64800</v>
      </c>
      <c r="AA220" s="160"/>
      <c r="AB220" s="146"/>
      <c r="AC220" s="146"/>
      <c r="AD220" s="146"/>
      <c r="AE220" s="146">
        <v>239000</v>
      </c>
      <c r="AF220" s="138">
        <f t="shared" si="68"/>
        <v>239000</v>
      </c>
      <c r="AG220" s="205"/>
      <c r="AH220" s="146"/>
      <c r="AI220" s="146"/>
      <c r="AJ220" s="146"/>
      <c r="AK220" s="146">
        <v>102000</v>
      </c>
      <c r="AL220" s="138">
        <f t="shared" si="81"/>
        <v>102000</v>
      </c>
      <c r="AM220" s="160"/>
      <c r="AN220" s="146"/>
      <c r="AO220" s="146"/>
      <c r="AP220" s="146"/>
      <c r="AQ220" s="146"/>
      <c r="AR220" s="138">
        <f t="shared" si="83"/>
        <v>0</v>
      </c>
      <c r="AS220" s="160"/>
      <c r="AT220" s="146"/>
      <c r="AU220" s="146"/>
      <c r="AV220" s="146"/>
      <c r="AW220" s="146"/>
      <c r="AX220" s="138">
        <f t="shared" si="84"/>
        <v>0</v>
      </c>
      <c r="AY220" s="172"/>
      <c r="AZ220" s="137"/>
      <c r="BA220" s="137"/>
      <c r="BB220" s="137"/>
      <c r="BC220" s="137"/>
      <c r="BD220" s="138">
        <f t="shared" si="85"/>
        <v>0</v>
      </c>
      <c r="BE220" s="172">
        <f t="shared" si="69"/>
        <v>0</v>
      </c>
      <c r="BF220" s="137">
        <f t="shared" si="70"/>
        <v>118950</v>
      </c>
      <c r="BG220" s="137">
        <f t="shared" si="71"/>
        <v>0</v>
      </c>
      <c r="BH220" s="137">
        <f t="shared" si="72"/>
        <v>0</v>
      </c>
      <c r="BI220" s="137">
        <f t="shared" si="73"/>
        <v>405800</v>
      </c>
      <c r="BJ220" s="173">
        <f t="shared" si="74"/>
        <v>524750</v>
      </c>
      <c r="BK220" s="172">
        <f t="shared" si="75"/>
        <v>0</v>
      </c>
      <c r="BL220" s="137">
        <f t="shared" si="76"/>
        <v>0</v>
      </c>
      <c r="BM220" s="137">
        <f t="shared" si="77"/>
        <v>0</v>
      </c>
      <c r="BN220" s="137">
        <f t="shared" si="78"/>
        <v>0</v>
      </c>
      <c r="BO220" s="137">
        <f t="shared" si="79"/>
        <v>0</v>
      </c>
      <c r="BP220" s="173">
        <f t="shared" si="87"/>
        <v>0</v>
      </c>
      <c r="BQ220" s="140"/>
      <c r="BR220" s="141"/>
      <c r="BS220" s="142"/>
      <c r="BT220" s="146"/>
      <c r="BU220" s="142"/>
      <c r="BV220" s="144"/>
      <c r="BW220" s="145"/>
      <c r="BX220" s="142"/>
      <c r="BY220" s="144"/>
    </row>
    <row r="221" spans="1:77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86"/>
        <v>0</v>
      </c>
      <c r="O221" s="366"/>
      <c r="P221" s="174"/>
      <c r="Q221" s="174"/>
      <c r="R221" s="174"/>
      <c r="S221" s="174"/>
      <c r="T221" s="367">
        <f t="shared" si="80"/>
        <v>0</v>
      </c>
      <c r="U221" s="172"/>
      <c r="V221" s="137"/>
      <c r="W221" s="137"/>
      <c r="X221" s="137"/>
      <c r="Y221" s="137">
        <v>40000</v>
      </c>
      <c r="Z221" s="138">
        <f t="shared" si="82"/>
        <v>40000</v>
      </c>
      <c r="AA221" s="160"/>
      <c r="AB221" s="146"/>
      <c r="AC221" s="146"/>
      <c r="AD221" s="146"/>
      <c r="AE221" s="146"/>
      <c r="AF221" s="138">
        <f t="shared" si="68"/>
        <v>0</v>
      </c>
      <c r="AG221" s="205"/>
      <c r="AH221" s="146"/>
      <c r="AI221" s="146"/>
      <c r="AJ221" s="146"/>
      <c r="AK221" s="146"/>
      <c r="AL221" s="138">
        <f t="shared" si="81"/>
        <v>0</v>
      </c>
      <c r="AM221" s="160"/>
      <c r="AN221" s="146"/>
      <c r="AO221" s="146"/>
      <c r="AP221" s="146"/>
      <c r="AQ221" s="146"/>
      <c r="AR221" s="138">
        <f t="shared" si="83"/>
        <v>0</v>
      </c>
      <c r="AS221" s="160"/>
      <c r="AT221" s="146"/>
      <c r="AU221" s="146"/>
      <c r="AV221" s="146"/>
      <c r="AW221" s="146"/>
      <c r="AX221" s="138">
        <f t="shared" si="84"/>
        <v>0</v>
      </c>
      <c r="AY221" s="172"/>
      <c r="AZ221" s="137"/>
      <c r="BA221" s="137"/>
      <c r="BB221" s="137"/>
      <c r="BC221" s="137"/>
      <c r="BD221" s="138">
        <f t="shared" si="85"/>
        <v>0</v>
      </c>
      <c r="BE221" s="172">
        <f t="shared" si="69"/>
        <v>0</v>
      </c>
      <c r="BF221" s="137">
        <f t="shared" si="70"/>
        <v>0</v>
      </c>
      <c r="BG221" s="137">
        <f t="shared" si="71"/>
        <v>0</v>
      </c>
      <c r="BH221" s="137">
        <f t="shared" si="72"/>
        <v>0</v>
      </c>
      <c r="BI221" s="137">
        <f t="shared" si="73"/>
        <v>40000</v>
      </c>
      <c r="BJ221" s="173">
        <f t="shared" si="74"/>
        <v>40000</v>
      </c>
      <c r="BK221" s="172">
        <f t="shared" si="75"/>
        <v>0</v>
      </c>
      <c r="BL221" s="137">
        <f t="shared" si="76"/>
        <v>0</v>
      </c>
      <c r="BM221" s="137">
        <f t="shared" si="77"/>
        <v>0</v>
      </c>
      <c r="BN221" s="137">
        <f t="shared" si="78"/>
        <v>0</v>
      </c>
      <c r="BO221" s="137">
        <f t="shared" si="79"/>
        <v>0</v>
      </c>
      <c r="BP221" s="173">
        <f t="shared" si="87"/>
        <v>0</v>
      </c>
      <c r="BQ221" s="140"/>
      <c r="BR221" s="141"/>
      <c r="BS221" s="142"/>
      <c r="BT221" s="146"/>
      <c r="BU221" s="142"/>
      <c r="BV221" s="144"/>
      <c r="BW221" s="145"/>
      <c r="BX221" s="142"/>
      <c r="BY221" s="144"/>
    </row>
    <row r="222" spans="1:77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4719</v>
      </c>
      <c r="I222" s="366"/>
      <c r="J222" s="174">
        <v>31200</v>
      </c>
      <c r="K222" s="174"/>
      <c r="L222" s="174"/>
      <c r="M222" s="174"/>
      <c r="N222" s="367">
        <f t="shared" si="86"/>
        <v>31200</v>
      </c>
      <c r="O222" s="366"/>
      <c r="P222" s="174"/>
      <c r="Q222" s="174"/>
      <c r="R222" s="174"/>
      <c r="S222" s="174"/>
      <c r="T222" s="367">
        <f t="shared" si="80"/>
        <v>0</v>
      </c>
      <c r="U222" s="172"/>
      <c r="V222" s="137"/>
      <c r="W222" s="137"/>
      <c r="X222" s="137"/>
      <c r="Y222" s="137"/>
      <c r="Z222" s="138">
        <f t="shared" si="82"/>
        <v>0</v>
      </c>
      <c r="AA222" s="160"/>
      <c r="AB222" s="146"/>
      <c r="AC222" s="146"/>
      <c r="AD222" s="146"/>
      <c r="AE222" s="146"/>
      <c r="AF222" s="138">
        <f t="shared" si="68"/>
        <v>0</v>
      </c>
      <c r="AG222" s="205"/>
      <c r="AH222" s="146"/>
      <c r="AI222" s="146"/>
      <c r="AJ222" s="146"/>
      <c r="AK222" s="146">
        <v>56000</v>
      </c>
      <c r="AL222" s="138">
        <f t="shared" si="81"/>
        <v>56000</v>
      </c>
      <c r="AM222" s="160"/>
      <c r="AN222" s="146"/>
      <c r="AO222" s="146"/>
      <c r="AP222" s="146"/>
      <c r="AQ222" s="146"/>
      <c r="AR222" s="138">
        <f t="shared" si="83"/>
        <v>0</v>
      </c>
      <c r="AS222" s="160"/>
      <c r="AT222" s="146"/>
      <c r="AU222" s="146"/>
      <c r="AV222" s="146"/>
      <c r="AW222" s="146"/>
      <c r="AX222" s="138">
        <f t="shared" si="84"/>
        <v>0</v>
      </c>
      <c r="AY222" s="172"/>
      <c r="AZ222" s="137"/>
      <c r="BA222" s="137"/>
      <c r="BB222" s="137"/>
      <c r="BC222" s="137"/>
      <c r="BD222" s="138">
        <f t="shared" si="85"/>
        <v>0</v>
      </c>
      <c r="BE222" s="172">
        <f t="shared" si="69"/>
        <v>0</v>
      </c>
      <c r="BF222" s="137">
        <f t="shared" si="70"/>
        <v>31200</v>
      </c>
      <c r="BG222" s="137">
        <f t="shared" si="71"/>
        <v>0</v>
      </c>
      <c r="BH222" s="137">
        <f t="shared" si="72"/>
        <v>0</v>
      </c>
      <c r="BI222" s="137">
        <f t="shared" si="73"/>
        <v>56000</v>
      </c>
      <c r="BJ222" s="173">
        <f t="shared" si="74"/>
        <v>87200</v>
      </c>
      <c r="BK222" s="172">
        <f t="shared" si="75"/>
        <v>0</v>
      </c>
      <c r="BL222" s="137">
        <f t="shared" si="76"/>
        <v>0</v>
      </c>
      <c r="BM222" s="137">
        <f t="shared" si="77"/>
        <v>0</v>
      </c>
      <c r="BN222" s="137">
        <f t="shared" si="78"/>
        <v>0</v>
      </c>
      <c r="BO222" s="137">
        <f t="shared" si="79"/>
        <v>0</v>
      </c>
      <c r="BP222" s="173">
        <f t="shared" si="87"/>
        <v>0</v>
      </c>
      <c r="BQ222" s="140"/>
      <c r="BR222" s="141"/>
      <c r="BS222" s="142"/>
      <c r="BT222" s="146"/>
      <c r="BU222" s="142"/>
      <c r="BV222" s="144"/>
      <c r="BW222" s="145"/>
      <c r="BX222" s="142"/>
      <c r="BY222" s="144"/>
    </row>
    <row r="223" spans="1:77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86"/>
        <v>10400</v>
      </c>
      <c r="O223" s="366"/>
      <c r="P223" s="174"/>
      <c r="Q223" s="174"/>
      <c r="R223" s="174"/>
      <c r="S223" s="174"/>
      <c r="T223" s="367">
        <f t="shared" si="80"/>
        <v>0</v>
      </c>
      <c r="U223" s="172"/>
      <c r="V223" s="137"/>
      <c r="W223" s="137"/>
      <c r="X223" s="137"/>
      <c r="Y223" s="137">
        <v>16000</v>
      </c>
      <c r="Z223" s="138">
        <f t="shared" si="82"/>
        <v>16000</v>
      </c>
      <c r="AA223" s="160"/>
      <c r="AB223" s="146"/>
      <c r="AC223" s="146"/>
      <c r="AD223" s="146"/>
      <c r="AE223" s="146">
        <v>26000</v>
      </c>
      <c r="AF223" s="138">
        <f t="shared" si="68"/>
        <v>26000</v>
      </c>
      <c r="AG223" s="205"/>
      <c r="AH223" s="146"/>
      <c r="AI223" s="146"/>
      <c r="AJ223" s="146"/>
      <c r="AK223" s="146">
        <v>11000</v>
      </c>
      <c r="AL223" s="138">
        <f t="shared" si="81"/>
        <v>11000</v>
      </c>
      <c r="AM223" s="160"/>
      <c r="AN223" s="146"/>
      <c r="AO223" s="146"/>
      <c r="AP223" s="146"/>
      <c r="AQ223" s="146"/>
      <c r="AR223" s="138">
        <f t="shared" si="83"/>
        <v>0</v>
      </c>
      <c r="AS223" s="160"/>
      <c r="AT223" s="146"/>
      <c r="AU223" s="146"/>
      <c r="AV223" s="146"/>
      <c r="AW223" s="146"/>
      <c r="AX223" s="138">
        <f t="shared" si="84"/>
        <v>0</v>
      </c>
      <c r="AY223" s="172"/>
      <c r="AZ223" s="137"/>
      <c r="BA223" s="137"/>
      <c r="BB223" s="137"/>
      <c r="BC223" s="137"/>
      <c r="BD223" s="138">
        <f t="shared" si="85"/>
        <v>0</v>
      </c>
      <c r="BE223" s="172">
        <f t="shared" si="69"/>
        <v>0</v>
      </c>
      <c r="BF223" s="137">
        <f t="shared" si="70"/>
        <v>10400</v>
      </c>
      <c r="BG223" s="137">
        <f t="shared" si="71"/>
        <v>0</v>
      </c>
      <c r="BH223" s="137">
        <f t="shared" si="72"/>
        <v>0</v>
      </c>
      <c r="BI223" s="137">
        <f t="shared" si="73"/>
        <v>53000</v>
      </c>
      <c r="BJ223" s="173">
        <f t="shared" si="74"/>
        <v>63400</v>
      </c>
      <c r="BK223" s="172">
        <f t="shared" si="75"/>
        <v>0</v>
      </c>
      <c r="BL223" s="137">
        <f t="shared" si="76"/>
        <v>0</v>
      </c>
      <c r="BM223" s="137">
        <f t="shared" si="77"/>
        <v>0</v>
      </c>
      <c r="BN223" s="137">
        <f t="shared" si="78"/>
        <v>0</v>
      </c>
      <c r="BO223" s="137">
        <f t="shared" si="79"/>
        <v>0</v>
      </c>
      <c r="BP223" s="173">
        <f t="shared" si="87"/>
        <v>0</v>
      </c>
      <c r="BQ223" s="140"/>
      <c r="BR223" s="141"/>
      <c r="BS223" s="142"/>
      <c r="BT223" s="146"/>
      <c r="BU223" s="142"/>
      <c r="BV223" s="144"/>
      <c r="BW223" s="145"/>
      <c r="BX223" s="142"/>
      <c r="BY223" s="144"/>
    </row>
    <row r="224" spans="1:77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86"/>
        <v>0</v>
      </c>
      <c r="O224" s="366"/>
      <c r="P224" s="174"/>
      <c r="Q224" s="174"/>
      <c r="R224" s="174"/>
      <c r="S224" s="174"/>
      <c r="T224" s="367">
        <f t="shared" si="80"/>
        <v>0</v>
      </c>
      <c r="U224" s="172"/>
      <c r="V224" s="137"/>
      <c r="W224" s="137"/>
      <c r="X224" s="137"/>
      <c r="Y224" s="137">
        <v>32000</v>
      </c>
      <c r="Z224" s="138">
        <f t="shared" si="82"/>
        <v>32000</v>
      </c>
      <c r="AA224" s="160"/>
      <c r="AB224" s="146"/>
      <c r="AC224" s="146"/>
      <c r="AD224" s="146"/>
      <c r="AE224" s="146"/>
      <c r="AF224" s="138">
        <f t="shared" si="68"/>
        <v>0</v>
      </c>
      <c r="AG224" s="205"/>
      <c r="AH224" s="146"/>
      <c r="AI224" s="146"/>
      <c r="AJ224" s="146"/>
      <c r="AK224" s="146"/>
      <c r="AL224" s="138">
        <f t="shared" si="81"/>
        <v>0</v>
      </c>
      <c r="AM224" s="160"/>
      <c r="AN224" s="146"/>
      <c r="AO224" s="146"/>
      <c r="AP224" s="146"/>
      <c r="AQ224" s="146"/>
      <c r="AR224" s="138">
        <f t="shared" si="83"/>
        <v>0</v>
      </c>
      <c r="AS224" s="160"/>
      <c r="AT224" s="146"/>
      <c r="AU224" s="146"/>
      <c r="AV224" s="146"/>
      <c r="AW224" s="146"/>
      <c r="AX224" s="138">
        <f t="shared" si="84"/>
        <v>0</v>
      </c>
      <c r="AY224" s="172"/>
      <c r="AZ224" s="137"/>
      <c r="BA224" s="137"/>
      <c r="BB224" s="137"/>
      <c r="BC224" s="137"/>
      <c r="BD224" s="138">
        <f t="shared" si="85"/>
        <v>0</v>
      </c>
      <c r="BE224" s="172">
        <f t="shared" si="69"/>
        <v>0</v>
      </c>
      <c r="BF224" s="137">
        <f t="shared" si="70"/>
        <v>0</v>
      </c>
      <c r="BG224" s="137">
        <f t="shared" si="71"/>
        <v>0</v>
      </c>
      <c r="BH224" s="137">
        <f t="shared" si="72"/>
        <v>0</v>
      </c>
      <c r="BI224" s="137">
        <f t="shared" si="73"/>
        <v>32000</v>
      </c>
      <c r="BJ224" s="173">
        <f t="shared" si="74"/>
        <v>32000</v>
      </c>
      <c r="BK224" s="172">
        <f t="shared" si="75"/>
        <v>0</v>
      </c>
      <c r="BL224" s="137">
        <f t="shared" si="76"/>
        <v>0</v>
      </c>
      <c r="BM224" s="137">
        <f t="shared" si="77"/>
        <v>0</v>
      </c>
      <c r="BN224" s="137">
        <f t="shared" si="78"/>
        <v>0</v>
      </c>
      <c r="BO224" s="137">
        <f t="shared" si="79"/>
        <v>0</v>
      </c>
      <c r="BP224" s="173">
        <f t="shared" si="87"/>
        <v>0</v>
      </c>
      <c r="BQ224" s="140"/>
      <c r="BR224" s="141"/>
      <c r="BS224" s="142"/>
      <c r="BT224" s="146"/>
      <c r="BU224" s="142"/>
      <c r="BV224" s="144"/>
      <c r="BW224" s="145"/>
      <c r="BX224" s="142"/>
      <c r="BY224" s="144"/>
    </row>
    <row r="225" spans="1:77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86"/>
        <v>30550</v>
      </c>
      <c r="O225" s="366"/>
      <c r="P225" s="174"/>
      <c r="Q225" s="174"/>
      <c r="R225" s="174"/>
      <c r="S225" s="174"/>
      <c r="T225" s="367">
        <f t="shared" si="80"/>
        <v>0</v>
      </c>
      <c r="U225" s="172"/>
      <c r="V225" s="137"/>
      <c r="W225" s="137"/>
      <c r="X225" s="137"/>
      <c r="Y225" s="137"/>
      <c r="Z225" s="138">
        <f t="shared" si="82"/>
        <v>0</v>
      </c>
      <c r="AA225" s="160"/>
      <c r="AB225" s="146"/>
      <c r="AC225" s="146"/>
      <c r="AD225" s="146"/>
      <c r="AE225" s="146">
        <v>45000</v>
      </c>
      <c r="AF225" s="138">
        <f t="shared" si="68"/>
        <v>45000</v>
      </c>
      <c r="AG225" s="205"/>
      <c r="AH225" s="146"/>
      <c r="AI225" s="146"/>
      <c r="AJ225" s="146"/>
      <c r="AK225" s="146">
        <v>50000</v>
      </c>
      <c r="AL225" s="138">
        <f t="shared" si="81"/>
        <v>50000</v>
      </c>
      <c r="AM225" s="160"/>
      <c r="AN225" s="146"/>
      <c r="AO225" s="146"/>
      <c r="AP225" s="146"/>
      <c r="AQ225" s="146"/>
      <c r="AR225" s="138">
        <f t="shared" si="83"/>
        <v>0</v>
      </c>
      <c r="AS225" s="160"/>
      <c r="AT225" s="146"/>
      <c r="AU225" s="146"/>
      <c r="AV225" s="146"/>
      <c r="AW225" s="146"/>
      <c r="AX225" s="138">
        <f t="shared" si="84"/>
        <v>0</v>
      </c>
      <c r="AY225" s="172"/>
      <c r="AZ225" s="137"/>
      <c r="BA225" s="137"/>
      <c r="BB225" s="137"/>
      <c r="BC225" s="137"/>
      <c r="BD225" s="138">
        <f t="shared" si="85"/>
        <v>0</v>
      </c>
      <c r="BE225" s="172">
        <f t="shared" si="69"/>
        <v>0</v>
      </c>
      <c r="BF225" s="137">
        <f t="shared" si="70"/>
        <v>30550</v>
      </c>
      <c r="BG225" s="137">
        <f t="shared" si="71"/>
        <v>0</v>
      </c>
      <c r="BH225" s="137">
        <f t="shared" si="72"/>
        <v>0</v>
      </c>
      <c r="BI225" s="137">
        <f t="shared" si="73"/>
        <v>95000</v>
      </c>
      <c r="BJ225" s="173">
        <f t="shared" si="74"/>
        <v>125550</v>
      </c>
      <c r="BK225" s="172">
        <f t="shared" si="75"/>
        <v>0</v>
      </c>
      <c r="BL225" s="137">
        <f t="shared" si="76"/>
        <v>0</v>
      </c>
      <c r="BM225" s="137">
        <f t="shared" si="77"/>
        <v>0</v>
      </c>
      <c r="BN225" s="137">
        <f t="shared" si="78"/>
        <v>0</v>
      </c>
      <c r="BO225" s="137">
        <f t="shared" si="79"/>
        <v>0</v>
      </c>
      <c r="BP225" s="173">
        <f t="shared" si="87"/>
        <v>0</v>
      </c>
      <c r="BQ225" s="140"/>
      <c r="BR225" s="141"/>
      <c r="BS225" s="142"/>
      <c r="BT225" s="146"/>
      <c r="BU225" s="142"/>
      <c r="BV225" s="144"/>
      <c r="BW225" s="145"/>
      <c r="BX225" s="142"/>
      <c r="BY225" s="144"/>
    </row>
    <row r="226" spans="1:77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86"/>
        <v>0</v>
      </c>
      <c r="O226" s="366"/>
      <c r="P226" s="174"/>
      <c r="Q226" s="174"/>
      <c r="R226" s="174"/>
      <c r="S226" s="174"/>
      <c r="T226" s="367">
        <f t="shared" si="80"/>
        <v>0</v>
      </c>
      <c r="U226" s="172"/>
      <c r="V226" s="137"/>
      <c r="W226" s="137"/>
      <c r="X226" s="137"/>
      <c r="Y226" s="137">
        <v>96000</v>
      </c>
      <c r="Z226" s="138">
        <f t="shared" si="82"/>
        <v>96000</v>
      </c>
      <c r="AA226" s="160"/>
      <c r="AB226" s="146"/>
      <c r="AC226" s="146"/>
      <c r="AD226" s="146"/>
      <c r="AE226" s="146"/>
      <c r="AF226" s="138">
        <f t="shared" si="68"/>
        <v>0</v>
      </c>
      <c r="AG226" s="205"/>
      <c r="AH226" s="146"/>
      <c r="AI226" s="146"/>
      <c r="AJ226" s="146"/>
      <c r="AK226" s="146"/>
      <c r="AL226" s="138">
        <f t="shared" si="81"/>
        <v>0</v>
      </c>
      <c r="AM226" s="160"/>
      <c r="AN226" s="146"/>
      <c r="AO226" s="146"/>
      <c r="AP226" s="146"/>
      <c r="AQ226" s="146"/>
      <c r="AR226" s="138">
        <f t="shared" si="83"/>
        <v>0</v>
      </c>
      <c r="AS226" s="160"/>
      <c r="AT226" s="146"/>
      <c r="AU226" s="146"/>
      <c r="AV226" s="146"/>
      <c r="AW226" s="146"/>
      <c r="AX226" s="138">
        <f t="shared" si="84"/>
        <v>0</v>
      </c>
      <c r="AY226" s="172"/>
      <c r="AZ226" s="137"/>
      <c r="BA226" s="137"/>
      <c r="BB226" s="137"/>
      <c r="BC226" s="137"/>
      <c r="BD226" s="138">
        <f t="shared" si="85"/>
        <v>0</v>
      </c>
      <c r="BE226" s="172">
        <f t="shared" si="69"/>
        <v>0</v>
      </c>
      <c r="BF226" s="137">
        <f t="shared" si="70"/>
        <v>0</v>
      </c>
      <c r="BG226" s="137">
        <f t="shared" si="71"/>
        <v>0</v>
      </c>
      <c r="BH226" s="137">
        <f t="shared" si="72"/>
        <v>0</v>
      </c>
      <c r="BI226" s="137">
        <f t="shared" si="73"/>
        <v>96000</v>
      </c>
      <c r="BJ226" s="173">
        <f t="shared" si="74"/>
        <v>96000</v>
      </c>
      <c r="BK226" s="172">
        <f t="shared" si="75"/>
        <v>0</v>
      </c>
      <c r="BL226" s="137">
        <f t="shared" si="76"/>
        <v>0</v>
      </c>
      <c r="BM226" s="137">
        <f t="shared" si="77"/>
        <v>0</v>
      </c>
      <c r="BN226" s="137">
        <f t="shared" si="78"/>
        <v>0</v>
      </c>
      <c r="BO226" s="137">
        <f t="shared" si="79"/>
        <v>0</v>
      </c>
      <c r="BP226" s="173">
        <f t="shared" si="87"/>
        <v>0</v>
      </c>
      <c r="BQ226" s="140"/>
      <c r="BR226" s="141"/>
      <c r="BS226" s="142"/>
      <c r="BT226" s="146"/>
      <c r="BU226" s="142"/>
      <c r="BV226" s="144"/>
      <c r="BW226" s="145"/>
      <c r="BX226" s="142"/>
      <c r="BY226" s="144"/>
    </row>
    <row r="227" spans="1:77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86"/>
        <v>93275</v>
      </c>
      <c r="O227" s="366"/>
      <c r="P227" s="174"/>
      <c r="Q227" s="174"/>
      <c r="R227" s="174"/>
      <c r="S227" s="174"/>
      <c r="T227" s="367">
        <f t="shared" si="80"/>
        <v>0</v>
      </c>
      <c r="U227" s="172"/>
      <c r="V227" s="137"/>
      <c r="W227" s="137"/>
      <c r="X227" s="137"/>
      <c r="Y227" s="137"/>
      <c r="Z227" s="138">
        <f t="shared" si="82"/>
        <v>0</v>
      </c>
      <c r="AA227" s="160"/>
      <c r="AB227" s="146"/>
      <c r="AC227" s="146"/>
      <c r="AD227" s="146"/>
      <c r="AE227" s="146">
        <v>363000</v>
      </c>
      <c r="AF227" s="138">
        <f t="shared" si="68"/>
        <v>363000</v>
      </c>
      <c r="AG227" s="205"/>
      <c r="AH227" s="146"/>
      <c r="AI227" s="146"/>
      <c r="AJ227" s="146"/>
      <c r="AK227" s="146">
        <v>108000</v>
      </c>
      <c r="AL227" s="138">
        <f t="shared" si="81"/>
        <v>108000</v>
      </c>
      <c r="AM227" s="160"/>
      <c r="AN227" s="146"/>
      <c r="AO227" s="146"/>
      <c r="AP227" s="146"/>
      <c r="AQ227" s="146"/>
      <c r="AR227" s="138">
        <f t="shared" si="83"/>
        <v>0</v>
      </c>
      <c r="AS227" s="160"/>
      <c r="AT227" s="146"/>
      <c r="AU227" s="146"/>
      <c r="AV227" s="146"/>
      <c r="AW227" s="146"/>
      <c r="AX227" s="138">
        <f t="shared" si="84"/>
        <v>0</v>
      </c>
      <c r="AY227" s="172"/>
      <c r="AZ227" s="137"/>
      <c r="BA227" s="137"/>
      <c r="BB227" s="137"/>
      <c r="BC227" s="137"/>
      <c r="BD227" s="138">
        <f t="shared" si="85"/>
        <v>0</v>
      </c>
      <c r="BE227" s="172">
        <f t="shared" si="69"/>
        <v>0</v>
      </c>
      <c r="BF227" s="137">
        <f t="shared" si="70"/>
        <v>93275</v>
      </c>
      <c r="BG227" s="137">
        <f t="shared" si="71"/>
        <v>0</v>
      </c>
      <c r="BH227" s="137">
        <f t="shared" si="72"/>
        <v>0</v>
      </c>
      <c r="BI227" s="137">
        <f t="shared" si="73"/>
        <v>471000</v>
      </c>
      <c r="BJ227" s="173">
        <f t="shared" si="74"/>
        <v>564275</v>
      </c>
      <c r="BK227" s="172">
        <f t="shared" si="75"/>
        <v>0</v>
      </c>
      <c r="BL227" s="137">
        <f t="shared" si="76"/>
        <v>0</v>
      </c>
      <c r="BM227" s="137">
        <f t="shared" si="77"/>
        <v>0</v>
      </c>
      <c r="BN227" s="137">
        <f t="shared" si="78"/>
        <v>0</v>
      </c>
      <c r="BO227" s="137">
        <f t="shared" si="79"/>
        <v>0</v>
      </c>
      <c r="BP227" s="173">
        <f t="shared" si="87"/>
        <v>0</v>
      </c>
      <c r="BQ227" s="140"/>
      <c r="BR227" s="141"/>
      <c r="BS227" s="142"/>
      <c r="BT227" s="146"/>
      <c r="BU227" s="142"/>
      <c r="BV227" s="144"/>
      <c r="BW227" s="145"/>
      <c r="BX227" s="142"/>
      <c r="BY227" s="144"/>
    </row>
    <row r="228" spans="1:77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86"/>
        <v>0</v>
      </c>
      <c r="O228" s="366"/>
      <c r="P228" s="174"/>
      <c r="Q228" s="174"/>
      <c r="R228" s="174"/>
      <c r="S228" s="174"/>
      <c r="T228" s="367">
        <f t="shared" si="80"/>
        <v>0</v>
      </c>
      <c r="U228" s="172"/>
      <c r="V228" s="137"/>
      <c r="W228" s="137"/>
      <c r="X228" s="137"/>
      <c r="Y228" s="137">
        <v>48000</v>
      </c>
      <c r="Z228" s="138">
        <f t="shared" si="82"/>
        <v>48000</v>
      </c>
      <c r="AA228" s="160"/>
      <c r="AB228" s="146"/>
      <c r="AC228" s="146"/>
      <c r="AD228" s="146"/>
      <c r="AE228" s="146"/>
      <c r="AF228" s="138">
        <f t="shared" si="68"/>
        <v>0</v>
      </c>
      <c r="AG228" s="205"/>
      <c r="AH228" s="146"/>
      <c r="AI228" s="146"/>
      <c r="AJ228" s="146"/>
      <c r="AK228" s="146"/>
      <c r="AL228" s="138">
        <f t="shared" si="81"/>
        <v>0</v>
      </c>
      <c r="AM228" s="160"/>
      <c r="AN228" s="146"/>
      <c r="AO228" s="146"/>
      <c r="AP228" s="146"/>
      <c r="AQ228" s="146"/>
      <c r="AR228" s="138">
        <f t="shared" si="83"/>
        <v>0</v>
      </c>
      <c r="AS228" s="160"/>
      <c r="AT228" s="146"/>
      <c r="AU228" s="146"/>
      <c r="AV228" s="146"/>
      <c r="AW228" s="146"/>
      <c r="AX228" s="138">
        <f t="shared" si="84"/>
        <v>0</v>
      </c>
      <c r="AY228" s="172"/>
      <c r="AZ228" s="137"/>
      <c r="BA228" s="137"/>
      <c r="BB228" s="137"/>
      <c r="BC228" s="137"/>
      <c r="BD228" s="138">
        <f t="shared" si="85"/>
        <v>0</v>
      </c>
      <c r="BE228" s="172">
        <f t="shared" si="69"/>
        <v>0</v>
      </c>
      <c r="BF228" s="137">
        <f t="shared" si="70"/>
        <v>0</v>
      </c>
      <c r="BG228" s="137">
        <f t="shared" si="71"/>
        <v>0</v>
      </c>
      <c r="BH228" s="137">
        <f t="shared" si="72"/>
        <v>0</v>
      </c>
      <c r="BI228" s="137">
        <f t="shared" si="73"/>
        <v>48000</v>
      </c>
      <c r="BJ228" s="173">
        <f t="shared" si="74"/>
        <v>48000</v>
      </c>
      <c r="BK228" s="172">
        <f t="shared" si="75"/>
        <v>0</v>
      </c>
      <c r="BL228" s="137">
        <f t="shared" si="76"/>
        <v>0</v>
      </c>
      <c r="BM228" s="137">
        <f t="shared" si="77"/>
        <v>0</v>
      </c>
      <c r="BN228" s="137">
        <f t="shared" si="78"/>
        <v>0</v>
      </c>
      <c r="BO228" s="137">
        <f t="shared" si="79"/>
        <v>0</v>
      </c>
      <c r="BP228" s="173">
        <f t="shared" si="87"/>
        <v>0</v>
      </c>
      <c r="BQ228" s="140"/>
      <c r="BR228" s="141"/>
      <c r="BS228" s="142"/>
      <c r="BT228" s="146"/>
      <c r="BU228" s="142"/>
      <c r="BV228" s="144"/>
      <c r="BW228" s="145"/>
      <c r="BX228" s="142"/>
      <c r="BY228" s="144"/>
    </row>
    <row r="229" spans="1:77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86"/>
        <v>72150</v>
      </c>
      <c r="O229" s="366"/>
      <c r="P229" s="174"/>
      <c r="Q229" s="174"/>
      <c r="R229" s="174"/>
      <c r="S229" s="174"/>
      <c r="T229" s="367">
        <f t="shared" si="80"/>
        <v>0</v>
      </c>
      <c r="U229" s="172"/>
      <c r="V229" s="137"/>
      <c r="W229" s="137"/>
      <c r="X229" s="137"/>
      <c r="Y229" s="137">
        <v>16000</v>
      </c>
      <c r="Z229" s="138">
        <f t="shared" si="82"/>
        <v>16000</v>
      </c>
      <c r="AA229" s="160"/>
      <c r="AB229" s="146"/>
      <c r="AC229" s="146"/>
      <c r="AD229" s="146"/>
      <c r="AE229" s="146">
        <v>272000</v>
      </c>
      <c r="AF229" s="138">
        <f t="shared" si="68"/>
        <v>272000</v>
      </c>
      <c r="AG229" s="205"/>
      <c r="AH229" s="146"/>
      <c r="AI229" s="146"/>
      <c r="AJ229" s="146"/>
      <c r="AK229" s="146">
        <v>270000</v>
      </c>
      <c r="AL229" s="138">
        <f t="shared" si="81"/>
        <v>270000</v>
      </c>
      <c r="AM229" s="160"/>
      <c r="AN229" s="146"/>
      <c r="AO229" s="146"/>
      <c r="AP229" s="146"/>
      <c r="AQ229" s="146"/>
      <c r="AR229" s="138">
        <f t="shared" si="83"/>
        <v>0</v>
      </c>
      <c r="AS229" s="160"/>
      <c r="AT229" s="146"/>
      <c r="AU229" s="146"/>
      <c r="AV229" s="146"/>
      <c r="AW229" s="146"/>
      <c r="AX229" s="138">
        <f t="shared" si="84"/>
        <v>0</v>
      </c>
      <c r="AY229" s="172"/>
      <c r="AZ229" s="137"/>
      <c r="BA229" s="137"/>
      <c r="BB229" s="137"/>
      <c r="BC229" s="137"/>
      <c r="BD229" s="138">
        <f t="shared" si="85"/>
        <v>0</v>
      </c>
      <c r="BE229" s="172">
        <f t="shared" si="69"/>
        <v>0</v>
      </c>
      <c r="BF229" s="137">
        <f t="shared" si="70"/>
        <v>72150</v>
      </c>
      <c r="BG229" s="137">
        <f t="shared" si="71"/>
        <v>0</v>
      </c>
      <c r="BH229" s="137">
        <f t="shared" si="72"/>
        <v>0</v>
      </c>
      <c r="BI229" s="137">
        <f t="shared" si="73"/>
        <v>558000</v>
      </c>
      <c r="BJ229" s="173">
        <f t="shared" si="74"/>
        <v>630150</v>
      </c>
      <c r="BK229" s="172">
        <f t="shared" si="75"/>
        <v>0</v>
      </c>
      <c r="BL229" s="137">
        <f t="shared" si="76"/>
        <v>0</v>
      </c>
      <c r="BM229" s="137">
        <f t="shared" si="77"/>
        <v>0</v>
      </c>
      <c r="BN229" s="137">
        <f t="shared" si="78"/>
        <v>0</v>
      </c>
      <c r="BO229" s="137">
        <f t="shared" si="79"/>
        <v>0</v>
      </c>
      <c r="BP229" s="173">
        <f t="shared" si="87"/>
        <v>0</v>
      </c>
      <c r="BQ229" s="140"/>
      <c r="BR229" s="141"/>
      <c r="BS229" s="142"/>
      <c r="BT229" s="146"/>
      <c r="BU229" s="142"/>
      <c r="BV229" s="144"/>
      <c r="BW229" s="145">
        <v>71190</v>
      </c>
      <c r="BX229" s="142" t="s">
        <v>5252</v>
      </c>
      <c r="BY229" s="144">
        <v>44700</v>
      </c>
    </row>
    <row r="230" spans="1:77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86"/>
        <v>19825</v>
      </c>
      <c r="O230" s="366"/>
      <c r="P230" s="174"/>
      <c r="Q230" s="174"/>
      <c r="R230" s="174"/>
      <c r="S230" s="174"/>
      <c r="T230" s="367">
        <f t="shared" si="80"/>
        <v>0</v>
      </c>
      <c r="U230" s="172"/>
      <c r="V230" s="137"/>
      <c r="W230" s="137"/>
      <c r="X230" s="137"/>
      <c r="Y230" s="137">
        <v>16000</v>
      </c>
      <c r="Z230" s="138">
        <f t="shared" si="82"/>
        <v>16000</v>
      </c>
      <c r="AA230" s="160"/>
      <c r="AB230" s="146"/>
      <c r="AC230" s="146"/>
      <c r="AD230" s="146"/>
      <c r="AE230" s="146">
        <v>19000</v>
      </c>
      <c r="AF230" s="138">
        <f t="shared" si="68"/>
        <v>19000</v>
      </c>
      <c r="AG230" s="205"/>
      <c r="AH230" s="146"/>
      <c r="AI230" s="146"/>
      <c r="AJ230" s="146"/>
      <c r="AK230" s="146">
        <v>14000</v>
      </c>
      <c r="AL230" s="138">
        <f t="shared" si="81"/>
        <v>14000</v>
      </c>
      <c r="AM230" s="160"/>
      <c r="AN230" s="146"/>
      <c r="AO230" s="146"/>
      <c r="AP230" s="146"/>
      <c r="AQ230" s="146"/>
      <c r="AR230" s="138">
        <f t="shared" si="83"/>
        <v>0</v>
      </c>
      <c r="AS230" s="160"/>
      <c r="AT230" s="146"/>
      <c r="AU230" s="146"/>
      <c r="AV230" s="146"/>
      <c r="AW230" s="146"/>
      <c r="AX230" s="138">
        <f t="shared" si="84"/>
        <v>0</v>
      </c>
      <c r="AY230" s="172"/>
      <c r="AZ230" s="137"/>
      <c r="BA230" s="137"/>
      <c r="BB230" s="137"/>
      <c r="BC230" s="137"/>
      <c r="BD230" s="138">
        <f t="shared" si="85"/>
        <v>0</v>
      </c>
      <c r="BE230" s="172">
        <f t="shared" si="69"/>
        <v>0</v>
      </c>
      <c r="BF230" s="137">
        <f t="shared" si="70"/>
        <v>19825</v>
      </c>
      <c r="BG230" s="137">
        <f t="shared" si="71"/>
        <v>0</v>
      </c>
      <c r="BH230" s="137">
        <f t="shared" si="72"/>
        <v>0</v>
      </c>
      <c r="BI230" s="137">
        <f t="shared" si="73"/>
        <v>49000</v>
      </c>
      <c r="BJ230" s="173">
        <f t="shared" si="74"/>
        <v>68825</v>
      </c>
      <c r="BK230" s="172">
        <f t="shared" si="75"/>
        <v>0</v>
      </c>
      <c r="BL230" s="137">
        <f t="shared" si="76"/>
        <v>0</v>
      </c>
      <c r="BM230" s="137">
        <f t="shared" si="77"/>
        <v>0</v>
      </c>
      <c r="BN230" s="137">
        <f t="shared" si="78"/>
        <v>0</v>
      </c>
      <c r="BO230" s="137">
        <f t="shared" si="79"/>
        <v>0</v>
      </c>
      <c r="BP230" s="173">
        <f t="shared" si="87"/>
        <v>0</v>
      </c>
      <c r="BQ230" s="140"/>
      <c r="BR230" s="141"/>
      <c r="BS230" s="142"/>
      <c r="BT230" s="146"/>
      <c r="BU230" s="142"/>
      <c r="BV230" s="144"/>
      <c r="BW230" s="145"/>
      <c r="BX230" s="142"/>
      <c r="BY230" s="144"/>
    </row>
    <row r="231" spans="1:77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86"/>
        <v>0</v>
      </c>
      <c r="O231" s="366"/>
      <c r="P231" s="174"/>
      <c r="Q231" s="174"/>
      <c r="R231" s="174"/>
      <c r="S231" s="174"/>
      <c r="T231" s="367">
        <f t="shared" si="80"/>
        <v>0</v>
      </c>
      <c r="U231" s="172"/>
      <c r="V231" s="137"/>
      <c r="W231" s="137"/>
      <c r="X231" s="137"/>
      <c r="Y231" s="137">
        <v>32800</v>
      </c>
      <c r="Z231" s="138">
        <f t="shared" si="82"/>
        <v>32800</v>
      </c>
      <c r="AA231" s="160"/>
      <c r="AB231" s="146"/>
      <c r="AC231" s="146"/>
      <c r="AD231" s="146"/>
      <c r="AE231" s="146"/>
      <c r="AF231" s="138">
        <f t="shared" si="68"/>
        <v>0</v>
      </c>
      <c r="AG231" s="205"/>
      <c r="AH231" s="146"/>
      <c r="AI231" s="146"/>
      <c r="AJ231" s="146"/>
      <c r="AK231" s="146"/>
      <c r="AL231" s="138">
        <f t="shared" si="81"/>
        <v>0</v>
      </c>
      <c r="AM231" s="160"/>
      <c r="AN231" s="146"/>
      <c r="AO231" s="146"/>
      <c r="AP231" s="146"/>
      <c r="AQ231" s="146"/>
      <c r="AR231" s="138">
        <f t="shared" si="83"/>
        <v>0</v>
      </c>
      <c r="AS231" s="160"/>
      <c r="AT231" s="146"/>
      <c r="AU231" s="146"/>
      <c r="AV231" s="146"/>
      <c r="AW231" s="146"/>
      <c r="AX231" s="138">
        <f t="shared" si="84"/>
        <v>0</v>
      </c>
      <c r="AY231" s="172"/>
      <c r="AZ231" s="137"/>
      <c r="BA231" s="137"/>
      <c r="BB231" s="137"/>
      <c r="BC231" s="137"/>
      <c r="BD231" s="138">
        <f t="shared" si="85"/>
        <v>0</v>
      </c>
      <c r="BE231" s="172">
        <f t="shared" si="69"/>
        <v>0</v>
      </c>
      <c r="BF231" s="137">
        <f t="shared" si="70"/>
        <v>0</v>
      </c>
      <c r="BG231" s="137">
        <f t="shared" si="71"/>
        <v>0</v>
      </c>
      <c r="BH231" s="137">
        <f t="shared" si="72"/>
        <v>0</v>
      </c>
      <c r="BI231" s="137">
        <f t="shared" si="73"/>
        <v>32800</v>
      </c>
      <c r="BJ231" s="173">
        <f t="shared" si="74"/>
        <v>32800</v>
      </c>
      <c r="BK231" s="172">
        <f t="shared" si="75"/>
        <v>0</v>
      </c>
      <c r="BL231" s="137">
        <f t="shared" si="76"/>
        <v>0</v>
      </c>
      <c r="BM231" s="137">
        <f t="shared" si="77"/>
        <v>0</v>
      </c>
      <c r="BN231" s="137">
        <f t="shared" si="78"/>
        <v>0</v>
      </c>
      <c r="BO231" s="137">
        <f t="shared" si="79"/>
        <v>0</v>
      </c>
      <c r="BP231" s="173">
        <f t="shared" si="87"/>
        <v>0</v>
      </c>
      <c r="BQ231" s="140"/>
      <c r="BR231" s="141"/>
      <c r="BS231" s="142"/>
      <c r="BT231" s="146"/>
      <c r="BU231" s="142"/>
      <c r="BV231" s="144"/>
      <c r="BW231" s="145"/>
      <c r="BX231" s="142"/>
      <c r="BY231" s="144"/>
    </row>
    <row r="232" spans="1:77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86"/>
        <v>0</v>
      </c>
      <c r="O232" s="366"/>
      <c r="P232" s="174"/>
      <c r="Q232" s="174"/>
      <c r="R232" s="174"/>
      <c r="S232" s="174"/>
      <c r="T232" s="367">
        <f t="shared" si="80"/>
        <v>0</v>
      </c>
      <c r="U232" s="172"/>
      <c r="V232" s="137"/>
      <c r="W232" s="137"/>
      <c r="X232" s="137"/>
      <c r="Y232" s="137">
        <v>48000</v>
      </c>
      <c r="Z232" s="138">
        <f t="shared" si="82"/>
        <v>48000</v>
      </c>
      <c r="AA232" s="160"/>
      <c r="AB232" s="146"/>
      <c r="AC232" s="146"/>
      <c r="AD232" s="146"/>
      <c r="AE232" s="146"/>
      <c r="AF232" s="138">
        <f t="shared" si="68"/>
        <v>0</v>
      </c>
      <c r="AG232" s="205"/>
      <c r="AH232" s="146"/>
      <c r="AI232" s="146"/>
      <c r="AJ232" s="146"/>
      <c r="AK232" s="146"/>
      <c r="AL232" s="138">
        <f t="shared" si="81"/>
        <v>0</v>
      </c>
      <c r="AM232" s="160"/>
      <c r="AN232" s="146"/>
      <c r="AO232" s="146"/>
      <c r="AP232" s="146"/>
      <c r="AQ232" s="146"/>
      <c r="AR232" s="138">
        <f t="shared" si="83"/>
        <v>0</v>
      </c>
      <c r="AS232" s="160"/>
      <c r="AT232" s="146"/>
      <c r="AU232" s="146"/>
      <c r="AV232" s="146"/>
      <c r="AW232" s="146"/>
      <c r="AX232" s="138">
        <f t="shared" si="84"/>
        <v>0</v>
      </c>
      <c r="AY232" s="172"/>
      <c r="AZ232" s="137"/>
      <c r="BA232" s="137"/>
      <c r="BB232" s="137"/>
      <c r="BC232" s="137"/>
      <c r="BD232" s="138">
        <f t="shared" si="85"/>
        <v>0</v>
      </c>
      <c r="BE232" s="172">
        <f t="shared" si="69"/>
        <v>0</v>
      </c>
      <c r="BF232" s="137">
        <f t="shared" si="70"/>
        <v>0</v>
      </c>
      <c r="BG232" s="137">
        <f t="shared" si="71"/>
        <v>0</v>
      </c>
      <c r="BH232" s="137">
        <f t="shared" si="72"/>
        <v>0</v>
      </c>
      <c r="BI232" s="137">
        <f t="shared" si="73"/>
        <v>48000</v>
      </c>
      <c r="BJ232" s="173">
        <f t="shared" si="74"/>
        <v>48000</v>
      </c>
      <c r="BK232" s="172">
        <f t="shared" si="75"/>
        <v>0</v>
      </c>
      <c r="BL232" s="137">
        <f t="shared" si="76"/>
        <v>0</v>
      </c>
      <c r="BM232" s="137">
        <f t="shared" si="77"/>
        <v>0</v>
      </c>
      <c r="BN232" s="137">
        <f t="shared" si="78"/>
        <v>0</v>
      </c>
      <c r="BO232" s="137">
        <f t="shared" si="79"/>
        <v>0</v>
      </c>
      <c r="BP232" s="173">
        <f t="shared" si="87"/>
        <v>0</v>
      </c>
      <c r="BQ232" s="140"/>
      <c r="BR232" s="141"/>
      <c r="BS232" s="142"/>
      <c r="BT232" s="146"/>
      <c r="BU232" s="142"/>
      <c r="BV232" s="144"/>
      <c r="BW232" s="145"/>
      <c r="BX232" s="142"/>
      <c r="BY232" s="144"/>
    </row>
    <row r="233" spans="1:77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86"/>
        <v>0</v>
      </c>
      <c r="O233" s="366"/>
      <c r="P233" s="174"/>
      <c r="Q233" s="174"/>
      <c r="R233" s="174"/>
      <c r="S233" s="174"/>
      <c r="T233" s="367">
        <f t="shared" si="80"/>
        <v>0</v>
      </c>
      <c r="U233" s="172"/>
      <c r="V233" s="137"/>
      <c r="W233" s="137"/>
      <c r="X233" s="137"/>
      <c r="Y233" s="137">
        <v>48000</v>
      </c>
      <c r="Z233" s="138">
        <f t="shared" si="82"/>
        <v>48000</v>
      </c>
      <c r="AA233" s="160"/>
      <c r="AB233" s="146"/>
      <c r="AC233" s="146"/>
      <c r="AD233" s="146"/>
      <c r="AE233" s="146"/>
      <c r="AF233" s="138">
        <f t="shared" si="68"/>
        <v>0</v>
      </c>
      <c r="AG233" s="205"/>
      <c r="AH233" s="146"/>
      <c r="AI233" s="146"/>
      <c r="AJ233" s="146"/>
      <c r="AK233" s="146"/>
      <c r="AL233" s="138">
        <f t="shared" si="81"/>
        <v>0</v>
      </c>
      <c r="AM233" s="160"/>
      <c r="AN233" s="146"/>
      <c r="AO233" s="146"/>
      <c r="AP233" s="146"/>
      <c r="AQ233" s="146"/>
      <c r="AR233" s="138">
        <f t="shared" si="83"/>
        <v>0</v>
      </c>
      <c r="AS233" s="160"/>
      <c r="AT233" s="146"/>
      <c r="AU233" s="146"/>
      <c r="AV233" s="146"/>
      <c r="AW233" s="146"/>
      <c r="AX233" s="138">
        <f t="shared" si="84"/>
        <v>0</v>
      </c>
      <c r="AY233" s="172"/>
      <c r="AZ233" s="137"/>
      <c r="BA233" s="137"/>
      <c r="BB233" s="137"/>
      <c r="BC233" s="137"/>
      <c r="BD233" s="138">
        <f t="shared" si="85"/>
        <v>0</v>
      </c>
      <c r="BE233" s="172">
        <f t="shared" si="69"/>
        <v>0</v>
      </c>
      <c r="BF233" s="137">
        <f t="shared" si="70"/>
        <v>0</v>
      </c>
      <c r="BG233" s="137">
        <f t="shared" si="71"/>
        <v>0</v>
      </c>
      <c r="BH233" s="137">
        <f t="shared" si="72"/>
        <v>0</v>
      </c>
      <c r="BI233" s="137">
        <f t="shared" si="73"/>
        <v>48000</v>
      </c>
      <c r="BJ233" s="173">
        <f t="shared" si="74"/>
        <v>48000</v>
      </c>
      <c r="BK233" s="172">
        <f t="shared" si="75"/>
        <v>0</v>
      </c>
      <c r="BL233" s="137">
        <f t="shared" si="76"/>
        <v>0</v>
      </c>
      <c r="BM233" s="137">
        <f t="shared" si="77"/>
        <v>0</v>
      </c>
      <c r="BN233" s="137">
        <f t="shared" si="78"/>
        <v>0</v>
      </c>
      <c r="BO233" s="137">
        <f t="shared" si="79"/>
        <v>0</v>
      </c>
      <c r="BP233" s="173">
        <f t="shared" si="87"/>
        <v>0</v>
      </c>
      <c r="BQ233" s="140"/>
      <c r="BR233" s="141"/>
      <c r="BS233" s="142"/>
      <c r="BT233" s="146"/>
      <c r="BU233" s="142"/>
      <c r="BV233" s="144"/>
      <c r="BW233" s="145"/>
      <c r="BX233" s="142"/>
      <c r="BY233" s="144"/>
    </row>
    <row r="234" spans="1:77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86"/>
        <v>0</v>
      </c>
      <c r="O234" s="366"/>
      <c r="P234" s="174"/>
      <c r="Q234" s="174"/>
      <c r="R234" s="174"/>
      <c r="S234" s="174"/>
      <c r="T234" s="367">
        <f t="shared" si="80"/>
        <v>0</v>
      </c>
      <c r="U234" s="172"/>
      <c r="V234" s="137"/>
      <c r="W234" s="137"/>
      <c r="X234" s="137"/>
      <c r="Y234" s="137"/>
      <c r="Z234" s="138">
        <f t="shared" si="82"/>
        <v>0</v>
      </c>
      <c r="AA234" s="160"/>
      <c r="AB234" s="146"/>
      <c r="AC234" s="146"/>
      <c r="AD234" s="146"/>
      <c r="AE234" s="146"/>
      <c r="AF234" s="138">
        <f t="shared" si="68"/>
        <v>0</v>
      </c>
      <c r="AG234" s="205"/>
      <c r="AH234" s="146"/>
      <c r="AI234" s="146"/>
      <c r="AJ234" s="146"/>
      <c r="AK234" s="146"/>
      <c r="AL234" s="138">
        <f t="shared" si="81"/>
        <v>0</v>
      </c>
      <c r="AM234" s="160"/>
      <c r="AN234" s="146"/>
      <c r="AO234" s="146"/>
      <c r="AP234" s="146"/>
      <c r="AQ234" s="146"/>
      <c r="AR234" s="138">
        <f t="shared" si="83"/>
        <v>0</v>
      </c>
      <c r="AS234" s="160"/>
      <c r="AT234" s="146"/>
      <c r="AU234" s="146"/>
      <c r="AV234" s="146"/>
      <c r="AW234" s="146"/>
      <c r="AX234" s="138">
        <f t="shared" si="84"/>
        <v>0</v>
      </c>
      <c r="AY234" s="172"/>
      <c r="AZ234" s="137"/>
      <c r="BA234" s="137"/>
      <c r="BB234" s="137"/>
      <c r="BC234" s="137"/>
      <c r="BD234" s="138">
        <f t="shared" si="85"/>
        <v>0</v>
      </c>
      <c r="BE234" s="172">
        <f t="shared" si="69"/>
        <v>0</v>
      </c>
      <c r="BF234" s="137">
        <f t="shared" si="70"/>
        <v>0</v>
      </c>
      <c r="BG234" s="137">
        <f t="shared" si="71"/>
        <v>0</v>
      </c>
      <c r="BH234" s="137">
        <f t="shared" si="72"/>
        <v>0</v>
      </c>
      <c r="BI234" s="137">
        <f t="shared" si="73"/>
        <v>0</v>
      </c>
      <c r="BJ234" s="173">
        <f t="shared" si="74"/>
        <v>0</v>
      </c>
      <c r="BK234" s="172">
        <f t="shared" si="75"/>
        <v>0</v>
      </c>
      <c r="BL234" s="137">
        <f t="shared" si="76"/>
        <v>0</v>
      </c>
      <c r="BM234" s="137">
        <f t="shared" si="77"/>
        <v>0</v>
      </c>
      <c r="BN234" s="137">
        <f t="shared" si="78"/>
        <v>0</v>
      </c>
      <c r="BO234" s="137">
        <f t="shared" si="79"/>
        <v>0</v>
      </c>
      <c r="BP234" s="173">
        <f t="shared" si="87"/>
        <v>0</v>
      </c>
      <c r="BQ234" s="140"/>
      <c r="BR234" s="141"/>
      <c r="BS234" s="142"/>
      <c r="BT234" s="146"/>
      <c r="BU234" s="142"/>
      <c r="BV234" s="144"/>
      <c r="BW234" s="145"/>
      <c r="BX234" s="142"/>
      <c r="BY234" s="144"/>
    </row>
    <row r="235" spans="1:77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86"/>
        <v>79300</v>
      </c>
      <c r="O235" s="366"/>
      <c r="P235" s="174"/>
      <c r="Q235" s="174"/>
      <c r="R235" s="174"/>
      <c r="S235" s="174"/>
      <c r="T235" s="367">
        <f t="shared" si="80"/>
        <v>0</v>
      </c>
      <c r="U235" s="172"/>
      <c r="V235" s="137"/>
      <c r="W235" s="137"/>
      <c r="X235" s="137"/>
      <c r="Y235" s="137"/>
      <c r="Z235" s="138">
        <f t="shared" si="82"/>
        <v>0</v>
      </c>
      <c r="AA235" s="160"/>
      <c r="AB235" s="146"/>
      <c r="AC235" s="146"/>
      <c r="AD235" s="146"/>
      <c r="AE235" s="146"/>
      <c r="AF235" s="138">
        <f t="shared" si="68"/>
        <v>0</v>
      </c>
      <c r="AG235" s="205"/>
      <c r="AH235" s="146"/>
      <c r="AI235" s="146"/>
      <c r="AJ235" s="146"/>
      <c r="AK235" s="146">
        <v>67000</v>
      </c>
      <c r="AL235" s="138">
        <f t="shared" si="81"/>
        <v>67000</v>
      </c>
      <c r="AM235" s="160"/>
      <c r="AN235" s="146"/>
      <c r="AO235" s="146"/>
      <c r="AP235" s="146"/>
      <c r="AQ235" s="146"/>
      <c r="AR235" s="138">
        <f t="shared" si="83"/>
        <v>0</v>
      </c>
      <c r="AS235" s="160"/>
      <c r="AT235" s="146"/>
      <c r="AU235" s="146"/>
      <c r="AV235" s="146"/>
      <c r="AW235" s="146"/>
      <c r="AX235" s="138">
        <f t="shared" si="84"/>
        <v>0</v>
      </c>
      <c r="AY235" s="172"/>
      <c r="AZ235" s="137"/>
      <c r="BA235" s="137"/>
      <c r="BB235" s="137"/>
      <c r="BC235" s="137"/>
      <c r="BD235" s="138">
        <f t="shared" si="85"/>
        <v>0</v>
      </c>
      <c r="BE235" s="172">
        <f t="shared" si="69"/>
        <v>0</v>
      </c>
      <c r="BF235" s="137">
        <f t="shared" si="70"/>
        <v>79300</v>
      </c>
      <c r="BG235" s="137">
        <f t="shared" si="71"/>
        <v>0</v>
      </c>
      <c r="BH235" s="137">
        <f t="shared" si="72"/>
        <v>0</v>
      </c>
      <c r="BI235" s="137">
        <f t="shared" si="73"/>
        <v>67000</v>
      </c>
      <c r="BJ235" s="173">
        <f t="shared" si="74"/>
        <v>146300</v>
      </c>
      <c r="BK235" s="172">
        <f t="shared" si="75"/>
        <v>0</v>
      </c>
      <c r="BL235" s="137">
        <f t="shared" si="76"/>
        <v>0</v>
      </c>
      <c r="BM235" s="137">
        <f t="shared" si="77"/>
        <v>0</v>
      </c>
      <c r="BN235" s="137">
        <f t="shared" si="78"/>
        <v>0</v>
      </c>
      <c r="BO235" s="137">
        <f t="shared" si="79"/>
        <v>0</v>
      </c>
      <c r="BP235" s="173">
        <f t="shared" si="87"/>
        <v>0</v>
      </c>
      <c r="BQ235" s="140"/>
      <c r="BR235" s="141"/>
      <c r="BS235" s="142"/>
      <c r="BT235" s="146"/>
      <c r="BU235" s="142"/>
      <c r="BV235" s="144"/>
      <c r="BW235" s="145"/>
      <c r="BX235" s="142"/>
      <c r="BY235" s="144"/>
    </row>
    <row r="236" spans="1:77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86"/>
        <v>43225</v>
      </c>
      <c r="O236" s="366"/>
      <c r="P236" s="174"/>
      <c r="Q236" s="174"/>
      <c r="R236" s="174"/>
      <c r="S236" s="174"/>
      <c r="T236" s="367">
        <f t="shared" si="80"/>
        <v>0</v>
      </c>
      <c r="U236" s="172"/>
      <c r="V236" s="137"/>
      <c r="W236" s="137"/>
      <c r="X236" s="137"/>
      <c r="Y236" s="137"/>
      <c r="Z236" s="138">
        <f t="shared" si="82"/>
        <v>0</v>
      </c>
      <c r="AA236" s="160"/>
      <c r="AB236" s="146"/>
      <c r="AC236" s="146"/>
      <c r="AD236" s="146"/>
      <c r="AE236" s="146"/>
      <c r="AF236" s="138">
        <f t="shared" si="68"/>
        <v>0</v>
      </c>
      <c r="AG236" s="205"/>
      <c r="AH236" s="146"/>
      <c r="AI236" s="146"/>
      <c r="AJ236" s="146"/>
      <c r="AK236" s="146">
        <v>83000</v>
      </c>
      <c r="AL236" s="138">
        <f t="shared" si="81"/>
        <v>83000</v>
      </c>
      <c r="AM236" s="160"/>
      <c r="AN236" s="146"/>
      <c r="AO236" s="146"/>
      <c r="AP236" s="146"/>
      <c r="AQ236" s="146"/>
      <c r="AR236" s="138">
        <f t="shared" si="83"/>
        <v>0</v>
      </c>
      <c r="AS236" s="160"/>
      <c r="AT236" s="146"/>
      <c r="AU236" s="146"/>
      <c r="AV236" s="146"/>
      <c r="AW236" s="146"/>
      <c r="AX236" s="138">
        <f t="shared" si="84"/>
        <v>0</v>
      </c>
      <c r="AY236" s="172"/>
      <c r="AZ236" s="137"/>
      <c r="BA236" s="137"/>
      <c r="BB236" s="137"/>
      <c r="BC236" s="137"/>
      <c r="BD236" s="138">
        <f t="shared" si="85"/>
        <v>0</v>
      </c>
      <c r="BE236" s="172">
        <f t="shared" si="69"/>
        <v>0</v>
      </c>
      <c r="BF236" s="137">
        <f t="shared" si="70"/>
        <v>43225</v>
      </c>
      <c r="BG236" s="137">
        <f t="shared" si="71"/>
        <v>0</v>
      </c>
      <c r="BH236" s="137">
        <f t="shared" si="72"/>
        <v>0</v>
      </c>
      <c r="BI236" s="137">
        <f t="shared" si="73"/>
        <v>83000</v>
      </c>
      <c r="BJ236" s="173">
        <f t="shared" si="74"/>
        <v>126225</v>
      </c>
      <c r="BK236" s="172">
        <f t="shared" si="75"/>
        <v>0</v>
      </c>
      <c r="BL236" s="137">
        <f t="shared" si="76"/>
        <v>0</v>
      </c>
      <c r="BM236" s="137">
        <f t="shared" si="77"/>
        <v>0</v>
      </c>
      <c r="BN236" s="137">
        <f t="shared" si="78"/>
        <v>0</v>
      </c>
      <c r="BO236" s="137">
        <f t="shared" si="79"/>
        <v>0</v>
      </c>
      <c r="BP236" s="173">
        <f t="shared" si="87"/>
        <v>0</v>
      </c>
      <c r="BQ236" s="140"/>
      <c r="BR236" s="141"/>
      <c r="BS236" s="142"/>
      <c r="BT236" s="146"/>
      <c r="BU236" s="142"/>
      <c r="BV236" s="144"/>
      <c r="BW236" s="145"/>
      <c r="BX236" s="142"/>
      <c r="BY236" s="144"/>
    </row>
    <row r="237" spans="1:77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3846</v>
      </c>
      <c r="I237" s="366"/>
      <c r="J237" s="174"/>
      <c r="K237" s="174"/>
      <c r="L237" s="174"/>
      <c r="M237" s="174"/>
      <c r="N237" s="367">
        <f t="shared" si="86"/>
        <v>0</v>
      </c>
      <c r="O237" s="366"/>
      <c r="P237" s="174"/>
      <c r="Q237" s="174"/>
      <c r="R237" s="174"/>
      <c r="S237" s="174"/>
      <c r="T237" s="367">
        <f t="shared" si="80"/>
        <v>0</v>
      </c>
      <c r="U237" s="172"/>
      <c r="V237" s="137"/>
      <c r="W237" s="137"/>
      <c r="X237" s="137"/>
      <c r="Y237" s="137"/>
      <c r="Z237" s="138">
        <f t="shared" si="82"/>
        <v>0</v>
      </c>
      <c r="AA237" s="160"/>
      <c r="AB237" s="146"/>
      <c r="AC237" s="146"/>
      <c r="AD237" s="146"/>
      <c r="AE237" s="146"/>
      <c r="AF237" s="138">
        <f t="shared" si="68"/>
        <v>0</v>
      </c>
      <c r="AG237" s="205"/>
      <c r="AH237" s="146"/>
      <c r="AI237" s="146"/>
      <c r="AJ237" s="146"/>
      <c r="AK237" s="146"/>
      <c r="AL237" s="138">
        <f t="shared" si="81"/>
        <v>0</v>
      </c>
      <c r="AM237" s="160"/>
      <c r="AN237" s="146"/>
      <c r="AO237" s="146"/>
      <c r="AP237" s="146"/>
      <c r="AQ237" s="146"/>
      <c r="AR237" s="138">
        <f t="shared" si="83"/>
        <v>0</v>
      </c>
      <c r="AS237" s="160"/>
      <c r="AT237" s="146"/>
      <c r="AU237" s="146"/>
      <c r="AV237" s="146"/>
      <c r="AW237" s="146"/>
      <c r="AX237" s="138">
        <f t="shared" si="84"/>
        <v>0</v>
      </c>
      <c r="AY237" s="172"/>
      <c r="AZ237" s="137"/>
      <c r="BA237" s="137"/>
      <c r="BB237" s="137"/>
      <c r="BC237" s="137"/>
      <c r="BD237" s="138">
        <f t="shared" si="85"/>
        <v>0</v>
      </c>
      <c r="BE237" s="172">
        <f t="shared" si="69"/>
        <v>0</v>
      </c>
      <c r="BF237" s="137">
        <f t="shared" si="70"/>
        <v>0</v>
      </c>
      <c r="BG237" s="137">
        <f t="shared" si="71"/>
        <v>0</v>
      </c>
      <c r="BH237" s="137">
        <f t="shared" si="72"/>
        <v>0</v>
      </c>
      <c r="BI237" s="137">
        <f t="shared" si="73"/>
        <v>0</v>
      </c>
      <c r="BJ237" s="173">
        <f t="shared" si="74"/>
        <v>0</v>
      </c>
      <c r="BK237" s="172">
        <f t="shared" si="75"/>
        <v>0</v>
      </c>
      <c r="BL237" s="137">
        <f t="shared" si="76"/>
        <v>0</v>
      </c>
      <c r="BM237" s="137">
        <f t="shared" si="77"/>
        <v>0</v>
      </c>
      <c r="BN237" s="137">
        <f t="shared" si="78"/>
        <v>0</v>
      </c>
      <c r="BO237" s="137">
        <f t="shared" si="79"/>
        <v>0</v>
      </c>
      <c r="BP237" s="173">
        <f t="shared" si="87"/>
        <v>0</v>
      </c>
      <c r="BQ237" s="140"/>
      <c r="BR237" s="141"/>
      <c r="BS237" s="142"/>
      <c r="BT237" s="146"/>
      <c r="BU237" s="142"/>
      <c r="BV237" s="144"/>
      <c r="BW237" s="145"/>
      <c r="BX237" s="142"/>
      <c r="BY237" s="144"/>
    </row>
    <row r="238" spans="1:77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86"/>
        <v>0</v>
      </c>
      <c r="O238" s="366"/>
      <c r="P238" s="174"/>
      <c r="Q238" s="174"/>
      <c r="R238" s="174"/>
      <c r="S238" s="174"/>
      <c r="T238" s="367">
        <f t="shared" si="80"/>
        <v>0</v>
      </c>
      <c r="U238" s="172"/>
      <c r="V238" s="137"/>
      <c r="W238" s="137"/>
      <c r="X238" s="137"/>
      <c r="Y238" s="137">
        <v>32000</v>
      </c>
      <c r="Z238" s="138">
        <f t="shared" si="82"/>
        <v>32000</v>
      </c>
      <c r="AA238" s="160"/>
      <c r="AB238" s="146"/>
      <c r="AC238" s="146"/>
      <c r="AD238" s="146"/>
      <c r="AE238" s="146"/>
      <c r="AF238" s="138">
        <f t="shared" si="68"/>
        <v>0</v>
      </c>
      <c r="AG238" s="205"/>
      <c r="AH238" s="146"/>
      <c r="AI238" s="146"/>
      <c r="AJ238" s="146"/>
      <c r="AK238" s="146"/>
      <c r="AL238" s="138">
        <f t="shared" si="81"/>
        <v>0</v>
      </c>
      <c r="AM238" s="160"/>
      <c r="AN238" s="146"/>
      <c r="AO238" s="146"/>
      <c r="AP238" s="146"/>
      <c r="AQ238" s="146"/>
      <c r="AR238" s="138">
        <f t="shared" si="83"/>
        <v>0</v>
      </c>
      <c r="AS238" s="160"/>
      <c r="AT238" s="146"/>
      <c r="AU238" s="146"/>
      <c r="AV238" s="146"/>
      <c r="AW238" s="146"/>
      <c r="AX238" s="138">
        <f t="shared" si="84"/>
        <v>0</v>
      </c>
      <c r="AY238" s="172"/>
      <c r="AZ238" s="137"/>
      <c r="BA238" s="137"/>
      <c r="BB238" s="137"/>
      <c r="BC238" s="137"/>
      <c r="BD238" s="138">
        <f t="shared" si="85"/>
        <v>0</v>
      </c>
      <c r="BE238" s="172">
        <f t="shared" si="69"/>
        <v>0</v>
      </c>
      <c r="BF238" s="137">
        <f t="shared" si="70"/>
        <v>0</v>
      </c>
      <c r="BG238" s="137">
        <f t="shared" si="71"/>
        <v>0</v>
      </c>
      <c r="BH238" s="137">
        <f t="shared" si="72"/>
        <v>0</v>
      </c>
      <c r="BI238" s="137">
        <f t="shared" si="73"/>
        <v>32000</v>
      </c>
      <c r="BJ238" s="173">
        <f t="shared" si="74"/>
        <v>32000</v>
      </c>
      <c r="BK238" s="172">
        <f t="shared" si="75"/>
        <v>0</v>
      </c>
      <c r="BL238" s="137">
        <f t="shared" si="76"/>
        <v>0</v>
      </c>
      <c r="BM238" s="137">
        <f t="shared" si="77"/>
        <v>0</v>
      </c>
      <c r="BN238" s="137">
        <f t="shared" si="78"/>
        <v>0</v>
      </c>
      <c r="BO238" s="137">
        <f t="shared" si="79"/>
        <v>0</v>
      </c>
      <c r="BP238" s="173">
        <f t="shared" si="87"/>
        <v>0</v>
      </c>
      <c r="BQ238" s="140"/>
      <c r="BR238" s="141"/>
      <c r="BS238" s="142"/>
      <c r="BT238" s="146"/>
      <c r="BU238" s="142"/>
      <c r="BV238" s="144"/>
      <c r="BW238" s="145"/>
      <c r="BX238" s="142"/>
      <c r="BY238" s="144"/>
    </row>
    <row r="239" spans="1:77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86"/>
        <v>11700</v>
      </c>
      <c r="O239" s="366"/>
      <c r="P239" s="174"/>
      <c r="Q239" s="174"/>
      <c r="R239" s="174"/>
      <c r="S239" s="174"/>
      <c r="T239" s="367">
        <f t="shared" si="80"/>
        <v>0</v>
      </c>
      <c r="U239" s="172"/>
      <c r="V239" s="137"/>
      <c r="W239" s="137"/>
      <c r="X239" s="137"/>
      <c r="Y239" s="137"/>
      <c r="Z239" s="138">
        <f t="shared" si="82"/>
        <v>0</v>
      </c>
      <c r="AA239" s="160"/>
      <c r="AB239" s="146"/>
      <c r="AC239" s="146"/>
      <c r="AD239" s="146"/>
      <c r="AE239" s="146">
        <v>56000</v>
      </c>
      <c r="AF239" s="138">
        <f t="shared" si="68"/>
        <v>56000</v>
      </c>
      <c r="AG239" s="205"/>
      <c r="AH239" s="146"/>
      <c r="AI239" s="146"/>
      <c r="AJ239" s="146"/>
      <c r="AK239" s="146">
        <v>28000</v>
      </c>
      <c r="AL239" s="138">
        <f t="shared" si="81"/>
        <v>28000</v>
      </c>
      <c r="AM239" s="160"/>
      <c r="AN239" s="146"/>
      <c r="AO239" s="146"/>
      <c r="AP239" s="146"/>
      <c r="AQ239" s="146"/>
      <c r="AR239" s="138">
        <f t="shared" si="83"/>
        <v>0</v>
      </c>
      <c r="AS239" s="160"/>
      <c r="AT239" s="146"/>
      <c r="AU239" s="146"/>
      <c r="AV239" s="146"/>
      <c r="AW239" s="146"/>
      <c r="AX239" s="138">
        <f t="shared" si="84"/>
        <v>0</v>
      </c>
      <c r="AY239" s="172"/>
      <c r="AZ239" s="137"/>
      <c r="BA239" s="137"/>
      <c r="BB239" s="137"/>
      <c r="BC239" s="137"/>
      <c r="BD239" s="138">
        <f t="shared" si="85"/>
        <v>0</v>
      </c>
      <c r="BE239" s="172">
        <f t="shared" si="69"/>
        <v>0</v>
      </c>
      <c r="BF239" s="137">
        <f t="shared" si="70"/>
        <v>11700</v>
      </c>
      <c r="BG239" s="137">
        <f t="shared" si="71"/>
        <v>0</v>
      </c>
      <c r="BH239" s="137">
        <f t="shared" si="72"/>
        <v>0</v>
      </c>
      <c r="BI239" s="137">
        <f t="shared" si="73"/>
        <v>84000</v>
      </c>
      <c r="BJ239" s="173">
        <f t="shared" si="74"/>
        <v>95700</v>
      </c>
      <c r="BK239" s="172">
        <f t="shared" si="75"/>
        <v>0</v>
      </c>
      <c r="BL239" s="137">
        <f t="shared" si="76"/>
        <v>0</v>
      </c>
      <c r="BM239" s="137">
        <f t="shared" si="77"/>
        <v>0</v>
      </c>
      <c r="BN239" s="137">
        <f t="shared" si="78"/>
        <v>0</v>
      </c>
      <c r="BO239" s="137">
        <f t="shared" si="79"/>
        <v>0</v>
      </c>
      <c r="BP239" s="173">
        <f t="shared" si="87"/>
        <v>0</v>
      </c>
      <c r="BQ239" s="140"/>
      <c r="BR239" s="141"/>
      <c r="BS239" s="142"/>
      <c r="BT239" s="146"/>
      <c r="BU239" s="142"/>
      <c r="BV239" s="144"/>
      <c r="BW239" s="145"/>
      <c r="BX239" s="142"/>
      <c r="BY239" s="144"/>
    </row>
    <row r="240" spans="1:77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86"/>
        <v>0</v>
      </c>
      <c r="O240" s="366"/>
      <c r="P240" s="174"/>
      <c r="Q240" s="174"/>
      <c r="R240" s="174"/>
      <c r="S240" s="174"/>
      <c r="T240" s="367">
        <f t="shared" si="80"/>
        <v>0</v>
      </c>
      <c r="U240" s="172"/>
      <c r="V240" s="137"/>
      <c r="W240" s="137"/>
      <c r="X240" s="137"/>
      <c r="Y240" s="137">
        <v>48000</v>
      </c>
      <c r="Z240" s="138">
        <f t="shared" si="82"/>
        <v>48000</v>
      </c>
      <c r="AA240" s="160"/>
      <c r="AB240" s="146"/>
      <c r="AC240" s="146"/>
      <c r="AD240" s="146"/>
      <c r="AE240" s="146"/>
      <c r="AF240" s="138">
        <f t="shared" si="68"/>
        <v>0</v>
      </c>
      <c r="AG240" s="205"/>
      <c r="AH240" s="146"/>
      <c r="AI240" s="146"/>
      <c r="AJ240" s="146"/>
      <c r="AK240" s="146"/>
      <c r="AL240" s="138">
        <f t="shared" si="81"/>
        <v>0</v>
      </c>
      <c r="AM240" s="160"/>
      <c r="AN240" s="146"/>
      <c r="AO240" s="146"/>
      <c r="AP240" s="146"/>
      <c r="AQ240" s="146"/>
      <c r="AR240" s="138">
        <f t="shared" si="83"/>
        <v>0</v>
      </c>
      <c r="AS240" s="160"/>
      <c r="AT240" s="146"/>
      <c r="AU240" s="146"/>
      <c r="AV240" s="146"/>
      <c r="AW240" s="146"/>
      <c r="AX240" s="138">
        <f t="shared" si="84"/>
        <v>0</v>
      </c>
      <c r="AY240" s="172"/>
      <c r="AZ240" s="137"/>
      <c r="BA240" s="137"/>
      <c r="BB240" s="137"/>
      <c r="BC240" s="137"/>
      <c r="BD240" s="138">
        <f t="shared" si="85"/>
        <v>0</v>
      </c>
      <c r="BE240" s="172">
        <f t="shared" si="69"/>
        <v>0</v>
      </c>
      <c r="BF240" s="137">
        <f t="shared" si="70"/>
        <v>0</v>
      </c>
      <c r="BG240" s="137">
        <f t="shared" si="71"/>
        <v>0</v>
      </c>
      <c r="BH240" s="137">
        <f t="shared" si="72"/>
        <v>0</v>
      </c>
      <c r="BI240" s="137">
        <f t="shared" si="73"/>
        <v>48000</v>
      </c>
      <c r="BJ240" s="173">
        <f t="shared" si="74"/>
        <v>48000</v>
      </c>
      <c r="BK240" s="172">
        <f t="shared" si="75"/>
        <v>0</v>
      </c>
      <c r="BL240" s="137">
        <f t="shared" si="76"/>
        <v>0</v>
      </c>
      <c r="BM240" s="137">
        <f t="shared" si="77"/>
        <v>0</v>
      </c>
      <c r="BN240" s="137">
        <f t="shared" si="78"/>
        <v>0</v>
      </c>
      <c r="BO240" s="137">
        <f t="shared" si="79"/>
        <v>0</v>
      </c>
      <c r="BP240" s="173">
        <f t="shared" si="87"/>
        <v>0</v>
      </c>
      <c r="BQ240" s="140"/>
      <c r="BR240" s="141"/>
      <c r="BS240" s="142"/>
      <c r="BT240" s="146"/>
      <c r="BU240" s="142"/>
      <c r="BV240" s="144"/>
      <c r="BW240" s="145"/>
      <c r="BX240" s="142"/>
      <c r="BY240" s="144"/>
    </row>
    <row r="241" spans="1:77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86"/>
        <v>11050</v>
      </c>
      <c r="O241" s="366"/>
      <c r="P241" s="174"/>
      <c r="Q241" s="174"/>
      <c r="R241" s="174"/>
      <c r="S241" s="174"/>
      <c r="T241" s="367">
        <f t="shared" si="80"/>
        <v>0</v>
      </c>
      <c r="U241" s="172"/>
      <c r="V241" s="137"/>
      <c r="W241" s="137"/>
      <c r="X241" s="137"/>
      <c r="Y241" s="137"/>
      <c r="Z241" s="138">
        <f t="shared" si="82"/>
        <v>0</v>
      </c>
      <c r="AA241" s="160"/>
      <c r="AB241" s="146"/>
      <c r="AC241" s="146"/>
      <c r="AD241" s="146"/>
      <c r="AE241" s="146">
        <v>225000</v>
      </c>
      <c r="AF241" s="138">
        <f t="shared" si="68"/>
        <v>225000</v>
      </c>
      <c r="AG241" s="205"/>
      <c r="AH241" s="146"/>
      <c r="AI241" s="146"/>
      <c r="AJ241" s="146"/>
      <c r="AK241" s="146">
        <v>26000</v>
      </c>
      <c r="AL241" s="138">
        <f t="shared" si="81"/>
        <v>26000</v>
      </c>
      <c r="AM241" s="160"/>
      <c r="AN241" s="146"/>
      <c r="AO241" s="146"/>
      <c r="AP241" s="146"/>
      <c r="AQ241" s="146"/>
      <c r="AR241" s="138">
        <f t="shared" si="83"/>
        <v>0</v>
      </c>
      <c r="AS241" s="160"/>
      <c r="AT241" s="146"/>
      <c r="AU241" s="146"/>
      <c r="AV241" s="146"/>
      <c r="AW241" s="146"/>
      <c r="AX241" s="138">
        <f t="shared" si="84"/>
        <v>0</v>
      </c>
      <c r="AY241" s="172"/>
      <c r="AZ241" s="137"/>
      <c r="BA241" s="137"/>
      <c r="BB241" s="137"/>
      <c r="BC241" s="137"/>
      <c r="BD241" s="138">
        <f t="shared" si="85"/>
        <v>0</v>
      </c>
      <c r="BE241" s="172">
        <f t="shared" si="69"/>
        <v>0</v>
      </c>
      <c r="BF241" s="137">
        <f t="shared" si="70"/>
        <v>11050</v>
      </c>
      <c r="BG241" s="137">
        <f t="shared" si="71"/>
        <v>0</v>
      </c>
      <c r="BH241" s="137">
        <f t="shared" si="72"/>
        <v>0</v>
      </c>
      <c r="BI241" s="137">
        <f t="shared" si="73"/>
        <v>251000</v>
      </c>
      <c r="BJ241" s="173">
        <f t="shared" si="74"/>
        <v>262050</v>
      </c>
      <c r="BK241" s="172">
        <f t="shared" si="75"/>
        <v>0</v>
      </c>
      <c r="BL241" s="137">
        <f t="shared" si="76"/>
        <v>0</v>
      </c>
      <c r="BM241" s="137">
        <f t="shared" si="77"/>
        <v>0</v>
      </c>
      <c r="BN241" s="137">
        <f t="shared" si="78"/>
        <v>0</v>
      </c>
      <c r="BO241" s="137">
        <f t="shared" si="79"/>
        <v>0</v>
      </c>
      <c r="BP241" s="173">
        <f t="shared" si="87"/>
        <v>0</v>
      </c>
      <c r="BQ241" s="140"/>
      <c r="BR241" s="141"/>
      <c r="BS241" s="142"/>
      <c r="BT241" s="146"/>
      <c r="BU241" s="142"/>
      <c r="BV241" s="144"/>
      <c r="BW241" s="145"/>
      <c r="BX241" s="142"/>
      <c r="BY241" s="144"/>
    </row>
    <row r="242" spans="1:77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86"/>
        <v>3250</v>
      </c>
      <c r="O242" s="366"/>
      <c r="P242" s="174"/>
      <c r="Q242" s="174"/>
      <c r="R242" s="174"/>
      <c r="S242" s="174"/>
      <c r="T242" s="367">
        <f t="shared" si="80"/>
        <v>0</v>
      </c>
      <c r="U242" s="172"/>
      <c r="V242" s="137"/>
      <c r="W242" s="137"/>
      <c r="X242" s="137"/>
      <c r="Y242" s="137">
        <v>15200</v>
      </c>
      <c r="Z242" s="138">
        <f t="shared" si="82"/>
        <v>15200</v>
      </c>
      <c r="AA242" s="160"/>
      <c r="AB242" s="146"/>
      <c r="AC242" s="146"/>
      <c r="AD242" s="146"/>
      <c r="AE242" s="146">
        <v>19000</v>
      </c>
      <c r="AF242" s="138">
        <f t="shared" si="68"/>
        <v>19000</v>
      </c>
      <c r="AG242" s="205"/>
      <c r="AH242" s="146"/>
      <c r="AI242" s="146"/>
      <c r="AJ242" s="146"/>
      <c r="AK242" s="146">
        <v>5000</v>
      </c>
      <c r="AL242" s="138">
        <f t="shared" si="81"/>
        <v>5000</v>
      </c>
      <c r="AM242" s="160"/>
      <c r="AN242" s="146"/>
      <c r="AO242" s="146"/>
      <c r="AP242" s="146"/>
      <c r="AQ242" s="146"/>
      <c r="AR242" s="138">
        <f t="shared" si="83"/>
        <v>0</v>
      </c>
      <c r="AS242" s="160"/>
      <c r="AT242" s="146"/>
      <c r="AU242" s="146"/>
      <c r="AV242" s="146"/>
      <c r="AW242" s="146"/>
      <c r="AX242" s="138">
        <f t="shared" si="84"/>
        <v>0</v>
      </c>
      <c r="AY242" s="172"/>
      <c r="AZ242" s="137"/>
      <c r="BA242" s="137"/>
      <c r="BB242" s="137"/>
      <c r="BC242" s="137"/>
      <c r="BD242" s="138">
        <f t="shared" si="85"/>
        <v>0</v>
      </c>
      <c r="BE242" s="172">
        <f t="shared" si="69"/>
        <v>0</v>
      </c>
      <c r="BF242" s="137">
        <f t="shared" si="70"/>
        <v>3250</v>
      </c>
      <c r="BG242" s="137">
        <f t="shared" si="71"/>
        <v>0</v>
      </c>
      <c r="BH242" s="137">
        <f t="shared" si="72"/>
        <v>0</v>
      </c>
      <c r="BI242" s="137">
        <f t="shared" si="73"/>
        <v>39200</v>
      </c>
      <c r="BJ242" s="173">
        <f t="shared" si="74"/>
        <v>42450</v>
      </c>
      <c r="BK242" s="172">
        <f t="shared" si="75"/>
        <v>0</v>
      </c>
      <c r="BL242" s="137">
        <f t="shared" si="76"/>
        <v>0</v>
      </c>
      <c r="BM242" s="137">
        <f t="shared" si="77"/>
        <v>0</v>
      </c>
      <c r="BN242" s="137">
        <f t="shared" si="78"/>
        <v>0</v>
      </c>
      <c r="BO242" s="137">
        <f t="shared" si="79"/>
        <v>0</v>
      </c>
      <c r="BP242" s="173">
        <f t="shared" si="87"/>
        <v>0</v>
      </c>
      <c r="BQ242" s="140"/>
      <c r="BR242" s="141"/>
      <c r="BS242" s="142"/>
      <c r="BT242" s="146"/>
      <c r="BU242" s="142"/>
      <c r="BV242" s="144"/>
      <c r="BW242" s="145"/>
      <c r="BX242" s="142"/>
      <c r="BY242" s="144"/>
    </row>
    <row r="243" spans="1:77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86"/>
        <v>0</v>
      </c>
      <c r="O243" s="366"/>
      <c r="P243" s="174"/>
      <c r="Q243" s="174"/>
      <c r="R243" s="174"/>
      <c r="S243" s="174"/>
      <c r="T243" s="367">
        <f t="shared" si="80"/>
        <v>0</v>
      </c>
      <c r="U243" s="172"/>
      <c r="V243" s="137"/>
      <c r="W243" s="137"/>
      <c r="X243" s="137"/>
      <c r="Y243" s="137">
        <v>32000</v>
      </c>
      <c r="Z243" s="138">
        <f t="shared" si="82"/>
        <v>32000</v>
      </c>
      <c r="AA243" s="160"/>
      <c r="AB243" s="146"/>
      <c r="AC243" s="146"/>
      <c r="AD243" s="146"/>
      <c r="AE243" s="146"/>
      <c r="AF243" s="138">
        <f t="shared" si="68"/>
        <v>0</v>
      </c>
      <c r="AG243" s="205"/>
      <c r="AH243" s="146"/>
      <c r="AI243" s="146"/>
      <c r="AJ243" s="146"/>
      <c r="AK243" s="146"/>
      <c r="AL243" s="138">
        <f t="shared" si="81"/>
        <v>0</v>
      </c>
      <c r="AM243" s="160"/>
      <c r="AN243" s="146"/>
      <c r="AO243" s="146"/>
      <c r="AP243" s="146"/>
      <c r="AQ243" s="146"/>
      <c r="AR243" s="138">
        <f t="shared" si="83"/>
        <v>0</v>
      </c>
      <c r="AS243" s="160"/>
      <c r="AT243" s="146"/>
      <c r="AU243" s="146"/>
      <c r="AV243" s="146"/>
      <c r="AW243" s="146"/>
      <c r="AX243" s="138">
        <f t="shared" si="84"/>
        <v>0</v>
      </c>
      <c r="AY243" s="172"/>
      <c r="AZ243" s="137"/>
      <c r="BA243" s="137"/>
      <c r="BB243" s="137"/>
      <c r="BC243" s="137"/>
      <c r="BD243" s="138">
        <f t="shared" si="85"/>
        <v>0</v>
      </c>
      <c r="BE243" s="172">
        <f t="shared" si="69"/>
        <v>0</v>
      </c>
      <c r="BF243" s="137">
        <f t="shared" si="70"/>
        <v>0</v>
      </c>
      <c r="BG243" s="137">
        <f t="shared" si="71"/>
        <v>0</v>
      </c>
      <c r="BH243" s="137">
        <f t="shared" si="72"/>
        <v>0</v>
      </c>
      <c r="BI243" s="137">
        <f t="shared" si="73"/>
        <v>32000</v>
      </c>
      <c r="BJ243" s="173">
        <f t="shared" si="74"/>
        <v>32000</v>
      </c>
      <c r="BK243" s="172">
        <f t="shared" si="75"/>
        <v>0</v>
      </c>
      <c r="BL243" s="137">
        <f t="shared" si="76"/>
        <v>0</v>
      </c>
      <c r="BM243" s="137">
        <f t="shared" si="77"/>
        <v>0</v>
      </c>
      <c r="BN243" s="137">
        <f t="shared" si="78"/>
        <v>0</v>
      </c>
      <c r="BO243" s="137">
        <f t="shared" si="79"/>
        <v>0</v>
      </c>
      <c r="BP243" s="173">
        <f t="shared" si="87"/>
        <v>0</v>
      </c>
      <c r="BQ243" s="140"/>
      <c r="BR243" s="141"/>
      <c r="BS243" s="142"/>
      <c r="BT243" s="146"/>
      <c r="BU243" s="142"/>
      <c r="BV243" s="144"/>
      <c r="BW243" s="145"/>
      <c r="BX243" s="142"/>
      <c r="BY243" s="144"/>
    </row>
    <row r="244" spans="1:77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86"/>
        <v>35100</v>
      </c>
      <c r="O244" s="366"/>
      <c r="P244" s="174"/>
      <c r="Q244" s="174"/>
      <c r="R244" s="174"/>
      <c r="S244" s="174"/>
      <c r="T244" s="367">
        <f t="shared" si="80"/>
        <v>0</v>
      </c>
      <c r="U244" s="172"/>
      <c r="V244" s="137"/>
      <c r="W244" s="137"/>
      <c r="X244" s="137"/>
      <c r="Y244" s="137"/>
      <c r="Z244" s="138">
        <f t="shared" si="82"/>
        <v>0</v>
      </c>
      <c r="AA244" s="160"/>
      <c r="AB244" s="146"/>
      <c r="AC244" s="146"/>
      <c r="AD244" s="146"/>
      <c r="AE244" s="146">
        <v>165000</v>
      </c>
      <c r="AF244" s="138">
        <f t="shared" si="68"/>
        <v>165000</v>
      </c>
      <c r="AG244" s="205"/>
      <c r="AH244" s="146"/>
      <c r="AI244" s="146"/>
      <c r="AJ244" s="146"/>
      <c r="AK244" s="146">
        <v>74000</v>
      </c>
      <c r="AL244" s="138">
        <f t="shared" si="81"/>
        <v>74000</v>
      </c>
      <c r="AM244" s="160"/>
      <c r="AN244" s="146"/>
      <c r="AO244" s="146"/>
      <c r="AP244" s="146"/>
      <c r="AQ244" s="146"/>
      <c r="AR244" s="138">
        <f t="shared" si="83"/>
        <v>0</v>
      </c>
      <c r="AS244" s="160"/>
      <c r="AT244" s="146"/>
      <c r="AU244" s="146"/>
      <c r="AV244" s="146"/>
      <c r="AW244" s="146"/>
      <c r="AX244" s="138">
        <f t="shared" si="84"/>
        <v>0</v>
      </c>
      <c r="AY244" s="172"/>
      <c r="AZ244" s="137"/>
      <c r="BA244" s="137"/>
      <c r="BB244" s="137"/>
      <c r="BC244" s="137"/>
      <c r="BD244" s="138">
        <f t="shared" si="85"/>
        <v>0</v>
      </c>
      <c r="BE244" s="172">
        <f t="shared" si="69"/>
        <v>0</v>
      </c>
      <c r="BF244" s="137">
        <f t="shared" si="70"/>
        <v>35100</v>
      </c>
      <c r="BG244" s="137">
        <f t="shared" si="71"/>
        <v>0</v>
      </c>
      <c r="BH244" s="137">
        <f t="shared" si="72"/>
        <v>0</v>
      </c>
      <c r="BI244" s="137">
        <f t="shared" si="73"/>
        <v>239000</v>
      </c>
      <c r="BJ244" s="173">
        <f t="shared" si="74"/>
        <v>274100</v>
      </c>
      <c r="BK244" s="172">
        <f t="shared" si="75"/>
        <v>0</v>
      </c>
      <c r="BL244" s="137">
        <f t="shared" si="76"/>
        <v>0</v>
      </c>
      <c r="BM244" s="137">
        <f t="shared" si="77"/>
        <v>0</v>
      </c>
      <c r="BN244" s="137">
        <f t="shared" si="78"/>
        <v>0</v>
      </c>
      <c r="BO244" s="137">
        <f t="shared" si="79"/>
        <v>0</v>
      </c>
      <c r="BP244" s="173">
        <f t="shared" si="87"/>
        <v>0</v>
      </c>
      <c r="BQ244" s="140"/>
      <c r="BR244" s="141"/>
      <c r="BS244" s="142"/>
      <c r="BT244" s="146"/>
      <c r="BU244" s="142"/>
      <c r="BV244" s="144"/>
      <c r="BW244" s="145">
        <v>53499</v>
      </c>
      <c r="BX244" s="142" t="s">
        <v>4903</v>
      </c>
      <c r="BY244" s="144">
        <v>44606</v>
      </c>
    </row>
    <row r="245" spans="1:77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86"/>
        <v>0</v>
      </c>
      <c r="O245" s="366"/>
      <c r="P245" s="174"/>
      <c r="Q245" s="174"/>
      <c r="R245" s="174"/>
      <c r="S245" s="174"/>
      <c r="T245" s="367">
        <f t="shared" si="80"/>
        <v>0</v>
      </c>
      <c r="U245" s="172"/>
      <c r="V245" s="137"/>
      <c r="W245" s="137"/>
      <c r="X245" s="137"/>
      <c r="Y245" s="137"/>
      <c r="Z245" s="138">
        <f t="shared" si="82"/>
        <v>0</v>
      </c>
      <c r="AA245" s="160"/>
      <c r="AB245" s="146"/>
      <c r="AC245" s="146"/>
      <c r="AD245" s="146"/>
      <c r="AE245" s="146"/>
      <c r="AF245" s="138">
        <f t="shared" si="68"/>
        <v>0</v>
      </c>
      <c r="AG245" s="205"/>
      <c r="AH245" s="146"/>
      <c r="AI245" s="146"/>
      <c r="AJ245" s="146"/>
      <c r="AK245" s="146"/>
      <c r="AL245" s="138">
        <f t="shared" si="81"/>
        <v>0</v>
      </c>
      <c r="AM245" s="160"/>
      <c r="AN245" s="146"/>
      <c r="AO245" s="146"/>
      <c r="AP245" s="146"/>
      <c r="AQ245" s="146"/>
      <c r="AR245" s="138">
        <f t="shared" si="83"/>
        <v>0</v>
      </c>
      <c r="AS245" s="160"/>
      <c r="AT245" s="146"/>
      <c r="AU245" s="146"/>
      <c r="AV245" s="146"/>
      <c r="AW245" s="146"/>
      <c r="AX245" s="138">
        <f t="shared" si="84"/>
        <v>0</v>
      </c>
      <c r="AY245" s="172"/>
      <c r="AZ245" s="137"/>
      <c r="BA245" s="137"/>
      <c r="BB245" s="137"/>
      <c r="BC245" s="137"/>
      <c r="BD245" s="138">
        <f t="shared" si="85"/>
        <v>0</v>
      </c>
      <c r="BE245" s="172">
        <f t="shared" si="69"/>
        <v>0</v>
      </c>
      <c r="BF245" s="137">
        <f t="shared" si="70"/>
        <v>0</v>
      </c>
      <c r="BG245" s="137">
        <f t="shared" si="71"/>
        <v>0</v>
      </c>
      <c r="BH245" s="137">
        <f t="shared" si="72"/>
        <v>0</v>
      </c>
      <c r="BI245" s="137">
        <f t="shared" si="73"/>
        <v>0</v>
      </c>
      <c r="BJ245" s="173">
        <f t="shared" si="74"/>
        <v>0</v>
      </c>
      <c r="BK245" s="172">
        <f t="shared" si="75"/>
        <v>0</v>
      </c>
      <c r="BL245" s="137">
        <f t="shared" si="76"/>
        <v>0</v>
      </c>
      <c r="BM245" s="137">
        <f t="shared" si="77"/>
        <v>0</v>
      </c>
      <c r="BN245" s="137">
        <f t="shared" si="78"/>
        <v>0</v>
      </c>
      <c r="BO245" s="137">
        <f t="shared" si="79"/>
        <v>0</v>
      </c>
      <c r="BP245" s="173">
        <f t="shared" si="87"/>
        <v>0</v>
      </c>
      <c r="BQ245" s="140"/>
      <c r="BR245" s="141"/>
      <c r="BS245" s="142"/>
      <c r="BT245" s="146"/>
      <c r="BU245" s="142"/>
      <c r="BV245" s="144"/>
      <c r="BW245" s="145"/>
      <c r="BX245" s="142"/>
      <c r="BY245" s="144"/>
    </row>
    <row r="246" spans="1:77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86"/>
        <v>0</v>
      </c>
      <c r="O246" s="366"/>
      <c r="P246" s="174"/>
      <c r="Q246" s="174"/>
      <c r="R246" s="174"/>
      <c r="S246" s="174"/>
      <c r="T246" s="367">
        <f t="shared" si="80"/>
        <v>0</v>
      </c>
      <c r="U246" s="172"/>
      <c r="V246" s="137"/>
      <c r="W246" s="137"/>
      <c r="X246" s="137"/>
      <c r="Y246" s="137">
        <v>80000</v>
      </c>
      <c r="Z246" s="138">
        <f t="shared" si="82"/>
        <v>80000</v>
      </c>
      <c r="AA246" s="160"/>
      <c r="AB246" s="146"/>
      <c r="AC246" s="146"/>
      <c r="AD246" s="146"/>
      <c r="AE246" s="146"/>
      <c r="AF246" s="138">
        <f t="shared" si="68"/>
        <v>0</v>
      </c>
      <c r="AG246" s="205"/>
      <c r="AH246" s="146"/>
      <c r="AI246" s="146"/>
      <c r="AJ246" s="146"/>
      <c r="AK246" s="146"/>
      <c r="AL246" s="138">
        <f t="shared" si="81"/>
        <v>0</v>
      </c>
      <c r="AM246" s="160"/>
      <c r="AN246" s="146"/>
      <c r="AO246" s="146"/>
      <c r="AP246" s="146"/>
      <c r="AQ246" s="146"/>
      <c r="AR246" s="138">
        <f t="shared" si="83"/>
        <v>0</v>
      </c>
      <c r="AS246" s="160"/>
      <c r="AT246" s="146"/>
      <c r="AU246" s="146"/>
      <c r="AV246" s="146"/>
      <c r="AW246" s="146"/>
      <c r="AX246" s="138">
        <f t="shared" si="84"/>
        <v>0</v>
      </c>
      <c r="AY246" s="172"/>
      <c r="AZ246" s="137"/>
      <c r="BA246" s="137"/>
      <c r="BB246" s="137"/>
      <c r="BC246" s="137"/>
      <c r="BD246" s="138">
        <f t="shared" si="85"/>
        <v>0</v>
      </c>
      <c r="BE246" s="172">
        <f t="shared" si="69"/>
        <v>0</v>
      </c>
      <c r="BF246" s="137">
        <f t="shared" si="70"/>
        <v>0</v>
      </c>
      <c r="BG246" s="137">
        <f t="shared" si="71"/>
        <v>0</v>
      </c>
      <c r="BH246" s="137">
        <f t="shared" si="72"/>
        <v>0</v>
      </c>
      <c r="BI246" s="137">
        <f t="shared" si="73"/>
        <v>80000</v>
      </c>
      <c r="BJ246" s="173">
        <f t="shared" si="74"/>
        <v>80000</v>
      </c>
      <c r="BK246" s="172">
        <f t="shared" si="75"/>
        <v>0</v>
      </c>
      <c r="BL246" s="137">
        <f t="shared" si="76"/>
        <v>0</v>
      </c>
      <c r="BM246" s="137">
        <f t="shared" si="77"/>
        <v>0</v>
      </c>
      <c r="BN246" s="137">
        <f t="shared" si="78"/>
        <v>0</v>
      </c>
      <c r="BO246" s="137">
        <f t="shared" si="79"/>
        <v>0</v>
      </c>
      <c r="BP246" s="173">
        <f t="shared" si="87"/>
        <v>0</v>
      </c>
      <c r="BQ246" s="140"/>
      <c r="BR246" s="141"/>
      <c r="BS246" s="142"/>
      <c r="BT246" s="146"/>
      <c r="BU246" s="142"/>
      <c r="BV246" s="144"/>
      <c r="BW246" s="145"/>
      <c r="BX246" s="142"/>
      <c r="BY246" s="144"/>
    </row>
    <row r="247" spans="1:77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86"/>
        <v>0</v>
      </c>
      <c r="O247" s="366"/>
      <c r="P247" s="174"/>
      <c r="Q247" s="174"/>
      <c r="R247" s="174"/>
      <c r="S247" s="174"/>
      <c r="T247" s="367">
        <f t="shared" si="80"/>
        <v>0</v>
      </c>
      <c r="U247" s="172"/>
      <c r="V247" s="137"/>
      <c r="W247" s="137"/>
      <c r="X247" s="137"/>
      <c r="Y247" s="137">
        <v>162400</v>
      </c>
      <c r="Z247" s="138">
        <f t="shared" si="82"/>
        <v>162400</v>
      </c>
      <c r="AA247" s="160"/>
      <c r="AB247" s="146"/>
      <c r="AC247" s="146"/>
      <c r="AD247" s="146"/>
      <c r="AE247" s="146"/>
      <c r="AF247" s="138">
        <f t="shared" si="68"/>
        <v>0</v>
      </c>
      <c r="AG247" s="205"/>
      <c r="AH247" s="146"/>
      <c r="AI247" s="146"/>
      <c r="AJ247" s="146"/>
      <c r="AK247" s="146"/>
      <c r="AL247" s="138">
        <f t="shared" si="81"/>
        <v>0</v>
      </c>
      <c r="AM247" s="160"/>
      <c r="AN247" s="146"/>
      <c r="AO247" s="146"/>
      <c r="AP247" s="146"/>
      <c r="AQ247" s="146"/>
      <c r="AR247" s="138">
        <f t="shared" si="83"/>
        <v>0</v>
      </c>
      <c r="AS247" s="160"/>
      <c r="AT247" s="146"/>
      <c r="AU247" s="146"/>
      <c r="AV247" s="146"/>
      <c r="AW247" s="146"/>
      <c r="AX247" s="138">
        <f t="shared" si="84"/>
        <v>0</v>
      </c>
      <c r="AY247" s="172"/>
      <c r="AZ247" s="137"/>
      <c r="BA247" s="137"/>
      <c r="BB247" s="137"/>
      <c r="BC247" s="137"/>
      <c r="BD247" s="138">
        <f t="shared" si="85"/>
        <v>0</v>
      </c>
      <c r="BE247" s="172">
        <f t="shared" si="69"/>
        <v>0</v>
      </c>
      <c r="BF247" s="137">
        <f t="shared" si="70"/>
        <v>0</v>
      </c>
      <c r="BG247" s="137">
        <f t="shared" si="71"/>
        <v>0</v>
      </c>
      <c r="BH247" s="137">
        <f t="shared" si="72"/>
        <v>0</v>
      </c>
      <c r="BI247" s="137">
        <f t="shared" si="73"/>
        <v>162400</v>
      </c>
      <c r="BJ247" s="173">
        <f t="shared" si="74"/>
        <v>162400</v>
      </c>
      <c r="BK247" s="172">
        <f t="shared" si="75"/>
        <v>0</v>
      </c>
      <c r="BL247" s="137">
        <f t="shared" si="76"/>
        <v>0</v>
      </c>
      <c r="BM247" s="137">
        <f t="shared" si="77"/>
        <v>0</v>
      </c>
      <c r="BN247" s="137">
        <f t="shared" si="78"/>
        <v>0</v>
      </c>
      <c r="BO247" s="137">
        <f t="shared" si="79"/>
        <v>0</v>
      </c>
      <c r="BP247" s="173">
        <f t="shared" si="87"/>
        <v>0</v>
      </c>
      <c r="BQ247" s="140"/>
      <c r="BR247" s="141"/>
      <c r="BS247" s="142"/>
      <c r="BT247" s="146"/>
      <c r="BU247" s="142"/>
      <c r="BV247" s="144"/>
      <c r="BW247" s="145"/>
      <c r="BX247" s="142"/>
      <c r="BY247" s="144"/>
    </row>
    <row r="248" spans="1:77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86"/>
        <v>0</v>
      </c>
      <c r="O248" s="366"/>
      <c r="P248" s="174"/>
      <c r="Q248" s="174"/>
      <c r="R248" s="174"/>
      <c r="S248" s="174"/>
      <c r="T248" s="367">
        <f t="shared" si="80"/>
        <v>0</v>
      </c>
      <c r="U248" s="172"/>
      <c r="V248" s="137"/>
      <c r="W248" s="137"/>
      <c r="X248" s="137"/>
      <c r="Y248" s="137">
        <v>67200</v>
      </c>
      <c r="Z248" s="138">
        <f t="shared" si="82"/>
        <v>67200</v>
      </c>
      <c r="AA248" s="160"/>
      <c r="AB248" s="146"/>
      <c r="AC248" s="146"/>
      <c r="AD248" s="146"/>
      <c r="AE248" s="146"/>
      <c r="AF248" s="138">
        <f t="shared" si="68"/>
        <v>0</v>
      </c>
      <c r="AG248" s="205"/>
      <c r="AH248" s="146"/>
      <c r="AI248" s="146"/>
      <c r="AJ248" s="146"/>
      <c r="AK248" s="146"/>
      <c r="AL248" s="138">
        <f t="shared" si="81"/>
        <v>0</v>
      </c>
      <c r="AM248" s="160"/>
      <c r="AN248" s="146"/>
      <c r="AO248" s="146"/>
      <c r="AP248" s="146"/>
      <c r="AQ248" s="146"/>
      <c r="AR248" s="138">
        <f t="shared" si="83"/>
        <v>0</v>
      </c>
      <c r="AS248" s="160"/>
      <c r="AT248" s="146"/>
      <c r="AU248" s="146"/>
      <c r="AV248" s="146"/>
      <c r="AW248" s="146"/>
      <c r="AX248" s="138">
        <f t="shared" si="84"/>
        <v>0</v>
      </c>
      <c r="AY248" s="172"/>
      <c r="AZ248" s="137"/>
      <c r="BA248" s="137"/>
      <c r="BB248" s="137"/>
      <c r="BC248" s="137"/>
      <c r="BD248" s="138">
        <f t="shared" si="85"/>
        <v>0</v>
      </c>
      <c r="BE248" s="172">
        <f t="shared" si="69"/>
        <v>0</v>
      </c>
      <c r="BF248" s="137">
        <f t="shared" si="70"/>
        <v>0</v>
      </c>
      <c r="BG248" s="137">
        <f t="shared" si="71"/>
        <v>0</v>
      </c>
      <c r="BH248" s="137">
        <f t="shared" si="72"/>
        <v>0</v>
      </c>
      <c r="BI248" s="137">
        <f t="shared" si="73"/>
        <v>67200</v>
      </c>
      <c r="BJ248" s="173">
        <f t="shared" si="74"/>
        <v>67200</v>
      </c>
      <c r="BK248" s="172">
        <f t="shared" si="75"/>
        <v>0</v>
      </c>
      <c r="BL248" s="137">
        <f t="shared" si="76"/>
        <v>0</v>
      </c>
      <c r="BM248" s="137">
        <f t="shared" si="77"/>
        <v>0</v>
      </c>
      <c r="BN248" s="137">
        <f t="shared" si="78"/>
        <v>0</v>
      </c>
      <c r="BO248" s="137">
        <f t="shared" si="79"/>
        <v>0</v>
      </c>
      <c r="BP248" s="173">
        <f t="shared" si="87"/>
        <v>0</v>
      </c>
      <c r="BQ248" s="140"/>
      <c r="BR248" s="141"/>
      <c r="BS248" s="142"/>
      <c r="BT248" s="146"/>
      <c r="BU248" s="142"/>
      <c r="BV248" s="144"/>
      <c r="BW248" s="145"/>
      <c r="BX248" s="142"/>
      <c r="BY248" s="144"/>
    </row>
    <row r="249" spans="1:77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86"/>
        <v>0</v>
      </c>
      <c r="O249" s="366"/>
      <c r="P249" s="174"/>
      <c r="Q249" s="174"/>
      <c r="R249" s="174"/>
      <c r="S249" s="174"/>
      <c r="T249" s="367">
        <f t="shared" si="80"/>
        <v>0</v>
      </c>
      <c r="U249" s="172"/>
      <c r="V249" s="137"/>
      <c r="W249" s="137"/>
      <c r="X249" s="137"/>
      <c r="Y249" s="137">
        <v>64000</v>
      </c>
      <c r="Z249" s="138">
        <f t="shared" si="82"/>
        <v>64000</v>
      </c>
      <c r="AA249" s="160"/>
      <c r="AB249" s="146"/>
      <c r="AC249" s="146"/>
      <c r="AD249" s="146"/>
      <c r="AE249" s="146"/>
      <c r="AF249" s="138">
        <f t="shared" si="68"/>
        <v>0</v>
      </c>
      <c r="AG249" s="205"/>
      <c r="AH249" s="146"/>
      <c r="AI249" s="146"/>
      <c r="AJ249" s="146"/>
      <c r="AK249" s="146"/>
      <c r="AL249" s="138">
        <f t="shared" si="81"/>
        <v>0</v>
      </c>
      <c r="AM249" s="160"/>
      <c r="AN249" s="146"/>
      <c r="AO249" s="146"/>
      <c r="AP249" s="146"/>
      <c r="AQ249" s="146"/>
      <c r="AR249" s="138">
        <f t="shared" si="83"/>
        <v>0</v>
      </c>
      <c r="AS249" s="160"/>
      <c r="AT249" s="146"/>
      <c r="AU249" s="146"/>
      <c r="AV249" s="146"/>
      <c r="AW249" s="146"/>
      <c r="AX249" s="138">
        <f t="shared" si="84"/>
        <v>0</v>
      </c>
      <c r="AY249" s="172"/>
      <c r="AZ249" s="137"/>
      <c r="BA249" s="137"/>
      <c r="BB249" s="137"/>
      <c r="BC249" s="137"/>
      <c r="BD249" s="138">
        <f t="shared" si="85"/>
        <v>0</v>
      </c>
      <c r="BE249" s="172">
        <f t="shared" si="69"/>
        <v>0</v>
      </c>
      <c r="BF249" s="137">
        <f t="shared" si="70"/>
        <v>0</v>
      </c>
      <c r="BG249" s="137">
        <f t="shared" si="71"/>
        <v>0</v>
      </c>
      <c r="BH249" s="137">
        <f t="shared" si="72"/>
        <v>0</v>
      </c>
      <c r="BI249" s="137">
        <f t="shared" si="73"/>
        <v>64000</v>
      </c>
      <c r="BJ249" s="173">
        <f t="shared" si="74"/>
        <v>64000</v>
      </c>
      <c r="BK249" s="172">
        <f t="shared" si="75"/>
        <v>0</v>
      </c>
      <c r="BL249" s="137">
        <f t="shared" si="76"/>
        <v>0</v>
      </c>
      <c r="BM249" s="137">
        <f t="shared" si="77"/>
        <v>0</v>
      </c>
      <c r="BN249" s="137">
        <f t="shared" si="78"/>
        <v>0</v>
      </c>
      <c r="BO249" s="137">
        <f t="shared" si="79"/>
        <v>0</v>
      </c>
      <c r="BP249" s="173">
        <f t="shared" si="87"/>
        <v>0</v>
      </c>
      <c r="BQ249" s="140"/>
      <c r="BR249" s="141"/>
      <c r="BS249" s="142"/>
      <c r="BT249" s="146"/>
      <c r="BU249" s="142"/>
      <c r="BV249" s="144"/>
      <c r="BW249" s="145"/>
      <c r="BX249" s="142"/>
      <c r="BY249" s="144"/>
    </row>
    <row r="250" spans="1:77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86"/>
        <v>0</v>
      </c>
      <c r="O250" s="366"/>
      <c r="P250" s="174"/>
      <c r="Q250" s="174"/>
      <c r="R250" s="174"/>
      <c r="S250" s="174"/>
      <c r="T250" s="367">
        <f t="shared" si="80"/>
        <v>0</v>
      </c>
      <c r="U250" s="172"/>
      <c r="V250" s="137"/>
      <c r="W250" s="137"/>
      <c r="X250" s="137"/>
      <c r="Y250" s="137">
        <v>101600</v>
      </c>
      <c r="Z250" s="138">
        <f t="shared" si="82"/>
        <v>101600</v>
      </c>
      <c r="AA250" s="160"/>
      <c r="AB250" s="146"/>
      <c r="AC250" s="146"/>
      <c r="AD250" s="146"/>
      <c r="AE250" s="146"/>
      <c r="AF250" s="138">
        <f t="shared" si="68"/>
        <v>0</v>
      </c>
      <c r="AG250" s="205"/>
      <c r="AH250" s="146"/>
      <c r="AI250" s="146"/>
      <c r="AJ250" s="146"/>
      <c r="AK250" s="146"/>
      <c r="AL250" s="138">
        <f t="shared" si="81"/>
        <v>0</v>
      </c>
      <c r="AM250" s="160"/>
      <c r="AN250" s="146"/>
      <c r="AO250" s="146"/>
      <c r="AP250" s="146"/>
      <c r="AQ250" s="146"/>
      <c r="AR250" s="138">
        <f t="shared" si="83"/>
        <v>0</v>
      </c>
      <c r="AS250" s="160"/>
      <c r="AT250" s="146"/>
      <c r="AU250" s="146"/>
      <c r="AV250" s="146"/>
      <c r="AW250" s="146"/>
      <c r="AX250" s="138">
        <f t="shared" si="84"/>
        <v>0</v>
      </c>
      <c r="AY250" s="172"/>
      <c r="AZ250" s="137"/>
      <c r="BA250" s="137"/>
      <c r="BB250" s="137"/>
      <c r="BC250" s="137"/>
      <c r="BD250" s="138">
        <f t="shared" si="85"/>
        <v>0</v>
      </c>
      <c r="BE250" s="172">
        <f t="shared" si="69"/>
        <v>0</v>
      </c>
      <c r="BF250" s="137">
        <f t="shared" si="70"/>
        <v>0</v>
      </c>
      <c r="BG250" s="137">
        <f t="shared" si="71"/>
        <v>0</v>
      </c>
      <c r="BH250" s="137">
        <f t="shared" si="72"/>
        <v>0</v>
      </c>
      <c r="BI250" s="137">
        <f t="shared" si="73"/>
        <v>101600</v>
      </c>
      <c r="BJ250" s="173">
        <f t="shared" si="74"/>
        <v>101600</v>
      </c>
      <c r="BK250" s="172">
        <f t="shared" si="75"/>
        <v>0</v>
      </c>
      <c r="BL250" s="137">
        <f t="shared" si="76"/>
        <v>0</v>
      </c>
      <c r="BM250" s="137">
        <f t="shared" si="77"/>
        <v>0</v>
      </c>
      <c r="BN250" s="137">
        <f t="shared" si="78"/>
        <v>0</v>
      </c>
      <c r="BO250" s="137">
        <f t="shared" si="79"/>
        <v>0</v>
      </c>
      <c r="BP250" s="173">
        <f t="shared" si="87"/>
        <v>0</v>
      </c>
      <c r="BQ250" s="140"/>
      <c r="BR250" s="141"/>
      <c r="BS250" s="142"/>
      <c r="BT250" s="146"/>
      <c r="BU250" s="142"/>
      <c r="BV250" s="144"/>
      <c r="BW250" s="145"/>
      <c r="BX250" s="142"/>
      <c r="BY250" s="144"/>
    </row>
    <row r="251" spans="1:77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86"/>
        <v>0</v>
      </c>
      <c r="O251" s="366"/>
      <c r="P251" s="174"/>
      <c r="Q251" s="174"/>
      <c r="R251" s="174"/>
      <c r="S251" s="174"/>
      <c r="T251" s="367">
        <f t="shared" si="80"/>
        <v>0</v>
      </c>
      <c r="U251" s="172"/>
      <c r="V251" s="137"/>
      <c r="W251" s="137"/>
      <c r="X251" s="137"/>
      <c r="Y251" s="137">
        <v>64000</v>
      </c>
      <c r="Z251" s="138">
        <f t="shared" si="82"/>
        <v>64000</v>
      </c>
      <c r="AA251" s="160"/>
      <c r="AB251" s="146"/>
      <c r="AC251" s="146"/>
      <c r="AD251" s="146"/>
      <c r="AE251" s="146"/>
      <c r="AF251" s="138">
        <f t="shared" si="68"/>
        <v>0</v>
      </c>
      <c r="AG251" s="205"/>
      <c r="AH251" s="146"/>
      <c r="AI251" s="146"/>
      <c r="AJ251" s="146"/>
      <c r="AK251" s="146"/>
      <c r="AL251" s="138">
        <f t="shared" si="81"/>
        <v>0</v>
      </c>
      <c r="AM251" s="160"/>
      <c r="AN251" s="146"/>
      <c r="AO251" s="146"/>
      <c r="AP251" s="146"/>
      <c r="AQ251" s="146"/>
      <c r="AR251" s="138">
        <f t="shared" si="83"/>
        <v>0</v>
      </c>
      <c r="AS251" s="160"/>
      <c r="AT251" s="146"/>
      <c r="AU251" s="146"/>
      <c r="AV251" s="146"/>
      <c r="AW251" s="146"/>
      <c r="AX251" s="138">
        <f t="shared" si="84"/>
        <v>0</v>
      </c>
      <c r="AY251" s="172"/>
      <c r="AZ251" s="137"/>
      <c r="BA251" s="137"/>
      <c r="BB251" s="137"/>
      <c r="BC251" s="137"/>
      <c r="BD251" s="138">
        <f t="shared" si="85"/>
        <v>0</v>
      </c>
      <c r="BE251" s="172">
        <f t="shared" si="69"/>
        <v>0</v>
      </c>
      <c r="BF251" s="137">
        <f t="shared" si="70"/>
        <v>0</v>
      </c>
      <c r="BG251" s="137">
        <f t="shared" si="71"/>
        <v>0</v>
      </c>
      <c r="BH251" s="137">
        <f t="shared" si="72"/>
        <v>0</v>
      </c>
      <c r="BI251" s="137">
        <f t="shared" si="73"/>
        <v>64000</v>
      </c>
      <c r="BJ251" s="173">
        <f t="shared" si="74"/>
        <v>64000</v>
      </c>
      <c r="BK251" s="172">
        <f t="shared" si="75"/>
        <v>0</v>
      </c>
      <c r="BL251" s="137">
        <f t="shared" si="76"/>
        <v>0</v>
      </c>
      <c r="BM251" s="137">
        <f t="shared" si="77"/>
        <v>0</v>
      </c>
      <c r="BN251" s="137">
        <f t="shared" si="78"/>
        <v>0</v>
      </c>
      <c r="BO251" s="137">
        <f t="shared" si="79"/>
        <v>0</v>
      </c>
      <c r="BP251" s="173">
        <f t="shared" si="87"/>
        <v>0</v>
      </c>
      <c r="BQ251" s="140"/>
      <c r="BR251" s="141"/>
      <c r="BS251" s="142"/>
      <c r="BT251" s="146"/>
      <c r="BU251" s="142"/>
      <c r="BV251" s="144"/>
      <c r="BW251" s="145"/>
      <c r="BX251" s="142"/>
      <c r="BY251" s="144"/>
    </row>
    <row r="252" spans="1:77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86"/>
        <v>0</v>
      </c>
      <c r="O252" s="366"/>
      <c r="P252" s="174"/>
      <c r="Q252" s="174"/>
      <c r="R252" s="174"/>
      <c r="S252" s="174"/>
      <c r="T252" s="367">
        <f t="shared" si="80"/>
        <v>0</v>
      </c>
      <c r="U252" s="172"/>
      <c r="V252" s="137"/>
      <c r="W252" s="137"/>
      <c r="X252" s="137"/>
      <c r="Y252" s="137">
        <v>208000</v>
      </c>
      <c r="Z252" s="138">
        <f t="shared" si="82"/>
        <v>208000</v>
      </c>
      <c r="AA252" s="160"/>
      <c r="AB252" s="146"/>
      <c r="AC252" s="146"/>
      <c r="AD252" s="146"/>
      <c r="AE252" s="146"/>
      <c r="AF252" s="138">
        <f t="shared" si="68"/>
        <v>0</v>
      </c>
      <c r="AG252" s="205"/>
      <c r="AH252" s="146"/>
      <c r="AI252" s="146"/>
      <c r="AJ252" s="146"/>
      <c r="AK252" s="146"/>
      <c r="AL252" s="138">
        <f t="shared" si="81"/>
        <v>0</v>
      </c>
      <c r="AM252" s="160"/>
      <c r="AN252" s="146"/>
      <c r="AO252" s="146"/>
      <c r="AP252" s="146"/>
      <c r="AQ252" s="146"/>
      <c r="AR252" s="138">
        <f t="shared" si="83"/>
        <v>0</v>
      </c>
      <c r="AS252" s="160"/>
      <c r="AT252" s="146"/>
      <c r="AU252" s="146"/>
      <c r="AV252" s="146"/>
      <c r="AW252" s="146"/>
      <c r="AX252" s="138">
        <f t="shared" si="84"/>
        <v>0</v>
      </c>
      <c r="AY252" s="172"/>
      <c r="AZ252" s="137"/>
      <c r="BA252" s="137"/>
      <c r="BB252" s="137"/>
      <c r="BC252" s="137"/>
      <c r="BD252" s="138">
        <f t="shared" si="85"/>
        <v>0</v>
      </c>
      <c r="BE252" s="172">
        <f t="shared" si="69"/>
        <v>0</v>
      </c>
      <c r="BF252" s="137">
        <f t="shared" si="70"/>
        <v>0</v>
      </c>
      <c r="BG252" s="137">
        <f t="shared" si="71"/>
        <v>0</v>
      </c>
      <c r="BH252" s="137">
        <f t="shared" si="72"/>
        <v>0</v>
      </c>
      <c r="BI252" s="137">
        <f t="shared" si="73"/>
        <v>208000</v>
      </c>
      <c r="BJ252" s="173">
        <f t="shared" si="74"/>
        <v>208000</v>
      </c>
      <c r="BK252" s="172">
        <f t="shared" si="75"/>
        <v>0</v>
      </c>
      <c r="BL252" s="137">
        <f t="shared" si="76"/>
        <v>0</v>
      </c>
      <c r="BM252" s="137">
        <f t="shared" si="77"/>
        <v>0</v>
      </c>
      <c r="BN252" s="137">
        <f t="shared" si="78"/>
        <v>0</v>
      </c>
      <c r="BO252" s="137">
        <f t="shared" si="79"/>
        <v>0</v>
      </c>
      <c r="BP252" s="173">
        <f t="shared" si="87"/>
        <v>0</v>
      </c>
      <c r="BQ252" s="140"/>
      <c r="BR252" s="141"/>
      <c r="BS252" s="142"/>
      <c r="BT252" s="146"/>
      <c r="BU252" s="142"/>
      <c r="BV252" s="144"/>
      <c r="BW252" s="145"/>
      <c r="BX252" s="142"/>
      <c r="BY252" s="144"/>
    </row>
    <row r="253" spans="1:77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86"/>
        <v>0</v>
      </c>
      <c r="O253" s="366"/>
      <c r="P253" s="174"/>
      <c r="Q253" s="174"/>
      <c r="R253" s="174"/>
      <c r="S253" s="174"/>
      <c r="T253" s="367">
        <f t="shared" si="80"/>
        <v>0</v>
      </c>
      <c r="U253" s="172"/>
      <c r="V253" s="137"/>
      <c r="W253" s="137"/>
      <c r="X253" s="137"/>
      <c r="Y253" s="137"/>
      <c r="Z253" s="138">
        <f t="shared" si="82"/>
        <v>0</v>
      </c>
      <c r="AA253" s="160"/>
      <c r="AB253" s="146"/>
      <c r="AC253" s="146"/>
      <c r="AD253" s="146"/>
      <c r="AE253" s="146"/>
      <c r="AF253" s="138">
        <f t="shared" si="68"/>
        <v>0</v>
      </c>
      <c r="AG253" s="205"/>
      <c r="AH253" s="146"/>
      <c r="AI253" s="146"/>
      <c r="AJ253" s="146"/>
      <c r="AK253" s="146"/>
      <c r="AL253" s="138">
        <f t="shared" si="81"/>
        <v>0</v>
      </c>
      <c r="AM253" s="160"/>
      <c r="AN253" s="146"/>
      <c r="AO253" s="146"/>
      <c r="AP253" s="146"/>
      <c r="AQ253" s="146"/>
      <c r="AR253" s="138">
        <f t="shared" si="83"/>
        <v>0</v>
      </c>
      <c r="AS253" s="160"/>
      <c r="AT253" s="146"/>
      <c r="AU253" s="146"/>
      <c r="AV253" s="146"/>
      <c r="AW253" s="146"/>
      <c r="AX253" s="138">
        <f t="shared" si="84"/>
        <v>0</v>
      </c>
      <c r="AY253" s="172"/>
      <c r="AZ253" s="137"/>
      <c r="BA253" s="137"/>
      <c r="BB253" s="137"/>
      <c r="BC253" s="137"/>
      <c r="BD253" s="138">
        <f t="shared" si="85"/>
        <v>0</v>
      </c>
      <c r="BE253" s="172">
        <f t="shared" si="69"/>
        <v>0</v>
      </c>
      <c r="BF253" s="137">
        <f t="shared" si="70"/>
        <v>0</v>
      </c>
      <c r="BG253" s="137">
        <f t="shared" si="71"/>
        <v>0</v>
      </c>
      <c r="BH253" s="137">
        <f t="shared" si="72"/>
        <v>0</v>
      </c>
      <c r="BI253" s="137">
        <f t="shared" si="73"/>
        <v>0</v>
      </c>
      <c r="BJ253" s="173">
        <f t="shared" si="74"/>
        <v>0</v>
      </c>
      <c r="BK253" s="172">
        <f t="shared" si="75"/>
        <v>0</v>
      </c>
      <c r="BL253" s="137">
        <f t="shared" si="76"/>
        <v>0</v>
      </c>
      <c r="BM253" s="137">
        <f t="shared" si="77"/>
        <v>0</v>
      </c>
      <c r="BN253" s="137">
        <f t="shared" si="78"/>
        <v>0</v>
      </c>
      <c r="BO253" s="137">
        <f t="shared" si="79"/>
        <v>0</v>
      </c>
      <c r="BP253" s="173">
        <f t="shared" si="87"/>
        <v>0</v>
      </c>
      <c r="BQ253" s="140"/>
      <c r="BR253" s="141"/>
      <c r="BS253" s="142"/>
      <c r="BT253" s="146"/>
      <c r="BU253" s="142"/>
      <c r="BV253" s="144"/>
      <c r="BW253" s="145"/>
      <c r="BX253" s="142"/>
      <c r="BY253" s="144"/>
    </row>
    <row r="254" spans="1:77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86"/>
        <v>134875</v>
      </c>
      <c r="O254" s="366"/>
      <c r="P254" s="174"/>
      <c r="Q254" s="174"/>
      <c r="R254" s="174"/>
      <c r="S254" s="174"/>
      <c r="T254" s="367">
        <f t="shared" si="80"/>
        <v>0</v>
      </c>
      <c r="U254" s="172"/>
      <c r="V254" s="137"/>
      <c r="W254" s="137"/>
      <c r="X254" s="137"/>
      <c r="Y254" s="137">
        <v>48000</v>
      </c>
      <c r="Z254" s="138">
        <f t="shared" si="82"/>
        <v>48000</v>
      </c>
      <c r="AA254" s="160"/>
      <c r="AB254" s="146"/>
      <c r="AC254" s="146"/>
      <c r="AD254" s="146"/>
      <c r="AE254" s="146"/>
      <c r="AF254" s="138">
        <f t="shared" si="68"/>
        <v>0</v>
      </c>
      <c r="AG254" s="205"/>
      <c r="AH254" s="146"/>
      <c r="AI254" s="146"/>
      <c r="AJ254" s="146"/>
      <c r="AK254" s="146">
        <v>120000</v>
      </c>
      <c r="AL254" s="138">
        <f t="shared" si="81"/>
        <v>120000</v>
      </c>
      <c r="AM254" s="160"/>
      <c r="AN254" s="146"/>
      <c r="AO254" s="146"/>
      <c r="AP254" s="146"/>
      <c r="AQ254" s="146"/>
      <c r="AR254" s="138">
        <f t="shared" si="83"/>
        <v>0</v>
      </c>
      <c r="AS254" s="160"/>
      <c r="AT254" s="146"/>
      <c r="AU254" s="146"/>
      <c r="AV254" s="146"/>
      <c r="AW254" s="146"/>
      <c r="AX254" s="138">
        <f t="shared" si="84"/>
        <v>0</v>
      </c>
      <c r="AY254" s="172"/>
      <c r="AZ254" s="137"/>
      <c r="BA254" s="137"/>
      <c r="BB254" s="137"/>
      <c r="BC254" s="137"/>
      <c r="BD254" s="138">
        <f t="shared" si="85"/>
        <v>0</v>
      </c>
      <c r="BE254" s="172">
        <f t="shared" si="69"/>
        <v>0</v>
      </c>
      <c r="BF254" s="137">
        <f t="shared" si="70"/>
        <v>134875</v>
      </c>
      <c r="BG254" s="137">
        <f t="shared" si="71"/>
        <v>0</v>
      </c>
      <c r="BH254" s="137">
        <f t="shared" si="72"/>
        <v>0</v>
      </c>
      <c r="BI254" s="137">
        <f t="shared" si="73"/>
        <v>168000</v>
      </c>
      <c r="BJ254" s="173">
        <f t="shared" si="74"/>
        <v>302875</v>
      </c>
      <c r="BK254" s="172">
        <f t="shared" si="75"/>
        <v>0</v>
      </c>
      <c r="BL254" s="137">
        <f t="shared" si="76"/>
        <v>0</v>
      </c>
      <c r="BM254" s="137">
        <f t="shared" si="77"/>
        <v>0</v>
      </c>
      <c r="BN254" s="137">
        <f t="shared" si="78"/>
        <v>0</v>
      </c>
      <c r="BO254" s="137">
        <f t="shared" si="79"/>
        <v>0</v>
      </c>
      <c r="BP254" s="173">
        <f t="shared" si="87"/>
        <v>0</v>
      </c>
      <c r="BQ254" s="140"/>
      <c r="BR254" s="141"/>
      <c r="BS254" s="142"/>
      <c r="BT254" s="146"/>
      <c r="BU254" s="142"/>
      <c r="BV254" s="144"/>
      <c r="BW254" s="145">
        <v>47021</v>
      </c>
      <c r="BX254" s="142" t="s">
        <v>4961</v>
      </c>
      <c r="BY254" s="144">
        <v>44648</v>
      </c>
    </row>
    <row r="255" spans="1:77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86"/>
        <v>356525</v>
      </c>
      <c r="O255" s="366"/>
      <c r="P255" s="174"/>
      <c r="Q255" s="174"/>
      <c r="R255" s="174"/>
      <c r="S255" s="174"/>
      <c r="T255" s="367">
        <f t="shared" si="80"/>
        <v>0</v>
      </c>
      <c r="U255" s="172"/>
      <c r="V255" s="137"/>
      <c r="W255" s="137"/>
      <c r="X255" s="137"/>
      <c r="Y255" s="137"/>
      <c r="Z255" s="138">
        <f t="shared" si="82"/>
        <v>0</v>
      </c>
      <c r="AA255" s="160"/>
      <c r="AB255" s="146"/>
      <c r="AC255" s="146"/>
      <c r="AD255" s="146"/>
      <c r="AE255" s="146">
        <v>786000</v>
      </c>
      <c r="AF255" s="138">
        <f t="shared" si="68"/>
        <v>786000</v>
      </c>
      <c r="AG255" s="205"/>
      <c r="AH255" s="146"/>
      <c r="AI255" s="146"/>
      <c r="AJ255" s="146"/>
      <c r="AK255" s="146">
        <v>399000</v>
      </c>
      <c r="AL255" s="138">
        <f t="shared" si="81"/>
        <v>399000</v>
      </c>
      <c r="AM255" s="160"/>
      <c r="AN255" s="146"/>
      <c r="AO255" s="146"/>
      <c r="AP255" s="146"/>
      <c r="AQ255" s="146"/>
      <c r="AR255" s="138">
        <f t="shared" si="83"/>
        <v>0</v>
      </c>
      <c r="AS255" s="160"/>
      <c r="AT255" s="146"/>
      <c r="AU255" s="146"/>
      <c r="AV255" s="146"/>
      <c r="AW255" s="146"/>
      <c r="AX255" s="138">
        <f t="shared" si="84"/>
        <v>0</v>
      </c>
      <c r="AY255" s="172"/>
      <c r="AZ255" s="137"/>
      <c r="BA255" s="137"/>
      <c r="BB255" s="137"/>
      <c r="BC255" s="137"/>
      <c r="BD255" s="138">
        <f t="shared" si="85"/>
        <v>0</v>
      </c>
      <c r="BE255" s="172">
        <f t="shared" si="69"/>
        <v>0</v>
      </c>
      <c r="BF255" s="137">
        <f t="shared" si="70"/>
        <v>356525</v>
      </c>
      <c r="BG255" s="137">
        <f t="shared" si="71"/>
        <v>0</v>
      </c>
      <c r="BH255" s="137">
        <f t="shared" si="72"/>
        <v>0</v>
      </c>
      <c r="BI255" s="137">
        <f t="shared" si="73"/>
        <v>1185000</v>
      </c>
      <c r="BJ255" s="173">
        <f t="shared" si="74"/>
        <v>1541525</v>
      </c>
      <c r="BK255" s="172">
        <f t="shared" si="75"/>
        <v>0</v>
      </c>
      <c r="BL255" s="137">
        <f t="shared" si="76"/>
        <v>0</v>
      </c>
      <c r="BM255" s="137">
        <f t="shared" si="77"/>
        <v>0</v>
      </c>
      <c r="BN255" s="137">
        <f t="shared" si="78"/>
        <v>0</v>
      </c>
      <c r="BO255" s="137">
        <f t="shared" si="79"/>
        <v>0</v>
      </c>
      <c r="BP255" s="173">
        <f t="shared" si="87"/>
        <v>0</v>
      </c>
      <c r="BQ255" s="140"/>
      <c r="BR255" s="141"/>
      <c r="BS255" s="142"/>
      <c r="BT255" s="146"/>
      <c r="BU255" s="142"/>
      <c r="BV255" s="144"/>
      <c r="BW255" s="145"/>
      <c r="BX255" s="142"/>
      <c r="BY255" s="144"/>
    </row>
    <row r="256" spans="1:77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86"/>
        <v>242775</v>
      </c>
      <c r="O256" s="366"/>
      <c r="P256" s="174"/>
      <c r="Q256" s="174"/>
      <c r="R256" s="174"/>
      <c r="S256" s="174"/>
      <c r="T256" s="367">
        <f t="shared" si="80"/>
        <v>0</v>
      </c>
      <c r="U256" s="172"/>
      <c r="V256" s="137"/>
      <c r="W256" s="137"/>
      <c r="X256" s="137"/>
      <c r="Y256" s="137"/>
      <c r="Z256" s="138">
        <f t="shared" si="82"/>
        <v>0</v>
      </c>
      <c r="AA256" s="160"/>
      <c r="AB256" s="146"/>
      <c r="AC256" s="146"/>
      <c r="AD256" s="146"/>
      <c r="AE256" s="146">
        <v>558000</v>
      </c>
      <c r="AF256" s="138">
        <f t="shared" si="68"/>
        <v>558000</v>
      </c>
      <c r="AG256" s="205"/>
      <c r="AH256" s="146"/>
      <c r="AI256" s="146"/>
      <c r="AJ256" s="146"/>
      <c r="AK256" s="146">
        <v>238000</v>
      </c>
      <c r="AL256" s="138">
        <f t="shared" si="81"/>
        <v>238000</v>
      </c>
      <c r="AM256" s="160"/>
      <c r="AN256" s="146"/>
      <c r="AO256" s="146"/>
      <c r="AP256" s="146"/>
      <c r="AQ256" s="146"/>
      <c r="AR256" s="138">
        <f t="shared" si="83"/>
        <v>0</v>
      </c>
      <c r="AS256" s="160"/>
      <c r="AT256" s="146"/>
      <c r="AU256" s="146"/>
      <c r="AV256" s="146"/>
      <c r="AW256" s="146"/>
      <c r="AX256" s="138">
        <f t="shared" si="84"/>
        <v>0</v>
      </c>
      <c r="AY256" s="172"/>
      <c r="AZ256" s="137"/>
      <c r="BA256" s="137"/>
      <c r="BB256" s="137"/>
      <c r="BC256" s="137"/>
      <c r="BD256" s="138">
        <f t="shared" si="85"/>
        <v>0</v>
      </c>
      <c r="BE256" s="172">
        <f t="shared" si="69"/>
        <v>0</v>
      </c>
      <c r="BF256" s="137">
        <f t="shared" si="70"/>
        <v>242775</v>
      </c>
      <c r="BG256" s="137">
        <f t="shared" si="71"/>
        <v>0</v>
      </c>
      <c r="BH256" s="137">
        <f t="shared" si="72"/>
        <v>0</v>
      </c>
      <c r="BI256" s="137">
        <f t="shared" si="73"/>
        <v>796000</v>
      </c>
      <c r="BJ256" s="173">
        <f t="shared" si="74"/>
        <v>1038775</v>
      </c>
      <c r="BK256" s="172">
        <f t="shared" si="75"/>
        <v>0</v>
      </c>
      <c r="BL256" s="137">
        <f t="shared" si="76"/>
        <v>0</v>
      </c>
      <c r="BM256" s="137">
        <f t="shared" si="77"/>
        <v>0</v>
      </c>
      <c r="BN256" s="137">
        <f t="shared" si="78"/>
        <v>0</v>
      </c>
      <c r="BO256" s="137">
        <f t="shared" si="79"/>
        <v>0</v>
      </c>
      <c r="BP256" s="173">
        <f t="shared" si="87"/>
        <v>0</v>
      </c>
      <c r="BQ256" s="140"/>
      <c r="BR256" s="141"/>
      <c r="BS256" s="142"/>
      <c r="BT256" s="146"/>
      <c r="BU256" s="142"/>
      <c r="BV256" s="144"/>
      <c r="BW256" s="145">
        <v>4286</v>
      </c>
      <c r="BX256" s="142" t="s">
        <v>4829</v>
      </c>
      <c r="BY256" s="144">
        <v>44601</v>
      </c>
    </row>
    <row r="257" spans="1:77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86"/>
        <v>103675</v>
      </c>
      <c r="O257" s="366"/>
      <c r="P257" s="174"/>
      <c r="Q257" s="174"/>
      <c r="R257" s="174"/>
      <c r="S257" s="174"/>
      <c r="T257" s="367">
        <f t="shared" si="80"/>
        <v>0</v>
      </c>
      <c r="U257" s="172"/>
      <c r="V257" s="137"/>
      <c r="W257" s="137"/>
      <c r="X257" s="137"/>
      <c r="Y257" s="137"/>
      <c r="Z257" s="138">
        <f t="shared" si="82"/>
        <v>0</v>
      </c>
      <c r="AA257" s="160"/>
      <c r="AB257" s="146"/>
      <c r="AC257" s="146"/>
      <c r="AD257" s="146"/>
      <c r="AE257" s="146">
        <v>612000</v>
      </c>
      <c r="AF257" s="138">
        <f t="shared" si="68"/>
        <v>612000</v>
      </c>
      <c r="AG257" s="205"/>
      <c r="AH257" s="146"/>
      <c r="AI257" s="146"/>
      <c r="AJ257" s="146"/>
      <c r="AK257" s="146">
        <v>176000</v>
      </c>
      <c r="AL257" s="138">
        <f t="shared" si="81"/>
        <v>176000</v>
      </c>
      <c r="AM257" s="160"/>
      <c r="AN257" s="146"/>
      <c r="AO257" s="146"/>
      <c r="AP257" s="146"/>
      <c r="AQ257" s="146"/>
      <c r="AR257" s="138">
        <f t="shared" si="83"/>
        <v>0</v>
      </c>
      <c r="AS257" s="160"/>
      <c r="AT257" s="146"/>
      <c r="AU257" s="146"/>
      <c r="AV257" s="146"/>
      <c r="AW257" s="146"/>
      <c r="AX257" s="138">
        <f t="shared" si="84"/>
        <v>0</v>
      </c>
      <c r="AY257" s="172"/>
      <c r="AZ257" s="137"/>
      <c r="BA257" s="137"/>
      <c r="BB257" s="137"/>
      <c r="BC257" s="137"/>
      <c r="BD257" s="138">
        <f t="shared" si="85"/>
        <v>0</v>
      </c>
      <c r="BE257" s="172">
        <f t="shared" si="69"/>
        <v>0</v>
      </c>
      <c r="BF257" s="137">
        <f t="shared" si="70"/>
        <v>103675</v>
      </c>
      <c r="BG257" s="137">
        <f t="shared" si="71"/>
        <v>0</v>
      </c>
      <c r="BH257" s="137">
        <f t="shared" si="72"/>
        <v>0</v>
      </c>
      <c r="BI257" s="137">
        <f t="shared" si="73"/>
        <v>788000</v>
      </c>
      <c r="BJ257" s="173">
        <f t="shared" si="74"/>
        <v>891675</v>
      </c>
      <c r="BK257" s="172">
        <f t="shared" si="75"/>
        <v>0</v>
      </c>
      <c r="BL257" s="137">
        <f t="shared" si="76"/>
        <v>0</v>
      </c>
      <c r="BM257" s="137">
        <f t="shared" si="77"/>
        <v>0</v>
      </c>
      <c r="BN257" s="137">
        <f t="shared" si="78"/>
        <v>0</v>
      </c>
      <c r="BO257" s="137">
        <f t="shared" si="79"/>
        <v>0</v>
      </c>
      <c r="BP257" s="173">
        <f t="shared" si="87"/>
        <v>0</v>
      </c>
      <c r="BQ257" s="140"/>
      <c r="BR257" s="141"/>
      <c r="BS257" s="142"/>
      <c r="BT257" s="146"/>
      <c r="BU257" s="142"/>
      <c r="BV257" s="144"/>
      <c r="BW257" s="145"/>
      <c r="BX257" s="142"/>
      <c r="BY257" s="144"/>
    </row>
    <row r="258" spans="1:77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86"/>
        <v>179400</v>
      </c>
      <c r="O258" s="366"/>
      <c r="P258" s="174"/>
      <c r="Q258" s="174"/>
      <c r="R258" s="174"/>
      <c r="S258" s="174"/>
      <c r="T258" s="367">
        <f t="shared" si="80"/>
        <v>0</v>
      </c>
      <c r="U258" s="172"/>
      <c r="V258" s="137"/>
      <c r="W258" s="137"/>
      <c r="X258" s="137"/>
      <c r="Y258" s="137"/>
      <c r="Z258" s="138">
        <f t="shared" si="82"/>
        <v>0</v>
      </c>
      <c r="AA258" s="160"/>
      <c r="AB258" s="146"/>
      <c r="AC258" s="146"/>
      <c r="AD258" s="146"/>
      <c r="AE258" s="146">
        <v>444000</v>
      </c>
      <c r="AF258" s="138">
        <f t="shared" ref="AF258:AF321" si="88">SUM(AA258:AE258)</f>
        <v>444000</v>
      </c>
      <c r="AG258" s="205"/>
      <c r="AH258" s="146"/>
      <c r="AI258" s="146"/>
      <c r="AJ258" s="146"/>
      <c r="AK258" s="146">
        <v>93000</v>
      </c>
      <c r="AL258" s="138">
        <f t="shared" si="81"/>
        <v>93000</v>
      </c>
      <c r="AM258" s="160"/>
      <c r="AN258" s="146"/>
      <c r="AO258" s="146"/>
      <c r="AP258" s="146"/>
      <c r="AQ258" s="146"/>
      <c r="AR258" s="138">
        <f t="shared" si="83"/>
        <v>0</v>
      </c>
      <c r="AS258" s="160"/>
      <c r="AT258" s="146"/>
      <c r="AU258" s="146"/>
      <c r="AV258" s="146"/>
      <c r="AW258" s="146"/>
      <c r="AX258" s="138">
        <f t="shared" si="84"/>
        <v>0</v>
      </c>
      <c r="AY258" s="172"/>
      <c r="AZ258" s="137"/>
      <c r="BA258" s="137"/>
      <c r="BB258" s="137"/>
      <c r="BC258" s="137"/>
      <c r="BD258" s="138">
        <f t="shared" si="85"/>
        <v>0</v>
      </c>
      <c r="BE258" s="172">
        <f t="shared" ref="BE258:BE321" si="89">I258+U258+AA258+AG258+AM258+AS258+AY258</f>
        <v>0</v>
      </c>
      <c r="BF258" s="137">
        <f t="shared" ref="BF258:BF321" si="90">J258+V258+AB258+AH258+AN258+AT258+AZ258</f>
        <v>179400</v>
      </c>
      <c r="BG258" s="137">
        <f t="shared" ref="BG258:BG321" si="91">K258+W258+AC258+AI258+AO258+AU258+BA258</f>
        <v>0</v>
      </c>
      <c r="BH258" s="137">
        <f t="shared" ref="BH258:BH321" si="92">L258+X258+AD258+AJ258+AP258+AV258+BB258</f>
        <v>0</v>
      </c>
      <c r="BI258" s="137">
        <f t="shared" ref="BI258:BI321" si="93">M258+Y258+AE258+AK258+AQ258+AW258+BC258</f>
        <v>537000</v>
      </c>
      <c r="BJ258" s="173">
        <f t="shared" ref="BJ258:BJ321" si="94">SUM(BE258:BI258)</f>
        <v>716400</v>
      </c>
      <c r="BK258" s="172">
        <f t="shared" ref="BK258:BK321" si="95">O258</f>
        <v>0</v>
      </c>
      <c r="BL258" s="137">
        <f t="shared" ref="BL258:BL321" si="96">P258</f>
        <v>0</v>
      </c>
      <c r="BM258" s="137">
        <f t="shared" ref="BM258:BM321" si="97">Q258</f>
        <v>0</v>
      </c>
      <c r="BN258" s="137">
        <f t="shared" ref="BN258:BN321" si="98">R258</f>
        <v>0</v>
      </c>
      <c r="BO258" s="137">
        <f t="shared" ref="BO258:BO321" si="99">S258</f>
        <v>0</v>
      </c>
      <c r="BP258" s="173">
        <f t="shared" si="87"/>
        <v>0</v>
      </c>
      <c r="BQ258" s="140"/>
      <c r="BR258" s="141"/>
      <c r="BS258" s="142"/>
      <c r="BT258" s="146"/>
      <c r="BU258" s="142"/>
      <c r="BV258" s="144"/>
      <c r="BW258" s="145"/>
      <c r="BX258" s="142"/>
      <c r="BY258" s="144"/>
    </row>
    <row r="259" spans="1:77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86"/>
        <v>107900</v>
      </c>
      <c r="O259" s="366"/>
      <c r="P259" s="174"/>
      <c r="Q259" s="174"/>
      <c r="R259" s="174"/>
      <c r="S259" s="174"/>
      <c r="T259" s="367">
        <f t="shared" ref="T259:T322" si="100">SUM(O259:S259)</f>
        <v>0</v>
      </c>
      <c r="U259" s="172"/>
      <c r="V259" s="137"/>
      <c r="W259" s="137"/>
      <c r="X259" s="137"/>
      <c r="Y259" s="137"/>
      <c r="Z259" s="138">
        <f t="shared" si="82"/>
        <v>0</v>
      </c>
      <c r="AA259" s="160"/>
      <c r="AB259" s="146"/>
      <c r="AC259" s="146"/>
      <c r="AD259" s="146"/>
      <c r="AE259" s="146">
        <v>296000</v>
      </c>
      <c r="AF259" s="138">
        <f t="shared" si="88"/>
        <v>296000</v>
      </c>
      <c r="AG259" s="205"/>
      <c r="AH259" s="146"/>
      <c r="AI259" s="146"/>
      <c r="AJ259" s="146"/>
      <c r="AK259" s="146">
        <v>61000</v>
      </c>
      <c r="AL259" s="138">
        <f t="shared" ref="AL259:AL322" si="101">SUM(AG259:AK259)</f>
        <v>61000</v>
      </c>
      <c r="AM259" s="160"/>
      <c r="AN259" s="146"/>
      <c r="AO259" s="146"/>
      <c r="AP259" s="146"/>
      <c r="AQ259" s="146"/>
      <c r="AR259" s="138">
        <f t="shared" si="83"/>
        <v>0</v>
      </c>
      <c r="AS259" s="160"/>
      <c r="AT259" s="146"/>
      <c r="AU259" s="146"/>
      <c r="AV259" s="146"/>
      <c r="AW259" s="146"/>
      <c r="AX259" s="138">
        <f t="shared" si="84"/>
        <v>0</v>
      </c>
      <c r="AY259" s="172"/>
      <c r="AZ259" s="137"/>
      <c r="BA259" s="137"/>
      <c r="BB259" s="137"/>
      <c r="BC259" s="137"/>
      <c r="BD259" s="138">
        <f t="shared" si="85"/>
        <v>0</v>
      </c>
      <c r="BE259" s="172">
        <f t="shared" si="89"/>
        <v>0</v>
      </c>
      <c r="BF259" s="137">
        <f t="shared" si="90"/>
        <v>107900</v>
      </c>
      <c r="BG259" s="137">
        <f t="shared" si="91"/>
        <v>0</v>
      </c>
      <c r="BH259" s="137">
        <f t="shared" si="92"/>
        <v>0</v>
      </c>
      <c r="BI259" s="137">
        <f t="shared" si="93"/>
        <v>357000</v>
      </c>
      <c r="BJ259" s="173">
        <f t="shared" si="94"/>
        <v>464900</v>
      </c>
      <c r="BK259" s="172">
        <f t="shared" si="95"/>
        <v>0</v>
      </c>
      <c r="BL259" s="137">
        <f t="shared" si="96"/>
        <v>0</v>
      </c>
      <c r="BM259" s="137">
        <f t="shared" si="97"/>
        <v>0</v>
      </c>
      <c r="BN259" s="137">
        <f t="shared" si="98"/>
        <v>0</v>
      </c>
      <c r="BO259" s="137">
        <f t="shared" si="99"/>
        <v>0</v>
      </c>
      <c r="BP259" s="173">
        <f t="shared" si="87"/>
        <v>0</v>
      </c>
      <c r="BQ259" s="140"/>
      <c r="BR259" s="141"/>
      <c r="BS259" s="142"/>
      <c r="BT259" s="146"/>
      <c r="BU259" s="142"/>
      <c r="BV259" s="144"/>
      <c r="BW259" s="145">
        <v>3480</v>
      </c>
      <c r="BX259" s="142" t="s">
        <v>5023</v>
      </c>
      <c r="BY259" s="144">
        <v>44658</v>
      </c>
    </row>
    <row r="260" spans="1:77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86"/>
        <v>139100</v>
      </c>
      <c r="O260" s="366"/>
      <c r="P260" s="174"/>
      <c r="Q260" s="174"/>
      <c r="R260" s="174"/>
      <c r="S260" s="174"/>
      <c r="T260" s="367">
        <f t="shared" si="100"/>
        <v>0</v>
      </c>
      <c r="U260" s="172"/>
      <c r="V260" s="137"/>
      <c r="W260" s="137"/>
      <c r="X260" s="137"/>
      <c r="Y260" s="137"/>
      <c r="Z260" s="138">
        <f t="shared" si="82"/>
        <v>0</v>
      </c>
      <c r="AA260" s="160"/>
      <c r="AB260" s="146"/>
      <c r="AC260" s="146"/>
      <c r="AD260" s="146"/>
      <c r="AE260" s="146">
        <v>425000</v>
      </c>
      <c r="AF260" s="138">
        <f t="shared" si="88"/>
        <v>425000</v>
      </c>
      <c r="AG260" s="205"/>
      <c r="AH260" s="146"/>
      <c r="AI260" s="146"/>
      <c r="AJ260" s="146"/>
      <c r="AK260" s="146">
        <v>240000</v>
      </c>
      <c r="AL260" s="138">
        <f t="shared" si="101"/>
        <v>240000</v>
      </c>
      <c r="AM260" s="160"/>
      <c r="AN260" s="146"/>
      <c r="AO260" s="146"/>
      <c r="AP260" s="146"/>
      <c r="AQ260" s="146"/>
      <c r="AR260" s="138">
        <f t="shared" si="83"/>
        <v>0</v>
      </c>
      <c r="AS260" s="160"/>
      <c r="AT260" s="146"/>
      <c r="AU260" s="146"/>
      <c r="AV260" s="146"/>
      <c r="AW260" s="146"/>
      <c r="AX260" s="138">
        <f t="shared" si="84"/>
        <v>0</v>
      </c>
      <c r="AY260" s="172"/>
      <c r="AZ260" s="137"/>
      <c r="BA260" s="137"/>
      <c r="BB260" s="137"/>
      <c r="BC260" s="137"/>
      <c r="BD260" s="138">
        <f t="shared" si="85"/>
        <v>0</v>
      </c>
      <c r="BE260" s="172">
        <f t="shared" si="89"/>
        <v>0</v>
      </c>
      <c r="BF260" s="137">
        <f t="shared" si="90"/>
        <v>139100</v>
      </c>
      <c r="BG260" s="137">
        <f t="shared" si="91"/>
        <v>0</v>
      </c>
      <c r="BH260" s="137">
        <f t="shared" si="92"/>
        <v>0</v>
      </c>
      <c r="BI260" s="137">
        <f t="shared" si="93"/>
        <v>665000</v>
      </c>
      <c r="BJ260" s="173">
        <f t="shared" si="94"/>
        <v>804100</v>
      </c>
      <c r="BK260" s="172">
        <f t="shared" si="95"/>
        <v>0</v>
      </c>
      <c r="BL260" s="137">
        <f t="shared" si="96"/>
        <v>0</v>
      </c>
      <c r="BM260" s="137">
        <f t="shared" si="97"/>
        <v>0</v>
      </c>
      <c r="BN260" s="137">
        <f t="shared" si="98"/>
        <v>0</v>
      </c>
      <c r="BO260" s="137">
        <f t="shared" si="99"/>
        <v>0</v>
      </c>
      <c r="BP260" s="173">
        <f t="shared" si="87"/>
        <v>0</v>
      </c>
      <c r="BQ260" s="140"/>
      <c r="BR260" s="141"/>
      <c r="BS260" s="142"/>
      <c r="BT260" s="146"/>
      <c r="BU260" s="142"/>
      <c r="BV260" s="144"/>
      <c r="BW260" s="145"/>
      <c r="BX260" s="142"/>
      <c r="BY260" s="144"/>
    </row>
    <row r="261" spans="1:77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86"/>
        <v>180050</v>
      </c>
      <c r="O261" s="366"/>
      <c r="P261" s="174"/>
      <c r="Q261" s="174"/>
      <c r="R261" s="174"/>
      <c r="S261" s="174"/>
      <c r="T261" s="367">
        <f t="shared" si="100"/>
        <v>0</v>
      </c>
      <c r="U261" s="172"/>
      <c r="V261" s="137"/>
      <c r="W261" s="137"/>
      <c r="X261" s="137"/>
      <c r="Y261" s="137"/>
      <c r="Z261" s="138">
        <f t="shared" si="82"/>
        <v>0</v>
      </c>
      <c r="AA261" s="160"/>
      <c r="AB261" s="146"/>
      <c r="AC261" s="146"/>
      <c r="AD261" s="146"/>
      <c r="AE261" s="146">
        <v>418000</v>
      </c>
      <c r="AF261" s="138">
        <f t="shared" si="88"/>
        <v>418000</v>
      </c>
      <c r="AG261" s="205"/>
      <c r="AH261" s="146"/>
      <c r="AI261" s="146"/>
      <c r="AJ261" s="146"/>
      <c r="AK261" s="146">
        <v>213000</v>
      </c>
      <c r="AL261" s="138">
        <f t="shared" si="101"/>
        <v>213000</v>
      </c>
      <c r="AM261" s="160"/>
      <c r="AN261" s="146"/>
      <c r="AO261" s="146"/>
      <c r="AP261" s="146"/>
      <c r="AQ261" s="146"/>
      <c r="AR261" s="138">
        <f t="shared" si="83"/>
        <v>0</v>
      </c>
      <c r="AS261" s="160"/>
      <c r="AT261" s="146"/>
      <c r="AU261" s="146"/>
      <c r="AV261" s="146"/>
      <c r="AW261" s="146"/>
      <c r="AX261" s="138">
        <f t="shared" si="84"/>
        <v>0</v>
      </c>
      <c r="AY261" s="172"/>
      <c r="AZ261" s="137"/>
      <c r="BA261" s="137"/>
      <c r="BB261" s="137"/>
      <c r="BC261" s="137"/>
      <c r="BD261" s="138">
        <f t="shared" si="85"/>
        <v>0</v>
      </c>
      <c r="BE261" s="172">
        <f t="shared" si="89"/>
        <v>0</v>
      </c>
      <c r="BF261" s="137">
        <f t="shared" si="90"/>
        <v>180050</v>
      </c>
      <c r="BG261" s="137">
        <f t="shared" si="91"/>
        <v>0</v>
      </c>
      <c r="BH261" s="137">
        <f t="shared" si="92"/>
        <v>0</v>
      </c>
      <c r="BI261" s="137">
        <f t="shared" si="93"/>
        <v>631000</v>
      </c>
      <c r="BJ261" s="173">
        <f t="shared" si="94"/>
        <v>811050</v>
      </c>
      <c r="BK261" s="172">
        <f t="shared" si="95"/>
        <v>0</v>
      </c>
      <c r="BL261" s="137">
        <f t="shared" si="96"/>
        <v>0</v>
      </c>
      <c r="BM261" s="137">
        <f t="shared" si="97"/>
        <v>0</v>
      </c>
      <c r="BN261" s="137">
        <f t="shared" si="98"/>
        <v>0</v>
      </c>
      <c r="BO261" s="137">
        <f t="shared" si="99"/>
        <v>0</v>
      </c>
      <c r="BP261" s="173">
        <f t="shared" si="87"/>
        <v>0</v>
      </c>
      <c r="BQ261" s="140"/>
      <c r="BR261" s="141"/>
      <c r="BS261" s="142"/>
      <c r="BT261" s="146"/>
      <c r="BU261" s="142"/>
      <c r="BV261" s="144"/>
      <c r="BW261" s="145"/>
      <c r="BX261" s="142"/>
      <c r="BY261" s="144"/>
    </row>
    <row r="262" spans="1:77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86"/>
        <v>3250</v>
      </c>
      <c r="O262" s="366"/>
      <c r="P262" s="174"/>
      <c r="Q262" s="174"/>
      <c r="R262" s="174"/>
      <c r="S262" s="174"/>
      <c r="T262" s="367">
        <f t="shared" si="100"/>
        <v>0</v>
      </c>
      <c r="U262" s="172"/>
      <c r="V262" s="137"/>
      <c r="W262" s="137"/>
      <c r="X262" s="137"/>
      <c r="Y262" s="137">
        <v>16000</v>
      </c>
      <c r="Z262" s="138">
        <f t="shared" si="82"/>
        <v>16000</v>
      </c>
      <c r="AA262" s="160"/>
      <c r="AB262" s="146"/>
      <c r="AC262" s="146"/>
      <c r="AD262" s="146"/>
      <c r="AE262" s="146"/>
      <c r="AF262" s="138">
        <f t="shared" si="88"/>
        <v>0</v>
      </c>
      <c r="AG262" s="205"/>
      <c r="AH262" s="146"/>
      <c r="AI262" s="146"/>
      <c r="AJ262" s="146"/>
      <c r="AK262" s="146">
        <v>429000</v>
      </c>
      <c r="AL262" s="138">
        <f t="shared" si="101"/>
        <v>429000</v>
      </c>
      <c r="AM262" s="160"/>
      <c r="AN262" s="146"/>
      <c r="AO262" s="146"/>
      <c r="AP262" s="146"/>
      <c r="AQ262" s="146"/>
      <c r="AR262" s="138">
        <f t="shared" si="83"/>
        <v>0</v>
      </c>
      <c r="AS262" s="160"/>
      <c r="AT262" s="146"/>
      <c r="AU262" s="146"/>
      <c r="AV262" s="146"/>
      <c r="AW262" s="146"/>
      <c r="AX262" s="138">
        <f t="shared" si="84"/>
        <v>0</v>
      </c>
      <c r="AY262" s="172"/>
      <c r="AZ262" s="137"/>
      <c r="BA262" s="137"/>
      <c r="BB262" s="137"/>
      <c r="BC262" s="137"/>
      <c r="BD262" s="138">
        <f t="shared" si="85"/>
        <v>0</v>
      </c>
      <c r="BE262" s="172">
        <f t="shared" si="89"/>
        <v>0</v>
      </c>
      <c r="BF262" s="137">
        <f t="shared" si="90"/>
        <v>3250</v>
      </c>
      <c r="BG262" s="137">
        <f t="shared" si="91"/>
        <v>0</v>
      </c>
      <c r="BH262" s="137">
        <f t="shared" si="92"/>
        <v>0</v>
      </c>
      <c r="BI262" s="137">
        <f t="shared" si="93"/>
        <v>445000</v>
      </c>
      <c r="BJ262" s="173">
        <f t="shared" si="94"/>
        <v>448250</v>
      </c>
      <c r="BK262" s="172">
        <f t="shared" si="95"/>
        <v>0</v>
      </c>
      <c r="BL262" s="137">
        <f t="shared" si="96"/>
        <v>0</v>
      </c>
      <c r="BM262" s="137">
        <f t="shared" si="97"/>
        <v>0</v>
      </c>
      <c r="BN262" s="137">
        <f t="shared" si="98"/>
        <v>0</v>
      </c>
      <c r="BO262" s="137">
        <f t="shared" si="99"/>
        <v>0</v>
      </c>
      <c r="BP262" s="173">
        <f t="shared" si="87"/>
        <v>0</v>
      </c>
      <c r="BQ262" s="140"/>
      <c r="BR262" s="141"/>
      <c r="BS262" s="142"/>
      <c r="BT262" s="146"/>
      <c r="BU262" s="142"/>
      <c r="BV262" s="144"/>
      <c r="BW262" s="145"/>
      <c r="BX262" s="142"/>
      <c r="BY262" s="144"/>
    </row>
    <row r="263" spans="1:77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3950</v>
      </c>
      <c r="I263" s="366"/>
      <c r="J263" s="174"/>
      <c r="K263" s="174"/>
      <c r="L263" s="174"/>
      <c r="M263" s="174"/>
      <c r="N263" s="367">
        <f t="shared" si="86"/>
        <v>0</v>
      </c>
      <c r="O263" s="366"/>
      <c r="P263" s="174"/>
      <c r="Q263" s="174"/>
      <c r="R263" s="174"/>
      <c r="S263" s="174"/>
      <c r="T263" s="367">
        <f t="shared" si="100"/>
        <v>0</v>
      </c>
      <c r="U263" s="172"/>
      <c r="V263" s="137"/>
      <c r="W263" s="137"/>
      <c r="X263" s="137"/>
      <c r="Y263" s="137"/>
      <c r="Z263" s="138">
        <f t="shared" si="82"/>
        <v>0</v>
      </c>
      <c r="AA263" s="160"/>
      <c r="AB263" s="146"/>
      <c r="AC263" s="146"/>
      <c r="AD263" s="146"/>
      <c r="AE263" s="146"/>
      <c r="AF263" s="138">
        <f t="shared" si="88"/>
        <v>0</v>
      </c>
      <c r="AG263" s="205"/>
      <c r="AH263" s="146"/>
      <c r="AI263" s="146"/>
      <c r="AJ263" s="146"/>
      <c r="AK263" s="146"/>
      <c r="AL263" s="138">
        <f t="shared" si="101"/>
        <v>0</v>
      </c>
      <c r="AM263" s="160"/>
      <c r="AN263" s="146"/>
      <c r="AO263" s="146"/>
      <c r="AP263" s="146"/>
      <c r="AQ263" s="146"/>
      <c r="AR263" s="138">
        <f t="shared" si="83"/>
        <v>0</v>
      </c>
      <c r="AS263" s="160"/>
      <c r="AT263" s="146"/>
      <c r="AU263" s="146"/>
      <c r="AV263" s="146"/>
      <c r="AW263" s="146"/>
      <c r="AX263" s="138">
        <f t="shared" si="84"/>
        <v>0</v>
      </c>
      <c r="AY263" s="172"/>
      <c r="AZ263" s="137"/>
      <c r="BA263" s="137"/>
      <c r="BB263" s="137"/>
      <c r="BC263" s="137"/>
      <c r="BD263" s="138">
        <f t="shared" si="85"/>
        <v>0</v>
      </c>
      <c r="BE263" s="172">
        <f t="shared" si="89"/>
        <v>0</v>
      </c>
      <c r="BF263" s="137">
        <f t="shared" si="90"/>
        <v>0</v>
      </c>
      <c r="BG263" s="137">
        <f t="shared" si="91"/>
        <v>0</v>
      </c>
      <c r="BH263" s="137">
        <f t="shared" si="92"/>
        <v>0</v>
      </c>
      <c r="BI263" s="137">
        <f t="shared" si="93"/>
        <v>0</v>
      </c>
      <c r="BJ263" s="173">
        <f t="shared" si="94"/>
        <v>0</v>
      </c>
      <c r="BK263" s="172">
        <f t="shared" si="95"/>
        <v>0</v>
      </c>
      <c r="BL263" s="137">
        <f t="shared" si="96"/>
        <v>0</v>
      </c>
      <c r="BM263" s="137">
        <f t="shared" si="97"/>
        <v>0</v>
      </c>
      <c r="BN263" s="137">
        <f t="shared" si="98"/>
        <v>0</v>
      </c>
      <c r="BO263" s="137">
        <f t="shared" si="99"/>
        <v>0</v>
      </c>
      <c r="BP263" s="173">
        <f t="shared" si="87"/>
        <v>0</v>
      </c>
      <c r="BQ263" s="140"/>
      <c r="BR263" s="141"/>
      <c r="BS263" s="142"/>
      <c r="BT263" s="146"/>
      <c r="BU263" s="142"/>
      <c r="BV263" s="144"/>
      <c r="BW263" s="145"/>
      <c r="BX263" s="142"/>
      <c r="BY263" s="144"/>
    </row>
    <row r="264" spans="1:77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86"/>
        <v>0</v>
      </c>
      <c r="O264" s="366"/>
      <c r="P264" s="174"/>
      <c r="Q264" s="174"/>
      <c r="R264" s="174"/>
      <c r="S264" s="174"/>
      <c r="T264" s="367">
        <f t="shared" si="100"/>
        <v>0</v>
      </c>
      <c r="U264" s="172"/>
      <c r="V264" s="137"/>
      <c r="W264" s="137"/>
      <c r="X264" s="137"/>
      <c r="Y264" s="137">
        <v>32000</v>
      </c>
      <c r="Z264" s="138">
        <f t="shared" ref="Z264:Z327" si="102">SUM(U264:Y264)</f>
        <v>32000</v>
      </c>
      <c r="AA264" s="160"/>
      <c r="AB264" s="146"/>
      <c r="AC264" s="146"/>
      <c r="AD264" s="146"/>
      <c r="AE264" s="146"/>
      <c r="AF264" s="138">
        <f t="shared" si="88"/>
        <v>0</v>
      </c>
      <c r="AG264" s="205"/>
      <c r="AH264" s="146"/>
      <c r="AI264" s="146"/>
      <c r="AJ264" s="146"/>
      <c r="AK264" s="146"/>
      <c r="AL264" s="138">
        <f t="shared" si="101"/>
        <v>0</v>
      </c>
      <c r="AM264" s="160"/>
      <c r="AN264" s="146"/>
      <c r="AO264" s="146"/>
      <c r="AP264" s="146"/>
      <c r="AQ264" s="146"/>
      <c r="AR264" s="138">
        <f t="shared" ref="AR264:AR327" si="103">SUM(AM264:AQ264)</f>
        <v>0</v>
      </c>
      <c r="AS264" s="160"/>
      <c r="AT264" s="146"/>
      <c r="AU264" s="146"/>
      <c r="AV264" s="146"/>
      <c r="AW264" s="146"/>
      <c r="AX264" s="138">
        <f t="shared" ref="AX264:AX327" si="104">SUM(AS264:AW264)</f>
        <v>0</v>
      </c>
      <c r="AY264" s="172"/>
      <c r="AZ264" s="137"/>
      <c r="BA264" s="137"/>
      <c r="BB264" s="137"/>
      <c r="BC264" s="137"/>
      <c r="BD264" s="138">
        <f t="shared" ref="BD264:BD327" si="105">SUM(AY264:BC264)</f>
        <v>0</v>
      </c>
      <c r="BE264" s="172">
        <f t="shared" si="89"/>
        <v>0</v>
      </c>
      <c r="BF264" s="137">
        <f t="shared" si="90"/>
        <v>0</v>
      </c>
      <c r="BG264" s="137">
        <f t="shared" si="91"/>
        <v>0</v>
      </c>
      <c r="BH264" s="137">
        <f t="shared" si="92"/>
        <v>0</v>
      </c>
      <c r="BI264" s="137">
        <f t="shared" si="93"/>
        <v>32000</v>
      </c>
      <c r="BJ264" s="173">
        <f t="shared" si="94"/>
        <v>32000</v>
      </c>
      <c r="BK264" s="172">
        <f t="shared" si="95"/>
        <v>0</v>
      </c>
      <c r="BL264" s="137">
        <f t="shared" si="96"/>
        <v>0</v>
      </c>
      <c r="BM264" s="137">
        <f t="shared" si="97"/>
        <v>0</v>
      </c>
      <c r="BN264" s="137">
        <f t="shared" si="98"/>
        <v>0</v>
      </c>
      <c r="BO264" s="137">
        <f t="shared" si="99"/>
        <v>0</v>
      </c>
      <c r="BP264" s="173">
        <f t="shared" si="87"/>
        <v>0</v>
      </c>
      <c r="BQ264" s="140"/>
      <c r="BR264" s="141"/>
      <c r="BS264" s="142"/>
      <c r="BT264" s="146"/>
      <c r="BU264" s="142"/>
      <c r="BV264" s="144"/>
      <c r="BW264" s="145"/>
      <c r="BX264" s="142"/>
      <c r="BY264" s="144"/>
    </row>
    <row r="265" spans="1:77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06">SUM(I265:M265)</f>
        <v>36725</v>
      </c>
      <c r="O265" s="366"/>
      <c r="P265" s="174"/>
      <c r="Q265" s="174"/>
      <c r="R265" s="174"/>
      <c r="S265" s="174"/>
      <c r="T265" s="367">
        <f t="shared" si="100"/>
        <v>0</v>
      </c>
      <c r="U265" s="172"/>
      <c r="V265" s="137"/>
      <c r="W265" s="137"/>
      <c r="X265" s="137"/>
      <c r="Y265" s="137">
        <v>40000</v>
      </c>
      <c r="Z265" s="138">
        <f t="shared" si="102"/>
        <v>40000</v>
      </c>
      <c r="AA265" s="160"/>
      <c r="AB265" s="146"/>
      <c r="AC265" s="146"/>
      <c r="AD265" s="146"/>
      <c r="AE265" s="146"/>
      <c r="AF265" s="138">
        <f t="shared" si="88"/>
        <v>0</v>
      </c>
      <c r="AG265" s="205"/>
      <c r="AH265" s="146"/>
      <c r="AI265" s="146"/>
      <c r="AJ265" s="146"/>
      <c r="AK265" s="146">
        <v>44000</v>
      </c>
      <c r="AL265" s="138">
        <f t="shared" si="101"/>
        <v>44000</v>
      </c>
      <c r="AM265" s="160"/>
      <c r="AN265" s="146"/>
      <c r="AO265" s="146"/>
      <c r="AP265" s="146"/>
      <c r="AQ265" s="146"/>
      <c r="AR265" s="138">
        <f t="shared" si="103"/>
        <v>0</v>
      </c>
      <c r="AS265" s="160"/>
      <c r="AT265" s="146"/>
      <c r="AU265" s="146"/>
      <c r="AV265" s="146"/>
      <c r="AW265" s="146"/>
      <c r="AX265" s="138">
        <f t="shared" si="104"/>
        <v>0</v>
      </c>
      <c r="AY265" s="172"/>
      <c r="AZ265" s="137"/>
      <c r="BA265" s="137"/>
      <c r="BB265" s="137"/>
      <c r="BC265" s="137"/>
      <c r="BD265" s="138">
        <f t="shared" si="105"/>
        <v>0</v>
      </c>
      <c r="BE265" s="172">
        <f t="shared" si="89"/>
        <v>0</v>
      </c>
      <c r="BF265" s="137">
        <f t="shared" si="90"/>
        <v>36725</v>
      </c>
      <c r="BG265" s="137">
        <f t="shared" si="91"/>
        <v>0</v>
      </c>
      <c r="BH265" s="137">
        <f t="shared" si="92"/>
        <v>0</v>
      </c>
      <c r="BI265" s="137">
        <f t="shared" si="93"/>
        <v>84000</v>
      </c>
      <c r="BJ265" s="173">
        <f t="shared" si="94"/>
        <v>120725</v>
      </c>
      <c r="BK265" s="172">
        <f t="shared" si="95"/>
        <v>0</v>
      </c>
      <c r="BL265" s="137">
        <f t="shared" si="96"/>
        <v>0</v>
      </c>
      <c r="BM265" s="137">
        <f t="shared" si="97"/>
        <v>0</v>
      </c>
      <c r="BN265" s="137">
        <f t="shared" si="98"/>
        <v>0</v>
      </c>
      <c r="BO265" s="137">
        <f t="shared" si="99"/>
        <v>0</v>
      </c>
      <c r="BP265" s="173">
        <f t="shared" ref="BP265:BP328" si="107">SUM(BK265:BO265)</f>
        <v>0</v>
      </c>
      <c r="BQ265" s="140"/>
      <c r="BR265" s="141"/>
      <c r="BS265" s="142"/>
      <c r="BT265" s="146"/>
      <c r="BU265" s="142"/>
      <c r="BV265" s="144"/>
      <c r="BW265" s="145"/>
      <c r="BX265" s="142"/>
      <c r="BY265" s="144"/>
    </row>
    <row r="266" spans="1:77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06"/>
        <v>0</v>
      </c>
      <c r="O266" s="366"/>
      <c r="P266" s="174"/>
      <c r="Q266" s="174"/>
      <c r="R266" s="174"/>
      <c r="S266" s="174"/>
      <c r="T266" s="367">
        <f t="shared" si="100"/>
        <v>0</v>
      </c>
      <c r="U266" s="172"/>
      <c r="V266" s="137"/>
      <c r="W266" s="137"/>
      <c r="X266" s="137"/>
      <c r="Y266" s="137">
        <v>32800</v>
      </c>
      <c r="Z266" s="138">
        <f t="shared" si="102"/>
        <v>32800</v>
      </c>
      <c r="AA266" s="160"/>
      <c r="AB266" s="146"/>
      <c r="AC266" s="146"/>
      <c r="AD266" s="146"/>
      <c r="AE266" s="146"/>
      <c r="AF266" s="138">
        <f t="shared" si="88"/>
        <v>0</v>
      </c>
      <c r="AG266" s="205"/>
      <c r="AH266" s="146"/>
      <c r="AI266" s="146"/>
      <c r="AJ266" s="146"/>
      <c r="AK266" s="146"/>
      <c r="AL266" s="138">
        <f t="shared" si="101"/>
        <v>0</v>
      </c>
      <c r="AM266" s="160"/>
      <c r="AN266" s="146"/>
      <c r="AO266" s="146"/>
      <c r="AP266" s="146"/>
      <c r="AQ266" s="146"/>
      <c r="AR266" s="138">
        <f t="shared" si="103"/>
        <v>0</v>
      </c>
      <c r="AS266" s="160"/>
      <c r="AT266" s="146"/>
      <c r="AU266" s="146"/>
      <c r="AV266" s="146"/>
      <c r="AW266" s="146"/>
      <c r="AX266" s="138">
        <f t="shared" si="104"/>
        <v>0</v>
      </c>
      <c r="AY266" s="172"/>
      <c r="AZ266" s="137"/>
      <c r="BA266" s="137"/>
      <c r="BB266" s="137"/>
      <c r="BC266" s="137"/>
      <c r="BD266" s="138">
        <f t="shared" si="105"/>
        <v>0</v>
      </c>
      <c r="BE266" s="172">
        <f t="shared" si="89"/>
        <v>0</v>
      </c>
      <c r="BF266" s="137">
        <f t="shared" si="90"/>
        <v>0</v>
      </c>
      <c r="BG266" s="137">
        <f t="shared" si="91"/>
        <v>0</v>
      </c>
      <c r="BH266" s="137">
        <f t="shared" si="92"/>
        <v>0</v>
      </c>
      <c r="BI266" s="137">
        <f t="shared" si="93"/>
        <v>32800</v>
      </c>
      <c r="BJ266" s="173">
        <f t="shared" si="94"/>
        <v>32800</v>
      </c>
      <c r="BK266" s="172">
        <f t="shared" si="95"/>
        <v>0</v>
      </c>
      <c r="BL266" s="137">
        <f t="shared" si="96"/>
        <v>0</v>
      </c>
      <c r="BM266" s="137">
        <f t="shared" si="97"/>
        <v>0</v>
      </c>
      <c r="BN266" s="137">
        <f t="shared" si="98"/>
        <v>0</v>
      </c>
      <c r="BO266" s="137">
        <f t="shared" si="99"/>
        <v>0</v>
      </c>
      <c r="BP266" s="173">
        <f t="shared" si="107"/>
        <v>0</v>
      </c>
      <c r="BQ266" s="140"/>
      <c r="BR266" s="141"/>
      <c r="BS266" s="142"/>
      <c r="BT266" s="146"/>
      <c r="BU266" s="142"/>
      <c r="BV266" s="144"/>
      <c r="BW266" s="145"/>
      <c r="BX266" s="142"/>
      <c r="BY266" s="144"/>
    </row>
    <row r="267" spans="1:77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06"/>
        <v>0</v>
      </c>
      <c r="O267" s="366"/>
      <c r="P267" s="174"/>
      <c r="Q267" s="174"/>
      <c r="R267" s="174"/>
      <c r="S267" s="174"/>
      <c r="T267" s="367">
        <f t="shared" si="100"/>
        <v>0</v>
      </c>
      <c r="U267" s="172"/>
      <c r="V267" s="137"/>
      <c r="W267" s="137"/>
      <c r="X267" s="137"/>
      <c r="Y267" s="137">
        <v>88000</v>
      </c>
      <c r="Z267" s="138">
        <f t="shared" si="102"/>
        <v>88000</v>
      </c>
      <c r="AA267" s="160"/>
      <c r="AB267" s="146"/>
      <c r="AC267" s="146"/>
      <c r="AD267" s="146"/>
      <c r="AE267" s="146"/>
      <c r="AF267" s="138">
        <f t="shared" si="88"/>
        <v>0</v>
      </c>
      <c r="AG267" s="205"/>
      <c r="AH267" s="146"/>
      <c r="AI267" s="146"/>
      <c r="AJ267" s="146"/>
      <c r="AK267" s="146"/>
      <c r="AL267" s="138">
        <f t="shared" si="101"/>
        <v>0</v>
      </c>
      <c r="AM267" s="160"/>
      <c r="AN267" s="146"/>
      <c r="AO267" s="146"/>
      <c r="AP267" s="146"/>
      <c r="AQ267" s="146"/>
      <c r="AR267" s="138">
        <f t="shared" si="103"/>
        <v>0</v>
      </c>
      <c r="AS267" s="160"/>
      <c r="AT267" s="146"/>
      <c r="AU267" s="146"/>
      <c r="AV267" s="146"/>
      <c r="AW267" s="146"/>
      <c r="AX267" s="138">
        <f t="shared" si="104"/>
        <v>0</v>
      </c>
      <c r="AY267" s="172"/>
      <c r="AZ267" s="137"/>
      <c r="BA267" s="137"/>
      <c r="BB267" s="137"/>
      <c r="BC267" s="137"/>
      <c r="BD267" s="138">
        <f t="shared" si="105"/>
        <v>0</v>
      </c>
      <c r="BE267" s="172">
        <f t="shared" si="89"/>
        <v>0</v>
      </c>
      <c r="BF267" s="137">
        <f t="shared" si="90"/>
        <v>0</v>
      </c>
      <c r="BG267" s="137">
        <f t="shared" si="91"/>
        <v>0</v>
      </c>
      <c r="BH267" s="137">
        <f t="shared" si="92"/>
        <v>0</v>
      </c>
      <c r="BI267" s="137">
        <f t="shared" si="93"/>
        <v>88000</v>
      </c>
      <c r="BJ267" s="173">
        <f t="shared" si="94"/>
        <v>88000</v>
      </c>
      <c r="BK267" s="172">
        <f t="shared" si="95"/>
        <v>0</v>
      </c>
      <c r="BL267" s="137">
        <f t="shared" si="96"/>
        <v>0</v>
      </c>
      <c r="BM267" s="137">
        <f t="shared" si="97"/>
        <v>0</v>
      </c>
      <c r="BN267" s="137">
        <f t="shared" si="98"/>
        <v>0</v>
      </c>
      <c r="BO267" s="137">
        <f t="shared" si="99"/>
        <v>0</v>
      </c>
      <c r="BP267" s="173">
        <f t="shared" si="107"/>
        <v>0</v>
      </c>
      <c r="BQ267" s="140"/>
      <c r="BR267" s="141"/>
      <c r="BS267" s="142"/>
      <c r="BT267" s="146"/>
      <c r="BU267" s="142"/>
      <c r="BV267" s="144"/>
      <c r="BW267" s="145"/>
      <c r="BX267" s="142"/>
      <c r="BY267" s="144"/>
    </row>
    <row r="268" spans="1:77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06"/>
        <v>32825</v>
      </c>
      <c r="O268" s="366"/>
      <c r="P268" s="174"/>
      <c r="Q268" s="174"/>
      <c r="R268" s="174"/>
      <c r="S268" s="174"/>
      <c r="T268" s="367">
        <f t="shared" si="100"/>
        <v>0</v>
      </c>
      <c r="U268" s="172"/>
      <c r="V268" s="137"/>
      <c r="W268" s="137"/>
      <c r="X268" s="137"/>
      <c r="Y268" s="137">
        <v>16000</v>
      </c>
      <c r="Z268" s="138">
        <f t="shared" si="102"/>
        <v>16000</v>
      </c>
      <c r="AA268" s="160"/>
      <c r="AB268" s="146"/>
      <c r="AC268" s="146"/>
      <c r="AD268" s="146"/>
      <c r="AE268" s="146"/>
      <c r="AF268" s="138">
        <f t="shared" si="88"/>
        <v>0</v>
      </c>
      <c r="AG268" s="205"/>
      <c r="AH268" s="146"/>
      <c r="AI268" s="146"/>
      <c r="AJ268" s="146"/>
      <c r="AK268" s="146">
        <v>66000</v>
      </c>
      <c r="AL268" s="138">
        <f t="shared" si="101"/>
        <v>66000</v>
      </c>
      <c r="AM268" s="160"/>
      <c r="AN268" s="146"/>
      <c r="AO268" s="146"/>
      <c r="AP268" s="146"/>
      <c r="AQ268" s="146"/>
      <c r="AR268" s="138">
        <f t="shared" si="103"/>
        <v>0</v>
      </c>
      <c r="AS268" s="160"/>
      <c r="AT268" s="146"/>
      <c r="AU268" s="146"/>
      <c r="AV268" s="146"/>
      <c r="AW268" s="146"/>
      <c r="AX268" s="138">
        <f t="shared" si="104"/>
        <v>0</v>
      </c>
      <c r="AY268" s="172"/>
      <c r="AZ268" s="137"/>
      <c r="BA268" s="137"/>
      <c r="BB268" s="137"/>
      <c r="BC268" s="137"/>
      <c r="BD268" s="138">
        <f t="shared" si="105"/>
        <v>0</v>
      </c>
      <c r="BE268" s="172">
        <f t="shared" si="89"/>
        <v>0</v>
      </c>
      <c r="BF268" s="137">
        <f t="shared" si="90"/>
        <v>32825</v>
      </c>
      <c r="BG268" s="137">
        <f t="shared" si="91"/>
        <v>0</v>
      </c>
      <c r="BH268" s="137">
        <f t="shared" si="92"/>
        <v>0</v>
      </c>
      <c r="BI268" s="137">
        <f t="shared" si="93"/>
        <v>82000</v>
      </c>
      <c r="BJ268" s="173">
        <f t="shared" si="94"/>
        <v>114825</v>
      </c>
      <c r="BK268" s="172">
        <f t="shared" si="95"/>
        <v>0</v>
      </c>
      <c r="BL268" s="137">
        <f t="shared" si="96"/>
        <v>0</v>
      </c>
      <c r="BM268" s="137">
        <f t="shared" si="97"/>
        <v>0</v>
      </c>
      <c r="BN268" s="137">
        <f t="shared" si="98"/>
        <v>0</v>
      </c>
      <c r="BO268" s="137">
        <f t="shared" si="99"/>
        <v>0</v>
      </c>
      <c r="BP268" s="173">
        <f t="shared" si="107"/>
        <v>0</v>
      </c>
      <c r="BQ268" s="140"/>
      <c r="BR268" s="141"/>
      <c r="BS268" s="142"/>
      <c r="BT268" s="146"/>
      <c r="BU268" s="142"/>
      <c r="BV268" s="144"/>
      <c r="BW268" s="145"/>
      <c r="BX268" s="142"/>
      <c r="BY268" s="144"/>
    </row>
    <row r="269" spans="1:77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06"/>
        <v>182975</v>
      </c>
      <c r="O269" s="366"/>
      <c r="P269" s="174"/>
      <c r="Q269" s="174"/>
      <c r="R269" s="174"/>
      <c r="S269" s="174"/>
      <c r="T269" s="367">
        <f t="shared" si="100"/>
        <v>0</v>
      </c>
      <c r="U269" s="172"/>
      <c r="V269" s="137"/>
      <c r="W269" s="137"/>
      <c r="X269" s="137"/>
      <c r="Y269" s="137"/>
      <c r="Z269" s="138">
        <f t="shared" si="102"/>
        <v>0</v>
      </c>
      <c r="AA269" s="160"/>
      <c r="AB269" s="146"/>
      <c r="AC269" s="146"/>
      <c r="AD269" s="146"/>
      <c r="AE269" s="146">
        <v>468000</v>
      </c>
      <c r="AF269" s="138">
        <f t="shared" si="88"/>
        <v>468000</v>
      </c>
      <c r="AG269" s="205"/>
      <c r="AH269" s="146"/>
      <c r="AI269" s="146"/>
      <c r="AJ269" s="146"/>
      <c r="AK269" s="146">
        <v>98000</v>
      </c>
      <c r="AL269" s="138">
        <f t="shared" si="101"/>
        <v>98000</v>
      </c>
      <c r="AM269" s="160"/>
      <c r="AN269" s="146"/>
      <c r="AO269" s="146"/>
      <c r="AP269" s="146"/>
      <c r="AQ269" s="146"/>
      <c r="AR269" s="138">
        <f t="shared" si="103"/>
        <v>0</v>
      </c>
      <c r="AS269" s="160"/>
      <c r="AT269" s="146"/>
      <c r="AU269" s="146"/>
      <c r="AV269" s="146"/>
      <c r="AW269" s="146"/>
      <c r="AX269" s="138">
        <f t="shared" si="104"/>
        <v>0</v>
      </c>
      <c r="AY269" s="172"/>
      <c r="AZ269" s="137"/>
      <c r="BA269" s="137"/>
      <c r="BB269" s="137"/>
      <c r="BC269" s="137"/>
      <c r="BD269" s="138">
        <f t="shared" si="105"/>
        <v>0</v>
      </c>
      <c r="BE269" s="172">
        <f t="shared" si="89"/>
        <v>0</v>
      </c>
      <c r="BF269" s="137">
        <f t="shared" si="90"/>
        <v>182975</v>
      </c>
      <c r="BG269" s="137">
        <f t="shared" si="91"/>
        <v>0</v>
      </c>
      <c r="BH269" s="137">
        <f t="shared" si="92"/>
        <v>0</v>
      </c>
      <c r="BI269" s="137">
        <f t="shared" si="93"/>
        <v>566000</v>
      </c>
      <c r="BJ269" s="173">
        <f t="shared" si="94"/>
        <v>748975</v>
      </c>
      <c r="BK269" s="172">
        <f t="shared" si="95"/>
        <v>0</v>
      </c>
      <c r="BL269" s="137">
        <f t="shared" si="96"/>
        <v>0</v>
      </c>
      <c r="BM269" s="137">
        <f t="shared" si="97"/>
        <v>0</v>
      </c>
      <c r="BN269" s="137">
        <f t="shared" si="98"/>
        <v>0</v>
      </c>
      <c r="BO269" s="137">
        <f t="shared" si="99"/>
        <v>0</v>
      </c>
      <c r="BP269" s="173">
        <f t="shared" si="107"/>
        <v>0</v>
      </c>
      <c r="BQ269" s="140"/>
      <c r="BR269" s="141"/>
      <c r="BS269" s="142"/>
      <c r="BT269" s="146"/>
      <c r="BU269" s="142"/>
      <c r="BV269" s="144"/>
      <c r="BW269" s="145"/>
      <c r="BX269" s="142"/>
      <c r="BY269" s="144"/>
    </row>
    <row r="270" spans="1:77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06"/>
        <v>0</v>
      </c>
      <c r="O270" s="366"/>
      <c r="P270" s="174"/>
      <c r="Q270" s="174"/>
      <c r="R270" s="174"/>
      <c r="S270" s="174"/>
      <c r="T270" s="367">
        <f t="shared" si="100"/>
        <v>0</v>
      </c>
      <c r="U270" s="172"/>
      <c r="V270" s="137"/>
      <c r="W270" s="137"/>
      <c r="X270" s="137"/>
      <c r="Y270" s="137"/>
      <c r="Z270" s="138">
        <f t="shared" si="102"/>
        <v>0</v>
      </c>
      <c r="AA270" s="160"/>
      <c r="AB270" s="146"/>
      <c r="AC270" s="146"/>
      <c r="AD270" s="146"/>
      <c r="AE270" s="146"/>
      <c r="AF270" s="138">
        <f t="shared" si="88"/>
        <v>0</v>
      </c>
      <c r="AG270" s="205"/>
      <c r="AH270" s="146"/>
      <c r="AI270" s="146"/>
      <c r="AJ270" s="146"/>
      <c r="AK270" s="146"/>
      <c r="AL270" s="138">
        <f t="shared" si="101"/>
        <v>0</v>
      </c>
      <c r="AM270" s="160"/>
      <c r="AN270" s="146"/>
      <c r="AO270" s="146"/>
      <c r="AP270" s="146"/>
      <c r="AQ270" s="146"/>
      <c r="AR270" s="138">
        <f t="shared" si="103"/>
        <v>0</v>
      </c>
      <c r="AS270" s="160"/>
      <c r="AT270" s="146"/>
      <c r="AU270" s="146"/>
      <c r="AV270" s="146"/>
      <c r="AW270" s="146"/>
      <c r="AX270" s="138">
        <f t="shared" si="104"/>
        <v>0</v>
      </c>
      <c r="AY270" s="172"/>
      <c r="AZ270" s="137"/>
      <c r="BA270" s="137"/>
      <c r="BB270" s="137"/>
      <c r="BC270" s="137"/>
      <c r="BD270" s="138">
        <f t="shared" si="105"/>
        <v>0</v>
      </c>
      <c r="BE270" s="172">
        <f t="shared" si="89"/>
        <v>0</v>
      </c>
      <c r="BF270" s="137">
        <f t="shared" si="90"/>
        <v>0</v>
      </c>
      <c r="BG270" s="137">
        <f t="shared" si="91"/>
        <v>0</v>
      </c>
      <c r="BH270" s="137">
        <f t="shared" si="92"/>
        <v>0</v>
      </c>
      <c r="BI270" s="137">
        <f t="shared" si="93"/>
        <v>0</v>
      </c>
      <c r="BJ270" s="173">
        <f t="shared" si="94"/>
        <v>0</v>
      </c>
      <c r="BK270" s="172">
        <f t="shared" si="95"/>
        <v>0</v>
      </c>
      <c r="BL270" s="137">
        <f t="shared" si="96"/>
        <v>0</v>
      </c>
      <c r="BM270" s="137">
        <f t="shared" si="97"/>
        <v>0</v>
      </c>
      <c r="BN270" s="137">
        <f t="shared" si="98"/>
        <v>0</v>
      </c>
      <c r="BO270" s="137">
        <f t="shared" si="99"/>
        <v>0</v>
      </c>
      <c r="BP270" s="173">
        <f t="shared" si="107"/>
        <v>0</v>
      </c>
      <c r="BQ270" s="140"/>
      <c r="BR270" s="141"/>
      <c r="BS270" s="142"/>
      <c r="BT270" s="146"/>
      <c r="BU270" s="142"/>
      <c r="BV270" s="144"/>
      <c r="BW270" s="145">
        <v>28936</v>
      </c>
      <c r="BX270" s="142" t="s">
        <v>2688</v>
      </c>
      <c r="BY270" s="144">
        <v>44629</v>
      </c>
    </row>
    <row r="271" spans="1:77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4548</v>
      </c>
      <c r="I271" s="366"/>
      <c r="J271" s="174"/>
      <c r="K271" s="174"/>
      <c r="L271" s="174"/>
      <c r="M271" s="174"/>
      <c r="N271" s="367">
        <f t="shared" si="106"/>
        <v>0</v>
      </c>
      <c r="O271" s="366"/>
      <c r="P271" s="174"/>
      <c r="Q271" s="174"/>
      <c r="R271" s="174"/>
      <c r="S271" s="174"/>
      <c r="T271" s="367">
        <f t="shared" si="100"/>
        <v>0</v>
      </c>
      <c r="U271" s="172"/>
      <c r="V271" s="137"/>
      <c r="W271" s="137"/>
      <c r="X271" s="137"/>
      <c r="Y271" s="137">
        <v>48000</v>
      </c>
      <c r="Z271" s="138">
        <f t="shared" si="102"/>
        <v>48000</v>
      </c>
      <c r="AA271" s="160"/>
      <c r="AB271" s="146"/>
      <c r="AC271" s="146"/>
      <c r="AD271" s="146"/>
      <c r="AE271" s="146"/>
      <c r="AF271" s="138">
        <f t="shared" si="88"/>
        <v>0</v>
      </c>
      <c r="AG271" s="205"/>
      <c r="AH271" s="146"/>
      <c r="AI271" s="146"/>
      <c r="AJ271" s="146"/>
      <c r="AK271" s="146"/>
      <c r="AL271" s="138">
        <f t="shared" si="101"/>
        <v>0</v>
      </c>
      <c r="AM271" s="160"/>
      <c r="AN271" s="146"/>
      <c r="AO271" s="146"/>
      <c r="AP271" s="146"/>
      <c r="AQ271" s="146"/>
      <c r="AR271" s="138">
        <f t="shared" si="103"/>
        <v>0</v>
      </c>
      <c r="AS271" s="160"/>
      <c r="AT271" s="146"/>
      <c r="AU271" s="146"/>
      <c r="AV271" s="146"/>
      <c r="AW271" s="146"/>
      <c r="AX271" s="138">
        <f t="shared" si="104"/>
        <v>0</v>
      </c>
      <c r="AY271" s="172"/>
      <c r="AZ271" s="137"/>
      <c r="BA271" s="137"/>
      <c r="BB271" s="137"/>
      <c r="BC271" s="137"/>
      <c r="BD271" s="138">
        <f t="shared" si="105"/>
        <v>0</v>
      </c>
      <c r="BE271" s="172">
        <f t="shared" si="89"/>
        <v>0</v>
      </c>
      <c r="BF271" s="137">
        <f t="shared" si="90"/>
        <v>0</v>
      </c>
      <c r="BG271" s="137">
        <f t="shared" si="91"/>
        <v>0</v>
      </c>
      <c r="BH271" s="137">
        <f t="shared" si="92"/>
        <v>0</v>
      </c>
      <c r="BI271" s="137">
        <f t="shared" si="93"/>
        <v>48000</v>
      </c>
      <c r="BJ271" s="173">
        <f t="shared" si="94"/>
        <v>48000</v>
      </c>
      <c r="BK271" s="172">
        <f t="shared" si="95"/>
        <v>0</v>
      </c>
      <c r="BL271" s="137">
        <f t="shared" si="96"/>
        <v>0</v>
      </c>
      <c r="BM271" s="137">
        <f t="shared" si="97"/>
        <v>0</v>
      </c>
      <c r="BN271" s="137">
        <f t="shared" si="98"/>
        <v>0</v>
      </c>
      <c r="BO271" s="137">
        <f t="shared" si="99"/>
        <v>0</v>
      </c>
      <c r="BP271" s="173">
        <f t="shared" si="107"/>
        <v>0</v>
      </c>
      <c r="BQ271" s="140"/>
      <c r="BR271" s="141"/>
      <c r="BS271" s="142"/>
      <c r="BT271" s="146"/>
      <c r="BU271" s="142"/>
      <c r="BV271" s="144"/>
      <c r="BW271" s="145"/>
      <c r="BX271" s="142"/>
      <c r="BY271" s="144"/>
    </row>
    <row r="272" spans="1:77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06"/>
        <v>107900</v>
      </c>
      <c r="O272" s="366"/>
      <c r="P272" s="174"/>
      <c r="Q272" s="174"/>
      <c r="R272" s="174"/>
      <c r="S272" s="174"/>
      <c r="T272" s="367">
        <f t="shared" si="100"/>
        <v>0</v>
      </c>
      <c r="U272" s="172"/>
      <c r="V272" s="137"/>
      <c r="W272" s="137"/>
      <c r="X272" s="137"/>
      <c r="Y272" s="137"/>
      <c r="Z272" s="138">
        <f t="shared" si="102"/>
        <v>0</v>
      </c>
      <c r="AA272" s="160"/>
      <c r="AB272" s="146"/>
      <c r="AC272" s="146"/>
      <c r="AD272" s="146"/>
      <c r="AE272" s="146">
        <v>200000</v>
      </c>
      <c r="AF272" s="138">
        <f t="shared" si="88"/>
        <v>200000</v>
      </c>
      <c r="AG272" s="205"/>
      <c r="AH272" s="146"/>
      <c r="AI272" s="146"/>
      <c r="AJ272" s="146"/>
      <c r="AK272" s="146">
        <v>181000</v>
      </c>
      <c r="AL272" s="138">
        <f t="shared" si="101"/>
        <v>181000</v>
      </c>
      <c r="AM272" s="160"/>
      <c r="AN272" s="146"/>
      <c r="AO272" s="146"/>
      <c r="AP272" s="146"/>
      <c r="AQ272" s="146"/>
      <c r="AR272" s="138">
        <f t="shared" si="103"/>
        <v>0</v>
      </c>
      <c r="AS272" s="160"/>
      <c r="AT272" s="146"/>
      <c r="AU272" s="146"/>
      <c r="AV272" s="146"/>
      <c r="AW272" s="146"/>
      <c r="AX272" s="138">
        <f t="shared" si="104"/>
        <v>0</v>
      </c>
      <c r="AY272" s="172"/>
      <c r="AZ272" s="137"/>
      <c r="BA272" s="137"/>
      <c r="BB272" s="137"/>
      <c r="BC272" s="137"/>
      <c r="BD272" s="138">
        <f t="shared" si="105"/>
        <v>0</v>
      </c>
      <c r="BE272" s="172">
        <f t="shared" si="89"/>
        <v>0</v>
      </c>
      <c r="BF272" s="137">
        <f t="shared" si="90"/>
        <v>107900</v>
      </c>
      <c r="BG272" s="137">
        <f t="shared" si="91"/>
        <v>0</v>
      </c>
      <c r="BH272" s="137">
        <f t="shared" si="92"/>
        <v>0</v>
      </c>
      <c r="BI272" s="137">
        <f t="shared" si="93"/>
        <v>381000</v>
      </c>
      <c r="BJ272" s="173">
        <f t="shared" si="94"/>
        <v>488900</v>
      </c>
      <c r="BK272" s="172">
        <f t="shared" si="95"/>
        <v>0</v>
      </c>
      <c r="BL272" s="137">
        <f t="shared" si="96"/>
        <v>0</v>
      </c>
      <c r="BM272" s="137">
        <f t="shared" si="97"/>
        <v>0</v>
      </c>
      <c r="BN272" s="137">
        <f t="shared" si="98"/>
        <v>0</v>
      </c>
      <c r="BO272" s="137">
        <f t="shared" si="99"/>
        <v>0</v>
      </c>
      <c r="BP272" s="173">
        <f t="shared" si="107"/>
        <v>0</v>
      </c>
      <c r="BQ272" s="140"/>
      <c r="BR272" s="141"/>
      <c r="BS272" s="142"/>
      <c r="BT272" s="146"/>
      <c r="BU272" s="142"/>
      <c r="BV272" s="144"/>
      <c r="BW272" s="145">
        <v>84950</v>
      </c>
      <c r="BX272" s="142" t="s">
        <v>5287</v>
      </c>
      <c r="BY272" s="144">
        <v>44700</v>
      </c>
    </row>
    <row r="273" spans="1:77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06"/>
        <v>26650</v>
      </c>
      <c r="O273" s="366"/>
      <c r="P273" s="174"/>
      <c r="Q273" s="174"/>
      <c r="R273" s="174"/>
      <c r="S273" s="174"/>
      <c r="T273" s="367">
        <f t="shared" si="100"/>
        <v>0</v>
      </c>
      <c r="U273" s="172"/>
      <c r="V273" s="137"/>
      <c r="W273" s="137"/>
      <c r="X273" s="137"/>
      <c r="Y273" s="137">
        <v>24000</v>
      </c>
      <c r="Z273" s="138">
        <f t="shared" si="102"/>
        <v>24000</v>
      </c>
      <c r="AA273" s="160"/>
      <c r="AB273" s="146"/>
      <c r="AC273" s="146"/>
      <c r="AD273" s="146"/>
      <c r="AE273" s="146">
        <v>38000</v>
      </c>
      <c r="AF273" s="138">
        <f t="shared" si="88"/>
        <v>38000</v>
      </c>
      <c r="AG273" s="205"/>
      <c r="AH273" s="146"/>
      <c r="AI273" s="146"/>
      <c r="AJ273" s="146"/>
      <c r="AK273" s="146">
        <v>19000</v>
      </c>
      <c r="AL273" s="138">
        <f t="shared" si="101"/>
        <v>19000</v>
      </c>
      <c r="AM273" s="160"/>
      <c r="AN273" s="146"/>
      <c r="AO273" s="146"/>
      <c r="AP273" s="146"/>
      <c r="AQ273" s="146"/>
      <c r="AR273" s="138">
        <f t="shared" si="103"/>
        <v>0</v>
      </c>
      <c r="AS273" s="160"/>
      <c r="AT273" s="146"/>
      <c r="AU273" s="146"/>
      <c r="AV273" s="146"/>
      <c r="AW273" s="146"/>
      <c r="AX273" s="138">
        <f t="shared" si="104"/>
        <v>0</v>
      </c>
      <c r="AY273" s="172"/>
      <c r="AZ273" s="137"/>
      <c r="BA273" s="137"/>
      <c r="BB273" s="137"/>
      <c r="BC273" s="137"/>
      <c r="BD273" s="138">
        <f t="shared" si="105"/>
        <v>0</v>
      </c>
      <c r="BE273" s="172">
        <f t="shared" si="89"/>
        <v>0</v>
      </c>
      <c r="BF273" s="137">
        <f t="shared" si="90"/>
        <v>26650</v>
      </c>
      <c r="BG273" s="137">
        <f t="shared" si="91"/>
        <v>0</v>
      </c>
      <c r="BH273" s="137">
        <f t="shared" si="92"/>
        <v>0</v>
      </c>
      <c r="BI273" s="137">
        <f t="shared" si="93"/>
        <v>81000</v>
      </c>
      <c r="BJ273" s="173">
        <f t="shared" si="94"/>
        <v>107650</v>
      </c>
      <c r="BK273" s="172">
        <f t="shared" si="95"/>
        <v>0</v>
      </c>
      <c r="BL273" s="137">
        <f t="shared" si="96"/>
        <v>0</v>
      </c>
      <c r="BM273" s="137">
        <f t="shared" si="97"/>
        <v>0</v>
      </c>
      <c r="BN273" s="137">
        <f t="shared" si="98"/>
        <v>0</v>
      </c>
      <c r="BO273" s="137">
        <f t="shared" si="99"/>
        <v>0</v>
      </c>
      <c r="BP273" s="173">
        <f t="shared" si="107"/>
        <v>0</v>
      </c>
      <c r="BQ273" s="140"/>
      <c r="BR273" s="141"/>
      <c r="BS273" s="142"/>
      <c r="BT273" s="146"/>
      <c r="BU273" s="142"/>
      <c r="BV273" s="144"/>
      <c r="BW273" s="145"/>
      <c r="BX273" s="142"/>
      <c r="BY273" s="144"/>
    </row>
    <row r="274" spans="1:77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06"/>
        <v>11700</v>
      </c>
      <c r="O274" s="366"/>
      <c r="P274" s="174"/>
      <c r="Q274" s="174"/>
      <c r="R274" s="174"/>
      <c r="S274" s="174"/>
      <c r="T274" s="367">
        <f t="shared" si="100"/>
        <v>0</v>
      </c>
      <c r="U274" s="172"/>
      <c r="V274" s="137"/>
      <c r="W274" s="137"/>
      <c r="X274" s="137"/>
      <c r="Y274" s="137">
        <v>20000</v>
      </c>
      <c r="Z274" s="138">
        <f t="shared" si="102"/>
        <v>20000</v>
      </c>
      <c r="AA274" s="160"/>
      <c r="AB274" s="146"/>
      <c r="AC274" s="146"/>
      <c r="AD274" s="146"/>
      <c r="AE274" s="146">
        <v>29000</v>
      </c>
      <c r="AF274" s="138">
        <f t="shared" si="88"/>
        <v>29000</v>
      </c>
      <c r="AG274" s="205"/>
      <c r="AH274" s="146"/>
      <c r="AI274" s="146"/>
      <c r="AJ274" s="146"/>
      <c r="AK274" s="146">
        <v>11000</v>
      </c>
      <c r="AL274" s="138">
        <f t="shared" si="101"/>
        <v>11000</v>
      </c>
      <c r="AM274" s="160"/>
      <c r="AN274" s="146"/>
      <c r="AO274" s="146"/>
      <c r="AP274" s="146"/>
      <c r="AQ274" s="146"/>
      <c r="AR274" s="138">
        <f t="shared" si="103"/>
        <v>0</v>
      </c>
      <c r="AS274" s="160"/>
      <c r="AT274" s="146"/>
      <c r="AU274" s="146"/>
      <c r="AV274" s="146"/>
      <c r="AW274" s="146"/>
      <c r="AX274" s="138">
        <f t="shared" si="104"/>
        <v>0</v>
      </c>
      <c r="AY274" s="172"/>
      <c r="AZ274" s="137"/>
      <c r="BA274" s="137"/>
      <c r="BB274" s="137"/>
      <c r="BC274" s="137"/>
      <c r="BD274" s="138">
        <f t="shared" si="105"/>
        <v>0</v>
      </c>
      <c r="BE274" s="172">
        <f t="shared" si="89"/>
        <v>0</v>
      </c>
      <c r="BF274" s="137">
        <f t="shared" si="90"/>
        <v>11700</v>
      </c>
      <c r="BG274" s="137">
        <f t="shared" si="91"/>
        <v>0</v>
      </c>
      <c r="BH274" s="137">
        <f t="shared" si="92"/>
        <v>0</v>
      </c>
      <c r="BI274" s="137">
        <f t="shared" si="93"/>
        <v>60000</v>
      </c>
      <c r="BJ274" s="173">
        <f t="shared" si="94"/>
        <v>71700</v>
      </c>
      <c r="BK274" s="172">
        <f t="shared" si="95"/>
        <v>0</v>
      </c>
      <c r="BL274" s="137">
        <f t="shared" si="96"/>
        <v>0</v>
      </c>
      <c r="BM274" s="137">
        <f t="shared" si="97"/>
        <v>0</v>
      </c>
      <c r="BN274" s="137">
        <f t="shared" si="98"/>
        <v>0</v>
      </c>
      <c r="BO274" s="137">
        <f t="shared" si="99"/>
        <v>0</v>
      </c>
      <c r="BP274" s="173">
        <f t="shared" si="107"/>
        <v>0</v>
      </c>
      <c r="BQ274" s="140"/>
      <c r="BR274" s="141"/>
      <c r="BS274" s="142"/>
      <c r="BT274" s="146"/>
      <c r="BU274" s="142"/>
      <c r="BV274" s="144"/>
      <c r="BW274" s="145"/>
      <c r="BX274" s="142"/>
      <c r="BY274" s="144"/>
    </row>
    <row r="275" spans="1:77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06"/>
        <v>11700</v>
      </c>
      <c r="O275" s="366"/>
      <c r="P275" s="174"/>
      <c r="Q275" s="174"/>
      <c r="R275" s="174"/>
      <c r="S275" s="174"/>
      <c r="T275" s="367">
        <f t="shared" si="100"/>
        <v>0</v>
      </c>
      <c r="U275" s="172"/>
      <c r="V275" s="137"/>
      <c r="W275" s="137"/>
      <c r="X275" s="137"/>
      <c r="Y275" s="137">
        <v>31200</v>
      </c>
      <c r="Z275" s="138">
        <f t="shared" si="102"/>
        <v>31200</v>
      </c>
      <c r="AA275" s="160"/>
      <c r="AB275" s="146"/>
      <c r="AC275" s="146"/>
      <c r="AD275" s="146"/>
      <c r="AE275" s="146">
        <v>32000</v>
      </c>
      <c r="AF275" s="138">
        <f t="shared" si="88"/>
        <v>32000</v>
      </c>
      <c r="AG275" s="205"/>
      <c r="AH275" s="146"/>
      <c r="AI275" s="146"/>
      <c r="AJ275" s="146"/>
      <c r="AK275" s="146">
        <v>14000</v>
      </c>
      <c r="AL275" s="138">
        <f t="shared" si="101"/>
        <v>14000</v>
      </c>
      <c r="AM275" s="160"/>
      <c r="AN275" s="146"/>
      <c r="AO275" s="146"/>
      <c r="AP275" s="146"/>
      <c r="AQ275" s="146"/>
      <c r="AR275" s="138">
        <f t="shared" si="103"/>
        <v>0</v>
      </c>
      <c r="AS275" s="160"/>
      <c r="AT275" s="146"/>
      <c r="AU275" s="146"/>
      <c r="AV275" s="146"/>
      <c r="AW275" s="146"/>
      <c r="AX275" s="138">
        <f t="shared" si="104"/>
        <v>0</v>
      </c>
      <c r="AY275" s="172"/>
      <c r="AZ275" s="137"/>
      <c r="BA275" s="137"/>
      <c r="BB275" s="137"/>
      <c r="BC275" s="137"/>
      <c r="BD275" s="138">
        <f t="shared" si="105"/>
        <v>0</v>
      </c>
      <c r="BE275" s="172">
        <f t="shared" si="89"/>
        <v>0</v>
      </c>
      <c r="BF275" s="137">
        <f t="shared" si="90"/>
        <v>11700</v>
      </c>
      <c r="BG275" s="137">
        <f t="shared" si="91"/>
        <v>0</v>
      </c>
      <c r="BH275" s="137">
        <f t="shared" si="92"/>
        <v>0</v>
      </c>
      <c r="BI275" s="137">
        <f t="shared" si="93"/>
        <v>77200</v>
      </c>
      <c r="BJ275" s="173">
        <f t="shared" si="94"/>
        <v>88900</v>
      </c>
      <c r="BK275" s="172">
        <f t="shared" si="95"/>
        <v>0</v>
      </c>
      <c r="BL275" s="137">
        <f t="shared" si="96"/>
        <v>0</v>
      </c>
      <c r="BM275" s="137">
        <f t="shared" si="97"/>
        <v>0</v>
      </c>
      <c r="BN275" s="137">
        <f t="shared" si="98"/>
        <v>0</v>
      </c>
      <c r="BO275" s="137">
        <f t="shared" si="99"/>
        <v>0</v>
      </c>
      <c r="BP275" s="173">
        <f t="shared" si="107"/>
        <v>0</v>
      </c>
      <c r="BQ275" s="140"/>
      <c r="BR275" s="141"/>
      <c r="BS275" s="142"/>
      <c r="BT275" s="146"/>
      <c r="BU275" s="142"/>
      <c r="BV275" s="144"/>
      <c r="BW275" s="145"/>
      <c r="BX275" s="142"/>
      <c r="BY275" s="144"/>
    </row>
    <row r="276" spans="1:77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06"/>
        <v>0</v>
      </c>
      <c r="O276" s="366"/>
      <c r="P276" s="174"/>
      <c r="Q276" s="174"/>
      <c r="R276" s="174"/>
      <c r="S276" s="174"/>
      <c r="T276" s="367">
        <f t="shared" si="100"/>
        <v>0</v>
      </c>
      <c r="U276" s="172"/>
      <c r="V276" s="137"/>
      <c r="W276" s="137"/>
      <c r="X276" s="137"/>
      <c r="Y276" s="137">
        <v>35200</v>
      </c>
      <c r="Z276" s="138">
        <f t="shared" si="102"/>
        <v>35200</v>
      </c>
      <c r="AA276" s="160"/>
      <c r="AB276" s="146"/>
      <c r="AC276" s="146"/>
      <c r="AD276" s="146"/>
      <c r="AE276" s="146"/>
      <c r="AF276" s="138">
        <f t="shared" si="88"/>
        <v>0</v>
      </c>
      <c r="AG276" s="205"/>
      <c r="AH276" s="146"/>
      <c r="AI276" s="146"/>
      <c r="AJ276" s="146"/>
      <c r="AK276" s="146"/>
      <c r="AL276" s="138">
        <f t="shared" si="101"/>
        <v>0</v>
      </c>
      <c r="AM276" s="160"/>
      <c r="AN276" s="146"/>
      <c r="AO276" s="146"/>
      <c r="AP276" s="146"/>
      <c r="AQ276" s="146"/>
      <c r="AR276" s="138">
        <f t="shared" si="103"/>
        <v>0</v>
      </c>
      <c r="AS276" s="160"/>
      <c r="AT276" s="146"/>
      <c r="AU276" s="146"/>
      <c r="AV276" s="146"/>
      <c r="AW276" s="146"/>
      <c r="AX276" s="138">
        <f t="shared" si="104"/>
        <v>0</v>
      </c>
      <c r="AY276" s="172"/>
      <c r="AZ276" s="137"/>
      <c r="BA276" s="137"/>
      <c r="BB276" s="137"/>
      <c r="BC276" s="137"/>
      <c r="BD276" s="138">
        <f t="shared" si="105"/>
        <v>0</v>
      </c>
      <c r="BE276" s="172">
        <f t="shared" si="89"/>
        <v>0</v>
      </c>
      <c r="BF276" s="137">
        <f t="shared" si="90"/>
        <v>0</v>
      </c>
      <c r="BG276" s="137">
        <f t="shared" si="91"/>
        <v>0</v>
      </c>
      <c r="BH276" s="137">
        <f t="shared" si="92"/>
        <v>0</v>
      </c>
      <c r="BI276" s="137">
        <f t="shared" si="93"/>
        <v>35200</v>
      </c>
      <c r="BJ276" s="173">
        <f t="shared" si="94"/>
        <v>35200</v>
      </c>
      <c r="BK276" s="172">
        <f t="shared" si="95"/>
        <v>0</v>
      </c>
      <c r="BL276" s="137">
        <f t="shared" si="96"/>
        <v>0</v>
      </c>
      <c r="BM276" s="137">
        <f t="shared" si="97"/>
        <v>0</v>
      </c>
      <c r="BN276" s="137">
        <f t="shared" si="98"/>
        <v>0</v>
      </c>
      <c r="BO276" s="137">
        <f t="shared" si="99"/>
        <v>0</v>
      </c>
      <c r="BP276" s="173">
        <f t="shared" si="107"/>
        <v>0</v>
      </c>
      <c r="BQ276" s="140"/>
      <c r="BR276" s="141"/>
      <c r="BS276" s="142"/>
      <c r="BT276" s="146"/>
      <c r="BU276" s="142"/>
      <c r="BV276" s="144"/>
      <c r="BW276" s="145"/>
      <c r="BX276" s="142"/>
      <c r="BY276" s="144"/>
    </row>
    <row r="277" spans="1:77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06"/>
        <v>72800</v>
      </c>
      <c r="O277" s="366"/>
      <c r="P277" s="174"/>
      <c r="Q277" s="174"/>
      <c r="R277" s="174"/>
      <c r="S277" s="174"/>
      <c r="T277" s="367">
        <f t="shared" si="100"/>
        <v>0</v>
      </c>
      <c r="U277" s="172"/>
      <c r="V277" s="137"/>
      <c r="W277" s="137"/>
      <c r="X277" s="137"/>
      <c r="Y277" s="137"/>
      <c r="Z277" s="138">
        <f t="shared" si="102"/>
        <v>0</v>
      </c>
      <c r="AA277" s="160"/>
      <c r="AB277" s="146"/>
      <c r="AC277" s="146"/>
      <c r="AD277" s="146"/>
      <c r="AE277" s="146">
        <v>163000</v>
      </c>
      <c r="AF277" s="138">
        <f t="shared" si="88"/>
        <v>163000</v>
      </c>
      <c r="AG277" s="205"/>
      <c r="AH277" s="146"/>
      <c r="AI277" s="146"/>
      <c r="AJ277" s="146"/>
      <c r="AK277" s="146">
        <v>102000</v>
      </c>
      <c r="AL277" s="138">
        <f t="shared" si="101"/>
        <v>102000</v>
      </c>
      <c r="AM277" s="160"/>
      <c r="AN277" s="146"/>
      <c r="AO277" s="146"/>
      <c r="AP277" s="146"/>
      <c r="AQ277" s="146"/>
      <c r="AR277" s="138">
        <f t="shared" si="103"/>
        <v>0</v>
      </c>
      <c r="AS277" s="160"/>
      <c r="AT277" s="146"/>
      <c r="AU277" s="146"/>
      <c r="AV277" s="146"/>
      <c r="AW277" s="146"/>
      <c r="AX277" s="138">
        <f t="shared" si="104"/>
        <v>0</v>
      </c>
      <c r="AY277" s="172"/>
      <c r="AZ277" s="137"/>
      <c r="BA277" s="137"/>
      <c r="BB277" s="137"/>
      <c r="BC277" s="137"/>
      <c r="BD277" s="138">
        <f t="shared" si="105"/>
        <v>0</v>
      </c>
      <c r="BE277" s="172">
        <f t="shared" si="89"/>
        <v>0</v>
      </c>
      <c r="BF277" s="137">
        <f t="shared" si="90"/>
        <v>72800</v>
      </c>
      <c r="BG277" s="137">
        <f t="shared" si="91"/>
        <v>0</v>
      </c>
      <c r="BH277" s="137">
        <f t="shared" si="92"/>
        <v>0</v>
      </c>
      <c r="BI277" s="137">
        <f t="shared" si="93"/>
        <v>265000</v>
      </c>
      <c r="BJ277" s="173">
        <f t="shared" si="94"/>
        <v>337800</v>
      </c>
      <c r="BK277" s="172">
        <f t="shared" si="95"/>
        <v>0</v>
      </c>
      <c r="BL277" s="137">
        <f t="shared" si="96"/>
        <v>0</v>
      </c>
      <c r="BM277" s="137">
        <f t="shared" si="97"/>
        <v>0</v>
      </c>
      <c r="BN277" s="137">
        <f t="shared" si="98"/>
        <v>0</v>
      </c>
      <c r="BO277" s="137">
        <f t="shared" si="99"/>
        <v>0</v>
      </c>
      <c r="BP277" s="173">
        <f t="shared" si="107"/>
        <v>0</v>
      </c>
      <c r="BQ277" s="140"/>
      <c r="BR277" s="141"/>
      <c r="BS277" s="142"/>
      <c r="BT277" s="146"/>
      <c r="BU277" s="142"/>
      <c r="BV277" s="144"/>
      <c r="BW277" s="145"/>
      <c r="BX277" s="142"/>
      <c r="BY277" s="144"/>
    </row>
    <row r="278" spans="1:77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06"/>
        <v>55250</v>
      </c>
      <c r="O278" s="366"/>
      <c r="P278" s="174"/>
      <c r="Q278" s="174"/>
      <c r="R278" s="174"/>
      <c r="S278" s="174"/>
      <c r="T278" s="367">
        <f t="shared" si="100"/>
        <v>0</v>
      </c>
      <c r="U278" s="172"/>
      <c r="V278" s="137"/>
      <c r="W278" s="137"/>
      <c r="X278" s="137"/>
      <c r="Y278" s="137">
        <v>32000</v>
      </c>
      <c r="Z278" s="138">
        <f t="shared" si="102"/>
        <v>32000</v>
      </c>
      <c r="AA278" s="160"/>
      <c r="AB278" s="146"/>
      <c r="AC278" s="146"/>
      <c r="AD278" s="146"/>
      <c r="AE278" s="146">
        <v>145000</v>
      </c>
      <c r="AF278" s="138">
        <f t="shared" si="88"/>
        <v>145000</v>
      </c>
      <c r="AG278" s="205"/>
      <c r="AH278" s="146"/>
      <c r="AI278" s="146"/>
      <c r="AJ278" s="146"/>
      <c r="AK278" s="146">
        <v>78000</v>
      </c>
      <c r="AL278" s="138">
        <f t="shared" si="101"/>
        <v>78000</v>
      </c>
      <c r="AM278" s="160"/>
      <c r="AN278" s="146"/>
      <c r="AO278" s="146"/>
      <c r="AP278" s="146"/>
      <c r="AQ278" s="146"/>
      <c r="AR278" s="138">
        <f t="shared" si="103"/>
        <v>0</v>
      </c>
      <c r="AS278" s="160"/>
      <c r="AT278" s="146"/>
      <c r="AU278" s="146"/>
      <c r="AV278" s="146"/>
      <c r="AW278" s="146"/>
      <c r="AX278" s="138">
        <f t="shared" si="104"/>
        <v>0</v>
      </c>
      <c r="AY278" s="172"/>
      <c r="AZ278" s="137"/>
      <c r="BA278" s="137"/>
      <c r="BB278" s="137"/>
      <c r="BC278" s="137"/>
      <c r="BD278" s="138">
        <f t="shared" si="105"/>
        <v>0</v>
      </c>
      <c r="BE278" s="172">
        <f t="shared" si="89"/>
        <v>0</v>
      </c>
      <c r="BF278" s="137">
        <f t="shared" si="90"/>
        <v>55250</v>
      </c>
      <c r="BG278" s="137">
        <f t="shared" si="91"/>
        <v>0</v>
      </c>
      <c r="BH278" s="137">
        <f t="shared" si="92"/>
        <v>0</v>
      </c>
      <c r="BI278" s="137">
        <f t="shared" si="93"/>
        <v>255000</v>
      </c>
      <c r="BJ278" s="173">
        <f t="shared" si="94"/>
        <v>310250</v>
      </c>
      <c r="BK278" s="172">
        <f t="shared" si="95"/>
        <v>0</v>
      </c>
      <c r="BL278" s="137">
        <f t="shared" si="96"/>
        <v>0</v>
      </c>
      <c r="BM278" s="137">
        <f t="shared" si="97"/>
        <v>0</v>
      </c>
      <c r="BN278" s="137">
        <f t="shared" si="98"/>
        <v>0</v>
      </c>
      <c r="BO278" s="137">
        <f t="shared" si="99"/>
        <v>0</v>
      </c>
      <c r="BP278" s="173">
        <f t="shared" si="107"/>
        <v>0</v>
      </c>
      <c r="BQ278" s="140"/>
      <c r="BR278" s="141"/>
      <c r="BS278" s="142"/>
      <c r="BT278" s="146"/>
      <c r="BU278" s="142"/>
      <c r="BV278" s="144"/>
      <c r="BW278" s="145"/>
      <c r="BX278" s="142"/>
      <c r="BY278" s="144"/>
    </row>
    <row r="279" spans="1:77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06"/>
        <v>0</v>
      </c>
      <c r="O279" s="366"/>
      <c r="P279" s="174"/>
      <c r="Q279" s="174"/>
      <c r="R279" s="174"/>
      <c r="S279" s="174"/>
      <c r="T279" s="367">
        <f t="shared" si="100"/>
        <v>0</v>
      </c>
      <c r="U279" s="172"/>
      <c r="V279" s="137"/>
      <c r="W279" s="137"/>
      <c r="X279" s="137"/>
      <c r="Y279" s="137">
        <v>32000</v>
      </c>
      <c r="Z279" s="138">
        <f t="shared" si="102"/>
        <v>32000</v>
      </c>
      <c r="AA279" s="160"/>
      <c r="AB279" s="146"/>
      <c r="AC279" s="146"/>
      <c r="AD279" s="146"/>
      <c r="AE279" s="146"/>
      <c r="AF279" s="138">
        <f t="shared" si="88"/>
        <v>0</v>
      </c>
      <c r="AG279" s="205"/>
      <c r="AH279" s="146"/>
      <c r="AI279" s="146"/>
      <c r="AJ279" s="146"/>
      <c r="AK279" s="146"/>
      <c r="AL279" s="138">
        <f t="shared" si="101"/>
        <v>0</v>
      </c>
      <c r="AM279" s="160"/>
      <c r="AN279" s="146"/>
      <c r="AO279" s="146"/>
      <c r="AP279" s="146"/>
      <c r="AQ279" s="146"/>
      <c r="AR279" s="138">
        <f t="shared" si="103"/>
        <v>0</v>
      </c>
      <c r="AS279" s="160"/>
      <c r="AT279" s="146"/>
      <c r="AU279" s="146"/>
      <c r="AV279" s="146"/>
      <c r="AW279" s="146"/>
      <c r="AX279" s="138">
        <f t="shared" si="104"/>
        <v>0</v>
      </c>
      <c r="AY279" s="172"/>
      <c r="AZ279" s="137"/>
      <c r="BA279" s="137"/>
      <c r="BB279" s="137"/>
      <c r="BC279" s="137"/>
      <c r="BD279" s="138">
        <f t="shared" si="105"/>
        <v>0</v>
      </c>
      <c r="BE279" s="172">
        <f t="shared" si="89"/>
        <v>0</v>
      </c>
      <c r="BF279" s="137">
        <f t="shared" si="90"/>
        <v>0</v>
      </c>
      <c r="BG279" s="137">
        <f t="shared" si="91"/>
        <v>0</v>
      </c>
      <c r="BH279" s="137">
        <f t="shared" si="92"/>
        <v>0</v>
      </c>
      <c r="BI279" s="137">
        <f t="shared" si="93"/>
        <v>32000</v>
      </c>
      <c r="BJ279" s="173">
        <f t="shared" si="94"/>
        <v>32000</v>
      </c>
      <c r="BK279" s="172">
        <f t="shared" si="95"/>
        <v>0</v>
      </c>
      <c r="BL279" s="137">
        <f t="shared" si="96"/>
        <v>0</v>
      </c>
      <c r="BM279" s="137">
        <f t="shared" si="97"/>
        <v>0</v>
      </c>
      <c r="BN279" s="137">
        <f t="shared" si="98"/>
        <v>0</v>
      </c>
      <c r="BO279" s="137">
        <f t="shared" si="99"/>
        <v>0</v>
      </c>
      <c r="BP279" s="173">
        <f t="shared" si="107"/>
        <v>0</v>
      </c>
      <c r="BQ279" s="140"/>
      <c r="BR279" s="141"/>
      <c r="BS279" s="142"/>
      <c r="BT279" s="146"/>
      <c r="BU279" s="142"/>
      <c r="BV279" s="144"/>
      <c r="BW279" s="145"/>
      <c r="BX279" s="142"/>
      <c r="BY279" s="144"/>
    </row>
    <row r="280" spans="1:77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06"/>
        <v>41600</v>
      </c>
      <c r="O280" s="366"/>
      <c r="P280" s="174"/>
      <c r="Q280" s="174"/>
      <c r="R280" s="174"/>
      <c r="S280" s="174"/>
      <c r="T280" s="367">
        <f t="shared" si="100"/>
        <v>0</v>
      </c>
      <c r="U280" s="172"/>
      <c r="V280" s="137"/>
      <c r="W280" s="137"/>
      <c r="X280" s="137"/>
      <c r="Y280" s="137"/>
      <c r="Z280" s="138">
        <f t="shared" si="102"/>
        <v>0</v>
      </c>
      <c r="AA280" s="160"/>
      <c r="AB280" s="146"/>
      <c r="AC280" s="146"/>
      <c r="AD280" s="146"/>
      <c r="AE280" s="146">
        <v>161000</v>
      </c>
      <c r="AF280" s="138">
        <f t="shared" si="88"/>
        <v>161000</v>
      </c>
      <c r="AG280" s="205"/>
      <c r="AH280" s="146"/>
      <c r="AI280" s="146"/>
      <c r="AJ280" s="146"/>
      <c r="AK280" s="146">
        <v>73000</v>
      </c>
      <c r="AL280" s="138">
        <f t="shared" si="101"/>
        <v>73000</v>
      </c>
      <c r="AM280" s="160"/>
      <c r="AN280" s="146"/>
      <c r="AO280" s="146"/>
      <c r="AP280" s="146"/>
      <c r="AQ280" s="146"/>
      <c r="AR280" s="138">
        <f t="shared" si="103"/>
        <v>0</v>
      </c>
      <c r="AS280" s="160"/>
      <c r="AT280" s="146"/>
      <c r="AU280" s="146"/>
      <c r="AV280" s="146"/>
      <c r="AW280" s="146"/>
      <c r="AX280" s="138">
        <f t="shared" si="104"/>
        <v>0</v>
      </c>
      <c r="AY280" s="172"/>
      <c r="AZ280" s="137"/>
      <c r="BA280" s="137"/>
      <c r="BB280" s="137"/>
      <c r="BC280" s="137"/>
      <c r="BD280" s="138">
        <f t="shared" si="105"/>
        <v>0</v>
      </c>
      <c r="BE280" s="172">
        <f t="shared" si="89"/>
        <v>0</v>
      </c>
      <c r="BF280" s="137">
        <f t="shared" si="90"/>
        <v>41600</v>
      </c>
      <c r="BG280" s="137">
        <f t="shared" si="91"/>
        <v>0</v>
      </c>
      <c r="BH280" s="137">
        <f t="shared" si="92"/>
        <v>0</v>
      </c>
      <c r="BI280" s="137">
        <f t="shared" si="93"/>
        <v>234000</v>
      </c>
      <c r="BJ280" s="173">
        <f t="shared" si="94"/>
        <v>275600</v>
      </c>
      <c r="BK280" s="172">
        <f t="shared" si="95"/>
        <v>0</v>
      </c>
      <c r="BL280" s="137">
        <f t="shared" si="96"/>
        <v>0</v>
      </c>
      <c r="BM280" s="137">
        <f t="shared" si="97"/>
        <v>0</v>
      </c>
      <c r="BN280" s="137">
        <f t="shared" si="98"/>
        <v>0</v>
      </c>
      <c r="BO280" s="137">
        <f t="shared" si="99"/>
        <v>0</v>
      </c>
      <c r="BP280" s="173">
        <f t="shared" si="107"/>
        <v>0</v>
      </c>
      <c r="BQ280" s="140"/>
      <c r="BR280" s="141"/>
      <c r="BS280" s="142"/>
      <c r="BT280" s="146"/>
      <c r="BU280" s="142"/>
      <c r="BV280" s="144"/>
      <c r="BW280" s="145"/>
      <c r="BX280" s="142"/>
      <c r="BY280" s="144"/>
    </row>
    <row r="281" spans="1:77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06"/>
        <v>155350</v>
      </c>
      <c r="O281" s="366"/>
      <c r="P281" s="174"/>
      <c r="Q281" s="174"/>
      <c r="R281" s="174"/>
      <c r="S281" s="174"/>
      <c r="T281" s="367">
        <f t="shared" si="100"/>
        <v>0</v>
      </c>
      <c r="U281" s="172"/>
      <c r="V281" s="137"/>
      <c r="W281" s="137"/>
      <c r="X281" s="137"/>
      <c r="Y281" s="137">
        <v>96000</v>
      </c>
      <c r="Z281" s="138">
        <f t="shared" si="102"/>
        <v>96000</v>
      </c>
      <c r="AA281" s="160"/>
      <c r="AB281" s="146"/>
      <c r="AC281" s="146"/>
      <c r="AD281" s="146"/>
      <c r="AE281" s="146">
        <v>367000</v>
      </c>
      <c r="AF281" s="138">
        <f t="shared" si="88"/>
        <v>367000</v>
      </c>
      <c r="AG281" s="205"/>
      <c r="AH281" s="146"/>
      <c r="AI281" s="146"/>
      <c r="AJ281" s="146"/>
      <c r="AK281" s="146">
        <v>211000</v>
      </c>
      <c r="AL281" s="138">
        <f t="shared" si="101"/>
        <v>211000</v>
      </c>
      <c r="AM281" s="160"/>
      <c r="AN281" s="146"/>
      <c r="AO281" s="146"/>
      <c r="AP281" s="146"/>
      <c r="AQ281" s="146"/>
      <c r="AR281" s="138">
        <f t="shared" si="103"/>
        <v>0</v>
      </c>
      <c r="AS281" s="160"/>
      <c r="AT281" s="146"/>
      <c r="AU281" s="146"/>
      <c r="AV281" s="146"/>
      <c r="AW281" s="146"/>
      <c r="AX281" s="138">
        <f t="shared" si="104"/>
        <v>0</v>
      </c>
      <c r="AY281" s="172"/>
      <c r="AZ281" s="137"/>
      <c r="BA281" s="137"/>
      <c r="BB281" s="137"/>
      <c r="BC281" s="137"/>
      <c r="BD281" s="138">
        <f t="shared" si="105"/>
        <v>0</v>
      </c>
      <c r="BE281" s="172">
        <f t="shared" si="89"/>
        <v>0</v>
      </c>
      <c r="BF281" s="137">
        <f t="shared" si="90"/>
        <v>155350</v>
      </c>
      <c r="BG281" s="137">
        <f t="shared" si="91"/>
        <v>0</v>
      </c>
      <c r="BH281" s="137">
        <f t="shared" si="92"/>
        <v>0</v>
      </c>
      <c r="BI281" s="137">
        <f t="shared" si="93"/>
        <v>674000</v>
      </c>
      <c r="BJ281" s="173">
        <f t="shared" si="94"/>
        <v>829350</v>
      </c>
      <c r="BK281" s="172">
        <f t="shared" si="95"/>
        <v>0</v>
      </c>
      <c r="BL281" s="137">
        <f t="shared" si="96"/>
        <v>0</v>
      </c>
      <c r="BM281" s="137">
        <f t="shared" si="97"/>
        <v>0</v>
      </c>
      <c r="BN281" s="137">
        <f t="shared" si="98"/>
        <v>0</v>
      </c>
      <c r="BO281" s="137">
        <f t="shared" si="99"/>
        <v>0</v>
      </c>
      <c r="BP281" s="173">
        <f t="shared" si="107"/>
        <v>0</v>
      </c>
      <c r="BQ281" s="140"/>
      <c r="BR281" s="141"/>
      <c r="BS281" s="142"/>
      <c r="BT281" s="146"/>
      <c r="BU281" s="142"/>
      <c r="BV281" s="144"/>
      <c r="BW281" s="145"/>
      <c r="BX281" s="142"/>
      <c r="BY281" s="144"/>
    </row>
    <row r="282" spans="1:77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06"/>
        <v>157625</v>
      </c>
      <c r="O282" s="366"/>
      <c r="P282" s="174"/>
      <c r="Q282" s="174"/>
      <c r="R282" s="174"/>
      <c r="S282" s="174"/>
      <c r="T282" s="367">
        <f t="shared" si="100"/>
        <v>0</v>
      </c>
      <c r="U282" s="172"/>
      <c r="V282" s="137"/>
      <c r="W282" s="137"/>
      <c r="X282" s="137"/>
      <c r="Y282" s="137">
        <v>64000</v>
      </c>
      <c r="Z282" s="138">
        <f t="shared" si="102"/>
        <v>64000</v>
      </c>
      <c r="AA282" s="160"/>
      <c r="AB282" s="146"/>
      <c r="AC282" s="146"/>
      <c r="AD282" s="146"/>
      <c r="AE282" s="146">
        <v>427000</v>
      </c>
      <c r="AF282" s="138">
        <f t="shared" si="88"/>
        <v>427000</v>
      </c>
      <c r="AG282" s="205"/>
      <c r="AH282" s="146"/>
      <c r="AI282" s="146"/>
      <c r="AJ282" s="146"/>
      <c r="AK282" s="146">
        <v>128000</v>
      </c>
      <c r="AL282" s="138">
        <f t="shared" si="101"/>
        <v>128000</v>
      </c>
      <c r="AM282" s="160"/>
      <c r="AN282" s="146"/>
      <c r="AO282" s="146"/>
      <c r="AP282" s="146"/>
      <c r="AQ282" s="146"/>
      <c r="AR282" s="138">
        <f t="shared" si="103"/>
        <v>0</v>
      </c>
      <c r="AS282" s="160"/>
      <c r="AT282" s="146"/>
      <c r="AU282" s="146"/>
      <c r="AV282" s="146"/>
      <c r="AW282" s="146"/>
      <c r="AX282" s="138">
        <f t="shared" si="104"/>
        <v>0</v>
      </c>
      <c r="AY282" s="172"/>
      <c r="AZ282" s="137"/>
      <c r="BA282" s="137"/>
      <c r="BB282" s="137"/>
      <c r="BC282" s="137"/>
      <c r="BD282" s="138">
        <f t="shared" si="105"/>
        <v>0</v>
      </c>
      <c r="BE282" s="172">
        <f t="shared" si="89"/>
        <v>0</v>
      </c>
      <c r="BF282" s="137">
        <f t="shared" si="90"/>
        <v>157625</v>
      </c>
      <c r="BG282" s="137">
        <f t="shared" si="91"/>
        <v>0</v>
      </c>
      <c r="BH282" s="137">
        <f t="shared" si="92"/>
        <v>0</v>
      </c>
      <c r="BI282" s="137">
        <f t="shared" si="93"/>
        <v>619000</v>
      </c>
      <c r="BJ282" s="173">
        <f t="shared" si="94"/>
        <v>776625</v>
      </c>
      <c r="BK282" s="172">
        <f t="shared" si="95"/>
        <v>0</v>
      </c>
      <c r="BL282" s="137">
        <f t="shared" si="96"/>
        <v>0</v>
      </c>
      <c r="BM282" s="137">
        <f t="shared" si="97"/>
        <v>0</v>
      </c>
      <c r="BN282" s="137">
        <f t="shared" si="98"/>
        <v>0</v>
      </c>
      <c r="BO282" s="137">
        <f t="shared" si="99"/>
        <v>0</v>
      </c>
      <c r="BP282" s="173">
        <f t="shared" si="107"/>
        <v>0</v>
      </c>
      <c r="BQ282" s="140"/>
      <c r="BR282" s="141"/>
      <c r="BS282" s="142"/>
      <c r="BT282" s="146"/>
      <c r="BU282" s="142"/>
      <c r="BV282" s="144"/>
      <c r="BW282" s="145"/>
      <c r="BX282" s="142"/>
      <c r="BY282" s="144"/>
    </row>
    <row r="283" spans="1:77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06"/>
        <v>0</v>
      </c>
      <c r="O283" s="366"/>
      <c r="P283" s="174"/>
      <c r="Q283" s="174"/>
      <c r="R283" s="174"/>
      <c r="S283" s="174"/>
      <c r="T283" s="367">
        <f t="shared" si="100"/>
        <v>0</v>
      </c>
      <c r="U283" s="172"/>
      <c r="V283" s="137"/>
      <c r="W283" s="137"/>
      <c r="X283" s="137"/>
      <c r="Y283" s="137"/>
      <c r="Z283" s="138">
        <f t="shared" si="102"/>
        <v>0</v>
      </c>
      <c r="AA283" s="160"/>
      <c r="AB283" s="146"/>
      <c r="AC283" s="146"/>
      <c r="AD283" s="146"/>
      <c r="AE283" s="146"/>
      <c r="AF283" s="138">
        <f t="shared" si="88"/>
        <v>0</v>
      </c>
      <c r="AG283" s="205"/>
      <c r="AH283" s="146"/>
      <c r="AI283" s="146"/>
      <c r="AJ283" s="146"/>
      <c r="AK283" s="146"/>
      <c r="AL283" s="138">
        <f t="shared" si="101"/>
        <v>0</v>
      </c>
      <c r="AM283" s="160"/>
      <c r="AN283" s="146"/>
      <c r="AO283" s="146"/>
      <c r="AP283" s="146"/>
      <c r="AQ283" s="146"/>
      <c r="AR283" s="138">
        <f t="shared" si="103"/>
        <v>0</v>
      </c>
      <c r="AS283" s="160"/>
      <c r="AT283" s="146"/>
      <c r="AU283" s="146"/>
      <c r="AV283" s="146"/>
      <c r="AW283" s="146"/>
      <c r="AX283" s="138">
        <f t="shared" si="104"/>
        <v>0</v>
      </c>
      <c r="AY283" s="172"/>
      <c r="AZ283" s="137"/>
      <c r="BA283" s="137"/>
      <c r="BB283" s="137"/>
      <c r="BC283" s="137"/>
      <c r="BD283" s="138">
        <f t="shared" si="105"/>
        <v>0</v>
      </c>
      <c r="BE283" s="172">
        <f t="shared" si="89"/>
        <v>0</v>
      </c>
      <c r="BF283" s="137">
        <f t="shared" si="90"/>
        <v>0</v>
      </c>
      <c r="BG283" s="137">
        <f t="shared" si="91"/>
        <v>0</v>
      </c>
      <c r="BH283" s="137">
        <f t="shared" si="92"/>
        <v>0</v>
      </c>
      <c r="BI283" s="137">
        <f t="shared" si="93"/>
        <v>0</v>
      </c>
      <c r="BJ283" s="173">
        <f t="shared" si="94"/>
        <v>0</v>
      </c>
      <c r="BK283" s="172">
        <f t="shared" si="95"/>
        <v>0</v>
      </c>
      <c r="BL283" s="137">
        <f t="shared" si="96"/>
        <v>0</v>
      </c>
      <c r="BM283" s="137">
        <f t="shared" si="97"/>
        <v>0</v>
      </c>
      <c r="BN283" s="137">
        <f t="shared" si="98"/>
        <v>0</v>
      </c>
      <c r="BO283" s="137">
        <f t="shared" si="99"/>
        <v>0</v>
      </c>
      <c r="BP283" s="173">
        <f t="shared" si="107"/>
        <v>0</v>
      </c>
      <c r="BQ283" s="140"/>
      <c r="BR283" s="141"/>
      <c r="BS283" s="142"/>
      <c r="BT283" s="146"/>
      <c r="BU283" s="142"/>
      <c r="BV283" s="144"/>
      <c r="BW283" s="145"/>
      <c r="BX283" s="142"/>
      <c r="BY283" s="144"/>
    </row>
    <row r="284" spans="1:77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06"/>
        <v>0</v>
      </c>
      <c r="O284" s="366"/>
      <c r="P284" s="174"/>
      <c r="Q284" s="174"/>
      <c r="R284" s="174"/>
      <c r="S284" s="174"/>
      <c r="T284" s="367">
        <f t="shared" si="100"/>
        <v>0</v>
      </c>
      <c r="U284" s="172"/>
      <c r="V284" s="137"/>
      <c r="W284" s="137"/>
      <c r="X284" s="137"/>
      <c r="Y284" s="137">
        <v>19200</v>
      </c>
      <c r="Z284" s="138">
        <f t="shared" si="102"/>
        <v>19200</v>
      </c>
      <c r="AA284" s="160"/>
      <c r="AB284" s="146"/>
      <c r="AC284" s="146"/>
      <c r="AD284" s="146"/>
      <c r="AE284" s="146"/>
      <c r="AF284" s="138">
        <f t="shared" si="88"/>
        <v>0</v>
      </c>
      <c r="AG284" s="205"/>
      <c r="AH284" s="146"/>
      <c r="AI284" s="146"/>
      <c r="AJ284" s="146"/>
      <c r="AK284" s="146"/>
      <c r="AL284" s="138">
        <f t="shared" si="101"/>
        <v>0</v>
      </c>
      <c r="AM284" s="160"/>
      <c r="AN284" s="146"/>
      <c r="AO284" s="146"/>
      <c r="AP284" s="146"/>
      <c r="AQ284" s="146"/>
      <c r="AR284" s="138">
        <f t="shared" si="103"/>
        <v>0</v>
      </c>
      <c r="AS284" s="160"/>
      <c r="AT284" s="146"/>
      <c r="AU284" s="146"/>
      <c r="AV284" s="146"/>
      <c r="AW284" s="146"/>
      <c r="AX284" s="138">
        <f t="shared" si="104"/>
        <v>0</v>
      </c>
      <c r="AY284" s="172"/>
      <c r="AZ284" s="137"/>
      <c r="BA284" s="137"/>
      <c r="BB284" s="137"/>
      <c r="BC284" s="137"/>
      <c r="BD284" s="138">
        <f t="shared" si="105"/>
        <v>0</v>
      </c>
      <c r="BE284" s="172">
        <f t="shared" si="89"/>
        <v>0</v>
      </c>
      <c r="BF284" s="137">
        <f t="shared" si="90"/>
        <v>0</v>
      </c>
      <c r="BG284" s="137">
        <f t="shared" si="91"/>
        <v>0</v>
      </c>
      <c r="BH284" s="137">
        <f t="shared" si="92"/>
        <v>0</v>
      </c>
      <c r="BI284" s="137">
        <f t="shared" si="93"/>
        <v>19200</v>
      </c>
      <c r="BJ284" s="173">
        <f t="shared" si="94"/>
        <v>19200</v>
      </c>
      <c r="BK284" s="172">
        <f t="shared" si="95"/>
        <v>0</v>
      </c>
      <c r="BL284" s="137">
        <f t="shared" si="96"/>
        <v>0</v>
      </c>
      <c r="BM284" s="137">
        <f t="shared" si="97"/>
        <v>0</v>
      </c>
      <c r="BN284" s="137">
        <f t="shared" si="98"/>
        <v>0</v>
      </c>
      <c r="BO284" s="137">
        <f t="shared" si="99"/>
        <v>0</v>
      </c>
      <c r="BP284" s="173">
        <f t="shared" si="107"/>
        <v>0</v>
      </c>
      <c r="BQ284" s="140"/>
      <c r="BR284" s="141"/>
      <c r="BS284" s="142"/>
      <c r="BT284" s="146"/>
      <c r="BU284" s="142"/>
      <c r="BV284" s="144"/>
      <c r="BW284" s="145">
        <v>420</v>
      </c>
      <c r="BX284" s="142" t="s">
        <v>5099</v>
      </c>
      <c r="BY284" s="144">
        <v>44671</v>
      </c>
    </row>
    <row r="285" spans="1:77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06"/>
        <v>3900</v>
      </c>
      <c r="O285" s="366"/>
      <c r="P285" s="174"/>
      <c r="Q285" s="174"/>
      <c r="R285" s="174"/>
      <c r="S285" s="174"/>
      <c r="T285" s="367">
        <f t="shared" si="100"/>
        <v>0</v>
      </c>
      <c r="U285" s="172"/>
      <c r="V285" s="137"/>
      <c r="W285" s="137"/>
      <c r="X285" s="137"/>
      <c r="Y285" s="137">
        <v>17600</v>
      </c>
      <c r="Z285" s="138">
        <f t="shared" si="102"/>
        <v>17600</v>
      </c>
      <c r="AA285" s="160"/>
      <c r="AB285" s="146"/>
      <c r="AC285" s="146"/>
      <c r="AD285" s="146"/>
      <c r="AE285" s="146">
        <v>30000</v>
      </c>
      <c r="AF285" s="138">
        <f t="shared" si="88"/>
        <v>30000</v>
      </c>
      <c r="AG285" s="205"/>
      <c r="AH285" s="146"/>
      <c r="AI285" s="146"/>
      <c r="AJ285" s="146"/>
      <c r="AK285" s="146">
        <v>12000</v>
      </c>
      <c r="AL285" s="138">
        <f t="shared" si="101"/>
        <v>12000</v>
      </c>
      <c r="AM285" s="160"/>
      <c r="AN285" s="146"/>
      <c r="AO285" s="146"/>
      <c r="AP285" s="146"/>
      <c r="AQ285" s="146"/>
      <c r="AR285" s="138">
        <f t="shared" si="103"/>
        <v>0</v>
      </c>
      <c r="AS285" s="160"/>
      <c r="AT285" s="146"/>
      <c r="AU285" s="146"/>
      <c r="AV285" s="146"/>
      <c r="AW285" s="146"/>
      <c r="AX285" s="138">
        <f t="shared" si="104"/>
        <v>0</v>
      </c>
      <c r="AY285" s="172"/>
      <c r="AZ285" s="137"/>
      <c r="BA285" s="137"/>
      <c r="BB285" s="137"/>
      <c r="BC285" s="137"/>
      <c r="BD285" s="138">
        <f t="shared" si="105"/>
        <v>0</v>
      </c>
      <c r="BE285" s="172">
        <f t="shared" si="89"/>
        <v>0</v>
      </c>
      <c r="BF285" s="137">
        <f t="shared" si="90"/>
        <v>3900</v>
      </c>
      <c r="BG285" s="137">
        <f t="shared" si="91"/>
        <v>0</v>
      </c>
      <c r="BH285" s="137">
        <f t="shared" si="92"/>
        <v>0</v>
      </c>
      <c r="BI285" s="137">
        <f t="shared" si="93"/>
        <v>59600</v>
      </c>
      <c r="BJ285" s="173">
        <f t="shared" si="94"/>
        <v>63500</v>
      </c>
      <c r="BK285" s="172">
        <f t="shared" si="95"/>
        <v>0</v>
      </c>
      <c r="BL285" s="137">
        <f t="shared" si="96"/>
        <v>0</v>
      </c>
      <c r="BM285" s="137">
        <f t="shared" si="97"/>
        <v>0</v>
      </c>
      <c r="BN285" s="137">
        <f t="shared" si="98"/>
        <v>0</v>
      </c>
      <c r="BO285" s="137">
        <f t="shared" si="99"/>
        <v>0</v>
      </c>
      <c r="BP285" s="173">
        <f t="shared" si="107"/>
        <v>0</v>
      </c>
      <c r="BQ285" s="140"/>
      <c r="BR285" s="141"/>
      <c r="BS285" s="142"/>
      <c r="BT285" s="146"/>
      <c r="BU285" s="142"/>
      <c r="BV285" s="144"/>
      <c r="BW285" s="145">
        <v>1644</v>
      </c>
      <c r="BX285" s="142" t="s">
        <v>5308</v>
      </c>
      <c r="BY285" s="144">
        <v>44678</v>
      </c>
    </row>
    <row r="286" spans="1:77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06"/>
        <v>65650</v>
      </c>
      <c r="O286" s="366"/>
      <c r="P286" s="174"/>
      <c r="Q286" s="174"/>
      <c r="R286" s="174"/>
      <c r="S286" s="174"/>
      <c r="T286" s="367">
        <f t="shared" si="100"/>
        <v>0</v>
      </c>
      <c r="U286" s="172"/>
      <c r="V286" s="137"/>
      <c r="W286" s="137"/>
      <c r="X286" s="137"/>
      <c r="Y286" s="137">
        <v>32000</v>
      </c>
      <c r="Z286" s="138">
        <f t="shared" si="102"/>
        <v>32000</v>
      </c>
      <c r="AA286" s="160"/>
      <c r="AB286" s="146"/>
      <c r="AC286" s="146"/>
      <c r="AD286" s="146"/>
      <c r="AE286" s="146"/>
      <c r="AF286" s="138">
        <f t="shared" si="88"/>
        <v>0</v>
      </c>
      <c r="AG286" s="205"/>
      <c r="AH286" s="146"/>
      <c r="AI286" s="146"/>
      <c r="AJ286" s="146"/>
      <c r="AK286" s="146">
        <v>65000</v>
      </c>
      <c r="AL286" s="138">
        <f t="shared" si="101"/>
        <v>65000</v>
      </c>
      <c r="AM286" s="160"/>
      <c r="AN286" s="146"/>
      <c r="AO286" s="146"/>
      <c r="AP286" s="146"/>
      <c r="AQ286" s="146">
        <v>212000</v>
      </c>
      <c r="AR286" s="138">
        <f t="shared" si="103"/>
        <v>212000</v>
      </c>
      <c r="AS286" s="160"/>
      <c r="AT286" s="146"/>
      <c r="AU286" s="146"/>
      <c r="AV286" s="146"/>
      <c r="AW286" s="146"/>
      <c r="AX286" s="138">
        <f t="shared" si="104"/>
        <v>0</v>
      </c>
      <c r="AY286" s="172"/>
      <c r="AZ286" s="137"/>
      <c r="BA286" s="137"/>
      <c r="BB286" s="137"/>
      <c r="BC286" s="137"/>
      <c r="BD286" s="138">
        <f t="shared" si="105"/>
        <v>0</v>
      </c>
      <c r="BE286" s="172">
        <f t="shared" si="89"/>
        <v>0</v>
      </c>
      <c r="BF286" s="137">
        <f t="shared" si="90"/>
        <v>65650</v>
      </c>
      <c r="BG286" s="137">
        <f t="shared" si="91"/>
        <v>0</v>
      </c>
      <c r="BH286" s="137">
        <f t="shared" si="92"/>
        <v>0</v>
      </c>
      <c r="BI286" s="137">
        <f t="shared" si="93"/>
        <v>309000</v>
      </c>
      <c r="BJ286" s="173">
        <f t="shared" si="94"/>
        <v>374650</v>
      </c>
      <c r="BK286" s="172">
        <f t="shared" si="95"/>
        <v>0</v>
      </c>
      <c r="BL286" s="137">
        <f t="shared" si="96"/>
        <v>0</v>
      </c>
      <c r="BM286" s="137">
        <f t="shared" si="97"/>
        <v>0</v>
      </c>
      <c r="BN286" s="137">
        <f t="shared" si="98"/>
        <v>0</v>
      </c>
      <c r="BO286" s="137">
        <f t="shared" si="99"/>
        <v>0</v>
      </c>
      <c r="BP286" s="173">
        <f t="shared" si="107"/>
        <v>0</v>
      </c>
      <c r="BQ286" s="140"/>
      <c r="BR286" s="141"/>
      <c r="BS286" s="142"/>
      <c r="BT286" s="146"/>
      <c r="BU286" s="142"/>
      <c r="BV286" s="144"/>
      <c r="BW286" s="145"/>
      <c r="BX286" s="142"/>
      <c r="BY286" s="144"/>
    </row>
    <row r="287" spans="1:77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06"/>
        <v>0</v>
      </c>
      <c r="O287" s="366"/>
      <c r="P287" s="174"/>
      <c r="Q287" s="174"/>
      <c r="R287" s="174"/>
      <c r="S287" s="174"/>
      <c r="T287" s="367">
        <f t="shared" si="100"/>
        <v>0</v>
      </c>
      <c r="U287" s="172"/>
      <c r="V287" s="137"/>
      <c r="W287" s="137"/>
      <c r="X287" s="137"/>
      <c r="Y287" s="137">
        <v>32000</v>
      </c>
      <c r="Z287" s="138">
        <f t="shared" si="102"/>
        <v>32000</v>
      </c>
      <c r="AA287" s="160"/>
      <c r="AB287" s="146"/>
      <c r="AC287" s="146"/>
      <c r="AD287" s="146"/>
      <c r="AE287" s="146"/>
      <c r="AF287" s="138">
        <f t="shared" si="88"/>
        <v>0</v>
      </c>
      <c r="AG287" s="205"/>
      <c r="AH287" s="146"/>
      <c r="AI287" s="146"/>
      <c r="AJ287" s="146"/>
      <c r="AK287" s="146"/>
      <c r="AL287" s="138">
        <f t="shared" si="101"/>
        <v>0</v>
      </c>
      <c r="AM287" s="160"/>
      <c r="AN287" s="146"/>
      <c r="AO287" s="146"/>
      <c r="AP287" s="146"/>
      <c r="AQ287" s="146"/>
      <c r="AR287" s="138">
        <f t="shared" si="103"/>
        <v>0</v>
      </c>
      <c r="AS287" s="160"/>
      <c r="AT287" s="146"/>
      <c r="AU287" s="146"/>
      <c r="AV287" s="146"/>
      <c r="AW287" s="146"/>
      <c r="AX287" s="138">
        <f t="shared" si="104"/>
        <v>0</v>
      </c>
      <c r="AY287" s="172"/>
      <c r="AZ287" s="137"/>
      <c r="BA287" s="137"/>
      <c r="BB287" s="137"/>
      <c r="BC287" s="137"/>
      <c r="BD287" s="138">
        <f t="shared" si="105"/>
        <v>0</v>
      </c>
      <c r="BE287" s="172">
        <f t="shared" si="89"/>
        <v>0</v>
      </c>
      <c r="BF287" s="137">
        <f t="shared" si="90"/>
        <v>0</v>
      </c>
      <c r="BG287" s="137">
        <f t="shared" si="91"/>
        <v>0</v>
      </c>
      <c r="BH287" s="137">
        <f t="shared" si="92"/>
        <v>0</v>
      </c>
      <c r="BI287" s="137">
        <f t="shared" si="93"/>
        <v>32000</v>
      </c>
      <c r="BJ287" s="173">
        <f t="shared" si="94"/>
        <v>32000</v>
      </c>
      <c r="BK287" s="172">
        <f t="shared" si="95"/>
        <v>0</v>
      </c>
      <c r="BL287" s="137">
        <f t="shared" si="96"/>
        <v>0</v>
      </c>
      <c r="BM287" s="137">
        <f t="shared" si="97"/>
        <v>0</v>
      </c>
      <c r="BN287" s="137">
        <f t="shared" si="98"/>
        <v>0</v>
      </c>
      <c r="BO287" s="137">
        <f t="shared" si="99"/>
        <v>0</v>
      </c>
      <c r="BP287" s="173">
        <f t="shared" si="107"/>
        <v>0</v>
      </c>
      <c r="BQ287" s="140"/>
      <c r="BR287" s="141"/>
      <c r="BS287" s="142"/>
      <c r="BT287" s="146"/>
      <c r="BU287" s="142"/>
      <c r="BV287" s="144"/>
      <c r="BW287" s="145"/>
      <c r="BX287" s="142"/>
      <c r="BY287" s="144"/>
    </row>
    <row r="288" spans="1:77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2" t="s">
        <v>3096</v>
      </c>
      <c r="I288" s="366"/>
      <c r="J288" s="174">
        <v>29900</v>
      </c>
      <c r="K288" s="174"/>
      <c r="L288" s="174"/>
      <c r="M288" s="174"/>
      <c r="N288" s="367">
        <f t="shared" si="106"/>
        <v>29900</v>
      </c>
      <c r="O288" s="366"/>
      <c r="P288" s="174"/>
      <c r="Q288" s="174"/>
      <c r="R288" s="174"/>
      <c r="S288" s="174"/>
      <c r="T288" s="367">
        <f t="shared" si="100"/>
        <v>0</v>
      </c>
      <c r="U288" s="172"/>
      <c r="V288" s="137"/>
      <c r="W288" s="137"/>
      <c r="X288" s="137"/>
      <c r="Y288" s="137">
        <v>32000</v>
      </c>
      <c r="Z288" s="138">
        <f t="shared" si="102"/>
        <v>32000</v>
      </c>
      <c r="AA288" s="160"/>
      <c r="AB288" s="146"/>
      <c r="AC288" s="146"/>
      <c r="AD288" s="146"/>
      <c r="AE288" s="146">
        <v>37000</v>
      </c>
      <c r="AF288" s="138">
        <f t="shared" si="88"/>
        <v>37000</v>
      </c>
      <c r="AG288" s="205"/>
      <c r="AH288" s="146"/>
      <c r="AI288" s="146"/>
      <c r="AJ288" s="146"/>
      <c r="AK288" s="146">
        <v>47000</v>
      </c>
      <c r="AL288" s="138">
        <f t="shared" si="101"/>
        <v>47000</v>
      </c>
      <c r="AM288" s="160"/>
      <c r="AN288" s="146"/>
      <c r="AO288" s="146"/>
      <c r="AP288" s="146"/>
      <c r="AQ288" s="146"/>
      <c r="AR288" s="138">
        <f t="shared" si="103"/>
        <v>0</v>
      </c>
      <c r="AS288" s="160"/>
      <c r="AT288" s="146"/>
      <c r="AU288" s="146"/>
      <c r="AV288" s="146"/>
      <c r="AW288" s="146"/>
      <c r="AX288" s="138">
        <f t="shared" si="104"/>
        <v>0</v>
      </c>
      <c r="AY288" s="172"/>
      <c r="AZ288" s="137"/>
      <c r="BA288" s="137"/>
      <c r="BB288" s="137"/>
      <c r="BC288" s="137"/>
      <c r="BD288" s="138">
        <f t="shared" si="105"/>
        <v>0</v>
      </c>
      <c r="BE288" s="172">
        <f t="shared" si="89"/>
        <v>0</v>
      </c>
      <c r="BF288" s="137">
        <f t="shared" si="90"/>
        <v>29900</v>
      </c>
      <c r="BG288" s="137">
        <f t="shared" si="91"/>
        <v>0</v>
      </c>
      <c r="BH288" s="137">
        <f t="shared" si="92"/>
        <v>0</v>
      </c>
      <c r="BI288" s="137">
        <f t="shared" si="93"/>
        <v>116000</v>
      </c>
      <c r="BJ288" s="173">
        <f t="shared" si="94"/>
        <v>145900</v>
      </c>
      <c r="BK288" s="172">
        <f t="shared" si="95"/>
        <v>0</v>
      </c>
      <c r="BL288" s="137">
        <f t="shared" si="96"/>
        <v>0</v>
      </c>
      <c r="BM288" s="137">
        <f t="shared" si="97"/>
        <v>0</v>
      </c>
      <c r="BN288" s="137">
        <f t="shared" si="98"/>
        <v>0</v>
      </c>
      <c r="BO288" s="137">
        <f t="shared" si="99"/>
        <v>0</v>
      </c>
      <c r="BP288" s="173">
        <f t="shared" si="107"/>
        <v>0</v>
      </c>
      <c r="BQ288" s="140"/>
      <c r="BR288" s="141"/>
      <c r="BS288" s="142"/>
      <c r="BT288" s="146"/>
      <c r="BU288" s="142"/>
      <c r="BV288" s="144"/>
      <c r="BW288" s="145"/>
      <c r="BX288" s="142"/>
      <c r="BY288" s="144"/>
    </row>
    <row r="289" spans="1:77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06"/>
        <v>0</v>
      </c>
      <c r="O289" s="366"/>
      <c r="P289" s="174"/>
      <c r="Q289" s="174"/>
      <c r="R289" s="174"/>
      <c r="S289" s="174"/>
      <c r="T289" s="367">
        <f t="shared" si="100"/>
        <v>0</v>
      </c>
      <c r="U289" s="172"/>
      <c r="V289" s="137"/>
      <c r="W289" s="137"/>
      <c r="X289" s="137"/>
      <c r="Y289" s="137">
        <v>34400</v>
      </c>
      <c r="Z289" s="138">
        <f t="shared" si="102"/>
        <v>34400</v>
      </c>
      <c r="AA289" s="160"/>
      <c r="AB289" s="146"/>
      <c r="AC289" s="146"/>
      <c r="AD289" s="146"/>
      <c r="AE289" s="146"/>
      <c r="AF289" s="138">
        <f t="shared" si="88"/>
        <v>0</v>
      </c>
      <c r="AG289" s="205"/>
      <c r="AH289" s="146"/>
      <c r="AI289" s="146"/>
      <c r="AJ289" s="146"/>
      <c r="AK289" s="146"/>
      <c r="AL289" s="138">
        <f t="shared" si="101"/>
        <v>0</v>
      </c>
      <c r="AM289" s="160"/>
      <c r="AN289" s="146"/>
      <c r="AO289" s="146"/>
      <c r="AP289" s="146"/>
      <c r="AQ289" s="146"/>
      <c r="AR289" s="138">
        <f t="shared" si="103"/>
        <v>0</v>
      </c>
      <c r="AS289" s="160"/>
      <c r="AT289" s="146"/>
      <c r="AU289" s="146"/>
      <c r="AV289" s="146"/>
      <c r="AW289" s="146"/>
      <c r="AX289" s="138">
        <f t="shared" si="104"/>
        <v>0</v>
      </c>
      <c r="AY289" s="172"/>
      <c r="AZ289" s="137"/>
      <c r="BA289" s="137"/>
      <c r="BB289" s="137"/>
      <c r="BC289" s="137"/>
      <c r="BD289" s="138">
        <f t="shared" si="105"/>
        <v>0</v>
      </c>
      <c r="BE289" s="172">
        <f t="shared" si="89"/>
        <v>0</v>
      </c>
      <c r="BF289" s="137">
        <f t="shared" si="90"/>
        <v>0</v>
      </c>
      <c r="BG289" s="137">
        <f t="shared" si="91"/>
        <v>0</v>
      </c>
      <c r="BH289" s="137">
        <f t="shared" si="92"/>
        <v>0</v>
      </c>
      <c r="BI289" s="137">
        <f t="shared" si="93"/>
        <v>34400</v>
      </c>
      <c r="BJ289" s="173">
        <f t="shared" si="94"/>
        <v>34400</v>
      </c>
      <c r="BK289" s="172">
        <f t="shared" si="95"/>
        <v>0</v>
      </c>
      <c r="BL289" s="137">
        <f t="shared" si="96"/>
        <v>0</v>
      </c>
      <c r="BM289" s="137">
        <f t="shared" si="97"/>
        <v>0</v>
      </c>
      <c r="BN289" s="137">
        <f t="shared" si="98"/>
        <v>0</v>
      </c>
      <c r="BO289" s="137">
        <f t="shared" si="99"/>
        <v>0</v>
      </c>
      <c r="BP289" s="173">
        <f t="shared" si="107"/>
        <v>0</v>
      </c>
      <c r="BQ289" s="140"/>
      <c r="BR289" s="141"/>
      <c r="BS289" s="142"/>
      <c r="BT289" s="146"/>
      <c r="BU289" s="142"/>
      <c r="BV289" s="144"/>
      <c r="BW289" s="145"/>
      <c r="BX289" s="142"/>
      <c r="BY289" s="144"/>
    </row>
    <row r="290" spans="1:77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06"/>
        <v>144300</v>
      </c>
      <c r="O290" s="366"/>
      <c r="P290" s="174"/>
      <c r="Q290" s="174"/>
      <c r="R290" s="174"/>
      <c r="S290" s="174"/>
      <c r="T290" s="367">
        <f t="shared" si="100"/>
        <v>0</v>
      </c>
      <c r="U290" s="172"/>
      <c r="V290" s="137"/>
      <c r="W290" s="137"/>
      <c r="X290" s="137"/>
      <c r="Y290" s="137">
        <v>94400</v>
      </c>
      <c r="Z290" s="138">
        <f t="shared" si="102"/>
        <v>94400</v>
      </c>
      <c r="AA290" s="160"/>
      <c r="AB290" s="146"/>
      <c r="AC290" s="146"/>
      <c r="AD290" s="146"/>
      <c r="AE290" s="146">
        <v>375000</v>
      </c>
      <c r="AF290" s="138">
        <f t="shared" si="88"/>
        <v>375000</v>
      </c>
      <c r="AG290" s="205"/>
      <c r="AH290" s="146"/>
      <c r="AI290" s="146"/>
      <c r="AJ290" s="146"/>
      <c r="AK290" s="146">
        <v>149000</v>
      </c>
      <c r="AL290" s="138">
        <f t="shared" si="101"/>
        <v>149000</v>
      </c>
      <c r="AM290" s="160"/>
      <c r="AN290" s="146"/>
      <c r="AO290" s="146"/>
      <c r="AP290" s="146"/>
      <c r="AQ290" s="146"/>
      <c r="AR290" s="138">
        <f t="shared" si="103"/>
        <v>0</v>
      </c>
      <c r="AS290" s="160"/>
      <c r="AT290" s="146"/>
      <c r="AU290" s="146"/>
      <c r="AV290" s="146"/>
      <c r="AW290" s="146"/>
      <c r="AX290" s="138">
        <f t="shared" si="104"/>
        <v>0</v>
      </c>
      <c r="AY290" s="172"/>
      <c r="AZ290" s="137"/>
      <c r="BA290" s="137"/>
      <c r="BB290" s="137"/>
      <c r="BC290" s="137"/>
      <c r="BD290" s="138">
        <f t="shared" si="105"/>
        <v>0</v>
      </c>
      <c r="BE290" s="172">
        <f t="shared" si="89"/>
        <v>0</v>
      </c>
      <c r="BF290" s="137">
        <f t="shared" si="90"/>
        <v>144300</v>
      </c>
      <c r="BG290" s="137">
        <f t="shared" si="91"/>
        <v>0</v>
      </c>
      <c r="BH290" s="137">
        <f t="shared" si="92"/>
        <v>0</v>
      </c>
      <c r="BI290" s="137">
        <f t="shared" si="93"/>
        <v>618400</v>
      </c>
      <c r="BJ290" s="173">
        <f t="shared" si="94"/>
        <v>762700</v>
      </c>
      <c r="BK290" s="172">
        <f t="shared" si="95"/>
        <v>0</v>
      </c>
      <c r="BL290" s="137">
        <f t="shared" si="96"/>
        <v>0</v>
      </c>
      <c r="BM290" s="137">
        <f t="shared" si="97"/>
        <v>0</v>
      </c>
      <c r="BN290" s="137">
        <f t="shared" si="98"/>
        <v>0</v>
      </c>
      <c r="BO290" s="137">
        <f t="shared" si="99"/>
        <v>0</v>
      </c>
      <c r="BP290" s="173">
        <f t="shared" si="107"/>
        <v>0</v>
      </c>
      <c r="BQ290" s="140"/>
      <c r="BR290" s="141"/>
      <c r="BS290" s="142"/>
      <c r="BT290" s="146"/>
      <c r="BU290" s="142"/>
      <c r="BV290" s="144"/>
      <c r="BW290" s="145"/>
      <c r="BX290" s="142"/>
      <c r="BY290" s="144"/>
    </row>
    <row r="291" spans="1:77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06"/>
        <v>0</v>
      </c>
      <c r="O291" s="366"/>
      <c r="P291" s="174"/>
      <c r="Q291" s="174"/>
      <c r="R291" s="174"/>
      <c r="S291" s="174"/>
      <c r="T291" s="367">
        <f t="shared" si="100"/>
        <v>0</v>
      </c>
      <c r="U291" s="172"/>
      <c r="V291" s="137"/>
      <c r="W291" s="137"/>
      <c r="X291" s="137"/>
      <c r="Y291" s="137">
        <v>32000</v>
      </c>
      <c r="Z291" s="138">
        <f t="shared" si="102"/>
        <v>32000</v>
      </c>
      <c r="AA291" s="160"/>
      <c r="AB291" s="146"/>
      <c r="AC291" s="146"/>
      <c r="AD291" s="146"/>
      <c r="AE291" s="146"/>
      <c r="AF291" s="138">
        <f t="shared" si="88"/>
        <v>0</v>
      </c>
      <c r="AG291" s="205"/>
      <c r="AH291" s="146"/>
      <c r="AI291" s="146"/>
      <c r="AJ291" s="146"/>
      <c r="AK291" s="146"/>
      <c r="AL291" s="138">
        <f t="shared" si="101"/>
        <v>0</v>
      </c>
      <c r="AM291" s="160"/>
      <c r="AN291" s="146"/>
      <c r="AO291" s="146"/>
      <c r="AP291" s="146"/>
      <c r="AQ291" s="146"/>
      <c r="AR291" s="138">
        <f t="shared" si="103"/>
        <v>0</v>
      </c>
      <c r="AS291" s="160"/>
      <c r="AT291" s="146"/>
      <c r="AU291" s="146"/>
      <c r="AV291" s="146"/>
      <c r="AW291" s="146"/>
      <c r="AX291" s="138">
        <f t="shared" si="104"/>
        <v>0</v>
      </c>
      <c r="AY291" s="172"/>
      <c r="AZ291" s="137"/>
      <c r="BA291" s="137"/>
      <c r="BB291" s="137"/>
      <c r="BC291" s="137"/>
      <c r="BD291" s="138">
        <f t="shared" si="105"/>
        <v>0</v>
      </c>
      <c r="BE291" s="172">
        <f t="shared" si="89"/>
        <v>0</v>
      </c>
      <c r="BF291" s="137">
        <f t="shared" si="90"/>
        <v>0</v>
      </c>
      <c r="BG291" s="137">
        <f t="shared" si="91"/>
        <v>0</v>
      </c>
      <c r="BH291" s="137">
        <f t="shared" si="92"/>
        <v>0</v>
      </c>
      <c r="BI291" s="137">
        <f t="shared" si="93"/>
        <v>32000</v>
      </c>
      <c r="BJ291" s="173">
        <f t="shared" si="94"/>
        <v>32000</v>
      </c>
      <c r="BK291" s="172">
        <f t="shared" si="95"/>
        <v>0</v>
      </c>
      <c r="BL291" s="137">
        <f t="shared" si="96"/>
        <v>0</v>
      </c>
      <c r="BM291" s="137">
        <f t="shared" si="97"/>
        <v>0</v>
      </c>
      <c r="BN291" s="137">
        <f t="shared" si="98"/>
        <v>0</v>
      </c>
      <c r="BO291" s="137">
        <f t="shared" si="99"/>
        <v>0</v>
      </c>
      <c r="BP291" s="173">
        <f t="shared" si="107"/>
        <v>0</v>
      </c>
      <c r="BQ291" s="140"/>
      <c r="BR291" s="141"/>
      <c r="BS291" s="142"/>
      <c r="BT291" s="146"/>
      <c r="BU291" s="142"/>
      <c r="BV291" s="144"/>
      <c r="BW291" s="145"/>
      <c r="BX291" s="142"/>
      <c r="BY291" s="144"/>
    </row>
    <row r="292" spans="1:77">
      <c r="A292" s="231">
        <v>285</v>
      </c>
      <c r="B292" s="151">
        <v>4462</v>
      </c>
      <c r="C292" s="151">
        <v>70982660</v>
      </c>
      <c r="D292" s="151">
        <v>4462</v>
      </c>
      <c r="E292" s="151">
        <v>4049</v>
      </c>
      <c r="F292" s="152">
        <v>600074676</v>
      </c>
      <c r="G292" s="151">
        <v>3117</v>
      </c>
      <c r="H292" s="232" t="s">
        <v>1717</v>
      </c>
      <c r="I292" s="366"/>
      <c r="J292" s="174">
        <v>18850</v>
      </c>
      <c r="K292" s="174"/>
      <c r="L292" s="174"/>
      <c r="M292" s="174"/>
      <c r="N292" s="367">
        <f t="shared" si="106"/>
        <v>18850</v>
      </c>
      <c r="O292" s="366"/>
      <c r="P292" s="174"/>
      <c r="Q292" s="174"/>
      <c r="R292" s="174"/>
      <c r="S292" s="174"/>
      <c r="T292" s="367">
        <f t="shared" si="100"/>
        <v>0</v>
      </c>
      <c r="U292" s="172"/>
      <c r="V292" s="137"/>
      <c r="W292" s="137"/>
      <c r="X292" s="137"/>
      <c r="Y292" s="137"/>
      <c r="Z292" s="138">
        <f t="shared" si="102"/>
        <v>0</v>
      </c>
      <c r="AA292" s="160"/>
      <c r="AB292" s="146"/>
      <c r="AC292" s="146"/>
      <c r="AD292" s="146"/>
      <c r="AE292" s="146">
        <v>9000</v>
      </c>
      <c r="AF292" s="138">
        <f t="shared" si="88"/>
        <v>9000</v>
      </c>
      <c r="AG292" s="205"/>
      <c r="AH292" s="146"/>
      <c r="AI292" s="146"/>
      <c r="AJ292" s="146"/>
      <c r="AK292" s="146">
        <v>8000</v>
      </c>
      <c r="AL292" s="138">
        <f t="shared" si="101"/>
        <v>8000</v>
      </c>
      <c r="AM292" s="160"/>
      <c r="AN292" s="146"/>
      <c r="AO292" s="146"/>
      <c r="AP292" s="146"/>
      <c r="AQ292" s="146"/>
      <c r="AR292" s="138">
        <f t="shared" si="103"/>
        <v>0</v>
      </c>
      <c r="AS292" s="160"/>
      <c r="AT292" s="146"/>
      <c r="AU292" s="146"/>
      <c r="AV292" s="146"/>
      <c r="AW292" s="146"/>
      <c r="AX292" s="138">
        <f t="shared" si="104"/>
        <v>0</v>
      </c>
      <c r="AY292" s="172"/>
      <c r="AZ292" s="137"/>
      <c r="BA292" s="137"/>
      <c r="BB292" s="137"/>
      <c r="BC292" s="137"/>
      <c r="BD292" s="138">
        <f t="shared" si="105"/>
        <v>0</v>
      </c>
      <c r="BE292" s="172">
        <f t="shared" si="89"/>
        <v>0</v>
      </c>
      <c r="BF292" s="137">
        <f t="shared" si="90"/>
        <v>18850</v>
      </c>
      <c r="BG292" s="137">
        <f t="shared" si="91"/>
        <v>0</v>
      </c>
      <c r="BH292" s="137">
        <f t="shared" si="92"/>
        <v>0</v>
      </c>
      <c r="BI292" s="137">
        <f t="shared" si="93"/>
        <v>17000</v>
      </c>
      <c r="BJ292" s="173">
        <f t="shared" si="94"/>
        <v>35850</v>
      </c>
      <c r="BK292" s="172">
        <f t="shared" si="95"/>
        <v>0</v>
      </c>
      <c r="BL292" s="137">
        <f t="shared" si="96"/>
        <v>0</v>
      </c>
      <c r="BM292" s="137">
        <f t="shared" si="97"/>
        <v>0</v>
      </c>
      <c r="BN292" s="137">
        <f t="shared" si="98"/>
        <v>0</v>
      </c>
      <c r="BO292" s="137">
        <f t="shared" si="99"/>
        <v>0</v>
      </c>
      <c r="BP292" s="173">
        <f t="shared" si="107"/>
        <v>0</v>
      </c>
      <c r="BQ292" s="140"/>
      <c r="BR292" s="141"/>
      <c r="BS292" s="142"/>
      <c r="BT292" s="146"/>
      <c r="BU292" s="142"/>
      <c r="BV292" s="144"/>
      <c r="BW292" s="145"/>
      <c r="BX292" s="142"/>
      <c r="BY292" s="144"/>
    </row>
    <row r="293" spans="1:77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06"/>
        <v>18850</v>
      </c>
      <c r="O293" s="366"/>
      <c r="P293" s="174"/>
      <c r="Q293" s="174"/>
      <c r="R293" s="174"/>
      <c r="S293" s="174"/>
      <c r="T293" s="367">
        <f t="shared" si="100"/>
        <v>0</v>
      </c>
      <c r="U293" s="172"/>
      <c r="V293" s="137"/>
      <c r="W293" s="137"/>
      <c r="X293" s="137"/>
      <c r="Y293" s="137">
        <v>14400</v>
      </c>
      <c r="Z293" s="138">
        <f t="shared" si="102"/>
        <v>14400</v>
      </c>
      <c r="AA293" s="160"/>
      <c r="AB293" s="146"/>
      <c r="AC293" s="146"/>
      <c r="AD293" s="146"/>
      <c r="AE293" s="146"/>
      <c r="AF293" s="138">
        <f t="shared" si="88"/>
        <v>0</v>
      </c>
      <c r="AG293" s="205"/>
      <c r="AH293" s="146"/>
      <c r="AI293" s="146"/>
      <c r="AJ293" s="146"/>
      <c r="AK293" s="146">
        <v>11000</v>
      </c>
      <c r="AL293" s="138">
        <f t="shared" si="101"/>
        <v>11000</v>
      </c>
      <c r="AM293" s="160"/>
      <c r="AN293" s="146"/>
      <c r="AO293" s="146"/>
      <c r="AP293" s="146"/>
      <c r="AQ293" s="146"/>
      <c r="AR293" s="138">
        <f t="shared" si="103"/>
        <v>0</v>
      </c>
      <c r="AS293" s="160"/>
      <c r="AT293" s="146"/>
      <c r="AU293" s="146"/>
      <c r="AV293" s="146"/>
      <c r="AW293" s="146"/>
      <c r="AX293" s="138">
        <f t="shared" si="104"/>
        <v>0</v>
      </c>
      <c r="AY293" s="172"/>
      <c r="AZ293" s="137"/>
      <c r="BA293" s="137"/>
      <c r="BB293" s="137"/>
      <c r="BC293" s="137"/>
      <c r="BD293" s="138">
        <f t="shared" si="105"/>
        <v>0</v>
      </c>
      <c r="BE293" s="172">
        <f t="shared" si="89"/>
        <v>0</v>
      </c>
      <c r="BF293" s="137">
        <f t="shared" si="90"/>
        <v>18850</v>
      </c>
      <c r="BG293" s="137">
        <f t="shared" si="91"/>
        <v>0</v>
      </c>
      <c r="BH293" s="137">
        <f t="shared" si="92"/>
        <v>0</v>
      </c>
      <c r="BI293" s="137">
        <f t="shared" si="93"/>
        <v>25400</v>
      </c>
      <c r="BJ293" s="173">
        <f t="shared" si="94"/>
        <v>44250</v>
      </c>
      <c r="BK293" s="172">
        <f t="shared" si="95"/>
        <v>0</v>
      </c>
      <c r="BL293" s="137">
        <f t="shared" si="96"/>
        <v>0</v>
      </c>
      <c r="BM293" s="137">
        <f t="shared" si="97"/>
        <v>0</v>
      </c>
      <c r="BN293" s="137">
        <f t="shared" si="98"/>
        <v>0</v>
      </c>
      <c r="BO293" s="137">
        <f t="shared" si="99"/>
        <v>0</v>
      </c>
      <c r="BP293" s="173">
        <f t="shared" si="107"/>
        <v>0</v>
      </c>
      <c r="BQ293" s="140"/>
      <c r="BR293" s="141"/>
      <c r="BS293" s="142"/>
      <c r="BT293" s="146"/>
      <c r="BU293" s="142"/>
      <c r="BV293" s="144"/>
      <c r="BW293" s="145">
        <v>85814</v>
      </c>
      <c r="BX293" s="142" t="s">
        <v>4968</v>
      </c>
      <c r="BY293" s="144">
        <v>44648</v>
      </c>
    </row>
    <row r="294" spans="1:77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06"/>
        <v>3250</v>
      </c>
      <c r="O294" s="366"/>
      <c r="P294" s="174"/>
      <c r="Q294" s="174"/>
      <c r="R294" s="174"/>
      <c r="S294" s="174"/>
      <c r="T294" s="367">
        <f t="shared" si="100"/>
        <v>0</v>
      </c>
      <c r="U294" s="172"/>
      <c r="V294" s="137"/>
      <c r="W294" s="137"/>
      <c r="X294" s="137"/>
      <c r="Y294" s="137">
        <v>16000</v>
      </c>
      <c r="Z294" s="138">
        <f t="shared" si="102"/>
        <v>16000</v>
      </c>
      <c r="AA294" s="160"/>
      <c r="AB294" s="146"/>
      <c r="AC294" s="146"/>
      <c r="AD294" s="146"/>
      <c r="AE294" s="146"/>
      <c r="AF294" s="138">
        <f t="shared" si="88"/>
        <v>0</v>
      </c>
      <c r="AG294" s="205"/>
      <c r="AH294" s="146"/>
      <c r="AI294" s="146"/>
      <c r="AJ294" s="146"/>
      <c r="AK294" s="146">
        <v>21000</v>
      </c>
      <c r="AL294" s="138">
        <f t="shared" si="101"/>
        <v>21000</v>
      </c>
      <c r="AM294" s="160"/>
      <c r="AN294" s="146"/>
      <c r="AO294" s="146"/>
      <c r="AP294" s="146"/>
      <c r="AQ294" s="146"/>
      <c r="AR294" s="138">
        <f t="shared" si="103"/>
        <v>0</v>
      </c>
      <c r="AS294" s="160"/>
      <c r="AT294" s="146"/>
      <c r="AU294" s="146"/>
      <c r="AV294" s="146"/>
      <c r="AW294" s="146"/>
      <c r="AX294" s="138">
        <f t="shared" si="104"/>
        <v>0</v>
      </c>
      <c r="AY294" s="172"/>
      <c r="AZ294" s="137"/>
      <c r="BA294" s="137"/>
      <c r="BB294" s="137"/>
      <c r="BC294" s="137"/>
      <c r="BD294" s="138">
        <f t="shared" si="105"/>
        <v>0</v>
      </c>
      <c r="BE294" s="172">
        <f t="shared" si="89"/>
        <v>0</v>
      </c>
      <c r="BF294" s="137">
        <f t="shared" si="90"/>
        <v>3250</v>
      </c>
      <c r="BG294" s="137">
        <f t="shared" si="91"/>
        <v>0</v>
      </c>
      <c r="BH294" s="137">
        <f t="shared" si="92"/>
        <v>0</v>
      </c>
      <c r="BI294" s="137">
        <f t="shared" si="93"/>
        <v>37000</v>
      </c>
      <c r="BJ294" s="173">
        <f t="shared" si="94"/>
        <v>40250</v>
      </c>
      <c r="BK294" s="172">
        <f t="shared" si="95"/>
        <v>0</v>
      </c>
      <c r="BL294" s="137">
        <f t="shared" si="96"/>
        <v>0</v>
      </c>
      <c r="BM294" s="137">
        <f t="shared" si="97"/>
        <v>0</v>
      </c>
      <c r="BN294" s="137">
        <f t="shared" si="98"/>
        <v>0</v>
      </c>
      <c r="BO294" s="137">
        <f t="shared" si="99"/>
        <v>0</v>
      </c>
      <c r="BP294" s="173">
        <f t="shared" si="107"/>
        <v>0</v>
      </c>
      <c r="BQ294" s="140"/>
      <c r="BR294" s="141"/>
      <c r="BS294" s="142"/>
      <c r="BT294" s="146"/>
      <c r="BU294" s="142"/>
      <c r="BV294" s="144"/>
      <c r="BW294" s="145"/>
      <c r="BX294" s="142"/>
      <c r="BY294" s="144"/>
    </row>
    <row r="295" spans="1:77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06"/>
        <v>102375</v>
      </c>
      <c r="O295" s="366"/>
      <c r="P295" s="174"/>
      <c r="Q295" s="174"/>
      <c r="R295" s="174"/>
      <c r="S295" s="174"/>
      <c r="T295" s="367">
        <f t="shared" si="100"/>
        <v>0</v>
      </c>
      <c r="U295" s="172"/>
      <c r="V295" s="137"/>
      <c r="W295" s="137"/>
      <c r="X295" s="137"/>
      <c r="Y295" s="137">
        <v>59200</v>
      </c>
      <c r="Z295" s="138">
        <f t="shared" si="102"/>
        <v>59200</v>
      </c>
      <c r="AA295" s="160"/>
      <c r="AB295" s="146"/>
      <c r="AC295" s="146"/>
      <c r="AD295" s="146"/>
      <c r="AE295" s="146">
        <v>331000</v>
      </c>
      <c r="AF295" s="138">
        <f t="shared" si="88"/>
        <v>331000</v>
      </c>
      <c r="AG295" s="205"/>
      <c r="AH295" s="146"/>
      <c r="AI295" s="146"/>
      <c r="AJ295" s="146"/>
      <c r="AK295" s="146">
        <v>71000</v>
      </c>
      <c r="AL295" s="138">
        <f t="shared" si="101"/>
        <v>71000</v>
      </c>
      <c r="AM295" s="160"/>
      <c r="AN295" s="146"/>
      <c r="AO295" s="146"/>
      <c r="AP295" s="146"/>
      <c r="AQ295" s="146"/>
      <c r="AR295" s="138">
        <f t="shared" si="103"/>
        <v>0</v>
      </c>
      <c r="AS295" s="160"/>
      <c r="AT295" s="146"/>
      <c r="AU295" s="146"/>
      <c r="AV295" s="146"/>
      <c r="AW295" s="146"/>
      <c r="AX295" s="138">
        <f t="shared" si="104"/>
        <v>0</v>
      </c>
      <c r="AY295" s="172"/>
      <c r="AZ295" s="137"/>
      <c r="BA295" s="137"/>
      <c r="BB295" s="137"/>
      <c r="BC295" s="137"/>
      <c r="BD295" s="138">
        <f t="shared" si="105"/>
        <v>0</v>
      </c>
      <c r="BE295" s="172">
        <f t="shared" si="89"/>
        <v>0</v>
      </c>
      <c r="BF295" s="137">
        <f t="shared" si="90"/>
        <v>102375</v>
      </c>
      <c r="BG295" s="137">
        <f t="shared" si="91"/>
        <v>0</v>
      </c>
      <c r="BH295" s="137">
        <f t="shared" si="92"/>
        <v>0</v>
      </c>
      <c r="BI295" s="137">
        <f t="shared" si="93"/>
        <v>461200</v>
      </c>
      <c r="BJ295" s="173">
        <f t="shared" si="94"/>
        <v>563575</v>
      </c>
      <c r="BK295" s="172">
        <f t="shared" si="95"/>
        <v>0</v>
      </c>
      <c r="BL295" s="137">
        <f t="shared" si="96"/>
        <v>0</v>
      </c>
      <c r="BM295" s="137">
        <f t="shared" si="97"/>
        <v>0</v>
      </c>
      <c r="BN295" s="137">
        <f t="shared" si="98"/>
        <v>0</v>
      </c>
      <c r="BO295" s="137">
        <f t="shared" si="99"/>
        <v>0</v>
      </c>
      <c r="BP295" s="173">
        <f t="shared" si="107"/>
        <v>0</v>
      </c>
      <c r="BQ295" s="140"/>
      <c r="BR295" s="141"/>
      <c r="BS295" s="142"/>
      <c r="BT295" s="146"/>
      <c r="BU295" s="142"/>
      <c r="BV295" s="144"/>
      <c r="BW295" s="145"/>
      <c r="BX295" s="142"/>
      <c r="BY295" s="144"/>
    </row>
    <row r="296" spans="1:77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06"/>
        <v>33475</v>
      </c>
      <c r="O296" s="366"/>
      <c r="P296" s="174"/>
      <c r="Q296" s="174"/>
      <c r="R296" s="174"/>
      <c r="S296" s="174"/>
      <c r="T296" s="367">
        <f t="shared" si="100"/>
        <v>0</v>
      </c>
      <c r="U296" s="172"/>
      <c r="V296" s="137"/>
      <c r="W296" s="137"/>
      <c r="X296" s="137"/>
      <c r="Y296" s="137">
        <v>63200</v>
      </c>
      <c r="Z296" s="138">
        <f t="shared" si="102"/>
        <v>63200</v>
      </c>
      <c r="AA296" s="160"/>
      <c r="AB296" s="146"/>
      <c r="AC296" s="146"/>
      <c r="AD296" s="146"/>
      <c r="AE296" s="146"/>
      <c r="AF296" s="138">
        <f t="shared" si="88"/>
        <v>0</v>
      </c>
      <c r="AG296" s="205"/>
      <c r="AH296" s="146"/>
      <c r="AI296" s="146"/>
      <c r="AJ296" s="146"/>
      <c r="AK296" s="146">
        <v>60000</v>
      </c>
      <c r="AL296" s="138">
        <f t="shared" si="101"/>
        <v>60000</v>
      </c>
      <c r="AM296" s="160"/>
      <c r="AN296" s="146"/>
      <c r="AO296" s="146"/>
      <c r="AP296" s="146"/>
      <c r="AQ296" s="146"/>
      <c r="AR296" s="138">
        <f t="shared" si="103"/>
        <v>0</v>
      </c>
      <c r="AS296" s="160"/>
      <c r="AT296" s="146"/>
      <c r="AU296" s="146"/>
      <c r="AV296" s="146"/>
      <c r="AW296" s="146"/>
      <c r="AX296" s="138">
        <f t="shared" si="104"/>
        <v>0</v>
      </c>
      <c r="AY296" s="172"/>
      <c r="AZ296" s="137"/>
      <c r="BA296" s="137"/>
      <c r="BB296" s="137"/>
      <c r="BC296" s="137"/>
      <c r="BD296" s="138">
        <f t="shared" si="105"/>
        <v>0</v>
      </c>
      <c r="BE296" s="172">
        <f t="shared" si="89"/>
        <v>0</v>
      </c>
      <c r="BF296" s="137">
        <f t="shared" si="90"/>
        <v>33475</v>
      </c>
      <c r="BG296" s="137">
        <f t="shared" si="91"/>
        <v>0</v>
      </c>
      <c r="BH296" s="137">
        <f t="shared" si="92"/>
        <v>0</v>
      </c>
      <c r="BI296" s="137">
        <f t="shared" si="93"/>
        <v>123200</v>
      </c>
      <c r="BJ296" s="173">
        <f t="shared" si="94"/>
        <v>156675</v>
      </c>
      <c r="BK296" s="172">
        <f t="shared" si="95"/>
        <v>0</v>
      </c>
      <c r="BL296" s="137">
        <f t="shared" si="96"/>
        <v>0</v>
      </c>
      <c r="BM296" s="137">
        <f t="shared" si="97"/>
        <v>0</v>
      </c>
      <c r="BN296" s="137">
        <f t="shared" si="98"/>
        <v>0</v>
      </c>
      <c r="BO296" s="137">
        <f t="shared" si="99"/>
        <v>0</v>
      </c>
      <c r="BP296" s="173">
        <f t="shared" si="107"/>
        <v>0</v>
      </c>
      <c r="BQ296" s="140"/>
      <c r="BR296" s="141"/>
      <c r="BS296" s="142"/>
      <c r="BT296" s="146"/>
      <c r="BU296" s="142"/>
      <c r="BV296" s="144"/>
      <c r="BW296" s="145">
        <v>69537</v>
      </c>
      <c r="BX296" s="142" t="s">
        <v>4916</v>
      </c>
      <c r="BY296" s="144">
        <v>44622</v>
      </c>
    </row>
    <row r="297" spans="1:77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06"/>
        <v>0</v>
      </c>
      <c r="O297" s="366"/>
      <c r="P297" s="174"/>
      <c r="Q297" s="174"/>
      <c r="R297" s="174"/>
      <c r="S297" s="174"/>
      <c r="T297" s="367">
        <f t="shared" si="100"/>
        <v>0</v>
      </c>
      <c r="U297" s="172"/>
      <c r="V297" s="137"/>
      <c r="W297" s="137"/>
      <c r="X297" s="137"/>
      <c r="Y297" s="137"/>
      <c r="Z297" s="138">
        <f t="shared" si="102"/>
        <v>0</v>
      </c>
      <c r="AA297" s="160"/>
      <c r="AB297" s="146"/>
      <c r="AC297" s="146"/>
      <c r="AD297" s="146"/>
      <c r="AE297" s="146"/>
      <c r="AF297" s="138">
        <f t="shared" si="88"/>
        <v>0</v>
      </c>
      <c r="AG297" s="205"/>
      <c r="AH297" s="146"/>
      <c r="AI297" s="146"/>
      <c r="AJ297" s="146"/>
      <c r="AK297" s="146"/>
      <c r="AL297" s="138">
        <f t="shared" si="101"/>
        <v>0</v>
      </c>
      <c r="AM297" s="160"/>
      <c r="AN297" s="146"/>
      <c r="AO297" s="146"/>
      <c r="AP297" s="146"/>
      <c r="AQ297" s="146"/>
      <c r="AR297" s="138">
        <f t="shared" si="103"/>
        <v>0</v>
      </c>
      <c r="AS297" s="160"/>
      <c r="AT297" s="146"/>
      <c r="AU297" s="146"/>
      <c r="AV297" s="146"/>
      <c r="AW297" s="146"/>
      <c r="AX297" s="138">
        <f t="shared" si="104"/>
        <v>0</v>
      </c>
      <c r="AY297" s="172"/>
      <c r="AZ297" s="137"/>
      <c r="BA297" s="137"/>
      <c r="BB297" s="137"/>
      <c r="BC297" s="137"/>
      <c r="BD297" s="138">
        <f t="shared" si="105"/>
        <v>0</v>
      </c>
      <c r="BE297" s="172">
        <f t="shared" si="89"/>
        <v>0</v>
      </c>
      <c r="BF297" s="137">
        <f t="shared" si="90"/>
        <v>0</v>
      </c>
      <c r="BG297" s="137">
        <f t="shared" si="91"/>
        <v>0</v>
      </c>
      <c r="BH297" s="137">
        <f t="shared" si="92"/>
        <v>0</v>
      </c>
      <c r="BI297" s="137">
        <f t="shared" si="93"/>
        <v>0</v>
      </c>
      <c r="BJ297" s="173">
        <f t="shared" si="94"/>
        <v>0</v>
      </c>
      <c r="BK297" s="172">
        <f t="shared" si="95"/>
        <v>0</v>
      </c>
      <c r="BL297" s="137">
        <f t="shared" si="96"/>
        <v>0</v>
      </c>
      <c r="BM297" s="137">
        <f t="shared" si="97"/>
        <v>0</v>
      </c>
      <c r="BN297" s="137">
        <f t="shared" si="98"/>
        <v>0</v>
      </c>
      <c r="BO297" s="137">
        <f t="shared" si="99"/>
        <v>0</v>
      </c>
      <c r="BP297" s="173">
        <f t="shared" si="107"/>
        <v>0</v>
      </c>
      <c r="BQ297" s="140"/>
      <c r="BR297" s="141"/>
      <c r="BS297" s="142"/>
      <c r="BT297" s="146"/>
      <c r="BU297" s="142"/>
      <c r="BV297" s="144"/>
      <c r="BW297" s="145"/>
      <c r="BX297" s="142"/>
      <c r="BY297" s="144"/>
    </row>
    <row r="298" spans="1:77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06"/>
        <v>0</v>
      </c>
      <c r="O298" s="366"/>
      <c r="P298" s="174"/>
      <c r="Q298" s="174"/>
      <c r="R298" s="174"/>
      <c r="S298" s="174"/>
      <c r="T298" s="367">
        <f t="shared" si="100"/>
        <v>0</v>
      </c>
      <c r="U298" s="172"/>
      <c r="V298" s="137"/>
      <c r="W298" s="137"/>
      <c r="X298" s="137"/>
      <c r="Y298" s="137"/>
      <c r="Z298" s="138">
        <f t="shared" si="102"/>
        <v>0</v>
      </c>
      <c r="AA298" s="160"/>
      <c r="AB298" s="146"/>
      <c r="AC298" s="146"/>
      <c r="AD298" s="146"/>
      <c r="AE298" s="146"/>
      <c r="AF298" s="138">
        <f t="shared" si="88"/>
        <v>0</v>
      </c>
      <c r="AG298" s="205"/>
      <c r="AH298" s="146"/>
      <c r="AI298" s="146"/>
      <c r="AJ298" s="146"/>
      <c r="AK298" s="146"/>
      <c r="AL298" s="138">
        <f t="shared" si="101"/>
        <v>0</v>
      </c>
      <c r="AM298" s="160"/>
      <c r="AN298" s="146"/>
      <c r="AO298" s="146"/>
      <c r="AP298" s="146"/>
      <c r="AQ298" s="146"/>
      <c r="AR298" s="138">
        <f t="shared" si="103"/>
        <v>0</v>
      </c>
      <c r="AS298" s="160"/>
      <c r="AT298" s="146"/>
      <c r="AU298" s="146"/>
      <c r="AV298" s="146"/>
      <c r="AW298" s="146"/>
      <c r="AX298" s="138">
        <f t="shared" si="104"/>
        <v>0</v>
      </c>
      <c r="AY298" s="172"/>
      <c r="AZ298" s="137"/>
      <c r="BA298" s="137"/>
      <c r="BB298" s="137"/>
      <c r="BC298" s="137"/>
      <c r="BD298" s="138">
        <f t="shared" si="105"/>
        <v>0</v>
      </c>
      <c r="BE298" s="172">
        <f t="shared" si="89"/>
        <v>0</v>
      </c>
      <c r="BF298" s="137">
        <f t="shared" si="90"/>
        <v>0</v>
      </c>
      <c r="BG298" s="137">
        <f t="shared" si="91"/>
        <v>0</v>
      </c>
      <c r="BH298" s="137">
        <f t="shared" si="92"/>
        <v>0</v>
      </c>
      <c r="BI298" s="137">
        <f t="shared" si="93"/>
        <v>0</v>
      </c>
      <c r="BJ298" s="173">
        <f t="shared" si="94"/>
        <v>0</v>
      </c>
      <c r="BK298" s="172">
        <f t="shared" si="95"/>
        <v>0</v>
      </c>
      <c r="BL298" s="137">
        <f t="shared" si="96"/>
        <v>0</v>
      </c>
      <c r="BM298" s="137">
        <f t="shared" si="97"/>
        <v>0</v>
      </c>
      <c r="BN298" s="137">
        <f t="shared" si="98"/>
        <v>0</v>
      </c>
      <c r="BO298" s="137">
        <f t="shared" si="99"/>
        <v>0</v>
      </c>
      <c r="BP298" s="173">
        <f t="shared" si="107"/>
        <v>0</v>
      </c>
      <c r="BQ298" s="140"/>
      <c r="BR298" s="141"/>
      <c r="BS298" s="142"/>
      <c r="BT298" s="146"/>
      <c r="BU298" s="142"/>
      <c r="BV298" s="144"/>
      <c r="BW298" s="145">
        <v>831</v>
      </c>
      <c r="BX298" s="142" t="s">
        <v>4940</v>
      </c>
      <c r="BY298" s="144">
        <v>44648</v>
      </c>
    </row>
    <row r="299" spans="1:77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06"/>
        <v>0</v>
      </c>
      <c r="O299" s="366"/>
      <c r="P299" s="174"/>
      <c r="Q299" s="174"/>
      <c r="R299" s="174"/>
      <c r="S299" s="174"/>
      <c r="T299" s="367">
        <f t="shared" si="100"/>
        <v>0</v>
      </c>
      <c r="U299" s="172"/>
      <c r="V299" s="137"/>
      <c r="W299" s="137"/>
      <c r="X299" s="137"/>
      <c r="Y299" s="137">
        <v>241600</v>
      </c>
      <c r="Z299" s="138">
        <f t="shared" si="102"/>
        <v>241600</v>
      </c>
      <c r="AA299" s="160"/>
      <c r="AB299" s="146"/>
      <c r="AC299" s="146"/>
      <c r="AD299" s="146"/>
      <c r="AE299" s="146"/>
      <c r="AF299" s="138">
        <f t="shared" si="88"/>
        <v>0</v>
      </c>
      <c r="AG299" s="205"/>
      <c r="AH299" s="146"/>
      <c r="AI299" s="146"/>
      <c r="AJ299" s="146"/>
      <c r="AK299" s="146"/>
      <c r="AL299" s="138">
        <f t="shared" si="101"/>
        <v>0</v>
      </c>
      <c r="AM299" s="160"/>
      <c r="AN299" s="146"/>
      <c r="AO299" s="146"/>
      <c r="AP299" s="146"/>
      <c r="AQ299" s="146"/>
      <c r="AR299" s="138">
        <f t="shared" si="103"/>
        <v>0</v>
      </c>
      <c r="AS299" s="160"/>
      <c r="AT299" s="146"/>
      <c r="AU299" s="146"/>
      <c r="AV299" s="146"/>
      <c r="AW299" s="146"/>
      <c r="AX299" s="138">
        <f t="shared" si="104"/>
        <v>0</v>
      </c>
      <c r="AY299" s="172"/>
      <c r="AZ299" s="137"/>
      <c r="BA299" s="137"/>
      <c r="BB299" s="137"/>
      <c r="BC299" s="137"/>
      <c r="BD299" s="138">
        <f t="shared" si="105"/>
        <v>0</v>
      </c>
      <c r="BE299" s="172">
        <f t="shared" si="89"/>
        <v>0</v>
      </c>
      <c r="BF299" s="137">
        <f t="shared" si="90"/>
        <v>0</v>
      </c>
      <c r="BG299" s="137">
        <f t="shared" si="91"/>
        <v>0</v>
      </c>
      <c r="BH299" s="137">
        <f t="shared" si="92"/>
        <v>0</v>
      </c>
      <c r="BI299" s="137">
        <f t="shared" si="93"/>
        <v>241600</v>
      </c>
      <c r="BJ299" s="173">
        <f t="shared" si="94"/>
        <v>241600</v>
      </c>
      <c r="BK299" s="172">
        <f t="shared" si="95"/>
        <v>0</v>
      </c>
      <c r="BL299" s="137">
        <f t="shared" si="96"/>
        <v>0</v>
      </c>
      <c r="BM299" s="137">
        <f t="shared" si="97"/>
        <v>0</v>
      </c>
      <c r="BN299" s="137">
        <f t="shared" si="98"/>
        <v>0</v>
      </c>
      <c r="BO299" s="137">
        <f t="shared" si="99"/>
        <v>0</v>
      </c>
      <c r="BP299" s="173">
        <f t="shared" si="107"/>
        <v>0</v>
      </c>
      <c r="BQ299" s="140"/>
      <c r="BR299" s="141"/>
      <c r="BS299" s="142"/>
      <c r="BT299" s="146"/>
      <c r="BU299" s="142"/>
      <c r="BV299" s="144"/>
      <c r="BW299" s="145"/>
      <c r="BX299" s="142"/>
      <c r="BY299" s="144"/>
    </row>
    <row r="300" spans="1:77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06"/>
        <v>88075</v>
      </c>
      <c r="O300" s="366"/>
      <c r="P300" s="174"/>
      <c r="Q300" s="174"/>
      <c r="R300" s="174"/>
      <c r="S300" s="174"/>
      <c r="T300" s="367">
        <f t="shared" si="100"/>
        <v>0</v>
      </c>
      <c r="U300" s="172"/>
      <c r="V300" s="137"/>
      <c r="W300" s="137"/>
      <c r="X300" s="137"/>
      <c r="Y300" s="137"/>
      <c r="Z300" s="138">
        <f t="shared" si="102"/>
        <v>0</v>
      </c>
      <c r="AA300" s="160"/>
      <c r="AB300" s="146"/>
      <c r="AC300" s="146"/>
      <c r="AD300" s="146"/>
      <c r="AE300" s="146">
        <v>593000</v>
      </c>
      <c r="AF300" s="138">
        <f t="shared" si="88"/>
        <v>593000</v>
      </c>
      <c r="AG300" s="205"/>
      <c r="AH300" s="146"/>
      <c r="AI300" s="146"/>
      <c r="AJ300" s="146"/>
      <c r="AK300" s="146">
        <v>118000</v>
      </c>
      <c r="AL300" s="138">
        <f t="shared" si="101"/>
        <v>118000</v>
      </c>
      <c r="AM300" s="160"/>
      <c r="AN300" s="146"/>
      <c r="AO300" s="146"/>
      <c r="AP300" s="146"/>
      <c r="AQ300" s="146"/>
      <c r="AR300" s="138">
        <f t="shared" si="103"/>
        <v>0</v>
      </c>
      <c r="AS300" s="160"/>
      <c r="AT300" s="146"/>
      <c r="AU300" s="146"/>
      <c r="AV300" s="146"/>
      <c r="AW300" s="146"/>
      <c r="AX300" s="138">
        <f t="shared" si="104"/>
        <v>0</v>
      </c>
      <c r="AY300" s="172"/>
      <c r="AZ300" s="137"/>
      <c r="BA300" s="137"/>
      <c r="BB300" s="137"/>
      <c r="BC300" s="137"/>
      <c r="BD300" s="138">
        <f t="shared" si="105"/>
        <v>0</v>
      </c>
      <c r="BE300" s="172">
        <f t="shared" si="89"/>
        <v>0</v>
      </c>
      <c r="BF300" s="137">
        <f t="shared" si="90"/>
        <v>88075</v>
      </c>
      <c r="BG300" s="137">
        <f t="shared" si="91"/>
        <v>0</v>
      </c>
      <c r="BH300" s="137">
        <f t="shared" si="92"/>
        <v>0</v>
      </c>
      <c r="BI300" s="137">
        <f t="shared" si="93"/>
        <v>711000</v>
      </c>
      <c r="BJ300" s="173">
        <f t="shared" si="94"/>
        <v>799075</v>
      </c>
      <c r="BK300" s="172">
        <f t="shared" si="95"/>
        <v>0</v>
      </c>
      <c r="BL300" s="137">
        <f t="shared" si="96"/>
        <v>0</v>
      </c>
      <c r="BM300" s="137">
        <f t="shared" si="97"/>
        <v>0</v>
      </c>
      <c r="BN300" s="137">
        <f t="shared" si="98"/>
        <v>0</v>
      </c>
      <c r="BO300" s="137">
        <f t="shared" si="99"/>
        <v>0</v>
      </c>
      <c r="BP300" s="173">
        <f t="shared" si="107"/>
        <v>0</v>
      </c>
      <c r="BQ300" s="140"/>
      <c r="BR300" s="141"/>
      <c r="BS300" s="142"/>
      <c r="BT300" s="146"/>
      <c r="BU300" s="142"/>
      <c r="BV300" s="144"/>
      <c r="BW300" s="145">
        <v>623148</v>
      </c>
      <c r="BX300" s="142" t="s">
        <v>5124</v>
      </c>
      <c r="BY300" s="144">
        <v>44741</v>
      </c>
    </row>
    <row r="301" spans="1:77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06"/>
        <v>65000</v>
      </c>
      <c r="O301" s="366"/>
      <c r="P301" s="174"/>
      <c r="Q301" s="174"/>
      <c r="R301" s="174"/>
      <c r="S301" s="174"/>
      <c r="T301" s="367">
        <f t="shared" si="100"/>
        <v>0</v>
      </c>
      <c r="U301" s="172"/>
      <c r="V301" s="137"/>
      <c r="W301" s="137"/>
      <c r="X301" s="137"/>
      <c r="Y301" s="137"/>
      <c r="Z301" s="138">
        <f t="shared" si="102"/>
        <v>0</v>
      </c>
      <c r="AA301" s="160"/>
      <c r="AB301" s="146"/>
      <c r="AC301" s="146"/>
      <c r="AD301" s="146"/>
      <c r="AE301" s="146">
        <v>90000</v>
      </c>
      <c r="AF301" s="138">
        <f t="shared" si="88"/>
        <v>90000</v>
      </c>
      <c r="AG301" s="205"/>
      <c r="AH301" s="146"/>
      <c r="AI301" s="146"/>
      <c r="AJ301" s="146"/>
      <c r="AK301" s="146">
        <v>114000</v>
      </c>
      <c r="AL301" s="138">
        <f t="shared" si="101"/>
        <v>114000</v>
      </c>
      <c r="AM301" s="160"/>
      <c r="AN301" s="146"/>
      <c r="AO301" s="146"/>
      <c r="AP301" s="146"/>
      <c r="AQ301" s="146"/>
      <c r="AR301" s="138">
        <f t="shared" si="103"/>
        <v>0</v>
      </c>
      <c r="AS301" s="160"/>
      <c r="AT301" s="146"/>
      <c r="AU301" s="146"/>
      <c r="AV301" s="146"/>
      <c r="AW301" s="146"/>
      <c r="AX301" s="138">
        <f t="shared" si="104"/>
        <v>0</v>
      </c>
      <c r="AY301" s="172"/>
      <c r="AZ301" s="137"/>
      <c r="BA301" s="137"/>
      <c r="BB301" s="137"/>
      <c r="BC301" s="137"/>
      <c r="BD301" s="138">
        <f t="shared" si="105"/>
        <v>0</v>
      </c>
      <c r="BE301" s="172">
        <f t="shared" si="89"/>
        <v>0</v>
      </c>
      <c r="BF301" s="137">
        <f t="shared" si="90"/>
        <v>65000</v>
      </c>
      <c r="BG301" s="137">
        <f t="shared" si="91"/>
        <v>0</v>
      </c>
      <c r="BH301" s="137">
        <f t="shared" si="92"/>
        <v>0</v>
      </c>
      <c r="BI301" s="137">
        <f t="shared" si="93"/>
        <v>204000</v>
      </c>
      <c r="BJ301" s="173">
        <f t="shared" si="94"/>
        <v>269000</v>
      </c>
      <c r="BK301" s="172">
        <f t="shared" si="95"/>
        <v>0</v>
      </c>
      <c r="BL301" s="137">
        <f t="shared" si="96"/>
        <v>0</v>
      </c>
      <c r="BM301" s="137">
        <f t="shared" si="97"/>
        <v>0</v>
      </c>
      <c r="BN301" s="137">
        <f t="shared" si="98"/>
        <v>0</v>
      </c>
      <c r="BO301" s="137">
        <f t="shared" si="99"/>
        <v>0</v>
      </c>
      <c r="BP301" s="173">
        <f t="shared" si="107"/>
        <v>0</v>
      </c>
      <c r="BQ301" s="140"/>
      <c r="BR301" s="141"/>
      <c r="BS301" s="142"/>
      <c r="BT301" s="146"/>
      <c r="BU301" s="142"/>
      <c r="BV301" s="144"/>
      <c r="BW301" s="145"/>
      <c r="BX301" s="142"/>
      <c r="BY301" s="144"/>
    </row>
    <row r="302" spans="1:77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06"/>
        <v>219050</v>
      </c>
      <c r="O302" s="366"/>
      <c r="P302" s="174"/>
      <c r="Q302" s="174"/>
      <c r="R302" s="174"/>
      <c r="S302" s="174"/>
      <c r="T302" s="367">
        <f t="shared" si="100"/>
        <v>0</v>
      </c>
      <c r="U302" s="172"/>
      <c r="V302" s="137"/>
      <c r="W302" s="137"/>
      <c r="X302" s="137"/>
      <c r="Y302" s="137"/>
      <c r="Z302" s="138">
        <f t="shared" si="102"/>
        <v>0</v>
      </c>
      <c r="AA302" s="160"/>
      <c r="AB302" s="146"/>
      <c r="AC302" s="146"/>
      <c r="AD302" s="146"/>
      <c r="AE302" s="146">
        <v>591000</v>
      </c>
      <c r="AF302" s="138">
        <f t="shared" si="88"/>
        <v>591000</v>
      </c>
      <c r="AG302" s="205"/>
      <c r="AH302" s="146"/>
      <c r="AI302" s="146"/>
      <c r="AJ302" s="146"/>
      <c r="AK302" s="146">
        <v>150000</v>
      </c>
      <c r="AL302" s="138">
        <f t="shared" si="101"/>
        <v>150000</v>
      </c>
      <c r="AM302" s="160"/>
      <c r="AN302" s="146"/>
      <c r="AO302" s="146"/>
      <c r="AP302" s="146"/>
      <c r="AQ302" s="146"/>
      <c r="AR302" s="138">
        <f t="shared" si="103"/>
        <v>0</v>
      </c>
      <c r="AS302" s="160"/>
      <c r="AT302" s="146"/>
      <c r="AU302" s="146"/>
      <c r="AV302" s="146"/>
      <c r="AW302" s="146"/>
      <c r="AX302" s="138">
        <f t="shared" si="104"/>
        <v>0</v>
      </c>
      <c r="AY302" s="172"/>
      <c r="AZ302" s="137"/>
      <c r="BA302" s="137"/>
      <c r="BB302" s="137"/>
      <c r="BC302" s="137"/>
      <c r="BD302" s="138">
        <f t="shared" si="105"/>
        <v>0</v>
      </c>
      <c r="BE302" s="172">
        <f t="shared" si="89"/>
        <v>0</v>
      </c>
      <c r="BF302" s="137">
        <f t="shared" si="90"/>
        <v>219050</v>
      </c>
      <c r="BG302" s="137">
        <f t="shared" si="91"/>
        <v>0</v>
      </c>
      <c r="BH302" s="137">
        <f t="shared" si="92"/>
        <v>0</v>
      </c>
      <c r="BI302" s="137">
        <f t="shared" si="93"/>
        <v>741000</v>
      </c>
      <c r="BJ302" s="173">
        <f t="shared" si="94"/>
        <v>960050</v>
      </c>
      <c r="BK302" s="172">
        <f t="shared" si="95"/>
        <v>0</v>
      </c>
      <c r="BL302" s="137">
        <f t="shared" si="96"/>
        <v>0</v>
      </c>
      <c r="BM302" s="137">
        <f t="shared" si="97"/>
        <v>0</v>
      </c>
      <c r="BN302" s="137">
        <f t="shared" si="98"/>
        <v>0</v>
      </c>
      <c r="BO302" s="137">
        <f t="shared" si="99"/>
        <v>0</v>
      </c>
      <c r="BP302" s="173">
        <f t="shared" si="107"/>
        <v>0</v>
      </c>
      <c r="BQ302" s="140"/>
      <c r="BR302" s="141"/>
      <c r="BS302" s="142"/>
      <c r="BT302" s="146"/>
      <c r="BU302" s="142"/>
      <c r="BV302" s="144"/>
      <c r="BW302" s="145"/>
      <c r="BX302" s="142"/>
      <c r="BY302" s="144"/>
    </row>
    <row r="303" spans="1:77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06"/>
        <v>40625</v>
      </c>
      <c r="O303" s="366"/>
      <c r="P303" s="174"/>
      <c r="Q303" s="174"/>
      <c r="R303" s="174"/>
      <c r="S303" s="174"/>
      <c r="T303" s="367">
        <f t="shared" si="100"/>
        <v>0</v>
      </c>
      <c r="U303" s="172"/>
      <c r="V303" s="137"/>
      <c r="W303" s="137"/>
      <c r="X303" s="137"/>
      <c r="Y303" s="137"/>
      <c r="Z303" s="138">
        <f t="shared" si="102"/>
        <v>0</v>
      </c>
      <c r="AA303" s="160"/>
      <c r="AB303" s="146"/>
      <c r="AC303" s="146"/>
      <c r="AD303" s="146"/>
      <c r="AE303" s="146">
        <v>51000</v>
      </c>
      <c r="AF303" s="138">
        <f t="shared" si="88"/>
        <v>51000</v>
      </c>
      <c r="AG303" s="205"/>
      <c r="AH303" s="146"/>
      <c r="AI303" s="146"/>
      <c r="AJ303" s="146"/>
      <c r="AK303" s="146">
        <v>153000</v>
      </c>
      <c r="AL303" s="138">
        <f t="shared" si="101"/>
        <v>153000</v>
      </c>
      <c r="AM303" s="160"/>
      <c r="AN303" s="146"/>
      <c r="AO303" s="146"/>
      <c r="AP303" s="146"/>
      <c r="AQ303" s="146"/>
      <c r="AR303" s="138">
        <f t="shared" si="103"/>
        <v>0</v>
      </c>
      <c r="AS303" s="160"/>
      <c r="AT303" s="146"/>
      <c r="AU303" s="146"/>
      <c r="AV303" s="146"/>
      <c r="AW303" s="146"/>
      <c r="AX303" s="138">
        <f t="shared" si="104"/>
        <v>0</v>
      </c>
      <c r="AY303" s="172"/>
      <c r="AZ303" s="137"/>
      <c r="BA303" s="137"/>
      <c r="BB303" s="137"/>
      <c r="BC303" s="137"/>
      <c r="BD303" s="138">
        <f t="shared" si="105"/>
        <v>0</v>
      </c>
      <c r="BE303" s="172">
        <f t="shared" si="89"/>
        <v>0</v>
      </c>
      <c r="BF303" s="137">
        <f t="shared" si="90"/>
        <v>40625</v>
      </c>
      <c r="BG303" s="137">
        <f t="shared" si="91"/>
        <v>0</v>
      </c>
      <c r="BH303" s="137">
        <f t="shared" si="92"/>
        <v>0</v>
      </c>
      <c r="BI303" s="137">
        <f t="shared" si="93"/>
        <v>204000</v>
      </c>
      <c r="BJ303" s="173">
        <f t="shared" si="94"/>
        <v>244625</v>
      </c>
      <c r="BK303" s="172">
        <f t="shared" si="95"/>
        <v>0</v>
      </c>
      <c r="BL303" s="137">
        <f t="shared" si="96"/>
        <v>0</v>
      </c>
      <c r="BM303" s="137">
        <f t="shared" si="97"/>
        <v>0</v>
      </c>
      <c r="BN303" s="137">
        <f t="shared" si="98"/>
        <v>0</v>
      </c>
      <c r="BO303" s="137">
        <f t="shared" si="99"/>
        <v>0</v>
      </c>
      <c r="BP303" s="173">
        <f t="shared" si="107"/>
        <v>0</v>
      </c>
      <c r="BQ303" s="140"/>
      <c r="BR303" s="141"/>
      <c r="BS303" s="142"/>
      <c r="BT303" s="146"/>
      <c r="BU303" s="142"/>
      <c r="BV303" s="144"/>
      <c r="BW303" s="145"/>
      <c r="BX303" s="142"/>
      <c r="BY303" s="144"/>
    </row>
    <row r="304" spans="1:77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06"/>
        <v>0</v>
      </c>
      <c r="O304" s="366"/>
      <c r="P304" s="174"/>
      <c r="Q304" s="174"/>
      <c r="R304" s="174"/>
      <c r="S304" s="174"/>
      <c r="T304" s="367">
        <f t="shared" si="100"/>
        <v>0</v>
      </c>
      <c r="U304" s="172"/>
      <c r="V304" s="137"/>
      <c r="W304" s="137"/>
      <c r="X304" s="137"/>
      <c r="Y304" s="137"/>
      <c r="Z304" s="138">
        <f t="shared" si="102"/>
        <v>0</v>
      </c>
      <c r="AA304" s="160"/>
      <c r="AB304" s="146"/>
      <c r="AC304" s="146"/>
      <c r="AD304" s="146"/>
      <c r="AE304" s="146"/>
      <c r="AF304" s="138">
        <f t="shared" si="88"/>
        <v>0</v>
      </c>
      <c r="AG304" s="205"/>
      <c r="AH304" s="146"/>
      <c r="AI304" s="146"/>
      <c r="AJ304" s="146"/>
      <c r="AK304" s="146"/>
      <c r="AL304" s="138">
        <f t="shared" si="101"/>
        <v>0</v>
      </c>
      <c r="AM304" s="160"/>
      <c r="AN304" s="146"/>
      <c r="AO304" s="146"/>
      <c r="AP304" s="146"/>
      <c r="AQ304" s="146"/>
      <c r="AR304" s="138">
        <f t="shared" si="103"/>
        <v>0</v>
      </c>
      <c r="AS304" s="160"/>
      <c r="AT304" s="146"/>
      <c r="AU304" s="146"/>
      <c r="AV304" s="146"/>
      <c r="AW304" s="146"/>
      <c r="AX304" s="138">
        <f t="shared" si="104"/>
        <v>0</v>
      </c>
      <c r="AY304" s="172"/>
      <c r="AZ304" s="137"/>
      <c r="BA304" s="137"/>
      <c r="BB304" s="137"/>
      <c r="BC304" s="137"/>
      <c r="BD304" s="138">
        <f t="shared" si="105"/>
        <v>0</v>
      </c>
      <c r="BE304" s="172">
        <f t="shared" si="89"/>
        <v>0</v>
      </c>
      <c r="BF304" s="137">
        <f t="shared" si="90"/>
        <v>0</v>
      </c>
      <c r="BG304" s="137">
        <f t="shared" si="91"/>
        <v>0</v>
      </c>
      <c r="BH304" s="137">
        <f t="shared" si="92"/>
        <v>0</v>
      </c>
      <c r="BI304" s="137">
        <f t="shared" si="93"/>
        <v>0</v>
      </c>
      <c r="BJ304" s="173">
        <f t="shared" si="94"/>
        <v>0</v>
      </c>
      <c r="BK304" s="172">
        <f t="shared" si="95"/>
        <v>0</v>
      </c>
      <c r="BL304" s="137">
        <f t="shared" si="96"/>
        <v>0</v>
      </c>
      <c r="BM304" s="137">
        <f t="shared" si="97"/>
        <v>0</v>
      </c>
      <c r="BN304" s="137">
        <f t="shared" si="98"/>
        <v>0</v>
      </c>
      <c r="BO304" s="137">
        <f t="shared" si="99"/>
        <v>0</v>
      </c>
      <c r="BP304" s="173">
        <f t="shared" si="107"/>
        <v>0</v>
      </c>
      <c r="BQ304" s="140"/>
      <c r="BR304" s="141"/>
      <c r="BS304" s="142"/>
      <c r="BT304" s="146"/>
      <c r="BU304" s="142"/>
      <c r="BV304" s="144"/>
      <c r="BW304" s="145">
        <v>668</v>
      </c>
      <c r="BX304" s="142" t="s">
        <v>5089</v>
      </c>
      <c r="BY304" s="144">
        <v>44720</v>
      </c>
    </row>
    <row r="305" spans="1:77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06"/>
        <v>0</v>
      </c>
      <c r="O305" s="366"/>
      <c r="P305" s="174"/>
      <c r="Q305" s="174"/>
      <c r="R305" s="174"/>
      <c r="S305" s="174"/>
      <c r="T305" s="367">
        <f t="shared" si="100"/>
        <v>0</v>
      </c>
      <c r="U305" s="172"/>
      <c r="V305" s="137"/>
      <c r="W305" s="137"/>
      <c r="X305" s="137"/>
      <c r="Y305" s="137"/>
      <c r="Z305" s="138">
        <f t="shared" si="102"/>
        <v>0</v>
      </c>
      <c r="AA305" s="160"/>
      <c r="AB305" s="146"/>
      <c r="AC305" s="146"/>
      <c r="AD305" s="146"/>
      <c r="AE305" s="146"/>
      <c r="AF305" s="138">
        <f t="shared" si="88"/>
        <v>0</v>
      </c>
      <c r="AG305" s="205"/>
      <c r="AH305" s="146"/>
      <c r="AI305" s="146"/>
      <c r="AJ305" s="146"/>
      <c r="AK305" s="146"/>
      <c r="AL305" s="138">
        <f t="shared" si="101"/>
        <v>0</v>
      </c>
      <c r="AM305" s="160"/>
      <c r="AN305" s="146"/>
      <c r="AO305" s="146"/>
      <c r="AP305" s="146"/>
      <c r="AQ305" s="146"/>
      <c r="AR305" s="138">
        <f t="shared" si="103"/>
        <v>0</v>
      </c>
      <c r="AS305" s="160"/>
      <c r="AT305" s="146"/>
      <c r="AU305" s="146"/>
      <c r="AV305" s="146"/>
      <c r="AW305" s="146"/>
      <c r="AX305" s="138">
        <f t="shared" si="104"/>
        <v>0</v>
      </c>
      <c r="AY305" s="172"/>
      <c r="AZ305" s="137"/>
      <c r="BA305" s="137"/>
      <c r="BB305" s="137"/>
      <c r="BC305" s="137"/>
      <c r="BD305" s="138">
        <f t="shared" si="105"/>
        <v>0</v>
      </c>
      <c r="BE305" s="172">
        <f t="shared" si="89"/>
        <v>0</v>
      </c>
      <c r="BF305" s="137">
        <f t="shared" si="90"/>
        <v>0</v>
      </c>
      <c r="BG305" s="137">
        <f t="shared" si="91"/>
        <v>0</v>
      </c>
      <c r="BH305" s="137">
        <f t="shared" si="92"/>
        <v>0</v>
      </c>
      <c r="BI305" s="137">
        <f t="shared" si="93"/>
        <v>0</v>
      </c>
      <c r="BJ305" s="173">
        <f t="shared" si="94"/>
        <v>0</v>
      </c>
      <c r="BK305" s="172">
        <f t="shared" si="95"/>
        <v>0</v>
      </c>
      <c r="BL305" s="137">
        <f t="shared" si="96"/>
        <v>0</v>
      </c>
      <c r="BM305" s="137">
        <f t="shared" si="97"/>
        <v>0</v>
      </c>
      <c r="BN305" s="137">
        <f t="shared" si="98"/>
        <v>0</v>
      </c>
      <c r="BO305" s="137">
        <f t="shared" si="99"/>
        <v>0</v>
      </c>
      <c r="BP305" s="173">
        <f t="shared" si="107"/>
        <v>0</v>
      </c>
      <c r="BQ305" s="140"/>
      <c r="BR305" s="141"/>
      <c r="BS305" s="142"/>
      <c r="BT305" s="146"/>
      <c r="BU305" s="142"/>
      <c r="BV305" s="144"/>
      <c r="BW305" s="145"/>
      <c r="BX305" s="142"/>
      <c r="BY305" s="144"/>
    </row>
    <row r="306" spans="1:77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06"/>
        <v>0</v>
      </c>
      <c r="O306" s="366"/>
      <c r="P306" s="174"/>
      <c r="Q306" s="174"/>
      <c r="R306" s="174"/>
      <c r="S306" s="174"/>
      <c r="T306" s="367">
        <f t="shared" si="100"/>
        <v>0</v>
      </c>
      <c r="U306" s="172"/>
      <c r="V306" s="137"/>
      <c r="W306" s="137"/>
      <c r="X306" s="137"/>
      <c r="Y306" s="137">
        <v>114400</v>
      </c>
      <c r="Z306" s="138">
        <f t="shared" si="102"/>
        <v>114400</v>
      </c>
      <c r="AA306" s="160"/>
      <c r="AB306" s="146"/>
      <c r="AC306" s="146"/>
      <c r="AD306" s="146"/>
      <c r="AE306" s="146"/>
      <c r="AF306" s="138">
        <f t="shared" si="88"/>
        <v>0</v>
      </c>
      <c r="AG306" s="205"/>
      <c r="AH306" s="146"/>
      <c r="AI306" s="146"/>
      <c r="AJ306" s="146"/>
      <c r="AK306" s="146"/>
      <c r="AL306" s="138">
        <f t="shared" si="101"/>
        <v>0</v>
      </c>
      <c r="AM306" s="160"/>
      <c r="AN306" s="146"/>
      <c r="AO306" s="146"/>
      <c r="AP306" s="146"/>
      <c r="AQ306" s="146"/>
      <c r="AR306" s="138">
        <f t="shared" si="103"/>
        <v>0</v>
      </c>
      <c r="AS306" s="160"/>
      <c r="AT306" s="146"/>
      <c r="AU306" s="146"/>
      <c r="AV306" s="146"/>
      <c r="AW306" s="146"/>
      <c r="AX306" s="138">
        <f t="shared" si="104"/>
        <v>0</v>
      </c>
      <c r="AY306" s="172"/>
      <c r="AZ306" s="137"/>
      <c r="BA306" s="137"/>
      <c r="BB306" s="137"/>
      <c r="BC306" s="137"/>
      <c r="BD306" s="138">
        <f t="shared" si="105"/>
        <v>0</v>
      </c>
      <c r="BE306" s="172">
        <f t="shared" si="89"/>
        <v>0</v>
      </c>
      <c r="BF306" s="137">
        <f t="shared" si="90"/>
        <v>0</v>
      </c>
      <c r="BG306" s="137">
        <f t="shared" si="91"/>
        <v>0</v>
      </c>
      <c r="BH306" s="137">
        <f t="shared" si="92"/>
        <v>0</v>
      </c>
      <c r="BI306" s="137">
        <f t="shared" si="93"/>
        <v>114400</v>
      </c>
      <c r="BJ306" s="173">
        <f t="shared" si="94"/>
        <v>114400</v>
      </c>
      <c r="BK306" s="172">
        <f t="shared" si="95"/>
        <v>0</v>
      </c>
      <c r="BL306" s="137">
        <f t="shared" si="96"/>
        <v>0</v>
      </c>
      <c r="BM306" s="137">
        <f t="shared" si="97"/>
        <v>0</v>
      </c>
      <c r="BN306" s="137">
        <f t="shared" si="98"/>
        <v>0</v>
      </c>
      <c r="BO306" s="137">
        <f t="shared" si="99"/>
        <v>0</v>
      </c>
      <c r="BP306" s="173">
        <f t="shared" si="107"/>
        <v>0</v>
      </c>
      <c r="BQ306" s="140"/>
      <c r="BR306" s="141"/>
      <c r="BS306" s="142"/>
      <c r="BT306" s="146"/>
      <c r="BU306" s="142"/>
      <c r="BV306" s="144"/>
      <c r="BW306" s="145"/>
      <c r="BX306" s="142"/>
      <c r="BY306" s="144"/>
    </row>
    <row r="307" spans="1:77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06"/>
        <v>80600</v>
      </c>
      <c r="O307" s="366"/>
      <c r="P307" s="174"/>
      <c r="Q307" s="174"/>
      <c r="R307" s="174"/>
      <c r="S307" s="174"/>
      <c r="T307" s="367">
        <f t="shared" si="100"/>
        <v>0</v>
      </c>
      <c r="U307" s="172"/>
      <c r="V307" s="137"/>
      <c r="W307" s="137"/>
      <c r="X307" s="137"/>
      <c r="Y307" s="137"/>
      <c r="Z307" s="138">
        <f t="shared" si="102"/>
        <v>0</v>
      </c>
      <c r="AA307" s="160"/>
      <c r="AB307" s="146"/>
      <c r="AC307" s="146"/>
      <c r="AD307" s="146"/>
      <c r="AE307" s="146">
        <v>332000</v>
      </c>
      <c r="AF307" s="138">
        <f t="shared" si="88"/>
        <v>332000</v>
      </c>
      <c r="AG307" s="205"/>
      <c r="AH307" s="146"/>
      <c r="AI307" s="146"/>
      <c r="AJ307" s="146"/>
      <c r="AK307" s="146">
        <v>72000</v>
      </c>
      <c r="AL307" s="138">
        <f t="shared" si="101"/>
        <v>72000</v>
      </c>
      <c r="AM307" s="160"/>
      <c r="AN307" s="146"/>
      <c r="AO307" s="146"/>
      <c r="AP307" s="146"/>
      <c r="AQ307" s="146"/>
      <c r="AR307" s="138">
        <f t="shared" si="103"/>
        <v>0</v>
      </c>
      <c r="AS307" s="160"/>
      <c r="AT307" s="146"/>
      <c r="AU307" s="146"/>
      <c r="AV307" s="146"/>
      <c r="AW307" s="146"/>
      <c r="AX307" s="138">
        <f t="shared" si="104"/>
        <v>0</v>
      </c>
      <c r="AY307" s="172"/>
      <c r="AZ307" s="137"/>
      <c r="BA307" s="137"/>
      <c r="BB307" s="137"/>
      <c r="BC307" s="137"/>
      <c r="BD307" s="138">
        <f t="shared" si="105"/>
        <v>0</v>
      </c>
      <c r="BE307" s="172">
        <f t="shared" si="89"/>
        <v>0</v>
      </c>
      <c r="BF307" s="137">
        <f t="shared" si="90"/>
        <v>80600</v>
      </c>
      <c r="BG307" s="137">
        <f t="shared" si="91"/>
        <v>0</v>
      </c>
      <c r="BH307" s="137">
        <f t="shared" si="92"/>
        <v>0</v>
      </c>
      <c r="BI307" s="137">
        <f t="shared" si="93"/>
        <v>404000</v>
      </c>
      <c r="BJ307" s="173">
        <f t="shared" si="94"/>
        <v>484600</v>
      </c>
      <c r="BK307" s="172">
        <f t="shared" si="95"/>
        <v>0</v>
      </c>
      <c r="BL307" s="137">
        <f t="shared" si="96"/>
        <v>0</v>
      </c>
      <c r="BM307" s="137">
        <f t="shared" si="97"/>
        <v>0</v>
      </c>
      <c r="BN307" s="137">
        <f t="shared" si="98"/>
        <v>0</v>
      </c>
      <c r="BO307" s="137">
        <f t="shared" si="99"/>
        <v>0</v>
      </c>
      <c r="BP307" s="173">
        <f t="shared" si="107"/>
        <v>0</v>
      </c>
      <c r="BQ307" s="140"/>
      <c r="BR307" s="141"/>
      <c r="BS307" s="142"/>
      <c r="BT307" s="146"/>
      <c r="BU307" s="142"/>
      <c r="BV307" s="144"/>
      <c r="BW307" s="145"/>
      <c r="BX307" s="142"/>
      <c r="BY307" s="144"/>
    </row>
    <row r="308" spans="1:77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06"/>
        <v>0</v>
      </c>
      <c r="O308" s="366"/>
      <c r="P308" s="174"/>
      <c r="Q308" s="174"/>
      <c r="R308" s="174"/>
      <c r="S308" s="174"/>
      <c r="T308" s="367">
        <f t="shared" si="100"/>
        <v>0</v>
      </c>
      <c r="U308" s="172"/>
      <c r="V308" s="137"/>
      <c r="W308" s="137"/>
      <c r="X308" s="137"/>
      <c r="Y308" s="137"/>
      <c r="Z308" s="138">
        <f t="shared" si="102"/>
        <v>0</v>
      </c>
      <c r="AA308" s="160"/>
      <c r="AB308" s="146"/>
      <c r="AC308" s="146"/>
      <c r="AD308" s="146"/>
      <c r="AE308" s="146"/>
      <c r="AF308" s="138">
        <f t="shared" si="88"/>
        <v>0</v>
      </c>
      <c r="AG308" s="205"/>
      <c r="AH308" s="146"/>
      <c r="AI308" s="146"/>
      <c r="AJ308" s="146"/>
      <c r="AK308" s="146"/>
      <c r="AL308" s="138">
        <f t="shared" si="101"/>
        <v>0</v>
      </c>
      <c r="AM308" s="160"/>
      <c r="AN308" s="146"/>
      <c r="AO308" s="146"/>
      <c r="AP308" s="146"/>
      <c r="AQ308" s="146"/>
      <c r="AR308" s="138">
        <f t="shared" si="103"/>
        <v>0</v>
      </c>
      <c r="AS308" s="160"/>
      <c r="AT308" s="146"/>
      <c r="AU308" s="146"/>
      <c r="AV308" s="146"/>
      <c r="AW308" s="146"/>
      <c r="AX308" s="138">
        <f t="shared" si="104"/>
        <v>0</v>
      </c>
      <c r="AY308" s="172"/>
      <c r="AZ308" s="137"/>
      <c r="BA308" s="137"/>
      <c r="BB308" s="137"/>
      <c r="BC308" s="137"/>
      <c r="BD308" s="138">
        <f t="shared" si="105"/>
        <v>0</v>
      </c>
      <c r="BE308" s="172">
        <f t="shared" si="89"/>
        <v>0</v>
      </c>
      <c r="BF308" s="137">
        <f t="shared" si="90"/>
        <v>0</v>
      </c>
      <c r="BG308" s="137">
        <f t="shared" si="91"/>
        <v>0</v>
      </c>
      <c r="BH308" s="137">
        <f t="shared" si="92"/>
        <v>0</v>
      </c>
      <c r="BI308" s="137">
        <f t="shared" si="93"/>
        <v>0</v>
      </c>
      <c r="BJ308" s="173">
        <f t="shared" si="94"/>
        <v>0</v>
      </c>
      <c r="BK308" s="172">
        <f t="shared" si="95"/>
        <v>0</v>
      </c>
      <c r="BL308" s="137">
        <f t="shared" si="96"/>
        <v>0</v>
      </c>
      <c r="BM308" s="137">
        <f t="shared" si="97"/>
        <v>0</v>
      </c>
      <c r="BN308" s="137">
        <f t="shared" si="98"/>
        <v>0</v>
      </c>
      <c r="BO308" s="137">
        <f t="shared" si="99"/>
        <v>0</v>
      </c>
      <c r="BP308" s="173">
        <f t="shared" si="107"/>
        <v>0</v>
      </c>
      <c r="BQ308" s="140"/>
      <c r="BR308" s="141"/>
      <c r="BS308" s="142"/>
      <c r="BT308" s="146"/>
      <c r="BU308" s="142"/>
      <c r="BV308" s="144"/>
      <c r="BW308" s="145"/>
      <c r="BX308" s="142"/>
      <c r="BY308" s="144"/>
    </row>
    <row r="309" spans="1:77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06"/>
        <v>161200</v>
      </c>
      <c r="O309" s="366"/>
      <c r="P309" s="174"/>
      <c r="Q309" s="174"/>
      <c r="R309" s="174"/>
      <c r="S309" s="174"/>
      <c r="T309" s="367">
        <f t="shared" si="100"/>
        <v>0</v>
      </c>
      <c r="U309" s="172"/>
      <c r="V309" s="137"/>
      <c r="W309" s="137"/>
      <c r="X309" s="137"/>
      <c r="Y309" s="137">
        <v>80800</v>
      </c>
      <c r="Z309" s="138">
        <f t="shared" si="102"/>
        <v>80800</v>
      </c>
      <c r="AA309" s="160"/>
      <c r="AB309" s="146"/>
      <c r="AC309" s="146"/>
      <c r="AD309" s="146"/>
      <c r="AE309" s="146"/>
      <c r="AF309" s="138">
        <f t="shared" si="88"/>
        <v>0</v>
      </c>
      <c r="AG309" s="205"/>
      <c r="AH309" s="146"/>
      <c r="AI309" s="146"/>
      <c r="AJ309" s="146"/>
      <c r="AK309" s="146">
        <v>207000</v>
      </c>
      <c r="AL309" s="138">
        <f t="shared" si="101"/>
        <v>207000</v>
      </c>
      <c r="AM309" s="160"/>
      <c r="AN309" s="146"/>
      <c r="AO309" s="146"/>
      <c r="AP309" s="146"/>
      <c r="AQ309" s="146"/>
      <c r="AR309" s="138">
        <f t="shared" si="103"/>
        <v>0</v>
      </c>
      <c r="AS309" s="160"/>
      <c r="AT309" s="146"/>
      <c r="AU309" s="146"/>
      <c r="AV309" s="146"/>
      <c r="AW309" s="146"/>
      <c r="AX309" s="138">
        <f t="shared" si="104"/>
        <v>0</v>
      </c>
      <c r="AY309" s="172"/>
      <c r="AZ309" s="137"/>
      <c r="BA309" s="137"/>
      <c r="BB309" s="137"/>
      <c r="BC309" s="137"/>
      <c r="BD309" s="138">
        <f t="shared" si="105"/>
        <v>0</v>
      </c>
      <c r="BE309" s="172">
        <f t="shared" si="89"/>
        <v>0</v>
      </c>
      <c r="BF309" s="137">
        <f t="shared" si="90"/>
        <v>161200</v>
      </c>
      <c r="BG309" s="137">
        <f t="shared" si="91"/>
        <v>0</v>
      </c>
      <c r="BH309" s="137">
        <f t="shared" si="92"/>
        <v>0</v>
      </c>
      <c r="BI309" s="137">
        <f t="shared" si="93"/>
        <v>287800</v>
      </c>
      <c r="BJ309" s="173">
        <f t="shared" si="94"/>
        <v>449000</v>
      </c>
      <c r="BK309" s="172">
        <f t="shared" si="95"/>
        <v>0</v>
      </c>
      <c r="BL309" s="137">
        <f t="shared" si="96"/>
        <v>0</v>
      </c>
      <c r="BM309" s="137">
        <f t="shared" si="97"/>
        <v>0</v>
      </c>
      <c r="BN309" s="137">
        <f t="shared" si="98"/>
        <v>0</v>
      </c>
      <c r="BO309" s="137">
        <f t="shared" si="99"/>
        <v>0</v>
      </c>
      <c r="BP309" s="173">
        <f t="shared" si="107"/>
        <v>0</v>
      </c>
      <c r="BQ309" s="140"/>
      <c r="BR309" s="141"/>
      <c r="BS309" s="142"/>
      <c r="BT309" s="146"/>
      <c r="BU309" s="142"/>
      <c r="BV309" s="144"/>
      <c r="BW309" s="145"/>
      <c r="BX309" s="142"/>
      <c r="BY309" s="144"/>
    </row>
    <row r="310" spans="1:77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06"/>
        <v>19825</v>
      </c>
      <c r="O310" s="366"/>
      <c r="P310" s="174"/>
      <c r="Q310" s="174"/>
      <c r="R310" s="174"/>
      <c r="S310" s="174"/>
      <c r="T310" s="367">
        <f t="shared" si="100"/>
        <v>0</v>
      </c>
      <c r="U310" s="172"/>
      <c r="V310" s="137"/>
      <c r="W310" s="137"/>
      <c r="X310" s="137"/>
      <c r="Y310" s="137">
        <v>16000</v>
      </c>
      <c r="Z310" s="138">
        <f t="shared" si="102"/>
        <v>16000</v>
      </c>
      <c r="AA310" s="160"/>
      <c r="AB310" s="146"/>
      <c r="AC310" s="146"/>
      <c r="AD310" s="146"/>
      <c r="AE310" s="146"/>
      <c r="AF310" s="138">
        <f t="shared" si="88"/>
        <v>0</v>
      </c>
      <c r="AG310" s="205"/>
      <c r="AH310" s="146"/>
      <c r="AI310" s="146"/>
      <c r="AJ310" s="146"/>
      <c r="AK310" s="146">
        <v>29000</v>
      </c>
      <c r="AL310" s="138">
        <f t="shared" si="101"/>
        <v>29000</v>
      </c>
      <c r="AM310" s="160"/>
      <c r="AN310" s="146"/>
      <c r="AO310" s="146"/>
      <c r="AP310" s="146"/>
      <c r="AQ310" s="146"/>
      <c r="AR310" s="138">
        <f t="shared" si="103"/>
        <v>0</v>
      </c>
      <c r="AS310" s="160"/>
      <c r="AT310" s="146"/>
      <c r="AU310" s="146"/>
      <c r="AV310" s="146"/>
      <c r="AW310" s="146"/>
      <c r="AX310" s="138">
        <f t="shared" si="104"/>
        <v>0</v>
      </c>
      <c r="AY310" s="172"/>
      <c r="AZ310" s="137"/>
      <c r="BA310" s="137"/>
      <c r="BB310" s="137"/>
      <c r="BC310" s="137"/>
      <c r="BD310" s="138">
        <f t="shared" si="105"/>
        <v>0</v>
      </c>
      <c r="BE310" s="172">
        <f t="shared" si="89"/>
        <v>0</v>
      </c>
      <c r="BF310" s="137">
        <f t="shared" si="90"/>
        <v>19825</v>
      </c>
      <c r="BG310" s="137">
        <f t="shared" si="91"/>
        <v>0</v>
      </c>
      <c r="BH310" s="137">
        <f t="shared" si="92"/>
        <v>0</v>
      </c>
      <c r="BI310" s="137">
        <f t="shared" si="93"/>
        <v>45000</v>
      </c>
      <c r="BJ310" s="173">
        <f t="shared" si="94"/>
        <v>64825</v>
      </c>
      <c r="BK310" s="172">
        <f t="shared" si="95"/>
        <v>0</v>
      </c>
      <c r="BL310" s="137">
        <f t="shared" si="96"/>
        <v>0</v>
      </c>
      <c r="BM310" s="137">
        <f t="shared" si="97"/>
        <v>0</v>
      </c>
      <c r="BN310" s="137">
        <f t="shared" si="98"/>
        <v>0</v>
      </c>
      <c r="BO310" s="137">
        <f t="shared" si="99"/>
        <v>0</v>
      </c>
      <c r="BP310" s="173">
        <f t="shared" si="107"/>
        <v>0</v>
      </c>
      <c r="BQ310" s="140"/>
      <c r="BR310" s="141"/>
      <c r="BS310" s="142"/>
      <c r="BT310" s="146"/>
      <c r="BU310" s="142"/>
      <c r="BV310" s="144"/>
      <c r="BW310" s="145"/>
      <c r="BX310" s="142"/>
      <c r="BY310" s="144"/>
    </row>
    <row r="311" spans="1:77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06"/>
        <v>21125</v>
      </c>
      <c r="O311" s="366"/>
      <c r="P311" s="174"/>
      <c r="Q311" s="174"/>
      <c r="R311" s="174"/>
      <c r="S311" s="174"/>
      <c r="T311" s="367">
        <f t="shared" si="100"/>
        <v>0</v>
      </c>
      <c r="U311" s="172"/>
      <c r="V311" s="137"/>
      <c r="W311" s="137"/>
      <c r="X311" s="137"/>
      <c r="Y311" s="137">
        <v>8000</v>
      </c>
      <c r="Z311" s="138">
        <f t="shared" si="102"/>
        <v>8000</v>
      </c>
      <c r="AA311" s="160"/>
      <c r="AB311" s="146"/>
      <c r="AC311" s="146"/>
      <c r="AD311" s="146"/>
      <c r="AE311" s="146">
        <v>23000</v>
      </c>
      <c r="AF311" s="138">
        <f t="shared" si="88"/>
        <v>23000</v>
      </c>
      <c r="AG311" s="205"/>
      <c r="AH311" s="146"/>
      <c r="AI311" s="146"/>
      <c r="AJ311" s="146"/>
      <c r="AK311" s="146">
        <v>14000</v>
      </c>
      <c r="AL311" s="138">
        <f t="shared" si="101"/>
        <v>14000</v>
      </c>
      <c r="AM311" s="160"/>
      <c r="AN311" s="146"/>
      <c r="AO311" s="146"/>
      <c r="AP311" s="146"/>
      <c r="AQ311" s="146"/>
      <c r="AR311" s="138">
        <f t="shared" si="103"/>
        <v>0</v>
      </c>
      <c r="AS311" s="160"/>
      <c r="AT311" s="146"/>
      <c r="AU311" s="146"/>
      <c r="AV311" s="146"/>
      <c r="AW311" s="146"/>
      <c r="AX311" s="138">
        <f t="shared" si="104"/>
        <v>0</v>
      </c>
      <c r="AY311" s="172"/>
      <c r="AZ311" s="137"/>
      <c r="BA311" s="137"/>
      <c r="BB311" s="137"/>
      <c r="BC311" s="137"/>
      <c r="BD311" s="138">
        <f t="shared" si="105"/>
        <v>0</v>
      </c>
      <c r="BE311" s="172">
        <f t="shared" si="89"/>
        <v>0</v>
      </c>
      <c r="BF311" s="137">
        <f t="shared" si="90"/>
        <v>21125</v>
      </c>
      <c r="BG311" s="137">
        <f t="shared" si="91"/>
        <v>0</v>
      </c>
      <c r="BH311" s="137">
        <f t="shared" si="92"/>
        <v>0</v>
      </c>
      <c r="BI311" s="137">
        <f t="shared" si="93"/>
        <v>45000</v>
      </c>
      <c r="BJ311" s="173">
        <f t="shared" si="94"/>
        <v>66125</v>
      </c>
      <c r="BK311" s="172">
        <f t="shared" si="95"/>
        <v>0</v>
      </c>
      <c r="BL311" s="137">
        <f t="shared" si="96"/>
        <v>0</v>
      </c>
      <c r="BM311" s="137">
        <f t="shared" si="97"/>
        <v>0</v>
      </c>
      <c r="BN311" s="137">
        <f t="shared" si="98"/>
        <v>0</v>
      </c>
      <c r="BO311" s="137">
        <f t="shared" si="99"/>
        <v>0</v>
      </c>
      <c r="BP311" s="173">
        <f t="shared" si="107"/>
        <v>0</v>
      </c>
      <c r="BQ311" s="140"/>
      <c r="BR311" s="141"/>
      <c r="BS311" s="142"/>
      <c r="BT311" s="146"/>
      <c r="BU311" s="142"/>
      <c r="BV311" s="144"/>
      <c r="BW311" s="145"/>
      <c r="BX311" s="142"/>
      <c r="BY311" s="144"/>
    </row>
    <row r="312" spans="1:77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06"/>
        <v>3250</v>
      </c>
      <c r="O312" s="366"/>
      <c r="P312" s="174"/>
      <c r="Q312" s="174"/>
      <c r="R312" s="174"/>
      <c r="S312" s="174"/>
      <c r="T312" s="367">
        <f t="shared" si="100"/>
        <v>0</v>
      </c>
      <c r="U312" s="172"/>
      <c r="V312" s="137"/>
      <c r="W312" s="137"/>
      <c r="X312" s="137"/>
      <c r="Y312" s="137">
        <v>16000</v>
      </c>
      <c r="Z312" s="138">
        <f t="shared" si="102"/>
        <v>16000</v>
      </c>
      <c r="AA312" s="160"/>
      <c r="AB312" s="146"/>
      <c r="AC312" s="146"/>
      <c r="AD312" s="146"/>
      <c r="AE312" s="146">
        <v>12000</v>
      </c>
      <c r="AF312" s="138">
        <f t="shared" si="88"/>
        <v>12000</v>
      </c>
      <c r="AG312" s="205"/>
      <c r="AH312" s="146"/>
      <c r="AI312" s="146"/>
      <c r="AJ312" s="146"/>
      <c r="AK312" s="146">
        <v>5000</v>
      </c>
      <c r="AL312" s="138">
        <f t="shared" si="101"/>
        <v>5000</v>
      </c>
      <c r="AM312" s="160"/>
      <c r="AN312" s="146"/>
      <c r="AO312" s="146"/>
      <c r="AP312" s="146"/>
      <c r="AQ312" s="146"/>
      <c r="AR312" s="138">
        <f t="shared" si="103"/>
        <v>0</v>
      </c>
      <c r="AS312" s="160"/>
      <c r="AT312" s="146"/>
      <c r="AU312" s="146"/>
      <c r="AV312" s="146"/>
      <c r="AW312" s="146"/>
      <c r="AX312" s="138">
        <f t="shared" si="104"/>
        <v>0</v>
      </c>
      <c r="AY312" s="172"/>
      <c r="AZ312" s="137"/>
      <c r="BA312" s="137"/>
      <c r="BB312" s="137"/>
      <c r="BC312" s="137"/>
      <c r="BD312" s="138">
        <f t="shared" si="105"/>
        <v>0</v>
      </c>
      <c r="BE312" s="172">
        <f t="shared" si="89"/>
        <v>0</v>
      </c>
      <c r="BF312" s="137">
        <f t="shared" si="90"/>
        <v>3250</v>
      </c>
      <c r="BG312" s="137">
        <f t="shared" si="91"/>
        <v>0</v>
      </c>
      <c r="BH312" s="137">
        <f t="shared" si="92"/>
        <v>0</v>
      </c>
      <c r="BI312" s="137">
        <f t="shared" si="93"/>
        <v>33000</v>
      </c>
      <c r="BJ312" s="173">
        <f t="shared" si="94"/>
        <v>36250</v>
      </c>
      <c r="BK312" s="172">
        <f t="shared" si="95"/>
        <v>0</v>
      </c>
      <c r="BL312" s="137">
        <f t="shared" si="96"/>
        <v>0</v>
      </c>
      <c r="BM312" s="137">
        <f t="shared" si="97"/>
        <v>0</v>
      </c>
      <c r="BN312" s="137">
        <f t="shared" si="98"/>
        <v>0</v>
      </c>
      <c r="BO312" s="137">
        <f t="shared" si="99"/>
        <v>0</v>
      </c>
      <c r="BP312" s="173">
        <f t="shared" si="107"/>
        <v>0</v>
      </c>
      <c r="BQ312" s="140"/>
      <c r="BR312" s="141"/>
      <c r="BS312" s="142"/>
      <c r="BT312" s="146"/>
      <c r="BU312" s="142"/>
      <c r="BV312" s="144"/>
      <c r="BW312" s="145"/>
      <c r="BX312" s="142"/>
      <c r="BY312" s="144"/>
    </row>
    <row r="313" spans="1:77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06"/>
        <v>29900</v>
      </c>
      <c r="O313" s="366"/>
      <c r="P313" s="174"/>
      <c r="Q313" s="174"/>
      <c r="R313" s="174"/>
      <c r="S313" s="174"/>
      <c r="T313" s="367">
        <f t="shared" si="100"/>
        <v>0</v>
      </c>
      <c r="U313" s="172"/>
      <c r="V313" s="137"/>
      <c r="W313" s="137"/>
      <c r="X313" s="137"/>
      <c r="Y313" s="137">
        <v>26400</v>
      </c>
      <c r="Z313" s="138">
        <f t="shared" si="102"/>
        <v>26400</v>
      </c>
      <c r="AA313" s="160"/>
      <c r="AB313" s="146"/>
      <c r="AC313" s="146"/>
      <c r="AD313" s="146"/>
      <c r="AE313" s="146">
        <v>51000</v>
      </c>
      <c r="AF313" s="138">
        <f t="shared" si="88"/>
        <v>51000</v>
      </c>
      <c r="AG313" s="205"/>
      <c r="AH313" s="146"/>
      <c r="AI313" s="146"/>
      <c r="AJ313" s="146"/>
      <c r="AK313" s="146">
        <v>35000</v>
      </c>
      <c r="AL313" s="138">
        <f t="shared" si="101"/>
        <v>35000</v>
      </c>
      <c r="AM313" s="160"/>
      <c r="AN313" s="146"/>
      <c r="AO313" s="146"/>
      <c r="AP313" s="146"/>
      <c r="AQ313" s="146"/>
      <c r="AR313" s="138">
        <f t="shared" si="103"/>
        <v>0</v>
      </c>
      <c r="AS313" s="160"/>
      <c r="AT313" s="146"/>
      <c r="AU313" s="146"/>
      <c r="AV313" s="146"/>
      <c r="AW313" s="146"/>
      <c r="AX313" s="138">
        <f t="shared" si="104"/>
        <v>0</v>
      </c>
      <c r="AY313" s="172"/>
      <c r="AZ313" s="137"/>
      <c r="BA313" s="137"/>
      <c r="BB313" s="137"/>
      <c r="BC313" s="137"/>
      <c r="BD313" s="138">
        <f t="shared" si="105"/>
        <v>0</v>
      </c>
      <c r="BE313" s="172">
        <f t="shared" si="89"/>
        <v>0</v>
      </c>
      <c r="BF313" s="137">
        <f t="shared" si="90"/>
        <v>29900</v>
      </c>
      <c r="BG313" s="137">
        <f t="shared" si="91"/>
        <v>0</v>
      </c>
      <c r="BH313" s="137">
        <f t="shared" si="92"/>
        <v>0</v>
      </c>
      <c r="BI313" s="137">
        <f t="shared" si="93"/>
        <v>112400</v>
      </c>
      <c r="BJ313" s="173">
        <f t="shared" si="94"/>
        <v>142300</v>
      </c>
      <c r="BK313" s="172">
        <f t="shared" si="95"/>
        <v>0</v>
      </c>
      <c r="BL313" s="137">
        <f t="shared" si="96"/>
        <v>0</v>
      </c>
      <c r="BM313" s="137">
        <f t="shared" si="97"/>
        <v>0</v>
      </c>
      <c r="BN313" s="137">
        <f t="shared" si="98"/>
        <v>0</v>
      </c>
      <c r="BO313" s="137">
        <f t="shared" si="99"/>
        <v>0</v>
      </c>
      <c r="BP313" s="173">
        <f t="shared" si="107"/>
        <v>0</v>
      </c>
      <c r="BQ313" s="140"/>
      <c r="BR313" s="141"/>
      <c r="BS313" s="142"/>
      <c r="BT313" s="146"/>
      <c r="BU313" s="142"/>
      <c r="BV313" s="144"/>
      <c r="BW313" s="145"/>
      <c r="BX313" s="142"/>
      <c r="BY313" s="144"/>
    </row>
    <row r="314" spans="1:77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06"/>
        <v>3250</v>
      </c>
      <c r="O314" s="366"/>
      <c r="P314" s="174"/>
      <c r="Q314" s="174"/>
      <c r="R314" s="174"/>
      <c r="S314" s="174"/>
      <c r="T314" s="367">
        <f t="shared" si="100"/>
        <v>0</v>
      </c>
      <c r="U314" s="172"/>
      <c r="V314" s="137"/>
      <c r="W314" s="137"/>
      <c r="X314" s="137"/>
      <c r="Y314" s="137">
        <v>16000</v>
      </c>
      <c r="Z314" s="138">
        <f t="shared" si="102"/>
        <v>16000</v>
      </c>
      <c r="AA314" s="160"/>
      <c r="AB314" s="146"/>
      <c r="AC314" s="146"/>
      <c r="AD314" s="146"/>
      <c r="AE314" s="146">
        <v>34000</v>
      </c>
      <c r="AF314" s="138">
        <f t="shared" si="88"/>
        <v>34000</v>
      </c>
      <c r="AG314" s="205"/>
      <c r="AH314" s="146"/>
      <c r="AI314" s="146"/>
      <c r="AJ314" s="146"/>
      <c r="AK314" s="146">
        <v>13000</v>
      </c>
      <c r="AL314" s="138">
        <f t="shared" si="101"/>
        <v>13000</v>
      </c>
      <c r="AM314" s="160"/>
      <c r="AN314" s="146"/>
      <c r="AO314" s="146"/>
      <c r="AP314" s="146"/>
      <c r="AQ314" s="146"/>
      <c r="AR314" s="138">
        <f t="shared" si="103"/>
        <v>0</v>
      </c>
      <c r="AS314" s="160"/>
      <c r="AT314" s="146"/>
      <c r="AU314" s="146"/>
      <c r="AV314" s="146"/>
      <c r="AW314" s="146"/>
      <c r="AX314" s="138">
        <f t="shared" si="104"/>
        <v>0</v>
      </c>
      <c r="AY314" s="172"/>
      <c r="AZ314" s="137"/>
      <c r="BA314" s="137"/>
      <c r="BB314" s="137"/>
      <c r="BC314" s="137"/>
      <c r="BD314" s="138">
        <f t="shared" si="105"/>
        <v>0</v>
      </c>
      <c r="BE314" s="172">
        <f t="shared" si="89"/>
        <v>0</v>
      </c>
      <c r="BF314" s="137">
        <f t="shared" si="90"/>
        <v>3250</v>
      </c>
      <c r="BG314" s="137">
        <f t="shared" si="91"/>
        <v>0</v>
      </c>
      <c r="BH314" s="137">
        <f t="shared" si="92"/>
        <v>0</v>
      </c>
      <c r="BI314" s="137">
        <f t="shared" si="93"/>
        <v>63000</v>
      </c>
      <c r="BJ314" s="173">
        <f t="shared" si="94"/>
        <v>66250</v>
      </c>
      <c r="BK314" s="172">
        <f t="shared" si="95"/>
        <v>0</v>
      </c>
      <c r="BL314" s="137">
        <f t="shared" si="96"/>
        <v>0</v>
      </c>
      <c r="BM314" s="137">
        <f t="shared" si="97"/>
        <v>0</v>
      </c>
      <c r="BN314" s="137">
        <f t="shared" si="98"/>
        <v>0</v>
      </c>
      <c r="BO314" s="137">
        <f t="shared" si="99"/>
        <v>0</v>
      </c>
      <c r="BP314" s="173">
        <f t="shared" si="107"/>
        <v>0</v>
      </c>
      <c r="BQ314" s="140"/>
      <c r="BR314" s="141"/>
      <c r="BS314" s="142"/>
      <c r="BT314" s="146"/>
      <c r="BU314" s="142"/>
      <c r="BV314" s="144"/>
      <c r="BW314" s="145">
        <v>2792</v>
      </c>
      <c r="BX314" s="142" t="s">
        <v>5160</v>
      </c>
      <c r="BY314" s="144">
        <v>44720</v>
      </c>
    </row>
    <row r="315" spans="1:77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06"/>
        <v>78000</v>
      </c>
      <c r="O315" s="366"/>
      <c r="P315" s="174"/>
      <c r="Q315" s="174"/>
      <c r="R315" s="174"/>
      <c r="S315" s="174"/>
      <c r="T315" s="367">
        <f t="shared" si="100"/>
        <v>0</v>
      </c>
      <c r="U315" s="172"/>
      <c r="V315" s="137"/>
      <c r="W315" s="137"/>
      <c r="X315" s="137"/>
      <c r="Y315" s="137">
        <v>32000</v>
      </c>
      <c r="Z315" s="138">
        <f t="shared" si="102"/>
        <v>32000</v>
      </c>
      <c r="AA315" s="160"/>
      <c r="AB315" s="146"/>
      <c r="AC315" s="146"/>
      <c r="AD315" s="146"/>
      <c r="AE315" s="146">
        <v>159000</v>
      </c>
      <c r="AF315" s="138">
        <f t="shared" si="88"/>
        <v>159000</v>
      </c>
      <c r="AG315" s="205"/>
      <c r="AH315" s="146"/>
      <c r="AI315" s="146"/>
      <c r="AJ315" s="146"/>
      <c r="AK315" s="146">
        <v>96000</v>
      </c>
      <c r="AL315" s="138">
        <f t="shared" si="101"/>
        <v>96000</v>
      </c>
      <c r="AM315" s="160"/>
      <c r="AN315" s="146"/>
      <c r="AO315" s="146"/>
      <c r="AP315" s="146"/>
      <c r="AQ315" s="146"/>
      <c r="AR315" s="138">
        <f t="shared" si="103"/>
        <v>0</v>
      </c>
      <c r="AS315" s="160"/>
      <c r="AT315" s="146"/>
      <c r="AU315" s="146"/>
      <c r="AV315" s="146"/>
      <c r="AW315" s="146"/>
      <c r="AX315" s="138">
        <f t="shared" si="104"/>
        <v>0</v>
      </c>
      <c r="AY315" s="172"/>
      <c r="AZ315" s="137"/>
      <c r="BA315" s="137"/>
      <c r="BB315" s="137"/>
      <c r="BC315" s="137"/>
      <c r="BD315" s="138">
        <f t="shared" si="105"/>
        <v>0</v>
      </c>
      <c r="BE315" s="172">
        <f t="shared" si="89"/>
        <v>0</v>
      </c>
      <c r="BF315" s="137">
        <f t="shared" si="90"/>
        <v>78000</v>
      </c>
      <c r="BG315" s="137">
        <f t="shared" si="91"/>
        <v>0</v>
      </c>
      <c r="BH315" s="137">
        <f t="shared" si="92"/>
        <v>0</v>
      </c>
      <c r="BI315" s="137">
        <f t="shared" si="93"/>
        <v>287000</v>
      </c>
      <c r="BJ315" s="173">
        <f t="shared" si="94"/>
        <v>365000</v>
      </c>
      <c r="BK315" s="172">
        <f t="shared" si="95"/>
        <v>0</v>
      </c>
      <c r="BL315" s="137">
        <f t="shared" si="96"/>
        <v>0</v>
      </c>
      <c r="BM315" s="137">
        <f t="shared" si="97"/>
        <v>0</v>
      </c>
      <c r="BN315" s="137">
        <f t="shared" si="98"/>
        <v>0</v>
      </c>
      <c r="BO315" s="137">
        <f t="shared" si="99"/>
        <v>0</v>
      </c>
      <c r="BP315" s="173">
        <f t="shared" si="107"/>
        <v>0</v>
      </c>
      <c r="BQ315" s="140"/>
      <c r="BR315" s="141"/>
      <c r="BS315" s="142"/>
      <c r="BT315" s="146"/>
      <c r="BU315" s="142"/>
      <c r="BV315" s="144"/>
      <c r="BW315" s="145">
        <v>3480</v>
      </c>
      <c r="BX315" s="142" t="s">
        <v>5204</v>
      </c>
      <c r="BY315" s="144">
        <v>44658</v>
      </c>
    </row>
    <row r="316" spans="1:77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06"/>
        <v>3250</v>
      </c>
      <c r="O316" s="366"/>
      <c r="P316" s="174"/>
      <c r="Q316" s="174"/>
      <c r="R316" s="174"/>
      <c r="S316" s="174"/>
      <c r="T316" s="367">
        <f t="shared" si="100"/>
        <v>0</v>
      </c>
      <c r="U316" s="172"/>
      <c r="V316" s="137"/>
      <c r="W316" s="137"/>
      <c r="X316" s="137"/>
      <c r="Y316" s="137">
        <v>44800</v>
      </c>
      <c r="Z316" s="138">
        <f t="shared" si="102"/>
        <v>44800</v>
      </c>
      <c r="AA316" s="160"/>
      <c r="AB316" s="146"/>
      <c r="AC316" s="146"/>
      <c r="AD316" s="146"/>
      <c r="AE316" s="146"/>
      <c r="AF316" s="138">
        <f t="shared" si="88"/>
        <v>0</v>
      </c>
      <c r="AG316" s="205"/>
      <c r="AH316" s="146"/>
      <c r="AI316" s="146"/>
      <c r="AJ316" s="146"/>
      <c r="AK316" s="146">
        <v>20000</v>
      </c>
      <c r="AL316" s="138">
        <f t="shared" si="101"/>
        <v>20000</v>
      </c>
      <c r="AM316" s="160"/>
      <c r="AN316" s="146"/>
      <c r="AO316" s="146"/>
      <c r="AP316" s="146"/>
      <c r="AQ316" s="146"/>
      <c r="AR316" s="138">
        <f t="shared" si="103"/>
        <v>0</v>
      </c>
      <c r="AS316" s="160"/>
      <c r="AT316" s="146"/>
      <c r="AU316" s="146"/>
      <c r="AV316" s="146"/>
      <c r="AW316" s="146"/>
      <c r="AX316" s="138">
        <f t="shared" si="104"/>
        <v>0</v>
      </c>
      <c r="AY316" s="172"/>
      <c r="AZ316" s="137"/>
      <c r="BA316" s="137"/>
      <c r="BB316" s="137"/>
      <c r="BC316" s="137"/>
      <c r="BD316" s="138">
        <f t="shared" si="105"/>
        <v>0</v>
      </c>
      <c r="BE316" s="172">
        <f t="shared" si="89"/>
        <v>0</v>
      </c>
      <c r="BF316" s="137">
        <f t="shared" si="90"/>
        <v>3250</v>
      </c>
      <c r="BG316" s="137">
        <f t="shared" si="91"/>
        <v>0</v>
      </c>
      <c r="BH316" s="137">
        <f t="shared" si="92"/>
        <v>0</v>
      </c>
      <c r="BI316" s="137">
        <f t="shared" si="93"/>
        <v>64800</v>
      </c>
      <c r="BJ316" s="173">
        <f t="shared" si="94"/>
        <v>68050</v>
      </c>
      <c r="BK316" s="172">
        <f t="shared" si="95"/>
        <v>0</v>
      </c>
      <c r="BL316" s="137">
        <f t="shared" si="96"/>
        <v>0</v>
      </c>
      <c r="BM316" s="137">
        <f t="shared" si="97"/>
        <v>0</v>
      </c>
      <c r="BN316" s="137">
        <f t="shared" si="98"/>
        <v>0</v>
      </c>
      <c r="BO316" s="137">
        <f t="shared" si="99"/>
        <v>0</v>
      </c>
      <c r="BP316" s="173">
        <f t="shared" si="107"/>
        <v>0</v>
      </c>
      <c r="BQ316" s="140"/>
      <c r="BR316" s="141"/>
      <c r="BS316" s="142"/>
      <c r="BT316" s="146"/>
      <c r="BU316" s="142"/>
      <c r="BV316" s="144"/>
      <c r="BW316" s="145"/>
      <c r="BX316" s="142"/>
      <c r="BY316" s="144"/>
    </row>
    <row r="317" spans="1:77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06"/>
        <v>0</v>
      </c>
      <c r="O317" s="366"/>
      <c r="P317" s="174"/>
      <c r="Q317" s="174"/>
      <c r="R317" s="174"/>
      <c r="S317" s="174"/>
      <c r="T317" s="367">
        <f t="shared" si="100"/>
        <v>0</v>
      </c>
      <c r="U317" s="172"/>
      <c r="V317" s="137"/>
      <c r="W317" s="137"/>
      <c r="X317" s="137"/>
      <c r="Y317" s="137">
        <v>16000</v>
      </c>
      <c r="Z317" s="138">
        <f t="shared" si="102"/>
        <v>16000</v>
      </c>
      <c r="AA317" s="160"/>
      <c r="AB317" s="146"/>
      <c r="AC317" s="146"/>
      <c r="AD317" s="146"/>
      <c r="AE317" s="146"/>
      <c r="AF317" s="138">
        <f t="shared" si="88"/>
        <v>0</v>
      </c>
      <c r="AG317" s="205"/>
      <c r="AH317" s="146"/>
      <c r="AI317" s="146"/>
      <c r="AJ317" s="146"/>
      <c r="AK317" s="146"/>
      <c r="AL317" s="138">
        <f t="shared" si="101"/>
        <v>0</v>
      </c>
      <c r="AM317" s="160"/>
      <c r="AN317" s="146"/>
      <c r="AO317" s="146"/>
      <c r="AP317" s="146"/>
      <c r="AQ317" s="146"/>
      <c r="AR317" s="138">
        <f t="shared" si="103"/>
        <v>0</v>
      </c>
      <c r="AS317" s="160"/>
      <c r="AT317" s="146"/>
      <c r="AU317" s="146"/>
      <c r="AV317" s="146"/>
      <c r="AW317" s="146"/>
      <c r="AX317" s="138">
        <f t="shared" si="104"/>
        <v>0</v>
      </c>
      <c r="AY317" s="172"/>
      <c r="AZ317" s="137"/>
      <c r="BA317" s="137"/>
      <c r="BB317" s="137"/>
      <c r="BC317" s="137"/>
      <c r="BD317" s="138">
        <f t="shared" si="105"/>
        <v>0</v>
      </c>
      <c r="BE317" s="172">
        <f t="shared" si="89"/>
        <v>0</v>
      </c>
      <c r="BF317" s="137">
        <f t="shared" si="90"/>
        <v>0</v>
      </c>
      <c r="BG317" s="137">
        <f t="shared" si="91"/>
        <v>0</v>
      </c>
      <c r="BH317" s="137">
        <f t="shared" si="92"/>
        <v>0</v>
      </c>
      <c r="BI317" s="137">
        <f t="shared" si="93"/>
        <v>16000</v>
      </c>
      <c r="BJ317" s="173">
        <f t="shared" si="94"/>
        <v>16000</v>
      </c>
      <c r="BK317" s="172">
        <f t="shared" si="95"/>
        <v>0</v>
      </c>
      <c r="BL317" s="137">
        <f t="shared" si="96"/>
        <v>0</v>
      </c>
      <c r="BM317" s="137">
        <f t="shared" si="97"/>
        <v>0</v>
      </c>
      <c r="BN317" s="137">
        <f t="shared" si="98"/>
        <v>0</v>
      </c>
      <c r="BO317" s="137">
        <f t="shared" si="99"/>
        <v>0</v>
      </c>
      <c r="BP317" s="173">
        <f t="shared" si="107"/>
        <v>0</v>
      </c>
      <c r="BQ317" s="140"/>
      <c r="BR317" s="141"/>
      <c r="BS317" s="142"/>
      <c r="BT317" s="146"/>
      <c r="BU317" s="142"/>
      <c r="BV317" s="144"/>
      <c r="BW317" s="145"/>
      <c r="BX317" s="142"/>
      <c r="BY317" s="144"/>
    </row>
    <row r="318" spans="1:77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06"/>
        <v>3250</v>
      </c>
      <c r="O318" s="366"/>
      <c r="P318" s="174"/>
      <c r="Q318" s="174"/>
      <c r="R318" s="174"/>
      <c r="S318" s="174"/>
      <c r="T318" s="367">
        <f t="shared" si="100"/>
        <v>0</v>
      </c>
      <c r="U318" s="172"/>
      <c r="V318" s="137"/>
      <c r="W318" s="137"/>
      <c r="X318" s="137"/>
      <c r="Y318" s="137"/>
      <c r="Z318" s="138">
        <f t="shared" si="102"/>
        <v>0</v>
      </c>
      <c r="AA318" s="160"/>
      <c r="AB318" s="146"/>
      <c r="AC318" s="146"/>
      <c r="AD318" s="146"/>
      <c r="AE318" s="146"/>
      <c r="AF318" s="138">
        <f t="shared" si="88"/>
        <v>0</v>
      </c>
      <c r="AG318" s="205"/>
      <c r="AH318" s="146"/>
      <c r="AI318" s="146"/>
      <c r="AJ318" s="146"/>
      <c r="AK318" s="146">
        <v>11000</v>
      </c>
      <c r="AL318" s="138">
        <f t="shared" si="101"/>
        <v>11000</v>
      </c>
      <c r="AM318" s="160"/>
      <c r="AN318" s="146"/>
      <c r="AO318" s="146"/>
      <c r="AP318" s="146"/>
      <c r="AQ318" s="146"/>
      <c r="AR318" s="138">
        <f t="shared" si="103"/>
        <v>0</v>
      </c>
      <c r="AS318" s="160"/>
      <c r="AT318" s="146"/>
      <c r="AU318" s="146"/>
      <c r="AV318" s="146"/>
      <c r="AW318" s="146"/>
      <c r="AX318" s="138">
        <f t="shared" si="104"/>
        <v>0</v>
      </c>
      <c r="AY318" s="172"/>
      <c r="AZ318" s="137"/>
      <c r="BA318" s="137"/>
      <c r="BB318" s="137"/>
      <c r="BC318" s="137"/>
      <c r="BD318" s="138">
        <f t="shared" si="105"/>
        <v>0</v>
      </c>
      <c r="BE318" s="172">
        <f t="shared" si="89"/>
        <v>0</v>
      </c>
      <c r="BF318" s="137">
        <f t="shared" si="90"/>
        <v>3250</v>
      </c>
      <c r="BG318" s="137">
        <f t="shared" si="91"/>
        <v>0</v>
      </c>
      <c r="BH318" s="137">
        <f t="shared" si="92"/>
        <v>0</v>
      </c>
      <c r="BI318" s="137">
        <f t="shared" si="93"/>
        <v>11000</v>
      </c>
      <c r="BJ318" s="173">
        <f t="shared" si="94"/>
        <v>14250</v>
      </c>
      <c r="BK318" s="172">
        <f t="shared" si="95"/>
        <v>0</v>
      </c>
      <c r="BL318" s="137">
        <f t="shared" si="96"/>
        <v>0</v>
      </c>
      <c r="BM318" s="137">
        <f t="shared" si="97"/>
        <v>0</v>
      </c>
      <c r="BN318" s="137">
        <f t="shared" si="98"/>
        <v>0</v>
      </c>
      <c r="BO318" s="137">
        <f t="shared" si="99"/>
        <v>0</v>
      </c>
      <c r="BP318" s="173">
        <f t="shared" si="107"/>
        <v>0</v>
      </c>
      <c r="BQ318" s="140"/>
      <c r="BR318" s="141"/>
      <c r="BS318" s="142"/>
      <c r="BT318" s="146"/>
      <c r="BU318" s="142"/>
      <c r="BV318" s="144"/>
      <c r="BW318" s="145"/>
      <c r="BX318" s="142"/>
      <c r="BY318" s="144"/>
    </row>
    <row r="319" spans="1:77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06"/>
        <v>0</v>
      </c>
      <c r="O319" s="366"/>
      <c r="P319" s="174"/>
      <c r="Q319" s="174"/>
      <c r="R319" s="174"/>
      <c r="S319" s="174"/>
      <c r="T319" s="367">
        <f t="shared" si="100"/>
        <v>0</v>
      </c>
      <c r="U319" s="172"/>
      <c r="V319" s="137"/>
      <c r="W319" s="137"/>
      <c r="X319" s="137"/>
      <c r="Y319" s="137">
        <v>32000</v>
      </c>
      <c r="Z319" s="138">
        <f t="shared" si="102"/>
        <v>32000</v>
      </c>
      <c r="AA319" s="160"/>
      <c r="AB319" s="146"/>
      <c r="AC319" s="146"/>
      <c r="AD319" s="146"/>
      <c r="AE319" s="146"/>
      <c r="AF319" s="138">
        <f t="shared" si="88"/>
        <v>0</v>
      </c>
      <c r="AG319" s="205"/>
      <c r="AH319" s="146"/>
      <c r="AI319" s="146"/>
      <c r="AJ319" s="146"/>
      <c r="AK319" s="146"/>
      <c r="AL319" s="138">
        <f t="shared" si="101"/>
        <v>0</v>
      </c>
      <c r="AM319" s="160"/>
      <c r="AN319" s="146"/>
      <c r="AO319" s="146"/>
      <c r="AP319" s="146"/>
      <c r="AQ319" s="146"/>
      <c r="AR319" s="138">
        <f t="shared" si="103"/>
        <v>0</v>
      </c>
      <c r="AS319" s="160"/>
      <c r="AT319" s="146"/>
      <c r="AU319" s="146"/>
      <c r="AV319" s="146"/>
      <c r="AW319" s="146"/>
      <c r="AX319" s="138">
        <f t="shared" si="104"/>
        <v>0</v>
      </c>
      <c r="AY319" s="172"/>
      <c r="AZ319" s="137"/>
      <c r="BA319" s="137"/>
      <c r="BB319" s="137"/>
      <c r="BC319" s="137"/>
      <c r="BD319" s="138">
        <f t="shared" si="105"/>
        <v>0</v>
      </c>
      <c r="BE319" s="172">
        <f t="shared" si="89"/>
        <v>0</v>
      </c>
      <c r="BF319" s="137">
        <f t="shared" si="90"/>
        <v>0</v>
      </c>
      <c r="BG319" s="137">
        <f t="shared" si="91"/>
        <v>0</v>
      </c>
      <c r="BH319" s="137">
        <f t="shared" si="92"/>
        <v>0</v>
      </c>
      <c r="BI319" s="137">
        <f t="shared" si="93"/>
        <v>32000</v>
      </c>
      <c r="BJ319" s="173">
        <f t="shared" si="94"/>
        <v>32000</v>
      </c>
      <c r="BK319" s="172">
        <f t="shared" si="95"/>
        <v>0</v>
      </c>
      <c r="BL319" s="137">
        <f t="shared" si="96"/>
        <v>0</v>
      </c>
      <c r="BM319" s="137">
        <f t="shared" si="97"/>
        <v>0</v>
      </c>
      <c r="BN319" s="137">
        <f t="shared" si="98"/>
        <v>0</v>
      </c>
      <c r="BO319" s="137">
        <f t="shared" si="99"/>
        <v>0</v>
      </c>
      <c r="BP319" s="173">
        <f t="shared" si="107"/>
        <v>0</v>
      </c>
      <c r="BQ319" s="140"/>
      <c r="BR319" s="141"/>
      <c r="BS319" s="142"/>
      <c r="BT319" s="146"/>
      <c r="BU319" s="142"/>
      <c r="BV319" s="144"/>
      <c r="BW319" s="145"/>
      <c r="BX319" s="142"/>
      <c r="BY319" s="144"/>
    </row>
    <row r="320" spans="1:77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4187</v>
      </c>
      <c r="I320" s="366"/>
      <c r="J320" s="174"/>
      <c r="K320" s="174"/>
      <c r="L320" s="174"/>
      <c r="M320" s="174"/>
      <c r="N320" s="367">
        <f t="shared" si="106"/>
        <v>0</v>
      </c>
      <c r="O320" s="366"/>
      <c r="P320" s="174"/>
      <c r="Q320" s="174"/>
      <c r="R320" s="174"/>
      <c r="S320" s="174"/>
      <c r="T320" s="367">
        <f t="shared" si="100"/>
        <v>0</v>
      </c>
      <c r="U320" s="172"/>
      <c r="V320" s="137"/>
      <c r="W320" s="137"/>
      <c r="X320" s="137"/>
      <c r="Y320" s="137">
        <v>96000</v>
      </c>
      <c r="Z320" s="138">
        <f t="shared" si="102"/>
        <v>96000</v>
      </c>
      <c r="AA320" s="160"/>
      <c r="AB320" s="146"/>
      <c r="AC320" s="146"/>
      <c r="AD320" s="146"/>
      <c r="AE320" s="146"/>
      <c r="AF320" s="138">
        <f t="shared" si="88"/>
        <v>0</v>
      </c>
      <c r="AG320" s="205"/>
      <c r="AH320" s="146"/>
      <c r="AI320" s="146"/>
      <c r="AJ320" s="146"/>
      <c r="AK320" s="146"/>
      <c r="AL320" s="138">
        <f t="shared" si="101"/>
        <v>0</v>
      </c>
      <c r="AM320" s="160"/>
      <c r="AN320" s="146"/>
      <c r="AO320" s="146"/>
      <c r="AP320" s="146"/>
      <c r="AQ320" s="146"/>
      <c r="AR320" s="138">
        <f t="shared" si="103"/>
        <v>0</v>
      </c>
      <c r="AS320" s="160"/>
      <c r="AT320" s="146"/>
      <c r="AU320" s="146"/>
      <c r="AV320" s="146"/>
      <c r="AW320" s="146"/>
      <c r="AX320" s="138">
        <f t="shared" si="104"/>
        <v>0</v>
      </c>
      <c r="AY320" s="172"/>
      <c r="AZ320" s="137"/>
      <c r="BA320" s="137"/>
      <c r="BB320" s="137"/>
      <c r="BC320" s="137"/>
      <c r="BD320" s="138">
        <f t="shared" si="105"/>
        <v>0</v>
      </c>
      <c r="BE320" s="172">
        <f t="shared" si="89"/>
        <v>0</v>
      </c>
      <c r="BF320" s="137">
        <f t="shared" si="90"/>
        <v>0</v>
      </c>
      <c r="BG320" s="137">
        <f t="shared" si="91"/>
        <v>0</v>
      </c>
      <c r="BH320" s="137">
        <f t="shared" si="92"/>
        <v>0</v>
      </c>
      <c r="BI320" s="137">
        <f t="shared" si="93"/>
        <v>96000</v>
      </c>
      <c r="BJ320" s="173">
        <f t="shared" si="94"/>
        <v>96000</v>
      </c>
      <c r="BK320" s="172">
        <f t="shared" si="95"/>
        <v>0</v>
      </c>
      <c r="BL320" s="137">
        <f t="shared" si="96"/>
        <v>0</v>
      </c>
      <c r="BM320" s="137">
        <f t="shared" si="97"/>
        <v>0</v>
      </c>
      <c r="BN320" s="137">
        <f t="shared" si="98"/>
        <v>0</v>
      </c>
      <c r="BO320" s="137">
        <f t="shared" si="99"/>
        <v>0</v>
      </c>
      <c r="BP320" s="173">
        <f t="shared" si="107"/>
        <v>0</v>
      </c>
      <c r="BQ320" s="140"/>
      <c r="BR320" s="141"/>
      <c r="BS320" s="142"/>
      <c r="BT320" s="146"/>
      <c r="BU320" s="142"/>
      <c r="BV320" s="144"/>
      <c r="BW320" s="145"/>
      <c r="BX320" s="142"/>
      <c r="BY320" s="144"/>
    </row>
    <row r="321" spans="1:77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06"/>
        <v>0</v>
      </c>
      <c r="O321" s="366"/>
      <c r="P321" s="174"/>
      <c r="Q321" s="174"/>
      <c r="R321" s="174"/>
      <c r="S321" s="174"/>
      <c r="T321" s="367">
        <f t="shared" si="100"/>
        <v>0</v>
      </c>
      <c r="U321" s="172"/>
      <c r="V321" s="137"/>
      <c r="W321" s="137"/>
      <c r="X321" s="137"/>
      <c r="Y321" s="137">
        <v>59200</v>
      </c>
      <c r="Z321" s="138">
        <f t="shared" si="102"/>
        <v>59200</v>
      </c>
      <c r="AA321" s="160"/>
      <c r="AB321" s="146"/>
      <c r="AC321" s="146"/>
      <c r="AD321" s="146"/>
      <c r="AE321" s="146"/>
      <c r="AF321" s="138">
        <f t="shared" si="88"/>
        <v>0</v>
      </c>
      <c r="AG321" s="205"/>
      <c r="AH321" s="146"/>
      <c r="AI321" s="146"/>
      <c r="AJ321" s="146"/>
      <c r="AK321" s="146"/>
      <c r="AL321" s="138">
        <f t="shared" si="101"/>
        <v>0</v>
      </c>
      <c r="AM321" s="160"/>
      <c r="AN321" s="146"/>
      <c r="AO321" s="146"/>
      <c r="AP321" s="146"/>
      <c r="AQ321" s="146"/>
      <c r="AR321" s="138">
        <f t="shared" si="103"/>
        <v>0</v>
      </c>
      <c r="AS321" s="160"/>
      <c r="AT321" s="146"/>
      <c r="AU321" s="146"/>
      <c r="AV321" s="146"/>
      <c r="AW321" s="146"/>
      <c r="AX321" s="138">
        <f t="shared" si="104"/>
        <v>0</v>
      </c>
      <c r="AY321" s="172"/>
      <c r="AZ321" s="137"/>
      <c r="BA321" s="137"/>
      <c r="BB321" s="137"/>
      <c r="BC321" s="137"/>
      <c r="BD321" s="138">
        <f t="shared" si="105"/>
        <v>0</v>
      </c>
      <c r="BE321" s="172">
        <f t="shared" si="89"/>
        <v>0</v>
      </c>
      <c r="BF321" s="137">
        <f t="shared" si="90"/>
        <v>0</v>
      </c>
      <c r="BG321" s="137">
        <f t="shared" si="91"/>
        <v>0</v>
      </c>
      <c r="BH321" s="137">
        <f t="shared" si="92"/>
        <v>0</v>
      </c>
      <c r="BI321" s="137">
        <f t="shared" si="93"/>
        <v>59200</v>
      </c>
      <c r="BJ321" s="173">
        <f t="shared" si="94"/>
        <v>59200</v>
      </c>
      <c r="BK321" s="172">
        <f t="shared" si="95"/>
        <v>0</v>
      </c>
      <c r="BL321" s="137">
        <f t="shared" si="96"/>
        <v>0</v>
      </c>
      <c r="BM321" s="137">
        <f t="shared" si="97"/>
        <v>0</v>
      </c>
      <c r="BN321" s="137">
        <f t="shared" si="98"/>
        <v>0</v>
      </c>
      <c r="BO321" s="137">
        <f t="shared" si="99"/>
        <v>0</v>
      </c>
      <c r="BP321" s="173">
        <f t="shared" si="107"/>
        <v>0</v>
      </c>
      <c r="BQ321" s="140"/>
      <c r="BR321" s="141"/>
      <c r="BS321" s="142"/>
      <c r="BT321" s="146"/>
      <c r="BU321" s="142"/>
      <c r="BV321" s="144"/>
      <c r="BW321" s="145"/>
      <c r="BX321" s="142"/>
      <c r="BY321" s="144"/>
    </row>
    <row r="322" spans="1:77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06"/>
        <v>0</v>
      </c>
      <c r="O322" s="366"/>
      <c r="P322" s="174"/>
      <c r="Q322" s="174"/>
      <c r="R322" s="174"/>
      <c r="S322" s="174"/>
      <c r="T322" s="367">
        <f t="shared" si="100"/>
        <v>0</v>
      </c>
      <c r="U322" s="172"/>
      <c r="V322" s="137"/>
      <c r="W322" s="137"/>
      <c r="X322" s="137"/>
      <c r="Y322" s="137"/>
      <c r="Z322" s="138">
        <f t="shared" si="102"/>
        <v>0</v>
      </c>
      <c r="AA322" s="160"/>
      <c r="AB322" s="146"/>
      <c r="AC322" s="146"/>
      <c r="AD322" s="146"/>
      <c r="AE322" s="146"/>
      <c r="AF322" s="138">
        <f t="shared" ref="AF322:AF385" si="108">SUM(AA322:AE322)</f>
        <v>0</v>
      </c>
      <c r="AG322" s="205"/>
      <c r="AH322" s="146"/>
      <c r="AI322" s="146"/>
      <c r="AJ322" s="146"/>
      <c r="AK322" s="146"/>
      <c r="AL322" s="138">
        <f t="shared" si="101"/>
        <v>0</v>
      </c>
      <c r="AM322" s="160"/>
      <c r="AN322" s="146"/>
      <c r="AO322" s="146"/>
      <c r="AP322" s="146"/>
      <c r="AQ322" s="146"/>
      <c r="AR322" s="138">
        <f t="shared" si="103"/>
        <v>0</v>
      </c>
      <c r="AS322" s="160"/>
      <c r="AT322" s="146"/>
      <c r="AU322" s="146"/>
      <c r="AV322" s="146"/>
      <c r="AW322" s="146"/>
      <c r="AX322" s="138">
        <f t="shared" si="104"/>
        <v>0</v>
      </c>
      <c r="AY322" s="172"/>
      <c r="AZ322" s="137"/>
      <c r="BA322" s="137"/>
      <c r="BB322" s="137"/>
      <c r="BC322" s="137"/>
      <c r="BD322" s="138">
        <f t="shared" si="105"/>
        <v>0</v>
      </c>
      <c r="BE322" s="172">
        <f t="shared" ref="BE322:BE385" si="109">I322+U322+AA322+AG322+AM322+AS322+AY322</f>
        <v>0</v>
      </c>
      <c r="BF322" s="137">
        <f t="shared" ref="BF322:BF385" si="110">J322+V322+AB322+AH322+AN322+AT322+AZ322</f>
        <v>0</v>
      </c>
      <c r="BG322" s="137">
        <f t="shared" ref="BG322:BG385" si="111">K322+W322+AC322+AI322+AO322+AU322+BA322</f>
        <v>0</v>
      </c>
      <c r="BH322" s="137">
        <f t="shared" ref="BH322:BH385" si="112">L322+X322+AD322+AJ322+AP322+AV322+BB322</f>
        <v>0</v>
      </c>
      <c r="BI322" s="137">
        <f t="shared" ref="BI322:BI385" si="113">M322+Y322+AE322+AK322+AQ322+AW322+BC322</f>
        <v>0</v>
      </c>
      <c r="BJ322" s="173">
        <f t="shared" ref="BJ322:BJ385" si="114">SUM(BE322:BI322)</f>
        <v>0</v>
      </c>
      <c r="BK322" s="172">
        <f t="shared" ref="BK322:BK385" si="115">O322</f>
        <v>0</v>
      </c>
      <c r="BL322" s="137">
        <f t="shared" ref="BL322:BL385" si="116">P322</f>
        <v>0</v>
      </c>
      <c r="BM322" s="137">
        <f t="shared" ref="BM322:BM385" si="117">Q322</f>
        <v>0</v>
      </c>
      <c r="BN322" s="137">
        <f t="shared" ref="BN322:BN385" si="118">R322</f>
        <v>0</v>
      </c>
      <c r="BO322" s="137">
        <f t="shared" ref="BO322:BO385" si="119">S322</f>
        <v>0</v>
      </c>
      <c r="BP322" s="173">
        <f t="shared" si="107"/>
        <v>0</v>
      </c>
      <c r="BQ322" s="140"/>
      <c r="BR322" s="141"/>
      <c r="BS322" s="142"/>
      <c r="BT322" s="146"/>
      <c r="BU322" s="142"/>
      <c r="BV322" s="144"/>
      <c r="BW322" s="145"/>
      <c r="BX322" s="142"/>
      <c r="BY322" s="144"/>
    </row>
    <row r="323" spans="1:77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06"/>
        <v>67600</v>
      </c>
      <c r="O323" s="366"/>
      <c r="P323" s="174"/>
      <c r="Q323" s="174"/>
      <c r="R323" s="174"/>
      <c r="S323" s="174"/>
      <c r="T323" s="367">
        <f t="shared" ref="T323:T386" si="120">SUM(O323:S323)</f>
        <v>0</v>
      </c>
      <c r="U323" s="172"/>
      <c r="V323" s="137"/>
      <c r="W323" s="137"/>
      <c r="X323" s="137"/>
      <c r="Y323" s="137"/>
      <c r="Z323" s="138">
        <f t="shared" si="102"/>
        <v>0</v>
      </c>
      <c r="AA323" s="160"/>
      <c r="AB323" s="146"/>
      <c r="AC323" s="146"/>
      <c r="AD323" s="146"/>
      <c r="AE323" s="146"/>
      <c r="AF323" s="138">
        <f t="shared" si="108"/>
        <v>0</v>
      </c>
      <c r="AG323" s="205"/>
      <c r="AH323" s="146"/>
      <c r="AI323" s="146"/>
      <c r="AJ323" s="146"/>
      <c r="AK323" s="146">
        <v>59000</v>
      </c>
      <c r="AL323" s="138">
        <f t="shared" ref="AL323:AL386" si="121">SUM(AG323:AK323)</f>
        <v>59000</v>
      </c>
      <c r="AM323" s="160"/>
      <c r="AN323" s="146"/>
      <c r="AO323" s="146"/>
      <c r="AP323" s="146"/>
      <c r="AQ323" s="146"/>
      <c r="AR323" s="138">
        <f t="shared" si="103"/>
        <v>0</v>
      </c>
      <c r="AS323" s="160"/>
      <c r="AT323" s="146"/>
      <c r="AU323" s="146"/>
      <c r="AV323" s="146"/>
      <c r="AW323" s="146"/>
      <c r="AX323" s="138">
        <f t="shared" si="104"/>
        <v>0</v>
      </c>
      <c r="AY323" s="172"/>
      <c r="AZ323" s="137"/>
      <c r="BA323" s="137"/>
      <c r="BB323" s="137"/>
      <c r="BC323" s="137"/>
      <c r="BD323" s="138">
        <f t="shared" si="105"/>
        <v>0</v>
      </c>
      <c r="BE323" s="172">
        <f t="shared" si="109"/>
        <v>0</v>
      </c>
      <c r="BF323" s="137">
        <f t="shared" si="110"/>
        <v>67600</v>
      </c>
      <c r="BG323" s="137">
        <f t="shared" si="111"/>
        <v>0</v>
      </c>
      <c r="BH323" s="137">
        <f t="shared" si="112"/>
        <v>0</v>
      </c>
      <c r="BI323" s="137">
        <f t="shared" si="113"/>
        <v>59000</v>
      </c>
      <c r="BJ323" s="173">
        <f t="shared" si="114"/>
        <v>126600</v>
      </c>
      <c r="BK323" s="172">
        <f t="shared" si="115"/>
        <v>0</v>
      </c>
      <c r="BL323" s="137">
        <f t="shared" si="116"/>
        <v>0</v>
      </c>
      <c r="BM323" s="137">
        <f t="shared" si="117"/>
        <v>0</v>
      </c>
      <c r="BN323" s="137">
        <f t="shared" si="118"/>
        <v>0</v>
      </c>
      <c r="BO323" s="137">
        <f t="shared" si="119"/>
        <v>0</v>
      </c>
      <c r="BP323" s="173">
        <f t="shared" si="107"/>
        <v>0</v>
      </c>
      <c r="BQ323" s="140"/>
      <c r="BR323" s="141"/>
      <c r="BS323" s="142"/>
      <c r="BT323" s="146"/>
      <c r="BU323" s="142"/>
      <c r="BV323" s="144"/>
      <c r="BW323" s="145"/>
      <c r="BX323" s="142"/>
      <c r="BY323" s="144"/>
    </row>
    <row r="324" spans="1:77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06"/>
        <v>32175</v>
      </c>
      <c r="O324" s="366"/>
      <c r="P324" s="174"/>
      <c r="Q324" s="174"/>
      <c r="R324" s="174"/>
      <c r="S324" s="174"/>
      <c r="T324" s="367">
        <f t="shared" si="120"/>
        <v>0</v>
      </c>
      <c r="U324" s="172"/>
      <c r="V324" s="137"/>
      <c r="W324" s="137"/>
      <c r="X324" s="137"/>
      <c r="Y324" s="137"/>
      <c r="Z324" s="138">
        <f t="shared" si="102"/>
        <v>0</v>
      </c>
      <c r="AA324" s="160"/>
      <c r="AB324" s="146"/>
      <c r="AC324" s="146"/>
      <c r="AD324" s="146"/>
      <c r="AE324" s="146">
        <v>48000</v>
      </c>
      <c r="AF324" s="138">
        <f t="shared" si="108"/>
        <v>48000</v>
      </c>
      <c r="AG324" s="205"/>
      <c r="AH324" s="146"/>
      <c r="AI324" s="146"/>
      <c r="AJ324" s="146"/>
      <c r="AK324" s="146">
        <v>144000</v>
      </c>
      <c r="AL324" s="138">
        <f t="shared" si="121"/>
        <v>144000</v>
      </c>
      <c r="AM324" s="160"/>
      <c r="AN324" s="146"/>
      <c r="AO324" s="146"/>
      <c r="AP324" s="146"/>
      <c r="AQ324" s="146"/>
      <c r="AR324" s="138">
        <f t="shared" si="103"/>
        <v>0</v>
      </c>
      <c r="AS324" s="160"/>
      <c r="AT324" s="146"/>
      <c r="AU324" s="146"/>
      <c r="AV324" s="146"/>
      <c r="AW324" s="146"/>
      <c r="AX324" s="138">
        <f t="shared" si="104"/>
        <v>0</v>
      </c>
      <c r="AY324" s="172"/>
      <c r="AZ324" s="137"/>
      <c r="BA324" s="137"/>
      <c r="BB324" s="137"/>
      <c r="BC324" s="137"/>
      <c r="BD324" s="138">
        <f t="shared" si="105"/>
        <v>0</v>
      </c>
      <c r="BE324" s="172">
        <f t="shared" si="109"/>
        <v>0</v>
      </c>
      <c r="BF324" s="137">
        <f t="shared" si="110"/>
        <v>32175</v>
      </c>
      <c r="BG324" s="137">
        <f t="shared" si="111"/>
        <v>0</v>
      </c>
      <c r="BH324" s="137">
        <f t="shared" si="112"/>
        <v>0</v>
      </c>
      <c r="BI324" s="137">
        <f t="shared" si="113"/>
        <v>192000</v>
      </c>
      <c r="BJ324" s="173">
        <f t="shared" si="114"/>
        <v>224175</v>
      </c>
      <c r="BK324" s="172">
        <f t="shared" si="115"/>
        <v>0</v>
      </c>
      <c r="BL324" s="137">
        <f t="shared" si="116"/>
        <v>0</v>
      </c>
      <c r="BM324" s="137">
        <f t="shared" si="117"/>
        <v>0</v>
      </c>
      <c r="BN324" s="137">
        <f t="shared" si="118"/>
        <v>0</v>
      </c>
      <c r="BO324" s="137">
        <f t="shared" si="119"/>
        <v>0</v>
      </c>
      <c r="BP324" s="173">
        <f t="shared" si="107"/>
        <v>0</v>
      </c>
      <c r="BQ324" s="140"/>
      <c r="BR324" s="141"/>
      <c r="BS324" s="142"/>
      <c r="BT324" s="146"/>
      <c r="BU324" s="142"/>
      <c r="BV324" s="144"/>
      <c r="BW324" s="145"/>
      <c r="BX324" s="142"/>
      <c r="BY324" s="144"/>
    </row>
    <row r="325" spans="1:77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4207</v>
      </c>
      <c r="I325" s="366"/>
      <c r="J325" s="174">
        <v>134875</v>
      </c>
      <c r="K325" s="174"/>
      <c r="L325" s="174"/>
      <c r="M325" s="174"/>
      <c r="N325" s="367">
        <f t="shared" si="106"/>
        <v>134875</v>
      </c>
      <c r="O325" s="366"/>
      <c r="P325" s="174"/>
      <c r="Q325" s="174"/>
      <c r="R325" s="174"/>
      <c r="S325" s="174"/>
      <c r="T325" s="367">
        <f t="shared" si="120"/>
        <v>0</v>
      </c>
      <c r="U325" s="172"/>
      <c r="V325" s="137"/>
      <c r="W325" s="137"/>
      <c r="X325" s="137"/>
      <c r="Y325" s="137"/>
      <c r="Z325" s="138">
        <f t="shared" si="102"/>
        <v>0</v>
      </c>
      <c r="AA325" s="160"/>
      <c r="AB325" s="146"/>
      <c r="AC325" s="146"/>
      <c r="AD325" s="146"/>
      <c r="AE325" s="146"/>
      <c r="AF325" s="138">
        <f t="shared" si="108"/>
        <v>0</v>
      </c>
      <c r="AG325" s="205"/>
      <c r="AH325" s="146"/>
      <c r="AI325" s="146"/>
      <c r="AJ325" s="146"/>
      <c r="AK325" s="146">
        <v>136000</v>
      </c>
      <c r="AL325" s="138">
        <f t="shared" si="121"/>
        <v>136000</v>
      </c>
      <c r="AM325" s="160"/>
      <c r="AN325" s="146"/>
      <c r="AO325" s="146"/>
      <c r="AP325" s="146"/>
      <c r="AQ325" s="146"/>
      <c r="AR325" s="138">
        <f t="shared" si="103"/>
        <v>0</v>
      </c>
      <c r="AS325" s="160"/>
      <c r="AT325" s="146"/>
      <c r="AU325" s="146"/>
      <c r="AV325" s="146"/>
      <c r="AW325" s="146"/>
      <c r="AX325" s="138">
        <f t="shared" si="104"/>
        <v>0</v>
      </c>
      <c r="AY325" s="172"/>
      <c r="AZ325" s="137"/>
      <c r="BA325" s="137"/>
      <c r="BB325" s="137"/>
      <c r="BC325" s="137"/>
      <c r="BD325" s="138">
        <f t="shared" si="105"/>
        <v>0</v>
      </c>
      <c r="BE325" s="172">
        <f t="shared" si="109"/>
        <v>0</v>
      </c>
      <c r="BF325" s="137">
        <f t="shared" si="110"/>
        <v>134875</v>
      </c>
      <c r="BG325" s="137">
        <f t="shared" si="111"/>
        <v>0</v>
      </c>
      <c r="BH325" s="137">
        <f t="shared" si="112"/>
        <v>0</v>
      </c>
      <c r="BI325" s="137">
        <f t="shared" si="113"/>
        <v>136000</v>
      </c>
      <c r="BJ325" s="173">
        <f t="shared" si="114"/>
        <v>270875</v>
      </c>
      <c r="BK325" s="172">
        <f t="shared" si="115"/>
        <v>0</v>
      </c>
      <c r="BL325" s="137">
        <f t="shared" si="116"/>
        <v>0</v>
      </c>
      <c r="BM325" s="137">
        <f t="shared" si="117"/>
        <v>0</v>
      </c>
      <c r="BN325" s="137">
        <f t="shared" si="118"/>
        <v>0</v>
      </c>
      <c r="BO325" s="137">
        <f t="shared" si="119"/>
        <v>0</v>
      </c>
      <c r="BP325" s="173">
        <f t="shared" si="107"/>
        <v>0</v>
      </c>
      <c r="BQ325" s="140"/>
      <c r="BR325" s="141"/>
      <c r="BS325" s="142"/>
      <c r="BT325" s="146"/>
      <c r="BU325" s="142"/>
      <c r="BV325" s="144"/>
      <c r="BW325" s="145"/>
      <c r="BX325" s="142"/>
      <c r="BY325" s="144"/>
    </row>
    <row r="326" spans="1:77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06"/>
        <v>128375</v>
      </c>
      <c r="O326" s="366"/>
      <c r="P326" s="174"/>
      <c r="Q326" s="174"/>
      <c r="R326" s="174"/>
      <c r="S326" s="174"/>
      <c r="T326" s="367">
        <f t="shared" si="120"/>
        <v>0</v>
      </c>
      <c r="U326" s="172"/>
      <c r="V326" s="137"/>
      <c r="W326" s="137"/>
      <c r="X326" s="137"/>
      <c r="Y326" s="137"/>
      <c r="Z326" s="138">
        <f t="shared" si="102"/>
        <v>0</v>
      </c>
      <c r="AA326" s="160"/>
      <c r="AB326" s="146"/>
      <c r="AC326" s="146"/>
      <c r="AD326" s="146"/>
      <c r="AE326" s="146"/>
      <c r="AF326" s="138">
        <f t="shared" si="108"/>
        <v>0</v>
      </c>
      <c r="AG326" s="205"/>
      <c r="AH326" s="146"/>
      <c r="AI326" s="146"/>
      <c r="AJ326" s="146"/>
      <c r="AK326" s="146">
        <v>83000</v>
      </c>
      <c r="AL326" s="138">
        <f t="shared" si="121"/>
        <v>83000</v>
      </c>
      <c r="AM326" s="160"/>
      <c r="AN326" s="146"/>
      <c r="AO326" s="146"/>
      <c r="AP326" s="146"/>
      <c r="AQ326" s="146"/>
      <c r="AR326" s="138">
        <f t="shared" si="103"/>
        <v>0</v>
      </c>
      <c r="AS326" s="160"/>
      <c r="AT326" s="146"/>
      <c r="AU326" s="146"/>
      <c r="AV326" s="146"/>
      <c r="AW326" s="146"/>
      <c r="AX326" s="138">
        <f t="shared" si="104"/>
        <v>0</v>
      </c>
      <c r="AY326" s="172"/>
      <c r="AZ326" s="137"/>
      <c r="BA326" s="137"/>
      <c r="BB326" s="137"/>
      <c r="BC326" s="137"/>
      <c r="BD326" s="138">
        <f t="shared" si="105"/>
        <v>0</v>
      </c>
      <c r="BE326" s="172">
        <f t="shared" si="109"/>
        <v>0</v>
      </c>
      <c r="BF326" s="137">
        <f t="shared" si="110"/>
        <v>128375</v>
      </c>
      <c r="BG326" s="137">
        <f t="shared" si="111"/>
        <v>0</v>
      </c>
      <c r="BH326" s="137">
        <f t="shared" si="112"/>
        <v>0</v>
      </c>
      <c r="BI326" s="137">
        <f t="shared" si="113"/>
        <v>83000</v>
      </c>
      <c r="BJ326" s="173">
        <f t="shared" si="114"/>
        <v>211375</v>
      </c>
      <c r="BK326" s="172">
        <f t="shared" si="115"/>
        <v>0</v>
      </c>
      <c r="BL326" s="137">
        <f t="shared" si="116"/>
        <v>0</v>
      </c>
      <c r="BM326" s="137">
        <f t="shared" si="117"/>
        <v>0</v>
      </c>
      <c r="BN326" s="137">
        <f t="shared" si="118"/>
        <v>0</v>
      </c>
      <c r="BO326" s="137">
        <f t="shared" si="119"/>
        <v>0</v>
      </c>
      <c r="BP326" s="173">
        <f t="shared" si="107"/>
        <v>0</v>
      </c>
      <c r="BQ326" s="140"/>
      <c r="BR326" s="141"/>
      <c r="BS326" s="142"/>
      <c r="BT326" s="146"/>
      <c r="BU326" s="142"/>
      <c r="BV326" s="144"/>
      <c r="BW326" s="145"/>
      <c r="BX326" s="142"/>
      <c r="BY326" s="144"/>
    </row>
    <row r="327" spans="1:77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06"/>
        <v>0</v>
      </c>
      <c r="O327" s="366"/>
      <c r="P327" s="174"/>
      <c r="Q327" s="174"/>
      <c r="R327" s="174"/>
      <c r="S327" s="174"/>
      <c r="T327" s="367">
        <f t="shared" si="120"/>
        <v>0</v>
      </c>
      <c r="U327" s="172"/>
      <c r="V327" s="137"/>
      <c r="W327" s="137"/>
      <c r="X327" s="137"/>
      <c r="Y327" s="137"/>
      <c r="Z327" s="138">
        <f t="shared" si="102"/>
        <v>0</v>
      </c>
      <c r="AA327" s="160"/>
      <c r="AB327" s="146"/>
      <c r="AC327" s="146"/>
      <c r="AD327" s="146"/>
      <c r="AE327" s="146"/>
      <c r="AF327" s="138">
        <f t="shared" si="108"/>
        <v>0</v>
      </c>
      <c r="AG327" s="205"/>
      <c r="AH327" s="146"/>
      <c r="AI327" s="146"/>
      <c r="AJ327" s="146"/>
      <c r="AK327" s="146"/>
      <c r="AL327" s="138">
        <f t="shared" si="121"/>
        <v>0</v>
      </c>
      <c r="AM327" s="160"/>
      <c r="AN327" s="146"/>
      <c r="AO327" s="146"/>
      <c r="AP327" s="146"/>
      <c r="AQ327" s="146"/>
      <c r="AR327" s="138">
        <f t="shared" si="103"/>
        <v>0</v>
      </c>
      <c r="AS327" s="160"/>
      <c r="AT327" s="146"/>
      <c r="AU327" s="146"/>
      <c r="AV327" s="146"/>
      <c r="AW327" s="146"/>
      <c r="AX327" s="138">
        <f t="shared" si="104"/>
        <v>0</v>
      </c>
      <c r="AY327" s="172"/>
      <c r="AZ327" s="137"/>
      <c r="BA327" s="137"/>
      <c r="BB327" s="137"/>
      <c r="BC327" s="137"/>
      <c r="BD327" s="138">
        <f t="shared" si="105"/>
        <v>0</v>
      </c>
      <c r="BE327" s="172">
        <f t="shared" si="109"/>
        <v>0</v>
      </c>
      <c r="BF327" s="137">
        <f t="shared" si="110"/>
        <v>0</v>
      </c>
      <c r="BG327" s="137">
        <f t="shared" si="111"/>
        <v>0</v>
      </c>
      <c r="BH327" s="137">
        <f t="shared" si="112"/>
        <v>0</v>
      </c>
      <c r="BI327" s="137">
        <f t="shared" si="113"/>
        <v>0</v>
      </c>
      <c r="BJ327" s="173">
        <f t="shared" si="114"/>
        <v>0</v>
      </c>
      <c r="BK327" s="172">
        <f t="shared" si="115"/>
        <v>0</v>
      </c>
      <c r="BL327" s="137">
        <f t="shared" si="116"/>
        <v>0</v>
      </c>
      <c r="BM327" s="137">
        <f t="shared" si="117"/>
        <v>0</v>
      </c>
      <c r="BN327" s="137">
        <f t="shared" si="118"/>
        <v>0</v>
      </c>
      <c r="BO327" s="137">
        <f t="shared" si="119"/>
        <v>0</v>
      </c>
      <c r="BP327" s="173">
        <f t="shared" si="107"/>
        <v>0</v>
      </c>
      <c r="BQ327" s="140"/>
      <c r="BR327" s="141"/>
      <c r="BS327" s="142"/>
      <c r="BT327" s="146"/>
      <c r="BU327" s="142"/>
      <c r="BV327" s="144"/>
      <c r="BW327" s="145"/>
      <c r="BX327" s="142"/>
      <c r="BY327" s="144"/>
    </row>
    <row r="328" spans="1:77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06"/>
        <v>23400</v>
      </c>
      <c r="O328" s="366"/>
      <c r="P328" s="174"/>
      <c r="Q328" s="174"/>
      <c r="R328" s="174"/>
      <c r="S328" s="174"/>
      <c r="T328" s="367">
        <f t="shared" si="120"/>
        <v>0</v>
      </c>
      <c r="U328" s="172"/>
      <c r="V328" s="137"/>
      <c r="W328" s="137"/>
      <c r="X328" s="137"/>
      <c r="Y328" s="137">
        <v>16000</v>
      </c>
      <c r="Z328" s="138">
        <f t="shared" ref="Z328:Z391" si="122">SUM(U328:Y328)</f>
        <v>16000</v>
      </c>
      <c r="AA328" s="160"/>
      <c r="AB328" s="146"/>
      <c r="AC328" s="146"/>
      <c r="AD328" s="146"/>
      <c r="AE328" s="146">
        <v>34000</v>
      </c>
      <c r="AF328" s="138">
        <f t="shared" si="108"/>
        <v>34000</v>
      </c>
      <c r="AG328" s="205"/>
      <c r="AH328" s="146"/>
      <c r="AI328" s="146"/>
      <c r="AJ328" s="146"/>
      <c r="AK328" s="146">
        <v>22000</v>
      </c>
      <c r="AL328" s="138">
        <f t="shared" si="121"/>
        <v>22000</v>
      </c>
      <c r="AM328" s="160"/>
      <c r="AN328" s="146"/>
      <c r="AO328" s="146"/>
      <c r="AP328" s="146"/>
      <c r="AQ328" s="146"/>
      <c r="AR328" s="138">
        <f t="shared" ref="AR328:AR391" si="123">SUM(AM328:AQ328)</f>
        <v>0</v>
      </c>
      <c r="AS328" s="160"/>
      <c r="AT328" s="146"/>
      <c r="AU328" s="146"/>
      <c r="AV328" s="146"/>
      <c r="AW328" s="146"/>
      <c r="AX328" s="138">
        <f t="shared" ref="AX328:AX391" si="124">SUM(AS328:AW328)</f>
        <v>0</v>
      </c>
      <c r="AY328" s="172"/>
      <c r="AZ328" s="137"/>
      <c r="BA328" s="137"/>
      <c r="BB328" s="137"/>
      <c r="BC328" s="137"/>
      <c r="BD328" s="138">
        <f t="shared" ref="BD328:BD391" si="125">SUM(AY328:BC328)</f>
        <v>0</v>
      </c>
      <c r="BE328" s="172">
        <f t="shared" si="109"/>
        <v>0</v>
      </c>
      <c r="BF328" s="137">
        <f t="shared" si="110"/>
        <v>23400</v>
      </c>
      <c r="BG328" s="137">
        <f t="shared" si="111"/>
        <v>0</v>
      </c>
      <c r="BH328" s="137">
        <f t="shared" si="112"/>
        <v>0</v>
      </c>
      <c r="BI328" s="137">
        <f t="shared" si="113"/>
        <v>72000</v>
      </c>
      <c r="BJ328" s="173">
        <f t="shared" si="114"/>
        <v>95400</v>
      </c>
      <c r="BK328" s="172">
        <f t="shared" si="115"/>
        <v>0</v>
      </c>
      <c r="BL328" s="137">
        <f t="shared" si="116"/>
        <v>0</v>
      </c>
      <c r="BM328" s="137">
        <f t="shared" si="117"/>
        <v>0</v>
      </c>
      <c r="BN328" s="137">
        <f t="shared" si="118"/>
        <v>0</v>
      </c>
      <c r="BO328" s="137">
        <f t="shared" si="119"/>
        <v>0</v>
      </c>
      <c r="BP328" s="173">
        <f t="shared" si="107"/>
        <v>0</v>
      </c>
      <c r="BQ328" s="140"/>
      <c r="BR328" s="141"/>
      <c r="BS328" s="142"/>
      <c r="BT328" s="146"/>
      <c r="BU328" s="142"/>
      <c r="BV328" s="144"/>
      <c r="BW328" s="145"/>
      <c r="BX328" s="142"/>
      <c r="BY328" s="144"/>
    </row>
    <row r="329" spans="1:77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26">SUM(I329:M329)</f>
        <v>3250</v>
      </c>
      <c r="O329" s="366"/>
      <c r="P329" s="174"/>
      <c r="Q329" s="174"/>
      <c r="R329" s="174"/>
      <c r="S329" s="174"/>
      <c r="T329" s="367">
        <f t="shared" si="120"/>
        <v>0</v>
      </c>
      <c r="U329" s="172"/>
      <c r="V329" s="137"/>
      <c r="W329" s="137"/>
      <c r="X329" s="137"/>
      <c r="Y329" s="137">
        <v>16000</v>
      </c>
      <c r="Z329" s="138">
        <f t="shared" si="122"/>
        <v>16000</v>
      </c>
      <c r="AA329" s="160"/>
      <c r="AB329" s="146"/>
      <c r="AC329" s="146"/>
      <c r="AD329" s="146"/>
      <c r="AE329" s="146"/>
      <c r="AF329" s="138">
        <f t="shared" si="108"/>
        <v>0</v>
      </c>
      <c r="AG329" s="205"/>
      <c r="AH329" s="146"/>
      <c r="AI329" s="146"/>
      <c r="AJ329" s="146"/>
      <c r="AK329" s="146">
        <v>10000</v>
      </c>
      <c r="AL329" s="138">
        <f t="shared" si="121"/>
        <v>10000</v>
      </c>
      <c r="AM329" s="160"/>
      <c r="AN329" s="146"/>
      <c r="AO329" s="146"/>
      <c r="AP329" s="146"/>
      <c r="AQ329" s="146"/>
      <c r="AR329" s="138">
        <f t="shared" si="123"/>
        <v>0</v>
      </c>
      <c r="AS329" s="160"/>
      <c r="AT329" s="146"/>
      <c r="AU329" s="146"/>
      <c r="AV329" s="146"/>
      <c r="AW329" s="146"/>
      <c r="AX329" s="138">
        <f t="shared" si="124"/>
        <v>0</v>
      </c>
      <c r="AY329" s="172"/>
      <c r="AZ329" s="137"/>
      <c r="BA329" s="137"/>
      <c r="BB329" s="137"/>
      <c r="BC329" s="137"/>
      <c r="BD329" s="138">
        <f t="shared" si="125"/>
        <v>0</v>
      </c>
      <c r="BE329" s="172">
        <f t="shared" si="109"/>
        <v>0</v>
      </c>
      <c r="BF329" s="137">
        <f t="shared" si="110"/>
        <v>3250</v>
      </c>
      <c r="BG329" s="137">
        <f t="shared" si="111"/>
        <v>0</v>
      </c>
      <c r="BH329" s="137">
        <f t="shared" si="112"/>
        <v>0</v>
      </c>
      <c r="BI329" s="137">
        <f t="shared" si="113"/>
        <v>26000</v>
      </c>
      <c r="BJ329" s="173">
        <f t="shared" si="114"/>
        <v>29250</v>
      </c>
      <c r="BK329" s="172">
        <f t="shared" si="115"/>
        <v>0</v>
      </c>
      <c r="BL329" s="137">
        <f t="shared" si="116"/>
        <v>0</v>
      </c>
      <c r="BM329" s="137">
        <f t="shared" si="117"/>
        <v>0</v>
      </c>
      <c r="BN329" s="137">
        <f t="shared" si="118"/>
        <v>0</v>
      </c>
      <c r="BO329" s="137">
        <f t="shared" si="119"/>
        <v>0</v>
      </c>
      <c r="BP329" s="173">
        <f t="shared" ref="BP329:BP392" si="127">SUM(BK329:BO329)</f>
        <v>0</v>
      </c>
      <c r="BQ329" s="140"/>
      <c r="BR329" s="141"/>
      <c r="BS329" s="142"/>
      <c r="BT329" s="146"/>
      <c r="BU329" s="142"/>
      <c r="BV329" s="144"/>
      <c r="BW329" s="145">
        <v>47610</v>
      </c>
      <c r="BX329" s="142" t="s">
        <v>4814</v>
      </c>
      <c r="BY329" s="144">
        <v>44601</v>
      </c>
    </row>
    <row r="330" spans="1:77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26"/>
        <v>25025</v>
      </c>
      <c r="O330" s="366"/>
      <c r="P330" s="174"/>
      <c r="Q330" s="174"/>
      <c r="R330" s="174"/>
      <c r="S330" s="174"/>
      <c r="T330" s="367">
        <f t="shared" si="120"/>
        <v>0</v>
      </c>
      <c r="U330" s="172"/>
      <c r="V330" s="137"/>
      <c r="W330" s="137"/>
      <c r="X330" s="137"/>
      <c r="Y330" s="137">
        <v>24000</v>
      </c>
      <c r="Z330" s="138">
        <f t="shared" si="122"/>
        <v>24000</v>
      </c>
      <c r="AA330" s="160"/>
      <c r="AB330" s="146"/>
      <c r="AC330" s="146"/>
      <c r="AD330" s="146"/>
      <c r="AE330" s="146">
        <v>95000</v>
      </c>
      <c r="AF330" s="138">
        <f t="shared" si="108"/>
        <v>95000</v>
      </c>
      <c r="AG330" s="205"/>
      <c r="AH330" s="146"/>
      <c r="AI330" s="146"/>
      <c r="AJ330" s="146"/>
      <c r="AK330" s="146">
        <v>42000</v>
      </c>
      <c r="AL330" s="138">
        <f t="shared" si="121"/>
        <v>42000</v>
      </c>
      <c r="AM330" s="160"/>
      <c r="AN330" s="146"/>
      <c r="AO330" s="146"/>
      <c r="AP330" s="146"/>
      <c r="AQ330" s="146"/>
      <c r="AR330" s="138">
        <f t="shared" si="123"/>
        <v>0</v>
      </c>
      <c r="AS330" s="160"/>
      <c r="AT330" s="146"/>
      <c r="AU330" s="146"/>
      <c r="AV330" s="146"/>
      <c r="AW330" s="146"/>
      <c r="AX330" s="138">
        <f t="shared" si="124"/>
        <v>0</v>
      </c>
      <c r="AY330" s="172"/>
      <c r="AZ330" s="137"/>
      <c r="BA330" s="137"/>
      <c r="BB330" s="137"/>
      <c r="BC330" s="137"/>
      <c r="BD330" s="138">
        <f t="shared" si="125"/>
        <v>0</v>
      </c>
      <c r="BE330" s="172">
        <f t="shared" si="109"/>
        <v>0</v>
      </c>
      <c r="BF330" s="137">
        <f t="shared" si="110"/>
        <v>25025</v>
      </c>
      <c r="BG330" s="137">
        <f t="shared" si="111"/>
        <v>0</v>
      </c>
      <c r="BH330" s="137">
        <f t="shared" si="112"/>
        <v>0</v>
      </c>
      <c r="BI330" s="137">
        <f t="shared" si="113"/>
        <v>161000</v>
      </c>
      <c r="BJ330" s="173">
        <f t="shared" si="114"/>
        <v>186025</v>
      </c>
      <c r="BK330" s="172">
        <f t="shared" si="115"/>
        <v>0</v>
      </c>
      <c r="BL330" s="137">
        <f t="shared" si="116"/>
        <v>0</v>
      </c>
      <c r="BM330" s="137">
        <f t="shared" si="117"/>
        <v>0</v>
      </c>
      <c r="BN330" s="137">
        <f t="shared" si="118"/>
        <v>0</v>
      </c>
      <c r="BO330" s="137">
        <f t="shared" si="119"/>
        <v>0</v>
      </c>
      <c r="BP330" s="173">
        <f t="shared" si="127"/>
        <v>0</v>
      </c>
      <c r="BQ330" s="140"/>
      <c r="BR330" s="141"/>
      <c r="BS330" s="142"/>
      <c r="BT330" s="146"/>
      <c r="BU330" s="142"/>
      <c r="BV330" s="144"/>
      <c r="BW330" s="145"/>
      <c r="BX330" s="142"/>
      <c r="BY330" s="144"/>
    </row>
    <row r="331" spans="1:77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26"/>
        <v>18200</v>
      </c>
      <c r="O331" s="366"/>
      <c r="P331" s="174"/>
      <c r="Q331" s="174"/>
      <c r="R331" s="174"/>
      <c r="S331" s="174"/>
      <c r="T331" s="367">
        <f t="shared" si="120"/>
        <v>0</v>
      </c>
      <c r="U331" s="172"/>
      <c r="V331" s="137"/>
      <c r="W331" s="137"/>
      <c r="X331" s="137"/>
      <c r="Y331" s="137">
        <v>23200</v>
      </c>
      <c r="Z331" s="138">
        <f t="shared" si="122"/>
        <v>23200</v>
      </c>
      <c r="AA331" s="160"/>
      <c r="AB331" s="146"/>
      <c r="AC331" s="146"/>
      <c r="AD331" s="146"/>
      <c r="AE331" s="146">
        <v>35000</v>
      </c>
      <c r="AF331" s="138">
        <f t="shared" si="108"/>
        <v>35000</v>
      </c>
      <c r="AG331" s="205"/>
      <c r="AH331" s="146"/>
      <c r="AI331" s="146"/>
      <c r="AJ331" s="146"/>
      <c r="AK331" s="146">
        <v>19000</v>
      </c>
      <c r="AL331" s="138">
        <f t="shared" si="121"/>
        <v>19000</v>
      </c>
      <c r="AM331" s="160"/>
      <c r="AN331" s="146"/>
      <c r="AO331" s="146"/>
      <c r="AP331" s="146"/>
      <c r="AQ331" s="146"/>
      <c r="AR331" s="138">
        <f t="shared" si="123"/>
        <v>0</v>
      </c>
      <c r="AS331" s="160"/>
      <c r="AT331" s="146"/>
      <c r="AU331" s="146"/>
      <c r="AV331" s="146"/>
      <c r="AW331" s="146"/>
      <c r="AX331" s="138">
        <f t="shared" si="124"/>
        <v>0</v>
      </c>
      <c r="AY331" s="172"/>
      <c r="AZ331" s="137"/>
      <c r="BA331" s="137"/>
      <c r="BB331" s="137"/>
      <c r="BC331" s="137"/>
      <c r="BD331" s="138">
        <f t="shared" si="125"/>
        <v>0</v>
      </c>
      <c r="BE331" s="172">
        <f t="shared" si="109"/>
        <v>0</v>
      </c>
      <c r="BF331" s="137">
        <f t="shared" si="110"/>
        <v>18200</v>
      </c>
      <c r="BG331" s="137">
        <f t="shared" si="111"/>
        <v>0</v>
      </c>
      <c r="BH331" s="137">
        <f t="shared" si="112"/>
        <v>0</v>
      </c>
      <c r="BI331" s="137">
        <f t="shared" si="113"/>
        <v>77200</v>
      </c>
      <c r="BJ331" s="173">
        <f t="shared" si="114"/>
        <v>95400</v>
      </c>
      <c r="BK331" s="172">
        <f t="shared" si="115"/>
        <v>0</v>
      </c>
      <c r="BL331" s="137">
        <f t="shared" si="116"/>
        <v>0</v>
      </c>
      <c r="BM331" s="137">
        <f t="shared" si="117"/>
        <v>0</v>
      </c>
      <c r="BN331" s="137">
        <f t="shared" si="118"/>
        <v>0</v>
      </c>
      <c r="BO331" s="137">
        <f t="shared" si="119"/>
        <v>0</v>
      </c>
      <c r="BP331" s="173">
        <f t="shared" si="127"/>
        <v>0</v>
      </c>
      <c r="BQ331" s="140"/>
      <c r="BR331" s="141"/>
      <c r="BS331" s="142"/>
      <c r="BT331" s="146"/>
      <c r="BU331" s="142"/>
      <c r="BV331" s="144"/>
      <c r="BW331" s="145"/>
      <c r="BX331" s="142"/>
      <c r="BY331" s="144"/>
    </row>
    <row r="332" spans="1:77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4235</v>
      </c>
      <c r="I332" s="366"/>
      <c r="J332" s="174">
        <v>11700</v>
      </c>
      <c r="K332" s="174"/>
      <c r="L332" s="174"/>
      <c r="M332" s="174"/>
      <c r="N332" s="367">
        <f t="shared" si="126"/>
        <v>11700</v>
      </c>
      <c r="O332" s="366"/>
      <c r="P332" s="174"/>
      <c r="Q332" s="174"/>
      <c r="R332" s="174"/>
      <c r="S332" s="174"/>
      <c r="T332" s="367">
        <f t="shared" si="120"/>
        <v>0</v>
      </c>
      <c r="U332" s="172"/>
      <c r="V332" s="137"/>
      <c r="W332" s="137"/>
      <c r="X332" s="137"/>
      <c r="Y332" s="137">
        <v>16000</v>
      </c>
      <c r="Z332" s="138">
        <f t="shared" si="122"/>
        <v>16000</v>
      </c>
      <c r="AA332" s="160"/>
      <c r="AB332" s="146"/>
      <c r="AC332" s="146"/>
      <c r="AD332" s="146"/>
      <c r="AE332" s="146"/>
      <c r="AF332" s="138">
        <f t="shared" si="108"/>
        <v>0</v>
      </c>
      <c r="AG332" s="205"/>
      <c r="AH332" s="146"/>
      <c r="AI332" s="146"/>
      <c r="AJ332" s="146"/>
      <c r="AK332" s="146">
        <v>13000</v>
      </c>
      <c r="AL332" s="138">
        <f t="shared" si="121"/>
        <v>13000</v>
      </c>
      <c r="AM332" s="160"/>
      <c r="AN332" s="146"/>
      <c r="AO332" s="146"/>
      <c r="AP332" s="146"/>
      <c r="AQ332" s="146"/>
      <c r="AR332" s="138">
        <f t="shared" si="123"/>
        <v>0</v>
      </c>
      <c r="AS332" s="160"/>
      <c r="AT332" s="146"/>
      <c r="AU332" s="146"/>
      <c r="AV332" s="146"/>
      <c r="AW332" s="146"/>
      <c r="AX332" s="138">
        <f t="shared" si="124"/>
        <v>0</v>
      </c>
      <c r="AY332" s="172"/>
      <c r="AZ332" s="137"/>
      <c r="BA332" s="137"/>
      <c r="BB332" s="137"/>
      <c r="BC332" s="137"/>
      <c r="BD332" s="138">
        <f t="shared" si="125"/>
        <v>0</v>
      </c>
      <c r="BE332" s="172">
        <f t="shared" si="109"/>
        <v>0</v>
      </c>
      <c r="BF332" s="137">
        <f t="shared" si="110"/>
        <v>11700</v>
      </c>
      <c r="BG332" s="137">
        <f t="shared" si="111"/>
        <v>0</v>
      </c>
      <c r="BH332" s="137">
        <f t="shared" si="112"/>
        <v>0</v>
      </c>
      <c r="BI332" s="137">
        <f t="shared" si="113"/>
        <v>29000</v>
      </c>
      <c r="BJ332" s="173">
        <f t="shared" si="114"/>
        <v>40700</v>
      </c>
      <c r="BK332" s="172">
        <f t="shared" si="115"/>
        <v>0</v>
      </c>
      <c r="BL332" s="137">
        <f t="shared" si="116"/>
        <v>0</v>
      </c>
      <c r="BM332" s="137">
        <f t="shared" si="117"/>
        <v>0</v>
      </c>
      <c r="BN332" s="137">
        <f t="shared" si="118"/>
        <v>0</v>
      </c>
      <c r="BO332" s="137">
        <f t="shared" si="119"/>
        <v>0</v>
      </c>
      <c r="BP332" s="173">
        <f t="shared" si="127"/>
        <v>0</v>
      </c>
      <c r="BQ332" s="140"/>
      <c r="BR332" s="141"/>
      <c r="BS332" s="142"/>
      <c r="BT332" s="146"/>
      <c r="BU332" s="142"/>
      <c r="BV332" s="144"/>
      <c r="BW332" s="145"/>
      <c r="BX332" s="142"/>
      <c r="BY332" s="144"/>
    </row>
    <row r="333" spans="1:77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26"/>
        <v>0</v>
      </c>
      <c r="O333" s="366"/>
      <c r="P333" s="174"/>
      <c r="Q333" s="174"/>
      <c r="R333" s="174"/>
      <c r="S333" s="174"/>
      <c r="T333" s="367">
        <f t="shared" si="120"/>
        <v>0</v>
      </c>
      <c r="U333" s="172"/>
      <c r="V333" s="137"/>
      <c r="W333" s="137"/>
      <c r="X333" s="137"/>
      <c r="Y333" s="137">
        <v>43200</v>
      </c>
      <c r="Z333" s="138">
        <f t="shared" si="122"/>
        <v>43200</v>
      </c>
      <c r="AA333" s="160"/>
      <c r="AB333" s="146"/>
      <c r="AC333" s="146"/>
      <c r="AD333" s="146"/>
      <c r="AE333" s="146"/>
      <c r="AF333" s="138">
        <f t="shared" si="108"/>
        <v>0</v>
      </c>
      <c r="AG333" s="205"/>
      <c r="AH333" s="146"/>
      <c r="AI333" s="146"/>
      <c r="AJ333" s="146"/>
      <c r="AK333" s="146"/>
      <c r="AL333" s="138">
        <f t="shared" si="121"/>
        <v>0</v>
      </c>
      <c r="AM333" s="160"/>
      <c r="AN333" s="146"/>
      <c r="AO333" s="146"/>
      <c r="AP333" s="146"/>
      <c r="AQ333" s="146"/>
      <c r="AR333" s="138">
        <f t="shared" si="123"/>
        <v>0</v>
      </c>
      <c r="AS333" s="160"/>
      <c r="AT333" s="146"/>
      <c r="AU333" s="146"/>
      <c r="AV333" s="146"/>
      <c r="AW333" s="146"/>
      <c r="AX333" s="138">
        <f t="shared" si="124"/>
        <v>0</v>
      </c>
      <c r="AY333" s="172"/>
      <c r="AZ333" s="137"/>
      <c r="BA333" s="137"/>
      <c r="BB333" s="137"/>
      <c r="BC333" s="137"/>
      <c r="BD333" s="138">
        <f t="shared" si="125"/>
        <v>0</v>
      </c>
      <c r="BE333" s="172">
        <f t="shared" si="109"/>
        <v>0</v>
      </c>
      <c r="BF333" s="137">
        <f t="shared" si="110"/>
        <v>0</v>
      </c>
      <c r="BG333" s="137">
        <f t="shared" si="111"/>
        <v>0</v>
      </c>
      <c r="BH333" s="137">
        <f t="shared" si="112"/>
        <v>0</v>
      </c>
      <c r="BI333" s="137">
        <f t="shared" si="113"/>
        <v>43200</v>
      </c>
      <c r="BJ333" s="173">
        <f t="shared" si="114"/>
        <v>43200</v>
      </c>
      <c r="BK333" s="172">
        <f t="shared" si="115"/>
        <v>0</v>
      </c>
      <c r="BL333" s="137">
        <f t="shared" si="116"/>
        <v>0</v>
      </c>
      <c r="BM333" s="137">
        <f t="shared" si="117"/>
        <v>0</v>
      </c>
      <c r="BN333" s="137">
        <f t="shared" si="118"/>
        <v>0</v>
      </c>
      <c r="BO333" s="137">
        <f t="shared" si="119"/>
        <v>0</v>
      </c>
      <c r="BP333" s="173">
        <f t="shared" si="127"/>
        <v>0</v>
      </c>
      <c r="BQ333" s="140"/>
      <c r="BR333" s="141"/>
      <c r="BS333" s="142"/>
      <c r="BT333" s="146"/>
      <c r="BU333" s="142"/>
      <c r="BV333" s="144"/>
      <c r="BW333" s="145"/>
      <c r="BX333" s="142"/>
      <c r="BY333" s="144"/>
    </row>
    <row r="334" spans="1:77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26"/>
        <v>3900</v>
      </c>
      <c r="O334" s="366"/>
      <c r="P334" s="174"/>
      <c r="Q334" s="174"/>
      <c r="R334" s="174"/>
      <c r="S334" s="174"/>
      <c r="T334" s="367">
        <f t="shared" si="120"/>
        <v>0</v>
      </c>
      <c r="U334" s="172"/>
      <c r="V334" s="137"/>
      <c r="W334" s="137"/>
      <c r="X334" s="137"/>
      <c r="Y334" s="137"/>
      <c r="Z334" s="138">
        <f t="shared" si="122"/>
        <v>0</v>
      </c>
      <c r="AA334" s="160"/>
      <c r="AB334" s="146"/>
      <c r="AC334" s="146"/>
      <c r="AD334" s="146"/>
      <c r="AE334" s="146">
        <v>64000</v>
      </c>
      <c r="AF334" s="138">
        <f t="shared" si="108"/>
        <v>64000</v>
      </c>
      <c r="AG334" s="205"/>
      <c r="AH334" s="146"/>
      <c r="AI334" s="146"/>
      <c r="AJ334" s="146"/>
      <c r="AK334" s="146">
        <v>29000</v>
      </c>
      <c r="AL334" s="138">
        <f t="shared" si="121"/>
        <v>29000</v>
      </c>
      <c r="AM334" s="160"/>
      <c r="AN334" s="146"/>
      <c r="AO334" s="146"/>
      <c r="AP334" s="146"/>
      <c r="AQ334" s="146"/>
      <c r="AR334" s="138">
        <f t="shared" si="123"/>
        <v>0</v>
      </c>
      <c r="AS334" s="160"/>
      <c r="AT334" s="146"/>
      <c r="AU334" s="146"/>
      <c r="AV334" s="146"/>
      <c r="AW334" s="146"/>
      <c r="AX334" s="138">
        <f t="shared" si="124"/>
        <v>0</v>
      </c>
      <c r="AY334" s="172"/>
      <c r="AZ334" s="137"/>
      <c r="BA334" s="137"/>
      <c r="BB334" s="137"/>
      <c r="BC334" s="137"/>
      <c r="BD334" s="138">
        <f t="shared" si="125"/>
        <v>0</v>
      </c>
      <c r="BE334" s="172">
        <f t="shared" si="109"/>
        <v>0</v>
      </c>
      <c r="BF334" s="137">
        <f t="shared" si="110"/>
        <v>3900</v>
      </c>
      <c r="BG334" s="137">
        <f t="shared" si="111"/>
        <v>0</v>
      </c>
      <c r="BH334" s="137">
        <f t="shared" si="112"/>
        <v>0</v>
      </c>
      <c r="BI334" s="137">
        <f t="shared" si="113"/>
        <v>93000</v>
      </c>
      <c r="BJ334" s="173">
        <f t="shared" si="114"/>
        <v>96900</v>
      </c>
      <c r="BK334" s="172">
        <f t="shared" si="115"/>
        <v>0</v>
      </c>
      <c r="BL334" s="137">
        <f t="shared" si="116"/>
        <v>0</v>
      </c>
      <c r="BM334" s="137">
        <f t="shared" si="117"/>
        <v>0</v>
      </c>
      <c r="BN334" s="137">
        <f t="shared" si="118"/>
        <v>0</v>
      </c>
      <c r="BO334" s="137">
        <f t="shared" si="119"/>
        <v>0</v>
      </c>
      <c r="BP334" s="173">
        <f t="shared" si="127"/>
        <v>0</v>
      </c>
      <c r="BQ334" s="140"/>
      <c r="BR334" s="141"/>
      <c r="BS334" s="142"/>
      <c r="BT334" s="146"/>
      <c r="BU334" s="142"/>
      <c r="BV334" s="144"/>
      <c r="BW334" s="145"/>
      <c r="BX334" s="142"/>
      <c r="BY334" s="144"/>
    </row>
    <row r="335" spans="1:77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26"/>
        <v>0</v>
      </c>
      <c r="O335" s="366"/>
      <c r="P335" s="174"/>
      <c r="Q335" s="174"/>
      <c r="R335" s="174"/>
      <c r="S335" s="174"/>
      <c r="T335" s="367">
        <f t="shared" si="120"/>
        <v>0</v>
      </c>
      <c r="U335" s="172"/>
      <c r="V335" s="137"/>
      <c r="W335" s="137"/>
      <c r="X335" s="137"/>
      <c r="Y335" s="137">
        <v>36800</v>
      </c>
      <c r="Z335" s="138">
        <f t="shared" si="122"/>
        <v>36800</v>
      </c>
      <c r="AA335" s="160"/>
      <c r="AB335" s="146"/>
      <c r="AC335" s="146"/>
      <c r="AD335" s="146"/>
      <c r="AE335" s="146"/>
      <c r="AF335" s="138">
        <f t="shared" si="108"/>
        <v>0</v>
      </c>
      <c r="AG335" s="205"/>
      <c r="AH335" s="146"/>
      <c r="AI335" s="146"/>
      <c r="AJ335" s="146"/>
      <c r="AK335" s="146"/>
      <c r="AL335" s="138">
        <f t="shared" si="121"/>
        <v>0</v>
      </c>
      <c r="AM335" s="160"/>
      <c r="AN335" s="146"/>
      <c r="AO335" s="146"/>
      <c r="AP335" s="146"/>
      <c r="AQ335" s="146"/>
      <c r="AR335" s="138">
        <f t="shared" si="123"/>
        <v>0</v>
      </c>
      <c r="AS335" s="160"/>
      <c r="AT335" s="146"/>
      <c r="AU335" s="146"/>
      <c r="AV335" s="146"/>
      <c r="AW335" s="146"/>
      <c r="AX335" s="138">
        <f t="shared" si="124"/>
        <v>0</v>
      </c>
      <c r="AY335" s="172"/>
      <c r="AZ335" s="137"/>
      <c r="BA335" s="137"/>
      <c r="BB335" s="137"/>
      <c r="BC335" s="137"/>
      <c r="BD335" s="138">
        <f t="shared" si="125"/>
        <v>0</v>
      </c>
      <c r="BE335" s="172">
        <f t="shared" si="109"/>
        <v>0</v>
      </c>
      <c r="BF335" s="137">
        <f t="shared" si="110"/>
        <v>0</v>
      </c>
      <c r="BG335" s="137">
        <f t="shared" si="111"/>
        <v>0</v>
      </c>
      <c r="BH335" s="137">
        <f t="shared" si="112"/>
        <v>0</v>
      </c>
      <c r="BI335" s="137">
        <f t="shared" si="113"/>
        <v>36800</v>
      </c>
      <c r="BJ335" s="173">
        <f t="shared" si="114"/>
        <v>36800</v>
      </c>
      <c r="BK335" s="172">
        <f t="shared" si="115"/>
        <v>0</v>
      </c>
      <c r="BL335" s="137">
        <f t="shared" si="116"/>
        <v>0</v>
      </c>
      <c r="BM335" s="137">
        <f t="shared" si="117"/>
        <v>0</v>
      </c>
      <c r="BN335" s="137">
        <f t="shared" si="118"/>
        <v>0</v>
      </c>
      <c r="BO335" s="137">
        <f t="shared" si="119"/>
        <v>0</v>
      </c>
      <c r="BP335" s="173">
        <f t="shared" si="127"/>
        <v>0</v>
      </c>
      <c r="BQ335" s="140"/>
      <c r="BR335" s="141"/>
      <c r="BS335" s="142"/>
      <c r="BT335" s="146"/>
      <c r="BU335" s="142"/>
      <c r="BV335" s="144"/>
      <c r="BW335" s="145"/>
      <c r="BX335" s="142"/>
      <c r="BY335" s="144"/>
    </row>
    <row r="336" spans="1:77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26"/>
        <v>37700</v>
      </c>
      <c r="O336" s="366"/>
      <c r="P336" s="174"/>
      <c r="Q336" s="174"/>
      <c r="R336" s="174"/>
      <c r="S336" s="174"/>
      <c r="T336" s="367">
        <f t="shared" si="120"/>
        <v>0</v>
      </c>
      <c r="U336" s="172"/>
      <c r="V336" s="137"/>
      <c r="W336" s="137"/>
      <c r="X336" s="137"/>
      <c r="Y336" s="137"/>
      <c r="Z336" s="138">
        <f t="shared" si="122"/>
        <v>0</v>
      </c>
      <c r="AA336" s="160"/>
      <c r="AB336" s="146"/>
      <c r="AC336" s="146"/>
      <c r="AD336" s="146"/>
      <c r="AE336" s="146">
        <v>180000</v>
      </c>
      <c r="AF336" s="138">
        <f t="shared" si="108"/>
        <v>180000</v>
      </c>
      <c r="AG336" s="205"/>
      <c r="AH336" s="146"/>
      <c r="AI336" s="146"/>
      <c r="AJ336" s="146"/>
      <c r="AK336" s="146">
        <v>57000</v>
      </c>
      <c r="AL336" s="138">
        <f t="shared" si="121"/>
        <v>57000</v>
      </c>
      <c r="AM336" s="160"/>
      <c r="AN336" s="146"/>
      <c r="AO336" s="146"/>
      <c r="AP336" s="146"/>
      <c r="AQ336" s="146"/>
      <c r="AR336" s="138">
        <f t="shared" si="123"/>
        <v>0</v>
      </c>
      <c r="AS336" s="160"/>
      <c r="AT336" s="146"/>
      <c r="AU336" s="146"/>
      <c r="AV336" s="146"/>
      <c r="AW336" s="146"/>
      <c r="AX336" s="138">
        <f t="shared" si="124"/>
        <v>0</v>
      </c>
      <c r="AY336" s="172"/>
      <c r="AZ336" s="137"/>
      <c r="BA336" s="137"/>
      <c r="BB336" s="137"/>
      <c r="BC336" s="137"/>
      <c r="BD336" s="138">
        <f t="shared" si="125"/>
        <v>0</v>
      </c>
      <c r="BE336" s="172">
        <f t="shared" si="109"/>
        <v>0</v>
      </c>
      <c r="BF336" s="137">
        <f t="shared" si="110"/>
        <v>37700</v>
      </c>
      <c r="BG336" s="137">
        <f t="shared" si="111"/>
        <v>0</v>
      </c>
      <c r="BH336" s="137">
        <f t="shared" si="112"/>
        <v>0</v>
      </c>
      <c r="BI336" s="137">
        <f t="shared" si="113"/>
        <v>237000</v>
      </c>
      <c r="BJ336" s="173">
        <f t="shared" si="114"/>
        <v>274700</v>
      </c>
      <c r="BK336" s="172">
        <f t="shared" si="115"/>
        <v>0</v>
      </c>
      <c r="BL336" s="137">
        <f t="shared" si="116"/>
        <v>0</v>
      </c>
      <c r="BM336" s="137">
        <f t="shared" si="117"/>
        <v>0</v>
      </c>
      <c r="BN336" s="137">
        <f t="shared" si="118"/>
        <v>0</v>
      </c>
      <c r="BO336" s="137">
        <f t="shared" si="119"/>
        <v>0</v>
      </c>
      <c r="BP336" s="173">
        <f t="shared" si="127"/>
        <v>0</v>
      </c>
      <c r="BQ336" s="140"/>
      <c r="BR336" s="141"/>
      <c r="BS336" s="142"/>
      <c r="BT336" s="146"/>
      <c r="BU336" s="142"/>
      <c r="BV336" s="144"/>
      <c r="BW336" s="145"/>
      <c r="BX336" s="142"/>
      <c r="BY336" s="144"/>
    </row>
    <row r="337" spans="1:77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4550</v>
      </c>
      <c r="I337" s="366"/>
      <c r="J337" s="174"/>
      <c r="K337" s="174"/>
      <c r="L337" s="174"/>
      <c r="M337" s="174"/>
      <c r="N337" s="367">
        <f t="shared" si="126"/>
        <v>0</v>
      </c>
      <c r="O337" s="366"/>
      <c r="P337" s="174"/>
      <c r="Q337" s="174"/>
      <c r="R337" s="174"/>
      <c r="S337" s="174"/>
      <c r="T337" s="367">
        <f t="shared" si="120"/>
        <v>0</v>
      </c>
      <c r="U337" s="172"/>
      <c r="V337" s="137"/>
      <c r="W337" s="137"/>
      <c r="X337" s="137"/>
      <c r="Y337" s="137"/>
      <c r="Z337" s="138">
        <f t="shared" si="122"/>
        <v>0</v>
      </c>
      <c r="AA337" s="160"/>
      <c r="AB337" s="146"/>
      <c r="AC337" s="146"/>
      <c r="AD337" s="146"/>
      <c r="AE337" s="146"/>
      <c r="AF337" s="138">
        <f t="shared" si="108"/>
        <v>0</v>
      </c>
      <c r="AG337" s="205"/>
      <c r="AH337" s="146"/>
      <c r="AI337" s="146"/>
      <c r="AJ337" s="146"/>
      <c r="AK337" s="146"/>
      <c r="AL337" s="138">
        <f t="shared" si="121"/>
        <v>0</v>
      </c>
      <c r="AM337" s="160"/>
      <c r="AN337" s="146"/>
      <c r="AO337" s="146"/>
      <c r="AP337" s="146"/>
      <c r="AQ337" s="146"/>
      <c r="AR337" s="138">
        <f t="shared" si="123"/>
        <v>0</v>
      </c>
      <c r="AS337" s="160"/>
      <c r="AT337" s="146"/>
      <c r="AU337" s="146"/>
      <c r="AV337" s="146"/>
      <c r="AW337" s="146"/>
      <c r="AX337" s="138">
        <f t="shared" si="124"/>
        <v>0</v>
      </c>
      <c r="AY337" s="172"/>
      <c r="AZ337" s="137"/>
      <c r="BA337" s="137"/>
      <c r="BB337" s="137"/>
      <c r="BC337" s="137"/>
      <c r="BD337" s="138">
        <f t="shared" si="125"/>
        <v>0</v>
      </c>
      <c r="BE337" s="172">
        <f t="shared" si="109"/>
        <v>0</v>
      </c>
      <c r="BF337" s="137">
        <f t="shared" si="110"/>
        <v>0</v>
      </c>
      <c r="BG337" s="137">
        <f t="shared" si="111"/>
        <v>0</v>
      </c>
      <c r="BH337" s="137">
        <f t="shared" si="112"/>
        <v>0</v>
      </c>
      <c r="BI337" s="137">
        <f t="shared" si="113"/>
        <v>0</v>
      </c>
      <c r="BJ337" s="173">
        <f t="shared" si="114"/>
        <v>0</v>
      </c>
      <c r="BK337" s="172">
        <f t="shared" si="115"/>
        <v>0</v>
      </c>
      <c r="BL337" s="137">
        <f t="shared" si="116"/>
        <v>0</v>
      </c>
      <c r="BM337" s="137">
        <f t="shared" si="117"/>
        <v>0</v>
      </c>
      <c r="BN337" s="137">
        <f t="shared" si="118"/>
        <v>0</v>
      </c>
      <c r="BO337" s="137">
        <f t="shared" si="119"/>
        <v>0</v>
      </c>
      <c r="BP337" s="173">
        <f t="shared" si="127"/>
        <v>0</v>
      </c>
      <c r="BQ337" s="140"/>
      <c r="BR337" s="141"/>
      <c r="BS337" s="142"/>
      <c r="BT337" s="146"/>
      <c r="BU337" s="142"/>
      <c r="BV337" s="144"/>
      <c r="BW337" s="145"/>
      <c r="BX337" s="142"/>
      <c r="BY337" s="144"/>
    </row>
    <row r="338" spans="1:77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26"/>
        <v>0</v>
      </c>
      <c r="O338" s="366"/>
      <c r="P338" s="174"/>
      <c r="Q338" s="174"/>
      <c r="R338" s="174"/>
      <c r="S338" s="174"/>
      <c r="T338" s="367">
        <f t="shared" si="120"/>
        <v>0</v>
      </c>
      <c r="U338" s="172"/>
      <c r="V338" s="137"/>
      <c r="W338" s="137"/>
      <c r="X338" s="137"/>
      <c r="Y338" s="137">
        <v>64000</v>
      </c>
      <c r="Z338" s="138">
        <f t="shared" si="122"/>
        <v>64000</v>
      </c>
      <c r="AA338" s="160"/>
      <c r="AB338" s="146"/>
      <c r="AC338" s="146"/>
      <c r="AD338" s="146"/>
      <c r="AE338" s="146"/>
      <c r="AF338" s="138">
        <f t="shared" si="108"/>
        <v>0</v>
      </c>
      <c r="AG338" s="205"/>
      <c r="AH338" s="146"/>
      <c r="AI338" s="146"/>
      <c r="AJ338" s="146"/>
      <c r="AK338" s="146"/>
      <c r="AL338" s="138">
        <f t="shared" si="121"/>
        <v>0</v>
      </c>
      <c r="AM338" s="160"/>
      <c r="AN338" s="146"/>
      <c r="AO338" s="146"/>
      <c r="AP338" s="146"/>
      <c r="AQ338" s="146"/>
      <c r="AR338" s="138">
        <f t="shared" si="123"/>
        <v>0</v>
      </c>
      <c r="AS338" s="160"/>
      <c r="AT338" s="146"/>
      <c r="AU338" s="146"/>
      <c r="AV338" s="146"/>
      <c r="AW338" s="146"/>
      <c r="AX338" s="138">
        <f t="shared" si="124"/>
        <v>0</v>
      </c>
      <c r="AY338" s="172"/>
      <c r="AZ338" s="137"/>
      <c r="BA338" s="137"/>
      <c r="BB338" s="137"/>
      <c r="BC338" s="137"/>
      <c r="BD338" s="138">
        <f t="shared" si="125"/>
        <v>0</v>
      </c>
      <c r="BE338" s="172">
        <f t="shared" si="109"/>
        <v>0</v>
      </c>
      <c r="BF338" s="137">
        <f t="shared" si="110"/>
        <v>0</v>
      </c>
      <c r="BG338" s="137">
        <f t="shared" si="111"/>
        <v>0</v>
      </c>
      <c r="BH338" s="137">
        <f t="shared" si="112"/>
        <v>0</v>
      </c>
      <c r="BI338" s="137">
        <f t="shared" si="113"/>
        <v>64000</v>
      </c>
      <c r="BJ338" s="173">
        <f t="shared" si="114"/>
        <v>64000</v>
      </c>
      <c r="BK338" s="172">
        <f t="shared" si="115"/>
        <v>0</v>
      </c>
      <c r="BL338" s="137">
        <f t="shared" si="116"/>
        <v>0</v>
      </c>
      <c r="BM338" s="137">
        <f t="shared" si="117"/>
        <v>0</v>
      </c>
      <c r="BN338" s="137">
        <f t="shared" si="118"/>
        <v>0</v>
      </c>
      <c r="BO338" s="137">
        <f t="shared" si="119"/>
        <v>0</v>
      </c>
      <c r="BP338" s="173">
        <f t="shared" si="127"/>
        <v>0</v>
      </c>
      <c r="BQ338" s="140"/>
      <c r="BR338" s="141"/>
      <c r="BS338" s="142"/>
      <c r="BT338" s="146"/>
      <c r="BU338" s="142"/>
      <c r="BV338" s="144"/>
      <c r="BW338" s="145"/>
      <c r="BX338" s="142"/>
      <c r="BY338" s="144"/>
    </row>
    <row r="339" spans="1:77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4264</v>
      </c>
      <c r="I339" s="366"/>
      <c r="J339" s="174"/>
      <c r="K339" s="174"/>
      <c r="L339" s="174"/>
      <c r="M339" s="174"/>
      <c r="N339" s="367">
        <f t="shared" si="126"/>
        <v>0</v>
      </c>
      <c r="O339" s="366"/>
      <c r="P339" s="174"/>
      <c r="Q339" s="174"/>
      <c r="R339" s="174"/>
      <c r="S339" s="174"/>
      <c r="T339" s="367">
        <f t="shared" si="120"/>
        <v>0</v>
      </c>
      <c r="U339" s="172"/>
      <c r="V339" s="137"/>
      <c r="W339" s="137"/>
      <c r="X339" s="137"/>
      <c r="Y339" s="137">
        <v>88000</v>
      </c>
      <c r="Z339" s="138">
        <f t="shared" si="122"/>
        <v>88000</v>
      </c>
      <c r="AA339" s="160"/>
      <c r="AB339" s="146"/>
      <c r="AC339" s="146"/>
      <c r="AD339" s="146"/>
      <c r="AE339" s="146"/>
      <c r="AF339" s="138">
        <f t="shared" si="108"/>
        <v>0</v>
      </c>
      <c r="AG339" s="205"/>
      <c r="AH339" s="146"/>
      <c r="AI339" s="146"/>
      <c r="AJ339" s="146"/>
      <c r="AK339" s="146"/>
      <c r="AL339" s="138">
        <f t="shared" si="121"/>
        <v>0</v>
      </c>
      <c r="AM339" s="160"/>
      <c r="AN339" s="146"/>
      <c r="AO339" s="146"/>
      <c r="AP339" s="146"/>
      <c r="AQ339" s="146"/>
      <c r="AR339" s="138">
        <f t="shared" si="123"/>
        <v>0</v>
      </c>
      <c r="AS339" s="160"/>
      <c r="AT339" s="146"/>
      <c r="AU339" s="146"/>
      <c r="AV339" s="146"/>
      <c r="AW339" s="146"/>
      <c r="AX339" s="138">
        <f t="shared" si="124"/>
        <v>0</v>
      </c>
      <c r="AY339" s="172"/>
      <c r="AZ339" s="137"/>
      <c r="BA339" s="137"/>
      <c r="BB339" s="137"/>
      <c r="BC339" s="137"/>
      <c r="BD339" s="138">
        <f t="shared" si="125"/>
        <v>0</v>
      </c>
      <c r="BE339" s="172">
        <f t="shared" si="109"/>
        <v>0</v>
      </c>
      <c r="BF339" s="137">
        <f t="shared" si="110"/>
        <v>0</v>
      </c>
      <c r="BG339" s="137">
        <f t="shared" si="111"/>
        <v>0</v>
      </c>
      <c r="BH339" s="137">
        <f t="shared" si="112"/>
        <v>0</v>
      </c>
      <c r="BI339" s="137">
        <f t="shared" si="113"/>
        <v>88000</v>
      </c>
      <c r="BJ339" s="173">
        <f t="shared" si="114"/>
        <v>88000</v>
      </c>
      <c r="BK339" s="172">
        <f t="shared" si="115"/>
        <v>0</v>
      </c>
      <c r="BL339" s="137">
        <f t="shared" si="116"/>
        <v>0</v>
      </c>
      <c r="BM339" s="137">
        <f t="shared" si="117"/>
        <v>0</v>
      </c>
      <c r="BN339" s="137">
        <f t="shared" si="118"/>
        <v>0</v>
      </c>
      <c r="BO339" s="137">
        <f t="shared" si="119"/>
        <v>0</v>
      </c>
      <c r="BP339" s="173">
        <f t="shared" si="127"/>
        <v>0</v>
      </c>
      <c r="BQ339" s="140"/>
      <c r="BR339" s="141"/>
      <c r="BS339" s="142"/>
      <c r="BT339" s="146"/>
      <c r="BU339" s="142"/>
      <c r="BV339" s="144"/>
      <c r="BW339" s="145"/>
      <c r="BX339" s="142"/>
      <c r="BY339" s="144"/>
    </row>
    <row r="340" spans="1:77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26"/>
        <v>127400</v>
      </c>
      <c r="O340" s="366"/>
      <c r="P340" s="174"/>
      <c r="Q340" s="174"/>
      <c r="R340" s="174"/>
      <c r="S340" s="174"/>
      <c r="T340" s="367">
        <f t="shared" si="120"/>
        <v>0</v>
      </c>
      <c r="U340" s="172"/>
      <c r="V340" s="137"/>
      <c r="W340" s="137"/>
      <c r="X340" s="137"/>
      <c r="Y340" s="137"/>
      <c r="Z340" s="138">
        <f t="shared" si="122"/>
        <v>0</v>
      </c>
      <c r="AA340" s="160"/>
      <c r="AB340" s="146"/>
      <c r="AC340" s="146"/>
      <c r="AD340" s="146"/>
      <c r="AE340" s="146"/>
      <c r="AF340" s="138">
        <f t="shared" si="108"/>
        <v>0</v>
      </c>
      <c r="AG340" s="205"/>
      <c r="AH340" s="146"/>
      <c r="AI340" s="146"/>
      <c r="AJ340" s="146"/>
      <c r="AK340" s="146">
        <v>143000</v>
      </c>
      <c r="AL340" s="138">
        <f t="shared" si="121"/>
        <v>143000</v>
      </c>
      <c r="AM340" s="160"/>
      <c r="AN340" s="146"/>
      <c r="AO340" s="146"/>
      <c r="AP340" s="146"/>
      <c r="AQ340" s="146"/>
      <c r="AR340" s="138">
        <f t="shared" si="123"/>
        <v>0</v>
      </c>
      <c r="AS340" s="160"/>
      <c r="AT340" s="146"/>
      <c r="AU340" s="146"/>
      <c r="AV340" s="146"/>
      <c r="AW340" s="146"/>
      <c r="AX340" s="138">
        <f t="shared" si="124"/>
        <v>0</v>
      </c>
      <c r="AY340" s="172"/>
      <c r="AZ340" s="137"/>
      <c r="BA340" s="137"/>
      <c r="BB340" s="137"/>
      <c r="BC340" s="137"/>
      <c r="BD340" s="138">
        <f t="shared" si="125"/>
        <v>0</v>
      </c>
      <c r="BE340" s="172">
        <f t="shared" si="109"/>
        <v>0</v>
      </c>
      <c r="BF340" s="137">
        <f t="shared" si="110"/>
        <v>127400</v>
      </c>
      <c r="BG340" s="137">
        <f t="shared" si="111"/>
        <v>0</v>
      </c>
      <c r="BH340" s="137">
        <f t="shared" si="112"/>
        <v>0</v>
      </c>
      <c r="BI340" s="137">
        <f t="shared" si="113"/>
        <v>143000</v>
      </c>
      <c r="BJ340" s="173">
        <f t="shared" si="114"/>
        <v>270400</v>
      </c>
      <c r="BK340" s="172">
        <f t="shared" si="115"/>
        <v>0</v>
      </c>
      <c r="BL340" s="137">
        <f t="shared" si="116"/>
        <v>0</v>
      </c>
      <c r="BM340" s="137">
        <f t="shared" si="117"/>
        <v>0</v>
      </c>
      <c r="BN340" s="137">
        <f t="shared" si="118"/>
        <v>0</v>
      </c>
      <c r="BO340" s="137">
        <f t="shared" si="119"/>
        <v>0</v>
      </c>
      <c r="BP340" s="173">
        <f t="shared" si="127"/>
        <v>0</v>
      </c>
      <c r="BQ340" s="140"/>
      <c r="BR340" s="141"/>
      <c r="BS340" s="142"/>
      <c r="BT340" s="146"/>
      <c r="BU340" s="142"/>
      <c r="BV340" s="144"/>
      <c r="BW340" s="145"/>
      <c r="BX340" s="142"/>
      <c r="BY340" s="144"/>
    </row>
    <row r="341" spans="1:77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4270</v>
      </c>
      <c r="I341" s="366"/>
      <c r="J341" s="174">
        <v>18200</v>
      </c>
      <c r="K341" s="174"/>
      <c r="L341" s="174"/>
      <c r="M341" s="174"/>
      <c r="N341" s="367">
        <f t="shared" si="126"/>
        <v>18200</v>
      </c>
      <c r="O341" s="366"/>
      <c r="P341" s="174"/>
      <c r="Q341" s="174"/>
      <c r="R341" s="174"/>
      <c r="S341" s="174"/>
      <c r="T341" s="367">
        <f t="shared" si="120"/>
        <v>0</v>
      </c>
      <c r="U341" s="172"/>
      <c r="V341" s="137"/>
      <c r="W341" s="137"/>
      <c r="X341" s="137"/>
      <c r="Y341" s="137"/>
      <c r="Z341" s="138">
        <f t="shared" si="122"/>
        <v>0</v>
      </c>
      <c r="AA341" s="160"/>
      <c r="AB341" s="146"/>
      <c r="AC341" s="146"/>
      <c r="AD341" s="146"/>
      <c r="AE341" s="146"/>
      <c r="AF341" s="138">
        <f t="shared" si="108"/>
        <v>0</v>
      </c>
      <c r="AG341" s="205"/>
      <c r="AH341" s="146"/>
      <c r="AI341" s="146"/>
      <c r="AJ341" s="146"/>
      <c r="AK341" s="146">
        <v>63000</v>
      </c>
      <c r="AL341" s="138">
        <f t="shared" si="121"/>
        <v>63000</v>
      </c>
      <c r="AM341" s="160"/>
      <c r="AN341" s="146"/>
      <c r="AO341" s="146"/>
      <c r="AP341" s="146"/>
      <c r="AQ341" s="146"/>
      <c r="AR341" s="138">
        <f t="shared" si="123"/>
        <v>0</v>
      </c>
      <c r="AS341" s="160"/>
      <c r="AT341" s="146"/>
      <c r="AU341" s="146"/>
      <c r="AV341" s="146"/>
      <c r="AW341" s="146"/>
      <c r="AX341" s="138">
        <f t="shared" si="124"/>
        <v>0</v>
      </c>
      <c r="AY341" s="172"/>
      <c r="AZ341" s="137"/>
      <c r="BA341" s="137"/>
      <c r="BB341" s="137"/>
      <c r="BC341" s="137"/>
      <c r="BD341" s="138">
        <f t="shared" si="125"/>
        <v>0</v>
      </c>
      <c r="BE341" s="172">
        <f t="shared" si="109"/>
        <v>0</v>
      </c>
      <c r="BF341" s="137">
        <f t="shared" si="110"/>
        <v>18200</v>
      </c>
      <c r="BG341" s="137">
        <f t="shared" si="111"/>
        <v>0</v>
      </c>
      <c r="BH341" s="137">
        <f t="shared" si="112"/>
        <v>0</v>
      </c>
      <c r="BI341" s="137">
        <f t="shared" si="113"/>
        <v>63000</v>
      </c>
      <c r="BJ341" s="173">
        <f t="shared" si="114"/>
        <v>81200</v>
      </c>
      <c r="BK341" s="172">
        <f t="shared" si="115"/>
        <v>0</v>
      </c>
      <c r="BL341" s="137">
        <f t="shared" si="116"/>
        <v>0</v>
      </c>
      <c r="BM341" s="137">
        <f t="shared" si="117"/>
        <v>0</v>
      </c>
      <c r="BN341" s="137">
        <f t="shared" si="118"/>
        <v>0</v>
      </c>
      <c r="BO341" s="137">
        <f t="shared" si="119"/>
        <v>0</v>
      </c>
      <c r="BP341" s="173">
        <f t="shared" si="127"/>
        <v>0</v>
      </c>
      <c r="BQ341" s="140"/>
      <c r="BR341" s="141"/>
      <c r="BS341" s="142"/>
      <c r="BT341" s="146"/>
      <c r="BU341" s="142"/>
      <c r="BV341" s="144"/>
      <c r="BW341" s="145"/>
      <c r="BX341" s="142"/>
      <c r="BY341" s="144"/>
    </row>
    <row r="342" spans="1:77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4274</v>
      </c>
      <c r="I342" s="366"/>
      <c r="J342" s="174"/>
      <c r="K342" s="174"/>
      <c r="L342" s="174"/>
      <c r="M342" s="174"/>
      <c r="N342" s="367">
        <f t="shared" si="126"/>
        <v>0</v>
      </c>
      <c r="O342" s="366"/>
      <c r="P342" s="174"/>
      <c r="Q342" s="174"/>
      <c r="R342" s="174"/>
      <c r="S342" s="174"/>
      <c r="T342" s="367">
        <f t="shared" si="120"/>
        <v>0</v>
      </c>
      <c r="U342" s="172"/>
      <c r="V342" s="137"/>
      <c r="W342" s="137"/>
      <c r="X342" s="137"/>
      <c r="Y342" s="137"/>
      <c r="Z342" s="138">
        <f t="shared" si="122"/>
        <v>0</v>
      </c>
      <c r="AA342" s="160"/>
      <c r="AB342" s="146"/>
      <c r="AC342" s="146"/>
      <c r="AD342" s="146"/>
      <c r="AE342" s="146"/>
      <c r="AF342" s="138">
        <f t="shared" si="108"/>
        <v>0</v>
      </c>
      <c r="AG342" s="205"/>
      <c r="AH342" s="146"/>
      <c r="AI342" s="146"/>
      <c r="AJ342" s="146"/>
      <c r="AK342" s="146"/>
      <c r="AL342" s="138">
        <f t="shared" si="121"/>
        <v>0</v>
      </c>
      <c r="AM342" s="160"/>
      <c r="AN342" s="146"/>
      <c r="AO342" s="146"/>
      <c r="AP342" s="146"/>
      <c r="AQ342" s="146"/>
      <c r="AR342" s="138">
        <f t="shared" si="123"/>
        <v>0</v>
      </c>
      <c r="AS342" s="160"/>
      <c r="AT342" s="146"/>
      <c r="AU342" s="146"/>
      <c r="AV342" s="146"/>
      <c r="AW342" s="146"/>
      <c r="AX342" s="138">
        <f t="shared" si="124"/>
        <v>0</v>
      </c>
      <c r="AY342" s="172"/>
      <c r="AZ342" s="137"/>
      <c r="BA342" s="137"/>
      <c r="BB342" s="137"/>
      <c r="BC342" s="137"/>
      <c r="BD342" s="138">
        <f t="shared" si="125"/>
        <v>0</v>
      </c>
      <c r="BE342" s="172">
        <f t="shared" si="109"/>
        <v>0</v>
      </c>
      <c r="BF342" s="137">
        <f t="shared" si="110"/>
        <v>0</v>
      </c>
      <c r="BG342" s="137">
        <f t="shared" si="111"/>
        <v>0</v>
      </c>
      <c r="BH342" s="137">
        <f t="shared" si="112"/>
        <v>0</v>
      </c>
      <c r="BI342" s="137">
        <f t="shared" si="113"/>
        <v>0</v>
      </c>
      <c r="BJ342" s="173">
        <f t="shared" si="114"/>
        <v>0</v>
      </c>
      <c r="BK342" s="172">
        <f t="shared" si="115"/>
        <v>0</v>
      </c>
      <c r="BL342" s="137">
        <f t="shared" si="116"/>
        <v>0</v>
      </c>
      <c r="BM342" s="137">
        <f t="shared" si="117"/>
        <v>0</v>
      </c>
      <c r="BN342" s="137">
        <f t="shared" si="118"/>
        <v>0</v>
      </c>
      <c r="BO342" s="137">
        <f t="shared" si="119"/>
        <v>0</v>
      </c>
      <c r="BP342" s="173">
        <f t="shared" si="127"/>
        <v>0</v>
      </c>
      <c r="BQ342" s="140"/>
      <c r="BR342" s="141"/>
      <c r="BS342" s="142"/>
      <c r="BT342" s="146"/>
      <c r="BU342" s="142"/>
      <c r="BV342" s="144"/>
      <c r="BW342" s="145"/>
      <c r="BX342" s="142"/>
      <c r="BY342" s="144"/>
    </row>
    <row r="343" spans="1:77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26"/>
        <v>3250</v>
      </c>
      <c r="O343" s="366"/>
      <c r="P343" s="174"/>
      <c r="Q343" s="174"/>
      <c r="R343" s="174"/>
      <c r="S343" s="174"/>
      <c r="T343" s="367">
        <f t="shared" si="120"/>
        <v>0</v>
      </c>
      <c r="U343" s="172"/>
      <c r="V343" s="137"/>
      <c r="W343" s="137"/>
      <c r="X343" s="137"/>
      <c r="Y343" s="137">
        <v>16000</v>
      </c>
      <c r="Z343" s="138">
        <f t="shared" si="122"/>
        <v>16000</v>
      </c>
      <c r="AA343" s="160"/>
      <c r="AB343" s="146"/>
      <c r="AC343" s="146"/>
      <c r="AD343" s="146"/>
      <c r="AE343" s="146"/>
      <c r="AF343" s="138">
        <f t="shared" si="108"/>
        <v>0</v>
      </c>
      <c r="AG343" s="205"/>
      <c r="AH343" s="146"/>
      <c r="AI343" s="146"/>
      <c r="AJ343" s="146"/>
      <c r="AK343" s="146">
        <v>11000</v>
      </c>
      <c r="AL343" s="138">
        <f t="shared" si="121"/>
        <v>11000</v>
      </c>
      <c r="AM343" s="160"/>
      <c r="AN343" s="146"/>
      <c r="AO343" s="146"/>
      <c r="AP343" s="146"/>
      <c r="AQ343" s="146"/>
      <c r="AR343" s="138">
        <f t="shared" si="123"/>
        <v>0</v>
      </c>
      <c r="AS343" s="160"/>
      <c r="AT343" s="146"/>
      <c r="AU343" s="146"/>
      <c r="AV343" s="146"/>
      <c r="AW343" s="146"/>
      <c r="AX343" s="138">
        <f t="shared" si="124"/>
        <v>0</v>
      </c>
      <c r="AY343" s="172"/>
      <c r="AZ343" s="137"/>
      <c r="BA343" s="137"/>
      <c r="BB343" s="137"/>
      <c r="BC343" s="137"/>
      <c r="BD343" s="138">
        <f t="shared" si="125"/>
        <v>0</v>
      </c>
      <c r="BE343" s="172">
        <f t="shared" si="109"/>
        <v>0</v>
      </c>
      <c r="BF343" s="137">
        <f t="shared" si="110"/>
        <v>3250</v>
      </c>
      <c r="BG343" s="137">
        <f t="shared" si="111"/>
        <v>0</v>
      </c>
      <c r="BH343" s="137">
        <f t="shared" si="112"/>
        <v>0</v>
      </c>
      <c r="BI343" s="137">
        <f t="shared" si="113"/>
        <v>27000</v>
      </c>
      <c r="BJ343" s="173">
        <f t="shared" si="114"/>
        <v>30250</v>
      </c>
      <c r="BK343" s="172">
        <f t="shared" si="115"/>
        <v>0</v>
      </c>
      <c r="BL343" s="137">
        <f t="shared" si="116"/>
        <v>0</v>
      </c>
      <c r="BM343" s="137">
        <f t="shared" si="117"/>
        <v>0</v>
      </c>
      <c r="BN343" s="137">
        <f t="shared" si="118"/>
        <v>0</v>
      </c>
      <c r="BO343" s="137">
        <f t="shared" si="119"/>
        <v>0</v>
      </c>
      <c r="BP343" s="173">
        <f t="shared" si="127"/>
        <v>0</v>
      </c>
      <c r="BQ343" s="140"/>
      <c r="BR343" s="141"/>
      <c r="BS343" s="142"/>
      <c r="BT343" s="146"/>
      <c r="BU343" s="142"/>
      <c r="BV343" s="144"/>
      <c r="BW343" s="145"/>
      <c r="BX343" s="142"/>
      <c r="BY343" s="144"/>
    </row>
    <row r="344" spans="1:77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26"/>
        <v>30550</v>
      </c>
      <c r="O344" s="366"/>
      <c r="P344" s="174"/>
      <c r="Q344" s="174"/>
      <c r="R344" s="174"/>
      <c r="S344" s="174"/>
      <c r="T344" s="367">
        <f t="shared" si="120"/>
        <v>0</v>
      </c>
      <c r="U344" s="172"/>
      <c r="V344" s="137"/>
      <c r="W344" s="137"/>
      <c r="X344" s="137"/>
      <c r="Y344" s="137">
        <v>16000</v>
      </c>
      <c r="Z344" s="138">
        <f t="shared" si="122"/>
        <v>16000</v>
      </c>
      <c r="AA344" s="160"/>
      <c r="AB344" s="146"/>
      <c r="AC344" s="146"/>
      <c r="AD344" s="146"/>
      <c r="AE344" s="146">
        <v>31000</v>
      </c>
      <c r="AF344" s="138">
        <f t="shared" si="108"/>
        <v>31000</v>
      </c>
      <c r="AG344" s="205"/>
      <c r="AH344" s="146"/>
      <c r="AI344" s="146"/>
      <c r="AJ344" s="146"/>
      <c r="AK344" s="146">
        <v>20000</v>
      </c>
      <c r="AL344" s="138">
        <f t="shared" si="121"/>
        <v>20000</v>
      </c>
      <c r="AM344" s="160"/>
      <c r="AN344" s="146"/>
      <c r="AO344" s="146"/>
      <c r="AP344" s="146"/>
      <c r="AQ344" s="146"/>
      <c r="AR344" s="138">
        <f t="shared" si="123"/>
        <v>0</v>
      </c>
      <c r="AS344" s="160"/>
      <c r="AT344" s="146"/>
      <c r="AU344" s="146"/>
      <c r="AV344" s="146"/>
      <c r="AW344" s="146"/>
      <c r="AX344" s="138">
        <f t="shared" si="124"/>
        <v>0</v>
      </c>
      <c r="AY344" s="172"/>
      <c r="AZ344" s="137"/>
      <c r="BA344" s="137"/>
      <c r="BB344" s="137"/>
      <c r="BC344" s="137"/>
      <c r="BD344" s="138">
        <f t="shared" si="125"/>
        <v>0</v>
      </c>
      <c r="BE344" s="172">
        <f t="shared" si="109"/>
        <v>0</v>
      </c>
      <c r="BF344" s="137">
        <f t="shared" si="110"/>
        <v>30550</v>
      </c>
      <c r="BG344" s="137">
        <f t="shared" si="111"/>
        <v>0</v>
      </c>
      <c r="BH344" s="137">
        <f t="shared" si="112"/>
        <v>0</v>
      </c>
      <c r="BI344" s="137">
        <f t="shared" si="113"/>
        <v>67000</v>
      </c>
      <c r="BJ344" s="173">
        <f t="shared" si="114"/>
        <v>97550</v>
      </c>
      <c r="BK344" s="172">
        <f t="shared" si="115"/>
        <v>0</v>
      </c>
      <c r="BL344" s="137">
        <f t="shared" si="116"/>
        <v>0</v>
      </c>
      <c r="BM344" s="137">
        <f t="shared" si="117"/>
        <v>0</v>
      </c>
      <c r="BN344" s="137">
        <f t="shared" si="118"/>
        <v>0</v>
      </c>
      <c r="BO344" s="137">
        <f t="shared" si="119"/>
        <v>0</v>
      </c>
      <c r="BP344" s="173">
        <f t="shared" si="127"/>
        <v>0</v>
      </c>
      <c r="BQ344" s="140"/>
      <c r="BR344" s="141"/>
      <c r="BS344" s="142"/>
      <c r="BT344" s="146"/>
      <c r="BU344" s="142"/>
      <c r="BV344" s="144"/>
      <c r="BW344" s="145"/>
      <c r="BX344" s="142"/>
      <c r="BY344" s="144"/>
    </row>
    <row r="345" spans="1:77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26"/>
        <v>8775</v>
      </c>
      <c r="O345" s="366"/>
      <c r="P345" s="174"/>
      <c r="Q345" s="174"/>
      <c r="R345" s="174"/>
      <c r="S345" s="174"/>
      <c r="T345" s="367">
        <f t="shared" si="120"/>
        <v>0</v>
      </c>
      <c r="U345" s="172"/>
      <c r="V345" s="137"/>
      <c r="W345" s="137"/>
      <c r="X345" s="137"/>
      <c r="Y345" s="137">
        <v>15200</v>
      </c>
      <c r="Z345" s="138">
        <f t="shared" si="122"/>
        <v>15200</v>
      </c>
      <c r="AA345" s="160"/>
      <c r="AB345" s="146"/>
      <c r="AC345" s="146"/>
      <c r="AD345" s="146"/>
      <c r="AE345" s="146">
        <v>14000</v>
      </c>
      <c r="AF345" s="138">
        <f t="shared" si="108"/>
        <v>14000</v>
      </c>
      <c r="AG345" s="205"/>
      <c r="AH345" s="146"/>
      <c r="AI345" s="146"/>
      <c r="AJ345" s="146"/>
      <c r="AK345" s="146">
        <v>5000</v>
      </c>
      <c r="AL345" s="138">
        <f t="shared" si="121"/>
        <v>5000</v>
      </c>
      <c r="AM345" s="160"/>
      <c r="AN345" s="146"/>
      <c r="AO345" s="146"/>
      <c r="AP345" s="146"/>
      <c r="AQ345" s="146"/>
      <c r="AR345" s="138">
        <f t="shared" si="123"/>
        <v>0</v>
      </c>
      <c r="AS345" s="160"/>
      <c r="AT345" s="146"/>
      <c r="AU345" s="146"/>
      <c r="AV345" s="146"/>
      <c r="AW345" s="146"/>
      <c r="AX345" s="138">
        <f t="shared" si="124"/>
        <v>0</v>
      </c>
      <c r="AY345" s="172"/>
      <c r="AZ345" s="137"/>
      <c r="BA345" s="137"/>
      <c r="BB345" s="137"/>
      <c r="BC345" s="137"/>
      <c r="BD345" s="138">
        <f t="shared" si="125"/>
        <v>0</v>
      </c>
      <c r="BE345" s="172">
        <f t="shared" si="109"/>
        <v>0</v>
      </c>
      <c r="BF345" s="137">
        <f t="shared" si="110"/>
        <v>8775</v>
      </c>
      <c r="BG345" s="137">
        <f t="shared" si="111"/>
        <v>0</v>
      </c>
      <c r="BH345" s="137">
        <f t="shared" si="112"/>
        <v>0</v>
      </c>
      <c r="BI345" s="137">
        <f t="shared" si="113"/>
        <v>34200</v>
      </c>
      <c r="BJ345" s="173">
        <f t="shared" si="114"/>
        <v>42975</v>
      </c>
      <c r="BK345" s="172">
        <f t="shared" si="115"/>
        <v>0</v>
      </c>
      <c r="BL345" s="137">
        <f t="shared" si="116"/>
        <v>0</v>
      </c>
      <c r="BM345" s="137">
        <f t="shared" si="117"/>
        <v>0</v>
      </c>
      <c r="BN345" s="137">
        <f t="shared" si="118"/>
        <v>0</v>
      </c>
      <c r="BO345" s="137">
        <f t="shared" si="119"/>
        <v>0</v>
      </c>
      <c r="BP345" s="173">
        <f t="shared" si="127"/>
        <v>0</v>
      </c>
      <c r="BQ345" s="140"/>
      <c r="BR345" s="141"/>
      <c r="BS345" s="142"/>
      <c r="BT345" s="146"/>
      <c r="BU345" s="142"/>
      <c r="BV345" s="144"/>
      <c r="BW345" s="145">
        <v>3480</v>
      </c>
      <c r="BX345" s="142" t="s">
        <v>5170</v>
      </c>
      <c r="BY345" s="144">
        <v>44720</v>
      </c>
    </row>
    <row r="346" spans="1:77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26"/>
        <v>0</v>
      </c>
      <c r="O346" s="366"/>
      <c r="P346" s="174"/>
      <c r="Q346" s="174"/>
      <c r="R346" s="174"/>
      <c r="S346" s="174"/>
      <c r="T346" s="367">
        <f t="shared" si="120"/>
        <v>0</v>
      </c>
      <c r="U346" s="172"/>
      <c r="V346" s="137"/>
      <c r="W346" s="137"/>
      <c r="X346" s="137"/>
      <c r="Y346" s="137">
        <v>33600</v>
      </c>
      <c r="Z346" s="138">
        <f t="shared" si="122"/>
        <v>33600</v>
      </c>
      <c r="AA346" s="160"/>
      <c r="AB346" s="146"/>
      <c r="AC346" s="146"/>
      <c r="AD346" s="146"/>
      <c r="AE346" s="146"/>
      <c r="AF346" s="138">
        <f t="shared" si="108"/>
        <v>0</v>
      </c>
      <c r="AG346" s="205"/>
      <c r="AH346" s="146"/>
      <c r="AI346" s="146"/>
      <c r="AJ346" s="146"/>
      <c r="AK346" s="146"/>
      <c r="AL346" s="138">
        <f t="shared" si="121"/>
        <v>0</v>
      </c>
      <c r="AM346" s="160"/>
      <c r="AN346" s="146"/>
      <c r="AO346" s="146"/>
      <c r="AP346" s="146"/>
      <c r="AQ346" s="146"/>
      <c r="AR346" s="138">
        <f t="shared" si="123"/>
        <v>0</v>
      </c>
      <c r="AS346" s="160"/>
      <c r="AT346" s="146"/>
      <c r="AU346" s="146"/>
      <c r="AV346" s="146"/>
      <c r="AW346" s="146"/>
      <c r="AX346" s="138">
        <f t="shared" si="124"/>
        <v>0</v>
      </c>
      <c r="AY346" s="172"/>
      <c r="AZ346" s="137"/>
      <c r="BA346" s="137"/>
      <c r="BB346" s="137"/>
      <c r="BC346" s="137"/>
      <c r="BD346" s="138">
        <f t="shared" si="125"/>
        <v>0</v>
      </c>
      <c r="BE346" s="172">
        <f t="shared" si="109"/>
        <v>0</v>
      </c>
      <c r="BF346" s="137">
        <f t="shared" si="110"/>
        <v>0</v>
      </c>
      <c r="BG346" s="137">
        <f t="shared" si="111"/>
        <v>0</v>
      </c>
      <c r="BH346" s="137">
        <f t="shared" si="112"/>
        <v>0</v>
      </c>
      <c r="BI346" s="137">
        <f t="shared" si="113"/>
        <v>33600</v>
      </c>
      <c r="BJ346" s="173">
        <f t="shared" si="114"/>
        <v>33600</v>
      </c>
      <c r="BK346" s="172">
        <f t="shared" si="115"/>
        <v>0</v>
      </c>
      <c r="BL346" s="137">
        <f t="shared" si="116"/>
        <v>0</v>
      </c>
      <c r="BM346" s="137">
        <f t="shared" si="117"/>
        <v>0</v>
      </c>
      <c r="BN346" s="137">
        <f t="shared" si="118"/>
        <v>0</v>
      </c>
      <c r="BO346" s="137">
        <f t="shared" si="119"/>
        <v>0</v>
      </c>
      <c r="BP346" s="173">
        <f t="shared" si="127"/>
        <v>0</v>
      </c>
      <c r="BQ346" s="140"/>
      <c r="BR346" s="141"/>
      <c r="BS346" s="142"/>
      <c r="BT346" s="146"/>
      <c r="BU346" s="142"/>
      <c r="BV346" s="144"/>
      <c r="BW346" s="145"/>
      <c r="BX346" s="142"/>
      <c r="BY346" s="144"/>
    </row>
    <row r="347" spans="1:77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26"/>
        <v>57200</v>
      </c>
      <c r="O347" s="366"/>
      <c r="P347" s="174"/>
      <c r="Q347" s="174"/>
      <c r="R347" s="174"/>
      <c r="S347" s="174"/>
      <c r="T347" s="367">
        <f t="shared" si="120"/>
        <v>0</v>
      </c>
      <c r="U347" s="172"/>
      <c r="V347" s="137"/>
      <c r="W347" s="137"/>
      <c r="X347" s="137"/>
      <c r="Y347" s="137"/>
      <c r="Z347" s="138">
        <f t="shared" si="122"/>
        <v>0</v>
      </c>
      <c r="AA347" s="160"/>
      <c r="AB347" s="146"/>
      <c r="AC347" s="146"/>
      <c r="AD347" s="146"/>
      <c r="AE347" s="146"/>
      <c r="AF347" s="138">
        <f t="shared" si="108"/>
        <v>0</v>
      </c>
      <c r="AG347" s="205"/>
      <c r="AH347" s="146"/>
      <c r="AI347" s="146"/>
      <c r="AJ347" s="146"/>
      <c r="AK347" s="146">
        <v>76000</v>
      </c>
      <c r="AL347" s="138">
        <f t="shared" si="121"/>
        <v>76000</v>
      </c>
      <c r="AM347" s="160"/>
      <c r="AN347" s="146"/>
      <c r="AO347" s="146"/>
      <c r="AP347" s="146"/>
      <c r="AQ347" s="146"/>
      <c r="AR347" s="138">
        <f t="shared" si="123"/>
        <v>0</v>
      </c>
      <c r="AS347" s="160"/>
      <c r="AT347" s="146"/>
      <c r="AU347" s="146"/>
      <c r="AV347" s="146"/>
      <c r="AW347" s="146"/>
      <c r="AX347" s="138">
        <f t="shared" si="124"/>
        <v>0</v>
      </c>
      <c r="AY347" s="172"/>
      <c r="AZ347" s="137"/>
      <c r="BA347" s="137"/>
      <c r="BB347" s="137"/>
      <c r="BC347" s="137"/>
      <c r="BD347" s="138">
        <f t="shared" si="125"/>
        <v>0</v>
      </c>
      <c r="BE347" s="172">
        <f t="shared" si="109"/>
        <v>0</v>
      </c>
      <c r="BF347" s="137">
        <f t="shared" si="110"/>
        <v>57200</v>
      </c>
      <c r="BG347" s="137">
        <f t="shared" si="111"/>
        <v>0</v>
      </c>
      <c r="BH347" s="137">
        <f t="shared" si="112"/>
        <v>0</v>
      </c>
      <c r="BI347" s="137">
        <f t="shared" si="113"/>
        <v>76000</v>
      </c>
      <c r="BJ347" s="173">
        <f t="shared" si="114"/>
        <v>133200</v>
      </c>
      <c r="BK347" s="172">
        <f t="shared" si="115"/>
        <v>0</v>
      </c>
      <c r="BL347" s="137">
        <f t="shared" si="116"/>
        <v>0</v>
      </c>
      <c r="BM347" s="137">
        <f t="shared" si="117"/>
        <v>0</v>
      </c>
      <c r="BN347" s="137">
        <f t="shared" si="118"/>
        <v>0</v>
      </c>
      <c r="BO347" s="137">
        <f t="shared" si="119"/>
        <v>0</v>
      </c>
      <c r="BP347" s="173">
        <f t="shared" si="127"/>
        <v>0</v>
      </c>
      <c r="BQ347" s="140"/>
      <c r="BR347" s="141"/>
      <c r="BS347" s="142"/>
      <c r="BT347" s="146"/>
      <c r="BU347" s="142"/>
      <c r="BV347" s="144"/>
      <c r="BW347" s="145"/>
      <c r="BX347" s="142"/>
      <c r="BY347" s="144"/>
    </row>
    <row r="348" spans="1:77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26"/>
        <v>0</v>
      </c>
      <c r="O348" s="366"/>
      <c r="P348" s="174"/>
      <c r="Q348" s="174"/>
      <c r="R348" s="174"/>
      <c r="S348" s="174"/>
      <c r="T348" s="367">
        <f t="shared" si="120"/>
        <v>0</v>
      </c>
      <c r="U348" s="172"/>
      <c r="V348" s="137"/>
      <c r="W348" s="137"/>
      <c r="X348" s="137"/>
      <c r="Y348" s="137">
        <v>19200</v>
      </c>
      <c r="Z348" s="138">
        <f t="shared" si="122"/>
        <v>19200</v>
      </c>
      <c r="AA348" s="160"/>
      <c r="AB348" s="146"/>
      <c r="AC348" s="146"/>
      <c r="AD348" s="146"/>
      <c r="AE348" s="146"/>
      <c r="AF348" s="138">
        <f t="shared" si="108"/>
        <v>0</v>
      </c>
      <c r="AG348" s="205"/>
      <c r="AH348" s="146"/>
      <c r="AI348" s="146"/>
      <c r="AJ348" s="146"/>
      <c r="AK348" s="146"/>
      <c r="AL348" s="138">
        <f t="shared" si="121"/>
        <v>0</v>
      </c>
      <c r="AM348" s="160"/>
      <c r="AN348" s="146"/>
      <c r="AO348" s="146"/>
      <c r="AP348" s="146"/>
      <c r="AQ348" s="146"/>
      <c r="AR348" s="138">
        <f t="shared" si="123"/>
        <v>0</v>
      </c>
      <c r="AS348" s="160"/>
      <c r="AT348" s="146"/>
      <c r="AU348" s="146"/>
      <c r="AV348" s="146"/>
      <c r="AW348" s="146"/>
      <c r="AX348" s="138">
        <f t="shared" si="124"/>
        <v>0</v>
      </c>
      <c r="AY348" s="172"/>
      <c r="AZ348" s="137"/>
      <c r="BA348" s="137"/>
      <c r="BB348" s="137"/>
      <c r="BC348" s="137"/>
      <c r="BD348" s="138">
        <f t="shared" si="125"/>
        <v>0</v>
      </c>
      <c r="BE348" s="172">
        <f t="shared" si="109"/>
        <v>0</v>
      </c>
      <c r="BF348" s="137">
        <f t="shared" si="110"/>
        <v>0</v>
      </c>
      <c r="BG348" s="137">
        <f t="shared" si="111"/>
        <v>0</v>
      </c>
      <c r="BH348" s="137">
        <f t="shared" si="112"/>
        <v>0</v>
      </c>
      <c r="BI348" s="137">
        <f t="shared" si="113"/>
        <v>19200</v>
      </c>
      <c r="BJ348" s="173">
        <f t="shared" si="114"/>
        <v>19200</v>
      </c>
      <c r="BK348" s="172">
        <f t="shared" si="115"/>
        <v>0</v>
      </c>
      <c r="BL348" s="137">
        <f t="shared" si="116"/>
        <v>0</v>
      </c>
      <c r="BM348" s="137">
        <f t="shared" si="117"/>
        <v>0</v>
      </c>
      <c r="BN348" s="137">
        <f t="shared" si="118"/>
        <v>0</v>
      </c>
      <c r="BO348" s="137">
        <f t="shared" si="119"/>
        <v>0</v>
      </c>
      <c r="BP348" s="173">
        <f t="shared" si="127"/>
        <v>0</v>
      </c>
      <c r="BQ348" s="140"/>
      <c r="BR348" s="141"/>
      <c r="BS348" s="142"/>
      <c r="BT348" s="146"/>
      <c r="BU348" s="142"/>
      <c r="BV348" s="144"/>
      <c r="BW348" s="145"/>
      <c r="BX348" s="142"/>
      <c r="BY348" s="144"/>
    </row>
    <row r="349" spans="1:77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26"/>
        <v>0</v>
      </c>
      <c r="O349" s="366"/>
      <c r="P349" s="174"/>
      <c r="Q349" s="174"/>
      <c r="R349" s="174"/>
      <c r="S349" s="174"/>
      <c r="T349" s="367">
        <f t="shared" si="120"/>
        <v>0</v>
      </c>
      <c r="U349" s="172"/>
      <c r="V349" s="137"/>
      <c r="W349" s="137"/>
      <c r="X349" s="137"/>
      <c r="Y349" s="137">
        <v>183200</v>
      </c>
      <c r="Z349" s="138">
        <f t="shared" si="122"/>
        <v>183200</v>
      </c>
      <c r="AA349" s="160"/>
      <c r="AB349" s="146"/>
      <c r="AC349" s="146"/>
      <c r="AD349" s="146"/>
      <c r="AE349" s="146"/>
      <c r="AF349" s="138">
        <f t="shared" si="108"/>
        <v>0</v>
      </c>
      <c r="AG349" s="205"/>
      <c r="AH349" s="146"/>
      <c r="AI349" s="146"/>
      <c r="AJ349" s="146"/>
      <c r="AK349" s="146"/>
      <c r="AL349" s="138">
        <f t="shared" si="121"/>
        <v>0</v>
      </c>
      <c r="AM349" s="160"/>
      <c r="AN349" s="146"/>
      <c r="AO349" s="146"/>
      <c r="AP349" s="146"/>
      <c r="AQ349" s="146"/>
      <c r="AR349" s="138">
        <f t="shared" si="123"/>
        <v>0</v>
      </c>
      <c r="AS349" s="160"/>
      <c r="AT349" s="146"/>
      <c r="AU349" s="146"/>
      <c r="AV349" s="146"/>
      <c r="AW349" s="146"/>
      <c r="AX349" s="138">
        <f t="shared" si="124"/>
        <v>0</v>
      </c>
      <c r="AY349" s="172"/>
      <c r="AZ349" s="137"/>
      <c r="BA349" s="137"/>
      <c r="BB349" s="137"/>
      <c r="BC349" s="137"/>
      <c r="BD349" s="138">
        <f t="shared" si="125"/>
        <v>0</v>
      </c>
      <c r="BE349" s="172">
        <f t="shared" si="109"/>
        <v>0</v>
      </c>
      <c r="BF349" s="137">
        <f t="shared" si="110"/>
        <v>0</v>
      </c>
      <c r="BG349" s="137">
        <f t="shared" si="111"/>
        <v>0</v>
      </c>
      <c r="BH349" s="137">
        <f t="shared" si="112"/>
        <v>0</v>
      </c>
      <c r="BI349" s="137">
        <f t="shared" si="113"/>
        <v>183200</v>
      </c>
      <c r="BJ349" s="173">
        <f t="shared" si="114"/>
        <v>183200</v>
      </c>
      <c r="BK349" s="172">
        <f t="shared" si="115"/>
        <v>0</v>
      </c>
      <c r="BL349" s="137">
        <f t="shared" si="116"/>
        <v>0</v>
      </c>
      <c r="BM349" s="137">
        <f t="shared" si="117"/>
        <v>0</v>
      </c>
      <c r="BN349" s="137">
        <f t="shared" si="118"/>
        <v>0</v>
      </c>
      <c r="BO349" s="137">
        <f t="shared" si="119"/>
        <v>0</v>
      </c>
      <c r="BP349" s="173">
        <f t="shared" si="127"/>
        <v>0</v>
      </c>
      <c r="BQ349" s="140"/>
      <c r="BR349" s="141"/>
      <c r="BS349" s="142"/>
      <c r="BT349" s="146"/>
      <c r="BU349" s="142"/>
      <c r="BV349" s="144"/>
      <c r="BW349" s="145"/>
      <c r="BX349" s="142"/>
      <c r="BY349" s="144"/>
    </row>
    <row r="350" spans="1:77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26"/>
        <v>114400</v>
      </c>
      <c r="O350" s="366"/>
      <c r="P350" s="174"/>
      <c r="Q350" s="174"/>
      <c r="R350" s="174"/>
      <c r="S350" s="174"/>
      <c r="T350" s="367">
        <f t="shared" si="120"/>
        <v>0</v>
      </c>
      <c r="U350" s="172"/>
      <c r="V350" s="137"/>
      <c r="W350" s="137"/>
      <c r="X350" s="137"/>
      <c r="Y350" s="137"/>
      <c r="Z350" s="138">
        <f t="shared" si="122"/>
        <v>0</v>
      </c>
      <c r="AA350" s="160"/>
      <c r="AB350" s="146"/>
      <c r="AC350" s="146"/>
      <c r="AD350" s="146"/>
      <c r="AE350" s="146"/>
      <c r="AF350" s="138">
        <f t="shared" si="108"/>
        <v>0</v>
      </c>
      <c r="AG350" s="205"/>
      <c r="AH350" s="146"/>
      <c r="AI350" s="146"/>
      <c r="AJ350" s="146"/>
      <c r="AK350" s="146">
        <v>60000</v>
      </c>
      <c r="AL350" s="138">
        <f t="shared" si="121"/>
        <v>60000</v>
      </c>
      <c r="AM350" s="160"/>
      <c r="AN350" s="146"/>
      <c r="AO350" s="146"/>
      <c r="AP350" s="146"/>
      <c r="AQ350" s="146"/>
      <c r="AR350" s="138">
        <f t="shared" si="123"/>
        <v>0</v>
      </c>
      <c r="AS350" s="160"/>
      <c r="AT350" s="146"/>
      <c r="AU350" s="146"/>
      <c r="AV350" s="146"/>
      <c r="AW350" s="146"/>
      <c r="AX350" s="138">
        <f t="shared" si="124"/>
        <v>0</v>
      </c>
      <c r="AY350" s="172"/>
      <c r="AZ350" s="137"/>
      <c r="BA350" s="137"/>
      <c r="BB350" s="137"/>
      <c r="BC350" s="137"/>
      <c r="BD350" s="138">
        <f t="shared" si="125"/>
        <v>0</v>
      </c>
      <c r="BE350" s="172">
        <f t="shared" si="109"/>
        <v>0</v>
      </c>
      <c r="BF350" s="137">
        <f t="shared" si="110"/>
        <v>114400</v>
      </c>
      <c r="BG350" s="137">
        <f t="shared" si="111"/>
        <v>0</v>
      </c>
      <c r="BH350" s="137">
        <f t="shared" si="112"/>
        <v>0</v>
      </c>
      <c r="BI350" s="137">
        <f t="shared" si="113"/>
        <v>60000</v>
      </c>
      <c r="BJ350" s="173">
        <f t="shared" si="114"/>
        <v>174400</v>
      </c>
      <c r="BK350" s="172">
        <f t="shared" si="115"/>
        <v>0</v>
      </c>
      <c r="BL350" s="137">
        <f t="shared" si="116"/>
        <v>0</v>
      </c>
      <c r="BM350" s="137">
        <f t="shared" si="117"/>
        <v>0</v>
      </c>
      <c r="BN350" s="137">
        <f t="shared" si="118"/>
        <v>0</v>
      </c>
      <c r="BO350" s="137">
        <f t="shared" si="119"/>
        <v>0</v>
      </c>
      <c r="BP350" s="173">
        <f t="shared" si="127"/>
        <v>0</v>
      </c>
      <c r="BQ350" s="140"/>
      <c r="BR350" s="141"/>
      <c r="BS350" s="142"/>
      <c r="BT350" s="146"/>
      <c r="BU350" s="142"/>
      <c r="BV350" s="144"/>
      <c r="BW350" s="145"/>
      <c r="BX350" s="142"/>
      <c r="BY350" s="144"/>
    </row>
    <row r="351" spans="1:77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26"/>
        <v>93925</v>
      </c>
      <c r="O351" s="366"/>
      <c r="P351" s="174"/>
      <c r="Q351" s="174"/>
      <c r="R351" s="174"/>
      <c r="S351" s="174"/>
      <c r="T351" s="367">
        <f t="shared" si="120"/>
        <v>0</v>
      </c>
      <c r="U351" s="172"/>
      <c r="V351" s="137"/>
      <c r="W351" s="137"/>
      <c r="X351" s="137"/>
      <c r="Y351" s="137"/>
      <c r="Z351" s="138">
        <f t="shared" si="122"/>
        <v>0</v>
      </c>
      <c r="AA351" s="160"/>
      <c r="AB351" s="146"/>
      <c r="AC351" s="146"/>
      <c r="AD351" s="146"/>
      <c r="AE351" s="146">
        <v>344000</v>
      </c>
      <c r="AF351" s="138">
        <f t="shared" si="108"/>
        <v>344000</v>
      </c>
      <c r="AG351" s="205"/>
      <c r="AH351" s="146"/>
      <c r="AI351" s="146"/>
      <c r="AJ351" s="146"/>
      <c r="AK351" s="146">
        <v>61000</v>
      </c>
      <c r="AL351" s="138">
        <f t="shared" si="121"/>
        <v>61000</v>
      </c>
      <c r="AM351" s="160"/>
      <c r="AN351" s="146"/>
      <c r="AO351" s="146"/>
      <c r="AP351" s="146"/>
      <c r="AQ351" s="146"/>
      <c r="AR351" s="138">
        <f t="shared" si="123"/>
        <v>0</v>
      </c>
      <c r="AS351" s="160"/>
      <c r="AT351" s="146"/>
      <c r="AU351" s="146"/>
      <c r="AV351" s="146"/>
      <c r="AW351" s="146"/>
      <c r="AX351" s="138">
        <f t="shared" si="124"/>
        <v>0</v>
      </c>
      <c r="AY351" s="172"/>
      <c r="AZ351" s="137"/>
      <c r="BA351" s="137"/>
      <c r="BB351" s="137"/>
      <c r="BC351" s="137"/>
      <c r="BD351" s="138">
        <f t="shared" si="125"/>
        <v>0</v>
      </c>
      <c r="BE351" s="172">
        <f t="shared" si="109"/>
        <v>0</v>
      </c>
      <c r="BF351" s="137">
        <f t="shared" si="110"/>
        <v>93925</v>
      </c>
      <c r="BG351" s="137">
        <f t="shared" si="111"/>
        <v>0</v>
      </c>
      <c r="BH351" s="137">
        <f t="shared" si="112"/>
        <v>0</v>
      </c>
      <c r="BI351" s="137">
        <f t="shared" si="113"/>
        <v>405000</v>
      </c>
      <c r="BJ351" s="173">
        <f t="shared" si="114"/>
        <v>498925</v>
      </c>
      <c r="BK351" s="172">
        <f t="shared" si="115"/>
        <v>0</v>
      </c>
      <c r="BL351" s="137">
        <f t="shared" si="116"/>
        <v>0</v>
      </c>
      <c r="BM351" s="137">
        <f t="shared" si="117"/>
        <v>0</v>
      </c>
      <c r="BN351" s="137">
        <f t="shared" si="118"/>
        <v>0</v>
      </c>
      <c r="BO351" s="137">
        <f t="shared" si="119"/>
        <v>0</v>
      </c>
      <c r="BP351" s="173">
        <f t="shared" si="127"/>
        <v>0</v>
      </c>
      <c r="BQ351" s="140"/>
      <c r="BR351" s="141"/>
      <c r="BS351" s="142"/>
      <c r="BT351" s="146"/>
      <c r="BU351" s="142"/>
      <c r="BV351" s="144"/>
      <c r="BW351" s="145"/>
      <c r="BX351" s="142"/>
      <c r="BY351" s="144"/>
    </row>
    <row r="352" spans="1:77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26"/>
        <v>0</v>
      </c>
      <c r="O352" s="366"/>
      <c r="P352" s="174"/>
      <c r="Q352" s="174"/>
      <c r="R352" s="174"/>
      <c r="S352" s="174"/>
      <c r="T352" s="367">
        <f t="shared" si="120"/>
        <v>0</v>
      </c>
      <c r="U352" s="172"/>
      <c r="V352" s="137"/>
      <c r="W352" s="137"/>
      <c r="X352" s="137"/>
      <c r="Y352" s="137"/>
      <c r="Z352" s="138">
        <f t="shared" si="122"/>
        <v>0</v>
      </c>
      <c r="AA352" s="160"/>
      <c r="AB352" s="146"/>
      <c r="AC352" s="146"/>
      <c r="AD352" s="146"/>
      <c r="AE352" s="146"/>
      <c r="AF352" s="138">
        <f t="shared" si="108"/>
        <v>0</v>
      </c>
      <c r="AG352" s="205"/>
      <c r="AH352" s="146"/>
      <c r="AI352" s="146"/>
      <c r="AJ352" s="146"/>
      <c r="AK352" s="146"/>
      <c r="AL352" s="138">
        <f t="shared" si="121"/>
        <v>0</v>
      </c>
      <c r="AM352" s="160"/>
      <c r="AN352" s="146"/>
      <c r="AO352" s="146"/>
      <c r="AP352" s="146"/>
      <c r="AQ352" s="146"/>
      <c r="AR352" s="138">
        <f t="shared" si="123"/>
        <v>0</v>
      </c>
      <c r="AS352" s="160"/>
      <c r="AT352" s="146"/>
      <c r="AU352" s="146"/>
      <c r="AV352" s="146"/>
      <c r="AW352" s="146"/>
      <c r="AX352" s="138">
        <f t="shared" si="124"/>
        <v>0</v>
      </c>
      <c r="AY352" s="172"/>
      <c r="AZ352" s="137"/>
      <c r="BA352" s="137"/>
      <c r="BB352" s="137"/>
      <c r="BC352" s="137"/>
      <c r="BD352" s="138">
        <f t="shared" si="125"/>
        <v>0</v>
      </c>
      <c r="BE352" s="172">
        <f t="shared" si="109"/>
        <v>0</v>
      </c>
      <c r="BF352" s="137">
        <f t="shared" si="110"/>
        <v>0</v>
      </c>
      <c r="BG352" s="137">
        <f t="shared" si="111"/>
        <v>0</v>
      </c>
      <c r="BH352" s="137">
        <f t="shared" si="112"/>
        <v>0</v>
      </c>
      <c r="BI352" s="137">
        <f t="shared" si="113"/>
        <v>0</v>
      </c>
      <c r="BJ352" s="173">
        <f t="shared" si="114"/>
        <v>0</v>
      </c>
      <c r="BK352" s="172">
        <f t="shared" si="115"/>
        <v>0</v>
      </c>
      <c r="BL352" s="137">
        <f t="shared" si="116"/>
        <v>0</v>
      </c>
      <c r="BM352" s="137">
        <f t="shared" si="117"/>
        <v>0</v>
      </c>
      <c r="BN352" s="137">
        <f t="shared" si="118"/>
        <v>0</v>
      </c>
      <c r="BO352" s="137">
        <f t="shared" si="119"/>
        <v>0</v>
      </c>
      <c r="BP352" s="173">
        <f t="shared" si="127"/>
        <v>0</v>
      </c>
      <c r="BQ352" s="140"/>
      <c r="BR352" s="141"/>
      <c r="BS352" s="142"/>
      <c r="BT352" s="146"/>
      <c r="BU352" s="142"/>
      <c r="BV352" s="144"/>
      <c r="BW352" s="145"/>
      <c r="BX352" s="142"/>
      <c r="BY352" s="144"/>
    </row>
    <row r="353" spans="1:77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26"/>
        <v>0</v>
      </c>
      <c r="O353" s="366"/>
      <c r="P353" s="174"/>
      <c r="Q353" s="174"/>
      <c r="R353" s="174"/>
      <c r="S353" s="174"/>
      <c r="T353" s="367">
        <f t="shared" si="120"/>
        <v>0</v>
      </c>
      <c r="U353" s="172"/>
      <c r="V353" s="137"/>
      <c r="W353" s="137"/>
      <c r="X353" s="137"/>
      <c r="Y353" s="137">
        <v>16000</v>
      </c>
      <c r="Z353" s="138">
        <f t="shared" si="122"/>
        <v>16000</v>
      </c>
      <c r="AA353" s="160"/>
      <c r="AB353" s="146"/>
      <c r="AC353" s="146"/>
      <c r="AD353" s="146"/>
      <c r="AE353" s="146"/>
      <c r="AF353" s="138">
        <f t="shared" si="108"/>
        <v>0</v>
      </c>
      <c r="AG353" s="205"/>
      <c r="AH353" s="146"/>
      <c r="AI353" s="146"/>
      <c r="AJ353" s="146"/>
      <c r="AK353" s="146"/>
      <c r="AL353" s="138">
        <f t="shared" si="121"/>
        <v>0</v>
      </c>
      <c r="AM353" s="160"/>
      <c r="AN353" s="146"/>
      <c r="AO353" s="146"/>
      <c r="AP353" s="146"/>
      <c r="AQ353" s="146"/>
      <c r="AR353" s="138">
        <f t="shared" si="123"/>
        <v>0</v>
      </c>
      <c r="AS353" s="160"/>
      <c r="AT353" s="146"/>
      <c r="AU353" s="146"/>
      <c r="AV353" s="146"/>
      <c r="AW353" s="146"/>
      <c r="AX353" s="138">
        <f t="shared" si="124"/>
        <v>0</v>
      </c>
      <c r="AY353" s="172"/>
      <c r="AZ353" s="137"/>
      <c r="BA353" s="137"/>
      <c r="BB353" s="137"/>
      <c r="BC353" s="137"/>
      <c r="BD353" s="138">
        <f t="shared" si="125"/>
        <v>0</v>
      </c>
      <c r="BE353" s="172">
        <f t="shared" si="109"/>
        <v>0</v>
      </c>
      <c r="BF353" s="137">
        <f t="shared" si="110"/>
        <v>0</v>
      </c>
      <c r="BG353" s="137">
        <f t="shared" si="111"/>
        <v>0</v>
      </c>
      <c r="BH353" s="137">
        <f t="shared" si="112"/>
        <v>0</v>
      </c>
      <c r="BI353" s="137">
        <f t="shared" si="113"/>
        <v>16000</v>
      </c>
      <c r="BJ353" s="173">
        <f t="shared" si="114"/>
        <v>16000</v>
      </c>
      <c r="BK353" s="172">
        <f t="shared" si="115"/>
        <v>0</v>
      </c>
      <c r="BL353" s="137">
        <f t="shared" si="116"/>
        <v>0</v>
      </c>
      <c r="BM353" s="137">
        <f t="shared" si="117"/>
        <v>0</v>
      </c>
      <c r="BN353" s="137">
        <f t="shared" si="118"/>
        <v>0</v>
      </c>
      <c r="BO353" s="137">
        <f t="shared" si="119"/>
        <v>0</v>
      </c>
      <c r="BP353" s="173">
        <f t="shared" si="127"/>
        <v>0</v>
      </c>
      <c r="BQ353" s="140"/>
      <c r="BR353" s="141"/>
      <c r="BS353" s="142"/>
      <c r="BT353" s="146"/>
      <c r="BU353" s="142"/>
      <c r="BV353" s="144"/>
      <c r="BW353" s="145"/>
      <c r="BX353" s="142"/>
      <c r="BY353" s="144"/>
    </row>
    <row r="354" spans="1:77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26"/>
        <v>11375</v>
      </c>
      <c r="O354" s="366"/>
      <c r="P354" s="174"/>
      <c r="Q354" s="174"/>
      <c r="R354" s="174"/>
      <c r="S354" s="174"/>
      <c r="T354" s="367">
        <f t="shared" si="120"/>
        <v>0</v>
      </c>
      <c r="U354" s="172"/>
      <c r="V354" s="137"/>
      <c r="W354" s="137"/>
      <c r="X354" s="137"/>
      <c r="Y354" s="137"/>
      <c r="Z354" s="138">
        <f t="shared" si="122"/>
        <v>0</v>
      </c>
      <c r="AA354" s="160"/>
      <c r="AB354" s="146"/>
      <c r="AC354" s="146"/>
      <c r="AD354" s="146"/>
      <c r="AE354" s="146"/>
      <c r="AF354" s="138">
        <f t="shared" si="108"/>
        <v>0</v>
      </c>
      <c r="AG354" s="205"/>
      <c r="AH354" s="146"/>
      <c r="AI354" s="146"/>
      <c r="AJ354" s="146"/>
      <c r="AK354" s="146">
        <v>22000</v>
      </c>
      <c r="AL354" s="138">
        <f t="shared" si="121"/>
        <v>22000</v>
      </c>
      <c r="AM354" s="160"/>
      <c r="AN354" s="146"/>
      <c r="AO354" s="146"/>
      <c r="AP354" s="146"/>
      <c r="AQ354" s="146"/>
      <c r="AR354" s="138">
        <f t="shared" si="123"/>
        <v>0</v>
      </c>
      <c r="AS354" s="160"/>
      <c r="AT354" s="146"/>
      <c r="AU354" s="146"/>
      <c r="AV354" s="146"/>
      <c r="AW354" s="146"/>
      <c r="AX354" s="138">
        <f t="shared" si="124"/>
        <v>0</v>
      </c>
      <c r="AY354" s="172"/>
      <c r="AZ354" s="137"/>
      <c r="BA354" s="137"/>
      <c r="BB354" s="137"/>
      <c r="BC354" s="137"/>
      <c r="BD354" s="138">
        <f t="shared" si="125"/>
        <v>0</v>
      </c>
      <c r="BE354" s="172">
        <f t="shared" si="109"/>
        <v>0</v>
      </c>
      <c r="BF354" s="137">
        <f t="shared" si="110"/>
        <v>11375</v>
      </c>
      <c r="BG354" s="137">
        <f t="shared" si="111"/>
        <v>0</v>
      </c>
      <c r="BH354" s="137">
        <f t="shared" si="112"/>
        <v>0</v>
      </c>
      <c r="BI354" s="137">
        <f t="shared" si="113"/>
        <v>22000</v>
      </c>
      <c r="BJ354" s="173">
        <f t="shared" si="114"/>
        <v>33375</v>
      </c>
      <c r="BK354" s="172">
        <f t="shared" si="115"/>
        <v>0</v>
      </c>
      <c r="BL354" s="137">
        <f t="shared" si="116"/>
        <v>0</v>
      </c>
      <c r="BM354" s="137">
        <f t="shared" si="117"/>
        <v>0</v>
      </c>
      <c r="BN354" s="137">
        <f t="shared" si="118"/>
        <v>0</v>
      </c>
      <c r="BO354" s="137">
        <f t="shared" si="119"/>
        <v>0</v>
      </c>
      <c r="BP354" s="173">
        <f t="shared" si="127"/>
        <v>0</v>
      </c>
      <c r="BQ354" s="140"/>
      <c r="BR354" s="141"/>
      <c r="BS354" s="142"/>
      <c r="BT354" s="146"/>
      <c r="BU354" s="142"/>
      <c r="BV354" s="144"/>
      <c r="BW354" s="145"/>
      <c r="BX354" s="142"/>
      <c r="BY354" s="144"/>
    </row>
    <row r="355" spans="1:77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26"/>
        <v>29900</v>
      </c>
      <c r="O355" s="366"/>
      <c r="P355" s="174"/>
      <c r="Q355" s="174"/>
      <c r="R355" s="174"/>
      <c r="S355" s="174"/>
      <c r="T355" s="367">
        <f t="shared" si="120"/>
        <v>0</v>
      </c>
      <c r="U355" s="172"/>
      <c r="V355" s="137"/>
      <c r="W355" s="137"/>
      <c r="X355" s="137"/>
      <c r="Y355" s="137">
        <v>16000</v>
      </c>
      <c r="Z355" s="138">
        <f t="shared" si="122"/>
        <v>16000</v>
      </c>
      <c r="AA355" s="160"/>
      <c r="AB355" s="146"/>
      <c r="AC355" s="146"/>
      <c r="AD355" s="146"/>
      <c r="AE355" s="146">
        <v>59000</v>
      </c>
      <c r="AF355" s="138">
        <f t="shared" si="108"/>
        <v>59000</v>
      </c>
      <c r="AG355" s="205"/>
      <c r="AH355" s="146"/>
      <c r="AI355" s="146"/>
      <c r="AJ355" s="146"/>
      <c r="AK355" s="146">
        <v>54000</v>
      </c>
      <c r="AL355" s="138">
        <f t="shared" si="121"/>
        <v>54000</v>
      </c>
      <c r="AM355" s="160"/>
      <c r="AN355" s="146"/>
      <c r="AO355" s="146"/>
      <c r="AP355" s="146"/>
      <c r="AQ355" s="146"/>
      <c r="AR355" s="138">
        <f t="shared" si="123"/>
        <v>0</v>
      </c>
      <c r="AS355" s="160"/>
      <c r="AT355" s="146"/>
      <c r="AU355" s="146"/>
      <c r="AV355" s="146"/>
      <c r="AW355" s="146"/>
      <c r="AX355" s="138">
        <f t="shared" si="124"/>
        <v>0</v>
      </c>
      <c r="AY355" s="172"/>
      <c r="AZ355" s="137"/>
      <c r="BA355" s="137"/>
      <c r="BB355" s="137"/>
      <c r="BC355" s="137"/>
      <c r="BD355" s="138">
        <f t="shared" si="125"/>
        <v>0</v>
      </c>
      <c r="BE355" s="172">
        <f t="shared" si="109"/>
        <v>0</v>
      </c>
      <c r="BF355" s="137">
        <f t="shared" si="110"/>
        <v>29900</v>
      </c>
      <c r="BG355" s="137">
        <f t="shared" si="111"/>
        <v>0</v>
      </c>
      <c r="BH355" s="137">
        <f t="shared" si="112"/>
        <v>0</v>
      </c>
      <c r="BI355" s="137">
        <f t="shared" si="113"/>
        <v>129000</v>
      </c>
      <c r="BJ355" s="173">
        <f t="shared" si="114"/>
        <v>158900</v>
      </c>
      <c r="BK355" s="172">
        <f t="shared" si="115"/>
        <v>0</v>
      </c>
      <c r="BL355" s="137">
        <f t="shared" si="116"/>
        <v>0</v>
      </c>
      <c r="BM355" s="137">
        <f t="shared" si="117"/>
        <v>0</v>
      </c>
      <c r="BN355" s="137">
        <f t="shared" si="118"/>
        <v>0</v>
      </c>
      <c r="BO355" s="137">
        <f t="shared" si="119"/>
        <v>0</v>
      </c>
      <c r="BP355" s="173">
        <f t="shared" si="127"/>
        <v>0</v>
      </c>
      <c r="BQ355" s="140"/>
      <c r="BR355" s="141"/>
      <c r="BS355" s="142"/>
      <c r="BT355" s="146"/>
      <c r="BU355" s="142"/>
      <c r="BV355" s="144"/>
      <c r="BW355" s="145"/>
      <c r="BX355" s="142"/>
      <c r="BY355" s="144"/>
    </row>
    <row r="356" spans="1:77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26"/>
        <v>45825</v>
      </c>
      <c r="O356" s="366"/>
      <c r="P356" s="174"/>
      <c r="Q356" s="174"/>
      <c r="R356" s="174"/>
      <c r="S356" s="174"/>
      <c r="T356" s="367">
        <f t="shared" si="120"/>
        <v>0</v>
      </c>
      <c r="U356" s="172"/>
      <c r="V356" s="137"/>
      <c r="W356" s="137"/>
      <c r="X356" s="137"/>
      <c r="Y356" s="137">
        <v>37600</v>
      </c>
      <c r="Z356" s="138">
        <f t="shared" si="122"/>
        <v>37600</v>
      </c>
      <c r="AA356" s="160"/>
      <c r="AB356" s="146"/>
      <c r="AC356" s="146"/>
      <c r="AD356" s="146"/>
      <c r="AE356" s="146"/>
      <c r="AF356" s="138">
        <f t="shared" si="108"/>
        <v>0</v>
      </c>
      <c r="AG356" s="205"/>
      <c r="AH356" s="146"/>
      <c r="AI356" s="146"/>
      <c r="AJ356" s="146"/>
      <c r="AK356" s="146">
        <v>70000</v>
      </c>
      <c r="AL356" s="138">
        <f t="shared" si="121"/>
        <v>70000</v>
      </c>
      <c r="AM356" s="160"/>
      <c r="AN356" s="146"/>
      <c r="AO356" s="146"/>
      <c r="AP356" s="146"/>
      <c r="AQ356" s="146"/>
      <c r="AR356" s="138">
        <f t="shared" si="123"/>
        <v>0</v>
      </c>
      <c r="AS356" s="160"/>
      <c r="AT356" s="146"/>
      <c r="AU356" s="146"/>
      <c r="AV356" s="146"/>
      <c r="AW356" s="146"/>
      <c r="AX356" s="138">
        <f t="shared" si="124"/>
        <v>0</v>
      </c>
      <c r="AY356" s="172"/>
      <c r="AZ356" s="137"/>
      <c r="BA356" s="137"/>
      <c r="BB356" s="137"/>
      <c r="BC356" s="137"/>
      <c r="BD356" s="138">
        <f t="shared" si="125"/>
        <v>0</v>
      </c>
      <c r="BE356" s="172">
        <f t="shared" si="109"/>
        <v>0</v>
      </c>
      <c r="BF356" s="137">
        <f t="shared" si="110"/>
        <v>45825</v>
      </c>
      <c r="BG356" s="137">
        <f t="shared" si="111"/>
        <v>0</v>
      </c>
      <c r="BH356" s="137">
        <f t="shared" si="112"/>
        <v>0</v>
      </c>
      <c r="BI356" s="137">
        <f t="shared" si="113"/>
        <v>107600</v>
      </c>
      <c r="BJ356" s="173">
        <f t="shared" si="114"/>
        <v>153425</v>
      </c>
      <c r="BK356" s="172">
        <f t="shared" si="115"/>
        <v>0</v>
      </c>
      <c r="BL356" s="137">
        <f t="shared" si="116"/>
        <v>0</v>
      </c>
      <c r="BM356" s="137">
        <f t="shared" si="117"/>
        <v>0</v>
      </c>
      <c r="BN356" s="137">
        <f t="shared" si="118"/>
        <v>0</v>
      </c>
      <c r="BO356" s="137">
        <f t="shared" si="119"/>
        <v>0</v>
      </c>
      <c r="BP356" s="173">
        <f t="shared" si="127"/>
        <v>0</v>
      </c>
      <c r="BQ356" s="140"/>
      <c r="BR356" s="141"/>
      <c r="BS356" s="142"/>
      <c r="BT356" s="146"/>
      <c r="BU356" s="142"/>
      <c r="BV356" s="144"/>
      <c r="BW356" s="145">
        <v>96498</v>
      </c>
      <c r="BX356" s="142" t="s">
        <v>4951</v>
      </c>
      <c r="BY356" s="144">
        <v>44648</v>
      </c>
    </row>
    <row r="357" spans="1:77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4720</v>
      </c>
      <c r="I357" s="366"/>
      <c r="J357" s="174">
        <v>24050</v>
      </c>
      <c r="K357" s="174"/>
      <c r="L357" s="174"/>
      <c r="M357" s="174"/>
      <c r="N357" s="367">
        <f t="shared" si="126"/>
        <v>24050</v>
      </c>
      <c r="O357" s="366"/>
      <c r="P357" s="174"/>
      <c r="Q357" s="174"/>
      <c r="R357" s="174"/>
      <c r="S357" s="174"/>
      <c r="T357" s="367">
        <f t="shared" si="120"/>
        <v>0</v>
      </c>
      <c r="U357" s="172"/>
      <c r="V357" s="137"/>
      <c r="W357" s="137"/>
      <c r="X357" s="137"/>
      <c r="Y357" s="137">
        <v>27200</v>
      </c>
      <c r="Z357" s="138">
        <f t="shared" si="122"/>
        <v>27200</v>
      </c>
      <c r="AA357" s="160"/>
      <c r="AB357" s="146"/>
      <c r="AC357" s="146"/>
      <c r="AD357" s="146"/>
      <c r="AE357" s="146">
        <v>111000</v>
      </c>
      <c r="AF357" s="138">
        <f t="shared" si="108"/>
        <v>111000</v>
      </c>
      <c r="AG357" s="205"/>
      <c r="AH357" s="146"/>
      <c r="AI357" s="146"/>
      <c r="AJ357" s="146"/>
      <c r="AK357" s="146">
        <v>47000</v>
      </c>
      <c r="AL357" s="138">
        <f t="shared" si="121"/>
        <v>47000</v>
      </c>
      <c r="AM357" s="160"/>
      <c r="AN357" s="146"/>
      <c r="AO357" s="146"/>
      <c r="AP357" s="146"/>
      <c r="AQ357" s="146"/>
      <c r="AR357" s="138">
        <f t="shared" si="123"/>
        <v>0</v>
      </c>
      <c r="AS357" s="160"/>
      <c r="AT357" s="146"/>
      <c r="AU357" s="146"/>
      <c r="AV357" s="146"/>
      <c r="AW357" s="146"/>
      <c r="AX357" s="138">
        <f t="shared" si="124"/>
        <v>0</v>
      </c>
      <c r="AY357" s="172"/>
      <c r="AZ357" s="137"/>
      <c r="BA357" s="137"/>
      <c r="BB357" s="137"/>
      <c r="BC357" s="137"/>
      <c r="BD357" s="138">
        <f t="shared" si="125"/>
        <v>0</v>
      </c>
      <c r="BE357" s="172">
        <f t="shared" si="109"/>
        <v>0</v>
      </c>
      <c r="BF357" s="137">
        <f t="shared" si="110"/>
        <v>24050</v>
      </c>
      <c r="BG357" s="137">
        <f t="shared" si="111"/>
        <v>0</v>
      </c>
      <c r="BH357" s="137">
        <f t="shared" si="112"/>
        <v>0</v>
      </c>
      <c r="BI357" s="137">
        <f t="shared" si="113"/>
        <v>185200</v>
      </c>
      <c r="BJ357" s="173">
        <f t="shared" si="114"/>
        <v>209250</v>
      </c>
      <c r="BK357" s="172">
        <f t="shared" si="115"/>
        <v>0</v>
      </c>
      <c r="BL357" s="137">
        <f t="shared" si="116"/>
        <v>0</v>
      </c>
      <c r="BM357" s="137">
        <f t="shared" si="117"/>
        <v>0</v>
      </c>
      <c r="BN357" s="137">
        <f t="shared" si="118"/>
        <v>0</v>
      </c>
      <c r="BO357" s="137">
        <f t="shared" si="119"/>
        <v>0</v>
      </c>
      <c r="BP357" s="173">
        <f t="shared" si="127"/>
        <v>0</v>
      </c>
      <c r="BQ357" s="140"/>
      <c r="BR357" s="141"/>
      <c r="BS357" s="142"/>
      <c r="BT357" s="146"/>
      <c r="BU357" s="142"/>
      <c r="BV357" s="144"/>
      <c r="BW357" s="145"/>
      <c r="BX357" s="142"/>
      <c r="BY357" s="144"/>
    </row>
    <row r="358" spans="1:77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26"/>
        <v>0</v>
      </c>
      <c r="O358" s="366"/>
      <c r="P358" s="174"/>
      <c r="Q358" s="174"/>
      <c r="R358" s="174"/>
      <c r="S358" s="174"/>
      <c r="T358" s="367">
        <f t="shared" si="120"/>
        <v>0</v>
      </c>
      <c r="U358" s="172"/>
      <c r="V358" s="137"/>
      <c r="W358" s="137"/>
      <c r="X358" s="137"/>
      <c r="Y358" s="137">
        <v>16000</v>
      </c>
      <c r="Z358" s="138">
        <f t="shared" si="122"/>
        <v>16000</v>
      </c>
      <c r="AA358" s="160"/>
      <c r="AB358" s="146"/>
      <c r="AC358" s="146"/>
      <c r="AD358" s="146"/>
      <c r="AE358" s="146"/>
      <c r="AF358" s="138">
        <f t="shared" si="108"/>
        <v>0</v>
      </c>
      <c r="AG358" s="205"/>
      <c r="AH358" s="146"/>
      <c r="AI358" s="146"/>
      <c r="AJ358" s="146"/>
      <c r="AK358" s="146"/>
      <c r="AL358" s="138">
        <f t="shared" si="121"/>
        <v>0</v>
      </c>
      <c r="AM358" s="160"/>
      <c r="AN358" s="146"/>
      <c r="AO358" s="146"/>
      <c r="AP358" s="146"/>
      <c r="AQ358" s="146"/>
      <c r="AR358" s="138">
        <f t="shared" si="123"/>
        <v>0</v>
      </c>
      <c r="AS358" s="160"/>
      <c r="AT358" s="146"/>
      <c r="AU358" s="146"/>
      <c r="AV358" s="146"/>
      <c r="AW358" s="146"/>
      <c r="AX358" s="138">
        <f t="shared" si="124"/>
        <v>0</v>
      </c>
      <c r="AY358" s="172"/>
      <c r="AZ358" s="137"/>
      <c r="BA358" s="137"/>
      <c r="BB358" s="137"/>
      <c r="BC358" s="137"/>
      <c r="BD358" s="138">
        <f t="shared" si="125"/>
        <v>0</v>
      </c>
      <c r="BE358" s="172">
        <f t="shared" si="109"/>
        <v>0</v>
      </c>
      <c r="BF358" s="137">
        <f t="shared" si="110"/>
        <v>0</v>
      </c>
      <c r="BG358" s="137">
        <f t="shared" si="111"/>
        <v>0</v>
      </c>
      <c r="BH358" s="137">
        <f t="shared" si="112"/>
        <v>0</v>
      </c>
      <c r="BI358" s="137">
        <f t="shared" si="113"/>
        <v>16000</v>
      </c>
      <c r="BJ358" s="173">
        <f t="shared" si="114"/>
        <v>16000</v>
      </c>
      <c r="BK358" s="172">
        <f t="shared" si="115"/>
        <v>0</v>
      </c>
      <c r="BL358" s="137">
        <f t="shared" si="116"/>
        <v>0</v>
      </c>
      <c r="BM358" s="137">
        <f t="shared" si="117"/>
        <v>0</v>
      </c>
      <c r="BN358" s="137">
        <f t="shared" si="118"/>
        <v>0</v>
      </c>
      <c r="BO358" s="137">
        <f t="shared" si="119"/>
        <v>0</v>
      </c>
      <c r="BP358" s="173">
        <f t="shared" si="127"/>
        <v>0</v>
      </c>
      <c r="BQ358" s="140"/>
      <c r="BR358" s="141"/>
      <c r="BS358" s="142"/>
      <c r="BT358" s="146"/>
      <c r="BU358" s="142"/>
      <c r="BV358" s="144"/>
      <c r="BW358" s="145"/>
      <c r="BX358" s="142"/>
      <c r="BY358" s="144"/>
    </row>
    <row r="359" spans="1:77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26"/>
        <v>0</v>
      </c>
      <c r="O359" s="366"/>
      <c r="P359" s="174"/>
      <c r="Q359" s="174"/>
      <c r="R359" s="174"/>
      <c r="S359" s="174"/>
      <c r="T359" s="367">
        <f t="shared" si="120"/>
        <v>0</v>
      </c>
      <c r="U359" s="172"/>
      <c r="V359" s="137"/>
      <c r="W359" s="137"/>
      <c r="X359" s="137"/>
      <c r="Y359" s="137">
        <v>17600</v>
      </c>
      <c r="Z359" s="138">
        <f t="shared" si="122"/>
        <v>17600</v>
      </c>
      <c r="AA359" s="160"/>
      <c r="AB359" s="146"/>
      <c r="AC359" s="146"/>
      <c r="AD359" s="146"/>
      <c r="AE359" s="146"/>
      <c r="AF359" s="138">
        <f t="shared" si="108"/>
        <v>0</v>
      </c>
      <c r="AG359" s="205"/>
      <c r="AH359" s="146"/>
      <c r="AI359" s="146"/>
      <c r="AJ359" s="146"/>
      <c r="AK359" s="146"/>
      <c r="AL359" s="138">
        <f t="shared" si="121"/>
        <v>0</v>
      </c>
      <c r="AM359" s="160"/>
      <c r="AN359" s="146"/>
      <c r="AO359" s="146"/>
      <c r="AP359" s="146"/>
      <c r="AQ359" s="146"/>
      <c r="AR359" s="138">
        <f t="shared" si="123"/>
        <v>0</v>
      </c>
      <c r="AS359" s="160"/>
      <c r="AT359" s="146"/>
      <c r="AU359" s="146"/>
      <c r="AV359" s="146"/>
      <c r="AW359" s="146"/>
      <c r="AX359" s="138">
        <f t="shared" si="124"/>
        <v>0</v>
      </c>
      <c r="AY359" s="172"/>
      <c r="AZ359" s="137"/>
      <c r="BA359" s="137"/>
      <c r="BB359" s="137"/>
      <c r="BC359" s="137"/>
      <c r="BD359" s="138">
        <f t="shared" si="125"/>
        <v>0</v>
      </c>
      <c r="BE359" s="172">
        <f t="shared" si="109"/>
        <v>0</v>
      </c>
      <c r="BF359" s="137">
        <f t="shared" si="110"/>
        <v>0</v>
      </c>
      <c r="BG359" s="137">
        <f t="shared" si="111"/>
        <v>0</v>
      </c>
      <c r="BH359" s="137">
        <f t="shared" si="112"/>
        <v>0</v>
      </c>
      <c r="BI359" s="137">
        <f t="shared" si="113"/>
        <v>17600</v>
      </c>
      <c r="BJ359" s="173">
        <f t="shared" si="114"/>
        <v>17600</v>
      </c>
      <c r="BK359" s="172">
        <f t="shared" si="115"/>
        <v>0</v>
      </c>
      <c r="BL359" s="137">
        <f t="shared" si="116"/>
        <v>0</v>
      </c>
      <c r="BM359" s="137">
        <f t="shared" si="117"/>
        <v>0</v>
      </c>
      <c r="BN359" s="137">
        <f t="shared" si="118"/>
        <v>0</v>
      </c>
      <c r="BO359" s="137">
        <f t="shared" si="119"/>
        <v>0</v>
      </c>
      <c r="BP359" s="173">
        <f t="shared" si="127"/>
        <v>0</v>
      </c>
      <c r="BQ359" s="140"/>
      <c r="BR359" s="141"/>
      <c r="BS359" s="142"/>
      <c r="BT359" s="146"/>
      <c r="BU359" s="142"/>
      <c r="BV359" s="144"/>
      <c r="BW359" s="145"/>
      <c r="BX359" s="142"/>
      <c r="BY359" s="144"/>
    </row>
    <row r="360" spans="1:77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26"/>
        <v>3250</v>
      </c>
      <c r="O360" s="366"/>
      <c r="P360" s="174"/>
      <c r="Q360" s="174"/>
      <c r="R360" s="174"/>
      <c r="S360" s="174"/>
      <c r="T360" s="367">
        <f t="shared" si="120"/>
        <v>0</v>
      </c>
      <c r="U360" s="172"/>
      <c r="V360" s="137"/>
      <c r="W360" s="137"/>
      <c r="X360" s="137"/>
      <c r="Y360" s="137">
        <v>24000</v>
      </c>
      <c r="Z360" s="138">
        <f t="shared" si="122"/>
        <v>24000</v>
      </c>
      <c r="AA360" s="160"/>
      <c r="AB360" s="146"/>
      <c r="AC360" s="146"/>
      <c r="AD360" s="146"/>
      <c r="AE360" s="146"/>
      <c r="AF360" s="138">
        <f t="shared" si="108"/>
        <v>0</v>
      </c>
      <c r="AG360" s="205"/>
      <c r="AH360" s="146"/>
      <c r="AI360" s="146"/>
      <c r="AJ360" s="146"/>
      <c r="AK360" s="146">
        <v>18000</v>
      </c>
      <c r="AL360" s="138">
        <f t="shared" si="121"/>
        <v>18000</v>
      </c>
      <c r="AM360" s="160"/>
      <c r="AN360" s="146"/>
      <c r="AO360" s="146"/>
      <c r="AP360" s="146"/>
      <c r="AQ360" s="146"/>
      <c r="AR360" s="138">
        <f t="shared" si="123"/>
        <v>0</v>
      </c>
      <c r="AS360" s="160"/>
      <c r="AT360" s="146"/>
      <c r="AU360" s="146"/>
      <c r="AV360" s="146"/>
      <c r="AW360" s="146"/>
      <c r="AX360" s="138">
        <f t="shared" si="124"/>
        <v>0</v>
      </c>
      <c r="AY360" s="172"/>
      <c r="AZ360" s="137"/>
      <c r="BA360" s="137"/>
      <c r="BB360" s="137"/>
      <c r="BC360" s="137"/>
      <c r="BD360" s="138">
        <f t="shared" si="125"/>
        <v>0</v>
      </c>
      <c r="BE360" s="172">
        <f t="shared" si="109"/>
        <v>0</v>
      </c>
      <c r="BF360" s="137">
        <f t="shared" si="110"/>
        <v>3250</v>
      </c>
      <c r="BG360" s="137">
        <f t="shared" si="111"/>
        <v>0</v>
      </c>
      <c r="BH360" s="137">
        <f t="shared" si="112"/>
        <v>0</v>
      </c>
      <c r="BI360" s="137">
        <f t="shared" si="113"/>
        <v>42000</v>
      </c>
      <c r="BJ360" s="173">
        <f t="shared" si="114"/>
        <v>45250</v>
      </c>
      <c r="BK360" s="172">
        <f t="shared" si="115"/>
        <v>0</v>
      </c>
      <c r="BL360" s="137">
        <f t="shared" si="116"/>
        <v>0</v>
      </c>
      <c r="BM360" s="137">
        <f t="shared" si="117"/>
        <v>0</v>
      </c>
      <c r="BN360" s="137">
        <f t="shared" si="118"/>
        <v>0</v>
      </c>
      <c r="BO360" s="137">
        <f t="shared" si="119"/>
        <v>0</v>
      </c>
      <c r="BP360" s="173">
        <f t="shared" si="127"/>
        <v>0</v>
      </c>
      <c r="BQ360" s="140"/>
      <c r="BR360" s="141"/>
      <c r="BS360" s="142"/>
      <c r="BT360" s="146"/>
      <c r="BU360" s="142"/>
      <c r="BV360" s="144"/>
      <c r="BW360" s="145"/>
      <c r="BX360" s="142"/>
      <c r="BY360" s="144"/>
    </row>
    <row r="361" spans="1:77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26"/>
        <v>22100</v>
      </c>
      <c r="O361" s="366"/>
      <c r="P361" s="174"/>
      <c r="Q361" s="174"/>
      <c r="R361" s="174"/>
      <c r="S361" s="174"/>
      <c r="T361" s="367">
        <f t="shared" si="120"/>
        <v>0</v>
      </c>
      <c r="U361" s="172"/>
      <c r="V361" s="137"/>
      <c r="W361" s="137"/>
      <c r="X361" s="137"/>
      <c r="Y361" s="137">
        <v>16000</v>
      </c>
      <c r="Z361" s="138">
        <f t="shared" si="122"/>
        <v>16000</v>
      </c>
      <c r="AA361" s="160"/>
      <c r="AB361" s="146"/>
      <c r="AC361" s="146"/>
      <c r="AD361" s="146"/>
      <c r="AE361" s="146">
        <v>33000</v>
      </c>
      <c r="AF361" s="138">
        <f t="shared" si="108"/>
        <v>33000</v>
      </c>
      <c r="AG361" s="205"/>
      <c r="AH361" s="146"/>
      <c r="AI361" s="146"/>
      <c r="AJ361" s="146"/>
      <c r="AK361" s="146">
        <v>18000</v>
      </c>
      <c r="AL361" s="138">
        <f t="shared" si="121"/>
        <v>18000</v>
      </c>
      <c r="AM361" s="160"/>
      <c r="AN361" s="146"/>
      <c r="AO361" s="146"/>
      <c r="AP361" s="146"/>
      <c r="AQ361" s="146"/>
      <c r="AR361" s="138">
        <f t="shared" si="123"/>
        <v>0</v>
      </c>
      <c r="AS361" s="160"/>
      <c r="AT361" s="146"/>
      <c r="AU361" s="146"/>
      <c r="AV361" s="146"/>
      <c r="AW361" s="146"/>
      <c r="AX361" s="138">
        <f t="shared" si="124"/>
        <v>0</v>
      </c>
      <c r="AY361" s="172"/>
      <c r="AZ361" s="137"/>
      <c r="BA361" s="137"/>
      <c r="BB361" s="137"/>
      <c r="BC361" s="137"/>
      <c r="BD361" s="138">
        <f t="shared" si="125"/>
        <v>0</v>
      </c>
      <c r="BE361" s="172">
        <f t="shared" si="109"/>
        <v>0</v>
      </c>
      <c r="BF361" s="137">
        <f t="shared" si="110"/>
        <v>22100</v>
      </c>
      <c r="BG361" s="137">
        <f t="shared" si="111"/>
        <v>0</v>
      </c>
      <c r="BH361" s="137">
        <f t="shared" si="112"/>
        <v>0</v>
      </c>
      <c r="BI361" s="137">
        <f t="shared" si="113"/>
        <v>67000</v>
      </c>
      <c r="BJ361" s="173">
        <f t="shared" si="114"/>
        <v>89100</v>
      </c>
      <c r="BK361" s="172">
        <f t="shared" si="115"/>
        <v>0</v>
      </c>
      <c r="BL361" s="137">
        <f t="shared" si="116"/>
        <v>0</v>
      </c>
      <c r="BM361" s="137">
        <f t="shared" si="117"/>
        <v>0</v>
      </c>
      <c r="BN361" s="137">
        <f t="shared" si="118"/>
        <v>0</v>
      </c>
      <c r="BO361" s="137">
        <f t="shared" si="119"/>
        <v>0</v>
      </c>
      <c r="BP361" s="173">
        <f t="shared" si="127"/>
        <v>0</v>
      </c>
      <c r="BQ361" s="140"/>
      <c r="BR361" s="141"/>
      <c r="BS361" s="142"/>
      <c r="BT361" s="146"/>
      <c r="BU361" s="142"/>
      <c r="BV361" s="144"/>
      <c r="BW361" s="145"/>
      <c r="BX361" s="142"/>
      <c r="BY361" s="144"/>
    </row>
    <row r="362" spans="1:77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26"/>
        <v>0</v>
      </c>
      <c r="O362" s="366"/>
      <c r="P362" s="174"/>
      <c r="Q362" s="174"/>
      <c r="R362" s="174"/>
      <c r="S362" s="174"/>
      <c r="T362" s="367">
        <f t="shared" si="120"/>
        <v>0</v>
      </c>
      <c r="U362" s="172"/>
      <c r="V362" s="137"/>
      <c r="W362" s="137"/>
      <c r="X362" s="137"/>
      <c r="Y362" s="137">
        <v>14400</v>
      </c>
      <c r="Z362" s="138">
        <f t="shared" si="122"/>
        <v>14400</v>
      </c>
      <c r="AA362" s="160"/>
      <c r="AB362" s="146"/>
      <c r="AC362" s="146"/>
      <c r="AD362" s="146"/>
      <c r="AE362" s="146"/>
      <c r="AF362" s="138">
        <f t="shared" si="108"/>
        <v>0</v>
      </c>
      <c r="AG362" s="205"/>
      <c r="AH362" s="146"/>
      <c r="AI362" s="146"/>
      <c r="AJ362" s="146"/>
      <c r="AK362" s="146"/>
      <c r="AL362" s="138">
        <f t="shared" si="121"/>
        <v>0</v>
      </c>
      <c r="AM362" s="160"/>
      <c r="AN362" s="146"/>
      <c r="AO362" s="146"/>
      <c r="AP362" s="146"/>
      <c r="AQ362" s="146"/>
      <c r="AR362" s="138">
        <f t="shared" si="123"/>
        <v>0</v>
      </c>
      <c r="AS362" s="160"/>
      <c r="AT362" s="146"/>
      <c r="AU362" s="146"/>
      <c r="AV362" s="146"/>
      <c r="AW362" s="146"/>
      <c r="AX362" s="138">
        <f t="shared" si="124"/>
        <v>0</v>
      </c>
      <c r="AY362" s="172"/>
      <c r="AZ362" s="137"/>
      <c r="BA362" s="137"/>
      <c r="BB362" s="137"/>
      <c r="BC362" s="137"/>
      <c r="BD362" s="138">
        <f t="shared" si="125"/>
        <v>0</v>
      </c>
      <c r="BE362" s="172">
        <f t="shared" si="109"/>
        <v>0</v>
      </c>
      <c r="BF362" s="137">
        <f t="shared" si="110"/>
        <v>0</v>
      </c>
      <c r="BG362" s="137">
        <f t="shared" si="111"/>
        <v>0</v>
      </c>
      <c r="BH362" s="137">
        <f t="shared" si="112"/>
        <v>0</v>
      </c>
      <c r="BI362" s="137">
        <f t="shared" si="113"/>
        <v>14400</v>
      </c>
      <c r="BJ362" s="173">
        <f t="shared" si="114"/>
        <v>14400</v>
      </c>
      <c r="BK362" s="172">
        <f t="shared" si="115"/>
        <v>0</v>
      </c>
      <c r="BL362" s="137">
        <f t="shared" si="116"/>
        <v>0</v>
      </c>
      <c r="BM362" s="137">
        <f t="shared" si="117"/>
        <v>0</v>
      </c>
      <c r="BN362" s="137">
        <f t="shared" si="118"/>
        <v>0</v>
      </c>
      <c r="BO362" s="137">
        <f t="shared" si="119"/>
        <v>0</v>
      </c>
      <c r="BP362" s="173">
        <f t="shared" si="127"/>
        <v>0</v>
      </c>
      <c r="BQ362" s="140"/>
      <c r="BR362" s="141"/>
      <c r="BS362" s="142"/>
      <c r="BT362" s="146"/>
      <c r="BU362" s="142"/>
      <c r="BV362" s="144"/>
      <c r="BW362" s="145"/>
      <c r="BX362" s="142"/>
      <c r="BY362" s="144"/>
    </row>
    <row r="363" spans="1:77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26"/>
        <v>0</v>
      </c>
      <c r="O363" s="366"/>
      <c r="P363" s="174"/>
      <c r="Q363" s="174"/>
      <c r="R363" s="174"/>
      <c r="S363" s="174"/>
      <c r="T363" s="367">
        <f t="shared" si="120"/>
        <v>0</v>
      </c>
      <c r="U363" s="172"/>
      <c r="V363" s="137"/>
      <c r="W363" s="137"/>
      <c r="X363" s="137"/>
      <c r="Y363" s="137">
        <v>35200</v>
      </c>
      <c r="Z363" s="138">
        <f t="shared" si="122"/>
        <v>35200</v>
      </c>
      <c r="AA363" s="160"/>
      <c r="AB363" s="146"/>
      <c r="AC363" s="146"/>
      <c r="AD363" s="146"/>
      <c r="AE363" s="146"/>
      <c r="AF363" s="138">
        <f t="shared" si="108"/>
        <v>0</v>
      </c>
      <c r="AG363" s="205"/>
      <c r="AH363" s="146"/>
      <c r="AI363" s="146"/>
      <c r="AJ363" s="146"/>
      <c r="AK363" s="146"/>
      <c r="AL363" s="138">
        <f t="shared" si="121"/>
        <v>0</v>
      </c>
      <c r="AM363" s="160"/>
      <c r="AN363" s="146"/>
      <c r="AO363" s="146"/>
      <c r="AP363" s="146"/>
      <c r="AQ363" s="146"/>
      <c r="AR363" s="138">
        <f t="shared" si="123"/>
        <v>0</v>
      </c>
      <c r="AS363" s="160"/>
      <c r="AT363" s="146"/>
      <c r="AU363" s="146"/>
      <c r="AV363" s="146"/>
      <c r="AW363" s="146"/>
      <c r="AX363" s="138">
        <f t="shared" si="124"/>
        <v>0</v>
      </c>
      <c r="AY363" s="172"/>
      <c r="AZ363" s="137"/>
      <c r="BA363" s="137"/>
      <c r="BB363" s="137"/>
      <c r="BC363" s="137"/>
      <c r="BD363" s="138">
        <f t="shared" si="125"/>
        <v>0</v>
      </c>
      <c r="BE363" s="172">
        <f t="shared" si="109"/>
        <v>0</v>
      </c>
      <c r="BF363" s="137">
        <f t="shared" si="110"/>
        <v>0</v>
      </c>
      <c r="BG363" s="137">
        <f t="shared" si="111"/>
        <v>0</v>
      </c>
      <c r="BH363" s="137">
        <f t="shared" si="112"/>
        <v>0</v>
      </c>
      <c r="BI363" s="137">
        <f t="shared" si="113"/>
        <v>35200</v>
      </c>
      <c r="BJ363" s="173">
        <f t="shared" si="114"/>
        <v>35200</v>
      </c>
      <c r="BK363" s="172">
        <f t="shared" si="115"/>
        <v>0</v>
      </c>
      <c r="BL363" s="137">
        <f t="shared" si="116"/>
        <v>0</v>
      </c>
      <c r="BM363" s="137">
        <f t="shared" si="117"/>
        <v>0</v>
      </c>
      <c r="BN363" s="137">
        <f t="shared" si="118"/>
        <v>0</v>
      </c>
      <c r="BO363" s="137">
        <f t="shared" si="119"/>
        <v>0</v>
      </c>
      <c r="BP363" s="173">
        <f t="shared" si="127"/>
        <v>0</v>
      </c>
      <c r="BQ363" s="140"/>
      <c r="BR363" s="141"/>
      <c r="BS363" s="142"/>
      <c r="BT363" s="146"/>
      <c r="BU363" s="142"/>
      <c r="BV363" s="144"/>
      <c r="BW363" s="145"/>
      <c r="BX363" s="142"/>
      <c r="BY363" s="144"/>
    </row>
    <row r="364" spans="1:77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26"/>
        <v>10400</v>
      </c>
      <c r="O364" s="366"/>
      <c r="P364" s="174"/>
      <c r="Q364" s="174"/>
      <c r="R364" s="174"/>
      <c r="S364" s="174"/>
      <c r="T364" s="367">
        <f t="shared" si="120"/>
        <v>0</v>
      </c>
      <c r="U364" s="172"/>
      <c r="V364" s="137"/>
      <c r="W364" s="137"/>
      <c r="X364" s="137"/>
      <c r="Y364" s="137"/>
      <c r="Z364" s="138">
        <f t="shared" si="122"/>
        <v>0</v>
      </c>
      <c r="AA364" s="160"/>
      <c r="AB364" s="146"/>
      <c r="AC364" s="146"/>
      <c r="AD364" s="146"/>
      <c r="AE364" s="146"/>
      <c r="AF364" s="138">
        <f t="shared" si="108"/>
        <v>0</v>
      </c>
      <c r="AG364" s="205"/>
      <c r="AH364" s="146"/>
      <c r="AI364" s="146"/>
      <c r="AJ364" s="146"/>
      <c r="AK364" s="146">
        <v>48000</v>
      </c>
      <c r="AL364" s="138">
        <f t="shared" si="121"/>
        <v>48000</v>
      </c>
      <c r="AM364" s="160"/>
      <c r="AN364" s="146"/>
      <c r="AO364" s="146"/>
      <c r="AP364" s="146"/>
      <c r="AQ364" s="146"/>
      <c r="AR364" s="138">
        <f t="shared" si="123"/>
        <v>0</v>
      </c>
      <c r="AS364" s="160"/>
      <c r="AT364" s="146"/>
      <c r="AU364" s="146"/>
      <c r="AV364" s="146"/>
      <c r="AW364" s="146"/>
      <c r="AX364" s="138">
        <f t="shared" si="124"/>
        <v>0</v>
      </c>
      <c r="AY364" s="172"/>
      <c r="AZ364" s="137"/>
      <c r="BA364" s="137"/>
      <c r="BB364" s="137"/>
      <c r="BC364" s="137"/>
      <c r="BD364" s="138">
        <f t="shared" si="125"/>
        <v>0</v>
      </c>
      <c r="BE364" s="172">
        <f t="shared" si="109"/>
        <v>0</v>
      </c>
      <c r="BF364" s="137">
        <f t="shared" si="110"/>
        <v>10400</v>
      </c>
      <c r="BG364" s="137">
        <f t="shared" si="111"/>
        <v>0</v>
      </c>
      <c r="BH364" s="137">
        <f t="shared" si="112"/>
        <v>0</v>
      </c>
      <c r="BI364" s="137">
        <f t="shared" si="113"/>
        <v>48000</v>
      </c>
      <c r="BJ364" s="173">
        <f t="shared" si="114"/>
        <v>58400</v>
      </c>
      <c r="BK364" s="172">
        <f t="shared" si="115"/>
        <v>0</v>
      </c>
      <c r="BL364" s="137">
        <f t="shared" si="116"/>
        <v>0</v>
      </c>
      <c r="BM364" s="137">
        <f t="shared" si="117"/>
        <v>0</v>
      </c>
      <c r="BN364" s="137">
        <f t="shared" si="118"/>
        <v>0</v>
      </c>
      <c r="BO364" s="137">
        <f t="shared" si="119"/>
        <v>0</v>
      </c>
      <c r="BP364" s="173">
        <f t="shared" si="127"/>
        <v>0</v>
      </c>
      <c r="BQ364" s="140"/>
      <c r="BR364" s="141"/>
      <c r="BS364" s="142"/>
      <c r="BT364" s="146"/>
      <c r="BU364" s="142"/>
      <c r="BV364" s="144"/>
      <c r="BW364" s="145">
        <v>70201</v>
      </c>
      <c r="BX364" s="142" t="s">
        <v>5195</v>
      </c>
      <c r="BY364" s="144">
        <v>44671</v>
      </c>
    </row>
    <row r="365" spans="1:77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4722</v>
      </c>
      <c r="I365" s="366"/>
      <c r="J365" s="174"/>
      <c r="K365" s="174"/>
      <c r="L365" s="174"/>
      <c r="M365" s="174"/>
      <c r="N365" s="367">
        <f t="shared" si="126"/>
        <v>0</v>
      </c>
      <c r="O365" s="366"/>
      <c r="P365" s="174"/>
      <c r="Q365" s="174"/>
      <c r="R365" s="174"/>
      <c r="S365" s="174"/>
      <c r="T365" s="367">
        <f t="shared" si="120"/>
        <v>0</v>
      </c>
      <c r="U365" s="172"/>
      <c r="V365" s="137"/>
      <c r="W365" s="137"/>
      <c r="X365" s="137"/>
      <c r="Y365" s="137"/>
      <c r="Z365" s="138">
        <f t="shared" si="122"/>
        <v>0</v>
      </c>
      <c r="AA365" s="160"/>
      <c r="AB365" s="146"/>
      <c r="AC365" s="146"/>
      <c r="AD365" s="146"/>
      <c r="AE365" s="146"/>
      <c r="AF365" s="138">
        <f t="shared" si="108"/>
        <v>0</v>
      </c>
      <c r="AG365" s="205"/>
      <c r="AH365" s="146"/>
      <c r="AI365" s="146"/>
      <c r="AJ365" s="146"/>
      <c r="AK365" s="146"/>
      <c r="AL365" s="138">
        <f t="shared" si="121"/>
        <v>0</v>
      </c>
      <c r="AM365" s="160"/>
      <c r="AN365" s="146"/>
      <c r="AO365" s="146"/>
      <c r="AP365" s="146"/>
      <c r="AQ365" s="146">
        <v>212000</v>
      </c>
      <c r="AR365" s="138">
        <f t="shared" si="123"/>
        <v>212000</v>
      </c>
      <c r="AS365" s="160"/>
      <c r="AT365" s="146"/>
      <c r="AU365" s="146"/>
      <c r="AV365" s="146"/>
      <c r="AW365" s="146"/>
      <c r="AX365" s="138">
        <f t="shared" si="124"/>
        <v>0</v>
      </c>
      <c r="AY365" s="172"/>
      <c r="AZ365" s="137"/>
      <c r="BA365" s="137"/>
      <c r="BB365" s="137"/>
      <c r="BC365" s="137"/>
      <c r="BD365" s="138">
        <f t="shared" si="125"/>
        <v>0</v>
      </c>
      <c r="BE365" s="172">
        <f t="shared" si="109"/>
        <v>0</v>
      </c>
      <c r="BF365" s="137">
        <f t="shared" si="110"/>
        <v>0</v>
      </c>
      <c r="BG365" s="137">
        <f t="shared" si="111"/>
        <v>0</v>
      </c>
      <c r="BH365" s="137">
        <f t="shared" si="112"/>
        <v>0</v>
      </c>
      <c r="BI365" s="137">
        <f t="shared" si="113"/>
        <v>212000</v>
      </c>
      <c r="BJ365" s="173">
        <f t="shared" si="114"/>
        <v>212000</v>
      </c>
      <c r="BK365" s="172">
        <f t="shared" si="115"/>
        <v>0</v>
      </c>
      <c r="BL365" s="137">
        <f t="shared" si="116"/>
        <v>0</v>
      </c>
      <c r="BM365" s="137">
        <f t="shared" si="117"/>
        <v>0</v>
      </c>
      <c r="BN365" s="137">
        <f t="shared" si="118"/>
        <v>0</v>
      </c>
      <c r="BO365" s="137">
        <f t="shared" si="119"/>
        <v>0</v>
      </c>
      <c r="BP365" s="173">
        <f t="shared" si="127"/>
        <v>0</v>
      </c>
      <c r="BQ365" s="140"/>
      <c r="BR365" s="141"/>
      <c r="BS365" s="142"/>
      <c r="BT365" s="146"/>
      <c r="BU365" s="142"/>
      <c r="BV365" s="144"/>
      <c r="BW365" s="145"/>
      <c r="BX365" s="142"/>
      <c r="BY365" s="144"/>
    </row>
    <row r="366" spans="1:77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26"/>
        <v>0</v>
      </c>
      <c r="O366" s="366"/>
      <c r="P366" s="174"/>
      <c r="Q366" s="174"/>
      <c r="R366" s="174"/>
      <c r="S366" s="174"/>
      <c r="T366" s="367">
        <f t="shared" si="120"/>
        <v>0</v>
      </c>
      <c r="U366" s="172"/>
      <c r="V366" s="137"/>
      <c r="W366" s="137"/>
      <c r="X366" s="137"/>
      <c r="Y366" s="137">
        <v>48000</v>
      </c>
      <c r="Z366" s="138">
        <f t="shared" si="122"/>
        <v>48000</v>
      </c>
      <c r="AA366" s="160"/>
      <c r="AB366" s="146"/>
      <c r="AC366" s="146"/>
      <c r="AD366" s="146"/>
      <c r="AE366" s="146"/>
      <c r="AF366" s="138">
        <f t="shared" si="108"/>
        <v>0</v>
      </c>
      <c r="AG366" s="205"/>
      <c r="AH366" s="146"/>
      <c r="AI366" s="146"/>
      <c r="AJ366" s="146"/>
      <c r="AK366" s="146"/>
      <c r="AL366" s="138">
        <f t="shared" si="121"/>
        <v>0</v>
      </c>
      <c r="AM366" s="160"/>
      <c r="AN366" s="146"/>
      <c r="AO366" s="146"/>
      <c r="AP366" s="146"/>
      <c r="AQ366" s="146"/>
      <c r="AR366" s="138">
        <f t="shared" si="123"/>
        <v>0</v>
      </c>
      <c r="AS366" s="160"/>
      <c r="AT366" s="146"/>
      <c r="AU366" s="146"/>
      <c r="AV366" s="146"/>
      <c r="AW366" s="146"/>
      <c r="AX366" s="138">
        <f t="shared" si="124"/>
        <v>0</v>
      </c>
      <c r="AY366" s="172"/>
      <c r="AZ366" s="137"/>
      <c r="BA366" s="137"/>
      <c r="BB366" s="137"/>
      <c r="BC366" s="137"/>
      <c r="BD366" s="138">
        <f t="shared" si="125"/>
        <v>0</v>
      </c>
      <c r="BE366" s="172">
        <f t="shared" si="109"/>
        <v>0</v>
      </c>
      <c r="BF366" s="137">
        <f t="shared" si="110"/>
        <v>0</v>
      </c>
      <c r="BG366" s="137">
        <f t="shared" si="111"/>
        <v>0</v>
      </c>
      <c r="BH366" s="137">
        <f t="shared" si="112"/>
        <v>0</v>
      </c>
      <c r="BI366" s="137">
        <f t="shared" si="113"/>
        <v>48000</v>
      </c>
      <c r="BJ366" s="173">
        <f t="shared" si="114"/>
        <v>48000</v>
      </c>
      <c r="BK366" s="172">
        <f t="shared" si="115"/>
        <v>0</v>
      </c>
      <c r="BL366" s="137">
        <f t="shared" si="116"/>
        <v>0</v>
      </c>
      <c r="BM366" s="137">
        <f t="shared" si="117"/>
        <v>0</v>
      </c>
      <c r="BN366" s="137">
        <f t="shared" si="118"/>
        <v>0</v>
      </c>
      <c r="BO366" s="137">
        <f t="shared" si="119"/>
        <v>0</v>
      </c>
      <c r="BP366" s="173">
        <f t="shared" si="127"/>
        <v>0</v>
      </c>
      <c r="BQ366" s="140"/>
      <c r="BR366" s="141"/>
      <c r="BS366" s="142"/>
      <c r="BT366" s="146"/>
      <c r="BU366" s="142"/>
      <c r="BV366" s="144"/>
      <c r="BW366" s="145"/>
      <c r="BX366" s="142"/>
      <c r="BY366" s="144"/>
    </row>
    <row r="367" spans="1:77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26"/>
        <v>0</v>
      </c>
      <c r="O367" s="366"/>
      <c r="P367" s="174"/>
      <c r="Q367" s="174"/>
      <c r="R367" s="174"/>
      <c r="S367" s="174"/>
      <c r="T367" s="367">
        <f t="shared" si="120"/>
        <v>0</v>
      </c>
      <c r="U367" s="172"/>
      <c r="V367" s="137"/>
      <c r="W367" s="137"/>
      <c r="X367" s="137"/>
      <c r="Y367" s="137">
        <v>24000</v>
      </c>
      <c r="Z367" s="138">
        <f t="shared" si="122"/>
        <v>24000</v>
      </c>
      <c r="AA367" s="160"/>
      <c r="AB367" s="146"/>
      <c r="AC367" s="146"/>
      <c r="AD367" s="146"/>
      <c r="AE367" s="146"/>
      <c r="AF367" s="138">
        <f t="shared" si="108"/>
        <v>0</v>
      </c>
      <c r="AG367" s="205"/>
      <c r="AH367" s="146"/>
      <c r="AI367" s="146"/>
      <c r="AJ367" s="146"/>
      <c r="AK367" s="146"/>
      <c r="AL367" s="138">
        <f t="shared" si="121"/>
        <v>0</v>
      </c>
      <c r="AM367" s="160"/>
      <c r="AN367" s="146"/>
      <c r="AO367" s="146"/>
      <c r="AP367" s="146"/>
      <c r="AQ367" s="146"/>
      <c r="AR367" s="138">
        <f t="shared" si="123"/>
        <v>0</v>
      </c>
      <c r="AS367" s="160"/>
      <c r="AT367" s="146"/>
      <c r="AU367" s="146"/>
      <c r="AV367" s="146"/>
      <c r="AW367" s="146"/>
      <c r="AX367" s="138">
        <f t="shared" si="124"/>
        <v>0</v>
      </c>
      <c r="AY367" s="172"/>
      <c r="AZ367" s="137"/>
      <c r="BA367" s="137"/>
      <c r="BB367" s="137"/>
      <c r="BC367" s="137"/>
      <c r="BD367" s="138">
        <f t="shared" si="125"/>
        <v>0</v>
      </c>
      <c r="BE367" s="172">
        <f t="shared" si="109"/>
        <v>0</v>
      </c>
      <c r="BF367" s="137">
        <f t="shared" si="110"/>
        <v>0</v>
      </c>
      <c r="BG367" s="137">
        <f t="shared" si="111"/>
        <v>0</v>
      </c>
      <c r="BH367" s="137">
        <f t="shared" si="112"/>
        <v>0</v>
      </c>
      <c r="BI367" s="137">
        <f t="shared" si="113"/>
        <v>24000</v>
      </c>
      <c r="BJ367" s="173">
        <f t="shared" si="114"/>
        <v>24000</v>
      </c>
      <c r="BK367" s="172">
        <f t="shared" si="115"/>
        <v>0</v>
      </c>
      <c r="BL367" s="137">
        <f t="shared" si="116"/>
        <v>0</v>
      </c>
      <c r="BM367" s="137">
        <f t="shared" si="117"/>
        <v>0</v>
      </c>
      <c r="BN367" s="137">
        <f t="shared" si="118"/>
        <v>0</v>
      </c>
      <c r="BO367" s="137">
        <f t="shared" si="119"/>
        <v>0</v>
      </c>
      <c r="BP367" s="173">
        <f t="shared" si="127"/>
        <v>0</v>
      </c>
      <c r="BQ367" s="140"/>
      <c r="BR367" s="141"/>
      <c r="BS367" s="142"/>
      <c r="BT367" s="146"/>
      <c r="BU367" s="142"/>
      <c r="BV367" s="144"/>
      <c r="BW367" s="145"/>
      <c r="BX367" s="142"/>
      <c r="BY367" s="144"/>
    </row>
    <row r="368" spans="1:77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26"/>
        <v>14950</v>
      </c>
      <c r="O368" s="366"/>
      <c r="P368" s="174"/>
      <c r="Q368" s="174"/>
      <c r="R368" s="174"/>
      <c r="S368" s="174"/>
      <c r="T368" s="367">
        <f t="shared" si="120"/>
        <v>0</v>
      </c>
      <c r="U368" s="172"/>
      <c r="V368" s="137"/>
      <c r="W368" s="137"/>
      <c r="X368" s="137"/>
      <c r="Y368" s="137"/>
      <c r="Z368" s="138">
        <f t="shared" si="122"/>
        <v>0</v>
      </c>
      <c r="AA368" s="160"/>
      <c r="AB368" s="146"/>
      <c r="AC368" s="146"/>
      <c r="AD368" s="146"/>
      <c r="AE368" s="146"/>
      <c r="AF368" s="138">
        <f t="shared" si="108"/>
        <v>0</v>
      </c>
      <c r="AG368" s="205"/>
      <c r="AH368" s="146"/>
      <c r="AI368" s="146"/>
      <c r="AJ368" s="146"/>
      <c r="AK368" s="146">
        <v>57000</v>
      </c>
      <c r="AL368" s="138">
        <f t="shared" si="121"/>
        <v>57000</v>
      </c>
      <c r="AM368" s="160"/>
      <c r="AN368" s="146"/>
      <c r="AO368" s="146"/>
      <c r="AP368" s="146"/>
      <c r="AQ368" s="146"/>
      <c r="AR368" s="138">
        <f t="shared" si="123"/>
        <v>0</v>
      </c>
      <c r="AS368" s="160"/>
      <c r="AT368" s="146"/>
      <c r="AU368" s="146"/>
      <c r="AV368" s="146"/>
      <c r="AW368" s="146"/>
      <c r="AX368" s="138">
        <f t="shared" si="124"/>
        <v>0</v>
      </c>
      <c r="AY368" s="172"/>
      <c r="AZ368" s="137"/>
      <c r="BA368" s="137"/>
      <c r="BB368" s="137"/>
      <c r="BC368" s="137"/>
      <c r="BD368" s="138">
        <f t="shared" si="125"/>
        <v>0</v>
      </c>
      <c r="BE368" s="172">
        <f t="shared" si="109"/>
        <v>0</v>
      </c>
      <c r="BF368" s="137">
        <f t="shared" si="110"/>
        <v>14950</v>
      </c>
      <c r="BG368" s="137">
        <f t="shared" si="111"/>
        <v>0</v>
      </c>
      <c r="BH368" s="137">
        <f t="shared" si="112"/>
        <v>0</v>
      </c>
      <c r="BI368" s="137">
        <f t="shared" si="113"/>
        <v>57000</v>
      </c>
      <c r="BJ368" s="173">
        <f t="shared" si="114"/>
        <v>71950</v>
      </c>
      <c r="BK368" s="172">
        <f t="shared" si="115"/>
        <v>0</v>
      </c>
      <c r="BL368" s="137">
        <f t="shared" si="116"/>
        <v>0</v>
      </c>
      <c r="BM368" s="137">
        <f t="shared" si="117"/>
        <v>0</v>
      </c>
      <c r="BN368" s="137">
        <f t="shared" si="118"/>
        <v>0</v>
      </c>
      <c r="BO368" s="137">
        <f t="shared" si="119"/>
        <v>0</v>
      </c>
      <c r="BP368" s="173">
        <f t="shared" si="127"/>
        <v>0</v>
      </c>
      <c r="BQ368" s="140"/>
      <c r="BR368" s="141"/>
      <c r="BS368" s="142"/>
      <c r="BT368" s="146"/>
      <c r="BU368" s="142"/>
      <c r="BV368" s="144"/>
      <c r="BW368" s="145">
        <v>49968</v>
      </c>
      <c r="BX368" s="142" t="s">
        <v>5060</v>
      </c>
      <c r="BY368" s="144">
        <v>44700</v>
      </c>
    </row>
    <row r="369" spans="1:77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26"/>
        <v>65000</v>
      </c>
      <c r="O369" s="366"/>
      <c r="P369" s="174"/>
      <c r="Q369" s="174"/>
      <c r="R369" s="174"/>
      <c r="S369" s="174"/>
      <c r="T369" s="367">
        <f t="shared" si="120"/>
        <v>0</v>
      </c>
      <c r="U369" s="172"/>
      <c r="V369" s="137"/>
      <c r="W369" s="137"/>
      <c r="X369" s="137"/>
      <c r="Y369" s="137">
        <v>28000</v>
      </c>
      <c r="Z369" s="138">
        <f t="shared" si="122"/>
        <v>28000</v>
      </c>
      <c r="AA369" s="160"/>
      <c r="AB369" s="146"/>
      <c r="AC369" s="146"/>
      <c r="AD369" s="146"/>
      <c r="AE369" s="146"/>
      <c r="AF369" s="138">
        <f t="shared" si="108"/>
        <v>0</v>
      </c>
      <c r="AG369" s="205"/>
      <c r="AH369" s="146"/>
      <c r="AI369" s="146"/>
      <c r="AJ369" s="146"/>
      <c r="AK369" s="146">
        <v>59000</v>
      </c>
      <c r="AL369" s="138">
        <f t="shared" si="121"/>
        <v>59000</v>
      </c>
      <c r="AM369" s="160"/>
      <c r="AN369" s="146"/>
      <c r="AO369" s="146"/>
      <c r="AP369" s="146"/>
      <c r="AQ369" s="146"/>
      <c r="AR369" s="138">
        <f t="shared" si="123"/>
        <v>0</v>
      </c>
      <c r="AS369" s="160"/>
      <c r="AT369" s="146"/>
      <c r="AU369" s="146"/>
      <c r="AV369" s="146"/>
      <c r="AW369" s="146"/>
      <c r="AX369" s="138">
        <f t="shared" si="124"/>
        <v>0</v>
      </c>
      <c r="AY369" s="172"/>
      <c r="AZ369" s="137"/>
      <c r="BA369" s="137"/>
      <c r="BB369" s="137"/>
      <c r="BC369" s="137"/>
      <c r="BD369" s="138">
        <f t="shared" si="125"/>
        <v>0</v>
      </c>
      <c r="BE369" s="172">
        <f t="shared" si="109"/>
        <v>0</v>
      </c>
      <c r="BF369" s="137">
        <f t="shared" si="110"/>
        <v>65000</v>
      </c>
      <c r="BG369" s="137">
        <f t="shared" si="111"/>
        <v>0</v>
      </c>
      <c r="BH369" s="137">
        <f t="shared" si="112"/>
        <v>0</v>
      </c>
      <c r="BI369" s="137">
        <f t="shared" si="113"/>
        <v>87000</v>
      </c>
      <c r="BJ369" s="173">
        <f t="shared" si="114"/>
        <v>152000</v>
      </c>
      <c r="BK369" s="172">
        <f t="shared" si="115"/>
        <v>0</v>
      </c>
      <c r="BL369" s="137">
        <f t="shared" si="116"/>
        <v>0</v>
      </c>
      <c r="BM369" s="137">
        <f t="shared" si="117"/>
        <v>0</v>
      </c>
      <c r="BN369" s="137">
        <f t="shared" si="118"/>
        <v>0</v>
      </c>
      <c r="BO369" s="137">
        <f t="shared" si="119"/>
        <v>0</v>
      </c>
      <c r="BP369" s="173">
        <f t="shared" si="127"/>
        <v>0</v>
      </c>
      <c r="BQ369" s="140"/>
      <c r="BR369" s="141"/>
      <c r="BS369" s="142"/>
      <c r="BT369" s="146"/>
      <c r="BU369" s="142"/>
      <c r="BV369" s="144"/>
      <c r="BW369" s="145"/>
      <c r="BX369" s="142"/>
      <c r="BY369" s="144"/>
    </row>
    <row r="370" spans="1:77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26"/>
        <v>57200</v>
      </c>
      <c r="O370" s="366"/>
      <c r="P370" s="174"/>
      <c r="Q370" s="174"/>
      <c r="R370" s="174"/>
      <c r="S370" s="174"/>
      <c r="T370" s="367">
        <f t="shared" si="120"/>
        <v>0</v>
      </c>
      <c r="U370" s="172"/>
      <c r="V370" s="137"/>
      <c r="W370" s="137"/>
      <c r="X370" s="137"/>
      <c r="Y370" s="137">
        <v>64000</v>
      </c>
      <c r="Z370" s="138">
        <f t="shared" si="122"/>
        <v>64000</v>
      </c>
      <c r="AA370" s="160"/>
      <c r="AB370" s="146"/>
      <c r="AC370" s="146"/>
      <c r="AD370" s="146"/>
      <c r="AE370" s="146"/>
      <c r="AF370" s="138">
        <f t="shared" si="108"/>
        <v>0</v>
      </c>
      <c r="AG370" s="205"/>
      <c r="AH370" s="146"/>
      <c r="AI370" s="146"/>
      <c r="AJ370" s="146"/>
      <c r="AK370" s="146">
        <v>41000</v>
      </c>
      <c r="AL370" s="138">
        <f t="shared" si="121"/>
        <v>41000</v>
      </c>
      <c r="AM370" s="160"/>
      <c r="AN370" s="146"/>
      <c r="AO370" s="146"/>
      <c r="AP370" s="146"/>
      <c r="AQ370" s="146"/>
      <c r="AR370" s="138">
        <f t="shared" si="123"/>
        <v>0</v>
      </c>
      <c r="AS370" s="160"/>
      <c r="AT370" s="146"/>
      <c r="AU370" s="146"/>
      <c r="AV370" s="146"/>
      <c r="AW370" s="146"/>
      <c r="AX370" s="138">
        <f t="shared" si="124"/>
        <v>0</v>
      </c>
      <c r="AY370" s="172"/>
      <c r="AZ370" s="137"/>
      <c r="BA370" s="137"/>
      <c r="BB370" s="137"/>
      <c r="BC370" s="137"/>
      <c r="BD370" s="138">
        <f t="shared" si="125"/>
        <v>0</v>
      </c>
      <c r="BE370" s="172">
        <f t="shared" si="109"/>
        <v>0</v>
      </c>
      <c r="BF370" s="137">
        <f t="shared" si="110"/>
        <v>57200</v>
      </c>
      <c r="BG370" s="137">
        <f t="shared" si="111"/>
        <v>0</v>
      </c>
      <c r="BH370" s="137">
        <f t="shared" si="112"/>
        <v>0</v>
      </c>
      <c r="BI370" s="137">
        <f t="shared" si="113"/>
        <v>105000</v>
      </c>
      <c r="BJ370" s="173">
        <f t="shared" si="114"/>
        <v>162200</v>
      </c>
      <c r="BK370" s="172">
        <f t="shared" si="115"/>
        <v>0</v>
      </c>
      <c r="BL370" s="137">
        <f t="shared" si="116"/>
        <v>0</v>
      </c>
      <c r="BM370" s="137">
        <f t="shared" si="117"/>
        <v>0</v>
      </c>
      <c r="BN370" s="137">
        <f t="shared" si="118"/>
        <v>0</v>
      </c>
      <c r="BO370" s="137">
        <f t="shared" si="119"/>
        <v>0</v>
      </c>
      <c r="BP370" s="173">
        <f t="shared" si="127"/>
        <v>0</v>
      </c>
      <c r="BQ370" s="140"/>
      <c r="BR370" s="141"/>
      <c r="BS370" s="142"/>
      <c r="BT370" s="146"/>
      <c r="BU370" s="142"/>
      <c r="BV370" s="144"/>
      <c r="BW370" s="145"/>
      <c r="BX370" s="142"/>
      <c r="BY370" s="144"/>
    </row>
    <row r="371" spans="1:77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26"/>
        <v>0</v>
      </c>
      <c r="O371" s="366"/>
      <c r="P371" s="174"/>
      <c r="Q371" s="174"/>
      <c r="R371" s="174"/>
      <c r="S371" s="174"/>
      <c r="T371" s="367">
        <f t="shared" si="120"/>
        <v>0</v>
      </c>
      <c r="U371" s="172"/>
      <c r="V371" s="137"/>
      <c r="W371" s="137"/>
      <c r="X371" s="137"/>
      <c r="Y371" s="137">
        <v>32000</v>
      </c>
      <c r="Z371" s="138">
        <f t="shared" si="122"/>
        <v>32000</v>
      </c>
      <c r="AA371" s="160"/>
      <c r="AB371" s="146"/>
      <c r="AC371" s="146"/>
      <c r="AD371" s="146"/>
      <c r="AE371" s="146"/>
      <c r="AF371" s="138">
        <f t="shared" si="108"/>
        <v>0</v>
      </c>
      <c r="AG371" s="205"/>
      <c r="AH371" s="146"/>
      <c r="AI371" s="146"/>
      <c r="AJ371" s="146"/>
      <c r="AK371" s="146"/>
      <c r="AL371" s="138">
        <f t="shared" si="121"/>
        <v>0</v>
      </c>
      <c r="AM371" s="160"/>
      <c r="AN371" s="146"/>
      <c r="AO371" s="146"/>
      <c r="AP371" s="146"/>
      <c r="AQ371" s="146"/>
      <c r="AR371" s="138">
        <f t="shared" si="123"/>
        <v>0</v>
      </c>
      <c r="AS371" s="160"/>
      <c r="AT371" s="146"/>
      <c r="AU371" s="146"/>
      <c r="AV371" s="146"/>
      <c r="AW371" s="146"/>
      <c r="AX371" s="138">
        <f t="shared" si="124"/>
        <v>0</v>
      </c>
      <c r="AY371" s="172"/>
      <c r="AZ371" s="137"/>
      <c r="BA371" s="137"/>
      <c r="BB371" s="137"/>
      <c r="BC371" s="137"/>
      <c r="BD371" s="138">
        <f t="shared" si="125"/>
        <v>0</v>
      </c>
      <c r="BE371" s="172">
        <f t="shared" si="109"/>
        <v>0</v>
      </c>
      <c r="BF371" s="137">
        <f t="shared" si="110"/>
        <v>0</v>
      </c>
      <c r="BG371" s="137">
        <f t="shared" si="111"/>
        <v>0</v>
      </c>
      <c r="BH371" s="137">
        <f t="shared" si="112"/>
        <v>0</v>
      </c>
      <c r="BI371" s="137">
        <f t="shared" si="113"/>
        <v>32000</v>
      </c>
      <c r="BJ371" s="173">
        <f t="shared" si="114"/>
        <v>32000</v>
      </c>
      <c r="BK371" s="172">
        <f t="shared" si="115"/>
        <v>0</v>
      </c>
      <c r="BL371" s="137">
        <f t="shared" si="116"/>
        <v>0</v>
      </c>
      <c r="BM371" s="137">
        <f t="shared" si="117"/>
        <v>0</v>
      </c>
      <c r="BN371" s="137">
        <f t="shared" si="118"/>
        <v>0</v>
      </c>
      <c r="BO371" s="137">
        <f t="shared" si="119"/>
        <v>0</v>
      </c>
      <c r="BP371" s="173">
        <f t="shared" si="127"/>
        <v>0</v>
      </c>
      <c r="BQ371" s="140"/>
      <c r="BR371" s="141"/>
      <c r="BS371" s="142"/>
      <c r="BT371" s="146"/>
      <c r="BU371" s="142"/>
      <c r="BV371" s="144"/>
      <c r="BW371" s="145"/>
      <c r="BX371" s="142"/>
      <c r="BY371" s="144"/>
    </row>
    <row r="372" spans="1:77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26"/>
        <v>15925</v>
      </c>
      <c r="O372" s="366"/>
      <c r="P372" s="174"/>
      <c r="Q372" s="174"/>
      <c r="R372" s="174"/>
      <c r="S372" s="174"/>
      <c r="T372" s="367">
        <f t="shared" si="120"/>
        <v>0</v>
      </c>
      <c r="U372" s="172"/>
      <c r="V372" s="137"/>
      <c r="W372" s="137"/>
      <c r="X372" s="137"/>
      <c r="Y372" s="137"/>
      <c r="Z372" s="138">
        <f t="shared" si="122"/>
        <v>0</v>
      </c>
      <c r="AA372" s="160"/>
      <c r="AB372" s="146"/>
      <c r="AC372" s="146"/>
      <c r="AD372" s="146"/>
      <c r="AE372" s="146"/>
      <c r="AF372" s="138">
        <f t="shared" si="108"/>
        <v>0</v>
      </c>
      <c r="AG372" s="205"/>
      <c r="AH372" s="146"/>
      <c r="AI372" s="146"/>
      <c r="AJ372" s="146"/>
      <c r="AK372" s="146">
        <v>9000</v>
      </c>
      <c r="AL372" s="138">
        <f t="shared" si="121"/>
        <v>9000</v>
      </c>
      <c r="AM372" s="160"/>
      <c r="AN372" s="146"/>
      <c r="AO372" s="146"/>
      <c r="AP372" s="146"/>
      <c r="AQ372" s="146"/>
      <c r="AR372" s="138">
        <f t="shared" si="123"/>
        <v>0</v>
      </c>
      <c r="AS372" s="160"/>
      <c r="AT372" s="146"/>
      <c r="AU372" s="146"/>
      <c r="AV372" s="146"/>
      <c r="AW372" s="146"/>
      <c r="AX372" s="138">
        <f t="shared" si="124"/>
        <v>0</v>
      </c>
      <c r="AY372" s="172"/>
      <c r="AZ372" s="137"/>
      <c r="BA372" s="137"/>
      <c r="BB372" s="137"/>
      <c r="BC372" s="137"/>
      <c r="BD372" s="138">
        <f t="shared" si="125"/>
        <v>0</v>
      </c>
      <c r="BE372" s="172">
        <f t="shared" si="109"/>
        <v>0</v>
      </c>
      <c r="BF372" s="137">
        <f t="shared" si="110"/>
        <v>15925</v>
      </c>
      <c r="BG372" s="137">
        <f t="shared" si="111"/>
        <v>0</v>
      </c>
      <c r="BH372" s="137">
        <f t="shared" si="112"/>
        <v>0</v>
      </c>
      <c r="BI372" s="137">
        <f t="shared" si="113"/>
        <v>9000</v>
      </c>
      <c r="BJ372" s="173">
        <f t="shared" si="114"/>
        <v>24925</v>
      </c>
      <c r="BK372" s="172">
        <f t="shared" si="115"/>
        <v>0</v>
      </c>
      <c r="BL372" s="137">
        <f t="shared" si="116"/>
        <v>0</v>
      </c>
      <c r="BM372" s="137">
        <f t="shared" si="117"/>
        <v>0</v>
      </c>
      <c r="BN372" s="137">
        <f t="shared" si="118"/>
        <v>0</v>
      </c>
      <c r="BO372" s="137">
        <f t="shared" si="119"/>
        <v>0</v>
      </c>
      <c r="BP372" s="173">
        <f t="shared" si="127"/>
        <v>0</v>
      </c>
      <c r="BQ372" s="140"/>
      <c r="BR372" s="141"/>
      <c r="BS372" s="142"/>
      <c r="BT372" s="146"/>
      <c r="BU372" s="142"/>
      <c r="BV372" s="144"/>
      <c r="BW372" s="145"/>
      <c r="BX372" s="142"/>
      <c r="BY372" s="144"/>
    </row>
    <row r="373" spans="1:77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26"/>
        <v>9425</v>
      </c>
      <c r="O373" s="366"/>
      <c r="P373" s="174"/>
      <c r="Q373" s="174"/>
      <c r="R373" s="174"/>
      <c r="S373" s="174"/>
      <c r="T373" s="367">
        <f t="shared" si="120"/>
        <v>0</v>
      </c>
      <c r="U373" s="172"/>
      <c r="V373" s="137"/>
      <c r="W373" s="137"/>
      <c r="X373" s="137"/>
      <c r="Y373" s="137">
        <v>13600</v>
      </c>
      <c r="Z373" s="138">
        <f t="shared" si="122"/>
        <v>13600</v>
      </c>
      <c r="AA373" s="160"/>
      <c r="AB373" s="146"/>
      <c r="AC373" s="146"/>
      <c r="AD373" s="146"/>
      <c r="AE373" s="146"/>
      <c r="AF373" s="138">
        <f t="shared" si="108"/>
        <v>0</v>
      </c>
      <c r="AG373" s="205"/>
      <c r="AH373" s="146"/>
      <c r="AI373" s="146"/>
      <c r="AJ373" s="146"/>
      <c r="AK373" s="146">
        <v>7000</v>
      </c>
      <c r="AL373" s="138">
        <f t="shared" si="121"/>
        <v>7000</v>
      </c>
      <c r="AM373" s="160"/>
      <c r="AN373" s="146"/>
      <c r="AO373" s="146"/>
      <c r="AP373" s="146"/>
      <c r="AQ373" s="146"/>
      <c r="AR373" s="138">
        <f t="shared" si="123"/>
        <v>0</v>
      </c>
      <c r="AS373" s="160"/>
      <c r="AT373" s="146"/>
      <c r="AU373" s="146"/>
      <c r="AV373" s="146"/>
      <c r="AW373" s="146"/>
      <c r="AX373" s="138">
        <f t="shared" si="124"/>
        <v>0</v>
      </c>
      <c r="AY373" s="172"/>
      <c r="AZ373" s="137"/>
      <c r="BA373" s="137"/>
      <c r="BB373" s="137"/>
      <c r="BC373" s="137"/>
      <c r="BD373" s="138">
        <f t="shared" si="125"/>
        <v>0</v>
      </c>
      <c r="BE373" s="172">
        <f t="shared" si="109"/>
        <v>0</v>
      </c>
      <c r="BF373" s="137">
        <f t="shared" si="110"/>
        <v>9425</v>
      </c>
      <c r="BG373" s="137">
        <f t="shared" si="111"/>
        <v>0</v>
      </c>
      <c r="BH373" s="137">
        <f t="shared" si="112"/>
        <v>0</v>
      </c>
      <c r="BI373" s="137">
        <f t="shared" si="113"/>
        <v>20600</v>
      </c>
      <c r="BJ373" s="173">
        <f t="shared" si="114"/>
        <v>30025</v>
      </c>
      <c r="BK373" s="172">
        <f t="shared" si="115"/>
        <v>0</v>
      </c>
      <c r="BL373" s="137">
        <f t="shared" si="116"/>
        <v>0</v>
      </c>
      <c r="BM373" s="137">
        <f t="shared" si="117"/>
        <v>0</v>
      </c>
      <c r="BN373" s="137">
        <f t="shared" si="118"/>
        <v>0</v>
      </c>
      <c r="BO373" s="137">
        <f t="shared" si="119"/>
        <v>0</v>
      </c>
      <c r="BP373" s="173">
        <f t="shared" si="127"/>
        <v>0</v>
      </c>
      <c r="BQ373" s="140"/>
      <c r="BR373" s="141"/>
      <c r="BS373" s="142"/>
      <c r="BT373" s="146"/>
      <c r="BU373" s="142"/>
      <c r="BV373" s="144"/>
      <c r="BW373" s="145"/>
      <c r="BX373" s="142"/>
      <c r="BY373" s="144"/>
    </row>
    <row r="374" spans="1:77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4393</v>
      </c>
      <c r="I374" s="366"/>
      <c r="J374" s="174">
        <v>3250</v>
      </c>
      <c r="K374" s="174"/>
      <c r="L374" s="174"/>
      <c r="M374" s="174"/>
      <c r="N374" s="367">
        <f t="shared" si="126"/>
        <v>3250</v>
      </c>
      <c r="O374" s="366"/>
      <c r="P374" s="174"/>
      <c r="Q374" s="174"/>
      <c r="R374" s="174"/>
      <c r="S374" s="174"/>
      <c r="T374" s="367">
        <f t="shared" si="120"/>
        <v>0</v>
      </c>
      <c r="U374" s="172"/>
      <c r="V374" s="137"/>
      <c r="W374" s="137"/>
      <c r="X374" s="137"/>
      <c r="Y374" s="137">
        <v>123200</v>
      </c>
      <c r="Z374" s="138">
        <f t="shared" si="122"/>
        <v>123200</v>
      </c>
      <c r="AA374" s="160"/>
      <c r="AB374" s="146"/>
      <c r="AC374" s="146"/>
      <c r="AD374" s="146"/>
      <c r="AE374" s="146"/>
      <c r="AF374" s="138">
        <f t="shared" si="108"/>
        <v>0</v>
      </c>
      <c r="AG374" s="205"/>
      <c r="AH374" s="146"/>
      <c r="AI374" s="146"/>
      <c r="AJ374" s="146"/>
      <c r="AK374" s="146">
        <v>5000</v>
      </c>
      <c r="AL374" s="138">
        <f t="shared" si="121"/>
        <v>5000</v>
      </c>
      <c r="AM374" s="160"/>
      <c r="AN374" s="146"/>
      <c r="AO374" s="146"/>
      <c r="AP374" s="146"/>
      <c r="AQ374" s="146"/>
      <c r="AR374" s="138">
        <f t="shared" si="123"/>
        <v>0</v>
      </c>
      <c r="AS374" s="160"/>
      <c r="AT374" s="146"/>
      <c r="AU374" s="146"/>
      <c r="AV374" s="146"/>
      <c r="AW374" s="146"/>
      <c r="AX374" s="138">
        <f t="shared" si="124"/>
        <v>0</v>
      </c>
      <c r="AY374" s="172"/>
      <c r="AZ374" s="137"/>
      <c r="BA374" s="137"/>
      <c r="BB374" s="137"/>
      <c r="BC374" s="137"/>
      <c r="BD374" s="138">
        <f t="shared" si="125"/>
        <v>0</v>
      </c>
      <c r="BE374" s="172">
        <f t="shared" si="109"/>
        <v>0</v>
      </c>
      <c r="BF374" s="137">
        <f t="shared" si="110"/>
        <v>3250</v>
      </c>
      <c r="BG374" s="137">
        <f t="shared" si="111"/>
        <v>0</v>
      </c>
      <c r="BH374" s="137">
        <f t="shared" si="112"/>
        <v>0</v>
      </c>
      <c r="BI374" s="137">
        <f t="shared" si="113"/>
        <v>128200</v>
      </c>
      <c r="BJ374" s="173">
        <f t="shared" si="114"/>
        <v>131450</v>
      </c>
      <c r="BK374" s="172">
        <f t="shared" si="115"/>
        <v>0</v>
      </c>
      <c r="BL374" s="137">
        <f t="shared" si="116"/>
        <v>0</v>
      </c>
      <c r="BM374" s="137">
        <f t="shared" si="117"/>
        <v>0</v>
      </c>
      <c r="BN374" s="137">
        <f t="shared" si="118"/>
        <v>0</v>
      </c>
      <c r="BO374" s="137">
        <f t="shared" si="119"/>
        <v>0</v>
      </c>
      <c r="BP374" s="173">
        <f t="shared" si="127"/>
        <v>0</v>
      </c>
      <c r="BQ374" s="140"/>
      <c r="BR374" s="141"/>
      <c r="BS374" s="142"/>
      <c r="BT374" s="146"/>
      <c r="BU374" s="142"/>
      <c r="BV374" s="144"/>
      <c r="BW374" s="145"/>
      <c r="BX374" s="142"/>
      <c r="BY374" s="144"/>
    </row>
    <row r="375" spans="1:77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26"/>
        <v>0</v>
      </c>
      <c r="O375" s="366"/>
      <c r="P375" s="174"/>
      <c r="Q375" s="174"/>
      <c r="R375" s="174"/>
      <c r="S375" s="174"/>
      <c r="T375" s="367">
        <f t="shared" si="120"/>
        <v>0</v>
      </c>
      <c r="U375" s="172"/>
      <c r="V375" s="137"/>
      <c r="W375" s="137"/>
      <c r="X375" s="137"/>
      <c r="Y375" s="137">
        <v>48000</v>
      </c>
      <c r="Z375" s="138">
        <f t="shared" si="122"/>
        <v>48000</v>
      </c>
      <c r="AA375" s="160"/>
      <c r="AB375" s="146"/>
      <c r="AC375" s="146"/>
      <c r="AD375" s="146"/>
      <c r="AE375" s="146"/>
      <c r="AF375" s="138">
        <f t="shared" si="108"/>
        <v>0</v>
      </c>
      <c r="AG375" s="205"/>
      <c r="AH375" s="146"/>
      <c r="AI375" s="146"/>
      <c r="AJ375" s="146"/>
      <c r="AK375" s="146"/>
      <c r="AL375" s="138">
        <f t="shared" si="121"/>
        <v>0</v>
      </c>
      <c r="AM375" s="160"/>
      <c r="AN375" s="146"/>
      <c r="AO375" s="146"/>
      <c r="AP375" s="146"/>
      <c r="AQ375" s="146"/>
      <c r="AR375" s="138">
        <f t="shared" si="123"/>
        <v>0</v>
      </c>
      <c r="AS375" s="160"/>
      <c r="AT375" s="146"/>
      <c r="AU375" s="146"/>
      <c r="AV375" s="146"/>
      <c r="AW375" s="146"/>
      <c r="AX375" s="138">
        <f t="shared" si="124"/>
        <v>0</v>
      </c>
      <c r="AY375" s="172"/>
      <c r="AZ375" s="137"/>
      <c r="BA375" s="137"/>
      <c r="BB375" s="137"/>
      <c r="BC375" s="137"/>
      <c r="BD375" s="138">
        <f t="shared" si="125"/>
        <v>0</v>
      </c>
      <c r="BE375" s="172">
        <f t="shared" si="109"/>
        <v>0</v>
      </c>
      <c r="BF375" s="137">
        <f t="shared" si="110"/>
        <v>0</v>
      </c>
      <c r="BG375" s="137">
        <f t="shared" si="111"/>
        <v>0</v>
      </c>
      <c r="BH375" s="137">
        <f t="shared" si="112"/>
        <v>0</v>
      </c>
      <c r="BI375" s="137">
        <f t="shared" si="113"/>
        <v>48000</v>
      </c>
      <c r="BJ375" s="173">
        <f t="shared" si="114"/>
        <v>48000</v>
      </c>
      <c r="BK375" s="172">
        <f t="shared" si="115"/>
        <v>0</v>
      </c>
      <c r="BL375" s="137">
        <f t="shared" si="116"/>
        <v>0</v>
      </c>
      <c r="BM375" s="137">
        <f t="shared" si="117"/>
        <v>0</v>
      </c>
      <c r="BN375" s="137">
        <f t="shared" si="118"/>
        <v>0</v>
      </c>
      <c r="BO375" s="137">
        <f t="shared" si="119"/>
        <v>0</v>
      </c>
      <c r="BP375" s="173">
        <f t="shared" si="127"/>
        <v>0</v>
      </c>
      <c r="BQ375" s="140"/>
      <c r="BR375" s="141"/>
      <c r="BS375" s="142"/>
      <c r="BT375" s="146"/>
      <c r="BU375" s="142"/>
      <c r="BV375" s="144"/>
      <c r="BW375" s="145">
        <v>3709</v>
      </c>
      <c r="BX375" s="142" t="s">
        <v>5112</v>
      </c>
      <c r="BY375" s="144">
        <v>44658</v>
      </c>
    </row>
    <row r="376" spans="1:77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26"/>
        <v>0</v>
      </c>
      <c r="O376" s="366"/>
      <c r="P376" s="174"/>
      <c r="Q376" s="174"/>
      <c r="R376" s="174"/>
      <c r="S376" s="174"/>
      <c r="T376" s="367">
        <f t="shared" si="120"/>
        <v>0</v>
      </c>
      <c r="U376" s="172"/>
      <c r="V376" s="137"/>
      <c r="W376" s="137"/>
      <c r="X376" s="137"/>
      <c r="Y376" s="137">
        <v>48000</v>
      </c>
      <c r="Z376" s="138">
        <f t="shared" si="122"/>
        <v>48000</v>
      </c>
      <c r="AA376" s="160"/>
      <c r="AB376" s="146"/>
      <c r="AC376" s="146"/>
      <c r="AD376" s="146"/>
      <c r="AE376" s="146"/>
      <c r="AF376" s="138">
        <f t="shared" si="108"/>
        <v>0</v>
      </c>
      <c r="AG376" s="205"/>
      <c r="AH376" s="146"/>
      <c r="AI376" s="146"/>
      <c r="AJ376" s="146"/>
      <c r="AK376" s="146"/>
      <c r="AL376" s="138">
        <f t="shared" si="121"/>
        <v>0</v>
      </c>
      <c r="AM376" s="160"/>
      <c r="AN376" s="146"/>
      <c r="AO376" s="146"/>
      <c r="AP376" s="146"/>
      <c r="AQ376" s="146"/>
      <c r="AR376" s="138">
        <f t="shared" si="123"/>
        <v>0</v>
      </c>
      <c r="AS376" s="160"/>
      <c r="AT376" s="146"/>
      <c r="AU376" s="146"/>
      <c r="AV376" s="146"/>
      <c r="AW376" s="146"/>
      <c r="AX376" s="138">
        <f t="shared" si="124"/>
        <v>0</v>
      </c>
      <c r="AY376" s="172"/>
      <c r="AZ376" s="137"/>
      <c r="BA376" s="137"/>
      <c r="BB376" s="137"/>
      <c r="BC376" s="137"/>
      <c r="BD376" s="138">
        <f t="shared" si="125"/>
        <v>0</v>
      </c>
      <c r="BE376" s="172">
        <f t="shared" si="109"/>
        <v>0</v>
      </c>
      <c r="BF376" s="137">
        <f t="shared" si="110"/>
        <v>0</v>
      </c>
      <c r="BG376" s="137">
        <f t="shared" si="111"/>
        <v>0</v>
      </c>
      <c r="BH376" s="137">
        <f t="shared" si="112"/>
        <v>0</v>
      </c>
      <c r="BI376" s="137">
        <f t="shared" si="113"/>
        <v>48000</v>
      </c>
      <c r="BJ376" s="173">
        <f t="shared" si="114"/>
        <v>48000</v>
      </c>
      <c r="BK376" s="172">
        <f t="shared" si="115"/>
        <v>0</v>
      </c>
      <c r="BL376" s="137">
        <f t="shared" si="116"/>
        <v>0</v>
      </c>
      <c r="BM376" s="137">
        <f t="shared" si="117"/>
        <v>0</v>
      </c>
      <c r="BN376" s="137">
        <f t="shared" si="118"/>
        <v>0</v>
      </c>
      <c r="BO376" s="137">
        <f t="shared" si="119"/>
        <v>0</v>
      </c>
      <c r="BP376" s="173">
        <f t="shared" si="127"/>
        <v>0</v>
      </c>
      <c r="BQ376" s="140"/>
      <c r="BR376" s="141"/>
      <c r="BS376" s="142"/>
      <c r="BT376" s="146"/>
      <c r="BU376" s="142"/>
      <c r="BV376" s="144"/>
      <c r="BW376" s="145"/>
      <c r="BX376" s="142"/>
      <c r="BY376" s="144"/>
    </row>
    <row r="377" spans="1:77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26"/>
        <v>0</v>
      </c>
      <c r="O377" s="366"/>
      <c r="P377" s="174"/>
      <c r="Q377" s="174"/>
      <c r="R377" s="174"/>
      <c r="S377" s="174"/>
      <c r="T377" s="367">
        <f t="shared" si="120"/>
        <v>0</v>
      </c>
      <c r="U377" s="172"/>
      <c r="V377" s="137"/>
      <c r="W377" s="137"/>
      <c r="X377" s="137"/>
      <c r="Y377" s="137">
        <v>48000</v>
      </c>
      <c r="Z377" s="138">
        <f t="shared" si="122"/>
        <v>48000</v>
      </c>
      <c r="AA377" s="160"/>
      <c r="AB377" s="146"/>
      <c r="AC377" s="146"/>
      <c r="AD377" s="146"/>
      <c r="AE377" s="146"/>
      <c r="AF377" s="138">
        <f t="shared" si="108"/>
        <v>0</v>
      </c>
      <c r="AG377" s="205"/>
      <c r="AH377" s="146"/>
      <c r="AI377" s="146"/>
      <c r="AJ377" s="146"/>
      <c r="AK377" s="146"/>
      <c r="AL377" s="138">
        <f t="shared" si="121"/>
        <v>0</v>
      </c>
      <c r="AM377" s="160"/>
      <c r="AN377" s="146"/>
      <c r="AO377" s="146"/>
      <c r="AP377" s="146"/>
      <c r="AQ377" s="146"/>
      <c r="AR377" s="138">
        <f t="shared" si="123"/>
        <v>0</v>
      </c>
      <c r="AS377" s="160"/>
      <c r="AT377" s="146"/>
      <c r="AU377" s="146"/>
      <c r="AV377" s="146"/>
      <c r="AW377" s="146"/>
      <c r="AX377" s="138">
        <f t="shared" si="124"/>
        <v>0</v>
      </c>
      <c r="AY377" s="172"/>
      <c r="AZ377" s="137"/>
      <c r="BA377" s="137"/>
      <c r="BB377" s="137"/>
      <c r="BC377" s="137"/>
      <c r="BD377" s="138">
        <f t="shared" si="125"/>
        <v>0</v>
      </c>
      <c r="BE377" s="172">
        <f t="shared" si="109"/>
        <v>0</v>
      </c>
      <c r="BF377" s="137">
        <f t="shared" si="110"/>
        <v>0</v>
      </c>
      <c r="BG377" s="137">
        <f t="shared" si="111"/>
        <v>0</v>
      </c>
      <c r="BH377" s="137">
        <f t="shared" si="112"/>
        <v>0</v>
      </c>
      <c r="BI377" s="137">
        <f t="shared" si="113"/>
        <v>48000</v>
      </c>
      <c r="BJ377" s="173">
        <f t="shared" si="114"/>
        <v>48000</v>
      </c>
      <c r="BK377" s="172">
        <f t="shared" si="115"/>
        <v>0</v>
      </c>
      <c r="BL377" s="137">
        <f t="shared" si="116"/>
        <v>0</v>
      </c>
      <c r="BM377" s="137">
        <f t="shared" si="117"/>
        <v>0</v>
      </c>
      <c r="BN377" s="137">
        <f t="shared" si="118"/>
        <v>0</v>
      </c>
      <c r="BO377" s="137">
        <f t="shared" si="119"/>
        <v>0</v>
      </c>
      <c r="BP377" s="173">
        <f t="shared" si="127"/>
        <v>0</v>
      </c>
      <c r="BQ377" s="140"/>
      <c r="BR377" s="141"/>
      <c r="BS377" s="142"/>
      <c r="BT377" s="146"/>
      <c r="BU377" s="142"/>
      <c r="BV377" s="144"/>
      <c r="BW377" s="145"/>
      <c r="BX377" s="142"/>
      <c r="BY377" s="144"/>
    </row>
    <row r="378" spans="1:77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26"/>
        <v>0</v>
      </c>
      <c r="O378" s="366"/>
      <c r="P378" s="174"/>
      <c r="Q378" s="174"/>
      <c r="R378" s="174"/>
      <c r="S378" s="174"/>
      <c r="T378" s="367">
        <f t="shared" si="120"/>
        <v>0</v>
      </c>
      <c r="U378" s="172"/>
      <c r="V378" s="137"/>
      <c r="W378" s="137"/>
      <c r="X378" s="137"/>
      <c r="Y378" s="137">
        <v>48000</v>
      </c>
      <c r="Z378" s="138">
        <f t="shared" si="122"/>
        <v>48000</v>
      </c>
      <c r="AA378" s="160"/>
      <c r="AB378" s="146"/>
      <c r="AC378" s="146"/>
      <c r="AD378" s="146"/>
      <c r="AE378" s="146"/>
      <c r="AF378" s="138">
        <f t="shared" si="108"/>
        <v>0</v>
      </c>
      <c r="AG378" s="205"/>
      <c r="AH378" s="146"/>
      <c r="AI378" s="146"/>
      <c r="AJ378" s="146"/>
      <c r="AK378" s="146"/>
      <c r="AL378" s="138">
        <f t="shared" si="121"/>
        <v>0</v>
      </c>
      <c r="AM378" s="160"/>
      <c r="AN378" s="146"/>
      <c r="AO378" s="146"/>
      <c r="AP378" s="146"/>
      <c r="AQ378" s="146"/>
      <c r="AR378" s="138">
        <f t="shared" si="123"/>
        <v>0</v>
      </c>
      <c r="AS378" s="160"/>
      <c r="AT378" s="146"/>
      <c r="AU378" s="146"/>
      <c r="AV378" s="146"/>
      <c r="AW378" s="146"/>
      <c r="AX378" s="138">
        <f t="shared" si="124"/>
        <v>0</v>
      </c>
      <c r="AY378" s="172"/>
      <c r="AZ378" s="137"/>
      <c r="BA378" s="137"/>
      <c r="BB378" s="137"/>
      <c r="BC378" s="137"/>
      <c r="BD378" s="138">
        <f t="shared" si="125"/>
        <v>0</v>
      </c>
      <c r="BE378" s="172">
        <f t="shared" si="109"/>
        <v>0</v>
      </c>
      <c r="BF378" s="137">
        <f t="shared" si="110"/>
        <v>0</v>
      </c>
      <c r="BG378" s="137">
        <f t="shared" si="111"/>
        <v>0</v>
      </c>
      <c r="BH378" s="137">
        <f t="shared" si="112"/>
        <v>0</v>
      </c>
      <c r="BI378" s="137">
        <f t="shared" si="113"/>
        <v>48000</v>
      </c>
      <c r="BJ378" s="173">
        <f t="shared" si="114"/>
        <v>48000</v>
      </c>
      <c r="BK378" s="172">
        <f t="shared" si="115"/>
        <v>0</v>
      </c>
      <c r="BL378" s="137">
        <f t="shared" si="116"/>
        <v>0</v>
      </c>
      <c r="BM378" s="137">
        <f t="shared" si="117"/>
        <v>0</v>
      </c>
      <c r="BN378" s="137">
        <f t="shared" si="118"/>
        <v>0</v>
      </c>
      <c r="BO378" s="137">
        <f t="shared" si="119"/>
        <v>0</v>
      </c>
      <c r="BP378" s="173">
        <f t="shared" si="127"/>
        <v>0</v>
      </c>
      <c r="BQ378" s="140"/>
      <c r="BR378" s="141"/>
      <c r="BS378" s="142"/>
      <c r="BT378" s="146"/>
      <c r="BU378" s="142"/>
      <c r="BV378" s="144"/>
      <c r="BW378" s="145"/>
      <c r="BX378" s="142"/>
      <c r="BY378" s="144"/>
    </row>
    <row r="379" spans="1:77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4412</v>
      </c>
      <c r="I379" s="366"/>
      <c r="J379" s="174"/>
      <c r="K379" s="174"/>
      <c r="L379" s="174"/>
      <c r="M379" s="174"/>
      <c r="N379" s="367">
        <f t="shared" si="126"/>
        <v>0</v>
      </c>
      <c r="O379" s="366"/>
      <c r="P379" s="174"/>
      <c r="Q379" s="174"/>
      <c r="R379" s="174"/>
      <c r="S379" s="174"/>
      <c r="T379" s="367">
        <f t="shared" si="120"/>
        <v>0</v>
      </c>
      <c r="U379" s="172"/>
      <c r="V379" s="137"/>
      <c r="W379" s="137"/>
      <c r="X379" s="137"/>
      <c r="Y379" s="137">
        <v>48000</v>
      </c>
      <c r="Z379" s="138">
        <f t="shared" si="122"/>
        <v>48000</v>
      </c>
      <c r="AA379" s="160"/>
      <c r="AB379" s="146"/>
      <c r="AC379" s="146"/>
      <c r="AD379" s="146"/>
      <c r="AE379" s="146"/>
      <c r="AF379" s="138">
        <f t="shared" si="108"/>
        <v>0</v>
      </c>
      <c r="AG379" s="205"/>
      <c r="AH379" s="146"/>
      <c r="AI379" s="146"/>
      <c r="AJ379" s="146"/>
      <c r="AK379" s="146"/>
      <c r="AL379" s="138">
        <f t="shared" si="121"/>
        <v>0</v>
      </c>
      <c r="AM379" s="160"/>
      <c r="AN379" s="146"/>
      <c r="AO379" s="146"/>
      <c r="AP379" s="146"/>
      <c r="AQ379" s="146"/>
      <c r="AR379" s="138">
        <f t="shared" si="123"/>
        <v>0</v>
      </c>
      <c r="AS379" s="160"/>
      <c r="AT379" s="146"/>
      <c r="AU379" s="146"/>
      <c r="AV379" s="146"/>
      <c r="AW379" s="146"/>
      <c r="AX379" s="138">
        <f t="shared" si="124"/>
        <v>0</v>
      </c>
      <c r="AY379" s="172"/>
      <c r="AZ379" s="137"/>
      <c r="BA379" s="137"/>
      <c r="BB379" s="137"/>
      <c r="BC379" s="137"/>
      <c r="BD379" s="138">
        <f t="shared" si="125"/>
        <v>0</v>
      </c>
      <c r="BE379" s="172">
        <f t="shared" si="109"/>
        <v>0</v>
      </c>
      <c r="BF379" s="137">
        <f t="shared" si="110"/>
        <v>0</v>
      </c>
      <c r="BG379" s="137">
        <f t="shared" si="111"/>
        <v>0</v>
      </c>
      <c r="BH379" s="137">
        <f t="shared" si="112"/>
        <v>0</v>
      </c>
      <c r="BI379" s="137">
        <f t="shared" si="113"/>
        <v>48000</v>
      </c>
      <c r="BJ379" s="173">
        <f t="shared" si="114"/>
        <v>48000</v>
      </c>
      <c r="BK379" s="172">
        <f t="shared" si="115"/>
        <v>0</v>
      </c>
      <c r="BL379" s="137">
        <f t="shared" si="116"/>
        <v>0</v>
      </c>
      <c r="BM379" s="137">
        <f t="shared" si="117"/>
        <v>0</v>
      </c>
      <c r="BN379" s="137">
        <f t="shared" si="118"/>
        <v>0</v>
      </c>
      <c r="BO379" s="137">
        <f t="shared" si="119"/>
        <v>0</v>
      </c>
      <c r="BP379" s="173">
        <f t="shared" si="127"/>
        <v>0</v>
      </c>
      <c r="BQ379" s="140"/>
      <c r="BR379" s="141"/>
      <c r="BS379" s="142"/>
      <c r="BT379" s="146"/>
      <c r="BU379" s="142"/>
      <c r="BV379" s="144"/>
      <c r="BW379" s="145"/>
      <c r="BX379" s="142"/>
      <c r="BY379" s="144"/>
    </row>
    <row r="380" spans="1:77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26"/>
        <v>0</v>
      </c>
      <c r="O380" s="366"/>
      <c r="P380" s="174"/>
      <c r="Q380" s="174"/>
      <c r="R380" s="174"/>
      <c r="S380" s="174"/>
      <c r="T380" s="367">
        <f t="shared" si="120"/>
        <v>0</v>
      </c>
      <c r="U380" s="172"/>
      <c r="V380" s="137"/>
      <c r="W380" s="137"/>
      <c r="X380" s="137"/>
      <c r="Y380" s="137">
        <v>32000</v>
      </c>
      <c r="Z380" s="138">
        <f t="shared" si="122"/>
        <v>32000</v>
      </c>
      <c r="AA380" s="160"/>
      <c r="AB380" s="146"/>
      <c r="AC380" s="146"/>
      <c r="AD380" s="146"/>
      <c r="AE380" s="146"/>
      <c r="AF380" s="138">
        <f t="shared" si="108"/>
        <v>0</v>
      </c>
      <c r="AG380" s="205"/>
      <c r="AH380" s="146"/>
      <c r="AI380" s="146"/>
      <c r="AJ380" s="146"/>
      <c r="AK380" s="146"/>
      <c r="AL380" s="138">
        <f t="shared" si="121"/>
        <v>0</v>
      </c>
      <c r="AM380" s="160"/>
      <c r="AN380" s="146"/>
      <c r="AO380" s="146"/>
      <c r="AP380" s="146"/>
      <c r="AQ380" s="146"/>
      <c r="AR380" s="138">
        <f t="shared" si="123"/>
        <v>0</v>
      </c>
      <c r="AS380" s="160"/>
      <c r="AT380" s="146"/>
      <c r="AU380" s="146"/>
      <c r="AV380" s="146"/>
      <c r="AW380" s="146"/>
      <c r="AX380" s="138">
        <f t="shared" si="124"/>
        <v>0</v>
      </c>
      <c r="AY380" s="172"/>
      <c r="AZ380" s="137"/>
      <c r="BA380" s="137"/>
      <c r="BB380" s="137"/>
      <c r="BC380" s="137"/>
      <c r="BD380" s="138">
        <f t="shared" si="125"/>
        <v>0</v>
      </c>
      <c r="BE380" s="172">
        <f t="shared" si="109"/>
        <v>0</v>
      </c>
      <c r="BF380" s="137">
        <f t="shared" si="110"/>
        <v>0</v>
      </c>
      <c r="BG380" s="137">
        <f t="shared" si="111"/>
        <v>0</v>
      </c>
      <c r="BH380" s="137">
        <f t="shared" si="112"/>
        <v>0</v>
      </c>
      <c r="BI380" s="137">
        <f t="shared" si="113"/>
        <v>32000</v>
      </c>
      <c r="BJ380" s="173">
        <f t="shared" si="114"/>
        <v>32000</v>
      </c>
      <c r="BK380" s="172">
        <f t="shared" si="115"/>
        <v>0</v>
      </c>
      <c r="BL380" s="137">
        <f t="shared" si="116"/>
        <v>0</v>
      </c>
      <c r="BM380" s="137">
        <f t="shared" si="117"/>
        <v>0</v>
      </c>
      <c r="BN380" s="137">
        <f t="shared" si="118"/>
        <v>0</v>
      </c>
      <c r="BO380" s="137">
        <f t="shared" si="119"/>
        <v>0</v>
      </c>
      <c r="BP380" s="173">
        <f t="shared" si="127"/>
        <v>0</v>
      </c>
      <c r="BQ380" s="140"/>
      <c r="BR380" s="141"/>
      <c r="BS380" s="142"/>
      <c r="BT380" s="146"/>
      <c r="BU380" s="142"/>
      <c r="BV380" s="144"/>
      <c r="BW380" s="145"/>
      <c r="BX380" s="142"/>
      <c r="BY380" s="144"/>
    </row>
    <row r="381" spans="1:77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26"/>
        <v>0</v>
      </c>
      <c r="O381" s="366"/>
      <c r="P381" s="174"/>
      <c r="Q381" s="174"/>
      <c r="R381" s="174"/>
      <c r="S381" s="174"/>
      <c r="T381" s="367">
        <f t="shared" si="120"/>
        <v>0</v>
      </c>
      <c r="U381" s="172"/>
      <c r="V381" s="137"/>
      <c r="W381" s="137"/>
      <c r="X381" s="137"/>
      <c r="Y381" s="137">
        <v>80000</v>
      </c>
      <c r="Z381" s="138">
        <f t="shared" si="122"/>
        <v>80000</v>
      </c>
      <c r="AA381" s="160"/>
      <c r="AB381" s="146"/>
      <c r="AC381" s="146"/>
      <c r="AD381" s="146"/>
      <c r="AE381" s="146"/>
      <c r="AF381" s="138">
        <f t="shared" si="108"/>
        <v>0</v>
      </c>
      <c r="AG381" s="205"/>
      <c r="AH381" s="146"/>
      <c r="AI381" s="146"/>
      <c r="AJ381" s="146"/>
      <c r="AK381" s="146"/>
      <c r="AL381" s="138">
        <f t="shared" si="121"/>
        <v>0</v>
      </c>
      <c r="AM381" s="160"/>
      <c r="AN381" s="146"/>
      <c r="AO381" s="146"/>
      <c r="AP381" s="146"/>
      <c r="AQ381" s="146"/>
      <c r="AR381" s="138">
        <f t="shared" si="123"/>
        <v>0</v>
      </c>
      <c r="AS381" s="160"/>
      <c r="AT381" s="146"/>
      <c r="AU381" s="146"/>
      <c r="AV381" s="146"/>
      <c r="AW381" s="146"/>
      <c r="AX381" s="138">
        <f t="shared" si="124"/>
        <v>0</v>
      </c>
      <c r="AY381" s="172"/>
      <c r="AZ381" s="137"/>
      <c r="BA381" s="137"/>
      <c r="BB381" s="137"/>
      <c r="BC381" s="137"/>
      <c r="BD381" s="138">
        <f t="shared" si="125"/>
        <v>0</v>
      </c>
      <c r="BE381" s="172">
        <f t="shared" si="109"/>
        <v>0</v>
      </c>
      <c r="BF381" s="137">
        <f t="shared" si="110"/>
        <v>0</v>
      </c>
      <c r="BG381" s="137">
        <f t="shared" si="111"/>
        <v>0</v>
      </c>
      <c r="BH381" s="137">
        <f t="shared" si="112"/>
        <v>0</v>
      </c>
      <c r="BI381" s="137">
        <f t="shared" si="113"/>
        <v>80000</v>
      </c>
      <c r="BJ381" s="173">
        <f t="shared" si="114"/>
        <v>80000</v>
      </c>
      <c r="BK381" s="172">
        <f t="shared" si="115"/>
        <v>0</v>
      </c>
      <c r="BL381" s="137">
        <f t="shared" si="116"/>
        <v>0</v>
      </c>
      <c r="BM381" s="137">
        <f t="shared" si="117"/>
        <v>0</v>
      </c>
      <c r="BN381" s="137">
        <f t="shared" si="118"/>
        <v>0</v>
      </c>
      <c r="BO381" s="137">
        <f t="shared" si="119"/>
        <v>0</v>
      </c>
      <c r="BP381" s="173">
        <f t="shared" si="127"/>
        <v>0</v>
      </c>
      <c r="BQ381" s="140"/>
      <c r="BR381" s="141"/>
      <c r="BS381" s="142"/>
      <c r="BT381" s="146"/>
      <c r="BU381" s="142"/>
      <c r="BV381" s="144"/>
      <c r="BW381" s="145"/>
      <c r="BX381" s="142"/>
      <c r="BY381" s="144"/>
    </row>
    <row r="382" spans="1:77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4551</v>
      </c>
      <c r="I382" s="366"/>
      <c r="J382" s="174"/>
      <c r="K382" s="174"/>
      <c r="L382" s="174"/>
      <c r="M382" s="174"/>
      <c r="N382" s="367">
        <f t="shared" si="126"/>
        <v>0</v>
      </c>
      <c r="O382" s="366"/>
      <c r="P382" s="174"/>
      <c r="Q382" s="174"/>
      <c r="R382" s="174"/>
      <c r="S382" s="174"/>
      <c r="T382" s="367">
        <f t="shared" si="120"/>
        <v>0</v>
      </c>
      <c r="U382" s="172"/>
      <c r="V382" s="137"/>
      <c r="W382" s="137"/>
      <c r="X382" s="137"/>
      <c r="Y382" s="137"/>
      <c r="Z382" s="138">
        <f t="shared" si="122"/>
        <v>0</v>
      </c>
      <c r="AA382" s="160"/>
      <c r="AB382" s="146"/>
      <c r="AC382" s="146"/>
      <c r="AD382" s="146"/>
      <c r="AE382" s="146"/>
      <c r="AF382" s="138">
        <f t="shared" si="108"/>
        <v>0</v>
      </c>
      <c r="AG382" s="205"/>
      <c r="AH382" s="146"/>
      <c r="AI382" s="146"/>
      <c r="AJ382" s="146"/>
      <c r="AK382" s="146"/>
      <c r="AL382" s="138">
        <f t="shared" si="121"/>
        <v>0</v>
      </c>
      <c r="AM382" s="160"/>
      <c r="AN382" s="146"/>
      <c r="AO382" s="146"/>
      <c r="AP382" s="146"/>
      <c r="AQ382" s="146"/>
      <c r="AR382" s="138">
        <f t="shared" si="123"/>
        <v>0</v>
      </c>
      <c r="AS382" s="160"/>
      <c r="AT382" s="146"/>
      <c r="AU382" s="146"/>
      <c r="AV382" s="146"/>
      <c r="AW382" s="146"/>
      <c r="AX382" s="138">
        <f t="shared" si="124"/>
        <v>0</v>
      </c>
      <c r="AY382" s="172"/>
      <c r="AZ382" s="137"/>
      <c r="BA382" s="137"/>
      <c r="BB382" s="137"/>
      <c r="BC382" s="137"/>
      <c r="BD382" s="138">
        <f t="shared" si="125"/>
        <v>0</v>
      </c>
      <c r="BE382" s="172">
        <f t="shared" si="109"/>
        <v>0</v>
      </c>
      <c r="BF382" s="137">
        <f t="shared" si="110"/>
        <v>0</v>
      </c>
      <c r="BG382" s="137">
        <f t="shared" si="111"/>
        <v>0</v>
      </c>
      <c r="BH382" s="137">
        <f t="shared" si="112"/>
        <v>0</v>
      </c>
      <c r="BI382" s="137">
        <f t="shared" si="113"/>
        <v>0</v>
      </c>
      <c r="BJ382" s="173">
        <f t="shared" si="114"/>
        <v>0</v>
      </c>
      <c r="BK382" s="172">
        <f t="shared" si="115"/>
        <v>0</v>
      </c>
      <c r="BL382" s="137">
        <f t="shared" si="116"/>
        <v>0</v>
      </c>
      <c r="BM382" s="137">
        <f t="shared" si="117"/>
        <v>0</v>
      </c>
      <c r="BN382" s="137">
        <f t="shared" si="118"/>
        <v>0</v>
      </c>
      <c r="BO382" s="137">
        <f t="shared" si="119"/>
        <v>0</v>
      </c>
      <c r="BP382" s="173">
        <f t="shared" si="127"/>
        <v>0</v>
      </c>
      <c r="BQ382" s="140"/>
      <c r="BR382" s="141"/>
      <c r="BS382" s="142"/>
      <c r="BT382" s="146"/>
      <c r="BU382" s="142"/>
      <c r="BV382" s="144"/>
      <c r="BW382" s="145"/>
      <c r="BX382" s="142"/>
      <c r="BY382" s="144"/>
    </row>
    <row r="383" spans="1:77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26"/>
        <v>122850</v>
      </c>
      <c r="O383" s="366"/>
      <c r="P383" s="174"/>
      <c r="Q383" s="174"/>
      <c r="R383" s="174"/>
      <c r="S383" s="174"/>
      <c r="T383" s="367">
        <f t="shared" si="120"/>
        <v>0</v>
      </c>
      <c r="U383" s="172"/>
      <c r="V383" s="137"/>
      <c r="W383" s="137"/>
      <c r="X383" s="137"/>
      <c r="Y383" s="137"/>
      <c r="Z383" s="138">
        <f t="shared" si="122"/>
        <v>0</v>
      </c>
      <c r="AA383" s="160"/>
      <c r="AB383" s="146"/>
      <c r="AC383" s="146"/>
      <c r="AD383" s="146"/>
      <c r="AE383" s="146">
        <v>584000</v>
      </c>
      <c r="AF383" s="138">
        <f t="shared" si="108"/>
        <v>584000</v>
      </c>
      <c r="AG383" s="205"/>
      <c r="AH383" s="146"/>
      <c r="AI383" s="146"/>
      <c r="AJ383" s="146"/>
      <c r="AK383" s="146">
        <v>92000</v>
      </c>
      <c r="AL383" s="138">
        <f t="shared" si="121"/>
        <v>92000</v>
      </c>
      <c r="AM383" s="160"/>
      <c r="AN383" s="146"/>
      <c r="AO383" s="146"/>
      <c r="AP383" s="146"/>
      <c r="AQ383" s="146"/>
      <c r="AR383" s="138">
        <f t="shared" si="123"/>
        <v>0</v>
      </c>
      <c r="AS383" s="160"/>
      <c r="AT383" s="146"/>
      <c r="AU383" s="146"/>
      <c r="AV383" s="146"/>
      <c r="AW383" s="146"/>
      <c r="AX383" s="138">
        <f t="shared" si="124"/>
        <v>0</v>
      </c>
      <c r="AY383" s="172"/>
      <c r="AZ383" s="137"/>
      <c r="BA383" s="137"/>
      <c r="BB383" s="137"/>
      <c r="BC383" s="137"/>
      <c r="BD383" s="138">
        <f t="shared" si="125"/>
        <v>0</v>
      </c>
      <c r="BE383" s="172">
        <f t="shared" si="109"/>
        <v>0</v>
      </c>
      <c r="BF383" s="137">
        <f t="shared" si="110"/>
        <v>122850</v>
      </c>
      <c r="BG383" s="137">
        <f t="shared" si="111"/>
        <v>0</v>
      </c>
      <c r="BH383" s="137">
        <f t="shared" si="112"/>
        <v>0</v>
      </c>
      <c r="BI383" s="137">
        <f t="shared" si="113"/>
        <v>676000</v>
      </c>
      <c r="BJ383" s="173">
        <f t="shared" si="114"/>
        <v>798850</v>
      </c>
      <c r="BK383" s="172">
        <f t="shared" si="115"/>
        <v>0</v>
      </c>
      <c r="BL383" s="137">
        <f t="shared" si="116"/>
        <v>0</v>
      </c>
      <c r="BM383" s="137">
        <f t="shared" si="117"/>
        <v>0</v>
      </c>
      <c r="BN383" s="137">
        <f t="shared" si="118"/>
        <v>0</v>
      </c>
      <c r="BO383" s="137">
        <f t="shared" si="119"/>
        <v>0</v>
      </c>
      <c r="BP383" s="173">
        <f t="shared" si="127"/>
        <v>0</v>
      </c>
      <c r="BQ383" s="140"/>
      <c r="BR383" s="141"/>
      <c r="BS383" s="142"/>
      <c r="BT383" s="146"/>
      <c r="BU383" s="142"/>
      <c r="BV383" s="144"/>
      <c r="BW383" s="145"/>
      <c r="BX383" s="142"/>
      <c r="BY383" s="144"/>
    </row>
    <row r="384" spans="1:77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26"/>
        <v>99775</v>
      </c>
      <c r="O384" s="366"/>
      <c r="P384" s="174"/>
      <c r="Q384" s="174"/>
      <c r="R384" s="174"/>
      <c r="S384" s="174"/>
      <c r="T384" s="367">
        <f t="shared" si="120"/>
        <v>0</v>
      </c>
      <c r="U384" s="172"/>
      <c r="V384" s="137"/>
      <c r="W384" s="137"/>
      <c r="X384" s="137"/>
      <c r="Y384" s="137"/>
      <c r="Z384" s="138">
        <f t="shared" si="122"/>
        <v>0</v>
      </c>
      <c r="AA384" s="160"/>
      <c r="AB384" s="146"/>
      <c r="AC384" s="146"/>
      <c r="AD384" s="146"/>
      <c r="AE384" s="146">
        <v>671000</v>
      </c>
      <c r="AF384" s="138">
        <f t="shared" si="108"/>
        <v>671000</v>
      </c>
      <c r="AG384" s="205"/>
      <c r="AH384" s="146"/>
      <c r="AI384" s="146"/>
      <c r="AJ384" s="146"/>
      <c r="AK384" s="146">
        <v>113000</v>
      </c>
      <c r="AL384" s="138">
        <f t="shared" si="121"/>
        <v>113000</v>
      </c>
      <c r="AM384" s="160"/>
      <c r="AN384" s="146"/>
      <c r="AO384" s="146"/>
      <c r="AP384" s="146"/>
      <c r="AQ384" s="146"/>
      <c r="AR384" s="138">
        <f t="shared" si="123"/>
        <v>0</v>
      </c>
      <c r="AS384" s="160"/>
      <c r="AT384" s="146"/>
      <c r="AU384" s="146"/>
      <c r="AV384" s="146"/>
      <c r="AW384" s="146"/>
      <c r="AX384" s="138">
        <f t="shared" si="124"/>
        <v>0</v>
      </c>
      <c r="AY384" s="172"/>
      <c r="AZ384" s="137"/>
      <c r="BA384" s="137"/>
      <c r="BB384" s="137"/>
      <c r="BC384" s="137"/>
      <c r="BD384" s="138">
        <f t="shared" si="125"/>
        <v>0</v>
      </c>
      <c r="BE384" s="172">
        <f t="shared" si="109"/>
        <v>0</v>
      </c>
      <c r="BF384" s="137">
        <f t="shared" si="110"/>
        <v>99775</v>
      </c>
      <c r="BG384" s="137">
        <f t="shared" si="111"/>
        <v>0</v>
      </c>
      <c r="BH384" s="137">
        <f t="shared" si="112"/>
        <v>0</v>
      </c>
      <c r="BI384" s="137">
        <f t="shared" si="113"/>
        <v>784000</v>
      </c>
      <c r="BJ384" s="173">
        <f t="shared" si="114"/>
        <v>883775</v>
      </c>
      <c r="BK384" s="172">
        <f t="shared" si="115"/>
        <v>0</v>
      </c>
      <c r="BL384" s="137">
        <f t="shared" si="116"/>
        <v>0</v>
      </c>
      <c r="BM384" s="137">
        <f t="shared" si="117"/>
        <v>0</v>
      </c>
      <c r="BN384" s="137">
        <f t="shared" si="118"/>
        <v>0</v>
      </c>
      <c r="BO384" s="137">
        <f t="shared" si="119"/>
        <v>0</v>
      </c>
      <c r="BP384" s="173">
        <f t="shared" si="127"/>
        <v>0</v>
      </c>
      <c r="BQ384" s="140"/>
      <c r="BR384" s="141"/>
      <c r="BS384" s="142"/>
      <c r="BT384" s="146"/>
      <c r="BU384" s="142"/>
      <c r="BV384" s="144"/>
      <c r="BW384" s="145"/>
      <c r="BX384" s="142"/>
      <c r="BY384" s="144"/>
    </row>
    <row r="385" spans="1:77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4434</v>
      </c>
      <c r="I385" s="366"/>
      <c r="J385" s="174">
        <v>22425</v>
      </c>
      <c r="K385" s="174"/>
      <c r="L385" s="174"/>
      <c r="M385" s="174"/>
      <c r="N385" s="367">
        <f t="shared" si="126"/>
        <v>22425</v>
      </c>
      <c r="O385" s="366"/>
      <c r="P385" s="174"/>
      <c r="Q385" s="174"/>
      <c r="R385" s="174"/>
      <c r="S385" s="174"/>
      <c r="T385" s="367">
        <f t="shared" si="120"/>
        <v>0</v>
      </c>
      <c r="U385" s="172"/>
      <c r="V385" s="137"/>
      <c r="W385" s="137"/>
      <c r="X385" s="137"/>
      <c r="Y385" s="137"/>
      <c r="Z385" s="138">
        <f t="shared" si="122"/>
        <v>0</v>
      </c>
      <c r="AA385" s="160"/>
      <c r="AB385" s="146"/>
      <c r="AC385" s="146"/>
      <c r="AD385" s="146"/>
      <c r="AE385" s="146"/>
      <c r="AF385" s="138">
        <f t="shared" si="108"/>
        <v>0</v>
      </c>
      <c r="AG385" s="205"/>
      <c r="AH385" s="146"/>
      <c r="AI385" s="146"/>
      <c r="AJ385" s="146"/>
      <c r="AK385" s="146">
        <v>40000</v>
      </c>
      <c r="AL385" s="138">
        <f t="shared" si="121"/>
        <v>40000</v>
      </c>
      <c r="AM385" s="160"/>
      <c r="AN385" s="146"/>
      <c r="AO385" s="146"/>
      <c r="AP385" s="146"/>
      <c r="AQ385" s="146"/>
      <c r="AR385" s="138">
        <f t="shared" si="123"/>
        <v>0</v>
      </c>
      <c r="AS385" s="160"/>
      <c r="AT385" s="146"/>
      <c r="AU385" s="146"/>
      <c r="AV385" s="146"/>
      <c r="AW385" s="146"/>
      <c r="AX385" s="138">
        <f t="shared" si="124"/>
        <v>0</v>
      </c>
      <c r="AY385" s="172"/>
      <c r="AZ385" s="137"/>
      <c r="BA385" s="137"/>
      <c r="BB385" s="137"/>
      <c r="BC385" s="137"/>
      <c r="BD385" s="138">
        <f t="shared" si="125"/>
        <v>0</v>
      </c>
      <c r="BE385" s="172">
        <f t="shared" si="109"/>
        <v>0</v>
      </c>
      <c r="BF385" s="137">
        <f t="shared" si="110"/>
        <v>22425</v>
      </c>
      <c r="BG385" s="137">
        <f t="shared" si="111"/>
        <v>0</v>
      </c>
      <c r="BH385" s="137">
        <f t="shared" si="112"/>
        <v>0</v>
      </c>
      <c r="BI385" s="137">
        <f t="shared" si="113"/>
        <v>40000</v>
      </c>
      <c r="BJ385" s="173">
        <f t="shared" si="114"/>
        <v>62425</v>
      </c>
      <c r="BK385" s="172">
        <f t="shared" si="115"/>
        <v>0</v>
      </c>
      <c r="BL385" s="137">
        <f t="shared" si="116"/>
        <v>0</v>
      </c>
      <c r="BM385" s="137">
        <f t="shared" si="117"/>
        <v>0</v>
      </c>
      <c r="BN385" s="137">
        <f t="shared" si="118"/>
        <v>0</v>
      </c>
      <c r="BO385" s="137">
        <f t="shared" si="119"/>
        <v>0</v>
      </c>
      <c r="BP385" s="173">
        <f t="shared" si="127"/>
        <v>0</v>
      </c>
      <c r="BQ385" s="140"/>
      <c r="BR385" s="141"/>
      <c r="BS385" s="142"/>
      <c r="BT385" s="146"/>
      <c r="BU385" s="142"/>
      <c r="BV385" s="144"/>
      <c r="BW385" s="145"/>
      <c r="BX385" s="142"/>
      <c r="BY385" s="144"/>
    </row>
    <row r="386" spans="1:77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4440</v>
      </c>
      <c r="I386" s="366"/>
      <c r="J386" s="174">
        <v>26325</v>
      </c>
      <c r="K386" s="174"/>
      <c r="L386" s="174"/>
      <c r="M386" s="174"/>
      <c r="N386" s="367">
        <f t="shared" si="126"/>
        <v>26325</v>
      </c>
      <c r="O386" s="366"/>
      <c r="P386" s="174"/>
      <c r="Q386" s="174"/>
      <c r="R386" s="174"/>
      <c r="S386" s="174"/>
      <c r="T386" s="367">
        <f t="shared" si="120"/>
        <v>0</v>
      </c>
      <c r="U386" s="172"/>
      <c r="V386" s="137"/>
      <c r="W386" s="137"/>
      <c r="X386" s="137"/>
      <c r="Y386" s="137"/>
      <c r="Z386" s="138">
        <f t="shared" si="122"/>
        <v>0</v>
      </c>
      <c r="AA386" s="160"/>
      <c r="AB386" s="146"/>
      <c r="AC386" s="146"/>
      <c r="AD386" s="146"/>
      <c r="AE386" s="146"/>
      <c r="AF386" s="138">
        <f t="shared" ref="AF386:AF411" si="128">SUM(AA386:AE386)</f>
        <v>0</v>
      </c>
      <c r="AG386" s="205"/>
      <c r="AH386" s="146"/>
      <c r="AI386" s="146"/>
      <c r="AJ386" s="146"/>
      <c r="AK386" s="146">
        <v>147000</v>
      </c>
      <c r="AL386" s="138">
        <f t="shared" si="121"/>
        <v>147000</v>
      </c>
      <c r="AM386" s="160"/>
      <c r="AN386" s="146"/>
      <c r="AO386" s="146"/>
      <c r="AP386" s="146"/>
      <c r="AQ386" s="146"/>
      <c r="AR386" s="138">
        <f t="shared" si="123"/>
        <v>0</v>
      </c>
      <c r="AS386" s="160"/>
      <c r="AT386" s="146"/>
      <c r="AU386" s="146"/>
      <c r="AV386" s="146"/>
      <c r="AW386" s="146"/>
      <c r="AX386" s="138">
        <f t="shared" si="124"/>
        <v>0</v>
      </c>
      <c r="AY386" s="172"/>
      <c r="AZ386" s="137"/>
      <c r="BA386" s="137"/>
      <c r="BB386" s="137"/>
      <c r="BC386" s="137"/>
      <c r="BD386" s="138">
        <f t="shared" si="125"/>
        <v>0</v>
      </c>
      <c r="BE386" s="172">
        <f t="shared" ref="BE386:BE411" si="129">I386+U386+AA386+AG386+AM386+AS386+AY386</f>
        <v>0</v>
      </c>
      <c r="BF386" s="137">
        <f t="shared" ref="BF386:BF411" si="130">J386+V386+AB386+AH386+AN386+AT386+AZ386</f>
        <v>26325</v>
      </c>
      <c r="BG386" s="137">
        <f t="shared" ref="BG386:BG411" si="131">K386+W386+AC386+AI386+AO386+AU386+BA386</f>
        <v>0</v>
      </c>
      <c r="BH386" s="137">
        <f t="shared" ref="BH386:BH411" si="132">L386+X386+AD386+AJ386+AP386+AV386+BB386</f>
        <v>0</v>
      </c>
      <c r="BI386" s="137">
        <f t="shared" ref="BI386:BI411" si="133">M386+Y386+AE386+AK386+AQ386+AW386+BC386</f>
        <v>147000</v>
      </c>
      <c r="BJ386" s="173">
        <f t="shared" ref="BJ386:BJ411" si="134">SUM(BE386:BI386)</f>
        <v>173325</v>
      </c>
      <c r="BK386" s="172">
        <f t="shared" ref="BK386:BK411" si="135">O386</f>
        <v>0</v>
      </c>
      <c r="BL386" s="137">
        <f t="shared" ref="BL386:BL411" si="136">P386</f>
        <v>0</v>
      </c>
      <c r="BM386" s="137">
        <f t="shared" ref="BM386:BM411" si="137">Q386</f>
        <v>0</v>
      </c>
      <c r="BN386" s="137">
        <f t="shared" ref="BN386:BN411" si="138">R386</f>
        <v>0</v>
      </c>
      <c r="BO386" s="137">
        <f t="shared" ref="BO386:BO411" si="139">S386</f>
        <v>0</v>
      </c>
      <c r="BP386" s="173">
        <f t="shared" si="127"/>
        <v>0</v>
      </c>
      <c r="BQ386" s="140"/>
      <c r="BR386" s="141"/>
      <c r="BS386" s="142"/>
      <c r="BT386" s="146"/>
      <c r="BU386" s="142"/>
      <c r="BV386" s="144"/>
      <c r="BW386" s="145"/>
      <c r="BX386" s="142"/>
      <c r="BY386" s="144"/>
    </row>
    <row r="387" spans="1:77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26"/>
        <v>150800</v>
      </c>
      <c r="O387" s="366"/>
      <c r="P387" s="174"/>
      <c r="Q387" s="174"/>
      <c r="R387" s="174"/>
      <c r="S387" s="174"/>
      <c r="T387" s="367">
        <f t="shared" ref="T387:T411" si="140">SUM(O387:S387)</f>
        <v>0</v>
      </c>
      <c r="U387" s="172"/>
      <c r="V387" s="137"/>
      <c r="W387" s="137"/>
      <c r="X387" s="137"/>
      <c r="Y387" s="137"/>
      <c r="Z387" s="138">
        <f t="shared" si="122"/>
        <v>0</v>
      </c>
      <c r="AA387" s="160"/>
      <c r="AB387" s="146"/>
      <c r="AC387" s="146"/>
      <c r="AD387" s="146"/>
      <c r="AE387" s="146">
        <v>540000</v>
      </c>
      <c r="AF387" s="138">
        <f t="shared" si="128"/>
        <v>540000</v>
      </c>
      <c r="AG387" s="205"/>
      <c r="AH387" s="146"/>
      <c r="AI387" s="146"/>
      <c r="AJ387" s="146"/>
      <c r="AK387" s="146">
        <v>94000</v>
      </c>
      <c r="AL387" s="138">
        <f t="shared" ref="AL387:AL411" si="141">SUM(AG387:AK387)</f>
        <v>94000</v>
      </c>
      <c r="AM387" s="160"/>
      <c r="AN387" s="146"/>
      <c r="AO387" s="146"/>
      <c r="AP387" s="146"/>
      <c r="AQ387" s="146"/>
      <c r="AR387" s="138">
        <f t="shared" si="123"/>
        <v>0</v>
      </c>
      <c r="AS387" s="160"/>
      <c r="AT387" s="146"/>
      <c r="AU387" s="146"/>
      <c r="AV387" s="146"/>
      <c r="AW387" s="146"/>
      <c r="AX387" s="138">
        <f t="shared" si="124"/>
        <v>0</v>
      </c>
      <c r="AY387" s="172"/>
      <c r="AZ387" s="137"/>
      <c r="BA387" s="137"/>
      <c r="BB387" s="137"/>
      <c r="BC387" s="137"/>
      <c r="BD387" s="138">
        <f t="shared" si="125"/>
        <v>0</v>
      </c>
      <c r="BE387" s="172">
        <f t="shared" si="129"/>
        <v>0</v>
      </c>
      <c r="BF387" s="137">
        <f t="shared" si="130"/>
        <v>150800</v>
      </c>
      <c r="BG387" s="137">
        <f t="shared" si="131"/>
        <v>0</v>
      </c>
      <c r="BH387" s="137">
        <f t="shared" si="132"/>
        <v>0</v>
      </c>
      <c r="BI387" s="137">
        <f t="shared" si="133"/>
        <v>634000</v>
      </c>
      <c r="BJ387" s="173">
        <f t="shared" si="134"/>
        <v>784800</v>
      </c>
      <c r="BK387" s="172">
        <f t="shared" si="135"/>
        <v>0</v>
      </c>
      <c r="BL387" s="137">
        <f t="shared" si="136"/>
        <v>0</v>
      </c>
      <c r="BM387" s="137">
        <f t="shared" si="137"/>
        <v>0</v>
      </c>
      <c r="BN387" s="137">
        <f t="shared" si="138"/>
        <v>0</v>
      </c>
      <c r="BO387" s="137">
        <f t="shared" si="139"/>
        <v>0</v>
      </c>
      <c r="BP387" s="173">
        <f t="shared" si="127"/>
        <v>0</v>
      </c>
      <c r="BQ387" s="140"/>
      <c r="BR387" s="141"/>
      <c r="BS387" s="142"/>
      <c r="BT387" s="146"/>
      <c r="BU387" s="142"/>
      <c r="BV387" s="144"/>
      <c r="BW387" s="145"/>
      <c r="BX387" s="142"/>
      <c r="BY387" s="144"/>
    </row>
    <row r="388" spans="1:77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26"/>
        <v>0</v>
      </c>
      <c r="O388" s="366"/>
      <c r="P388" s="174"/>
      <c r="Q388" s="174"/>
      <c r="R388" s="174"/>
      <c r="S388" s="174"/>
      <c r="T388" s="367">
        <f t="shared" si="140"/>
        <v>0</v>
      </c>
      <c r="U388" s="172"/>
      <c r="V388" s="137"/>
      <c r="W388" s="137"/>
      <c r="X388" s="137"/>
      <c r="Y388" s="137"/>
      <c r="Z388" s="138">
        <f t="shared" si="122"/>
        <v>0</v>
      </c>
      <c r="AA388" s="160"/>
      <c r="AB388" s="146"/>
      <c r="AC388" s="146"/>
      <c r="AD388" s="146"/>
      <c r="AE388" s="146"/>
      <c r="AF388" s="138">
        <f t="shared" si="128"/>
        <v>0</v>
      </c>
      <c r="AG388" s="205"/>
      <c r="AH388" s="146"/>
      <c r="AI388" s="146"/>
      <c r="AJ388" s="146"/>
      <c r="AK388" s="146"/>
      <c r="AL388" s="138">
        <f t="shared" si="141"/>
        <v>0</v>
      </c>
      <c r="AM388" s="160"/>
      <c r="AN388" s="146"/>
      <c r="AO388" s="146"/>
      <c r="AP388" s="146"/>
      <c r="AQ388" s="146"/>
      <c r="AR388" s="138">
        <f t="shared" si="123"/>
        <v>0</v>
      </c>
      <c r="AS388" s="160"/>
      <c r="AT388" s="146"/>
      <c r="AU388" s="146"/>
      <c r="AV388" s="146"/>
      <c r="AW388" s="146"/>
      <c r="AX388" s="138">
        <f t="shared" si="124"/>
        <v>0</v>
      </c>
      <c r="AY388" s="172"/>
      <c r="AZ388" s="137"/>
      <c r="BA388" s="137"/>
      <c r="BB388" s="137"/>
      <c r="BC388" s="137"/>
      <c r="BD388" s="138">
        <f t="shared" si="125"/>
        <v>0</v>
      </c>
      <c r="BE388" s="172">
        <f t="shared" si="129"/>
        <v>0</v>
      </c>
      <c r="BF388" s="137">
        <f t="shared" si="130"/>
        <v>0</v>
      </c>
      <c r="BG388" s="137">
        <f t="shared" si="131"/>
        <v>0</v>
      </c>
      <c r="BH388" s="137">
        <f t="shared" si="132"/>
        <v>0</v>
      </c>
      <c r="BI388" s="137">
        <f t="shared" si="133"/>
        <v>0</v>
      </c>
      <c r="BJ388" s="173">
        <f t="shared" si="134"/>
        <v>0</v>
      </c>
      <c r="BK388" s="172">
        <f t="shared" si="135"/>
        <v>0</v>
      </c>
      <c r="BL388" s="137">
        <f t="shared" si="136"/>
        <v>0</v>
      </c>
      <c r="BM388" s="137">
        <f t="shared" si="137"/>
        <v>0</v>
      </c>
      <c r="BN388" s="137">
        <f t="shared" si="138"/>
        <v>0</v>
      </c>
      <c r="BO388" s="137">
        <f t="shared" si="139"/>
        <v>0</v>
      </c>
      <c r="BP388" s="173">
        <f t="shared" si="127"/>
        <v>0</v>
      </c>
      <c r="BQ388" s="140"/>
      <c r="BR388" s="141"/>
      <c r="BS388" s="142"/>
      <c r="BT388" s="146"/>
      <c r="BU388" s="142"/>
      <c r="BV388" s="144"/>
      <c r="BW388" s="145"/>
      <c r="BX388" s="142"/>
      <c r="BY388" s="144"/>
    </row>
    <row r="389" spans="1:77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26"/>
        <v>3250</v>
      </c>
      <c r="O389" s="366"/>
      <c r="P389" s="174"/>
      <c r="Q389" s="174"/>
      <c r="R389" s="174"/>
      <c r="S389" s="174"/>
      <c r="T389" s="367">
        <f t="shared" si="140"/>
        <v>0</v>
      </c>
      <c r="U389" s="172"/>
      <c r="V389" s="137"/>
      <c r="W389" s="137"/>
      <c r="X389" s="137"/>
      <c r="Y389" s="137">
        <v>16000</v>
      </c>
      <c r="Z389" s="138">
        <f t="shared" si="122"/>
        <v>16000</v>
      </c>
      <c r="AA389" s="160"/>
      <c r="AB389" s="146"/>
      <c r="AC389" s="146"/>
      <c r="AD389" s="146"/>
      <c r="AE389" s="146"/>
      <c r="AF389" s="138">
        <f t="shared" si="128"/>
        <v>0</v>
      </c>
      <c r="AG389" s="205"/>
      <c r="AH389" s="146"/>
      <c r="AI389" s="146"/>
      <c r="AJ389" s="146"/>
      <c r="AK389" s="146">
        <v>16000</v>
      </c>
      <c r="AL389" s="138">
        <f t="shared" si="141"/>
        <v>16000</v>
      </c>
      <c r="AM389" s="160"/>
      <c r="AN389" s="146"/>
      <c r="AO389" s="146"/>
      <c r="AP389" s="146"/>
      <c r="AQ389" s="146"/>
      <c r="AR389" s="138">
        <f t="shared" si="123"/>
        <v>0</v>
      </c>
      <c r="AS389" s="160"/>
      <c r="AT389" s="146"/>
      <c r="AU389" s="146"/>
      <c r="AV389" s="146"/>
      <c r="AW389" s="146"/>
      <c r="AX389" s="138">
        <f t="shared" si="124"/>
        <v>0</v>
      </c>
      <c r="AY389" s="172"/>
      <c r="AZ389" s="137"/>
      <c r="BA389" s="137"/>
      <c r="BB389" s="137"/>
      <c r="BC389" s="137"/>
      <c r="BD389" s="138">
        <f t="shared" si="125"/>
        <v>0</v>
      </c>
      <c r="BE389" s="172">
        <f t="shared" si="129"/>
        <v>0</v>
      </c>
      <c r="BF389" s="137">
        <f t="shared" si="130"/>
        <v>3250</v>
      </c>
      <c r="BG389" s="137">
        <f t="shared" si="131"/>
        <v>0</v>
      </c>
      <c r="BH389" s="137">
        <f t="shared" si="132"/>
        <v>0</v>
      </c>
      <c r="BI389" s="137">
        <f t="shared" si="133"/>
        <v>32000</v>
      </c>
      <c r="BJ389" s="173">
        <f t="shared" si="134"/>
        <v>35250</v>
      </c>
      <c r="BK389" s="172">
        <f t="shared" si="135"/>
        <v>0</v>
      </c>
      <c r="BL389" s="137">
        <f t="shared" si="136"/>
        <v>0</v>
      </c>
      <c r="BM389" s="137">
        <f t="shared" si="137"/>
        <v>0</v>
      </c>
      <c r="BN389" s="137">
        <f t="shared" si="138"/>
        <v>0</v>
      </c>
      <c r="BO389" s="137">
        <f t="shared" si="139"/>
        <v>0</v>
      </c>
      <c r="BP389" s="173">
        <f t="shared" si="127"/>
        <v>0</v>
      </c>
      <c r="BQ389" s="140"/>
      <c r="BR389" s="141"/>
      <c r="BS389" s="142"/>
      <c r="BT389" s="146"/>
      <c r="BU389" s="142"/>
      <c r="BV389" s="144"/>
      <c r="BW389" s="145"/>
      <c r="BX389" s="142"/>
      <c r="BY389" s="144"/>
    </row>
    <row r="390" spans="1:77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26"/>
        <v>0</v>
      </c>
      <c r="O390" s="366"/>
      <c r="P390" s="174"/>
      <c r="Q390" s="174"/>
      <c r="R390" s="174"/>
      <c r="S390" s="174"/>
      <c r="T390" s="367">
        <f t="shared" si="140"/>
        <v>0</v>
      </c>
      <c r="U390" s="172"/>
      <c r="V390" s="137"/>
      <c r="W390" s="137"/>
      <c r="X390" s="137"/>
      <c r="Y390" s="137">
        <v>62400</v>
      </c>
      <c r="Z390" s="138">
        <f t="shared" si="122"/>
        <v>62400</v>
      </c>
      <c r="AA390" s="160"/>
      <c r="AB390" s="146"/>
      <c r="AC390" s="146"/>
      <c r="AD390" s="146"/>
      <c r="AE390" s="146"/>
      <c r="AF390" s="138">
        <f t="shared" si="128"/>
        <v>0</v>
      </c>
      <c r="AG390" s="205"/>
      <c r="AH390" s="146"/>
      <c r="AI390" s="146"/>
      <c r="AJ390" s="146"/>
      <c r="AK390" s="146"/>
      <c r="AL390" s="138">
        <f t="shared" si="141"/>
        <v>0</v>
      </c>
      <c r="AM390" s="160"/>
      <c r="AN390" s="146"/>
      <c r="AO390" s="146"/>
      <c r="AP390" s="146"/>
      <c r="AQ390" s="146"/>
      <c r="AR390" s="138">
        <f t="shared" si="123"/>
        <v>0</v>
      </c>
      <c r="AS390" s="160"/>
      <c r="AT390" s="146"/>
      <c r="AU390" s="146"/>
      <c r="AV390" s="146"/>
      <c r="AW390" s="146"/>
      <c r="AX390" s="138">
        <f t="shared" si="124"/>
        <v>0</v>
      </c>
      <c r="AY390" s="172"/>
      <c r="AZ390" s="137"/>
      <c r="BA390" s="137"/>
      <c r="BB390" s="137"/>
      <c r="BC390" s="137"/>
      <c r="BD390" s="138">
        <f t="shared" si="125"/>
        <v>0</v>
      </c>
      <c r="BE390" s="172">
        <f t="shared" si="129"/>
        <v>0</v>
      </c>
      <c r="BF390" s="137">
        <f t="shared" si="130"/>
        <v>0</v>
      </c>
      <c r="BG390" s="137">
        <f t="shared" si="131"/>
        <v>0</v>
      </c>
      <c r="BH390" s="137">
        <f t="shared" si="132"/>
        <v>0</v>
      </c>
      <c r="BI390" s="137">
        <f t="shared" si="133"/>
        <v>62400</v>
      </c>
      <c r="BJ390" s="173">
        <f t="shared" si="134"/>
        <v>62400</v>
      </c>
      <c r="BK390" s="172">
        <f t="shared" si="135"/>
        <v>0</v>
      </c>
      <c r="BL390" s="137">
        <f t="shared" si="136"/>
        <v>0</v>
      </c>
      <c r="BM390" s="137">
        <f t="shared" si="137"/>
        <v>0</v>
      </c>
      <c r="BN390" s="137">
        <f t="shared" si="138"/>
        <v>0</v>
      </c>
      <c r="BO390" s="137">
        <f t="shared" si="139"/>
        <v>0</v>
      </c>
      <c r="BP390" s="173">
        <f t="shared" si="127"/>
        <v>0</v>
      </c>
      <c r="BQ390" s="140"/>
      <c r="BR390" s="141"/>
      <c r="BS390" s="142"/>
      <c r="BT390" s="146"/>
      <c r="BU390" s="142"/>
      <c r="BV390" s="144"/>
      <c r="BW390" s="145"/>
      <c r="BX390" s="142"/>
      <c r="BY390" s="144"/>
    </row>
    <row r="391" spans="1:77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26"/>
        <v>21450</v>
      </c>
      <c r="O391" s="366"/>
      <c r="P391" s="174"/>
      <c r="Q391" s="174"/>
      <c r="R391" s="174"/>
      <c r="S391" s="174"/>
      <c r="T391" s="367">
        <f t="shared" si="140"/>
        <v>0</v>
      </c>
      <c r="U391" s="172"/>
      <c r="V391" s="137"/>
      <c r="W391" s="137"/>
      <c r="X391" s="137"/>
      <c r="Y391" s="137"/>
      <c r="Z391" s="138">
        <f t="shared" si="122"/>
        <v>0</v>
      </c>
      <c r="AA391" s="160"/>
      <c r="AB391" s="146"/>
      <c r="AC391" s="146"/>
      <c r="AD391" s="146"/>
      <c r="AE391" s="146">
        <v>195000</v>
      </c>
      <c r="AF391" s="138">
        <f t="shared" si="128"/>
        <v>195000</v>
      </c>
      <c r="AG391" s="205"/>
      <c r="AH391" s="146"/>
      <c r="AI391" s="146"/>
      <c r="AJ391" s="146"/>
      <c r="AK391" s="146">
        <v>89000</v>
      </c>
      <c r="AL391" s="138">
        <f t="shared" si="141"/>
        <v>89000</v>
      </c>
      <c r="AM391" s="160"/>
      <c r="AN391" s="146"/>
      <c r="AO391" s="146"/>
      <c r="AP391" s="146"/>
      <c r="AQ391" s="146"/>
      <c r="AR391" s="138">
        <f t="shared" si="123"/>
        <v>0</v>
      </c>
      <c r="AS391" s="160"/>
      <c r="AT391" s="146"/>
      <c r="AU391" s="146"/>
      <c r="AV391" s="146"/>
      <c r="AW391" s="146"/>
      <c r="AX391" s="138">
        <f t="shared" si="124"/>
        <v>0</v>
      </c>
      <c r="AY391" s="172"/>
      <c r="AZ391" s="137"/>
      <c r="BA391" s="137"/>
      <c r="BB391" s="137"/>
      <c r="BC391" s="137"/>
      <c r="BD391" s="138">
        <f t="shared" si="125"/>
        <v>0</v>
      </c>
      <c r="BE391" s="172">
        <f t="shared" si="129"/>
        <v>0</v>
      </c>
      <c r="BF391" s="137">
        <f t="shared" si="130"/>
        <v>21450</v>
      </c>
      <c r="BG391" s="137">
        <f t="shared" si="131"/>
        <v>0</v>
      </c>
      <c r="BH391" s="137">
        <f t="shared" si="132"/>
        <v>0</v>
      </c>
      <c r="BI391" s="137">
        <f t="shared" si="133"/>
        <v>284000</v>
      </c>
      <c r="BJ391" s="173">
        <f t="shared" si="134"/>
        <v>305450</v>
      </c>
      <c r="BK391" s="172">
        <f t="shared" si="135"/>
        <v>0</v>
      </c>
      <c r="BL391" s="137">
        <f t="shared" si="136"/>
        <v>0</v>
      </c>
      <c r="BM391" s="137">
        <f t="shared" si="137"/>
        <v>0</v>
      </c>
      <c r="BN391" s="137">
        <f t="shared" si="138"/>
        <v>0</v>
      </c>
      <c r="BO391" s="137">
        <f t="shared" si="139"/>
        <v>0</v>
      </c>
      <c r="BP391" s="173">
        <f t="shared" si="127"/>
        <v>0</v>
      </c>
      <c r="BQ391" s="140"/>
      <c r="BR391" s="141"/>
      <c r="BS391" s="142"/>
      <c r="BT391" s="146"/>
      <c r="BU391" s="142"/>
      <c r="BV391" s="144"/>
      <c r="BW391" s="145">
        <v>38203</v>
      </c>
      <c r="BX391" s="142" t="s">
        <v>5228</v>
      </c>
      <c r="BY391" s="144">
        <v>44658</v>
      </c>
    </row>
    <row r="392" spans="1:77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26"/>
        <v>0</v>
      </c>
      <c r="O392" s="366"/>
      <c r="P392" s="174"/>
      <c r="Q392" s="174"/>
      <c r="R392" s="174"/>
      <c r="S392" s="174"/>
      <c r="T392" s="367">
        <f t="shared" si="140"/>
        <v>0</v>
      </c>
      <c r="U392" s="172"/>
      <c r="V392" s="137"/>
      <c r="W392" s="137"/>
      <c r="X392" s="137"/>
      <c r="Y392" s="137">
        <v>16000</v>
      </c>
      <c r="Z392" s="138">
        <f t="shared" ref="Z392:Z446" si="142">SUM(U392:Y392)</f>
        <v>16000</v>
      </c>
      <c r="AA392" s="160"/>
      <c r="AB392" s="146"/>
      <c r="AC392" s="146"/>
      <c r="AD392" s="146"/>
      <c r="AE392" s="146"/>
      <c r="AF392" s="138">
        <f t="shared" si="128"/>
        <v>0</v>
      </c>
      <c r="AG392" s="205"/>
      <c r="AH392" s="146"/>
      <c r="AI392" s="146"/>
      <c r="AJ392" s="146"/>
      <c r="AK392" s="146"/>
      <c r="AL392" s="138">
        <f t="shared" si="141"/>
        <v>0</v>
      </c>
      <c r="AM392" s="160"/>
      <c r="AN392" s="146"/>
      <c r="AO392" s="146"/>
      <c r="AP392" s="146"/>
      <c r="AQ392" s="146"/>
      <c r="AR392" s="138">
        <f t="shared" ref="AR392:AR449" si="143">SUM(AM392:AQ392)</f>
        <v>0</v>
      </c>
      <c r="AS392" s="160"/>
      <c r="AT392" s="146"/>
      <c r="AU392" s="146"/>
      <c r="AV392" s="146"/>
      <c r="AW392" s="146"/>
      <c r="AX392" s="138">
        <f t="shared" ref="AX392:AX450" si="144">SUM(AS392:AW392)</f>
        <v>0</v>
      </c>
      <c r="AY392" s="172"/>
      <c r="AZ392" s="137"/>
      <c r="BA392" s="137"/>
      <c r="BB392" s="137"/>
      <c r="BC392" s="137"/>
      <c r="BD392" s="138">
        <f t="shared" ref="BD392:BD411" si="145">SUM(AY392:BC392)</f>
        <v>0</v>
      </c>
      <c r="BE392" s="172">
        <f t="shared" si="129"/>
        <v>0</v>
      </c>
      <c r="BF392" s="137">
        <f t="shared" si="130"/>
        <v>0</v>
      </c>
      <c r="BG392" s="137">
        <f t="shared" si="131"/>
        <v>0</v>
      </c>
      <c r="BH392" s="137">
        <f t="shared" si="132"/>
        <v>0</v>
      </c>
      <c r="BI392" s="137">
        <f t="shared" si="133"/>
        <v>16000</v>
      </c>
      <c r="BJ392" s="173">
        <f t="shared" si="134"/>
        <v>16000</v>
      </c>
      <c r="BK392" s="172">
        <f t="shared" si="135"/>
        <v>0</v>
      </c>
      <c r="BL392" s="137">
        <f t="shared" si="136"/>
        <v>0</v>
      </c>
      <c r="BM392" s="137">
        <f t="shared" si="137"/>
        <v>0</v>
      </c>
      <c r="BN392" s="137">
        <f t="shared" si="138"/>
        <v>0</v>
      </c>
      <c r="BO392" s="137">
        <f t="shared" si="139"/>
        <v>0</v>
      </c>
      <c r="BP392" s="173">
        <f t="shared" si="127"/>
        <v>0</v>
      </c>
      <c r="BQ392" s="140"/>
      <c r="BR392" s="141"/>
      <c r="BS392" s="142"/>
      <c r="BT392" s="146"/>
      <c r="BU392" s="142"/>
      <c r="BV392" s="144"/>
      <c r="BW392" s="145"/>
      <c r="BX392" s="142"/>
      <c r="BY392" s="144"/>
    </row>
    <row r="393" spans="1:77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46">SUM(I393:M393)</f>
        <v>13325</v>
      </c>
      <c r="O393" s="366"/>
      <c r="P393" s="174"/>
      <c r="Q393" s="174"/>
      <c r="R393" s="174"/>
      <c r="S393" s="174"/>
      <c r="T393" s="367">
        <f t="shared" si="140"/>
        <v>0</v>
      </c>
      <c r="U393" s="172"/>
      <c r="V393" s="137"/>
      <c r="W393" s="137"/>
      <c r="X393" s="137"/>
      <c r="Y393" s="137"/>
      <c r="Z393" s="138">
        <f t="shared" si="142"/>
        <v>0</v>
      </c>
      <c r="AA393" s="160"/>
      <c r="AB393" s="146"/>
      <c r="AC393" s="146"/>
      <c r="AD393" s="146"/>
      <c r="AE393" s="146"/>
      <c r="AF393" s="138">
        <f t="shared" si="128"/>
        <v>0</v>
      </c>
      <c r="AG393" s="205"/>
      <c r="AH393" s="146"/>
      <c r="AI393" s="146"/>
      <c r="AJ393" s="146"/>
      <c r="AK393" s="146">
        <v>42000</v>
      </c>
      <c r="AL393" s="138">
        <f t="shared" si="141"/>
        <v>42000</v>
      </c>
      <c r="AM393" s="160"/>
      <c r="AN393" s="146"/>
      <c r="AO393" s="146"/>
      <c r="AP393" s="146"/>
      <c r="AQ393" s="146"/>
      <c r="AR393" s="138">
        <f t="shared" si="143"/>
        <v>0</v>
      </c>
      <c r="AS393" s="160"/>
      <c r="AT393" s="146"/>
      <c r="AU393" s="146"/>
      <c r="AV393" s="146"/>
      <c r="AW393" s="146"/>
      <c r="AX393" s="138">
        <f t="shared" si="144"/>
        <v>0</v>
      </c>
      <c r="AY393" s="172"/>
      <c r="AZ393" s="137"/>
      <c r="BA393" s="137"/>
      <c r="BB393" s="137"/>
      <c r="BC393" s="137"/>
      <c r="BD393" s="138">
        <f t="shared" si="145"/>
        <v>0</v>
      </c>
      <c r="BE393" s="172">
        <f t="shared" si="129"/>
        <v>0</v>
      </c>
      <c r="BF393" s="137">
        <f t="shared" si="130"/>
        <v>13325</v>
      </c>
      <c r="BG393" s="137">
        <f t="shared" si="131"/>
        <v>0</v>
      </c>
      <c r="BH393" s="137">
        <f t="shared" si="132"/>
        <v>0</v>
      </c>
      <c r="BI393" s="137">
        <f t="shared" si="133"/>
        <v>42000</v>
      </c>
      <c r="BJ393" s="173">
        <f t="shared" si="134"/>
        <v>55325</v>
      </c>
      <c r="BK393" s="172">
        <f t="shared" si="135"/>
        <v>0</v>
      </c>
      <c r="BL393" s="137">
        <f t="shared" si="136"/>
        <v>0</v>
      </c>
      <c r="BM393" s="137">
        <f t="shared" si="137"/>
        <v>0</v>
      </c>
      <c r="BN393" s="137">
        <f t="shared" si="138"/>
        <v>0</v>
      </c>
      <c r="BO393" s="137">
        <f t="shared" si="139"/>
        <v>0</v>
      </c>
      <c r="BP393" s="173">
        <f t="shared" ref="BP393:BP450" si="147">SUM(BK393:BO393)</f>
        <v>0</v>
      </c>
      <c r="BQ393" s="140"/>
      <c r="BR393" s="141"/>
      <c r="BS393" s="142"/>
      <c r="BT393" s="146"/>
      <c r="BU393" s="142"/>
      <c r="BV393" s="144"/>
      <c r="BW393" s="145"/>
      <c r="BX393" s="142"/>
      <c r="BY393" s="144"/>
    </row>
    <row r="394" spans="1:77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46"/>
        <v>75075</v>
      </c>
      <c r="O394" s="366"/>
      <c r="P394" s="174"/>
      <c r="Q394" s="174"/>
      <c r="R394" s="174"/>
      <c r="S394" s="174"/>
      <c r="T394" s="367">
        <f t="shared" si="140"/>
        <v>0</v>
      </c>
      <c r="U394" s="172"/>
      <c r="V394" s="137"/>
      <c r="W394" s="137"/>
      <c r="X394" s="137"/>
      <c r="Y394" s="137">
        <v>29600</v>
      </c>
      <c r="Z394" s="138">
        <f t="shared" si="142"/>
        <v>29600</v>
      </c>
      <c r="AA394" s="160"/>
      <c r="AB394" s="146"/>
      <c r="AC394" s="146"/>
      <c r="AD394" s="146"/>
      <c r="AE394" s="146"/>
      <c r="AF394" s="138">
        <f t="shared" si="128"/>
        <v>0</v>
      </c>
      <c r="AG394" s="205"/>
      <c r="AH394" s="146"/>
      <c r="AI394" s="146"/>
      <c r="AJ394" s="146"/>
      <c r="AK394" s="146">
        <v>84000</v>
      </c>
      <c r="AL394" s="138">
        <f t="shared" si="141"/>
        <v>84000</v>
      </c>
      <c r="AM394" s="160"/>
      <c r="AN394" s="146"/>
      <c r="AO394" s="146"/>
      <c r="AP394" s="146"/>
      <c r="AQ394" s="146"/>
      <c r="AR394" s="138">
        <f t="shared" si="143"/>
        <v>0</v>
      </c>
      <c r="AS394" s="160"/>
      <c r="AT394" s="146"/>
      <c r="AU394" s="146"/>
      <c r="AV394" s="146"/>
      <c r="AW394" s="146"/>
      <c r="AX394" s="138">
        <f t="shared" si="144"/>
        <v>0</v>
      </c>
      <c r="AY394" s="172"/>
      <c r="AZ394" s="137"/>
      <c r="BA394" s="137"/>
      <c r="BB394" s="137"/>
      <c r="BC394" s="137"/>
      <c r="BD394" s="138">
        <f t="shared" si="145"/>
        <v>0</v>
      </c>
      <c r="BE394" s="172">
        <f t="shared" si="129"/>
        <v>0</v>
      </c>
      <c r="BF394" s="137">
        <f t="shared" si="130"/>
        <v>75075</v>
      </c>
      <c r="BG394" s="137">
        <f t="shared" si="131"/>
        <v>0</v>
      </c>
      <c r="BH394" s="137">
        <f t="shared" si="132"/>
        <v>0</v>
      </c>
      <c r="BI394" s="137">
        <f t="shared" si="133"/>
        <v>113600</v>
      </c>
      <c r="BJ394" s="173">
        <f t="shared" si="134"/>
        <v>188675</v>
      </c>
      <c r="BK394" s="172">
        <f t="shared" si="135"/>
        <v>0</v>
      </c>
      <c r="BL394" s="137">
        <f t="shared" si="136"/>
        <v>0</v>
      </c>
      <c r="BM394" s="137">
        <f t="shared" si="137"/>
        <v>0</v>
      </c>
      <c r="BN394" s="137">
        <f t="shared" si="138"/>
        <v>0</v>
      </c>
      <c r="BO394" s="137">
        <f t="shared" si="139"/>
        <v>0</v>
      </c>
      <c r="BP394" s="173">
        <f t="shared" si="147"/>
        <v>0</v>
      </c>
      <c r="BQ394" s="140"/>
      <c r="BR394" s="141"/>
      <c r="BS394" s="142"/>
      <c r="BT394" s="146"/>
      <c r="BU394" s="142"/>
      <c r="BV394" s="144"/>
      <c r="BW394" s="145"/>
      <c r="BX394" s="142"/>
      <c r="BY394" s="144"/>
    </row>
    <row r="395" spans="1:77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46"/>
        <v>0</v>
      </c>
      <c r="O395" s="366"/>
      <c r="P395" s="174"/>
      <c r="Q395" s="174"/>
      <c r="R395" s="174"/>
      <c r="S395" s="174"/>
      <c r="T395" s="367">
        <f t="shared" si="140"/>
        <v>0</v>
      </c>
      <c r="U395" s="172"/>
      <c r="V395" s="137"/>
      <c r="W395" s="137"/>
      <c r="X395" s="137"/>
      <c r="Y395" s="137">
        <v>48000</v>
      </c>
      <c r="Z395" s="138">
        <f t="shared" si="142"/>
        <v>48000</v>
      </c>
      <c r="AA395" s="160"/>
      <c r="AB395" s="146"/>
      <c r="AC395" s="146"/>
      <c r="AD395" s="146"/>
      <c r="AE395" s="146"/>
      <c r="AF395" s="138">
        <f t="shared" si="128"/>
        <v>0</v>
      </c>
      <c r="AG395" s="205"/>
      <c r="AH395" s="146"/>
      <c r="AI395" s="146"/>
      <c r="AJ395" s="146"/>
      <c r="AK395" s="146"/>
      <c r="AL395" s="138">
        <f t="shared" si="141"/>
        <v>0</v>
      </c>
      <c r="AM395" s="160"/>
      <c r="AN395" s="146"/>
      <c r="AO395" s="146"/>
      <c r="AP395" s="146"/>
      <c r="AQ395" s="146"/>
      <c r="AR395" s="138">
        <f t="shared" si="143"/>
        <v>0</v>
      </c>
      <c r="AS395" s="160"/>
      <c r="AT395" s="146"/>
      <c r="AU395" s="146"/>
      <c r="AV395" s="146"/>
      <c r="AW395" s="146"/>
      <c r="AX395" s="138">
        <f t="shared" si="144"/>
        <v>0</v>
      </c>
      <c r="AY395" s="172"/>
      <c r="AZ395" s="137"/>
      <c r="BA395" s="137"/>
      <c r="BB395" s="137"/>
      <c r="BC395" s="137"/>
      <c r="BD395" s="138">
        <f t="shared" si="145"/>
        <v>0</v>
      </c>
      <c r="BE395" s="172">
        <f t="shared" si="129"/>
        <v>0</v>
      </c>
      <c r="BF395" s="137">
        <f t="shared" si="130"/>
        <v>0</v>
      </c>
      <c r="BG395" s="137">
        <f t="shared" si="131"/>
        <v>0</v>
      </c>
      <c r="BH395" s="137">
        <f t="shared" si="132"/>
        <v>0</v>
      </c>
      <c r="BI395" s="137">
        <f t="shared" si="133"/>
        <v>48000</v>
      </c>
      <c r="BJ395" s="173">
        <f t="shared" si="134"/>
        <v>48000</v>
      </c>
      <c r="BK395" s="172">
        <f t="shared" si="135"/>
        <v>0</v>
      </c>
      <c r="BL395" s="137">
        <f t="shared" si="136"/>
        <v>0</v>
      </c>
      <c r="BM395" s="137">
        <f t="shared" si="137"/>
        <v>0</v>
      </c>
      <c r="BN395" s="137">
        <f t="shared" si="138"/>
        <v>0</v>
      </c>
      <c r="BO395" s="137">
        <f t="shared" si="139"/>
        <v>0</v>
      </c>
      <c r="BP395" s="173">
        <f t="shared" si="147"/>
        <v>0</v>
      </c>
      <c r="BQ395" s="140"/>
      <c r="BR395" s="141"/>
      <c r="BS395" s="142"/>
      <c r="BT395" s="146"/>
      <c r="BU395" s="142"/>
      <c r="BV395" s="144"/>
      <c r="BW395" s="145">
        <v>6477</v>
      </c>
      <c r="BX395" s="142" t="s">
        <v>5300</v>
      </c>
      <c r="BY395" s="144">
        <v>44700</v>
      </c>
    </row>
    <row r="396" spans="1:77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46"/>
        <v>54275</v>
      </c>
      <c r="O396" s="366"/>
      <c r="P396" s="174"/>
      <c r="Q396" s="174"/>
      <c r="R396" s="174"/>
      <c r="S396" s="174"/>
      <c r="T396" s="367">
        <f t="shared" si="140"/>
        <v>0</v>
      </c>
      <c r="U396" s="172"/>
      <c r="V396" s="137"/>
      <c r="W396" s="137"/>
      <c r="X396" s="137"/>
      <c r="Y396" s="137"/>
      <c r="Z396" s="138">
        <f t="shared" si="142"/>
        <v>0</v>
      </c>
      <c r="AA396" s="160"/>
      <c r="AB396" s="146"/>
      <c r="AC396" s="146"/>
      <c r="AD396" s="146"/>
      <c r="AE396" s="146">
        <v>74000</v>
      </c>
      <c r="AF396" s="138">
        <f t="shared" si="128"/>
        <v>74000</v>
      </c>
      <c r="AG396" s="205"/>
      <c r="AH396" s="146"/>
      <c r="AI396" s="146"/>
      <c r="AJ396" s="146"/>
      <c r="AK396" s="146">
        <v>43000</v>
      </c>
      <c r="AL396" s="138">
        <f t="shared" si="141"/>
        <v>43000</v>
      </c>
      <c r="AM396" s="160"/>
      <c r="AN396" s="146"/>
      <c r="AO396" s="146"/>
      <c r="AP396" s="146"/>
      <c r="AQ396" s="146"/>
      <c r="AR396" s="138">
        <f t="shared" si="143"/>
        <v>0</v>
      </c>
      <c r="AS396" s="160"/>
      <c r="AT396" s="146"/>
      <c r="AU396" s="146"/>
      <c r="AV396" s="146"/>
      <c r="AW396" s="146"/>
      <c r="AX396" s="138">
        <f t="shared" si="144"/>
        <v>0</v>
      </c>
      <c r="AY396" s="172"/>
      <c r="AZ396" s="137"/>
      <c r="BA396" s="137"/>
      <c r="BB396" s="137"/>
      <c r="BC396" s="137"/>
      <c r="BD396" s="138">
        <f t="shared" si="145"/>
        <v>0</v>
      </c>
      <c r="BE396" s="172">
        <f t="shared" si="129"/>
        <v>0</v>
      </c>
      <c r="BF396" s="137">
        <f t="shared" si="130"/>
        <v>54275</v>
      </c>
      <c r="BG396" s="137">
        <f t="shared" si="131"/>
        <v>0</v>
      </c>
      <c r="BH396" s="137">
        <f t="shared" si="132"/>
        <v>0</v>
      </c>
      <c r="BI396" s="137">
        <f t="shared" si="133"/>
        <v>117000</v>
      </c>
      <c r="BJ396" s="173">
        <f t="shared" si="134"/>
        <v>171275</v>
      </c>
      <c r="BK396" s="172">
        <f t="shared" si="135"/>
        <v>0</v>
      </c>
      <c r="BL396" s="137">
        <f t="shared" si="136"/>
        <v>0</v>
      </c>
      <c r="BM396" s="137">
        <f t="shared" si="137"/>
        <v>0</v>
      </c>
      <c r="BN396" s="137">
        <f t="shared" si="138"/>
        <v>0</v>
      </c>
      <c r="BO396" s="137">
        <f t="shared" si="139"/>
        <v>0</v>
      </c>
      <c r="BP396" s="173">
        <f t="shared" si="147"/>
        <v>0</v>
      </c>
      <c r="BQ396" s="140"/>
      <c r="BR396" s="141"/>
      <c r="BS396" s="142"/>
      <c r="BT396" s="146"/>
      <c r="BU396" s="142"/>
      <c r="BV396" s="144"/>
      <c r="BW396" s="145"/>
      <c r="BX396" s="142"/>
      <c r="BY396" s="144"/>
    </row>
    <row r="397" spans="1:77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46"/>
        <v>0</v>
      </c>
      <c r="O397" s="366"/>
      <c r="P397" s="174"/>
      <c r="Q397" s="174"/>
      <c r="R397" s="174"/>
      <c r="S397" s="174"/>
      <c r="T397" s="367">
        <f t="shared" si="140"/>
        <v>0</v>
      </c>
      <c r="U397" s="172"/>
      <c r="V397" s="137"/>
      <c r="W397" s="137"/>
      <c r="X397" s="137"/>
      <c r="Y397" s="137">
        <v>32000</v>
      </c>
      <c r="Z397" s="138">
        <f t="shared" si="142"/>
        <v>32000</v>
      </c>
      <c r="AA397" s="160"/>
      <c r="AB397" s="146"/>
      <c r="AC397" s="146"/>
      <c r="AD397" s="146"/>
      <c r="AE397" s="146"/>
      <c r="AF397" s="138">
        <f t="shared" si="128"/>
        <v>0</v>
      </c>
      <c r="AG397" s="205"/>
      <c r="AH397" s="146"/>
      <c r="AI397" s="146"/>
      <c r="AJ397" s="146"/>
      <c r="AK397" s="146"/>
      <c r="AL397" s="138">
        <f t="shared" si="141"/>
        <v>0</v>
      </c>
      <c r="AM397" s="160"/>
      <c r="AN397" s="146"/>
      <c r="AO397" s="146"/>
      <c r="AP397" s="146"/>
      <c r="AQ397" s="146"/>
      <c r="AR397" s="138">
        <f t="shared" si="143"/>
        <v>0</v>
      </c>
      <c r="AS397" s="160"/>
      <c r="AT397" s="146"/>
      <c r="AU397" s="146"/>
      <c r="AV397" s="146"/>
      <c r="AW397" s="146"/>
      <c r="AX397" s="138">
        <f t="shared" si="144"/>
        <v>0</v>
      </c>
      <c r="AY397" s="172"/>
      <c r="AZ397" s="137"/>
      <c r="BA397" s="137"/>
      <c r="BB397" s="137"/>
      <c r="BC397" s="137"/>
      <c r="BD397" s="138">
        <f t="shared" si="145"/>
        <v>0</v>
      </c>
      <c r="BE397" s="172">
        <f t="shared" si="129"/>
        <v>0</v>
      </c>
      <c r="BF397" s="137">
        <f t="shared" si="130"/>
        <v>0</v>
      </c>
      <c r="BG397" s="137">
        <f t="shared" si="131"/>
        <v>0</v>
      </c>
      <c r="BH397" s="137">
        <f t="shared" si="132"/>
        <v>0</v>
      </c>
      <c r="BI397" s="137">
        <f t="shared" si="133"/>
        <v>32000</v>
      </c>
      <c r="BJ397" s="173">
        <f t="shared" si="134"/>
        <v>32000</v>
      </c>
      <c r="BK397" s="172">
        <f t="shared" si="135"/>
        <v>0</v>
      </c>
      <c r="BL397" s="137">
        <f t="shared" si="136"/>
        <v>0</v>
      </c>
      <c r="BM397" s="137">
        <f t="shared" si="137"/>
        <v>0</v>
      </c>
      <c r="BN397" s="137">
        <f t="shared" si="138"/>
        <v>0</v>
      </c>
      <c r="BO397" s="137">
        <f t="shared" si="139"/>
        <v>0</v>
      </c>
      <c r="BP397" s="173">
        <f t="shared" si="147"/>
        <v>0</v>
      </c>
      <c r="BQ397" s="140"/>
      <c r="BR397" s="141"/>
      <c r="BS397" s="142"/>
      <c r="BT397" s="146"/>
      <c r="BU397" s="142"/>
      <c r="BV397" s="144"/>
      <c r="BW397" s="145"/>
      <c r="BX397" s="142"/>
      <c r="BY397" s="144"/>
    </row>
    <row r="398" spans="1:77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46"/>
        <v>47775</v>
      </c>
      <c r="O398" s="366"/>
      <c r="P398" s="174"/>
      <c r="Q398" s="174"/>
      <c r="R398" s="174"/>
      <c r="S398" s="174"/>
      <c r="T398" s="367">
        <f t="shared" si="140"/>
        <v>0</v>
      </c>
      <c r="U398" s="172"/>
      <c r="V398" s="137"/>
      <c r="W398" s="137"/>
      <c r="X398" s="137"/>
      <c r="Y398" s="137"/>
      <c r="Z398" s="138">
        <f t="shared" si="142"/>
        <v>0</v>
      </c>
      <c r="AA398" s="160"/>
      <c r="AB398" s="146"/>
      <c r="AC398" s="146"/>
      <c r="AD398" s="146"/>
      <c r="AE398" s="146">
        <v>38000</v>
      </c>
      <c r="AF398" s="138">
        <f t="shared" si="128"/>
        <v>38000</v>
      </c>
      <c r="AG398" s="205"/>
      <c r="AH398" s="146"/>
      <c r="AI398" s="146"/>
      <c r="AJ398" s="146"/>
      <c r="AK398" s="146">
        <v>25000</v>
      </c>
      <c r="AL398" s="138">
        <f t="shared" si="141"/>
        <v>25000</v>
      </c>
      <c r="AM398" s="160"/>
      <c r="AN398" s="146"/>
      <c r="AO398" s="146"/>
      <c r="AP398" s="146"/>
      <c r="AQ398" s="146"/>
      <c r="AR398" s="138">
        <f t="shared" si="143"/>
        <v>0</v>
      </c>
      <c r="AS398" s="160"/>
      <c r="AT398" s="146"/>
      <c r="AU398" s="146"/>
      <c r="AV398" s="146"/>
      <c r="AW398" s="146"/>
      <c r="AX398" s="138">
        <f t="shared" si="144"/>
        <v>0</v>
      </c>
      <c r="AY398" s="172"/>
      <c r="AZ398" s="137"/>
      <c r="BA398" s="137"/>
      <c r="BB398" s="137"/>
      <c r="BC398" s="137"/>
      <c r="BD398" s="138">
        <f t="shared" si="145"/>
        <v>0</v>
      </c>
      <c r="BE398" s="172">
        <f t="shared" si="129"/>
        <v>0</v>
      </c>
      <c r="BF398" s="137">
        <f t="shared" si="130"/>
        <v>47775</v>
      </c>
      <c r="BG398" s="137">
        <f t="shared" si="131"/>
        <v>0</v>
      </c>
      <c r="BH398" s="137">
        <f t="shared" si="132"/>
        <v>0</v>
      </c>
      <c r="BI398" s="137">
        <f t="shared" si="133"/>
        <v>63000</v>
      </c>
      <c r="BJ398" s="173">
        <f t="shared" si="134"/>
        <v>110775</v>
      </c>
      <c r="BK398" s="172">
        <f t="shared" si="135"/>
        <v>0</v>
      </c>
      <c r="BL398" s="137">
        <f t="shared" si="136"/>
        <v>0</v>
      </c>
      <c r="BM398" s="137">
        <f t="shared" si="137"/>
        <v>0</v>
      </c>
      <c r="BN398" s="137">
        <f t="shared" si="138"/>
        <v>0</v>
      </c>
      <c r="BO398" s="137">
        <f t="shared" si="139"/>
        <v>0</v>
      </c>
      <c r="BP398" s="173">
        <f t="shared" si="147"/>
        <v>0</v>
      </c>
      <c r="BQ398" s="140"/>
      <c r="BR398" s="141"/>
      <c r="BS398" s="142"/>
      <c r="BT398" s="146"/>
      <c r="BU398" s="142"/>
      <c r="BV398" s="144"/>
      <c r="BW398" s="145"/>
      <c r="BX398" s="142"/>
      <c r="BY398" s="144"/>
    </row>
    <row r="399" spans="1:77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46"/>
        <v>0</v>
      </c>
      <c r="O399" s="366"/>
      <c r="P399" s="174"/>
      <c r="Q399" s="174"/>
      <c r="R399" s="174"/>
      <c r="S399" s="174"/>
      <c r="T399" s="367">
        <f t="shared" si="140"/>
        <v>0</v>
      </c>
      <c r="U399" s="172"/>
      <c r="V399" s="137"/>
      <c r="W399" s="137"/>
      <c r="X399" s="137"/>
      <c r="Y399" s="137">
        <v>18400</v>
      </c>
      <c r="Z399" s="138">
        <f t="shared" si="142"/>
        <v>18400</v>
      </c>
      <c r="AA399" s="160"/>
      <c r="AB399" s="146"/>
      <c r="AC399" s="146"/>
      <c r="AD399" s="146"/>
      <c r="AE399" s="146"/>
      <c r="AF399" s="138">
        <f t="shared" si="128"/>
        <v>0</v>
      </c>
      <c r="AG399" s="205"/>
      <c r="AH399" s="146"/>
      <c r="AI399" s="146"/>
      <c r="AJ399" s="146"/>
      <c r="AK399" s="146"/>
      <c r="AL399" s="138">
        <f t="shared" si="141"/>
        <v>0</v>
      </c>
      <c r="AM399" s="160"/>
      <c r="AN399" s="146"/>
      <c r="AO399" s="146"/>
      <c r="AP399" s="146"/>
      <c r="AQ399" s="146"/>
      <c r="AR399" s="138">
        <f t="shared" si="143"/>
        <v>0</v>
      </c>
      <c r="AS399" s="160"/>
      <c r="AT399" s="146"/>
      <c r="AU399" s="146"/>
      <c r="AV399" s="146"/>
      <c r="AW399" s="146"/>
      <c r="AX399" s="138">
        <f t="shared" si="144"/>
        <v>0</v>
      </c>
      <c r="AY399" s="172"/>
      <c r="AZ399" s="137"/>
      <c r="BA399" s="137"/>
      <c r="BB399" s="137"/>
      <c r="BC399" s="137"/>
      <c r="BD399" s="138">
        <f t="shared" si="145"/>
        <v>0</v>
      </c>
      <c r="BE399" s="172">
        <f t="shared" si="129"/>
        <v>0</v>
      </c>
      <c r="BF399" s="137">
        <f t="shared" si="130"/>
        <v>0</v>
      </c>
      <c r="BG399" s="137">
        <f t="shared" si="131"/>
        <v>0</v>
      </c>
      <c r="BH399" s="137">
        <f t="shared" si="132"/>
        <v>0</v>
      </c>
      <c r="BI399" s="137">
        <f t="shared" si="133"/>
        <v>18400</v>
      </c>
      <c r="BJ399" s="173">
        <f t="shared" si="134"/>
        <v>18400</v>
      </c>
      <c r="BK399" s="172">
        <f t="shared" si="135"/>
        <v>0</v>
      </c>
      <c r="BL399" s="137">
        <f t="shared" si="136"/>
        <v>0</v>
      </c>
      <c r="BM399" s="137">
        <f t="shared" si="137"/>
        <v>0</v>
      </c>
      <c r="BN399" s="137">
        <f t="shared" si="138"/>
        <v>0</v>
      </c>
      <c r="BO399" s="137">
        <f t="shared" si="139"/>
        <v>0</v>
      </c>
      <c r="BP399" s="173">
        <f t="shared" si="147"/>
        <v>0</v>
      </c>
      <c r="BQ399" s="140"/>
      <c r="BR399" s="141"/>
      <c r="BS399" s="142"/>
      <c r="BT399" s="146"/>
      <c r="BU399" s="142"/>
      <c r="BV399" s="144"/>
      <c r="BW399" s="145"/>
      <c r="BX399" s="142"/>
      <c r="BY399" s="144"/>
    </row>
    <row r="400" spans="1:77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46"/>
        <v>0</v>
      </c>
      <c r="O400" s="366"/>
      <c r="P400" s="174"/>
      <c r="Q400" s="174"/>
      <c r="R400" s="174"/>
      <c r="S400" s="174"/>
      <c r="T400" s="367">
        <f t="shared" si="140"/>
        <v>0</v>
      </c>
      <c r="U400" s="172"/>
      <c r="V400" s="137"/>
      <c r="W400" s="137"/>
      <c r="X400" s="137"/>
      <c r="Y400" s="137">
        <v>24000</v>
      </c>
      <c r="Z400" s="138">
        <f t="shared" si="142"/>
        <v>24000</v>
      </c>
      <c r="AA400" s="160"/>
      <c r="AB400" s="146"/>
      <c r="AC400" s="146"/>
      <c r="AD400" s="146"/>
      <c r="AE400" s="146"/>
      <c r="AF400" s="138">
        <f t="shared" si="128"/>
        <v>0</v>
      </c>
      <c r="AG400" s="205"/>
      <c r="AH400" s="146"/>
      <c r="AI400" s="146"/>
      <c r="AJ400" s="146"/>
      <c r="AK400" s="146"/>
      <c r="AL400" s="138">
        <f t="shared" si="141"/>
        <v>0</v>
      </c>
      <c r="AM400" s="160"/>
      <c r="AN400" s="146"/>
      <c r="AO400" s="146"/>
      <c r="AP400" s="146"/>
      <c r="AQ400" s="146"/>
      <c r="AR400" s="138">
        <f t="shared" si="143"/>
        <v>0</v>
      </c>
      <c r="AS400" s="160"/>
      <c r="AT400" s="146"/>
      <c r="AU400" s="146"/>
      <c r="AV400" s="146"/>
      <c r="AW400" s="146"/>
      <c r="AX400" s="138">
        <f t="shared" si="144"/>
        <v>0</v>
      </c>
      <c r="AY400" s="172"/>
      <c r="AZ400" s="137"/>
      <c r="BA400" s="137"/>
      <c r="BB400" s="137"/>
      <c r="BC400" s="137"/>
      <c r="BD400" s="138">
        <f t="shared" si="145"/>
        <v>0</v>
      </c>
      <c r="BE400" s="172">
        <f t="shared" si="129"/>
        <v>0</v>
      </c>
      <c r="BF400" s="137">
        <f t="shared" si="130"/>
        <v>0</v>
      </c>
      <c r="BG400" s="137">
        <f t="shared" si="131"/>
        <v>0</v>
      </c>
      <c r="BH400" s="137">
        <f t="shared" si="132"/>
        <v>0</v>
      </c>
      <c r="BI400" s="137">
        <f t="shared" si="133"/>
        <v>24000</v>
      </c>
      <c r="BJ400" s="173">
        <f t="shared" si="134"/>
        <v>24000</v>
      </c>
      <c r="BK400" s="172">
        <f t="shared" si="135"/>
        <v>0</v>
      </c>
      <c r="BL400" s="137">
        <f t="shared" si="136"/>
        <v>0</v>
      </c>
      <c r="BM400" s="137">
        <f t="shared" si="137"/>
        <v>0</v>
      </c>
      <c r="BN400" s="137">
        <f t="shared" si="138"/>
        <v>0</v>
      </c>
      <c r="BO400" s="137">
        <f t="shared" si="139"/>
        <v>0</v>
      </c>
      <c r="BP400" s="173">
        <f t="shared" si="147"/>
        <v>0</v>
      </c>
      <c r="BQ400" s="140"/>
      <c r="BR400" s="141"/>
      <c r="BS400" s="142"/>
      <c r="BT400" s="146"/>
      <c r="BU400" s="142"/>
      <c r="BV400" s="144"/>
      <c r="BW400" s="145"/>
      <c r="BX400" s="142"/>
      <c r="BY400" s="144"/>
    </row>
    <row r="401" spans="1:77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46"/>
        <v>15275</v>
      </c>
      <c r="O401" s="366"/>
      <c r="P401" s="174"/>
      <c r="Q401" s="174"/>
      <c r="R401" s="174"/>
      <c r="S401" s="174"/>
      <c r="T401" s="367">
        <f t="shared" si="140"/>
        <v>0</v>
      </c>
      <c r="U401" s="172"/>
      <c r="V401" s="137"/>
      <c r="W401" s="137"/>
      <c r="X401" s="137"/>
      <c r="Y401" s="137">
        <v>31200</v>
      </c>
      <c r="Z401" s="138">
        <f t="shared" si="142"/>
        <v>31200</v>
      </c>
      <c r="AA401" s="160"/>
      <c r="AB401" s="146"/>
      <c r="AC401" s="146"/>
      <c r="AD401" s="146"/>
      <c r="AE401" s="146">
        <v>38000</v>
      </c>
      <c r="AF401" s="138">
        <f t="shared" si="128"/>
        <v>38000</v>
      </c>
      <c r="AG401" s="205"/>
      <c r="AH401" s="146"/>
      <c r="AI401" s="146"/>
      <c r="AJ401" s="146"/>
      <c r="AK401" s="146">
        <v>16000</v>
      </c>
      <c r="AL401" s="138">
        <f t="shared" si="141"/>
        <v>16000</v>
      </c>
      <c r="AM401" s="160"/>
      <c r="AN401" s="146"/>
      <c r="AO401" s="146"/>
      <c r="AP401" s="146"/>
      <c r="AQ401" s="146"/>
      <c r="AR401" s="138">
        <f t="shared" si="143"/>
        <v>0</v>
      </c>
      <c r="AS401" s="160"/>
      <c r="AT401" s="146"/>
      <c r="AU401" s="146"/>
      <c r="AV401" s="146"/>
      <c r="AW401" s="146"/>
      <c r="AX401" s="138">
        <f t="shared" si="144"/>
        <v>0</v>
      </c>
      <c r="AY401" s="172"/>
      <c r="AZ401" s="137"/>
      <c r="BA401" s="137"/>
      <c r="BB401" s="137"/>
      <c r="BC401" s="137"/>
      <c r="BD401" s="138">
        <f t="shared" si="145"/>
        <v>0</v>
      </c>
      <c r="BE401" s="172">
        <f t="shared" si="129"/>
        <v>0</v>
      </c>
      <c r="BF401" s="137">
        <f t="shared" si="130"/>
        <v>15275</v>
      </c>
      <c r="BG401" s="137">
        <f t="shared" si="131"/>
        <v>0</v>
      </c>
      <c r="BH401" s="137">
        <f t="shared" si="132"/>
        <v>0</v>
      </c>
      <c r="BI401" s="137">
        <f t="shared" si="133"/>
        <v>85200</v>
      </c>
      <c r="BJ401" s="173">
        <f t="shared" si="134"/>
        <v>100475</v>
      </c>
      <c r="BK401" s="172">
        <f t="shared" si="135"/>
        <v>0</v>
      </c>
      <c r="BL401" s="137">
        <f t="shared" si="136"/>
        <v>0</v>
      </c>
      <c r="BM401" s="137">
        <f t="shared" si="137"/>
        <v>0</v>
      </c>
      <c r="BN401" s="137">
        <f t="shared" si="138"/>
        <v>0</v>
      </c>
      <c r="BO401" s="137">
        <f t="shared" si="139"/>
        <v>0</v>
      </c>
      <c r="BP401" s="173">
        <f t="shared" si="147"/>
        <v>0</v>
      </c>
      <c r="BQ401" s="140"/>
      <c r="BR401" s="141"/>
      <c r="BS401" s="142"/>
      <c r="BT401" s="146"/>
      <c r="BU401" s="142"/>
      <c r="BV401" s="144"/>
      <c r="BW401" s="145"/>
      <c r="BX401" s="142"/>
      <c r="BY401" s="144"/>
    </row>
    <row r="402" spans="1:77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46"/>
        <v>0</v>
      </c>
      <c r="O402" s="366"/>
      <c r="P402" s="174"/>
      <c r="Q402" s="174"/>
      <c r="R402" s="174"/>
      <c r="S402" s="174"/>
      <c r="T402" s="367">
        <f t="shared" si="140"/>
        <v>0</v>
      </c>
      <c r="U402" s="172"/>
      <c r="V402" s="137"/>
      <c r="W402" s="137"/>
      <c r="X402" s="137"/>
      <c r="Y402" s="137">
        <v>48000</v>
      </c>
      <c r="Z402" s="138">
        <f t="shared" si="142"/>
        <v>48000</v>
      </c>
      <c r="AA402" s="160"/>
      <c r="AB402" s="146"/>
      <c r="AC402" s="146"/>
      <c r="AD402" s="146"/>
      <c r="AE402" s="146"/>
      <c r="AF402" s="138">
        <f t="shared" si="128"/>
        <v>0</v>
      </c>
      <c r="AG402" s="205"/>
      <c r="AH402" s="146"/>
      <c r="AI402" s="146"/>
      <c r="AJ402" s="146"/>
      <c r="AK402" s="146"/>
      <c r="AL402" s="138">
        <f t="shared" si="141"/>
        <v>0</v>
      </c>
      <c r="AM402" s="160"/>
      <c r="AN402" s="146"/>
      <c r="AO402" s="146"/>
      <c r="AP402" s="146"/>
      <c r="AQ402" s="146"/>
      <c r="AR402" s="138">
        <f t="shared" si="143"/>
        <v>0</v>
      </c>
      <c r="AS402" s="160"/>
      <c r="AT402" s="146"/>
      <c r="AU402" s="146"/>
      <c r="AV402" s="146"/>
      <c r="AW402" s="146"/>
      <c r="AX402" s="138">
        <f t="shared" si="144"/>
        <v>0</v>
      </c>
      <c r="AY402" s="172"/>
      <c r="AZ402" s="137"/>
      <c r="BA402" s="137"/>
      <c r="BB402" s="137"/>
      <c r="BC402" s="137"/>
      <c r="BD402" s="138">
        <f t="shared" si="145"/>
        <v>0</v>
      </c>
      <c r="BE402" s="172">
        <f t="shared" si="129"/>
        <v>0</v>
      </c>
      <c r="BF402" s="137">
        <f t="shared" si="130"/>
        <v>0</v>
      </c>
      <c r="BG402" s="137">
        <f t="shared" si="131"/>
        <v>0</v>
      </c>
      <c r="BH402" s="137">
        <f t="shared" si="132"/>
        <v>0</v>
      </c>
      <c r="BI402" s="137">
        <f t="shared" si="133"/>
        <v>48000</v>
      </c>
      <c r="BJ402" s="173">
        <f t="shared" si="134"/>
        <v>48000</v>
      </c>
      <c r="BK402" s="172">
        <f t="shared" si="135"/>
        <v>0</v>
      </c>
      <c r="BL402" s="137">
        <f t="shared" si="136"/>
        <v>0</v>
      </c>
      <c r="BM402" s="137">
        <f t="shared" si="137"/>
        <v>0</v>
      </c>
      <c r="BN402" s="137">
        <f t="shared" si="138"/>
        <v>0</v>
      </c>
      <c r="BO402" s="137">
        <f t="shared" si="139"/>
        <v>0</v>
      </c>
      <c r="BP402" s="173">
        <f t="shared" si="147"/>
        <v>0</v>
      </c>
      <c r="BQ402" s="140"/>
      <c r="BR402" s="141"/>
      <c r="BS402" s="142"/>
      <c r="BT402" s="146"/>
      <c r="BU402" s="142"/>
      <c r="BV402" s="144"/>
      <c r="BW402" s="145"/>
      <c r="BX402" s="142"/>
      <c r="BY402" s="144"/>
    </row>
    <row r="403" spans="1:77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46"/>
        <v>5850</v>
      </c>
      <c r="O403" s="366"/>
      <c r="P403" s="174"/>
      <c r="Q403" s="174"/>
      <c r="R403" s="174"/>
      <c r="S403" s="174"/>
      <c r="T403" s="367">
        <f t="shared" si="140"/>
        <v>0</v>
      </c>
      <c r="U403" s="172"/>
      <c r="V403" s="137"/>
      <c r="W403" s="137"/>
      <c r="X403" s="137"/>
      <c r="Y403" s="137"/>
      <c r="Z403" s="138">
        <f t="shared" si="142"/>
        <v>0</v>
      </c>
      <c r="AA403" s="160"/>
      <c r="AB403" s="146"/>
      <c r="AC403" s="146"/>
      <c r="AD403" s="146"/>
      <c r="AE403" s="146"/>
      <c r="AF403" s="138">
        <f t="shared" si="128"/>
        <v>0</v>
      </c>
      <c r="AG403" s="205"/>
      <c r="AH403" s="146"/>
      <c r="AI403" s="146"/>
      <c r="AJ403" s="146"/>
      <c r="AK403" s="146">
        <v>18000</v>
      </c>
      <c r="AL403" s="138">
        <f t="shared" si="141"/>
        <v>18000</v>
      </c>
      <c r="AM403" s="160"/>
      <c r="AN403" s="146"/>
      <c r="AO403" s="146"/>
      <c r="AP403" s="146"/>
      <c r="AQ403" s="146"/>
      <c r="AR403" s="138">
        <f t="shared" si="143"/>
        <v>0</v>
      </c>
      <c r="AS403" s="160"/>
      <c r="AT403" s="146"/>
      <c r="AU403" s="146"/>
      <c r="AV403" s="146"/>
      <c r="AW403" s="146"/>
      <c r="AX403" s="138">
        <f t="shared" si="144"/>
        <v>0</v>
      </c>
      <c r="AY403" s="172"/>
      <c r="AZ403" s="137"/>
      <c r="BA403" s="137"/>
      <c r="BB403" s="137"/>
      <c r="BC403" s="137"/>
      <c r="BD403" s="138">
        <f t="shared" si="145"/>
        <v>0</v>
      </c>
      <c r="BE403" s="172">
        <f t="shared" si="129"/>
        <v>0</v>
      </c>
      <c r="BF403" s="137">
        <f t="shared" si="130"/>
        <v>5850</v>
      </c>
      <c r="BG403" s="137">
        <f t="shared" si="131"/>
        <v>0</v>
      </c>
      <c r="BH403" s="137">
        <f t="shared" si="132"/>
        <v>0</v>
      </c>
      <c r="BI403" s="137">
        <f t="shared" si="133"/>
        <v>18000</v>
      </c>
      <c r="BJ403" s="173">
        <f t="shared" si="134"/>
        <v>23850</v>
      </c>
      <c r="BK403" s="172">
        <f t="shared" si="135"/>
        <v>0</v>
      </c>
      <c r="BL403" s="137">
        <f t="shared" si="136"/>
        <v>0</v>
      </c>
      <c r="BM403" s="137">
        <f t="shared" si="137"/>
        <v>0</v>
      </c>
      <c r="BN403" s="137">
        <f t="shared" si="138"/>
        <v>0</v>
      </c>
      <c r="BO403" s="137">
        <f t="shared" si="139"/>
        <v>0</v>
      </c>
      <c r="BP403" s="173">
        <f t="shared" si="147"/>
        <v>0</v>
      </c>
      <c r="BQ403" s="140"/>
      <c r="BR403" s="141"/>
      <c r="BS403" s="142"/>
      <c r="BT403" s="146"/>
      <c r="BU403" s="142"/>
      <c r="BV403" s="144"/>
      <c r="BW403" s="145"/>
      <c r="BX403" s="142"/>
      <c r="BY403" s="144"/>
    </row>
    <row r="404" spans="1:77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46"/>
        <v>0</v>
      </c>
      <c r="O404" s="366"/>
      <c r="P404" s="174"/>
      <c r="Q404" s="174"/>
      <c r="R404" s="174"/>
      <c r="S404" s="174"/>
      <c r="T404" s="367">
        <f t="shared" si="140"/>
        <v>0</v>
      </c>
      <c r="U404" s="172"/>
      <c r="V404" s="137"/>
      <c r="W404" s="137"/>
      <c r="X404" s="137"/>
      <c r="Y404" s="137">
        <v>32000</v>
      </c>
      <c r="Z404" s="138">
        <f t="shared" si="142"/>
        <v>32000</v>
      </c>
      <c r="AA404" s="160"/>
      <c r="AB404" s="146"/>
      <c r="AC404" s="146"/>
      <c r="AD404" s="146"/>
      <c r="AE404" s="146"/>
      <c r="AF404" s="138">
        <f t="shared" si="128"/>
        <v>0</v>
      </c>
      <c r="AG404" s="205"/>
      <c r="AH404" s="146"/>
      <c r="AI404" s="146"/>
      <c r="AJ404" s="146"/>
      <c r="AK404" s="146"/>
      <c r="AL404" s="138">
        <f t="shared" si="141"/>
        <v>0</v>
      </c>
      <c r="AM404" s="160"/>
      <c r="AN404" s="146"/>
      <c r="AO404" s="146"/>
      <c r="AP404" s="146"/>
      <c r="AQ404" s="146"/>
      <c r="AR404" s="138">
        <f t="shared" si="143"/>
        <v>0</v>
      </c>
      <c r="AS404" s="160"/>
      <c r="AT404" s="146"/>
      <c r="AU404" s="146"/>
      <c r="AV404" s="146"/>
      <c r="AW404" s="146"/>
      <c r="AX404" s="138">
        <f t="shared" si="144"/>
        <v>0</v>
      </c>
      <c r="AY404" s="172"/>
      <c r="AZ404" s="137"/>
      <c r="BA404" s="137"/>
      <c r="BB404" s="137"/>
      <c r="BC404" s="137"/>
      <c r="BD404" s="138">
        <f t="shared" si="145"/>
        <v>0</v>
      </c>
      <c r="BE404" s="172">
        <f t="shared" si="129"/>
        <v>0</v>
      </c>
      <c r="BF404" s="137">
        <f t="shared" si="130"/>
        <v>0</v>
      </c>
      <c r="BG404" s="137">
        <f t="shared" si="131"/>
        <v>0</v>
      </c>
      <c r="BH404" s="137">
        <f t="shared" si="132"/>
        <v>0</v>
      </c>
      <c r="BI404" s="137">
        <f t="shared" si="133"/>
        <v>32000</v>
      </c>
      <c r="BJ404" s="173">
        <f t="shared" si="134"/>
        <v>32000</v>
      </c>
      <c r="BK404" s="172">
        <f t="shared" si="135"/>
        <v>0</v>
      </c>
      <c r="BL404" s="137">
        <f t="shared" si="136"/>
        <v>0</v>
      </c>
      <c r="BM404" s="137">
        <f t="shared" si="137"/>
        <v>0</v>
      </c>
      <c r="BN404" s="137">
        <f t="shared" si="138"/>
        <v>0</v>
      </c>
      <c r="BO404" s="137">
        <f t="shared" si="139"/>
        <v>0</v>
      </c>
      <c r="BP404" s="173">
        <f t="shared" si="147"/>
        <v>0</v>
      </c>
      <c r="BQ404" s="140"/>
      <c r="BR404" s="141"/>
      <c r="BS404" s="142"/>
      <c r="BT404" s="146"/>
      <c r="BU404" s="142"/>
      <c r="BV404" s="144"/>
      <c r="BW404" s="145"/>
      <c r="BX404" s="142"/>
      <c r="BY404" s="144"/>
    </row>
    <row r="405" spans="1:77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46"/>
        <v>24050</v>
      </c>
      <c r="O405" s="366"/>
      <c r="P405" s="174"/>
      <c r="Q405" s="174"/>
      <c r="R405" s="174"/>
      <c r="S405" s="174"/>
      <c r="T405" s="367">
        <f t="shared" si="140"/>
        <v>0</v>
      </c>
      <c r="U405" s="172"/>
      <c r="V405" s="137"/>
      <c r="W405" s="137"/>
      <c r="X405" s="137"/>
      <c r="Y405" s="137"/>
      <c r="Z405" s="138">
        <f t="shared" si="142"/>
        <v>0</v>
      </c>
      <c r="AA405" s="160"/>
      <c r="AB405" s="146"/>
      <c r="AC405" s="146"/>
      <c r="AD405" s="146"/>
      <c r="AE405" s="146">
        <v>58000</v>
      </c>
      <c r="AF405" s="138">
        <f t="shared" si="128"/>
        <v>58000</v>
      </c>
      <c r="AG405" s="205"/>
      <c r="AH405" s="146"/>
      <c r="AI405" s="146"/>
      <c r="AJ405" s="146"/>
      <c r="AK405" s="146">
        <v>43000</v>
      </c>
      <c r="AL405" s="138">
        <f t="shared" si="141"/>
        <v>43000</v>
      </c>
      <c r="AM405" s="160"/>
      <c r="AN405" s="146"/>
      <c r="AO405" s="146"/>
      <c r="AP405" s="146"/>
      <c r="AQ405" s="146"/>
      <c r="AR405" s="138">
        <f t="shared" si="143"/>
        <v>0</v>
      </c>
      <c r="AS405" s="160"/>
      <c r="AT405" s="146"/>
      <c r="AU405" s="146"/>
      <c r="AV405" s="146"/>
      <c r="AW405" s="146"/>
      <c r="AX405" s="138">
        <f t="shared" si="144"/>
        <v>0</v>
      </c>
      <c r="AY405" s="172"/>
      <c r="AZ405" s="137"/>
      <c r="BA405" s="137"/>
      <c r="BB405" s="137"/>
      <c r="BC405" s="137"/>
      <c r="BD405" s="138">
        <f t="shared" si="145"/>
        <v>0</v>
      </c>
      <c r="BE405" s="172">
        <f t="shared" si="129"/>
        <v>0</v>
      </c>
      <c r="BF405" s="137">
        <f t="shared" si="130"/>
        <v>24050</v>
      </c>
      <c r="BG405" s="137">
        <f t="shared" si="131"/>
        <v>0</v>
      </c>
      <c r="BH405" s="137">
        <f t="shared" si="132"/>
        <v>0</v>
      </c>
      <c r="BI405" s="137">
        <f t="shared" si="133"/>
        <v>101000</v>
      </c>
      <c r="BJ405" s="173">
        <f t="shared" si="134"/>
        <v>125050</v>
      </c>
      <c r="BK405" s="172">
        <f t="shared" si="135"/>
        <v>0</v>
      </c>
      <c r="BL405" s="137">
        <f t="shared" si="136"/>
        <v>0</v>
      </c>
      <c r="BM405" s="137">
        <f t="shared" si="137"/>
        <v>0</v>
      </c>
      <c r="BN405" s="137">
        <f t="shared" si="138"/>
        <v>0</v>
      </c>
      <c r="BO405" s="137">
        <f t="shared" si="139"/>
        <v>0</v>
      </c>
      <c r="BP405" s="173">
        <f t="shared" si="147"/>
        <v>0</v>
      </c>
      <c r="BQ405" s="140"/>
      <c r="BR405" s="141"/>
      <c r="BS405" s="142"/>
      <c r="BT405" s="146"/>
      <c r="BU405" s="142"/>
      <c r="BV405" s="144"/>
      <c r="BW405" s="145"/>
      <c r="BX405" s="142"/>
      <c r="BY405" s="144"/>
    </row>
    <row r="406" spans="1:77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46"/>
        <v>0</v>
      </c>
      <c r="O406" s="366"/>
      <c r="P406" s="174"/>
      <c r="Q406" s="174"/>
      <c r="R406" s="174"/>
      <c r="S406" s="174"/>
      <c r="T406" s="367">
        <f t="shared" si="140"/>
        <v>0</v>
      </c>
      <c r="U406" s="172"/>
      <c r="V406" s="137"/>
      <c r="W406" s="137"/>
      <c r="X406" s="137"/>
      <c r="Y406" s="137">
        <v>32000</v>
      </c>
      <c r="Z406" s="138">
        <f t="shared" si="142"/>
        <v>32000</v>
      </c>
      <c r="AA406" s="160"/>
      <c r="AB406" s="146"/>
      <c r="AC406" s="146"/>
      <c r="AD406" s="146"/>
      <c r="AE406" s="146"/>
      <c r="AF406" s="138">
        <f t="shared" si="128"/>
        <v>0</v>
      </c>
      <c r="AG406" s="205"/>
      <c r="AH406" s="146"/>
      <c r="AI406" s="146"/>
      <c r="AJ406" s="146"/>
      <c r="AK406" s="146"/>
      <c r="AL406" s="138">
        <f t="shared" si="141"/>
        <v>0</v>
      </c>
      <c r="AM406" s="160"/>
      <c r="AN406" s="146"/>
      <c r="AO406" s="146"/>
      <c r="AP406" s="146"/>
      <c r="AQ406" s="146"/>
      <c r="AR406" s="138">
        <f t="shared" si="143"/>
        <v>0</v>
      </c>
      <c r="AS406" s="160"/>
      <c r="AT406" s="146"/>
      <c r="AU406" s="146"/>
      <c r="AV406" s="146"/>
      <c r="AW406" s="146"/>
      <c r="AX406" s="138">
        <f t="shared" si="144"/>
        <v>0</v>
      </c>
      <c r="AY406" s="172"/>
      <c r="AZ406" s="137"/>
      <c r="BA406" s="137"/>
      <c r="BB406" s="137"/>
      <c r="BC406" s="137"/>
      <c r="BD406" s="138">
        <f t="shared" si="145"/>
        <v>0</v>
      </c>
      <c r="BE406" s="172">
        <f t="shared" si="129"/>
        <v>0</v>
      </c>
      <c r="BF406" s="137">
        <f t="shared" si="130"/>
        <v>0</v>
      </c>
      <c r="BG406" s="137">
        <f t="shared" si="131"/>
        <v>0</v>
      </c>
      <c r="BH406" s="137">
        <f t="shared" si="132"/>
        <v>0</v>
      </c>
      <c r="BI406" s="137">
        <f t="shared" si="133"/>
        <v>32000</v>
      </c>
      <c r="BJ406" s="173">
        <f t="shared" si="134"/>
        <v>32000</v>
      </c>
      <c r="BK406" s="172">
        <f t="shared" si="135"/>
        <v>0</v>
      </c>
      <c r="BL406" s="137">
        <f t="shared" si="136"/>
        <v>0</v>
      </c>
      <c r="BM406" s="137">
        <f t="shared" si="137"/>
        <v>0</v>
      </c>
      <c r="BN406" s="137">
        <f t="shared" si="138"/>
        <v>0</v>
      </c>
      <c r="BO406" s="137">
        <f t="shared" si="139"/>
        <v>0</v>
      </c>
      <c r="BP406" s="173">
        <f t="shared" si="147"/>
        <v>0</v>
      </c>
      <c r="BQ406" s="140"/>
      <c r="BR406" s="141"/>
      <c r="BS406" s="142"/>
      <c r="BT406" s="146"/>
      <c r="BU406" s="142"/>
      <c r="BV406" s="144"/>
      <c r="BW406" s="145"/>
      <c r="BX406" s="142"/>
      <c r="BY406" s="144"/>
    </row>
    <row r="407" spans="1:77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46"/>
        <v>69875</v>
      </c>
      <c r="O407" s="366"/>
      <c r="P407" s="174"/>
      <c r="Q407" s="174"/>
      <c r="R407" s="174"/>
      <c r="S407" s="174"/>
      <c r="T407" s="367">
        <f t="shared" si="140"/>
        <v>0</v>
      </c>
      <c r="U407" s="172"/>
      <c r="V407" s="137"/>
      <c r="W407" s="137"/>
      <c r="X407" s="137"/>
      <c r="Y407" s="137"/>
      <c r="Z407" s="138">
        <f t="shared" si="142"/>
        <v>0</v>
      </c>
      <c r="AA407" s="160"/>
      <c r="AB407" s="146"/>
      <c r="AC407" s="146"/>
      <c r="AD407" s="146"/>
      <c r="AE407" s="146">
        <v>148000</v>
      </c>
      <c r="AF407" s="138">
        <f t="shared" si="128"/>
        <v>148000</v>
      </c>
      <c r="AG407" s="205"/>
      <c r="AH407" s="146"/>
      <c r="AI407" s="146"/>
      <c r="AJ407" s="146"/>
      <c r="AK407" s="146">
        <v>100000</v>
      </c>
      <c r="AL407" s="138">
        <f t="shared" si="141"/>
        <v>100000</v>
      </c>
      <c r="AM407" s="160"/>
      <c r="AN407" s="146"/>
      <c r="AO407" s="146"/>
      <c r="AP407" s="146"/>
      <c r="AQ407" s="146"/>
      <c r="AR407" s="138">
        <f t="shared" si="143"/>
        <v>0</v>
      </c>
      <c r="AS407" s="160"/>
      <c r="AT407" s="146"/>
      <c r="AU407" s="146"/>
      <c r="AV407" s="146"/>
      <c r="AW407" s="146"/>
      <c r="AX407" s="138">
        <f t="shared" si="144"/>
        <v>0</v>
      </c>
      <c r="AY407" s="172"/>
      <c r="AZ407" s="137"/>
      <c r="BA407" s="137"/>
      <c r="BB407" s="137"/>
      <c r="BC407" s="137"/>
      <c r="BD407" s="138">
        <f t="shared" si="145"/>
        <v>0</v>
      </c>
      <c r="BE407" s="172">
        <f t="shared" si="129"/>
        <v>0</v>
      </c>
      <c r="BF407" s="137">
        <f t="shared" si="130"/>
        <v>69875</v>
      </c>
      <c r="BG407" s="137">
        <f t="shared" si="131"/>
        <v>0</v>
      </c>
      <c r="BH407" s="137">
        <f t="shared" si="132"/>
        <v>0</v>
      </c>
      <c r="BI407" s="137">
        <f t="shared" si="133"/>
        <v>248000</v>
      </c>
      <c r="BJ407" s="173">
        <f t="shared" si="134"/>
        <v>317875</v>
      </c>
      <c r="BK407" s="172">
        <f t="shared" si="135"/>
        <v>0</v>
      </c>
      <c r="BL407" s="137">
        <f t="shared" si="136"/>
        <v>0</v>
      </c>
      <c r="BM407" s="137">
        <f t="shared" si="137"/>
        <v>0</v>
      </c>
      <c r="BN407" s="137">
        <f t="shared" si="138"/>
        <v>0</v>
      </c>
      <c r="BO407" s="137">
        <f t="shared" si="139"/>
        <v>0</v>
      </c>
      <c r="BP407" s="173">
        <f t="shared" si="147"/>
        <v>0</v>
      </c>
      <c r="BQ407" s="140"/>
      <c r="BR407" s="141"/>
      <c r="BS407" s="142"/>
      <c r="BT407" s="146"/>
      <c r="BU407" s="142"/>
      <c r="BV407" s="144"/>
      <c r="BW407" s="145">
        <v>23484</v>
      </c>
      <c r="BX407" s="142" t="s">
        <v>4874</v>
      </c>
      <c r="BY407" s="144">
        <v>44601</v>
      </c>
    </row>
    <row r="408" spans="1:77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46"/>
        <v>14625</v>
      </c>
      <c r="O408" s="366"/>
      <c r="P408" s="174"/>
      <c r="Q408" s="174"/>
      <c r="R408" s="174"/>
      <c r="S408" s="174"/>
      <c r="T408" s="367">
        <f t="shared" si="140"/>
        <v>0</v>
      </c>
      <c r="U408" s="172"/>
      <c r="V408" s="137"/>
      <c r="W408" s="137"/>
      <c r="X408" s="137"/>
      <c r="Y408" s="137">
        <v>29600</v>
      </c>
      <c r="Z408" s="138">
        <f t="shared" si="142"/>
        <v>29600</v>
      </c>
      <c r="AA408" s="160"/>
      <c r="AB408" s="146"/>
      <c r="AC408" s="146"/>
      <c r="AD408" s="146"/>
      <c r="AE408" s="146"/>
      <c r="AF408" s="138">
        <f t="shared" si="128"/>
        <v>0</v>
      </c>
      <c r="AG408" s="205"/>
      <c r="AH408" s="146"/>
      <c r="AI408" s="146"/>
      <c r="AJ408" s="146"/>
      <c r="AK408" s="146">
        <v>15000</v>
      </c>
      <c r="AL408" s="138">
        <f t="shared" si="141"/>
        <v>15000</v>
      </c>
      <c r="AM408" s="160"/>
      <c r="AN408" s="146"/>
      <c r="AO408" s="146"/>
      <c r="AP408" s="146"/>
      <c r="AQ408" s="146"/>
      <c r="AR408" s="138">
        <f t="shared" si="143"/>
        <v>0</v>
      </c>
      <c r="AS408" s="160"/>
      <c r="AT408" s="146"/>
      <c r="AU408" s="146"/>
      <c r="AV408" s="146"/>
      <c r="AW408" s="146"/>
      <c r="AX408" s="138">
        <f t="shared" si="144"/>
        <v>0</v>
      </c>
      <c r="AY408" s="172"/>
      <c r="AZ408" s="137"/>
      <c r="BA408" s="137"/>
      <c r="BB408" s="137"/>
      <c r="BC408" s="137"/>
      <c r="BD408" s="138">
        <f t="shared" si="145"/>
        <v>0</v>
      </c>
      <c r="BE408" s="172">
        <f t="shared" si="129"/>
        <v>0</v>
      </c>
      <c r="BF408" s="137">
        <f t="shared" si="130"/>
        <v>14625</v>
      </c>
      <c r="BG408" s="137">
        <f t="shared" si="131"/>
        <v>0</v>
      </c>
      <c r="BH408" s="137">
        <f t="shared" si="132"/>
        <v>0</v>
      </c>
      <c r="BI408" s="137">
        <f t="shared" si="133"/>
        <v>44600</v>
      </c>
      <c r="BJ408" s="173">
        <f t="shared" si="134"/>
        <v>59225</v>
      </c>
      <c r="BK408" s="172">
        <f t="shared" si="135"/>
        <v>0</v>
      </c>
      <c r="BL408" s="137">
        <f t="shared" si="136"/>
        <v>0</v>
      </c>
      <c r="BM408" s="137">
        <f t="shared" si="137"/>
        <v>0</v>
      </c>
      <c r="BN408" s="137">
        <f t="shared" si="138"/>
        <v>0</v>
      </c>
      <c r="BO408" s="137">
        <f t="shared" si="139"/>
        <v>0</v>
      </c>
      <c r="BP408" s="173">
        <f t="shared" si="147"/>
        <v>0</v>
      </c>
      <c r="BQ408" s="140"/>
      <c r="BR408" s="141"/>
      <c r="BS408" s="142"/>
      <c r="BT408" s="146"/>
      <c r="BU408" s="142"/>
      <c r="BV408" s="144"/>
      <c r="BW408" s="145"/>
      <c r="BX408" s="142"/>
      <c r="BY408" s="144"/>
    </row>
    <row r="409" spans="1:77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46"/>
        <v>18850</v>
      </c>
      <c r="O409" s="366"/>
      <c r="P409" s="174"/>
      <c r="Q409" s="174"/>
      <c r="R409" s="174"/>
      <c r="S409" s="174"/>
      <c r="T409" s="367">
        <f t="shared" si="140"/>
        <v>0</v>
      </c>
      <c r="U409" s="172"/>
      <c r="V409" s="137"/>
      <c r="W409" s="137"/>
      <c r="X409" s="137"/>
      <c r="Y409" s="137"/>
      <c r="Z409" s="138">
        <f t="shared" si="142"/>
        <v>0</v>
      </c>
      <c r="AA409" s="160"/>
      <c r="AB409" s="146"/>
      <c r="AC409" s="146"/>
      <c r="AD409" s="146"/>
      <c r="AE409" s="146">
        <v>46000</v>
      </c>
      <c r="AF409" s="138">
        <f t="shared" si="128"/>
        <v>46000</v>
      </c>
      <c r="AG409" s="205"/>
      <c r="AH409" s="146"/>
      <c r="AI409" s="146"/>
      <c r="AJ409" s="146"/>
      <c r="AK409" s="146">
        <v>22000</v>
      </c>
      <c r="AL409" s="138">
        <f t="shared" si="141"/>
        <v>22000</v>
      </c>
      <c r="AM409" s="160"/>
      <c r="AN409" s="146"/>
      <c r="AO409" s="146"/>
      <c r="AP409" s="146"/>
      <c r="AQ409" s="146"/>
      <c r="AR409" s="138">
        <f t="shared" si="143"/>
        <v>0</v>
      </c>
      <c r="AS409" s="160"/>
      <c r="AT409" s="146"/>
      <c r="AU409" s="146"/>
      <c r="AV409" s="146"/>
      <c r="AW409" s="146"/>
      <c r="AX409" s="138">
        <f t="shared" si="144"/>
        <v>0</v>
      </c>
      <c r="AY409" s="172"/>
      <c r="AZ409" s="137"/>
      <c r="BA409" s="137"/>
      <c r="BB409" s="137"/>
      <c r="BC409" s="137"/>
      <c r="BD409" s="138">
        <f t="shared" si="145"/>
        <v>0</v>
      </c>
      <c r="BE409" s="172">
        <f t="shared" si="129"/>
        <v>0</v>
      </c>
      <c r="BF409" s="137">
        <f t="shared" si="130"/>
        <v>18850</v>
      </c>
      <c r="BG409" s="137">
        <f t="shared" si="131"/>
        <v>0</v>
      </c>
      <c r="BH409" s="137">
        <f t="shared" si="132"/>
        <v>0</v>
      </c>
      <c r="BI409" s="137">
        <f t="shared" si="133"/>
        <v>68000</v>
      </c>
      <c r="BJ409" s="173">
        <f t="shared" si="134"/>
        <v>86850</v>
      </c>
      <c r="BK409" s="172">
        <f t="shared" si="135"/>
        <v>0</v>
      </c>
      <c r="BL409" s="137">
        <f t="shared" si="136"/>
        <v>0</v>
      </c>
      <c r="BM409" s="137">
        <f t="shared" si="137"/>
        <v>0</v>
      </c>
      <c r="BN409" s="137">
        <f t="shared" si="138"/>
        <v>0</v>
      </c>
      <c r="BO409" s="137">
        <f t="shared" si="139"/>
        <v>0</v>
      </c>
      <c r="BP409" s="173">
        <f t="shared" si="147"/>
        <v>0</v>
      </c>
      <c r="BQ409" s="140"/>
      <c r="BR409" s="141"/>
      <c r="BS409" s="142"/>
      <c r="BT409" s="146"/>
      <c r="BU409" s="142"/>
      <c r="BV409" s="144"/>
      <c r="BW409" s="145"/>
      <c r="BX409" s="142"/>
      <c r="BY409" s="144"/>
    </row>
    <row r="410" spans="1:77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46"/>
        <v>3250</v>
      </c>
      <c r="O410" s="366"/>
      <c r="P410" s="174"/>
      <c r="Q410" s="174"/>
      <c r="R410" s="174"/>
      <c r="S410" s="174"/>
      <c r="T410" s="367">
        <f t="shared" si="140"/>
        <v>0</v>
      </c>
      <c r="U410" s="172"/>
      <c r="V410" s="137"/>
      <c r="W410" s="137"/>
      <c r="X410" s="137"/>
      <c r="Y410" s="137">
        <v>32000</v>
      </c>
      <c r="Z410" s="138">
        <f t="shared" si="142"/>
        <v>32000</v>
      </c>
      <c r="AA410" s="160"/>
      <c r="AB410" s="146"/>
      <c r="AC410" s="146"/>
      <c r="AD410" s="146"/>
      <c r="AE410" s="146">
        <v>30000</v>
      </c>
      <c r="AF410" s="138">
        <f t="shared" si="128"/>
        <v>30000</v>
      </c>
      <c r="AG410" s="205"/>
      <c r="AH410" s="146"/>
      <c r="AI410" s="146"/>
      <c r="AJ410" s="146"/>
      <c r="AK410" s="146">
        <v>14000</v>
      </c>
      <c r="AL410" s="138">
        <f t="shared" si="141"/>
        <v>14000</v>
      </c>
      <c r="AM410" s="160"/>
      <c r="AN410" s="146"/>
      <c r="AO410" s="146"/>
      <c r="AP410" s="146"/>
      <c r="AQ410" s="146"/>
      <c r="AR410" s="138">
        <f t="shared" si="143"/>
        <v>0</v>
      </c>
      <c r="AS410" s="160"/>
      <c r="AT410" s="146"/>
      <c r="AU410" s="146"/>
      <c r="AV410" s="146"/>
      <c r="AW410" s="146"/>
      <c r="AX410" s="138">
        <f t="shared" si="144"/>
        <v>0</v>
      </c>
      <c r="AY410" s="172"/>
      <c r="AZ410" s="137"/>
      <c r="BA410" s="137"/>
      <c r="BB410" s="137"/>
      <c r="BC410" s="137"/>
      <c r="BD410" s="138">
        <f t="shared" si="145"/>
        <v>0</v>
      </c>
      <c r="BE410" s="172">
        <f t="shared" si="129"/>
        <v>0</v>
      </c>
      <c r="BF410" s="137">
        <f t="shared" si="130"/>
        <v>3250</v>
      </c>
      <c r="BG410" s="137">
        <f t="shared" si="131"/>
        <v>0</v>
      </c>
      <c r="BH410" s="137">
        <f t="shared" si="132"/>
        <v>0</v>
      </c>
      <c r="BI410" s="137">
        <f t="shared" si="133"/>
        <v>76000</v>
      </c>
      <c r="BJ410" s="173">
        <f t="shared" si="134"/>
        <v>79250</v>
      </c>
      <c r="BK410" s="172">
        <f t="shared" si="135"/>
        <v>0</v>
      </c>
      <c r="BL410" s="137">
        <f t="shared" si="136"/>
        <v>0</v>
      </c>
      <c r="BM410" s="137">
        <f t="shared" si="137"/>
        <v>0</v>
      </c>
      <c r="BN410" s="137">
        <f t="shared" si="138"/>
        <v>0</v>
      </c>
      <c r="BO410" s="137">
        <f t="shared" si="139"/>
        <v>0</v>
      </c>
      <c r="BP410" s="173">
        <f t="shared" si="147"/>
        <v>0</v>
      </c>
      <c r="BQ410" s="140"/>
      <c r="BR410" s="141"/>
      <c r="BS410" s="142"/>
      <c r="BT410" s="146"/>
      <c r="BU410" s="142"/>
      <c r="BV410" s="144"/>
      <c r="BW410" s="145"/>
      <c r="BX410" s="142"/>
      <c r="BY410" s="144"/>
    </row>
    <row r="411" spans="1:77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4538</v>
      </c>
      <c r="I411" s="366"/>
      <c r="J411" s="174">
        <v>22100</v>
      </c>
      <c r="K411" s="174"/>
      <c r="L411" s="174"/>
      <c r="M411" s="174"/>
      <c r="N411" s="367">
        <f t="shared" si="146"/>
        <v>22100</v>
      </c>
      <c r="O411" s="366"/>
      <c r="P411" s="174"/>
      <c r="Q411" s="174"/>
      <c r="R411" s="174"/>
      <c r="S411" s="174"/>
      <c r="T411" s="367">
        <f t="shared" si="140"/>
        <v>0</v>
      </c>
      <c r="U411" s="172"/>
      <c r="V411" s="137"/>
      <c r="W411" s="137"/>
      <c r="X411" s="137"/>
      <c r="Y411" s="137">
        <v>31200</v>
      </c>
      <c r="Z411" s="138">
        <f t="shared" si="142"/>
        <v>31200</v>
      </c>
      <c r="AA411" s="160"/>
      <c r="AB411" s="146"/>
      <c r="AC411" s="146"/>
      <c r="AD411" s="146"/>
      <c r="AE411" s="146"/>
      <c r="AF411" s="138">
        <f t="shared" si="128"/>
        <v>0</v>
      </c>
      <c r="AG411" s="205"/>
      <c r="AH411" s="146"/>
      <c r="AI411" s="146"/>
      <c r="AJ411" s="146"/>
      <c r="AK411" s="146">
        <v>26000</v>
      </c>
      <c r="AL411" s="138">
        <f t="shared" si="141"/>
        <v>26000</v>
      </c>
      <c r="AM411" s="160"/>
      <c r="AN411" s="146"/>
      <c r="AO411" s="146"/>
      <c r="AP411" s="146"/>
      <c r="AQ411" s="146"/>
      <c r="AR411" s="138">
        <f t="shared" si="143"/>
        <v>0</v>
      </c>
      <c r="AS411" s="160"/>
      <c r="AT411" s="146"/>
      <c r="AU411" s="146"/>
      <c r="AV411" s="146"/>
      <c r="AW411" s="146"/>
      <c r="AX411" s="138">
        <f t="shared" si="144"/>
        <v>0</v>
      </c>
      <c r="AY411" s="172"/>
      <c r="AZ411" s="137"/>
      <c r="BA411" s="137"/>
      <c r="BB411" s="137"/>
      <c r="BC411" s="137"/>
      <c r="BD411" s="138">
        <f t="shared" si="145"/>
        <v>0</v>
      </c>
      <c r="BE411" s="172">
        <f t="shared" si="129"/>
        <v>0</v>
      </c>
      <c r="BF411" s="137">
        <f t="shared" si="130"/>
        <v>22100</v>
      </c>
      <c r="BG411" s="137">
        <f t="shared" si="131"/>
        <v>0</v>
      </c>
      <c r="BH411" s="137">
        <f t="shared" si="132"/>
        <v>0</v>
      </c>
      <c r="BI411" s="137">
        <f t="shared" si="133"/>
        <v>57200</v>
      </c>
      <c r="BJ411" s="173">
        <f t="shared" si="134"/>
        <v>79300</v>
      </c>
      <c r="BK411" s="172">
        <f t="shared" si="135"/>
        <v>0</v>
      </c>
      <c r="BL411" s="137">
        <f t="shared" si="136"/>
        <v>0</v>
      </c>
      <c r="BM411" s="137">
        <f t="shared" si="137"/>
        <v>0</v>
      </c>
      <c r="BN411" s="137">
        <f t="shared" si="138"/>
        <v>0</v>
      </c>
      <c r="BO411" s="137">
        <f t="shared" si="139"/>
        <v>0</v>
      </c>
      <c r="BP411" s="173">
        <f t="shared" si="147"/>
        <v>0</v>
      </c>
      <c r="BQ411" s="140"/>
      <c r="BR411" s="141"/>
      <c r="BS411" s="142"/>
      <c r="BT411" s="146"/>
      <c r="BU411" s="142"/>
      <c r="BV411" s="144"/>
      <c r="BW411" s="145"/>
      <c r="BX411" s="142"/>
      <c r="BY411" s="144"/>
    </row>
    <row r="412" spans="1:77">
      <c r="A412" s="229" t="s">
        <v>2386</v>
      </c>
      <c r="B412" s="123"/>
      <c r="C412" s="184"/>
      <c r="D412" s="184"/>
      <c r="E412" s="184"/>
      <c r="F412" s="184"/>
      <c r="G412" s="184"/>
      <c r="H412" s="230"/>
      <c r="I412" s="185">
        <f t="shared" ref="I412:BD412" si="148">SUM(I66:I411)</f>
        <v>0</v>
      </c>
      <c r="J412" s="185">
        <f t="shared" si="148"/>
        <v>13541125</v>
      </c>
      <c r="K412" s="185">
        <f t="shared" si="148"/>
        <v>0</v>
      </c>
      <c r="L412" s="185">
        <f t="shared" si="148"/>
        <v>0</v>
      </c>
      <c r="M412" s="185">
        <f t="shared" si="148"/>
        <v>0</v>
      </c>
      <c r="N412" s="185">
        <f t="shared" si="148"/>
        <v>13541125</v>
      </c>
      <c r="O412" s="185">
        <f t="shared" si="148"/>
        <v>0</v>
      </c>
      <c r="P412" s="185">
        <f t="shared" si="148"/>
        <v>3250</v>
      </c>
      <c r="Q412" s="185">
        <f t="shared" si="148"/>
        <v>0</v>
      </c>
      <c r="R412" s="185">
        <f t="shared" si="148"/>
        <v>0</v>
      </c>
      <c r="S412" s="185">
        <f t="shared" si="148"/>
        <v>0</v>
      </c>
      <c r="T412" s="185">
        <f t="shared" si="148"/>
        <v>3250</v>
      </c>
      <c r="U412" s="185">
        <f t="shared" si="148"/>
        <v>0</v>
      </c>
      <c r="V412" s="185">
        <f t="shared" si="148"/>
        <v>0</v>
      </c>
      <c r="W412" s="185">
        <f t="shared" si="148"/>
        <v>0</v>
      </c>
      <c r="X412" s="185">
        <f t="shared" si="148"/>
        <v>0</v>
      </c>
      <c r="Y412" s="185">
        <f t="shared" si="148"/>
        <v>10872800</v>
      </c>
      <c r="Z412" s="185">
        <f t="shared" si="148"/>
        <v>10872800</v>
      </c>
      <c r="AA412" s="185">
        <f t="shared" si="148"/>
        <v>0</v>
      </c>
      <c r="AB412" s="185">
        <f t="shared" si="148"/>
        <v>0</v>
      </c>
      <c r="AC412" s="185">
        <f t="shared" si="148"/>
        <v>0</v>
      </c>
      <c r="AD412" s="185">
        <f t="shared" si="148"/>
        <v>0</v>
      </c>
      <c r="AE412" s="185">
        <f t="shared" si="148"/>
        <v>27813000</v>
      </c>
      <c r="AF412" s="221">
        <f t="shared" si="148"/>
        <v>27813000</v>
      </c>
      <c r="AG412" s="191">
        <f t="shared" si="148"/>
        <v>0</v>
      </c>
      <c r="AH412" s="185">
        <f t="shared" si="148"/>
        <v>0</v>
      </c>
      <c r="AI412" s="185">
        <f t="shared" si="148"/>
        <v>0</v>
      </c>
      <c r="AJ412" s="185">
        <f t="shared" si="148"/>
        <v>0</v>
      </c>
      <c r="AK412" s="185">
        <f t="shared" si="148"/>
        <v>16187000</v>
      </c>
      <c r="AL412" s="185">
        <f t="shared" si="148"/>
        <v>16187000</v>
      </c>
      <c r="AM412" s="185">
        <f t="shared" si="148"/>
        <v>0</v>
      </c>
      <c r="AN412" s="185">
        <f t="shared" si="148"/>
        <v>0</v>
      </c>
      <c r="AO412" s="185">
        <f t="shared" si="148"/>
        <v>0</v>
      </c>
      <c r="AP412" s="185">
        <f t="shared" si="148"/>
        <v>0</v>
      </c>
      <c r="AQ412" s="185">
        <f t="shared" si="148"/>
        <v>424000</v>
      </c>
      <c r="AR412" s="185">
        <f t="shared" si="148"/>
        <v>424000</v>
      </c>
      <c r="AS412" s="185">
        <f t="shared" si="148"/>
        <v>0</v>
      </c>
      <c r="AT412" s="185">
        <f t="shared" si="148"/>
        <v>0</v>
      </c>
      <c r="AU412" s="185">
        <f t="shared" si="148"/>
        <v>0</v>
      </c>
      <c r="AV412" s="185">
        <f t="shared" si="148"/>
        <v>0</v>
      </c>
      <c r="AW412" s="185">
        <f t="shared" si="148"/>
        <v>810000</v>
      </c>
      <c r="AX412" s="185">
        <f t="shared" si="148"/>
        <v>810000</v>
      </c>
      <c r="AY412" s="185">
        <f t="shared" si="148"/>
        <v>0</v>
      </c>
      <c r="AZ412" s="186">
        <f t="shared" si="148"/>
        <v>0</v>
      </c>
      <c r="BA412" s="186">
        <f t="shared" si="148"/>
        <v>0</v>
      </c>
      <c r="BB412" s="186">
        <f t="shared" si="148"/>
        <v>0</v>
      </c>
      <c r="BC412" s="186">
        <f t="shared" si="148"/>
        <v>0</v>
      </c>
      <c r="BD412" s="187">
        <f t="shared" si="148"/>
        <v>0</v>
      </c>
      <c r="BE412" s="379">
        <f t="shared" ref="BE412:BP412" si="149">SUM(BE66:BE411)</f>
        <v>0</v>
      </c>
      <c r="BF412" s="380">
        <f t="shared" si="149"/>
        <v>13541125</v>
      </c>
      <c r="BG412" s="380">
        <f t="shared" si="149"/>
        <v>0</v>
      </c>
      <c r="BH412" s="380">
        <f t="shared" si="149"/>
        <v>0</v>
      </c>
      <c r="BI412" s="380">
        <f t="shared" si="149"/>
        <v>56106800</v>
      </c>
      <c r="BJ412" s="381">
        <f t="shared" si="149"/>
        <v>69647925</v>
      </c>
      <c r="BK412" s="185">
        <f t="shared" si="149"/>
        <v>0</v>
      </c>
      <c r="BL412" s="186">
        <f t="shared" si="149"/>
        <v>3250</v>
      </c>
      <c r="BM412" s="186">
        <f t="shared" si="149"/>
        <v>0</v>
      </c>
      <c r="BN412" s="186">
        <f t="shared" si="149"/>
        <v>0</v>
      </c>
      <c r="BO412" s="186">
        <f t="shared" si="149"/>
        <v>0</v>
      </c>
      <c r="BP412" s="187">
        <f t="shared" si="149"/>
        <v>3250</v>
      </c>
      <c r="BQ412" s="193"/>
      <c r="BR412" s="185">
        <f>SUM(BR66:BR411)</f>
        <v>420503.49</v>
      </c>
      <c r="BS412" s="186">
        <f>SUM(BS66:BS411)</f>
        <v>74206.509999999995</v>
      </c>
      <c r="BT412" s="186">
        <f>SUM(BT66:BT411)</f>
        <v>494710</v>
      </c>
      <c r="BU412" s="186"/>
      <c r="BV412" s="187"/>
      <c r="BW412" s="185">
        <f>SUM(BW66:BW411)</f>
        <v>2436293.0099999998</v>
      </c>
      <c r="BX412" s="186"/>
      <c r="BY412" s="194"/>
    </row>
    <row r="413" spans="1:77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46"/>
        <v>0</v>
      </c>
      <c r="O413" s="366"/>
      <c r="P413" s="174"/>
      <c r="Q413" s="174"/>
      <c r="R413" s="174"/>
      <c r="S413" s="174"/>
      <c r="T413" s="367">
        <f t="shared" ref="T413:T446" si="150">SUM(O413:S413)</f>
        <v>0</v>
      </c>
      <c r="U413" s="172"/>
      <c r="V413" s="137"/>
      <c r="W413" s="137"/>
      <c r="X413" s="137"/>
      <c r="Y413" s="137"/>
      <c r="Z413" s="138">
        <f t="shared" si="142"/>
        <v>0</v>
      </c>
      <c r="AA413" s="160"/>
      <c r="AB413" s="146"/>
      <c r="AC413" s="146"/>
      <c r="AD413" s="146"/>
      <c r="AE413" s="146"/>
      <c r="AF413" s="138">
        <f t="shared" ref="AF413:AF446" si="151">SUM(AA413:AE413)</f>
        <v>0</v>
      </c>
      <c r="AG413" s="205"/>
      <c r="AH413" s="146"/>
      <c r="AI413" s="146"/>
      <c r="AJ413" s="146"/>
      <c r="AK413" s="146"/>
      <c r="AL413" s="138">
        <f t="shared" ref="AL413:AL446" si="152">SUM(AG413:AK413)</f>
        <v>0</v>
      </c>
      <c r="AM413" s="160"/>
      <c r="AN413" s="146"/>
      <c r="AO413" s="146"/>
      <c r="AP413" s="146"/>
      <c r="AQ413" s="146"/>
      <c r="AR413" s="138">
        <f t="shared" si="143"/>
        <v>0</v>
      </c>
      <c r="AS413" s="160"/>
      <c r="AT413" s="146"/>
      <c r="AU413" s="146"/>
      <c r="AV413" s="146"/>
      <c r="AW413" s="146"/>
      <c r="AX413" s="138">
        <f t="shared" si="144"/>
        <v>0</v>
      </c>
      <c r="AY413" s="172"/>
      <c r="AZ413" s="137"/>
      <c r="BA413" s="137"/>
      <c r="BB413" s="137"/>
      <c r="BC413" s="137"/>
      <c r="BD413" s="138">
        <f t="shared" ref="BD413:BD446" si="153">SUM(AY413:BC413)</f>
        <v>0</v>
      </c>
      <c r="BE413" s="172">
        <f t="shared" ref="BE413:BE446" si="154">I413+U413+AA413+AG413+AM413+AS413+AY413</f>
        <v>0</v>
      </c>
      <c r="BF413" s="137">
        <f t="shared" ref="BF413:BF446" si="155">J413+V413+AB413+AH413+AN413+AT413+AZ413</f>
        <v>0</v>
      </c>
      <c r="BG413" s="137">
        <f t="shared" ref="BG413:BG446" si="156">K413+W413+AC413+AI413+AO413+AU413+BA413</f>
        <v>0</v>
      </c>
      <c r="BH413" s="137">
        <f t="shared" ref="BH413:BH446" si="157">L413+X413+AD413+AJ413+AP413+AV413+BB413</f>
        <v>0</v>
      </c>
      <c r="BI413" s="137">
        <f t="shared" ref="BI413:BI446" si="158">M413+Y413+AE413+AK413+AQ413+AW413+BC413</f>
        <v>0</v>
      </c>
      <c r="BJ413" s="173">
        <f t="shared" ref="BJ413:BJ450" si="159">SUM(BE413:BI413)</f>
        <v>0</v>
      </c>
      <c r="BK413" s="172">
        <f t="shared" ref="BK413:BK446" si="160">O413</f>
        <v>0</v>
      </c>
      <c r="BL413" s="137">
        <f t="shared" ref="BL413:BL446" si="161">P413</f>
        <v>0</v>
      </c>
      <c r="BM413" s="137">
        <f t="shared" ref="BM413:BM446" si="162">Q413</f>
        <v>0</v>
      </c>
      <c r="BN413" s="137">
        <f t="shared" ref="BN413:BN446" si="163">R413</f>
        <v>0</v>
      </c>
      <c r="BO413" s="137">
        <f t="shared" ref="BO413:BO446" si="164">S413</f>
        <v>0</v>
      </c>
      <c r="BP413" s="173">
        <f t="shared" si="147"/>
        <v>0</v>
      </c>
      <c r="BQ413" s="140"/>
      <c r="BR413" s="141"/>
      <c r="BS413" s="142"/>
      <c r="BT413" s="146">
        <f t="shared" ref="BT413:BT446" si="165">SUBTOTAL(9,BR413:BS413)</f>
        <v>0</v>
      </c>
      <c r="BU413" s="142"/>
      <c r="BV413" s="144"/>
      <c r="BW413" s="145"/>
      <c r="BX413" s="142"/>
      <c r="BY413" s="144"/>
    </row>
    <row r="414" spans="1:77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46"/>
        <v>0</v>
      </c>
      <c r="O414" s="366"/>
      <c r="P414" s="174"/>
      <c r="Q414" s="174"/>
      <c r="R414" s="174"/>
      <c r="S414" s="174"/>
      <c r="T414" s="367">
        <f t="shared" si="150"/>
        <v>0</v>
      </c>
      <c r="U414" s="172"/>
      <c r="V414" s="137"/>
      <c r="W414" s="137"/>
      <c r="X414" s="137"/>
      <c r="Y414" s="137"/>
      <c r="Z414" s="138">
        <f t="shared" si="142"/>
        <v>0</v>
      </c>
      <c r="AA414" s="160"/>
      <c r="AB414" s="146"/>
      <c r="AC414" s="146"/>
      <c r="AD414" s="146"/>
      <c r="AE414" s="146"/>
      <c r="AF414" s="138">
        <f t="shared" si="151"/>
        <v>0</v>
      </c>
      <c r="AG414" s="205"/>
      <c r="AH414" s="146"/>
      <c r="AI414" s="146"/>
      <c r="AJ414" s="146"/>
      <c r="AK414" s="146"/>
      <c r="AL414" s="138">
        <f t="shared" si="152"/>
        <v>0</v>
      </c>
      <c r="AM414" s="160"/>
      <c r="AN414" s="146"/>
      <c r="AO414" s="146"/>
      <c r="AP414" s="146"/>
      <c r="AQ414" s="146"/>
      <c r="AR414" s="138">
        <f t="shared" si="143"/>
        <v>0</v>
      </c>
      <c r="AS414" s="160"/>
      <c r="AT414" s="146"/>
      <c r="AU414" s="146"/>
      <c r="AV414" s="146"/>
      <c r="AW414" s="146"/>
      <c r="AX414" s="138">
        <f t="shared" si="144"/>
        <v>0</v>
      </c>
      <c r="AY414" s="172"/>
      <c r="AZ414" s="137"/>
      <c r="BA414" s="137"/>
      <c r="BB414" s="137"/>
      <c r="BC414" s="137"/>
      <c r="BD414" s="138">
        <f t="shared" si="153"/>
        <v>0</v>
      </c>
      <c r="BE414" s="172">
        <f t="shared" si="154"/>
        <v>0</v>
      </c>
      <c r="BF414" s="137">
        <f t="shared" si="155"/>
        <v>0</v>
      </c>
      <c r="BG414" s="137">
        <f t="shared" si="156"/>
        <v>0</v>
      </c>
      <c r="BH414" s="137">
        <f t="shared" si="157"/>
        <v>0</v>
      </c>
      <c r="BI414" s="137">
        <f t="shared" si="158"/>
        <v>0</v>
      </c>
      <c r="BJ414" s="173">
        <f t="shared" si="159"/>
        <v>0</v>
      </c>
      <c r="BK414" s="172">
        <f t="shared" si="160"/>
        <v>0</v>
      </c>
      <c r="BL414" s="137">
        <f t="shared" si="161"/>
        <v>0</v>
      </c>
      <c r="BM414" s="137">
        <f t="shared" si="162"/>
        <v>0</v>
      </c>
      <c r="BN414" s="137">
        <f t="shared" si="163"/>
        <v>0</v>
      </c>
      <c r="BO414" s="137">
        <f t="shared" si="164"/>
        <v>0</v>
      </c>
      <c r="BP414" s="173">
        <f t="shared" si="147"/>
        <v>0</v>
      </c>
      <c r="BQ414" s="140"/>
      <c r="BR414" s="141"/>
      <c r="BS414" s="142"/>
      <c r="BT414" s="146">
        <f t="shared" si="165"/>
        <v>0</v>
      </c>
      <c r="BU414" s="142"/>
      <c r="BV414" s="144"/>
      <c r="BW414" s="145"/>
      <c r="BX414" s="142"/>
      <c r="BY414" s="144"/>
    </row>
    <row r="415" spans="1:77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46"/>
        <v>0</v>
      </c>
      <c r="O415" s="366"/>
      <c r="P415" s="174"/>
      <c r="Q415" s="174"/>
      <c r="R415" s="174"/>
      <c r="S415" s="174"/>
      <c r="T415" s="367">
        <f t="shared" si="150"/>
        <v>0</v>
      </c>
      <c r="U415" s="172"/>
      <c r="V415" s="137"/>
      <c r="W415" s="137"/>
      <c r="X415" s="137"/>
      <c r="Y415" s="137"/>
      <c r="Z415" s="138">
        <f t="shared" si="142"/>
        <v>0</v>
      </c>
      <c r="AA415" s="160"/>
      <c r="AB415" s="146"/>
      <c r="AC415" s="146"/>
      <c r="AD415" s="146"/>
      <c r="AE415" s="146"/>
      <c r="AF415" s="138">
        <f t="shared" si="151"/>
        <v>0</v>
      </c>
      <c r="AG415" s="205"/>
      <c r="AH415" s="146"/>
      <c r="AI415" s="146"/>
      <c r="AJ415" s="146"/>
      <c r="AK415" s="146"/>
      <c r="AL415" s="138">
        <f t="shared" si="152"/>
        <v>0</v>
      </c>
      <c r="AM415" s="160"/>
      <c r="AN415" s="146"/>
      <c r="AO415" s="146"/>
      <c r="AP415" s="146"/>
      <c r="AQ415" s="146"/>
      <c r="AR415" s="138">
        <f t="shared" si="143"/>
        <v>0</v>
      </c>
      <c r="AS415" s="160"/>
      <c r="AT415" s="146"/>
      <c r="AU415" s="146"/>
      <c r="AV415" s="146"/>
      <c r="AW415" s="146"/>
      <c r="AX415" s="138">
        <f t="shared" si="144"/>
        <v>0</v>
      </c>
      <c r="AY415" s="172"/>
      <c r="AZ415" s="137"/>
      <c r="BA415" s="137"/>
      <c r="BB415" s="137"/>
      <c r="BC415" s="137"/>
      <c r="BD415" s="138">
        <f t="shared" si="153"/>
        <v>0</v>
      </c>
      <c r="BE415" s="172">
        <f t="shared" si="154"/>
        <v>0</v>
      </c>
      <c r="BF415" s="137">
        <f t="shared" si="155"/>
        <v>0</v>
      </c>
      <c r="BG415" s="137">
        <f t="shared" si="156"/>
        <v>0</v>
      </c>
      <c r="BH415" s="137">
        <f t="shared" si="157"/>
        <v>0</v>
      </c>
      <c r="BI415" s="137">
        <f t="shared" si="158"/>
        <v>0</v>
      </c>
      <c r="BJ415" s="173">
        <f t="shared" si="159"/>
        <v>0</v>
      </c>
      <c r="BK415" s="172">
        <f t="shared" si="160"/>
        <v>0</v>
      </c>
      <c r="BL415" s="137">
        <f t="shared" si="161"/>
        <v>0</v>
      </c>
      <c r="BM415" s="137">
        <f t="shared" si="162"/>
        <v>0</v>
      </c>
      <c r="BN415" s="137">
        <f t="shared" si="163"/>
        <v>0</v>
      </c>
      <c r="BO415" s="137">
        <f t="shared" si="164"/>
        <v>0</v>
      </c>
      <c r="BP415" s="173">
        <f t="shared" si="147"/>
        <v>0</v>
      </c>
      <c r="BQ415" s="140"/>
      <c r="BR415" s="141"/>
      <c r="BS415" s="142"/>
      <c r="BT415" s="146">
        <f t="shared" si="165"/>
        <v>0</v>
      </c>
      <c r="BU415" s="142"/>
      <c r="BV415" s="144"/>
      <c r="BW415" s="145"/>
      <c r="BX415" s="142"/>
      <c r="BY415" s="144"/>
    </row>
    <row r="416" spans="1:77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46"/>
        <v>0</v>
      </c>
      <c r="O416" s="366"/>
      <c r="P416" s="174"/>
      <c r="Q416" s="174"/>
      <c r="R416" s="174"/>
      <c r="S416" s="174"/>
      <c r="T416" s="367">
        <f t="shared" si="150"/>
        <v>0</v>
      </c>
      <c r="U416" s="172"/>
      <c r="V416" s="137"/>
      <c r="W416" s="137"/>
      <c r="X416" s="137"/>
      <c r="Y416" s="137"/>
      <c r="Z416" s="138">
        <f t="shared" si="142"/>
        <v>0</v>
      </c>
      <c r="AA416" s="160"/>
      <c r="AB416" s="146"/>
      <c r="AC416" s="146"/>
      <c r="AD416" s="146"/>
      <c r="AE416" s="146"/>
      <c r="AF416" s="138">
        <f t="shared" si="151"/>
        <v>0</v>
      </c>
      <c r="AG416" s="205"/>
      <c r="AH416" s="146"/>
      <c r="AI416" s="146"/>
      <c r="AJ416" s="146"/>
      <c r="AK416" s="146"/>
      <c r="AL416" s="138">
        <f t="shared" si="152"/>
        <v>0</v>
      </c>
      <c r="AM416" s="160"/>
      <c r="AN416" s="146"/>
      <c r="AO416" s="146"/>
      <c r="AP416" s="146"/>
      <c r="AQ416" s="146"/>
      <c r="AR416" s="138">
        <f t="shared" si="143"/>
        <v>0</v>
      </c>
      <c r="AS416" s="160"/>
      <c r="AT416" s="146"/>
      <c r="AU416" s="146"/>
      <c r="AV416" s="146"/>
      <c r="AW416" s="146"/>
      <c r="AX416" s="138">
        <f t="shared" si="144"/>
        <v>0</v>
      </c>
      <c r="AY416" s="172"/>
      <c r="AZ416" s="137"/>
      <c r="BA416" s="137"/>
      <c r="BB416" s="137"/>
      <c r="BC416" s="137"/>
      <c r="BD416" s="138">
        <f t="shared" si="153"/>
        <v>0</v>
      </c>
      <c r="BE416" s="172">
        <f t="shared" si="154"/>
        <v>0</v>
      </c>
      <c r="BF416" s="137">
        <f t="shared" si="155"/>
        <v>0</v>
      </c>
      <c r="BG416" s="137">
        <f t="shared" si="156"/>
        <v>0</v>
      </c>
      <c r="BH416" s="137">
        <f t="shared" si="157"/>
        <v>0</v>
      </c>
      <c r="BI416" s="137">
        <f t="shared" si="158"/>
        <v>0</v>
      </c>
      <c r="BJ416" s="173">
        <f t="shared" si="159"/>
        <v>0</v>
      </c>
      <c r="BK416" s="172">
        <f t="shared" si="160"/>
        <v>0</v>
      </c>
      <c r="BL416" s="137">
        <f t="shared" si="161"/>
        <v>0</v>
      </c>
      <c r="BM416" s="137">
        <f t="shared" si="162"/>
        <v>0</v>
      </c>
      <c r="BN416" s="137">
        <f t="shared" si="163"/>
        <v>0</v>
      </c>
      <c r="BO416" s="137">
        <f t="shared" si="164"/>
        <v>0</v>
      </c>
      <c r="BP416" s="173">
        <f t="shared" si="147"/>
        <v>0</v>
      </c>
      <c r="BQ416" s="140"/>
      <c r="BR416" s="141"/>
      <c r="BS416" s="142"/>
      <c r="BT416" s="146">
        <f t="shared" si="165"/>
        <v>0</v>
      </c>
      <c r="BU416" s="142"/>
      <c r="BV416" s="144"/>
      <c r="BW416" s="145"/>
      <c r="BX416" s="142"/>
      <c r="BY416" s="144"/>
    </row>
    <row r="417" spans="1:77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46"/>
        <v>0</v>
      </c>
      <c r="O417" s="366"/>
      <c r="P417" s="174"/>
      <c r="Q417" s="174"/>
      <c r="R417" s="174"/>
      <c r="S417" s="174"/>
      <c r="T417" s="367">
        <f t="shared" si="150"/>
        <v>0</v>
      </c>
      <c r="U417" s="172"/>
      <c r="V417" s="137"/>
      <c r="W417" s="137"/>
      <c r="X417" s="137"/>
      <c r="Y417" s="137"/>
      <c r="Z417" s="138">
        <f t="shared" si="142"/>
        <v>0</v>
      </c>
      <c r="AA417" s="160"/>
      <c r="AB417" s="146"/>
      <c r="AC417" s="146"/>
      <c r="AD417" s="146"/>
      <c r="AE417" s="146"/>
      <c r="AF417" s="138">
        <f t="shared" si="151"/>
        <v>0</v>
      </c>
      <c r="AG417" s="205"/>
      <c r="AH417" s="146"/>
      <c r="AI417" s="146"/>
      <c r="AJ417" s="146"/>
      <c r="AK417" s="146"/>
      <c r="AL417" s="138">
        <f t="shared" si="152"/>
        <v>0</v>
      </c>
      <c r="AM417" s="160"/>
      <c r="AN417" s="146"/>
      <c r="AO417" s="146"/>
      <c r="AP417" s="146"/>
      <c r="AQ417" s="146"/>
      <c r="AR417" s="138">
        <f t="shared" si="143"/>
        <v>0</v>
      </c>
      <c r="AS417" s="160"/>
      <c r="AT417" s="146"/>
      <c r="AU417" s="146"/>
      <c r="AV417" s="146"/>
      <c r="AW417" s="146"/>
      <c r="AX417" s="138">
        <f t="shared" si="144"/>
        <v>0</v>
      </c>
      <c r="AY417" s="172"/>
      <c r="AZ417" s="137"/>
      <c r="BA417" s="137"/>
      <c r="BB417" s="137"/>
      <c r="BC417" s="137"/>
      <c r="BD417" s="138">
        <f t="shared" si="153"/>
        <v>0</v>
      </c>
      <c r="BE417" s="172">
        <f t="shared" si="154"/>
        <v>0</v>
      </c>
      <c r="BF417" s="137">
        <f t="shared" si="155"/>
        <v>0</v>
      </c>
      <c r="BG417" s="137">
        <f t="shared" si="156"/>
        <v>0</v>
      </c>
      <c r="BH417" s="137">
        <f t="shared" si="157"/>
        <v>0</v>
      </c>
      <c r="BI417" s="137">
        <f t="shared" si="158"/>
        <v>0</v>
      </c>
      <c r="BJ417" s="173">
        <f t="shared" si="159"/>
        <v>0</v>
      </c>
      <c r="BK417" s="172">
        <f t="shared" si="160"/>
        <v>0</v>
      </c>
      <c r="BL417" s="137">
        <f t="shared" si="161"/>
        <v>0</v>
      </c>
      <c r="BM417" s="137">
        <f t="shared" si="162"/>
        <v>0</v>
      </c>
      <c r="BN417" s="137">
        <f t="shared" si="163"/>
        <v>0</v>
      </c>
      <c r="BO417" s="137">
        <f t="shared" si="164"/>
        <v>0</v>
      </c>
      <c r="BP417" s="173">
        <f t="shared" si="147"/>
        <v>0</v>
      </c>
      <c r="BQ417" s="140"/>
      <c r="BR417" s="141"/>
      <c r="BS417" s="142"/>
      <c r="BT417" s="146">
        <f t="shared" si="165"/>
        <v>0</v>
      </c>
      <c r="BU417" s="142"/>
      <c r="BV417" s="144"/>
      <c r="BW417" s="145"/>
      <c r="BX417" s="142"/>
      <c r="BY417" s="144"/>
    </row>
    <row r="418" spans="1:77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46"/>
        <v>0</v>
      </c>
      <c r="O418" s="366"/>
      <c r="P418" s="174"/>
      <c r="Q418" s="174"/>
      <c r="R418" s="174"/>
      <c r="S418" s="174"/>
      <c r="T418" s="367">
        <f t="shared" si="150"/>
        <v>0</v>
      </c>
      <c r="U418" s="172"/>
      <c r="V418" s="137"/>
      <c r="W418" s="137"/>
      <c r="X418" s="137"/>
      <c r="Y418" s="137"/>
      <c r="Z418" s="138">
        <f t="shared" si="142"/>
        <v>0</v>
      </c>
      <c r="AA418" s="160"/>
      <c r="AB418" s="146"/>
      <c r="AC418" s="146"/>
      <c r="AD418" s="146"/>
      <c r="AE418" s="146"/>
      <c r="AF418" s="138">
        <f t="shared" si="151"/>
        <v>0</v>
      </c>
      <c r="AG418" s="205"/>
      <c r="AH418" s="146"/>
      <c r="AI418" s="146"/>
      <c r="AJ418" s="146"/>
      <c r="AK418" s="146"/>
      <c r="AL418" s="138">
        <f t="shared" si="152"/>
        <v>0</v>
      </c>
      <c r="AM418" s="160"/>
      <c r="AN418" s="146"/>
      <c r="AO418" s="146"/>
      <c r="AP418" s="146"/>
      <c r="AQ418" s="146"/>
      <c r="AR418" s="138">
        <f t="shared" si="143"/>
        <v>0</v>
      </c>
      <c r="AS418" s="160"/>
      <c r="AT418" s="146"/>
      <c r="AU418" s="146"/>
      <c r="AV418" s="146"/>
      <c r="AW418" s="146"/>
      <c r="AX418" s="138">
        <f t="shared" si="144"/>
        <v>0</v>
      </c>
      <c r="AY418" s="172"/>
      <c r="AZ418" s="137"/>
      <c r="BA418" s="137"/>
      <c r="BB418" s="137"/>
      <c r="BC418" s="137"/>
      <c r="BD418" s="138">
        <f t="shared" si="153"/>
        <v>0</v>
      </c>
      <c r="BE418" s="172">
        <f t="shared" si="154"/>
        <v>0</v>
      </c>
      <c r="BF418" s="137">
        <f t="shared" si="155"/>
        <v>0</v>
      </c>
      <c r="BG418" s="137">
        <f t="shared" si="156"/>
        <v>0</v>
      </c>
      <c r="BH418" s="137">
        <f t="shared" si="157"/>
        <v>0</v>
      </c>
      <c r="BI418" s="137">
        <f t="shared" si="158"/>
        <v>0</v>
      </c>
      <c r="BJ418" s="173">
        <f t="shared" si="159"/>
        <v>0</v>
      </c>
      <c r="BK418" s="172">
        <f t="shared" si="160"/>
        <v>0</v>
      </c>
      <c r="BL418" s="137">
        <f t="shared" si="161"/>
        <v>0</v>
      </c>
      <c r="BM418" s="137">
        <f t="shared" si="162"/>
        <v>0</v>
      </c>
      <c r="BN418" s="137">
        <f t="shared" si="163"/>
        <v>0</v>
      </c>
      <c r="BO418" s="137">
        <f t="shared" si="164"/>
        <v>0</v>
      </c>
      <c r="BP418" s="173">
        <f t="shared" si="147"/>
        <v>0</v>
      </c>
      <c r="BQ418" s="140"/>
      <c r="BR418" s="141"/>
      <c r="BS418" s="142"/>
      <c r="BT418" s="146">
        <f t="shared" si="165"/>
        <v>0</v>
      </c>
      <c r="BU418" s="142"/>
      <c r="BV418" s="144"/>
      <c r="BW418" s="145"/>
      <c r="BX418" s="142"/>
      <c r="BY418" s="144"/>
    </row>
    <row r="419" spans="1:77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46"/>
        <v>0</v>
      </c>
      <c r="O419" s="366"/>
      <c r="P419" s="174"/>
      <c r="Q419" s="174"/>
      <c r="R419" s="174"/>
      <c r="S419" s="174"/>
      <c r="T419" s="367">
        <f t="shared" si="150"/>
        <v>0</v>
      </c>
      <c r="U419" s="172"/>
      <c r="V419" s="137"/>
      <c r="W419" s="137"/>
      <c r="X419" s="137"/>
      <c r="Y419" s="137"/>
      <c r="Z419" s="138">
        <f t="shared" si="142"/>
        <v>0</v>
      </c>
      <c r="AA419" s="160"/>
      <c r="AB419" s="146"/>
      <c r="AC419" s="146"/>
      <c r="AD419" s="146"/>
      <c r="AE419" s="146"/>
      <c r="AF419" s="138">
        <f t="shared" si="151"/>
        <v>0</v>
      </c>
      <c r="AG419" s="205"/>
      <c r="AH419" s="146"/>
      <c r="AI419" s="146"/>
      <c r="AJ419" s="146"/>
      <c r="AK419" s="146"/>
      <c r="AL419" s="138">
        <f t="shared" si="152"/>
        <v>0</v>
      </c>
      <c r="AM419" s="160"/>
      <c r="AN419" s="146"/>
      <c r="AO419" s="146"/>
      <c r="AP419" s="146"/>
      <c r="AQ419" s="146"/>
      <c r="AR419" s="138">
        <f t="shared" si="143"/>
        <v>0</v>
      </c>
      <c r="AS419" s="160"/>
      <c r="AT419" s="146"/>
      <c r="AU419" s="146"/>
      <c r="AV419" s="146"/>
      <c r="AW419" s="146"/>
      <c r="AX419" s="138">
        <f t="shared" si="144"/>
        <v>0</v>
      </c>
      <c r="AY419" s="172"/>
      <c r="AZ419" s="137"/>
      <c r="BA419" s="137"/>
      <c r="BB419" s="137"/>
      <c r="BC419" s="137"/>
      <c r="BD419" s="138">
        <f t="shared" si="153"/>
        <v>0</v>
      </c>
      <c r="BE419" s="172">
        <f t="shared" si="154"/>
        <v>0</v>
      </c>
      <c r="BF419" s="137">
        <f t="shared" si="155"/>
        <v>0</v>
      </c>
      <c r="BG419" s="137">
        <f t="shared" si="156"/>
        <v>0</v>
      </c>
      <c r="BH419" s="137">
        <f t="shared" si="157"/>
        <v>0</v>
      </c>
      <c r="BI419" s="137">
        <f t="shared" si="158"/>
        <v>0</v>
      </c>
      <c r="BJ419" s="173">
        <f t="shared" si="159"/>
        <v>0</v>
      </c>
      <c r="BK419" s="172">
        <f t="shared" si="160"/>
        <v>0</v>
      </c>
      <c r="BL419" s="137">
        <f t="shared" si="161"/>
        <v>0</v>
      </c>
      <c r="BM419" s="137">
        <f t="shared" si="162"/>
        <v>0</v>
      </c>
      <c r="BN419" s="137">
        <f t="shared" si="163"/>
        <v>0</v>
      </c>
      <c r="BO419" s="137">
        <f t="shared" si="164"/>
        <v>0</v>
      </c>
      <c r="BP419" s="173">
        <f t="shared" si="147"/>
        <v>0</v>
      </c>
      <c r="BQ419" s="140"/>
      <c r="BR419" s="141"/>
      <c r="BS419" s="142"/>
      <c r="BT419" s="146">
        <f t="shared" si="165"/>
        <v>0</v>
      </c>
      <c r="BU419" s="142"/>
      <c r="BV419" s="144"/>
      <c r="BW419" s="145"/>
      <c r="BX419" s="142"/>
      <c r="BY419" s="144"/>
    </row>
    <row r="420" spans="1:77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46"/>
        <v>0</v>
      </c>
      <c r="O420" s="366"/>
      <c r="P420" s="174"/>
      <c r="Q420" s="174"/>
      <c r="R420" s="174"/>
      <c r="S420" s="174"/>
      <c r="T420" s="367">
        <f t="shared" si="150"/>
        <v>0</v>
      </c>
      <c r="U420" s="172"/>
      <c r="V420" s="137"/>
      <c r="W420" s="137"/>
      <c r="X420" s="137"/>
      <c r="Y420" s="137"/>
      <c r="Z420" s="138">
        <f t="shared" si="142"/>
        <v>0</v>
      </c>
      <c r="AA420" s="160"/>
      <c r="AB420" s="146"/>
      <c r="AC420" s="146"/>
      <c r="AD420" s="146"/>
      <c r="AE420" s="146"/>
      <c r="AF420" s="138">
        <f t="shared" si="151"/>
        <v>0</v>
      </c>
      <c r="AG420" s="205"/>
      <c r="AH420" s="146"/>
      <c r="AI420" s="146"/>
      <c r="AJ420" s="146"/>
      <c r="AK420" s="146"/>
      <c r="AL420" s="138">
        <f t="shared" si="152"/>
        <v>0</v>
      </c>
      <c r="AM420" s="160"/>
      <c r="AN420" s="146"/>
      <c r="AO420" s="146"/>
      <c r="AP420" s="146"/>
      <c r="AQ420" s="146"/>
      <c r="AR420" s="138">
        <f t="shared" si="143"/>
        <v>0</v>
      </c>
      <c r="AS420" s="160"/>
      <c r="AT420" s="146"/>
      <c r="AU420" s="146"/>
      <c r="AV420" s="146"/>
      <c r="AW420" s="146"/>
      <c r="AX420" s="138">
        <f t="shared" si="144"/>
        <v>0</v>
      </c>
      <c r="AY420" s="172"/>
      <c r="AZ420" s="137"/>
      <c r="BA420" s="137"/>
      <c r="BB420" s="137"/>
      <c r="BC420" s="137"/>
      <c r="BD420" s="138">
        <f t="shared" si="153"/>
        <v>0</v>
      </c>
      <c r="BE420" s="172">
        <f t="shared" si="154"/>
        <v>0</v>
      </c>
      <c r="BF420" s="137">
        <f t="shared" si="155"/>
        <v>0</v>
      </c>
      <c r="BG420" s="137">
        <f t="shared" si="156"/>
        <v>0</v>
      </c>
      <c r="BH420" s="137">
        <f t="shared" si="157"/>
        <v>0</v>
      </c>
      <c r="BI420" s="137">
        <f t="shared" si="158"/>
        <v>0</v>
      </c>
      <c r="BJ420" s="173">
        <f t="shared" si="159"/>
        <v>0</v>
      </c>
      <c r="BK420" s="172">
        <f t="shared" si="160"/>
        <v>0</v>
      </c>
      <c r="BL420" s="137">
        <f t="shared" si="161"/>
        <v>0</v>
      </c>
      <c r="BM420" s="137">
        <f t="shared" si="162"/>
        <v>0</v>
      </c>
      <c r="BN420" s="137">
        <f t="shared" si="163"/>
        <v>0</v>
      </c>
      <c r="BO420" s="137">
        <f t="shared" si="164"/>
        <v>0</v>
      </c>
      <c r="BP420" s="173">
        <f t="shared" si="147"/>
        <v>0</v>
      </c>
      <c r="BQ420" s="140"/>
      <c r="BR420" s="141"/>
      <c r="BS420" s="142"/>
      <c r="BT420" s="146">
        <f t="shared" si="165"/>
        <v>0</v>
      </c>
      <c r="BU420" s="142"/>
      <c r="BV420" s="144"/>
      <c r="BW420" s="145"/>
      <c r="BX420" s="142"/>
      <c r="BY420" s="144"/>
    </row>
    <row r="421" spans="1:77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46"/>
        <v>0</v>
      </c>
      <c r="O421" s="366"/>
      <c r="P421" s="174"/>
      <c r="Q421" s="174"/>
      <c r="R421" s="174"/>
      <c r="S421" s="174"/>
      <c r="T421" s="367">
        <f t="shared" si="150"/>
        <v>0</v>
      </c>
      <c r="U421" s="172"/>
      <c r="V421" s="137"/>
      <c r="W421" s="137"/>
      <c r="X421" s="137"/>
      <c r="Y421" s="137"/>
      <c r="Z421" s="138">
        <f t="shared" si="142"/>
        <v>0</v>
      </c>
      <c r="AA421" s="160"/>
      <c r="AB421" s="146"/>
      <c r="AC421" s="146"/>
      <c r="AD421" s="146"/>
      <c r="AE421" s="146"/>
      <c r="AF421" s="138">
        <f t="shared" si="151"/>
        <v>0</v>
      </c>
      <c r="AG421" s="205"/>
      <c r="AH421" s="146"/>
      <c r="AI421" s="146"/>
      <c r="AJ421" s="146"/>
      <c r="AK421" s="146"/>
      <c r="AL421" s="138">
        <f t="shared" si="152"/>
        <v>0</v>
      </c>
      <c r="AM421" s="160"/>
      <c r="AN421" s="146"/>
      <c r="AO421" s="146"/>
      <c r="AP421" s="146"/>
      <c r="AQ421" s="146"/>
      <c r="AR421" s="138">
        <f t="shared" si="143"/>
        <v>0</v>
      </c>
      <c r="AS421" s="160"/>
      <c r="AT421" s="146"/>
      <c r="AU421" s="146"/>
      <c r="AV421" s="146"/>
      <c r="AW421" s="146"/>
      <c r="AX421" s="138">
        <f t="shared" si="144"/>
        <v>0</v>
      </c>
      <c r="AY421" s="172"/>
      <c r="AZ421" s="137"/>
      <c r="BA421" s="137"/>
      <c r="BB421" s="137"/>
      <c r="BC421" s="137"/>
      <c r="BD421" s="138">
        <f t="shared" si="153"/>
        <v>0</v>
      </c>
      <c r="BE421" s="172">
        <f t="shared" si="154"/>
        <v>0</v>
      </c>
      <c r="BF421" s="137">
        <f t="shared" si="155"/>
        <v>0</v>
      </c>
      <c r="BG421" s="137">
        <f t="shared" si="156"/>
        <v>0</v>
      </c>
      <c r="BH421" s="137">
        <f t="shared" si="157"/>
        <v>0</v>
      </c>
      <c r="BI421" s="137">
        <f t="shared" si="158"/>
        <v>0</v>
      </c>
      <c r="BJ421" s="173">
        <f t="shared" si="159"/>
        <v>0</v>
      </c>
      <c r="BK421" s="172">
        <f t="shared" si="160"/>
        <v>0</v>
      </c>
      <c r="BL421" s="137">
        <f t="shared" si="161"/>
        <v>0</v>
      </c>
      <c r="BM421" s="137">
        <f t="shared" si="162"/>
        <v>0</v>
      </c>
      <c r="BN421" s="137">
        <f t="shared" si="163"/>
        <v>0</v>
      </c>
      <c r="BO421" s="137">
        <f t="shared" si="164"/>
        <v>0</v>
      </c>
      <c r="BP421" s="173">
        <f t="shared" si="147"/>
        <v>0</v>
      </c>
      <c r="BQ421" s="140"/>
      <c r="BR421" s="141"/>
      <c r="BS421" s="142"/>
      <c r="BT421" s="146">
        <f t="shared" si="165"/>
        <v>0</v>
      </c>
      <c r="BU421" s="142"/>
      <c r="BV421" s="144"/>
      <c r="BW421" s="145"/>
      <c r="BX421" s="142"/>
      <c r="BY421" s="144"/>
    </row>
    <row r="422" spans="1:77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46"/>
        <v>0</v>
      </c>
      <c r="O422" s="366"/>
      <c r="P422" s="174"/>
      <c r="Q422" s="174"/>
      <c r="R422" s="174"/>
      <c r="S422" s="174"/>
      <c r="T422" s="367">
        <f t="shared" si="150"/>
        <v>0</v>
      </c>
      <c r="U422" s="172"/>
      <c r="V422" s="137"/>
      <c r="W422" s="137"/>
      <c r="X422" s="137"/>
      <c r="Y422" s="137"/>
      <c r="Z422" s="138">
        <f t="shared" si="142"/>
        <v>0</v>
      </c>
      <c r="AA422" s="160"/>
      <c r="AB422" s="146"/>
      <c r="AC422" s="146"/>
      <c r="AD422" s="146"/>
      <c r="AE422" s="146"/>
      <c r="AF422" s="138">
        <f t="shared" si="151"/>
        <v>0</v>
      </c>
      <c r="AG422" s="205"/>
      <c r="AH422" s="146"/>
      <c r="AI422" s="146"/>
      <c r="AJ422" s="146"/>
      <c r="AK422" s="146"/>
      <c r="AL422" s="138">
        <f t="shared" si="152"/>
        <v>0</v>
      </c>
      <c r="AM422" s="160"/>
      <c r="AN422" s="146"/>
      <c r="AO422" s="146"/>
      <c r="AP422" s="146"/>
      <c r="AQ422" s="146"/>
      <c r="AR422" s="138">
        <f t="shared" si="143"/>
        <v>0</v>
      </c>
      <c r="AS422" s="160"/>
      <c r="AT422" s="146"/>
      <c r="AU422" s="146"/>
      <c r="AV422" s="146"/>
      <c r="AW422" s="146"/>
      <c r="AX422" s="138">
        <f t="shared" si="144"/>
        <v>0</v>
      </c>
      <c r="AY422" s="172"/>
      <c r="AZ422" s="137"/>
      <c r="BA422" s="137"/>
      <c r="BB422" s="137"/>
      <c r="BC422" s="137"/>
      <c r="BD422" s="138">
        <f t="shared" si="153"/>
        <v>0</v>
      </c>
      <c r="BE422" s="172">
        <f t="shared" si="154"/>
        <v>0</v>
      </c>
      <c r="BF422" s="137">
        <f t="shared" si="155"/>
        <v>0</v>
      </c>
      <c r="BG422" s="137">
        <f t="shared" si="156"/>
        <v>0</v>
      </c>
      <c r="BH422" s="137">
        <f t="shared" si="157"/>
        <v>0</v>
      </c>
      <c r="BI422" s="137">
        <f t="shared" si="158"/>
        <v>0</v>
      </c>
      <c r="BJ422" s="173">
        <f t="shared" si="159"/>
        <v>0</v>
      </c>
      <c r="BK422" s="172">
        <f t="shared" si="160"/>
        <v>0</v>
      </c>
      <c r="BL422" s="137">
        <f t="shared" si="161"/>
        <v>0</v>
      </c>
      <c r="BM422" s="137">
        <f t="shared" si="162"/>
        <v>0</v>
      </c>
      <c r="BN422" s="137">
        <f t="shared" si="163"/>
        <v>0</v>
      </c>
      <c r="BO422" s="137">
        <f t="shared" si="164"/>
        <v>0</v>
      </c>
      <c r="BP422" s="173">
        <f t="shared" si="147"/>
        <v>0</v>
      </c>
      <c r="BQ422" s="140"/>
      <c r="BR422" s="141"/>
      <c r="BS422" s="142"/>
      <c r="BT422" s="146">
        <f t="shared" si="165"/>
        <v>0</v>
      </c>
      <c r="BU422" s="142"/>
      <c r="BV422" s="144"/>
      <c r="BW422" s="145"/>
      <c r="BX422" s="142"/>
      <c r="BY422" s="144"/>
    </row>
    <row r="423" spans="1:77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46"/>
        <v>0</v>
      </c>
      <c r="O423" s="366"/>
      <c r="P423" s="174"/>
      <c r="Q423" s="174"/>
      <c r="R423" s="174"/>
      <c r="S423" s="174"/>
      <c r="T423" s="367">
        <f t="shared" si="150"/>
        <v>0</v>
      </c>
      <c r="U423" s="172"/>
      <c r="V423" s="137"/>
      <c r="W423" s="137"/>
      <c r="X423" s="137"/>
      <c r="Y423" s="137"/>
      <c r="Z423" s="138">
        <f t="shared" si="142"/>
        <v>0</v>
      </c>
      <c r="AA423" s="160"/>
      <c r="AB423" s="146"/>
      <c r="AC423" s="146"/>
      <c r="AD423" s="146"/>
      <c r="AE423" s="146"/>
      <c r="AF423" s="138">
        <f t="shared" si="151"/>
        <v>0</v>
      </c>
      <c r="AG423" s="205"/>
      <c r="AH423" s="146"/>
      <c r="AI423" s="146"/>
      <c r="AJ423" s="146"/>
      <c r="AK423" s="146"/>
      <c r="AL423" s="138">
        <f t="shared" si="152"/>
        <v>0</v>
      </c>
      <c r="AM423" s="160"/>
      <c r="AN423" s="146"/>
      <c r="AO423" s="146"/>
      <c r="AP423" s="146"/>
      <c r="AQ423" s="146"/>
      <c r="AR423" s="138">
        <f t="shared" si="143"/>
        <v>0</v>
      </c>
      <c r="AS423" s="160"/>
      <c r="AT423" s="146"/>
      <c r="AU423" s="146"/>
      <c r="AV423" s="146"/>
      <c r="AW423" s="146"/>
      <c r="AX423" s="138">
        <f t="shared" si="144"/>
        <v>0</v>
      </c>
      <c r="AY423" s="172"/>
      <c r="AZ423" s="137"/>
      <c r="BA423" s="137"/>
      <c r="BB423" s="137"/>
      <c r="BC423" s="137"/>
      <c r="BD423" s="138">
        <f t="shared" si="153"/>
        <v>0</v>
      </c>
      <c r="BE423" s="172">
        <f t="shared" si="154"/>
        <v>0</v>
      </c>
      <c r="BF423" s="137">
        <f t="shared" si="155"/>
        <v>0</v>
      </c>
      <c r="BG423" s="137">
        <f t="shared" si="156"/>
        <v>0</v>
      </c>
      <c r="BH423" s="137">
        <f t="shared" si="157"/>
        <v>0</v>
      </c>
      <c r="BI423" s="137">
        <f t="shared" si="158"/>
        <v>0</v>
      </c>
      <c r="BJ423" s="173">
        <f t="shared" si="159"/>
        <v>0</v>
      </c>
      <c r="BK423" s="172">
        <f t="shared" si="160"/>
        <v>0</v>
      </c>
      <c r="BL423" s="137">
        <f t="shared" si="161"/>
        <v>0</v>
      </c>
      <c r="BM423" s="137">
        <f t="shared" si="162"/>
        <v>0</v>
      </c>
      <c r="BN423" s="137">
        <f t="shared" si="163"/>
        <v>0</v>
      </c>
      <c r="BO423" s="137">
        <f t="shared" si="164"/>
        <v>0</v>
      </c>
      <c r="BP423" s="173">
        <f t="shared" si="147"/>
        <v>0</v>
      </c>
      <c r="BQ423" s="140"/>
      <c r="BR423" s="141"/>
      <c r="BS423" s="142"/>
      <c r="BT423" s="146">
        <f t="shared" si="165"/>
        <v>0</v>
      </c>
      <c r="BU423" s="142"/>
      <c r="BV423" s="144"/>
      <c r="BW423" s="145"/>
      <c r="BX423" s="142"/>
      <c r="BY423" s="144"/>
    </row>
    <row r="424" spans="1:77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46"/>
        <v>0</v>
      </c>
      <c r="O424" s="366"/>
      <c r="P424" s="174"/>
      <c r="Q424" s="174"/>
      <c r="R424" s="174"/>
      <c r="S424" s="174"/>
      <c r="T424" s="367">
        <f t="shared" si="150"/>
        <v>0</v>
      </c>
      <c r="U424" s="172"/>
      <c r="V424" s="137"/>
      <c r="W424" s="137"/>
      <c r="X424" s="137"/>
      <c r="Y424" s="137"/>
      <c r="Z424" s="138">
        <f t="shared" si="142"/>
        <v>0</v>
      </c>
      <c r="AA424" s="160"/>
      <c r="AB424" s="146"/>
      <c r="AC424" s="146"/>
      <c r="AD424" s="146"/>
      <c r="AE424" s="146"/>
      <c r="AF424" s="138">
        <f t="shared" si="151"/>
        <v>0</v>
      </c>
      <c r="AG424" s="205"/>
      <c r="AH424" s="146"/>
      <c r="AI424" s="146"/>
      <c r="AJ424" s="146"/>
      <c r="AK424" s="146"/>
      <c r="AL424" s="138">
        <f t="shared" si="152"/>
        <v>0</v>
      </c>
      <c r="AM424" s="160"/>
      <c r="AN424" s="146"/>
      <c r="AO424" s="146"/>
      <c r="AP424" s="146"/>
      <c r="AQ424" s="146"/>
      <c r="AR424" s="138">
        <f t="shared" si="143"/>
        <v>0</v>
      </c>
      <c r="AS424" s="160"/>
      <c r="AT424" s="146"/>
      <c r="AU424" s="146"/>
      <c r="AV424" s="146"/>
      <c r="AW424" s="146"/>
      <c r="AX424" s="138">
        <f t="shared" si="144"/>
        <v>0</v>
      </c>
      <c r="AY424" s="172"/>
      <c r="AZ424" s="137"/>
      <c r="BA424" s="137"/>
      <c r="BB424" s="137"/>
      <c r="BC424" s="137"/>
      <c r="BD424" s="138">
        <f t="shared" si="153"/>
        <v>0</v>
      </c>
      <c r="BE424" s="172">
        <f t="shared" si="154"/>
        <v>0</v>
      </c>
      <c r="BF424" s="137">
        <f t="shared" si="155"/>
        <v>0</v>
      </c>
      <c r="BG424" s="137">
        <f t="shared" si="156"/>
        <v>0</v>
      </c>
      <c r="BH424" s="137">
        <f t="shared" si="157"/>
        <v>0</v>
      </c>
      <c r="BI424" s="137">
        <f t="shared" si="158"/>
        <v>0</v>
      </c>
      <c r="BJ424" s="173">
        <f t="shared" si="159"/>
        <v>0</v>
      </c>
      <c r="BK424" s="172">
        <f t="shared" si="160"/>
        <v>0</v>
      </c>
      <c r="BL424" s="137">
        <f t="shared" si="161"/>
        <v>0</v>
      </c>
      <c r="BM424" s="137">
        <f t="shared" si="162"/>
        <v>0</v>
      </c>
      <c r="BN424" s="137">
        <f t="shared" si="163"/>
        <v>0</v>
      </c>
      <c r="BO424" s="137">
        <f t="shared" si="164"/>
        <v>0</v>
      </c>
      <c r="BP424" s="173">
        <f t="shared" si="147"/>
        <v>0</v>
      </c>
      <c r="BQ424" s="140"/>
      <c r="BR424" s="141"/>
      <c r="BS424" s="142"/>
      <c r="BT424" s="146">
        <f t="shared" si="165"/>
        <v>0</v>
      </c>
      <c r="BU424" s="142"/>
      <c r="BV424" s="144"/>
      <c r="BW424" s="145"/>
      <c r="BX424" s="142"/>
      <c r="BY424" s="144"/>
    </row>
    <row r="425" spans="1:77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46"/>
        <v>0</v>
      </c>
      <c r="O425" s="366"/>
      <c r="P425" s="174"/>
      <c r="Q425" s="174"/>
      <c r="R425" s="174"/>
      <c r="S425" s="174"/>
      <c r="T425" s="367">
        <f t="shared" si="150"/>
        <v>0</v>
      </c>
      <c r="U425" s="172"/>
      <c r="V425" s="137"/>
      <c r="W425" s="137"/>
      <c r="X425" s="137"/>
      <c r="Y425" s="137"/>
      <c r="Z425" s="138">
        <f t="shared" si="142"/>
        <v>0</v>
      </c>
      <c r="AA425" s="160"/>
      <c r="AB425" s="146"/>
      <c r="AC425" s="146"/>
      <c r="AD425" s="146"/>
      <c r="AE425" s="146"/>
      <c r="AF425" s="138">
        <f t="shared" si="151"/>
        <v>0</v>
      </c>
      <c r="AG425" s="205"/>
      <c r="AH425" s="146"/>
      <c r="AI425" s="146"/>
      <c r="AJ425" s="146"/>
      <c r="AK425" s="146"/>
      <c r="AL425" s="138">
        <f t="shared" si="152"/>
        <v>0</v>
      </c>
      <c r="AM425" s="160"/>
      <c r="AN425" s="146"/>
      <c r="AO425" s="146"/>
      <c r="AP425" s="146"/>
      <c r="AQ425" s="146"/>
      <c r="AR425" s="138">
        <f t="shared" si="143"/>
        <v>0</v>
      </c>
      <c r="AS425" s="160"/>
      <c r="AT425" s="146"/>
      <c r="AU425" s="146"/>
      <c r="AV425" s="146"/>
      <c r="AW425" s="146"/>
      <c r="AX425" s="138">
        <f t="shared" si="144"/>
        <v>0</v>
      </c>
      <c r="AY425" s="172"/>
      <c r="AZ425" s="137"/>
      <c r="BA425" s="137"/>
      <c r="BB425" s="137"/>
      <c r="BC425" s="137"/>
      <c r="BD425" s="138">
        <f t="shared" si="153"/>
        <v>0</v>
      </c>
      <c r="BE425" s="172">
        <f t="shared" si="154"/>
        <v>0</v>
      </c>
      <c r="BF425" s="137">
        <f t="shared" si="155"/>
        <v>0</v>
      </c>
      <c r="BG425" s="137">
        <f t="shared" si="156"/>
        <v>0</v>
      </c>
      <c r="BH425" s="137">
        <f t="shared" si="157"/>
        <v>0</v>
      </c>
      <c r="BI425" s="137">
        <f t="shared" si="158"/>
        <v>0</v>
      </c>
      <c r="BJ425" s="173">
        <f t="shared" si="159"/>
        <v>0</v>
      </c>
      <c r="BK425" s="172">
        <f t="shared" si="160"/>
        <v>0</v>
      </c>
      <c r="BL425" s="137">
        <f t="shared" si="161"/>
        <v>0</v>
      </c>
      <c r="BM425" s="137">
        <f t="shared" si="162"/>
        <v>0</v>
      </c>
      <c r="BN425" s="137">
        <f t="shared" si="163"/>
        <v>0</v>
      </c>
      <c r="BO425" s="137">
        <f t="shared" si="164"/>
        <v>0</v>
      </c>
      <c r="BP425" s="173">
        <f t="shared" si="147"/>
        <v>0</v>
      </c>
      <c r="BQ425" s="140"/>
      <c r="BR425" s="141"/>
      <c r="BS425" s="142"/>
      <c r="BT425" s="146">
        <f t="shared" si="165"/>
        <v>0</v>
      </c>
      <c r="BU425" s="142"/>
      <c r="BV425" s="144"/>
      <c r="BW425" s="145"/>
      <c r="BX425" s="142"/>
      <c r="BY425" s="144"/>
    </row>
    <row r="426" spans="1:77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46"/>
        <v>0</v>
      </c>
      <c r="O426" s="366"/>
      <c r="P426" s="174"/>
      <c r="Q426" s="174"/>
      <c r="R426" s="174"/>
      <c r="S426" s="174"/>
      <c r="T426" s="367">
        <f t="shared" si="150"/>
        <v>0</v>
      </c>
      <c r="U426" s="172"/>
      <c r="V426" s="137"/>
      <c r="W426" s="137"/>
      <c r="X426" s="137"/>
      <c r="Y426" s="137"/>
      <c r="Z426" s="138">
        <f t="shared" si="142"/>
        <v>0</v>
      </c>
      <c r="AA426" s="160"/>
      <c r="AB426" s="146"/>
      <c r="AC426" s="146"/>
      <c r="AD426" s="146"/>
      <c r="AE426" s="146"/>
      <c r="AF426" s="138">
        <f t="shared" si="151"/>
        <v>0</v>
      </c>
      <c r="AG426" s="205"/>
      <c r="AH426" s="146"/>
      <c r="AI426" s="146"/>
      <c r="AJ426" s="146"/>
      <c r="AK426" s="146"/>
      <c r="AL426" s="138">
        <f t="shared" si="152"/>
        <v>0</v>
      </c>
      <c r="AM426" s="160"/>
      <c r="AN426" s="146"/>
      <c r="AO426" s="146"/>
      <c r="AP426" s="146"/>
      <c r="AQ426" s="146"/>
      <c r="AR426" s="138">
        <f t="shared" si="143"/>
        <v>0</v>
      </c>
      <c r="AS426" s="160"/>
      <c r="AT426" s="146"/>
      <c r="AU426" s="146"/>
      <c r="AV426" s="146"/>
      <c r="AW426" s="146"/>
      <c r="AX426" s="138">
        <f t="shared" si="144"/>
        <v>0</v>
      </c>
      <c r="AY426" s="172"/>
      <c r="AZ426" s="137"/>
      <c r="BA426" s="137"/>
      <c r="BB426" s="137"/>
      <c r="BC426" s="137"/>
      <c r="BD426" s="138">
        <f t="shared" si="153"/>
        <v>0</v>
      </c>
      <c r="BE426" s="172">
        <f t="shared" si="154"/>
        <v>0</v>
      </c>
      <c r="BF426" s="137">
        <f t="shared" si="155"/>
        <v>0</v>
      </c>
      <c r="BG426" s="137">
        <f t="shared" si="156"/>
        <v>0</v>
      </c>
      <c r="BH426" s="137">
        <f t="shared" si="157"/>
        <v>0</v>
      </c>
      <c r="BI426" s="137">
        <f t="shared" si="158"/>
        <v>0</v>
      </c>
      <c r="BJ426" s="173">
        <f t="shared" si="159"/>
        <v>0</v>
      </c>
      <c r="BK426" s="172">
        <f t="shared" si="160"/>
        <v>0</v>
      </c>
      <c r="BL426" s="137">
        <f t="shared" si="161"/>
        <v>0</v>
      </c>
      <c r="BM426" s="137">
        <f t="shared" si="162"/>
        <v>0</v>
      </c>
      <c r="BN426" s="137">
        <f t="shared" si="163"/>
        <v>0</v>
      </c>
      <c r="BO426" s="137">
        <f t="shared" si="164"/>
        <v>0</v>
      </c>
      <c r="BP426" s="173">
        <f t="shared" si="147"/>
        <v>0</v>
      </c>
      <c r="BQ426" s="140"/>
      <c r="BR426" s="141"/>
      <c r="BS426" s="142"/>
      <c r="BT426" s="146">
        <f t="shared" si="165"/>
        <v>0</v>
      </c>
      <c r="BU426" s="142"/>
      <c r="BV426" s="144"/>
      <c r="BW426" s="145"/>
      <c r="BX426" s="142"/>
      <c r="BY426" s="144"/>
    </row>
    <row r="427" spans="1:77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46"/>
        <v>0</v>
      </c>
      <c r="O427" s="366"/>
      <c r="P427" s="174"/>
      <c r="Q427" s="174"/>
      <c r="R427" s="174"/>
      <c r="S427" s="174"/>
      <c r="T427" s="367">
        <f t="shared" si="150"/>
        <v>0</v>
      </c>
      <c r="U427" s="172"/>
      <c r="V427" s="137"/>
      <c r="W427" s="137"/>
      <c r="X427" s="137"/>
      <c r="Y427" s="137"/>
      <c r="Z427" s="138">
        <f t="shared" si="142"/>
        <v>0</v>
      </c>
      <c r="AA427" s="160"/>
      <c r="AB427" s="146"/>
      <c r="AC427" s="146"/>
      <c r="AD427" s="146"/>
      <c r="AE427" s="146"/>
      <c r="AF427" s="138">
        <f t="shared" si="151"/>
        <v>0</v>
      </c>
      <c r="AG427" s="205"/>
      <c r="AH427" s="146"/>
      <c r="AI427" s="146"/>
      <c r="AJ427" s="146"/>
      <c r="AK427" s="146"/>
      <c r="AL427" s="138">
        <f t="shared" si="152"/>
        <v>0</v>
      </c>
      <c r="AM427" s="160"/>
      <c r="AN427" s="146"/>
      <c r="AO427" s="146"/>
      <c r="AP427" s="146"/>
      <c r="AQ427" s="146"/>
      <c r="AR427" s="138">
        <f t="shared" si="143"/>
        <v>0</v>
      </c>
      <c r="AS427" s="160"/>
      <c r="AT427" s="146"/>
      <c r="AU427" s="146"/>
      <c r="AV427" s="146"/>
      <c r="AW427" s="146"/>
      <c r="AX427" s="138">
        <f t="shared" si="144"/>
        <v>0</v>
      </c>
      <c r="AY427" s="172"/>
      <c r="AZ427" s="137"/>
      <c r="BA427" s="137"/>
      <c r="BB427" s="137"/>
      <c r="BC427" s="137"/>
      <c r="BD427" s="138">
        <f t="shared" si="153"/>
        <v>0</v>
      </c>
      <c r="BE427" s="172">
        <f t="shared" si="154"/>
        <v>0</v>
      </c>
      <c r="BF427" s="137">
        <f t="shared" si="155"/>
        <v>0</v>
      </c>
      <c r="BG427" s="137">
        <f t="shared" si="156"/>
        <v>0</v>
      </c>
      <c r="BH427" s="137">
        <f t="shared" si="157"/>
        <v>0</v>
      </c>
      <c r="BI427" s="137">
        <f t="shared" si="158"/>
        <v>0</v>
      </c>
      <c r="BJ427" s="173">
        <f t="shared" si="159"/>
        <v>0</v>
      </c>
      <c r="BK427" s="172">
        <f t="shared" si="160"/>
        <v>0</v>
      </c>
      <c r="BL427" s="137">
        <f t="shared" si="161"/>
        <v>0</v>
      </c>
      <c r="BM427" s="137">
        <f t="shared" si="162"/>
        <v>0</v>
      </c>
      <c r="BN427" s="137">
        <f t="shared" si="163"/>
        <v>0</v>
      </c>
      <c r="BO427" s="137">
        <f t="shared" si="164"/>
        <v>0</v>
      </c>
      <c r="BP427" s="173">
        <f t="shared" si="147"/>
        <v>0</v>
      </c>
      <c r="BQ427" s="140"/>
      <c r="BR427" s="141"/>
      <c r="BS427" s="142"/>
      <c r="BT427" s="146">
        <f t="shared" si="165"/>
        <v>0</v>
      </c>
      <c r="BU427" s="142"/>
      <c r="BV427" s="144"/>
      <c r="BW427" s="145"/>
      <c r="BX427" s="142"/>
      <c r="BY427" s="144"/>
    </row>
    <row r="428" spans="1:77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46"/>
        <v>0</v>
      </c>
      <c r="O428" s="366"/>
      <c r="P428" s="174"/>
      <c r="Q428" s="174"/>
      <c r="R428" s="174"/>
      <c r="S428" s="174"/>
      <c r="T428" s="367">
        <f t="shared" si="150"/>
        <v>0</v>
      </c>
      <c r="U428" s="172"/>
      <c r="V428" s="137"/>
      <c r="W428" s="137"/>
      <c r="X428" s="137"/>
      <c r="Y428" s="137"/>
      <c r="Z428" s="138">
        <f t="shared" si="142"/>
        <v>0</v>
      </c>
      <c r="AA428" s="160"/>
      <c r="AB428" s="146"/>
      <c r="AC428" s="146"/>
      <c r="AD428" s="146"/>
      <c r="AE428" s="146"/>
      <c r="AF428" s="138">
        <f t="shared" si="151"/>
        <v>0</v>
      </c>
      <c r="AG428" s="205"/>
      <c r="AH428" s="146"/>
      <c r="AI428" s="146"/>
      <c r="AJ428" s="146"/>
      <c r="AK428" s="146"/>
      <c r="AL428" s="138">
        <f t="shared" si="152"/>
        <v>0</v>
      </c>
      <c r="AM428" s="160"/>
      <c r="AN428" s="146"/>
      <c r="AO428" s="146"/>
      <c r="AP428" s="146"/>
      <c r="AQ428" s="146"/>
      <c r="AR428" s="138">
        <f t="shared" si="143"/>
        <v>0</v>
      </c>
      <c r="AS428" s="160"/>
      <c r="AT428" s="146"/>
      <c r="AU428" s="146"/>
      <c r="AV428" s="146"/>
      <c r="AW428" s="146"/>
      <c r="AX428" s="138">
        <f t="shared" si="144"/>
        <v>0</v>
      </c>
      <c r="AY428" s="172"/>
      <c r="AZ428" s="137"/>
      <c r="BA428" s="137"/>
      <c r="BB428" s="137"/>
      <c r="BC428" s="137"/>
      <c r="BD428" s="138">
        <f t="shared" si="153"/>
        <v>0</v>
      </c>
      <c r="BE428" s="172">
        <f t="shared" si="154"/>
        <v>0</v>
      </c>
      <c r="BF428" s="137">
        <f t="shared" si="155"/>
        <v>0</v>
      </c>
      <c r="BG428" s="137">
        <f t="shared" si="156"/>
        <v>0</v>
      </c>
      <c r="BH428" s="137">
        <f t="shared" si="157"/>
        <v>0</v>
      </c>
      <c r="BI428" s="137">
        <f t="shared" si="158"/>
        <v>0</v>
      </c>
      <c r="BJ428" s="173">
        <f t="shared" si="159"/>
        <v>0</v>
      </c>
      <c r="BK428" s="172">
        <f t="shared" si="160"/>
        <v>0</v>
      </c>
      <c r="BL428" s="137">
        <f t="shared" si="161"/>
        <v>0</v>
      </c>
      <c r="BM428" s="137">
        <f t="shared" si="162"/>
        <v>0</v>
      </c>
      <c r="BN428" s="137">
        <f t="shared" si="163"/>
        <v>0</v>
      </c>
      <c r="BO428" s="137">
        <f t="shared" si="164"/>
        <v>0</v>
      </c>
      <c r="BP428" s="173">
        <f t="shared" si="147"/>
        <v>0</v>
      </c>
      <c r="BQ428" s="140"/>
      <c r="BR428" s="141"/>
      <c r="BS428" s="142"/>
      <c r="BT428" s="146">
        <f t="shared" si="165"/>
        <v>0</v>
      </c>
      <c r="BU428" s="142"/>
      <c r="BV428" s="144"/>
      <c r="BW428" s="145"/>
      <c r="BX428" s="142"/>
      <c r="BY428" s="144"/>
    </row>
    <row r="429" spans="1:77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46"/>
        <v>0</v>
      </c>
      <c r="O429" s="366"/>
      <c r="P429" s="174"/>
      <c r="Q429" s="174"/>
      <c r="R429" s="174"/>
      <c r="S429" s="174"/>
      <c r="T429" s="367">
        <f t="shared" si="150"/>
        <v>0</v>
      </c>
      <c r="U429" s="172"/>
      <c r="V429" s="137"/>
      <c r="W429" s="137"/>
      <c r="X429" s="137"/>
      <c r="Y429" s="137"/>
      <c r="Z429" s="138">
        <f t="shared" si="142"/>
        <v>0</v>
      </c>
      <c r="AA429" s="160"/>
      <c r="AB429" s="146"/>
      <c r="AC429" s="146"/>
      <c r="AD429" s="146"/>
      <c r="AE429" s="146"/>
      <c r="AF429" s="138">
        <f t="shared" si="151"/>
        <v>0</v>
      </c>
      <c r="AG429" s="205"/>
      <c r="AH429" s="146"/>
      <c r="AI429" s="146"/>
      <c r="AJ429" s="146"/>
      <c r="AK429" s="146"/>
      <c r="AL429" s="138">
        <f t="shared" si="152"/>
        <v>0</v>
      </c>
      <c r="AM429" s="160"/>
      <c r="AN429" s="146"/>
      <c r="AO429" s="146"/>
      <c r="AP429" s="146"/>
      <c r="AQ429" s="146"/>
      <c r="AR429" s="138">
        <f t="shared" si="143"/>
        <v>0</v>
      </c>
      <c r="AS429" s="160"/>
      <c r="AT429" s="146"/>
      <c r="AU429" s="146"/>
      <c r="AV429" s="146"/>
      <c r="AW429" s="146"/>
      <c r="AX429" s="138">
        <f t="shared" si="144"/>
        <v>0</v>
      </c>
      <c r="AY429" s="172"/>
      <c r="AZ429" s="137"/>
      <c r="BA429" s="137"/>
      <c r="BB429" s="137"/>
      <c r="BC429" s="137"/>
      <c r="BD429" s="138">
        <f t="shared" si="153"/>
        <v>0</v>
      </c>
      <c r="BE429" s="172">
        <f t="shared" si="154"/>
        <v>0</v>
      </c>
      <c r="BF429" s="137">
        <f t="shared" si="155"/>
        <v>0</v>
      </c>
      <c r="BG429" s="137">
        <f t="shared" si="156"/>
        <v>0</v>
      </c>
      <c r="BH429" s="137">
        <f t="shared" si="157"/>
        <v>0</v>
      </c>
      <c r="BI429" s="137">
        <f t="shared" si="158"/>
        <v>0</v>
      </c>
      <c r="BJ429" s="173">
        <f t="shared" si="159"/>
        <v>0</v>
      </c>
      <c r="BK429" s="172">
        <f t="shared" si="160"/>
        <v>0</v>
      </c>
      <c r="BL429" s="137">
        <f t="shared" si="161"/>
        <v>0</v>
      </c>
      <c r="BM429" s="137">
        <f t="shared" si="162"/>
        <v>0</v>
      </c>
      <c r="BN429" s="137">
        <f t="shared" si="163"/>
        <v>0</v>
      </c>
      <c r="BO429" s="137">
        <f t="shared" si="164"/>
        <v>0</v>
      </c>
      <c r="BP429" s="173">
        <f t="shared" si="147"/>
        <v>0</v>
      </c>
      <c r="BQ429" s="140"/>
      <c r="BR429" s="141"/>
      <c r="BS429" s="142"/>
      <c r="BT429" s="146">
        <f t="shared" si="165"/>
        <v>0</v>
      </c>
      <c r="BU429" s="142"/>
      <c r="BV429" s="144"/>
      <c r="BW429" s="145"/>
      <c r="BX429" s="142"/>
      <c r="BY429" s="144"/>
    </row>
    <row r="430" spans="1:77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46"/>
        <v>0</v>
      </c>
      <c r="O430" s="366"/>
      <c r="P430" s="174"/>
      <c r="Q430" s="174"/>
      <c r="R430" s="174"/>
      <c r="S430" s="174"/>
      <c r="T430" s="367">
        <f t="shared" si="150"/>
        <v>0</v>
      </c>
      <c r="U430" s="172"/>
      <c r="V430" s="137"/>
      <c r="W430" s="137"/>
      <c r="X430" s="137"/>
      <c r="Y430" s="137"/>
      <c r="Z430" s="138">
        <f t="shared" si="142"/>
        <v>0</v>
      </c>
      <c r="AA430" s="160"/>
      <c r="AB430" s="146"/>
      <c r="AC430" s="146"/>
      <c r="AD430" s="146"/>
      <c r="AE430" s="146"/>
      <c r="AF430" s="138">
        <f t="shared" si="151"/>
        <v>0</v>
      </c>
      <c r="AG430" s="205"/>
      <c r="AH430" s="146"/>
      <c r="AI430" s="146"/>
      <c r="AJ430" s="146"/>
      <c r="AK430" s="146"/>
      <c r="AL430" s="138">
        <f t="shared" si="152"/>
        <v>0</v>
      </c>
      <c r="AM430" s="160"/>
      <c r="AN430" s="146"/>
      <c r="AO430" s="146"/>
      <c r="AP430" s="146"/>
      <c r="AQ430" s="146"/>
      <c r="AR430" s="138">
        <f t="shared" si="143"/>
        <v>0</v>
      </c>
      <c r="AS430" s="160"/>
      <c r="AT430" s="146"/>
      <c r="AU430" s="146"/>
      <c r="AV430" s="146"/>
      <c r="AW430" s="146"/>
      <c r="AX430" s="138">
        <f t="shared" si="144"/>
        <v>0</v>
      </c>
      <c r="AY430" s="172"/>
      <c r="AZ430" s="137"/>
      <c r="BA430" s="137"/>
      <c r="BB430" s="137"/>
      <c r="BC430" s="137"/>
      <c r="BD430" s="138">
        <f t="shared" si="153"/>
        <v>0</v>
      </c>
      <c r="BE430" s="172">
        <f t="shared" si="154"/>
        <v>0</v>
      </c>
      <c r="BF430" s="137">
        <f t="shared" si="155"/>
        <v>0</v>
      </c>
      <c r="BG430" s="137">
        <f t="shared" si="156"/>
        <v>0</v>
      </c>
      <c r="BH430" s="137">
        <f t="shared" si="157"/>
        <v>0</v>
      </c>
      <c r="BI430" s="137">
        <f t="shared" si="158"/>
        <v>0</v>
      </c>
      <c r="BJ430" s="173">
        <f t="shared" si="159"/>
        <v>0</v>
      </c>
      <c r="BK430" s="172">
        <f t="shared" si="160"/>
        <v>0</v>
      </c>
      <c r="BL430" s="137">
        <f t="shared" si="161"/>
        <v>0</v>
      </c>
      <c r="BM430" s="137">
        <f t="shared" si="162"/>
        <v>0</v>
      </c>
      <c r="BN430" s="137">
        <f t="shared" si="163"/>
        <v>0</v>
      </c>
      <c r="BO430" s="137">
        <f t="shared" si="164"/>
        <v>0</v>
      </c>
      <c r="BP430" s="173">
        <f t="shared" si="147"/>
        <v>0</v>
      </c>
      <c r="BQ430" s="140"/>
      <c r="BR430" s="141"/>
      <c r="BS430" s="142"/>
      <c r="BT430" s="146">
        <f t="shared" si="165"/>
        <v>0</v>
      </c>
      <c r="BU430" s="142"/>
      <c r="BV430" s="144"/>
      <c r="BW430" s="145"/>
      <c r="BX430" s="142"/>
      <c r="BY430" s="144"/>
    </row>
    <row r="431" spans="1:77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46"/>
        <v>0</v>
      </c>
      <c r="O431" s="366"/>
      <c r="P431" s="174"/>
      <c r="Q431" s="174"/>
      <c r="R431" s="174"/>
      <c r="S431" s="174"/>
      <c r="T431" s="367">
        <f t="shared" si="150"/>
        <v>0</v>
      </c>
      <c r="U431" s="172"/>
      <c r="V431" s="137"/>
      <c r="W431" s="137"/>
      <c r="X431" s="137"/>
      <c r="Y431" s="137"/>
      <c r="Z431" s="138">
        <f t="shared" si="142"/>
        <v>0</v>
      </c>
      <c r="AA431" s="160"/>
      <c r="AB431" s="146"/>
      <c r="AC431" s="146"/>
      <c r="AD431" s="146"/>
      <c r="AE431" s="146"/>
      <c r="AF431" s="138">
        <f t="shared" si="151"/>
        <v>0</v>
      </c>
      <c r="AG431" s="205"/>
      <c r="AH431" s="146"/>
      <c r="AI431" s="146"/>
      <c r="AJ431" s="146"/>
      <c r="AK431" s="146"/>
      <c r="AL431" s="138">
        <f t="shared" si="152"/>
        <v>0</v>
      </c>
      <c r="AM431" s="160"/>
      <c r="AN431" s="146"/>
      <c r="AO431" s="146"/>
      <c r="AP431" s="146"/>
      <c r="AQ431" s="146"/>
      <c r="AR431" s="138">
        <f t="shared" si="143"/>
        <v>0</v>
      </c>
      <c r="AS431" s="160"/>
      <c r="AT431" s="146"/>
      <c r="AU431" s="146"/>
      <c r="AV431" s="146"/>
      <c r="AW431" s="146"/>
      <c r="AX431" s="138">
        <f t="shared" si="144"/>
        <v>0</v>
      </c>
      <c r="AY431" s="172"/>
      <c r="AZ431" s="137"/>
      <c r="BA431" s="137"/>
      <c r="BB431" s="137"/>
      <c r="BC431" s="137"/>
      <c r="BD431" s="138">
        <f t="shared" si="153"/>
        <v>0</v>
      </c>
      <c r="BE431" s="172">
        <f t="shared" si="154"/>
        <v>0</v>
      </c>
      <c r="BF431" s="137">
        <f t="shared" si="155"/>
        <v>0</v>
      </c>
      <c r="BG431" s="137">
        <f t="shared" si="156"/>
        <v>0</v>
      </c>
      <c r="BH431" s="137">
        <f t="shared" si="157"/>
        <v>0</v>
      </c>
      <c r="BI431" s="137">
        <f t="shared" si="158"/>
        <v>0</v>
      </c>
      <c r="BJ431" s="173">
        <f t="shared" si="159"/>
        <v>0</v>
      </c>
      <c r="BK431" s="172">
        <f t="shared" si="160"/>
        <v>0</v>
      </c>
      <c r="BL431" s="137">
        <f t="shared" si="161"/>
        <v>0</v>
      </c>
      <c r="BM431" s="137">
        <f t="shared" si="162"/>
        <v>0</v>
      </c>
      <c r="BN431" s="137">
        <f t="shared" si="163"/>
        <v>0</v>
      </c>
      <c r="BO431" s="137">
        <f t="shared" si="164"/>
        <v>0</v>
      </c>
      <c r="BP431" s="173">
        <f t="shared" si="147"/>
        <v>0</v>
      </c>
      <c r="BQ431" s="140"/>
      <c r="BR431" s="141"/>
      <c r="BS431" s="142"/>
      <c r="BT431" s="146">
        <f t="shared" si="165"/>
        <v>0</v>
      </c>
      <c r="BU431" s="142"/>
      <c r="BV431" s="144"/>
      <c r="BW431" s="145"/>
      <c r="BX431" s="142"/>
      <c r="BY431" s="144"/>
    </row>
    <row r="432" spans="1:77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46"/>
        <v>0</v>
      </c>
      <c r="O432" s="366"/>
      <c r="P432" s="174"/>
      <c r="Q432" s="174"/>
      <c r="R432" s="174"/>
      <c r="S432" s="174"/>
      <c r="T432" s="367">
        <f t="shared" si="150"/>
        <v>0</v>
      </c>
      <c r="U432" s="172"/>
      <c r="V432" s="137"/>
      <c r="W432" s="137"/>
      <c r="X432" s="137"/>
      <c r="Y432" s="137"/>
      <c r="Z432" s="138">
        <f t="shared" si="142"/>
        <v>0</v>
      </c>
      <c r="AA432" s="160"/>
      <c r="AB432" s="146"/>
      <c r="AC432" s="146"/>
      <c r="AD432" s="146"/>
      <c r="AE432" s="146"/>
      <c r="AF432" s="138">
        <f t="shared" si="151"/>
        <v>0</v>
      </c>
      <c r="AG432" s="205"/>
      <c r="AH432" s="146"/>
      <c r="AI432" s="146"/>
      <c r="AJ432" s="146"/>
      <c r="AK432" s="146"/>
      <c r="AL432" s="138">
        <f t="shared" si="152"/>
        <v>0</v>
      </c>
      <c r="AM432" s="160"/>
      <c r="AN432" s="146"/>
      <c r="AO432" s="146"/>
      <c r="AP432" s="146"/>
      <c r="AQ432" s="146"/>
      <c r="AR432" s="138">
        <f t="shared" si="143"/>
        <v>0</v>
      </c>
      <c r="AS432" s="160"/>
      <c r="AT432" s="146"/>
      <c r="AU432" s="146"/>
      <c r="AV432" s="146"/>
      <c r="AW432" s="146"/>
      <c r="AX432" s="138">
        <f t="shared" si="144"/>
        <v>0</v>
      </c>
      <c r="AY432" s="172"/>
      <c r="AZ432" s="137"/>
      <c r="BA432" s="137"/>
      <c r="BB432" s="137"/>
      <c r="BC432" s="137"/>
      <c r="BD432" s="138">
        <f t="shared" si="153"/>
        <v>0</v>
      </c>
      <c r="BE432" s="172">
        <f t="shared" si="154"/>
        <v>0</v>
      </c>
      <c r="BF432" s="137">
        <f t="shared" si="155"/>
        <v>0</v>
      </c>
      <c r="BG432" s="137">
        <f t="shared" si="156"/>
        <v>0</v>
      </c>
      <c r="BH432" s="137">
        <f t="shared" si="157"/>
        <v>0</v>
      </c>
      <c r="BI432" s="137">
        <f t="shared" si="158"/>
        <v>0</v>
      </c>
      <c r="BJ432" s="173">
        <f t="shared" si="159"/>
        <v>0</v>
      </c>
      <c r="BK432" s="172">
        <f t="shared" si="160"/>
        <v>0</v>
      </c>
      <c r="BL432" s="137">
        <f t="shared" si="161"/>
        <v>0</v>
      </c>
      <c r="BM432" s="137">
        <f t="shared" si="162"/>
        <v>0</v>
      </c>
      <c r="BN432" s="137">
        <f t="shared" si="163"/>
        <v>0</v>
      </c>
      <c r="BO432" s="137">
        <f t="shared" si="164"/>
        <v>0</v>
      </c>
      <c r="BP432" s="173">
        <f t="shared" si="147"/>
        <v>0</v>
      </c>
      <c r="BQ432" s="140"/>
      <c r="BR432" s="141"/>
      <c r="BS432" s="142"/>
      <c r="BT432" s="146">
        <f t="shared" si="165"/>
        <v>0</v>
      </c>
      <c r="BU432" s="142"/>
      <c r="BV432" s="144"/>
      <c r="BW432" s="145"/>
      <c r="BX432" s="142"/>
      <c r="BY432" s="144"/>
    </row>
    <row r="433" spans="1:77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46"/>
        <v>0</v>
      </c>
      <c r="O433" s="366"/>
      <c r="P433" s="174"/>
      <c r="Q433" s="174"/>
      <c r="R433" s="174"/>
      <c r="S433" s="174"/>
      <c r="T433" s="367">
        <f t="shared" si="150"/>
        <v>0</v>
      </c>
      <c r="U433" s="172"/>
      <c r="V433" s="137"/>
      <c r="W433" s="137"/>
      <c r="X433" s="137"/>
      <c r="Y433" s="137"/>
      <c r="Z433" s="138">
        <f t="shared" si="142"/>
        <v>0</v>
      </c>
      <c r="AA433" s="160"/>
      <c r="AB433" s="146"/>
      <c r="AC433" s="146"/>
      <c r="AD433" s="146"/>
      <c r="AE433" s="146"/>
      <c r="AF433" s="138">
        <f t="shared" si="151"/>
        <v>0</v>
      </c>
      <c r="AG433" s="205"/>
      <c r="AH433" s="146"/>
      <c r="AI433" s="146"/>
      <c r="AJ433" s="146"/>
      <c r="AK433" s="146"/>
      <c r="AL433" s="138">
        <f t="shared" si="152"/>
        <v>0</v>
      </c>
      <c r="AM433" s="160"/>
      <c r="AN433" s="146"/>
      <c r="AO433" s="146"/>
      <c r="AP433" s="146"/>
      <c r="AQ433" s="146"/>
      <c r="AR433" s="138">
        <f t="shared" si="143"/>
        <v>0</v>
      </c>
      <c r="AS433" s="160"/>
      <c r="AT433" s="146"/>
      <c r="AU433" s="146"/>
      <c r="AV433" s="146"/>
      <c r="AW433" s="146"/>
      <c r="AX433" s="138">
        <f t="shared" si="144"/>
        <v>0</v>
      </c>
      <c r="AY433" s="172"/>
      <c r="AZ433" s="137"/>
      <c r="BA433" s="137"/>
      <c r="BB433" s="137"/>
      <c r="BC433" s="137"/>
      <c r="BD433" s="138">
        <f t="shared" si="153"/>
        <v>0</v>
      </c>
      <c r="BE433" s="172">
        <f t="shared" si="154"/>
        <v>0</v>
      </c>
      <c r="BF433" s="137">
        <f t="shared" si="155"/>
        <v>0</v>
      </c>
      <c r="BG433" s="137">
        <f t="shared" si="156"/>
        <v>0</v>
      </c>
      <c r="BH433" s="137">
        <f t="shared" si="157"/>
        <v>0</v>
      </c>
      <c r="BI433" s="137">
        <f t="shared" si="158"/>
        <v>0</v>
      </c>
      <c r="BJ433" s="173">
        <f t="shared" si="159"/>
        <v>0</v>
      </c>
      <c r="BK433" s="172">
        <f t="shared" si="160"/>
        <v>0</v>
      </c>
      <c r="BL433" s="137">
        <f t="shared" si="161"/>
        <v>0</v>
      </c>
      <c r="BM433" s="137">
        <f t="shared" si="162"/>
        <v>0</v>
      </c>
      <c r="BN433" s="137">
        <f t="shared" si="163"/>
        <v>0</v>
      </c>
      <c r="BO433" s="137">
        <f t="shared" si="164"/>
        <v>0</v>
      </c>
      <c r="BP433" s="173">
        <f t="shared" si="147"/>
        <v>0</v>
      </c>
      <c r="BQ433" s="140"/>
      <c r="BR433" s="141"/>
      <c r="BS433" s="142"/>
      <c r="BT433" s="146">
        <f t="shared" si="165"/>
        <v>0</v>
      </c>
      <c r="BU433" s="142"/>
      <c r="BV433" s="144"/>
      <c r="BW433" s="145"/>
      <c r="BX433" s="142"/>
      <c r="BY433" s="144"/>
    </row>
    <row r="434" spans="1:77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46"/>
        <v>0</v>
      </c>
      <c r="O434" s="366"/>
      <c r="P434" s="174"/>
      <c r="Q434" s="174"/>
      <c r="R434" s="174"/>
      <c r="S434" s="174"/>
      <c r="T434" s="367">
        <f t="shared" si="150"/>
        <v>0</v>
      </c>
      <c r="U434" s="172"/>
      <c r="V434" s="137"/>
      <c r="W434" s="137"/>
      <c r="X434" s="137"/>
      <c r="Y434" s="137"/>
      <c r="Z434" s="138">
        <f t="shared" si="142"/>
        <v>0</v>
      </c>
      <c r="AA434" s="160"/>
      <c r="AB434" s="146"/>
      <c r="AC434" s="146"/>
      <c r="AD434" s="146"/>
      <c r="AE434" s="146"/>
      <c r="AF434" s="138">
        <f t="shared" si="151"/>
        <v>0</v>
      </c>
      <c r="AG434" s="205"/>
      <c r="AH434" s="146"/>
      <c r="AI434" s="146"/>
      <c r="AJ434" s="146"/>
      <c r="AK434" s="146"/>
      <c r="AL434" s="138">
        <f t="shared" si="152"/>
        <v>0</v>
      </c>
      <c r="AM434" s="160"/>
      <c r="AN434" s="146"/>
      <c r="AO434" s="146"/>
      <c r="AP434" s="146"/>
      <c r="AQ434" s="146"/>
      <c r="AR434" s="138">
        <f t="shared" si="143"/>
        <v>0</v>
      </c>
      <c r="AS434" s="160"/>
      <c r="AT434" s="146"/>
      <c r="AU434" s="146"/>
      <c r="AV434" s="146"/>
      <c r="AW434" s="146"/>
      <c r="AX434" s="138">
        <f t="shared" si="144"/>
        <v>0</v>
      </c>
      <c r="AY434" s="172"/>
      <c r="AZ434" s="137"/>
      <c r="BA434" s="137"/>
      <c r="BB434" s="137"/>
      <c r="BC434" s="137"/>
      <c r="BD434" s="138">
        <f t="shared" si="153"/>
        <v>0</v>
      </c>
      <c r="BE434" s="172">
        <f t="shared" si="154"/>
        <v>0</v>
      </c>
      <c r="BF434" s="137">
        <f t="shared" si="155"/>
        <v>0</v>
      </c>
      <c r="BG434" s="137">
        <f t="shared" si="156"/>
        <v>0</v>
      </c>
      <c r="BH434" s="137">
        <f t="shared" si="157"/>
        <v>0</v>
      </c>
      <c r="BI434" s="137">
        <f t="shared" si="158"/>
        <v>0</v>
      </c>
      <c r="BJ434" s="173">
        <f t="shared" si="159"/>
        <v>0</v>
      </c>
      <c r="BK434" s="172">
        <f t="shared" si="160"/>
        <v>0</v>
      </c>
      <c r="BL434" s="137">
        <f t="shared" si="161"/>
        <v>0</v>
      </c>
      <c r="BM434" s="137">
        <f t="shared" si="162"/>
        <v>0</v>
      </c>
      <c r="BN434" s="137">
        <f t="shared" si="163"/>
        <v>0</v>
      </c>
      <c r="BO434" s="137">
        <f t="shared" si="164"/>
        <v>0</v>
      </c>
      <c r="BP434" s="173">
        <f t="shared" si="147"/>
        <v>0</v>
      </c>
      <c r="BQ434" s="140"/>
      <c r="BR434" s="141"/>
      <c r="BS434" s="142"/>
      <c r="BT434" s="146">
        <f t="shared" si="165"/>
        <v>0</v>
      </c>
      <c r="BU434" s="142"/>
      <c r="BV434" s="144"/>
      <c r="BW434" s="145"/>
      <c r="BX434" s="142"/>
      <c r="BY434" s="144"/>
    </row>
    <row r="435" spans="1:77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46"/>
        <v>0</v>
      </c>
      <c r="O435" s="366"/>
      <c r="P435" s="174"/>
      <c r="Q435" s="174"/>
      <c r="R435" s="174"/>
      <c r="S435" s="174"/>
      <c r="T435" s="367">
        <f t="shared" si="150"/>
        <v>0</v>
      </c>
      <c r="U435" s="172"/>
      <c r="V435" s="137"/>
      <c r="W435" s="137"/>
      <c r="X435" s="137"/>
      <c r="Y435" s="137"/>
      <c r="Z435" s="138">
        <f t="shared" si="142"/>
        <v>0</v>
      </c>
      <c r="AA435" s="160"/>
      <c r="AB435" s="146"/>
      <c r="AC435" s="146"/>
      <c r="AD435" s="146"/>
      <c r="AE435" s="146"/>
      <c r="AF435" s="138">
        <f t="shared" si="151"/>
        <v>0</v>
      </c>
      <c r="AG435" s="205"/>
      <c r="AH435" s="146"/>
      <c r="AI435" s="146"/>
      <c r="AJ435" s="146"/>
      <c r="AK435" s="146"/>
      <c r="AL435" s="138">
        <f t="shared" si="152"/>
        <v>0</v>
      </c>
      <c r="AM435" s="160"/>
      <c r="AN435" s="146"/>
      <c r="AO435" s="146"/>
      <c r="AP435" s="146"/>
      <c r="AQ435" s="146"/>
      <c r="AR435" s="138">
        <f t="shared" si="143"/>
        <v>0</v>
      </c>
      <c r="AS435" s="160"/>
      <c r="AT435" s="146"/>
      <c r="AU435" s="146"/>
      <c r="AV435" s="146"/>
      <c r="AW435" s="146"/>
      <c r="AX435" s="138">
        <f t="shared" si="144"/>
        <v>0</v>
      </c>
      <c r="AY435" s="172"/>
      <c r="AZ435" s="137"/>
      <c r="BA435" s="137"/>
      <c r="BB435" s="137"/>
      <c r="BC435" s="137"/>
      <c r="BD435" s="138">
        <f t="shared" si="153"/>
        <v>0</v>
      </c>
      <c r="BE435" s="172">
        <f t="shared" si="154"/>
        <v>0</v>
      </c>
      <c r="BF435" s="137">
        <f t="shared" si="155"/>
        <v>0</v>
      </c>
      <c r="BG435" s="137">
        <f t="shared" si="156"/>
        <v>0</v>
      </c>
      <c r="BH435" s="137">
        <f t="shared" si="157"/>
        <v>0</v>
      </c>
      <c r="BI435" s="137">
        <f t="shared" si="158"/>
        <v>0</v>
      </c>
      <c r="BJ435" s="173">
        <f t="shared" si="159"/>
        <v>0</v>
      </c>
      <c r="BK435" s="172">
        <f t="shared" si="160"/>
        <v>0</v>
      </c>
      <c r="BL435" s="137">
        <f t="shared" si="161"/>
        <v>0</v>
      </c>
      <c r="BM435" s="137">
        <f t="shared" si="162"/>
        <v>0</v>
      </c>
      <c r="BN435" s="137">
        <f t="shared" si="163"/>
        <v>0</v>
      </c>
      <c r="BO435" s="137">
        <f t="shared" si="164"/>
        <v>0</v>
      </c>
      <c r="BP435" s="173">
        <f t="shared" si="147"/>
        <v>0</v>
      </c>
      <c r="BQ435" s="140"/>
      <c r="BR435" s="141"/>
      <c r="BS435" s="142"/>
      <c r="BT435" s="146">
        <f t="shared" si="165"/>
        <v>0</v>
      </c>
      <c r="BU435" s="142"/>
      <c r="BV435" s="144"/>
      <c r="BW435" s="145"/>
      <c r="BX435" s="142"/>
      <c r="BY435" s="144"/>
    </row>
    <row r="436" spans="1:77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46"/>
        <v>0</v>
      </c>
      <c r="O436" s="366"/>
      <c r="P436" s="174"/>
      <c r="Q436" s="174"/>
      <c r="R436" s="174"/>
      <c r="S436" s="174"/>
      <c r="T436" s="367">
        <f t="shared" si="150"/>
        <v>0</v>
      </c>
      <c r="U436" s="172"/>
      <c r="V436" s="137"/>
      <c r="W436" s="137"/>
      <c r="X436" s="137"/>
      <c r="Y436" s="137"/>
      <c r="Z436" s="138">
        <f t="shared" si="142"/>
        <v>0</v>
      </c>
      <c r="AA436" s="160"/>
      <c r="AB436" s="146"/>
      <c r="AC436" s="146"/>
      <c r="AD436" s="146"/>
      <c r="AE436" s="146"/>
      <c r="AF436" s="138">
        <f t="shared" si="151"/>
        <v>0</v>
      </c>
      <c r="AG436" s="205"/>
      <c r="AH436" s="146"/>
      <c r="AI436" s="146"/>
      <c r="AJ436" s="146"/>
      <c r="AK436" s="146"/>
      <c r="AL436" s="138">
        <f t="shared" si="152"/>
        <v>0</v>
      </c>
      <c r="AM436" s="160"/>
      <c r="AN436" s="146"/>
      <c r="AO436" s="146"/>
      <c r="AP436" s="146"/>
      <c r="AQ436" s="146"/>
      <c r="AR436" s="138">
        <f t="shared" si="143"/>
        <v>0</v>
      </c>
      <c r="AS436" s="160"/>
      <c r="AT436" s="146"/>
      <c r="AU436" s="146"/>
      <c r="AV436" s="146"/>
      <c r="AW436" s="146"/>
      <c r="AX436" s="138">
        <f t="shared" si="144"/>
        <v>0</v>
      </c>
      <c r="AY436" s="172"/>
      <c r="AZ436" s="137"/>
      <c r="BA436" s="137"/>
      <c r="BB436" s="137"/>
      <c r="BC436" s="137"/>
      <c r="BD436" s="138">
        <f t="shared" si="153"/>
        <v>0</v>
      </c>
      <c r="BE436" s="172">
        <f t="shared" si="154"/>
        <v>0</v>
      </c>
      <c r="BF436" s="137">
        <f t="shared" si="155"/>
        <v>0</v>
      </c>
      <c r="BG436" s="137">
        <f t="shared" si="156"/>
        <v>0</v>
      </c>
      <c r="BH436" s="137">
        <f t="shared" si="157"/>
        <v>0</v>
      </c>
      <c r="BI436" s="137">
        <f t="shared" si="158"/>
        <v>0</v>
      </c>
      <c r="BJ436" s="173">
        <f t="shared" si="159"/>
        <v>0</v>
      </c>
      <c r="BK436" s="172">
        <f t="shared" si="160"/>
        <v>0</v>
      </c>
      <c r="BL436" s="137">
        <f t="shared" si="161"/>
        <v>0</v>
      </c>
      <c r="BM436" s="137">
        <f t="shared" si="162"/>
        <v>0</v>
      </c>
      <c r="BN436" s="137">
        <f t="shared" si="163"/>
        <v>0</v>
      </c>
      <c r="BO436" s="137">
        <f t="shared" si="164"/>
        <v>0</v>
      </c>
      <c r="BP436" s="173">
        <f t="shared" si="147"/>
        <v>0</v>
      </c>
      <c r="BQ436" s="140"/>
      <c r="BR436" s="141"/>
      <c r="BS436" s="142"/>
      <c r="BT436" s="146">
        <f t="shared" si="165"/>
        <v>0</v>
      </c>
      <c r="BU436" s="142"/>
      <c r="BV436" s="144"/>
      <c r="BW436" s="145"/>
      <c r="BX436" s="142"/>
      <c r="BY436" s="144"/>
    </row>
    <row r="437" spans="1:77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46"/>
        <v>0</v>
      </c>
      <c r="O437" s="366"/>
      <c r="P437" s="174"/>
      <c r="Q437" s="174"/>
      <c r="R437" s="174"/>
      <c r="S437" s="174"/>
      <c r="T437" s="367">
        <f t="shared" si="150"/>
        <v>0</v>
      </c>
      <c r="U437" s="172"/>
      <c r="V437" s="137"/>
      <c r="W437" s="137"/>
      <c r="X437" s="137"/>
      <c r="Y437" s="137"/>
      <c r="Z437" s="138">
        <f t="shared" si="142"/>
        <v>0</v>
      </c>
      <c r="AA437" s="160"/>
      <c r="AB437" s="146"/>
      <c r="AC437" s="146"/>
      <c r="AD437" s="146"/>
      <c r="AE437" s="146"/>
      <c r="AF437" s="138">
        <f t="shared" si="151"/>
        <v>0</v>
      </c>
      <c r="AG437" s="205"/>
      <c r="AH437" s="146"/>
      <c r="AI437" s="146"/>
      <c r="AJ437" s="146"/>
      <c r="AK437" s="146"/>
      <c r="AL437" s="138">
        <f t="shared" si="152"/>
        <v>0</v>
      </c>
      <c r="AM437" s="160"/>
      <c r="AN437" s="146"/>
      <c r="AO437" s="146"/>
      <c r="AP437" s="146"/>
      <c r="AQ437" s="146"/>
      <c r="AR437" s="138">
        <f t="shared" si="143"/>
        <v>0</v>
      </c>
      <c r="AS437" s="160"/>
      <c r="AT437" s="146"/>
      <c r="AU437" s="146"/>
      <c r="AV437" s="146"/>
      <c r="AW437" s="146"/>
      <c r="AX437" s="138">
        <f t="shared" si="144"/>
        <v>0</v>
      </c>
      <c r="AY437" s="172"/>
      <c r="AZ437" s="137"/>
      <c r="BA437" s="137"/>
      <c r="BB437" s="137"/>
      <c r="BC437" s="137"/>
      <c r="BD437" s="138">
        <f t="shared" si="153"/>
        <v>0</v>
      </c>
      <c r="BE437" s="172">
        <f t="shared" si="154"/>
        <v>0</v>
      </c>
      <c r="BF437" s="137">
        <f t="shared" si="155"/>
        <v>0</v>
      </c>
      <c r="BG437" s="137">
        <f t="shared" si="156"/>
        <v>0</v>
      </c>
      <c r="BH437" s="137">
        <f t="shared" si="157"/>
        <v>0</v>
      </c>
      <c r="BI437" s="137">
        <f t="shared" si="158"/>
        <v>0</v>
      </c>
      <c r="BJ437" s="173">
        <f t="shared" si="159"/>
        <v>0</v>
      </c>
      <c r="BK437" s="172">
        <f t="shared" si="160"/>
        <v>0</v>
      </c>
      <c r="BL437" s="137">
        <f t="shared" si="161"/>
        <v>0</v>
      </c>
      <c r="BM437" s="137">
        <f t="shared" si="162"/>
        <v>0</v>
      </c>
      <c r="BN437" s="137">
        <f t="shared" si="163"/>
        <v>0</v>
      </c>
      <c r="BO437" s="137">
        <f t="shared" si="164"/>
        <v>0</v>
      </c>
      <c r="BP437" s="173">
        <f t="shared" si="147"/>
        <v>0</v>
      </c>
      <c r="BQ437" s="140"/>
      <c r="BR437" s="141"/>
      <c r="BS437" s="142"/>
      <c r="BT437" s="146">
        <f t="shared" si="165"/>
        <v>0</v>
      </c>
      <c r="BU437" s="142"/>
      <c r="BV437" s="144"/>
      <c r="BW437" s="145"/>
      <c r="BX437" s="142"/>
      <c r="BY437" s="144"/>
    </row>
    <row r="438" spans="1:77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46"/>
        <v>0</v>
      </c>
      <c r="O438" s="366"/>
      <c r="P438" s="174"/>
      <c r="Q438" s="174"/>
      <c r="R438" s="174"/>
      <c r="S438" s="174"/>
      <c r="T438" s="367">
        <f t="shared" si="150"/>
        <v>0</v>
      </c>
      <c r="U438" s="172"/>
      <c r="V438" s="137"/>
      <c r="W438" s="137"/>
      <c r="X438" s="137"/>
      <c r="Y438" s="137"/>
      <c r="Z438" s="138">
        <f t="shared" si="142"/>
        <v>0</v>
      </c>
      <c r="AA438" s="160"/>
      <c r="AB438" s="146"/>
      <c r="AC438" s="146"/>
      <c r="AD438" s="146"/>
      <c r="AE438" s="146"/>
      <c r="AF438" s="138">
        <f t="shared" si="151"/>
        <v>0</v>
      </c>
      <c r="AG438" s="205"/>
      <c r="AH438" s="146"/>
      <c r="AI438" s="146"/>
      <c r="AJ438" s="146"/>
      <c r="AK438" s="146"/>
      <c r="AL438" s="138">
        <f t="shared" si="152"/>
        <v>0</v>
      </c>
      <c r="AM438" s="160"/>
      <c r="AN438" s="146"/>
      <c r="AO438" s="146"/>
      <c r="AP438" s="146"/>
      <c r="AQ438" s="146"/>
      <c r="AR438" s="138">
        <f t="shared" si="143"/>
        <v>0</v>
      </c>
      <c r="AS438" s="160"/>
      <c r="AT438" s="146"/>
      <c r="AU438" s="146"/>
      <c r="AV438" s="146"/>
      <c r="AW438" s="146"/>
      <c r="AX438" s="138">
        <f t="shared" si="144"/>
        <v>0</v>
      </c>
      <c r="AY438" s="172"/>
      <c r="AZ438" s="137"/>
      <c r="BA438" s="137"/>
      <c r="BB438" s="137"/>
      <c r="BC438" s="137"/>
      <c r="BD438" s="138">
        <f t="shared" si="153"/>
        <v>0</v>
      </c>
      <c r="BE438" s="172">
        <f t="shared" si="154"/>
        <v>0</v>
      </c>
      <c r="BF438" s="137">
        <f t="shared" si="155"/>
        <v>0</v>
      </c>
      <c r="BG438" s="137">
        <f t="shared" si="156"/>
        <v>0</v>
      </c>
      <c r="BH438" s="137">
        <f t="shared" si="157"/>
        <v>0</v>
      </c>
      <c r="BI438" s="137">
        <f t="shared" si="158"/>
        <v>0</v>
      </c>
      <c r="BJ438" s="173">
        <f t="shared" si="159"/>
        <v>0</v>
      </c>
      <c r="BK438" s="172">
        <f t="shared" si="160"/>
        <v>0</v>
      </c>
      <c r="BL438" s="137">
        <f t="shared" si="161"/>
        <v>0</v>
      </c>
      <c r="BM438" s="137">
        <f t="shared" si="162"/>
        <v>0</v>
      </c>
      <c r="BN438" s="137">
        <f t="shared" si="163"/>
        <v>0</v>
      </c>
      <c r="BO438" s="137">
        <f t="shared" si="164"/>
        <v>0</v>
      </c>
      <c r="BP438" s="173">
        <f t="shared" si="147"/>
        <v>0</v>
      </c>
      <c r="BQ438" s="140"/>
      <c r="BR438" s="141"/>
      <c r="BS438" s="142"/>
      <c r="BT438" s="146">
        <f t="shared" si="165"/>
        <v>0</v>
      </c>
      <c r="BU438" s="142"/>
      <c r="BV438" s="144"/>
      <c r="BW438" s="145"/>
      <c r="BX438" s="142"/>
      <c r="BY438" s="144"/>
    </row>
    <row r="439" spans="1:77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46"/>
        <v>0</v>
      </c>
      <c r="O439" s="366"/>
      <c r="P439" s="174"/>
      <c r="Q439" s="174"/>
      <c r="R439" s="174"/>
      <c r="S439" s="174"/>
      <c r="T439" s="367">
        <f t="shared" si="150"/>
        <v>0</v>
      </c>
      <c r="U439" s="172"/>
      <c r="V439" s="137"/>
      <c r="W439" s="137"/>
      <c r="X439" s="137"/>
      <c r="Y439" s="137"/>
      <c r="Z439" s="138">
        <f t="shared" si="142"/>
        <v>0</v>
      </c>
      <c r="AA439" s="160"/>
      <c r="AB439" s="146"/>
      <c r="AC439" s="146"/>
      <c r="AD439" s="146"/>
      <c r="AE439" s="146"/>
      <c r="AF439" s="138">
        <f t="shared" si="151"/>
        <v>0</v>
      </c>
      <c r="AG439" s="205"/>
      <c r="AH439" s="146"/>
      <c r="AI439" s="146"/>
      <c r="AJ439" s="146"/>
      <c r="AK439" s="146"/>
      <c r="AL439" s="138">
        <f t="shared" si="152"/>
        <v>0</v>
      </c>
      <c r="AM439" s="160"/>
      <c r="AN439" s="146"/>
      <c r="AO439" s="146"/>
      <c r="AP439" s="146"/>
      <c r="AQ439" s="146"/>
      <c r="AR439" s="138">
        <f t="shared" si="143"/>
        <v>0</v>
      </c>
      <c r="AS439" s="160"/>
      <c r="AT439" s="146"/>
      <c r="AU439" s="146"/>
      <c r="AV439" s="146"/>
      <c r="AW439" s="146"/>
      <c r="AX439" s="138">
        <f t="shared" si="144"/>
        <v>0</v>
      </c>
      <c r="AY439" s="172"/>
      <c r="AZ439" s="137"/>
      <c r="BA439" s="137"/>
      <c r="BB439" s="137"/>
      <c r="BC439" s="137"/>
      <c r="BD439" s="138">
        <f t="shared" si="153"/>
        <v>0</v>
      </c>
      <c r="BE439" s="172">
        <f t="shared" si="154"/>
        <v>0</v>
      </c>
      <c r="BF439" s="137">
        <f t="shared" si="155"/>
        <v>0</v>
      </c>
      <c r="BG439" s="137">
        <f t="shared" si="156"/>
        <v>0</v>
      </c>
      <c r="BH439" s="137">
        <f t="shared" si="157"/>
        <v>0</v>
      </c>
      <c r="BI439" s="137">
        <f t="shared" si="158"/>
        <v>0</v>
      </c>
      <c r="BJ439" s="173">
        <f t="shared" si="159"/>
        <v>0</v>
      </c>
      <c r="BK439" s="172">
        <f t="shared" si="160"/>
        <v>0</v>
      </c>
      <c r="BL439" s="137">
        <f t="shared" si="161"/>
        <v>0</v>
      </c>
      <c r="BM439" s="137">
        <f t="shared" si="162"/>
        <v>0</v>
      </c>
      <c r="BN439" s="137">
        <f t="shared" si="163"/>
        <v>0</v>
      </c>
      <c r="BO439" s="137">
        <f t="shared" si="164"/>
        <v>0</v>
      </c>
      <c r="BP439" s="173">
        <f t="shared" si="147"/>
        <v>0</v>
      </c>
      <c r="BQ439" s="140"/>
      <c r="BR439" s="141"/>
      <c r="BS439" s="142"/>
      <c r="BT439" s="146">
        <f t="shared" si="165"/>
        <v>0</v>
      </c>
      <c r="BU439" s="142"/>
      <c r="BV439" s="144"/>
      <c r="BW439" s="145"/>
      <c r="BX439" s="142"/>
      <c r="BY439" s="144"/>
    </row>
    <row r="440" spans="1:77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46"/>
        <v>0</v>
      </c>
      <c r="O440" s="366"/>
      <c r="P440" s="174"/>
      <c r="Q440" s="174"/>
      <c r="R440" s="174"/>
      <c r="S440" s="174"/>
      <c r="T440" s="367">
        <f t="shared" si="150"/>
        <v>0</v>
      </c>
      <c r="U440" s="172"/>
      <c r="V440" s="137"/>
      <c r="W440" s="137"/>
      <c r="X440" s="137"/>
      <c r="Y440" s="137"/>
      <c r="Z440" s="138">
        <f t="shared" si="142"/>
        <v>0</v>
      </c>
      <c r="AA440" s="160"/>
      <c r="AB440" s="146"/>
      <c r="AC440" s="146"/>
      <c r="AD440" s="146"/>
      <c r="AE440" s="146"/>
      <c r="AF440" s="138">
        <f t="shared" si="151"/>
        <v>0</v>
      </c>
      <c r="AG440" s="205"/>
      <c r="AH440" s="146"/>
      <c r="AI440" s="146"/>
      <c r="AJ440" s="146"/>
      <c r="AK440" s="146"/>
      <c r="AL440" s="138">
        <f t="shared" si="152"/>
        <v>0</v>
      </c>
      <c r="AM440" s="160"/>
      <c r="AN440" s="146"/>
      <c r="AO440" s="146"/>
      <c r="AP440" s="146"/>
      <c r="AQ440" s="146"/>
      <c r="AR440" s="138">
        <f t="shared" si="143"/>
        <v>0</v>
      </c>
      <c r="AS440" s="160"/>
      <c r="AT440" s="146"/>
      <c r="AU440" s="146"/>
      <c r="AV440" s="146"/>
      <c r="AW440" s="146"/>
      <c r="AX440" s="138">
        <f t="shared" si="144"/>
        <v>0</v>
      </c>
      <c r="AY440" s="172"/>
      <c r="AZ440" s="137"/>
      <c r="BA440" s="137"/>
      <c r="BB440" s="137"/>
      <c r="BC440" s="137"/>
      <c r="BD440" s="138">
        <f t="shared" si="153"/>
        <v>0</v>
      </c>
      <c r="BE440" s="172">
        <f t="shared" si="154"/>
        <v>0</v>
      </c>
      <c r="BF440" s="137">
        <f t="shared" si="155"/>
        <v>0</v>
      </c>
      <c r="BG440" s="137">
        <f t="shared" si="156"/>
        <v>0</v>
      </c>
      <c r="BH440" s="137">
        <f t="shared" si="157"/>
        <v>0</v>
      </c>
      <c r="BI440" s="137">
        <f t="shared" si="158"/>
        <v>0</v>
      </c>
      <c r="BJ440" s="173">
        <f t="shared" si="159"/>
        <v>0</v>
      </c>
      <c r="BK440" s="172">
        <f t="shared" si="160"/>
        <v>0</v>
      </c>
      <c r="BL440" s="137">
        <f t="shared" si="161"/>
        <v>0</v>
      </c>
      <c r="BM440" s="137">
        <f t="shared" si="162"/>
        <v>0</v>
      </c>
      <c r="BN440" s="137">
        <f t="shared" si="163"/>
        <v>0</v>
      </c>
      <c r="BO440" s="137">
        <f t="shared" si="164"/>
        <v>0</v>
      </c>
      <c r="BP440" s="173">
        <f t="shared" si="147"/>
        <v>0</v>
      </c>
      <c r="BQ440" s="140"/>
      <c r="BR440" s="141"/>
      <c r="BS440" s="142"/>
      <c r="BT440" s="146">
        <f t="shared" si="165"/>
        <v>0</v>
      </c>
      <c r="BU440" s="142"/>
      <c r="BV440" s="144"/>
      <c r="BW440" s="145"/>
      <c r="BX440" s="142"/>
      <c r="BY440" s="144"/>
    </row>
    <row r="441" spans="1:77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46"/>
        <v>0</v>
      </c>
      <c r="O441" s="366"/>
      <c r="P441" s="174"/>
      <c r="Q441" s="174"/>
      <c r="R441" s="174"/>
      <c r="S441" s="174"/>
      <c r="T441" s="367">
        <f t="shared" si="150"/>
        <v>0</v>
      </c>
      <c r="U441" s="172"/>
      <c r="V441" s="137"/>
      <c r="W441" s="137"/>
      <c r="X441" s="137"/>
      <c r="Y441" s="137"/>
      <c r="Z441" s="138">
        <f t="shared" si="142"/>
        <v>0</v>
      </c>
      <c r="AA441" s="160"/>
      <c r="AB441" s="146"/>
      <c r="AC441" s="146"/>
      <c r="AD441" s="146"/>
      <c r="AE441" s="146"/>
      <c r="AF441" s="138">
        <f t="shared" si="151"/>
        <v>0</v>
      </c>
      <c r="AG441" s="205"/>
      <c r="AH441" s="146"/>
      <c r="AI441" s="146"/>
      <c r="AJ441" s="146"/>
      <c r="AK441" s="146"/>
      <c r="AL441" s="138">
        <f t="shared" si="152"/>
        <v>0</v>
      </c>
      <c r="AM441" s="160"/>
      <c r="AN441" s="146"/>
      <c r="AO441" s="146"/>
      <c r="AP441" s="146"/>
      <c r="AQ441" s="146"/>
      <c r="AR441" s="138">
        <f t="shared" si="143"/>
        <v>0</v>
      </c>
      <c r="AS441" s="160"/>
      <c r="AT441" s="146"/>
      <c r="AU441" s="146"/>
      <c r="AV441" s="146"/>
      <c r="AW441" s="146"/>
      <c r="AX441" s="138">
        <f t="shared" si="144"/>
        <v>0</v>
      </c>
      <c r="AY441" s="172"/>
      <c r="AZ441" s="137"/>
      <c r="BA441" s="137"/>
      <c r="BB441" s="137"/>
      <c r="BC441" s="137"/>
      <c r="BD441" s="138">
        <f t="shared" si="153"/>
        <v>0</v>
      </c>
      <c r="BE441" s="172">
        <f t="shared" si="154"/>
        <v>0</v>
      </c>
      <c r="BF441" s="137">
        <f t="shared" si="155"/>
        <v>0</v>
      </c>
      <c r="BG441" s="137">
        <f t="shared" si="156"/>
        <v>0</v>
      </c>
      <c r="BH441" s="137">
        <f t="shared" si="157"/>
        <v>0</v>
      </c>
      <c r="BI441" s="137">
        <f t="shared" si="158"/>
        <v>0</v>
      </c>
      <c r="BJ441" s="173">
        <f t="shared" si="159"/>
        <v>0</v>
      </c>
      <c r="BK441" s="172">
        <f t="shared" si="160"/>
        <v>0</v>
      </c>
      <c r="BL441" s="137">
        <f t="shared" si="161"/>
        <v>0</v>
      </c>
      <c r="BM441" s="137">
        <f t="shared" si="162"/>
        <v>0</v>
      </c>
      <c r="BN441" s="137">
        <f t="shared" si="163"/>
        <v>0</v>
      </c>
      <c r="BO441" s="137">
        <f t="shared" si="164"/>
        <v>0</v>
      </c>
      <c r="BP441" s="173">
        <f t="shared" si="147"/>
        <v>0</v>
      </c>
      <c r="BQ441" s="140"/>
      <c r="BR441" s="141"/>
      <c r="BS441" s="142"/>
      <c r="BT441" s="146">
        <f t="shared" si="165"/>
        <v>0</v>
      </c>
      <c r="BU441" s="142"/>
      <c r="BV441" s="144"/>
      <c r="BW441" s="145"/>
      <c r="BX441" s="142"/>
      <c r="BY441" s="144"/>
    </row>
    <row r="442" spans="1:77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46"/>
        <v>0</v>
      </c>
      <c r="O442" s="366"/>
      <c r="P442" s="174"/>
      <c r="Q442" s="174"/>
      <c r="R442" s="174"/>
      <c r="S442" s="174"/>
      <c r="T442" s="367">
        <f t="shared" si="150"/>
        <v>0</v>
      </c>
      <c r="U442" s="172"/>
      <c r="V442" s="137"/>
      <c r="W442" s="137"/>
      <c r="X442" s="137"/>
      <c r="Y442" s="137"/>
      <c r="Z442" s="138">
        <f t="shared" si="142"/>
        <v>0</v>
      </c>
      <c r="AA442" s="160"/>
      <c r="AB442" s="146"/>
      <c r="AC442" s="146"/>
      <c r="AD442" s="146"/>
      <c r="AE442" s="146"/>
      <c r="AF442" s="138">
        <f t="shared" si="151"/>
        <v>0</v>
      </c>
      <c r="AG442" s="205"/>
      <c r="AH442" s="146"/>
      <c r="AI442" s="146"/>
      <c r="AJ442" s="146"/>
      <c r="AK442" s="146"/>
      <c r="AL442" s="138">
        <f t="shared" si="152"/>
        <v>0</v>
      </c>
      <c r="AM442" s="160"/>
      <c r="AN442" s="146"/>
      <c r="AO442" s="146"/>
      <c r="AP442" s="146"/>
      <c r="AQ442" s="146"/>
      <c r="AR442" s="138">
        <f t="shared" si="143"/>
        <v>0</v>
      </c>
      <c r="AS442" s="160"/>
      <c r="AT442" s="146"/>
      <c r="AU442" s="146"/>
      <c r="AV442" s="146"/>
      <c r="AW442" s="146"/>
      <c r="AX442" s="138">
        <f t="shared" si="144"/>
        <v>0</v>
      </c>
      <c r="AY442" s="172"/>
      <c r="AZ442" s="137"/>
      <c r="BA442" s="137"/>
      <c r="BB442" s="137"/>
      <c r="BC442" s="137"/>
      <c r="BD442" s="138">
        <f t="shared" si="153"/>
        <v>0</v>
      </c>
      <c r="BE442" s="172">
        <f t="shared" si="154"/>
        <v>0</v>
      </c>
      <c r="BF442" s="137">
        <f t="shared" si="155"/>
        <v>0</v>
      </c>
      <c r="BG442" s="137">
        <f t="shared" si="156"/>
        <v>0</v>
      </c>
      <c r="BH442" s="137">
        <f t="shared" si="157"/>
        <v>0</v>
      </c>
      <c r="BI442" s="137">
        <f t="shared" si="158"/>
        <v>0</v>
      </c>
      <c r="BJ442" s="173">
        <f t="shared" si="159"/>
        <v>0</v>
      </c>
      <c r="BK442" s="172">
        <f t="shared" si="160"/>
        <v>0</v>
      </c>
      <c r="BL442" s="137">
        <f t="shared" si="161"/>
        <v>0</v>
      </c>
      <c r="BM442" s="137">
        <f t="shared" si="162"/>
        <v>0</v>
      </c>
      <c r="BN442" s="137">
        <f t="shared" si="163"/>
        <v>0</v>
      </c>
      <c r="BO442" s="137">
        <f t="shared" si="164"/>
        <v>0</v>
      </c>
      <c r="BP442" s="173">
        <f t="shared" si="147"/>
        <v>0</v>
      </c>
      <c r="BQ442" s="140"/>
      <c r="BR442" s="141"/>
      <c r="BS442" s="142"/>
      <c r="BT442" s="146">
        <f t="shared" si="165"/>
        <v>0</v>
      </c>
      <c r="BU442" s="142"/>
      <c r="BV442" s="144"/>
      <c r="BW442" s="145"/>
      <c r="BX442" s="142"/>
      <c r="BY442" s="144"/>
    </row>
    <row r="443" spans="1:77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46"/>
        <v>0</v>
      </c>
      <c r="O443" s="366"/>
      <c r="P443" s="174"/>
      <c r="Q443" s="174"/>
      <c r="R443" s="174"/>
      <c r="S443" s="174"/>
      <c r="T443" s="367">
        <f t="shared" si="150"/>
        <v>0</v>
      </c>
      <c r="U443" s="172"/>
      <c r="V443" s="137"/>
      <c r="W443" s="137"/>
      <c r="X443" s="137"/>
      <c r="Y443" s="137"/>
      <c r="Z443" s="138">
        <f t="shared" si="142"/>
        <v>0</v>
      </c>
      <c r="AA443" s="160"/>
      <c r="AB443" s="146"/>
      <c r="AC443" s="146"/>
      <c r="AD443" s="146"/>
      <c r="AE443" s="146"/>
      <c r="AF443" s="138">
        <f t="shared" si="151"/>
        <v>0</v>
      </c>
      <c r="AG443" s="205"/>
      <c r="AH443" s="146"/>
      <c r="AI443" s="146"/>
      <c r="AJ443" s="146"/>
      <c r="AK443" s="146"/>
      <c r="AL443" s="138">
        <f t="shared" si="152"/>
        <v>0</v>
      </c>
      <c r="AM443" s="160"/>
      <c r="AN443" s="146"/>
      <c r="AO443" s="146"/>
      <c r="AP443" s="146"/>
      <c r="AQ443" s="146"/>
      <c r="AR443" s="138">
        <f t="shared" si="143"/>
        <v>0</v>
      </c>
      <c r="AS443" s="160"/>
      <c r="AT443" s="146"/>
      <c r="AU443" s="146"/>
      <c r="AV443" s="146"/>
      <c r="AW443" s="146"/>
      <c r="AX443" s="138">
        <f t="shared" si="144"/>
        <v>0</v>
      </c>
      <c r="AY443" s="172"/>
      <c r="AZ443" s="137"/>
      <c r="BA443" s="137"/>
      <c r="BB443" s="137"/>
      <c r="BC443" s="137"/>
      <c r="BD443" s="138">
        <f t="shared" si="153"/>
        <v>0</v>
      </c>
      <c r="BE443" s="172">
        <f t="shared" si="154"/>
        <v>0</v>
      </c>
      <c r="BF443" s="137">
        <f t="shared" si="155"/>
        <v>0</v>
      </c>
      <c r="BG443" s="137">
        <f t="shared" si="156"/>
        <v>0</v>
      </c>
      <c r="BH443" s="137">
        <f t="shared" si="157"/>
        <v>0</v>
      </c>
      <c r="BI443" s="137">
        <f t="shared" si="158"/>
        <v>0</v>
      </c>
      <c r="BJ443" s="173">
        <f t="shared" si="159"/>
        <v>0</v>
      </c>
      <c r="BK443" s="172">
        <f t="shared" si="160"/>
        <v>0</v>
      </c>
      <c r="BL443" s="137">
        <f t="shared" si="161"/>
        <v>0</v>
      </c>
      <c r="BM443" s="137">
        <f t="shared" si="162"/>
        <v>0</v>
      </c>
      <c r="BN443" s="137">
        <f t="shared" si="163"/>
        <v>0</v>
      </c>
      <c r="BO443" s="137">
        <f t="shared" si="164"/>
        <v>0</v>
      </c>
      <c r="BP443" s="173">
        <f t="shared" si="147"/>
        <v>0</v>
      </c>
      <c r="BQ443" s="140"/>
      <c r="BR443" s="141"/>
      <c r="BS443" s="142"/>
      <c r="BT443" s="146">
        <f t="shared" si="165"/>
        <v>0</v>
      </c>
      <c r="BU443" s="142"/>
      <c r="BV443" s="144"/>
      <c r="BW443" s="145"/>
      <c r="BX443" s="142"/>
      <c r="BY443" s="144"/>
    </row>
    <row r="444" spans="1:77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46"/>
        <v>0</v>
      </c>
      <c r="O444" s="366"/>
      <c r="P444" s="174"/>
      <c r="Q444" s="174"/>
      <c r="R444" s="174"/>
      <c r="S444" s="174"/>
      <c r="T444" s="367">
        <f t="shared" si="150"/>
        <v>0</v>
      </c>
      <c r="U444" s="172"/>
      <c r="V444" s="137"/>
      <c r="W444" s="137"/>
      <c r="X444" s="137"/>
      <c r="Y444" s="137"/>
      <c r="Z444" s="138">
        <f t="shared" si="142"/>
        <v>0</v>
      </c>
      <c r="AA444" s="160"/>
      <c r="AB444" s="146"/>
      <c r="AC444" s="146"/>
      <c r="AD444" s="146"/>
      <c r="AE444" s="146"/>
      <c r="AF444" s="138">
        <f t="shared" si="151"/>
        <v>0</v>
      </c>
      <c r="AG444" s="205"/>
      <c r="AH444" s="146"/>
      <c r="AI444" s="146"/>
      <c r="AJ444" s="146"/>
      <c r="AK444" s="146"/>
      <c r="AL444" s="138">
        <f t="shared" si="152"/>
        <v>0</v>
      </c>
      <c r="AM444" s="160"/>
      <c r="AN444" s="146"/>
      <c r="AO444" s="146"/>
      <c r="AP444" s="146"/>
      <c r="AQ444" s="146"/>
      <c r="AR444" s="138">
        <f t="shared" si="143"/>
        <v>0</v>
      </c>
      <c r="AS444" s="160"/>
      <c r="AT444" s="146"/>
      <c r="AU444" s="146"/>
      <c r="AV444" s="146"/>
      <c r="AW444" s="146"/>
      <c r="AX444" s="138">
        <f t="shared" si="144"/>
        <v>0</v>
      </c>
      <c r="AY444" s="172"/>
      <c r="AZ444" s="137"/>
      <c r="BA444" s="137"/>
      <c r="BB444" s="137"/>
      <c r="BC444" s="137"/>
      <c r="BD444" s="138">
        <f t="shared" si="153"/>
        <v>0</v>
      </c>
      <c r="BE444" s="172">
        <f t="shared" si="154"/>
        <v>0</v>
      </c>
      <c r="BF444" s="137">
        <f t="shared" si="155"/>
        <v>0</v>
      </c>
      <c r="BG444" s="137">
        <f t="shared" si="156"/>
        <v>0</v>
      </c>
      <c r="BH444" s="137">
        <f t="shared" si="157"/>
        <v>0</v>
      </c>
      <c r="BI444" s="137">
        <f t="shared" si="158"/>
        <v>0</v>
      </c>
      <c r="BJ444" s="173">
        <f t="shared" si="159"/>
        <v>0</v>
      </c>
      <c r="BK444" s="172">
        <f t="shared" si="160"/>
        <v>0</v>
      </c>
      <c r="BL444" s="137">
        <f t="shared" si="161"/>
        <v>0</v>
      </c>
      <c r="BM444" s="137">
        <f t="shared" si="162"/>
        <v>0</v>
      </c>
      <c r="BN444" s="137">
        <f t="shared" si="163"/>
        <v>0</v>
      </c>
      <c r="BO444" s="137">
        <f t="shared" si="164"/>
        <v>0</v>
      </c>
      <c r="BP444" s="173">
        <f t="shared" si="147"/>
        <v>0</v>
      </c>
      <c r="BQ444" s="140"/>
      <c r="BR444" s="141"/>
      <c r="BS444" s="142"/>
      <c r="BT444" s="146">
        <f t="shared" si="165"/>
        <v>0</v>
      </c>
      <c r="BU444" s="142"/>
      <c r="BV444" s="144"/>
      <c r="BW444" s="145"/>
      <c r="BX444" s="142"/>
      <c r="BY444" s="144"/>
    </row>
    <row r="445" spans="1:77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46"/>
        <v>0</v>
      </c>
      <c r="O445" s="366"/>
      <c r="P445" s="174"/>
      <c r="Q445" s="174"/>
      <c r="R445" s="174"/>
      <c r="S445" s="174"/>
      <c r="T445" s="367">
        <f t="shared" si="150"/>
        <v>0</v>
      </c>
      <c r="U445" s="172"/>
      <c r="V445" s="137"/>
      <c r="W445" s="137"/>
      <c r="X445" s="137"/>
      <c r="Y445" s="137"/>
      <c r="Z445" s="138">
        <f t="shared" si="142"/>
        <v>0</v>
      </c>
      <c r="AA445" s="160"/>
      <c r="AB445" s="146"/>
      <c r="AC445" s="146"/>
      <c r="AD445" s="146"/>
      <c r="AE445" s="146"/>
      <c r="AF445" s="138">
        <f t="shared" si="151"/>
        <v>0</v>
      </c>
      <c r="AG445" s="205"/>
      <c r="AH445" s="146"/>
      <c r="AI445" s="146"/>
      <c r="AJ445" s="146"/>
      <c r="AK445" s="146"/>
      <c r="AL445" s="138">
        <f t="shared" si="152"/>
        <v>0</v>
      </c>
      <c r="AM445" s="160"/>
      <c r="AN445" s="146"/>
      <c r="AO445" s="146"/>
      <c r="AP445" s="146"/>
      <c r="AQ445" s="146"/>
      <c r="AR445" s="138">
        <f t="shared" si="143"/>
        <v>0</v>
      </c>
      <c r="AS445" s="160"/>
      <c r="AT445" s="146"/>
      <c r="AU445" s="146"/>
      <c r="AV445" s="146"/>
      <c r="AW445" s="146"/>
      <c r="AX445" s="138">
        <f t="shared" si="144"/>
        <v>0</v>
      </c>
      <c r="AY445" s="172"/>
      <c r="AZ445" s="137"/>
      <c r="BA445" s="137"/>
      <c r="BB445" s="137"/>
      <c r="BC445" s="137"/>
      <c r="BD445" s="138">
        <f t="shared" si="153"/>
        <v>0</v>
      </c>
      <c r="BE445" s="172">
        <f t="shared" si="154"/>
        <v>0</v>
      </c>
      <c r="BF445" s="137">
        <f t="shared" si="155"/>
        <v>0</v>
      </c>
      <c r="BG445" s="137">
        <f t="shared" si="156"/>
        <v>0</v>
      </c>
      <c r="BH445" s="137">
        <f t="shared" si="157"/>
        <v>0</v>
      </c>
      <c r="BI445" s="137">
        <f t="shared" si="158"/>
        <v>0</v>
      </c>
      <c r="BJ445" s="173">
        <f t="shared" si="159"/>
        <v>0</v>
      </c>
      <c r="BK445" s="172">
        <f t="shared" si="160"/>
        <v>0</v>
      </c>
      <c r="BL445" s="137">
        <f t="shared" si="161"/>
        <v>0</v>
      </c>
      <c r="BM445" s="137">
        <f t="shared" si="162"/>
        <v>0</v>
      </c>
      <c r="BN445" s="137">
        <f t="shared" si="163"/>
        <v>0</v>
      </c>
      <c r="BO445" s="137">
        <f t="shared" si="164"/>
        <v>0</v>
      </c>
      <c r="BP445" s="173">
        <f t="shared" si="147"/>
        <v>0</v>
      </c>
      <c r="BQ445" s="140"/>
      <c r="BR445" s="141"/>
      <c r="BS445" s="142"/>
      <c r="BT445" s="146">
        <f t="shared" si="165"/>
        <v>0</v>
      </c>
      <c r="BU445" s="142"/>
      <c r="BV445" s="144"/>
      <c r="BW445" s="145"/>
      <c r="BX445" s="142"/>
      <c r="BY445" s="144"/>
    </row>
    <row r="446" spans="1:77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46"/>
        <v>0</v>
      </c>
      <c r="O446" s="366"/>
      <c r="P446" s="174"/>
      <c r="Q446" s="174"/>
      <c r="R446" s="174"/>
      <c r="S446" s="174"/>
      <c r="T446" s="367">
        <f t="shared" si="150"/>
        <v>0</v>
      </c>
      <c r="U446" s="172"/>
      <c r="V446" s="137"/>
      <c r="W446" s="137"/>
      <c r="X446" s="137"/>
      <c r="Y446" s="137"/>
      <c r="Z446" s="138">
        <f t="shared" si="142"/>
        <v>0</v>
      </c>
      <c r="AA446" s="160"/>
      <c r="AB446" s="146"/>
      <c r="AC446" s="146"/>
      <c r="AD446" s="146"/>
      <c r="AE446" s="146"/>
      <c r="AF446" s="138">
        <f t="shared" si="151"/>
        <v>0</v>
      </c>
      <c r="AG446" s="205"/>
      <c r="AH446" s="146"/>
      <c r="AI446" s="146"/>
      <c r="AJ446" s="146"/>
      <c r="AK446" s="146"/>
      <c r="AL446" s="138">
        <f t="shared" si="152"/>
        <v>0</v>
      </c>
      <c r="AM446" s="160"/>
      <c r="AN446" s="146"/>
      <c r="AO446" s="146"/>
      <c r="AP446" s="146"/>
      <c r="AQ446" s="146"/>
      <c r="AR446" s="138">
        <f t="shared" si="143"/>
        <v>0</v>
      </c>
      <c r="AS446" s="160"/>
      <c r="AT446" s="146"/>
      <c r="AU446" s="146"/>
      <c r="AV446" s="146"/>
      <c r="AW446" s="146"/>
      <c r="AX446" s="138">
        <f t="shared" si="144"/>
        <v>0</v>
      </c>
      <c r="AY446" s="172"/>
      <c r="AZ446" s="137"/>
      <c r="BA446" s="137"/>
      <c r="BB446" s="137"/>
      <c r="BC446" s="137"/>
      <c r="BD446" s="138">
        <f t="shared" si="153"/>
        <v>0</v>
      </c>
      <c r="BE446" s="172">
        <f t="shared" si="154"/>
        <v>0</v>
      </c>
      <c r="BF446" s="137">
        <f t="shared" si="155"/>
        <v>0</v>
      </c>
      <c r="BG446" s="137">
        <f t="shared" si="156"/>
        <v>0</v>
      </c>
      <c r="BH446" s="137">
        <f t="shared" si="157"/>
        <v>0</v>
      </c>
      <c r="BI446" s="137">
        <f t="shared" si="158"/>
        <v>0</v>
      </c>
      <c r="BJ446" s="173">
        <f t="shared" si="159"/>
        <v>0</v>
      </c>
      <c r="BK446" s="172">
        <f t="shared" si="160"/>
        <v>0</v>
      </c>
      <c r="BL446" s="137">
        <f t="shared" si="161"/>
        <v>0</v>
      </c>
      <c r="BM446" s="137">
        <f t="shared" si="162"/>
        <v>0</v>
      </c>
      <c r="BN446" s="137">
        <f t="shared" si="163"/>
        <v>0</v>
      </c>
      <c r="BO446" s="137">
        <f t="shared" si="164"/>
        <v>0</v>
      </c>
      <c r="BP446" s="173">
        <f t="shared" si="147"/>
        <v>0</v>
      </c>
      <c r="BQ446" s="140"/>
      <c r="BR446" s="141"/>
      <c r="BS446" s="142"/>
      <c r="BT446" s="146">
        <f t="shared" si="165"/>
        <v>0</v>
      </c>
      <c r="BU446" s="142"/>
      <c r="BV446" s="144"/>
      <c r="BW446" s="145"/>
      <c r="BX446" s="142"/>
      <c r="BY446" s="144"/>
    </row>
    <row r="447" spans="1:77">
      <c r="A447" s="229" t="s">
        <v>2543</v>
      </c>
      <c r="B447" s="123"/>
      <c r="C447" s="184"/>
      <c r="D447" s="184"/>
      <c r="E447" s="184"/>
      <c r="F447" s="184"/>
      <c r="G447" s="184"/>
      <c r="H447" s="230"/>
      <c r="I447" s="185">
        <f t="shared" ref="I447:Z447" si="166">SUM(I413:I446)</f>
        <v>0</v>
      </c>
      <c r="J447" s="186">
        <f t="shared" si="166"/>
        <v>0</v>
      </c>
      <c r="K447" s="186">
        <f t="shared" si="166"/>
        <v>0</v>
      </c>
      <c r="L447" s="186">
        <f t="shared" si="166"/>
        <v>0</v>
      </c>
      <c r="M447" s="186">
        <f t="shared" si="166"/>
        <v>0</v>
      </c>
      <c r="N447" s="187">
        <f t="shared" si="166"/>
        <v>0</v>
      </c>
      <c r="O447" s="185">
        <f t="shared" si="166"/>
        <v>0</v>
      </c>
      <c r="P447" s="186">
        <f t="shared" si="166"/>
        <v>0</v>
      </c>
      <c r="Q447" s="186">
        <f t="shared" si="166"/>
        <v>0</v>
      </c>
      <c r="R447" s="186">
        <f t="shared" si="166"/>
        <v>0</v>
      </c>
      <c r="S447" s="186">
        <f t="shared" si="166"/>
        <v>0</v>
      </c>
      <c r="T447" s="187">
        <f t="shared" si="166"/>
        <v>0</v>
      </c>
      <c r="U447" s="185">
        <f t="shared" si="166"/>
        <v>0</v>
      </c>
      <c r="V447" s="186">
        <f t="shared" si="166"/>
        <v>0</v>
      </c>
      <c r="W447" s="186">
        <f t="shared" si="166"/>
        <v>0</v>
      </c>
      <c r="X447" s="186">
        <f t="shared" si="166"/>
        <v>0</v>
      </c>
      <c r="Y447" s="186">
        <f t="shared" si="166"/>
        <v>0</v>
      </c>
      <c r="Z447" s="187">
        <f t="shared" si="166"/>
        <v>0</v>
      </c>
      <c r="AA447" s="185">
        <f t="shared" ref="AA447:AX447" si="167">SUM(AA413:AA446)</f>
        <v>0</v>
      </c>
      <c r="AB447" s="186">
        <f t="shared" si="167"/>
        <v>0</v>
      </c>
      <c r="AC447" s="186">
        <f t="shared" si="167"/>
        <v>0</v>
      </c>
      <c r="AD447" s="186">
        <f t="shared" si="167"/>
        <v>0</v>
      </c>
      <c r="AE447" s="186">
        <f t="shared" si="167"/>
        <v>0</v>
      </c>
      <c r="AF447" s="187">
        <f t="shared" si="167"/>
        <v>0</v>
      </c>
      <c r="AG447" s="185">
        <f t="shared" si="167"/>
        <v>0</v>
      </c>
      <c r="AH447" s="186">
        <f t="shared" si="167"/>
        <v>0</v>
      </c>
      <c r="AI447" s="186">
        <f t="shared" si="167"/>
        <v>0</v>
      </c>
      <c r="AJ447" s="186">
        <f t="shared" si="167"/>
        <v>0</v>
      </c>
      <c r="AK447" s="186">
        <f t="shared" si="167"/>
        <v>0</v>
      </c>
      <c r="AL447" s="187">
        <f t="shared" si="167"/>
        <v>0</v>
      </c>
      <c r="AM447" s="185">
        <f t="shared" si="167"/>
        <v>0</v>
      </c>
      <c r="AN447" s="186">
        <f t="shared" si="167"/>
        <v>0</v>
      </c>
      <c r="AO447" s="186">
        <f t="shared" si="167"/>
        <v>0</v>
      </c>
      <c r="AP447" s="186">
        <f t="shared" si="167"/>
        <v>0</v>
      </c>
      <c r="AQ447" s="186">
        <f t="shared" si="167"/>
        <v>0</v>
      </c>
      <c r="AR447" s="187">
        <f t="shared" si="167"/>
        <v>0</v>
      </c>
      <c r="AS447" s="185">
        <f t="shared" si="167"/>
        <v>0</v>
      </c>
      <c r="AT447" s="186">
        <f t="shared" si="167"/>
        <v>0</v>
      </c>
      <c r="AU447" s="186">
        <f t="shared" si="167"/>
        <v>0</v>
      </c>
      <c r="AV447" s="186">
        <f t="shared" si="167"/>
        <v>0</v>
      </c>
      <c r="AW447" s="186">
        <f t="shared" si="167"/>
        <v>0</v>
      </c>
      <c r="AX447" s="187">
        <f t="shared" si="167"/>
        <v>0</v>
      </c>
      <c r="AY447" s="185">
        <f t="shared" ref="AY447:BD447" si="168">SUM(AY413:AY446)</f>
        <v>0</v>
      </c>
      <c r="AZ447" s="186">
        <f t="shared" si="168"/>
        <v>0</v>
      </c>
      <c r="BA447" s="186">
        <f t="shared" si="168"/>
        <v>0</v>
      </c>
      <c r="BB447" s="186">
        <f t="shared" si="168"/>
        <v>0</v>
      </c>
      <c r="BC447" s="186">
        <f t="shared" si="168"/>
        <v>0</v>
      </c>
      <c r="BD447" s="187">
        <f t="shared" si="168"/>
        <v>0</v>
      </c>
      <c r="BE447" s="185">
        <f t="shared" ref="BE447:BP447" si="169">SUM(BE413:BE446)</f>
        <v>0</v>
      </c>
      <c r="BF447" s="186">
        <f t="shared" si="169"/>
        <v>0</v>
      </c>
      <c r="BG447" s="186">
        <f t="shared" si="169"/>
        <v>0</v>
      </c>
      <c r="BH447" s="186">
        <f t="shared" si="169"/>
        <v>0</v>
      </c>
      <c r="BI447" s="186">
        <f t="shared" si="169"/>
        <v>0</v>
      </c>
      <c r="BJ447" s="187">
        <f t="shared" si="169"/>
        <v>0</v>
      </c>
      <c r="BK447" s="185">
        <f t="shared" si="169"/>
        <v>0</v>
      </c>
      <c r="BL447" s="186">
        <f t="shared" si="169"/>
        <v>0</v>
      </c>
      <c r="BM447" s="186">
        <f t="shared" si="169"/>
        <v>0</v>
      </c>
      <c r="BN447" s="186">
        <f t="shared" si="169"/>
        <v>0</v>
      </c>
      <c r="BO447" s="186">
        <f t="shared" si="169"/>
        <v>0</v>
      </c>
      <c r="BP447" s="187">
        <f t="shared" si="169"/>
        <v>0</v>
      </c>
      <c r="BQ447" s="193"/>
      <c r="BR447" s="185">
        <f>SUM(BR413:BR446)</f>
        <v>0</v>
      </c>
      <c r="BS447" s="186">
        <f>SUM(BS413:BS446)</f>
        <v>0</v>
      </c>
      <c r="BT447" s="186">
        <f>SUM(BT413:BT446)</f>
        <v>0</v>
      </c>
      <c r="BU447" s="186"/>
      <c r="BV447" s="187"/>
      <c r="BW447" s="185">
        <f>SUM(BW413:BW446)</f>
        <v>0</v>
      </c>
      <c r="BX447" s="186"/>
      <c r="BY447" s="194"/>
    </row>
    <row r="448" spans="1:77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/>
      <c r="O448" s="392"/>
      <c r="P448" s="393"/>
      <c r="Q448" s="393"/>
      <c r="R448" s="393"/>
      <c r="S448" s="393"/>
      <c r="T448" s="394"/>
      <c r="U448" s="387"/>
      <c r="V448" s="390"/>
      <c r="W448" s="390"/>
      <c r="X448" s="390"/>
      <c r="Y448" s="390"/>
      <c r="Z448" s="391"/>
      <c r="AA448" s="436"/>
      <c r="AB448" s="395"/>
      <c r="AC448" s="395"/>
      <c r="AD448" s="395"/>
      <c r="AE448" s="395"/>
      <c r="AF448" s="391"/>
      <c r="AG448" s="388"/>
      <c r="AH448" s="390"/>
      <c r="AI448" s="390"/>
      <c r="AJ448" s="390"/>
      <c r="AK448" s="390"/>
      <c r="AL448" s="391"/>
      <c r="AM448" s="387"/>
      <c r="AN448" s="390"/>
      <c r="AO448" s="390"/>
      <c r="AP448" s="390"/>
      <c r="AQ448" s="390">
        <v>212000</v>
      </c>
      <c r="AR448" s="391">
        <f>SUM(AM448:AQ448)</f>
        <v>212000</v>
      </c>
      <c r="AS448" s="387"/>
      <c r="AT448" s="390"/>
      <c r="AU448" s="390"/>
      <c r="AV448" s="390"/>
      <c r="AW448" s="390">
        <v>285000</v>
      </c>
      <c r="AX448" s="391">
        <f>SUM(AS448:AW448)</f>
        <v>285000</v>
      </c>
      <c r="AY448" s="387"/>
      <c r="AZ448" s="390"/>
      <c r="BA448" s="390"/>
      <c r="BB448" s="390"/>
      <c r="BC448" s="390"/>
      <c r="BD448" s="391"/>
      <c r="BE448" s="172">
        <f t="shared" ref="BE448:BI450" si="170">I448+U448+AA448+AG448+AM448+AS448+AY448</f>
        <v>0</v>
      </c>
      <c r="BF448" s="137">
        <f t="shared" si="170"/>
        <v>0</v>
      </c>
      <c r="BG448" s="137">
        <f t="shared" si="170"/>
        <v>0</v>
      </c>
      <c r="BH448" s="137">
        <f t="shared" si="170"/>
        <v>0</v>
      </c>
      <c r="BI448" s="137">
        <f t="shared" si="170"/>
        <v>497000</v>
      </c>
      <c r="BJ448" s="173">
        <f t="shared" si="159"/>
        <v>497000</v>
      </c>
      <c r="BK448" s="172">
        <f t="shared" ref="BK448:BO450" si="171">O448</f>
        <v>0</v>
      </c>
      <c r="BL448" s="137">
        <f t="shared" si="171"/>
        <v>0</v>
      </c>
      <c r="BM448" s="137">
        <f t="shared" si="171"/>
        <v>0</v>
      </c>
      <c r="BN448" s="137">
        <f t="shared" si="171"/>
        <v>0</v>
      </c>
      <c r="BO448" s="137">
        <f t="shared" si="171"/>
        <v>0</v>
      </c>
      <c r="BP448" s="173">
        <f t="shared" si="147"/>
        <v>0</v>
      </c>
      <c r="BQ448" s="140"/>
      <c r="BR448" s="387"/>
      <c r="BS448" s="390"/>
      <c r="BT448" s="390"/>
      <c r="BU448" s="390"/>
      <c r="BV448" s="391"/>
      <c r="BW448" s="145"/>
      <c r="BX448" s="142"/>
      <c r="BY448" s="144"/>
    </row>
    <row r="449" spans="1:77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/>
      <c r="O449" s="392"/>
      <c r="P449" s="393"/>
      <c r="Q449" s="393"/>
      <c r="R449" s="393"/>
      <c r="S449" s="393"/>
      <c r="T449" s="394"/>
      <c r="U449" s="387"/>
      <c r="V449" s="390"/>
      <c r="W449" s="390"/>
      <c r="X449" s="390"/>
      <c r="Y449" s="390"/>
      <c r="Z449" s="391"/>
      <c r="AA449" s="436"/>
      <c r="AB449" s="395"/>
      <c r="AC449" s="395"/>
      <c r="AD449" s="395"/>
      <c r="AE449" s="395"/>
      <c r="AF449" s="391"/>
      <c r="AG449" s="388"/>
      <c r="AH449" s="390"/>
      <c r="AI449" s="390"/>
      <c r="AJ449" s="390"/>
      <c r="AK449" s="390"/>
      <c r="AL449" s="391"/>
      <c r="AM449" s="387"/>
      <c r="AN449" s="390"/>
      <c r="AO449" s="390"/>
      <c r="AP449" s="390"/>
      <c r="AQ449" s="390"/>
      <c r="AR449" s="391">
        <f t="shared" si="143"/>
        <v>0</v>
      </c>
      <c r="AS449" s="387"/>
      <c r="AT449" s="390"/>
      <c r="AU449" s="390"/>
      <c r="AV449" s="390"/>
      <c r="AW449" s="390">
        <v>150000</v>
      </c>
      <c r="AX449" s="391">
        <f t="shared" si="144"/>
        <v>150000</v>
      </c>
      <c r="AY449" s="387"/>
      <c r="AZ449" s="390"/>
      <c r="BA449" s="390"/>
      <c r="BB449" s="390"/>
      <c r="BC449" s="390"/>
      <c r="BD449" s="391"/>
      <c r="BE449" s="172">
        <f t="shared" si="170"/>
        <v>0</v>
      </c>
      <c r="BF449" s="137">
        <f t="shared" si="170"/>
        <v>0</v>
      </c>
      <c r="BG449" s="137">
        <f t="shared" si="170"/>
        <v>0</v>
      </c>
      <c r="BH449" s="137">
        <f t="shared" si="170"/>
        <v>0</v>
      </c>
      <c r="BI449" s="137">
        <f t="shared" si="170"/>
        <v>150000</v>
      </c>
      <c r="BJ449" s="173">
        <f t="shared" si="159"/>
        <v>150000</v>
      </c>
      <c r="BK449" s="172">
        <f t="shared" si="171"/>
        <v>0</v>
      </c>
      <c r="BL449" s="137">
        <f t="shared" si="171"/>
        <v>0</v>
      </c>
      <c r="BM449" s="137">
        <f t="shared" si="171"/>
        <v>0</v>
      </c>
      <c r="BN449" s="137">
        <f t="shared" si="171"/>
        <v>0</v>
      </c>
      <c r="BO449" s="137">
        <f t="shared" si="171"/>
        <v>0</v>
      </c>
      <c r="BP449" s="173">
        <f t="shared" si="147"/>
        <v>0</v>
      </c>
      <c r="BQ449" s="140"/>
      <c r="BR449" s="387"/>
      <c r="BS449" s="390"/>
      <c r="BT449" s="390"/>
      <c r="BU449" s="390"/>
      <c r="BV449" s="391"/>
      <c r="BW449" s="145"/>
      <c r="BX449" s="142"/>
      <c r="BY449" s="144"/>
    </row>
    <row r="450" spans="1:77">
      <c r="A450" s="384"/>
      <c r="B450" s="385"/>
      <c r="C450" s="385">
        <v>75053144</v>
      </c>
      <c r="D450" s="385"/>
      <c r="E450" s="385"/>
      <c r="F450" s="385"/>
      <c r="G450" s="385"/>
      <c r="H450" s="386" t="s">
        <v>5011</v>
      </c>
      <c r="I450" s="392"/>
      <c r="J450" s="393"/>
      <c r="K450" s="393"/>
      <c r="L450" s="393"/>
      <c r="M450" s="393"/>
      <c r="N450" s="394"/>
      <c r="O450" s="392"/>
      <c r="P450" s="393"/>
      <c r="Q450" s="393"/>
      <c r="R450" s="393"/>
      <c r="S450" s="393"/>
      <c r="T450" s="394"/>
      <c r="U450" s="387"/>
      <c r="V450" s="390"/>
      <c r="W450" s="390"/>
      <c r="X450" s="390"/>
      <c r="Y450" s="390"/>
      <c r="Z450" s="391"/>
      <c r="AA450" s="436"/>
      <c r="AB450" s="395"/>
      <c r="AC450" s="395"/>
      <c r="AD450" s="395"/>
      <c r="AE450" s="395"/>
      <c r="AF450" s="391"/>
      <c r="AG450" s="388"/>
      <c r="AH450" s="390"/>
      <c r="AI450" s="390"/>
      <c r="AJ450" s="390"/>
      <c r="AK450" s="390"/>
      <c r="AL450" s="391"/>
      <c r="AM450" s="387"/>
      <c r="AN450" s="390"/>
      <c r="AO450" s="390"/>
      <c r="AP450" s="390"/>
      <c r="AQ450" s="390"/>
      <c r="AR450" s="391"/>
      <c r="AS450" s="387"/>
      <c r="AT450" s="390"/>
      <c r="AU450" s="390"/>
      <c r="AV450" s="390"/>
      <c r="AW450" s="398"/>
      <c r="AX450" s="391">
        <f t="shared" si="144"/>
        <v>0</v>
      </c>
      <c r="AY450" s="387"/>
      <c r="AZ450" s="390"/>
      <c r="BA450" s="390"/>
      <c r="BB450" s="390"/>
      <c r="BC450" s="390"/>
      <c r="BD450" s="391"/>
      <c r="BE450" s="172">
        <f t="shared" si="170"/>
        <v>0</v>
      </c>
      <c r="BF450" s="137">
        <f t="shared" si="170"/>
        <v>0</v>
      </c>
      <c r="BG450" s="137">
        <f t="shared" si="170"/>
        <v>0</v>
      </c>
      <c r="BH450" s="137">
        <f t="shared" si="170"/>
        <v>0</v>
      </c>
      <c r="BI450" s="137">
        <f t="shared" si="170"/>
        <v>0</v>
      </c>
      <c r="BJ450" s="173">
        <f t="shared" si="159"/>
        <v>0</v>
      </c>
      <c r="BK450" s="172">
        <f t="shared" si="171"/>
        <v>0</v>
      </c>
      <c r="BL450" s="137">
        <f t="shared" si="171"/>
        <v>0</v>
      </c>
      <c r="BM450" s="137">
        <f t="shared" si="171"/>
        <v>0</v>
      </c>
      <c r="BN450" s="137">
        <f t="shared" si="171"/>
        <v>0</v>
      </c>
      <c r="BO450" s="137">
        <f t="shared" si="171"/>
        <v>0</v>
      </c>
      <c r="BP450" s="173">
        <f t="shared" si="147"/>
        <v>0</v>
      </c>
      <c r="BQ450" s="140"/>
      <c r="BR450" s="387"/>
      <c r="BS450" s="390"/>
      <c r="BT450" s="390"/>
      <c r="BU450" s="390"/>
      <c r="BV450" s="391"/>
      <c r="BW450" s="145"/>
      <c r="BX450" s="142"/>
      <c r="BY450" s="144"/>
    </row>
    <row r="451" spans="1:77">
      <c r="A451" s="375" t="s">
        <v>5010</v>
      </c>
      <c r="B451" s="376"/>
      <c r="C451" s="377"/>
      <c r="D451" s="377"/>
      <c r="E451" s="377"/>
      <c r="F451" s="377"/>
      <c r="G451" s="377"/>
      <c r="H451" s="378"/>
      <c r="I451" s="379">
        <f t="shared" ref="I451:Z451" si="172">SUM(I448:I450)</f>
        <v>0</v>
      </c>
      <c r="J451" s="380">
        <f t="shared" si="172"/>
        <v>0</v>
      </c>
      <c r="K451" s="380">
        <f t="shared" si="172"/>
        <v>0</v>
      </c>
      <c r="L451" s="380">
        <f t="shared" si="172"/>
        <v>0</v>
      </c>
      <c r="M451" s="380">
        <f t="shared" si="172"/>
        <v>0</v>
      </c>
      <c r="N451" s="381">
        <f t="shared" si="172"/>
        <v>0</v>
      </c>
      <c r="O451" s="379">
        <f t="shared" si="172"/>
        <v>0</v>
      </c>
      <c r="P451" s="380">
        <f t="shared" si="172"/>
        <v>0</v>
      </c>
      <c r="Q451" s="380">
        <f t="shared" si="172"/>
        <v>0</v>
      </c>
      <c r="R451" s="380">
        <f t="shared" si="172"/>
        <v>0</v>
      </c>
      <c r="S451" s="380">
        <f t="shared" si="172"/>
        <v>0</v>
      </c>
      <c r="T451" s="381">
        <f t="shared" si="172"/>
        <v>0</v>
      </c>
      <c r="U451" s="379">
        <f t="shared" si="172"/>
        <v>0</v>
      </c>
      <c r="V451" s="380">
        <f t="shared" si="172"/>
        <v>0</v>
      </c>
      <c r="W451" s="380">
        <f t="shared" si="172"/>
        <v>0</v>
      </c>
      <c r="X451" s="380">
        <f t="shared" si="172"/>
        <v>0</v>
      </c>
      <c r="Y451" s="380">
        <f t="shared" si="172"/>
        <v>0</v>
      </c>
      <c r="Z451" s="381">
        <f t="shared" si="172"/>
        <v>0</v>
      </c>
      <c r="AA451" s="379">
        <f t="shared" ref="AA451:AL451" si="173">SUM(AA448:AA450)</f>
        <v>0</v>
      </c>
      <c r="AB451" s="380">
        <f t="shared" si="173"/>
        <v>0</v>
      </c>
      <c r="AC451" s="380">
        <f t="shared" si="173"/>
        <v>0</v>
      </c>
      <c r="AD451" s="380">
        <f t="shared" si="173"/>
        <v>0</v>
      </c>
      <c r="AE451" s="380">
        <f t="shared" si="173"/>
        <v>0</v>
      </c>
      <c r="AF451" s="381">
        <f t="shared" si="173"/>
        <v>0</v>
      </c>
      <c r="AG451" s="379">
        <f t="shared" si="173"/>
        <v>0</v>
      </c>
      <c r="AH451" s="380">
        <f t="shared" si="173"/>
        <v>0</v>
      </c>
      <c r="AI451" s="380">
        <f t="shared" si="173"/>
        <v>0</v>
      </c>
      <c r="AJ451" s="380">
        <f t="shared" si="173"/>
        <v>0</v>
      </c>
      <c r="AK451" s="380">
        <f t="shared" si="173"/>
        <v>0</v>
      </c>
      <c r="AL451" s="381">
        <f t="shared" si="173"/>
        <v>0</v>
      </c>
      <c r="AM451" s="379">
        <f t="shared" ref="AM451:AR451" si="174">SUM(AM448:AM450)</f>
        <v>0</v>
      </c>
      <c r="AN451" s="380">
        <f t="shared" si="174"/>
        <v>0</v>
      </c>
      <c r="AO451" s="380">
        <f t="shared" si="174"/>
        <v>0</v>
      </c>
      <c r="AP451" s="380">
        <f t="shared" si="174"/>
        <v>0</v>
      </c>
      <c r="AQ451" s="380">
        <f t="shared" si="174"/>
        <v>212000</v>
      </c>
      <c r="AR451" s="381">
        <f t="shared" si="174"/>
        <v>212000</v>
      </c>
      <c r="AS451" s="379">
        <f t="shared" ref="AS451:AY451" si="175">SUM(AS448:AS450)</f>
        <v>0</v>
      </c>
      <c r="AT451" s="380">
        <f t="shared" si="175"/>
        <v>0</v>
      </c>
      <c r="AU451" s="380">
        <f t="shared" si="175"/>
        <v>0</v>
      </c>
      <c r="AV451" s="380">
        <f t="shared" si="175"/>
        <v>0</v>
      </c>
      <c r="AW451" s="380">
        <f t="shared" si="175"/>
        <v>435000</v>
      </c>
      <c r="AX451" s="381">
        <f t="shared" si="175"/>
        <v>435000</v>
      </c>
      <c r="AY451" s="379">
        <f t="shared" si="175"/>
        <v>0</v>
      </c>
      <c r="AZ451" s="380">
        <f t="shared" ref="AZ451:BP451" si="176">SUM(AZ448:AZ450)</f>
        <v>0</v>
      </c>
      <c r="BA451" s="380">
        <f t="shared" si="176"/>
        <v>0</v>
      </c>
      <c r="BB451" s="380">
        <f t="shared" si="176"/>
        <v>0</v>
      </c>
      <c r="BC451" s="380">
        <f t="shared" si="176"/>
        <v>0</v>
      </c>
      <c r="BD451" s="381">
        <f t="shared" si="176"/>
        <v>0</v>
      </c>
      <c r="BE451" s="379">
        <f t="shared" si="176"/>
        <v>0</v>
      </c>
      <c r="BF451" s="380">
        <f t="shared" si="176"/>
        <v>0</v>
      </c>
      <c r="BG451" s="380">
        <f t="shared" si="176"/>
        <v>0</v>
      </c>
      <c r="BH451" s="380">
        <f t="shared" si="176"/>
        <v>0</v>
      </c>
      <c r="BI451" s="380">
        <f>SUM(BI448:BI450)</f>
        <v>647000</v>
      </c>
      <c r="BJ451" s="381">
        <f>SUM(BJ448:BJ450)</f>
        <v>647000</v>
      </c>
      <c r="BK451" s="379">
        <f t="shared" si="176"/>
        <v>0</v>
      </c>
      <c r="BL451" s="380">
        <f t="shared" si="176"/>
        <v>0</v>
      </c>
      <c r="BM451" s="380">
        <f t="shared" si="176"/>
        <v>0</v>
      </c>
      <c r="BN451" s="380">
        <f t="shared" si="176"/>
        <v>0</v>
      </c>
      <c r="BO451" s="380">
        <f t="shared" si="176"/>
        <v>0</v>
      </c>
      <c r="BP451" s="381">
        <f t="shared" si="176"/>
        <v>0</v>
      </c>
      <c r="BQ451" s="193"/>
      <c r="BR451" s="379">
        <f t="shared" ref="BR451:BW451" si="177">SUM(BR448:BR449)</f>
        <v>0</v>
      </c>
      <c r="BS451" s="380">
        <f t="shared" si="177"/>
        <v>0</v>
      </c>
      <c r="BT451" s="380">
        <f t="shared" si="177"/>
        <v>0</v>
      </c>
      <c r="BU451" s="380"/>
      <c r="BV451" s="381"/>
      <c r="BW451" s="379">
        <f t="shared" si="177"/>
        <v>0</v>
      </c>
      <c r="BX451" s="380"/>
      <c r="BY451" s="383"/>
    </row>
    <row r="452" spans="1:77" ht="15.75" thickBot="1">
      <c r="A452" s="234" t="s">
        <v>2544</v>
      </c>
      <c r="B452" s="235"/>
      <c r="C452" s="236"/>
      <c r="D452" s="236"/>
      <c r="E452" s="236"/>
      <c r="F452" s="236"/>
      <c r="G452" s="236"/>
      <c r="H452" s="237"/>
      <c r="I452" s="188">
        <f t="shared" ref="I452:Z452" si="178">I65+I412+I447+I451</f>
        <v>0</v>
      </c>
      <c r="J452" s="189">
        <f t="shared" si="178"/>
        <v>16598725</v>
      </c>
      <c r="K452" s="189">
        <f t="shared" si="178"/>
        <v>0</v>
      </c>
      <c r="L452" s="189">
        <f t="shared" si="178"/>
        <v>0</v>
      </c>
      <c r="M452" s="189">
        <f t="shared" si="178"/>
        <v>0</v>
      </c>
      <c r="N452" s="190">
        <f t="shared" si="178"/>
        <v>16598725</v>
      </c>
      <c r="O452" s="188">
        <f t="shared" si="178"/>
        <v>0</v>
      </c>
      <c r="P452" s="189">
        <f t="shared" si="178"/>
        <v>3250</v>
      </c>
      <c r="Q452" s="189">
        <f t="shared" si="178"/>
        <v>0</v>
      </c>
      <c r="R452" s="189">
        <f t="shared" si="178"/>
        <v>0</v>
      </c>
      <c r="S452" s="189">
        <f t="shared" si="178"/>
        <v>0</v>
      </c>
      <c r="T452" s="190">
        <f t="shared" si="178"/>
        <v>3250</v>
      </c>
      <c r="U452" s="188">
        <f t="shared" si="178"/>
        <v>0</v>
      </c>
      <c r="V452" s="189">
        <f t="shared" si="178"/>
        <v>0</v>
      </c>
      <c r="W452" s="189">
        <f t="shared" si="178"/>
        <v>0</v>
      </c>
      <c r="X452" s="189">
        <f t="shared" si="178"/>
        <v>0</v>
      </c>
      <c r="Y452" s="189">
        <f t="shared" si="178"/>
        <v>11024000</v>
      </c>
      <c r="Z452" s="190">
        <f t="shared" si="178"/>
        <v>11024000</v>
      </c>
      <c r="AA452" s="188">
        <f t="shared" ref="AA452:AR452" si="179">AA65+AA412+AA447+AA451</f>
        <v>0</v>
      </c>
      <c r="AB452" s="189">
        <f t="shared" si="179"/>
        <v>0</v>
      </c>
      <c r="AC452" s="189">
        <f t="shared" si="179"/>
        <v>0</v>
      </c>
      <c r="AD452" s="189">
        <f t="shared" si="179"/>
        <v>0</v>
      </c>
      <c r="AE452" s="189">
        <f t="shared" si="179"/>
        <v>30472000</v>
      </c>
      <c r="AF452" s="190">
        <f t="shared" si="179"/>
        <v>30472000</v>
      </c>
      <c r="AG452" s="188">
        <f t="shared" si="179"/>
        <v>0</v>
      </c>
      <c r="AH452" s="189">
        <f t="shared" si="179"/>
        <v>0</v>
      </c>
      <c r="AI452" s="189">
        <f t="shared" si="179"/>
        <v>0</v>
      </c>
      <c r="AJ452" s="189">
        <f t="shared" si="179"/>
        <v>0</v>
      </c>
      <c r="AK452" s="189">
        <f t="shared" si="179"/>
        <v>21860000</v>
      </c>
      <c r="AL452" s="190">
        <f t="shared" si="179"/>
        <v>21860000</v>
      </c>
      <c r="AM452" s="188">
        <f t="shared" si="179"/>
        <v>0</v>
      </c>
      <c r="AN452" s="189">
        <f t="shared" si="179"/>
        <v>0</v>
      </c>
      <c r="AO452" s="189">
        <f t="shared" si="179"/>
        <v>0</v>
      </c>
      <c r="AP452" s="189">
        <f t="shared" si="179"/>
        <v>0</v>
      </c>
      <c r="AQ452" s="189">
        <f t="shared" si="179"/>
        <v>636000</v>
      </c>
      <c r="AR452" s="190">
        <f t="shared" si="179"/>
        <v>636000</v>
      </c>
      <c r="AS452" s="188">
        <f t="shared" ref="AS452:AY452" si="180">AS65+AS412+AS447+AS451</f>
        <v>0</v>
      </c>
      <c r="AT452" s="189">
        <f t="shared" si="180"/>
        <v>0</v>
      </c>
      <c r="AU452" s="189">
        <f t="shared" si="180"/>
        <v>0</v>
      </c>
      <c r="AV452" s="189">
        <f t="shared" si="180"/>
        <v>0</v>
      </c>
      <c r="AW452" s="189">
        <f t="shared" si="180"/>
        <v>1245000</v>
      </c>
      <c r="AX452" s="190">
        <f t="shared" si="180"/>
        <v>1245000</v>
      </c>
      <c r="AY452" s="188">
        <f t="shared" si="180"/>
        <v>0</v>
      </c>
      <c r="AZ452" s="189">
        <f t="shared" ref="AZ452:BP452" si="181">AZ65+AZ412+AZ447+AZ451</f>
        <v>0</v>
      </c>
      <c r="BA452" s="189">
        <f t="shared" si="181"/>
        <v>0</v>
      </c>
      <c r="BB452" s="189">
        <f t="shared" si="181"/>
        <v>0</v>
      </c>
      <c r="BC452" s="189">
        <f t="shared" si="181"/>
        <v>1676324</v>
      </c>
      <c r="BD452" s="190">
        <f t="shared" si="181"/>
        <v>1676324</v>
      </c>
      <c r="BE452" s="188">
        <f t="shared" si="181"/>
        <v>0</v>
      </c>
      <c r="BF452" s="189">
        <f>BF65+BF412+BF447+BF451</f>
        <v>16598725</v>
      </c>
      <c r="BG452" s="189">
        <f t="shared" si="181"/>
        <v>0</v>
      </c>
      <c r="BH452" s="189">
        <f t="shared" si="181"/>
        <v>0</v>
      </c>
      <c r="BI452" s="189">
        <f t="shared" si="181"/>
        <v>66913324</v>
      </c>
      <c r="BJ452" s="190">
        <f>BJ65+BJ412+BJ447+BJ451</f>
        <v>83512049</v>
      </c>
      <c r="BK452" s="188">
        <f t="shared" si="181"/>
        <v>0</v>
      </c>
      <c r="BL452" s="189">
        <f t="shared" si="181"/>
        <v>3250</v>
      </c>
      <c r="BM452" s="189">
        <f t="shared" si="181"/>
        <v>0</v>
      </c>
      <c r="BN452" s="189">
        <f t="shared" si="181"/>
        <v>0</v>
      </c>
      <c r="BO452" s="189">
        <f t="shared" si="181"/>
        <v>0</v>
      </c>
      <c r="BP452" s="190">
        <f t="shared" si="181"/>
        <v>3250</v>
      </c>
      <c r="BQ452" s="193"/>
      <c r="BR452" s="188">
        <f t="shared" ref="BR452:BW452" si="182">BR65+BR412+BR447+BR451</f>
        <v>420503.49</v>
      </c>
      <c r="BS452" s="189">
        <f t="shared" si="182"/>
        <v>74206.509999999995</v>
      </c>
      <c r="BT452" s="189">
        <f t="shared" si="182"/>
        <v>494710</v>
      </c>
      <c r="BU452" s="189"/>
      <c r="BV452" s="190"/>
      <c r="BW452" s="188">
        <f t="shared" si="182"/>
        <v>3727057.01</v>
      </c>
      <c r="BX452" s="189"/>
      <c r="BY452" s="199"/>
    </row>
    <row r="453" spans="1:77">
      <c r="BW453" s="80"/>
    </row>
  </sheetData>
  <autoFilter ref="A6:CU452" xr:uid="{B4E7D395-04F1-4BCB-B0CB-5FFA61500F74}"/>
  <mergeCells count="86">
    <mergeCell ref="F3:F6"/>
    <mergeCell ref="A3:A6"/>
    <mergeCell ref="B3:B6"/>
    <mergeCell ref="C3:C6"/>
    <mergeCell ref="D3:D6"/>
    <mergeCell ref="E3:E6"/>
    <mergeCell ref="G3:G6"/>
    <mergeCell ref="H3:H6"/>
    <mergeCell ref="I3:T3"/>
    <mergeCell ref="U3:Z3"/>
    <mergeCell ref="AA3:AF3"/>
    <mergeCell ref="I4:N4"/>
    <mergeCell ref="O4:T4"/>
    <mergeCell ref="U4:Z4"/>
    <mergeCell ref="AA4:AF4"/>
    <mergeCell ref="T5:T6"/>
    <mergeCell ref="I5:J5"/>
    <mergeCell ref="K5:K6"/>
    <mergeCell ref="L5:L6"/>
    <mergeCell ref="M5:M6"/>
    <mergeCell ref="N5:N6"/>
    <mergeCell ref="O5:P5"/>
    <mergeCell ref="BK3:BP4"/>
    <mergeCell ref="BR3:BY3"/>
    <mergeCell ref="BW4:BY4"/>
    <mergeCell ref="AG3:AL3"/>
    <mergeCell ref="AM3:AR3"/>
    <mergeCell ref="AS3:AX3"/>
    <mergeCell ref="AY3:BD3"/>
    <mergeCell ref="BE3:BJ4"/>
    <mergeCell ref="AG4:AL4"/>
    <mergeCell ref="AY4:BD4"/>
    <mergeCell ref="BR4:BV4"/>
    <mergeCell ref="AM4:AR4"/>
    <mergeCell ref="AS4:AX4"/>
    <mergeCell ref="Q5:Q6"/>
    <mergeCell ref="R5:R6"/>
    <mergeCell ref="S5:S6"/>
    <mergeCell ref="X5:X6"/>
    <mergeCell ref="Y5:Y6"/>
    <mergeCell ref="Z5:Z6"/>
    <mergeCell ref="U5:V5"/>
    <mergeCell ref="W5:W6"/>
    <mergeCell ref="AA5:AB5"/>
    <mergeCell ref="AC5:AC6"/>
    <mergeCell ref="AD5:AD6"/>
    <mergeCell ref="AE5:AE6"/>
    <mergeCell ref="AF5:AF6"/>
    <mergeCell ref="AL5:AL6"/>
    <mergeCell ref="AG5:AH5"/>
    <mergeCell ref="AI5:AI6"/>
    <mergeCell ref="AJ5:AJ6"/>
    <mergeCell ref="AK5:AK6"/>
    <mergeCell ref="AP5:AP6"/>
    <mergeCell ref="AQ5:AQ6"/>
    <mergeCell ref="AR5:AR6"/>
    <mergeCell ref="AM5:AN5"/>
    <mergeCell ref="AO5:AO6"/>
    <mergeCell ref="AS5:AT5"/>
    <mergeCell ref="AU5:AU6"/>
    <mergeCell ref="AV5:AV6"/>
    <mergeCell ref="AW5:AW6"/>
    <mergeCell ref="AX5:AX6"/>
    <mergeCell ref="BB5:BB6"/>
    <mergeCell ref="BC5:BC6"/>
    <mergeCell ref="BD5:BD6"/>
    <mergeCell ref="AY5:AZ5"/>
    <mergeCell ref="BA5:BA6"/>
    <mergeCell ref="BM5:BM6"/>
    <mergeCell ref="BN5:BN6"/>
    <mergeCell ref="BO5:BO6"/>
    <mergeCell ref="BP5:BP6"/>
    <mergeCell ref="BE5:BF5"/>
    <mergeCell ref="BG5:BG6"/>
    <mergeCell ref="BH5:BH6"/>
    <mergeCell ref="BI5:BI6"/>
    <mergeCell ref="BJ5:BJ6"/>
    <mergeCell ref="BK5:BL5"/>
    <mergeCell ref="BX5:BX6"/>
    <mergeCell ref="BY5:BY6"/>
    <mergeCell ref="BR5:BR6"/>
    <mergeCell ref="BS5:BS6"/>
    <mergeCell ref="BT5:BT6"/>
    <mergeCell ref="BU5:BU6"/>
    <mergeCell ref="BV5:BV6"/>
    <mergeCell ref="BW5:BW6"/>
  </mergeCells>
  <conditionalFormatting sqref="C3">
    <cfRule type="duplicateValues" dxfId="8" priority="1"/>
  </conditionalFormatting>
  <conditionalFormatting sqref="C7:C65">
    <cfRule type="duplicateValues" dxfId="7" priority="3"/>
  </conditionalFormatting>
  <conditionalFormatting sqref="C413:C446">
    <cfRule type="duplicateValues" dxfId="6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22DE4-DCB1-4A34-8E66-A36CB8AB0245}">
  <dimension ref="A1:EU455"/>
  <sheetViews>
    <sheetView zoomScale="80" zoomScaleNormal="80" workbookViewId="0">
      <pane xSplit="8" ySplit="6" topLeftCell="I384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19" width="9.7109375" style="362" customWidth="1"/>
    <col min="20" max="20" width="14.28515625" style="362" bestFit="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2" width="9.7109375" style="131" customWidth="1"/>
    <col min="33" max="37" width="10.7109375" style="131" customWidth="1"/>
    <col min="38" max="38" width="14.28515625" style="131" bestFit="1" customWidth="1"/>
    <col min="39" max="44" width="10.7109375" style="131" customWidth="1"/>
    <col min="45" max="48" width="9.7109375" style="131" customWidth="1"/>
    <col min="49" max="49" width="12" style="131" customWidth="1"/>
    <col min="50" max="50" width="14.28515625" style="131" bestFit="1" customWidth="1"/>
    <col min="51" max="60" width="9.7109375" style="131" customWidth="1"/>
    <col min="61" max="61" width="12.42578125" style="131" bestFit="1" customWidth="1"/>
    <col min="62" max="62" width="13.140625" style="131" customWidth="1"/>
    <col min="63" max="72" width="9.7109375" style="131" customWidth="1"/>
    <col min="73" max="73" width="19.42578125" style="131" bestFit="1" customWidth="1"/>
    <col min="74" max="74" width="14.28515625" style="131" bestFit="1" customWidth="1"/>
    <col min="75" max="84" width="9.7109375" style="131" customWidth="1"/>
    <col min="85" max="85" width="11.28515625" style="131" customWidth="1"/>
    <col min="86" max="86" width="10.85546875" style="131" customWidth="1"/>
    <col min="87" max="92" width="9.7109375" style="131" customWidth="1"/>
    <col min="93" max="97" width="9.7109375" style="130" customWidth="1"/>
    <col min="98" max="98" width="14.28515625" style="131" bestFit="1" customWidth="1"/>
    <col min="99" max="104" width="9.7109375" style="131" customWidth="1"/>
    <col min="105" max="105" width="11.42578125" style="140" customWidth="1"/>
    <col min="106" max="106" width="13.5703125" style="140" bestFit="1" customWidth="1"/>
    <col min="107" max="107" width="10" style="140" customWidth="1"/>
    <col min="108" max="108" width="8.85546875" style="140" customWidth="1"/>
    <col min="109" max="109" width="13.5703125" style="140" bestFit="1" customWidth="1"/>
    <col min="110" max="110" width="13.5703125" style="140" customWidth="1"/>
    <col min="111" max="111" width="10" style="140" customWidth="1"/>
    <col min="112" max="112" width="10.85546875" style="140" bestFit="1" customWidth="1"/>
    <col min="113" max="113" width="8.7109375" style="140" customWidth="1"/>
    <col min="114" max="114" width="7.140625" style="140" customWidth="1"/>
    <col min="115" max="115" width="9.42578125" style="140" customWidth="1"/>
    <col min="116" max="116" width="13.42578125" style="140" bestFit="1" customWidth="1"/>
    <col min="117" max="117" width="3.28515625" style="126" customWidth="1"/>
    <col min="118" max="118" width="8.28515625" style="124" customWidth="1"/>
    <col min="119" max="119" width="9.140625" style="124" customWidth="1"/>
    <col min="120" max="120" width="8" style="124" customWidth="1"/>
    <col min="121" max="121" width="6.28515625" style="126" customWidth="1"/>
    <col min="122" max="123" width="9.140625" customWidth="1"/>
    <col min="124" max="124" width="12.7109375" bestFit="1" customWidth="1"/>
    <col min="125" max="126" width="9.140625" customWidth="1"/>
    <col min="127" max="127" width="13.85546875" customWidth="1"/>
    <col min="128" max="128" width="9.140625" customWidth="1"/>
    <col min="129" max="129" width="11.85546875" customWidth="1"/>
    <col min="130" max="130" width="5.140625" customWidth="1"/>
    <col min="131" max="131" width="11.7109375" customWidth="1"/>
    <col min="132" max="132" width="11.85546875" customWidth="1"/>
    <col min="133" max="133" width="12.7109375" bestFit="1" customWidth="1"/>
    <col min="134" max="134" width="9.140625" customWidth="1"/>
    <col min="135" max="135" width="12.7109375" customWidth="1"/>
    <col min="137" max="137" width="10.85546875" style="80" bestFit="1" customWidth="1"/>
    <col min="138" max="138" width="10.85546875" bestFit="1" customWidth="1"/>
    <col min="139" max="139" width="10.85546875" customWidth="1"/>
    <col min="142" max="142" width="10.42578125" customWidth="1"/>
    <col min="143" max="143" width="10.85546875" bestFit="1" customWidth="1"/>
    <col min="147" max="147" width="10.140625" customWidth="1"/>
    <col min="148" max="148" width="10.85546875" bestFit="1" customWidth="1"/>
    <col min="150" max="150" width="10.85546875" bestFit="1" customWidth="1"/>
    <col min="151" max="151" width="12.28515625" bestFit="1" customWidth="1"/>
  </cols>
  <sheetData>
    <row r="1" spans="1:151">
      <c r="EG1" s="443" t="s">
        <v>5389</v>
      </c>
    </row>
    <row r="2" spans="1:151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I2" s="131" t="s">
        <v>4989</v>
      </c>
      <c r="U2" s="131" t="s">
        <v>4989</v>
      </c>
      <c r="AG2" s="131" t="s">
        <v>4989</v>
      </c>
      <c r="AS2" s="131" t="s">
        <v>4989</v>
      </c>
      <c r="CC2" s="131" t="s">
        <v>5382</v>
      </c>
      <c r="CO2" s="131" t="s">
        <v>5000</v>
      </c>
      <c r="EG2" s="443" t="s">
        <v>5390</v>
      </c>
    </row>
    <row r="3" spans="1:151" ht="58.5" customHeight="1">
      <c r="A3" s="742" t="s">
        <v>0</v>
      </c>
      <c r="B3" s="745" t="s">
        <v>1</v>
      </c>
      <c r="C3" s="745" t="s">
        <v>2</v>
      </c>
      <c r="D3" s="745" t="s">
        <v>1</v>
      </c>
      <c r="E3" s="870" t="s">
        <v>2819</v>
      </c>
      <c r="F3" s="870" t="s">
        <v>5</v>
      </c>
      <c r="G3" s="745" t="s">
        <v>3</v>
      </c>
      <c r="H3" s="748" t="s">
        <v>4</v>
      </c>
      <c r="I3" s="751" t="s">
        <v>4994</v>
      </c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930" t="s">
        <v>4990</v>
      </c>
      <c r="V3" s="931"/>
      <c r="W3" s="931"/>
      <c r="X3" s="931"/>
      <c r="Y3" s="931"/>
      <c r="Z3" s="931"/>
      <c r="AA3" s="931"/>
      <c r="AB3" s="931"/>
      <c r="AC3" s="931"/>
      <c r="AD3" s="931"/>
      <c r="AE3" s="931"/>
      <c r="AF3" s="939"/>
      <c r="AG3" s="771" t="s">
        <v>5001</v>
      </c>
      <c r="AH3" s="772"/>
      <c r="AI3" s="772"/>
      <c r="AJ3" s="772"/>
      <c r="AK3" s="772"/>
      <c r="AL3" s="772"/>
      <c r="AM3" s="772"/>
      <c r="AN3" s="772"/>
      <c r="AO3" s="772"/>
      <c r="AP3" s="772"/>
      <c r="AQ3" s="772"/>
      <c r="AR3" s="772"/>
      <c r="AS3" s="773" t="s">
        <v>4995</v>
      </c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  <c r="BE3" s="946" t="s">
        <v>5578</v>
      </c>
      <c r="BF3" s="946"/>
      <c r="BG3" s="946"/>
      <c r="BH3" s="946"/>
      <c r="BI3" s="946"/>
      <c r="BJ3" s="946"/>
      <c r="BK3" s="946"/>
      <c r="BL3" s="946"/>
      <c r="BM3" s="946"/>
      <c r="BN3" s="946"/>
      <c r="BO3" s="946"/>
      <c r="BP3" s="946"/>
      <c r="BQ3" s="774" t="s">
        <v>5009</v>
      </c>
      <c r="BR3" s="774"/>
      <c r="BS3" s="774"/>
      <c r="BT3" s="774"/>
      <c r="BU3" s="774"/>
      <c r="BV3" s="774"/>
      <c r="BW3" s="774"/>
      <c r="BX3" s="774"/>
      <c r="BY3" s="774"/>
      <c r="BZ3" s="774"/>
      <c r="CA3" s="774"/>
      <c r="CB3" s="774"/>
      <c r="CC3" s="947" t="s">
        <v>5383</v>
      </c>
      <c r="CD3" s="948"/>
      <c r="CE3" s="948"/>
      <c r="CF3" s="948"/>
      <c r="CG3" s="948"/>
      <c r="CH3" s="948"/>
      <c r="CI3" s="948"/>
      <c r="CJ3" s="948"/>
      <c r="CK3" s="948"/>
      <c r="CL3" s="948"/>
      <c r="CM3" s="948"/>
      <c r="CN3" s="948"/>
      <c r="CO3" s="770" t="s">
        <v>4999</v>
      </c>
      <c r="CP3" s="770"/>
      <c r="CQ3" s="770"/>
      <c r="CR3" s="770"/>
      <c r="CS3" s="770"/>
      <c r="CT3" s="770"/>
      <c r="CU3" s="770"/>
      <c r="CV3" s="770"/>
      <c r="CW3" s="770"/>
      <c r="CX3" s="770"/>
      <c r="CY3" s="770"/>
      <c r="CZ3" s="770"/>
      <c r="DA3" s="836" t="s">
        <v>2780</v>
      </c>
      <c r="DB3" s="837"/>
      <c r="DC3" s="837"/>
      <c r="DD3" s="837"/>
      <c r="DE3" s="837"/>
      <c r="DF3" s="838"/>
      <c r="DG3" s="836" t="s">
        <v>4984</v>
      </c>
      <c r="DH3" s="837"/>
      <c r="DI3" s="837"/>
      <c r="DJ3" s="837"/>
      <c r="DK3" s="837"/>
      <c r="DL3" s="838"/>
      <c r="DM3" s="238"/>
      <c r="DN3" s="943" t="s">
        <v>3142</v>
      </c>
      <c r="DO3" s="944"/>
      <c r="DP3" s="945"/>
      <c r="DQ3" s="239"/>
      <c r="DR3" s="866" t="s">
        <v>2799</v>
      </c>
      <c r="DS3" s="867"/>
      <c r="DT3" s="867"/>
      <c r="DU3" s="867"/>
      <c r="DV3" s="868"/>
      <c r="DW3" s="867"/>
      <c r="DX3" s="867"/>
      <c r="DY3" s="869"/>
      <c r="EA3" s="940" t="s">
        <v>5563</v>
      </c>
      <c r="EB3" s="941"/>
      <c r="EC3" s="941"/>
      <c r="ED3" s="941"/>
      <c r="EE3" s="942"/>
    </row>
    <row r="4" spans="1:151" ht="102.75" thickBot="1">
      <c r="A4" s="743"/>
      <c r="B4" s="746"/>
      <c r="C4" s="746"/>
      <c r="D4" s="746"/>
      <c r="E4" s="871"/>
      <c r="F4" s="871"/>
      <c r="G4" s="746"/>
      <c r="H4" s="749"/>
      <c r="I4" s="900" t="s">
        <v>4982</v>
      </c>
      <c r="J4" s="901"/>
      <c r="K4" s="901"/>
      <c r="L4" s="901"/>
      <c r="M4" s="901"/>
      <c r="N4" s="902"/>
      <c r="O4" s="900" t="s">
        <v>4985</v>
      </c>
      <c r="P4" s="901"/>
      <c r="Q4" s="901"/>
      <c r="R4" s="901"/>
      <c r="S4" s="901"/>
      <c r="T4" s="901"/>
      <c r="U4" s="933" t="s">
        <v>4991</v>
      </c>
      <c r="V4" s="934"/>
      <c r="W4" s="934"/>
      <c r="X4" s="934"/>
      <c r="Y4" s="934"/>
      <c r="Z4" s="935"/>
      <c r="AA4" s="933" t="s">
        <v>4992</v>
      </c>
      <c r="AB4" s="934"/>
      <c r="AC4" s="934"/>
      <c r="AD4" s="934"/>
      <c r="AE4" s="934"/>
      <c r="AF4" s="935"/>
      <c r="AG4" s="936" t="s">
        <v>4991</v>
      </c>
      <c r="AH4" s="937"/>
      <c r="AI4" s="937"/>
      <c r="AJ4" s="937"/>
      <c r="AK4" s="937"/>
      <c r="AL4" s="938"/>
      <c r="AM4" s="936" t="s">
        <v>4992</v>
      </c>
      <c r="AN4" s="937"/>
      <c r="AO4" s="937"/>
      <c r="AP4" s="937"/>
      <c r="AQ4" s="937"/>
      <c r="AR4" s="938"/>
      <c r="AS4" s="920" t="s">
        <v>4996</v>
      </c>
      <c r="AT4" s="920"/>
      <c r="AU4" s="920"/>
      <c r="AV4" s="920"/>
      <c r="AW4" s="920"/>
      <c r="AX4" s="921"/>
      <c r="AY4" s="920" t="s">
        <v>4997</v>
      </c>
      <c r="AZ4" s="920"/>
      <c r="BA4" s="920"/>
      <c r="BB4" s="920"/>
      <c r="BC4" s="920"/>
      <c r="BD4" s="921"/>
      <c r="BE4" s="926" t="s">
        <v>5003</v>
      </c>
      <c r="BF4" s="926"/>
      <c r="BG4" s="926"/>
      <c r="BH4" s="926"/>
      <c r="BI4" s="926"/>
      <c r="BJ4" s="949"/>
      <c r="BK4" s="926" t="s">
        <v>5004</v>
      </c>
      <c r="BL4" s="926"/>
      <c r="BM4" s="926"/>
      <c r="BN4" s="926"/>
      <c r="BO4" s="926"/>
      <c r="BP4" s="949"/>
      <c r="BQ4" s="928" t="s">
        <v>5005</v>
      </c>
      <c r="BR4" s="928"/>
      <c r="BS4" s="928"/>
      <c r="BT4" s="928"/>
      <c r="BU4" s="928"/>
      <c r="BV4" s="929"/>
      <c r="BW4" s="928" t="s">
        <v>5006</v>
      </c>
      <c r="BX4" s="928"/>
      <c r="BY4" s="928"/>
      <c r="BZ4" s="928"/>
      <c r="CA4" s="928"/>
      <c r="CB4" s="929"/>
      <c r="CC4" s="954" t="s">
        <v>2808</v>
      </c>
      <c r="CD4" s="955"/>
      <c r="CE4" s="955"/>
      <c r="CF4" s="955"/>
      <c r="CG4" s="955"/>
      <c r="CH4" s="956"/>
      <c r="CI4" s="954" t="s">
        <v>4986</v>
      </c>
      <c r="CJ4" s="955"/>
      <c r="CK4" s="955"/>
      <c r="CL4" s="955"/>
      <c r="CM4" s="955"/>
      <c r="CN4" s="956"/>
      <c r="CO4" s="922" t="s">
        <v>2784</v>
      </c>
      <c r="CP4" s="923"/>
      <c r="CQ4" s="923"/>
      <c r="CR4" s="923"/>
      <c r="CS4" s="923"/>
      <c r="CT4" s="924"/>
      <c r="CU4" s="922" t="s">
        <v>4987</v>
      </c>
      <c r="CV4" s="923"/>
      <c r="CW4" s="923"/>
      <c r="CX4" s="923"/>
      <c r="CY4" s="923"/>
      <c r="CZ4" s="924"/>
      <c r="DA4" s="911"/>
      <c r="DB4" s="912"/>
      <c r="DC4" s="912"/>
      <c r="DD4" s="912"/>
      <c r="DE4" s="912"/>
      <c r="DF4" s="913"/>
      <c r="DG4" s="911"/>
      <c r="DH4" s="912"/>
      <c r="DI4" s="912"/>
      <c r="DJ4" s="912"/>
      <c r="DK4" s="912"/>
      <c r="DL4" s="913"/>
      <c r="DM4" s="241"/>
      <c r="DN4" s="242" t="s">
        <v>3144</v>
      </c>
      <c r="DO4" s="242" t="s">
        <v>3145</v>
      </c>
      <c r="DP4" s="243" t="s">
        <v>3146</v>
      </c>
      <c r="DQ4" s="241"/>
      <c r="DR4" s="950" t="s">
        <v>2800</v>
      </c>
      <c r="DS4" s="951"/>
      <c r="DT4" s="951"/>
      <c r="DU4" s="951"/>
      <c r="DV4" s="952"/>
      <c r="DW4" s="862" t="s">
        <v>5396</v>
      </c>
      <c r="DX4" s="863"/>
      <c r="DY4" s="864"/>
      <c r="EA4" s="950" t="s">
        <v>5564</v>
      </c>
      <c r="EB4" s="951"/>
      <c r="EC4" s="951"/>
      <c r="ED4" s="951"/>
      <c r="EE4" s="952"/>
      <c r="EG4" s="953" t="s">
        <v>5384</v>
      </c>
      <c r="EH4" s="953"/>
      <c r="EI4" s="953"/>
      <c r="EJ4" s="953"/>
      <c r="EK4" s="953"/>
      <c r="EL4" s="953"/>
      <c r="EM4" s="953"/>
      <c r="EN4" s="953"/>
      <c r="EO4" s="953"/>
      <c r="EP4" s="953"/>
      <c r="EQ4" s="953"/>
      <c r="ER4" s="953"/>
      <c r="ES4" s="953"/>
      <c r="ET4" s="953"/>
      <c r="EU4" s="953"/>
    </row>
    <row r="5" spans="1:151">
      <c r="A5" s="743"/>
      <c r="B5" s="746"/>
      <c r="C5" s="746"/>
      <c r="D5" s="746"/>
      <c r="E5" s="871"/>
      <c r="F5" s="871"/>
      <c r="G5" s="746"/>
      <c r="H5" s="749"/>
      <c r="I5" s="733" t="s">
        <v>2785</v>
      </c>
      <c r="J5" s="734"/>
      <c r="K5" s="735" t="s">
        <v>2786</v>
      </c>
      <c r="L5" s="735" t="s">
        <v>2787</v>
      </c>
      <c r="M5" s="735" t="s">
        <v>2788</v>
      </c>
      <c r="N5" s="737" t="s">
        <v>2789</v>
      </c>
      <c r="O5" s="733" t="s">
        <v>2785</v>
      </c>
      <c r="P5" s="734"/>
      <c r="Q5" s="735" t="s">
        <v>2786</v>
      </c>
      <c r="R5" s="735" t="s">
        <v>2787</v>
      </c>
      <c r="S5" s="735" t="s">
        <v>2788</v>
      </c>
      <c r="T5" s="739" t="s">
        <v>2789</v>
      </c>
      <c r="U5" s="790" t="s">
        <v>2785</v>
      </c>
      <c r="V5" s="791"/>
      <c r="W5" s="791" t="s">
        <v>2786</v>
      </c>
      <c r="X5" s="791" t="s">
        <v>2787</v>
      </c>
      <c r="Y5" s="791" t="s">
        <v>2788</v>
      </c>
      <c r="Z5" s="792" t="s">
        <v>2789</v>
      </c>
      <c r="AA5" s="801" t="s">
        <v>2785</v>
      </c>
      <c r="AB5" s="802"/>
      <c r="AC5" s="805" t="s">
        <v>2786</v>
      </c>
      <c r="AD5" s="805" t="s">
        <v>2787</v>
      </c>
      <c r="AE5" s="805" t="s">
        <v>2788</v>
      </c>
      <c r="AF5" s="803" t="s">
        <v>2789</v>
      </c>
      <c r="AG5" s="721" t="s">
        <v>2785</v>
      </c>
      <c r="AH5" s="722"/>
      <c r="AI5" s="722" t="s">
        <v>2786</v>
      </c>
      <c r="AJ5" s="722" t="s">
        <v>2787</v>
      </c>
      <c r="AK5" s="722" t="s">
        <v>2788</v>
      </c>
      <c r="AL5" s="730" t="s">
        <v>2789</v>
      </c>
      <c r="AM5" s="724" t="s">
        <v>2785</v>
      </c>
      <c r="AN5" s="725"/>
      <c r="AO5" s="726" t="s">
        <v>2786</v>
      </c>
      <c r="AP5" s="726" t="s">
        <v>2787</v>
      </c>
      <c r="AQ5" s="726" t="s">
        <v>2788</v>
      </c>
      <c r="AR5" s="728" t="s">
        <v>2789</v>
      </c>
      <c r="AS5" s="711" t="s">
        <v>2785</v>
      </c>
      <c r="AT5" s="712"/>
      <c r="AU5" s="713" t="s">
        <v>2786</v>
      </c>
      <c r="AV5" s="713" t="s">
        <v>2787</v>
      </c>
      <c r="AW5" s="713" t="s">
        <v>2788</v>
      </c>
      <c r="AX5" s="709" t="s">
        <v>2789</v>
      </c>
      <c r="AY5" s="711" t="s">
        <v>2785</v>
      </c>
      <c r="AZ5" s="712"/>
      <c r="BA5" s="713" t="s">
        <v>2786</v>
      </c>
      <c r="BB5" s="713" t="s">
        <v>2787</v>
      </c>
      <c r="BC5" s="713" t="s">
        <v>2788</v>
      </c>
      <c r="BD5" s="709" t="s">
        <v>2789</v>
      </c>
      <c r="BE5" s="818" t="s">
        <v>2785</v>
      </c>
      <c r="BF5" s="819"/>
      <c r="BG5" s="820" t="s">
        <v>2786</v>
      </c>
      <c r="BH5" s="820" t="s">
        <v>2787</v>
      </c>
      <c r="BI5" s="820" t="s">
        <v>2788</v>
      </c>
      <c r="BJ5" s="822" t="s">
        <v>2789</v>
      </c>
      <c r="BK5" s="818" t="s">
        <v>2785</v>
      </c>
      <c r="BL5" s="819"/>
      <c r="BM5" s="820" t="s">
        <v>2786</v>
      </c>
      <c r="BN5" s="820" t="s">
        <v>2787</v>
      </c>
      <c r="BO5" s="820" t="s">
        <v>2788</v>
      </c>
      <c r="BP5" s="822" t="s">
        <v>2789</v>
      </c>
      <c r="BQ5" s="707" t="s">
        <v>2785</v>
      </c>
      <c r="BR5" s="708"/>
      <c r="BS5" s="705" t="s">
        <v>2786</v>
      </c>
      <c r="BT5" s="705" t="s">
        <v>2787</v>
      </c>
      <c r="BU5" s="705" t="s">
        <v>2788</v>
      </c>
      <c r="BV5" s="703" t="s">
        <v>2789</v>
      </c>
      <c r="BW5" s="707" t="s">
        <v>2785</v>
      </c>
      <c r="BX5" s="708"/>
      <c r="BY5" s="705" t="s">
        <v>2786</v>
      </c>
      <c r="BZ5" s="705" t="s">
        <v>2787</v>
      </c>
      <c r="CA5" s="705" t="s">
        <v>2788</v>
      </c>
      <c r="CB5" s="703" t="s">
        <v>2789</v>
      </c>
      <c r="CC5" s="830" t="s">
        <v>2785</v>
      </c>
      <c r="CD5" s="831"/>
      <c r="CE5" s="832" t="s">
        <v>2786</v>
      </c>
      <c r="CF5" s="832" t="s">
        <v>2787</v>
      </c>
      <c r="CG5" s="832" t="s">
        <v>2788</v>
      </c>
      <c r="CH5" s="834" t="s">
        <v>2789</v>
      </c>
      <c r="CI5" s="830" t="s">
        <v>2785</v>
      </c>
      <c r="CJ5" s="831"/>
      <c r="CK5" s="832" t="s">
        <v>2786</v>
      </c>
      <c r="CL5" s="832" t="s">
        <v>2787</v>
      </c>
      <c r="CM5" s="832" t="s">
        <v>2788</v>
      </c>
      <c r="CN5" s="834" t="s">
        <v>2789</v>
      </c>
      <c r="CO5" s="694" t="s">
        <v>2785</v>
      </c>
      <c r="CP5" s="695"/>
      <c r="CQ5" s="696" t="s">
        <v>2786</v>
      </c>
      <c r="CR5" s="696" t="s">
        <v>2787</v>
      </c>
      <c r="CS5" s="696" t="s">
        <v>2788</v>
      </c>
      <c r="CT5" s="692" t="s">
        <v>2789</v>
      </c>
      <c r="CU5" s="694" t="s">
        <v>2785</v>
      </c>
      <c r="CV5" s="695"/>
      <c r="CW5" s="696" t="s">
        <v>2786</v>
      </c>
      <c r="CX5" s="696" t="s">
        <v>2787</v>
      </c>
      <c r="CY5" s="696" t="s">
        <v>2788</v>
      </c>
      <c r="CZ5" s="692" t="s">
        <v>2789</v>
      </c>
      <c r="DA5" s="690" t="s">
        <v>2785</v>
      </c>
      <c r="DB5" s="691"/>
      <c r="DC5" s="686" t="s">
        <v>2786</v>
      </c>
      <c r="DD5" s="686" t="s">
        <v>2787</v>
      </c>
      <c r="DE5" s="686" t="s">
        <v>2788</v>
      </c>
      <c r="DF5" s="688" t="s">
        <v>2789</v>
      </c>
      <c r="DG5" s="690" t="s">
        <v>2785</v>
      </c>
      <c r="DH5" s="691"/>
      <c r="DI5" s="686" t="s">
        <v>2786</v>
      </c>
      <c r="DJ5" s="686" t="s">
        <v>2787</v>
      </c>
      <c r="DK5" s="686" t="s">
        <v>2788</v>
      </c>
      <c r="DL5" s="688" t="s">
        <v>2789</v>
      </c>
      <c r="DM5" s="118"/>
      <c r="DN5" s="959" t="s">
        <v>4988</v>
      </c>
      <c r="DO5" s="215"/>
      <c r="DP5" s="215"/>
      <c r="DQ5" s="118"/>
      <c r="DR5" s="849" t="s">
        <v>2790</v>
      </c>
      <c r="DS5" s="851" t="s">
        <v>2791</v>
      </c>
      <c r="DT5" s="860" t="s">
        <v>2789</v>
      </c>
      <c r="DU5" s="858" t="s">
        <v>2795</v>
      </c>
      <c r="DV5" s="675" t="s">
        <v>2782</v>
      </c>
      <c r="DW5" s="856" t="s">
        <v>2743</v>
      </c>
      <c r="DX5" s="858" t="s">
        <v>2795</v>
      </c>
      <c r="DY5" s="675" t="s">
        <v>5397</v>
      </c>
      <c r="EA5" s="849" t="s">
        <v>2790</v>
      </c>
      <c r="EB5" s="851" t="s">
        <v>2791</v>
      </c>
      <c r="EC5" s="860" t="s">
        <v>2789</v>
      </c>
      <c r="ED5" s="858" t="s">
        <v>2795</v>
      </c>
      <c r="EE5" s="675" t="s">
        <v>2782</v>
      </c>
      <c r="EG5" s="961" t="s">
        <v>5386</v>
      </c>
      <c r="EH5" s="962"/>
      <c r="EI5" s="962"/>
      <c r="EJ5" s="962"/>
      <c r="EK5" s="963"/>
      <c r="EL5" s="964" t="s">
        <v>5395</v>
      </c>
      <c r="EM5" s="965"/>
      <c r="EN5" s="965"/>
      <c r="EO5" s="965"/>
      <c r="EP5" s="966"/>
      <c r="EQ5" s="967" t="s">
        <v>5560</v>
      </c>
      <c r="ER5" s="968"/>
      <c r="ES5" s="968"/>
      <c r="ET5" s="968"/>
      <c r="EU5" s="969"/>
    </row>
    <row r="6" spans="1:151" ht="60.75" thickBot="1">
      <c r="A6" s="744"/>
      <c r="B6" s="747"/>
      <c r="C6" s="747"/>
      <c r="D6" s="747"/>
      <c r="E6" s="872"/>
      <c r="F6" s="872"/>
      <c r="G6" s="747"/>
      <c r="H6" s="750"/>
      <c r="I6" s="368" t="s">
        <v>2792</v>
      </c>
      <c r="J6" s="369" t="s">
        <v>2793</v>
      </c>
      <c r="K6" s="736"/>
      <c r="L6" s="736"/>
      <c r="M6" s="736"/>
      <c r="N6" s="738"/>
      <c r="O6" s="368" t="s">
        <v>2792</v>
      </c>
      <c r="P6" s="369" t="s">
        <v>2793</v>
      </c>
      <c r="Q6" s="736"/>
      <c r="R6" s="736"/>
      <c r="S6" s="736"/>
      <c r="T6" s="740"/>
      <c r="U6" s="206" t="s">
        <v>2792</v>
      </c>
      <c r="V6" s="207" t="s">
        <v>2793</v>
      </c>
      <c r="W6" s="794"/>
      <c r="X6" s="794"/>
      <c r="Y6" s="794"/>
      <c r="Z6" s="793"/>
      <c r="AA6" s="206" t="s">
        <v>2792</v>
      </c>
      <c r="AB6" s="207" t="s">
        <v>2793</v>
      </c>
      <c r="AC6" s="806"/>
      <c r="AD6" s="806"/>
      <c r="AE6" s="806"/>
      <c r="AF6" s="804"/>
      <c r="AG6" s="372" t="s">
        <v>2792</v>
      </c>
      <c r="AH6" s="373" t="s">
        <v>2793</v>
      </c>
      <c r="AI6" s="723"/>
      <c r="AJ6" s="723"/>
      <c r="AK6" s="723"/>
      <c r="AL6" s="731"/>
      <c r="AM6" s="372" t="s">
        <v>2792</v>
      </c>
      <c r="AN6" s="373" t="s">
        <v>2793</v>
      </c>
      <c r="AO6" s="727"/>
      <c r="AP6" s="727"/>
      <c r="AQ6" s="727"/>
      <c r="AR6" s="729"/>
      <c r="AS6" s="245" t="s">
        <v>2792</v>
      </c>
      <c r="AT6" s="361" t="s">
        <v>2793</v>
      </c>
      <c r="AU6" s="714"/>
      <c r="AV6" s="714"/>
      <c r="AW6" s="714"/>
      <c r="AX6" s="710"/>
      <c r="AY6" s="245" t="s">
        <v>2792</v>
      </c>
      <c r="AZ6" s="361" t="s">
        <v>2793</v>
      </c>
      <c r="BA6" s="714"/>
      <c r="BB6" s="714"/>
      <c r="BC6" s="714"/>
      <c r="BD6" s="710"/>
      <c r="BE6" s="210" t="s">
        <v>2792</v>
      </c>
      <c r="BF6" s="211" t="s">
        <v>2793</v>
      </c>
      <c r="BG6" s="821"/>
      <c r="BH6" s="821"/>
      <c r="BI6" s="821"/>
      <c r="BJ6" s="823"/>
      <c r="BK6" s="210" t="s">
        <v>2792</v>
      </c>
      <c r="BL6" s="211" t="s">
        <v>2793</v>
      </c>
      <c r="BM6" s="821"/>
      <c r="BN6" s="821"/>
      <c r="BO6" s="821"/>
      <c r="BP6" s="823"/>
      <c r="BQ6" s="370" t="s">
        <v>2792</v>
      </c>
      <c r="BR6" s="371" t="s">
        <v>2793</v>
      </c>
      <c r="BS6" s="706"/>
      <c r="BT6" s="706"/>
      <c r="BU6" s="706"/>
      <c r="BV6" s="704"/>
      <c r="BW6" s="370" t="s">
        <v>2792</v>
      </c>
      <c r="BX6" s="371" t="s">
        <v>2793</v>
      </c>
      <c r="BY6" s="706"/>
      <c r="BZ6" s="706"/>
      <c r="CA6" s="706"/>
      <c r="CB6" s="704"/>
      <c r="CC6" s="246" t="s">
        <v>2792</v>
      </c>
      <c r="CD6" s="360" t="s">
        <v>2793</v>
      </c>
      <c r="CE6" s="958"/>
      <c r="CF6" s="958"/>
      <c r="CG6" s="958"/>
      <c r="CH6" s="957"/>
      <c r="CI6" s="246" t="s">
        <v>2792</v>
      </c>
      <c r="CJ6" s="360" t="s">
        <v>2793</v>
      </c>
      <c r="CK6" s="958"/>
      <c r="CL6" s="958"/>
      <c r="CM6" s="958"/>
      <c r="CN6" s="957"/>
      <c r="CO6" s="247" t="s">
        <v>2792</v>
      </c>
      <c r="CP6" s="248" t="s">
        <v>2793</v>
      </c>
      <c r="CQ6" s="697"/>
      <c r="CR6" s="697"/>
      <c r="CS6" s="697"/>
      <c r="CT6" s="693"/>
      <c r="CU6" s="247" t="s">
        <v>2792</v>
      </c>
      <c r="CV6" s="248" t="s">
        <v>2793</v>
      </c>
      <c r="CW6" s="697"/>
      <c r="CX6" s="697"/>
      <c r="CY6" s="697"/>
      <c r="CZ6" s="693"/>
      <c r="DA6" s="167" t="s">
        <v>2792</v>
      </c>
      <c r="DB6" s="168" t="s">
        <v>2793</v>
      </c>
      <c r="DC6" s="687"/>
      <c r="DD6" s="687"/>
      <c r="DE6" s="687"/>
      <c r="DF6" s="689"/>
      <c r="DG6" s="167" t="s">
        <v>2792</v>
      </c>
      <c r="DH6" s="168" t="s">
        <v>2793</v>
      </c>
      <c r="DI6" s="687"/>
      <c r="DJ6" s="687"/>
      <c r="DK6" s="687"/>
      <c r="DL6" s="689"/>
      <c r="DM6" s="118"/>
      <c r="DN6" s="960"/>
      <c r="DO6" s="216"/>
      <c r="DP6" s="216"/>
      <c r="DQ6" s="118"/>
      <c r="DR6" s="850"/>
      <c r="DS6" s="852"/>
      <c r="DT6" s="861"/>
      <c r="DU6" s="859"/>
      <c r="DV6" s="682"/>
      <c r="DW6" s="857"/>
      <c r="DX6" s="859"/>
      <c r="DY6" s="682"/>
      <c r="EA6" s="970"/>
      <c r="EB6" s="858"/>
      <c r="EC6" s="971"/>
      <c r="ED6" s="972"/>
      <c r="EE6" s="676"/>
      <c r="EG6" s="493" t="s">
        <v>2743</v>
      </c>
      <c r="EH6" s="442" t="s">
        <v>5387</v>
      </c>
      <c r="EI6" s="442" t="s">
        <v>5388</v>
      </c>
      <c r="EJ6" s="442" t="s">
        <v>5393</v>
      </c>
      <c r="EK6" s="499" t="s">
        <v>5385</v>
      </c>
      <c r="EL6" s="493" t="s">
        <v>2743</v>
      </c>
      <c r="EM6" s="442" t="s">
        <v>5387</v>
      </c>
      <c r="EN6" s="442" t="s">
        <v>5388</v>
      </c>
      <c r="EO6" s="442" t="s">
        <v>5393</v>
      </c>
      <c r="EP6" s="494" t="s">
        <v>5385</v>
      </c>
      <c r="EQ6" s="493" t="s">
        <v>2743</v>
      </c>
      <c r="ER6" s="442" t="s">
        <v>5387</v>
      </c>
      <c r="ES6" s="442" t="s">
        <v>5388</v>
      </c>
      <c r="ET6" s="442" t="s">
        <v>5393</v>
      </c>
      <c r="EU6" s="494" t="s">
        <v>5385</v>
      </c>
    </row>
    <row r="7" spans="1:151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180"/>
      <c r="AH7" s="181"/>
      <c r="AI7" s="181"/>
      <c r="AJ7" s="181"/>
      <c r="AK7" s="181"/>
      <c r="AL7" s="182">
        <f>SUM(AG7:AK7)</f>
        <v>0</v>
      </c>
      <c r="AM7" s="180"/>
      <c r="AN7" s="181"/>
      <c r="AO7" s="181"/>
      <c r="AP7" s="181"/>
      <c r="AQ7" s="181"/>
      <c r="AR7" s="182">
        <f>SUM(AM7:AQ7)</f>
        <v>0</v>
      </c>
      <c r="AS7" s="290"/>
      <c r="AT7" s="181"/>
      <c r="AU7" s="181"/>
      <c r="AV7" s="181"/>
      <c r="AW7" s="181">
        <v>55000</v>
      </c>
      <c r="AX7" s="182">
        <f>SUM(AS7:AW7)</f>
        <v>55000</v>
      </c>
      <c r="AY7" s="180"/>
      <c r="AZ7" s="181"/>
      <c r="BA7" s="181"/>
      <c r="BB7" s="181"/>
      <c r="BC7" s="181"/>
      <c r="BD7" s="182">
        <f>SUM(AY7:BC7)</f>
        <v>0</v>
      </c>
      <c r="BE7" s="180"/>
      <c r="BF7" s="181"/>
      <c r="BG7" s="181"/>
      <c r="BH7" s="181"/>
      <c r="BI7" s="181"/>
      <c r="BJ7" s="182">
        <f>SUM(BE7:BI7)</f>
        <v>0</v>
      </c>
      <c r="BK7" s="180"/>
      <c r="BL7" s="181"/>
      <c r="BM7" s="181"/>
      <c r="BN7" s="181"/>
      <c r="BO7" s="181"/>
      <c r="BP7" s="182">
        <f>SUM(BK7:BO7)</f>
        <v>0</v>
      </c>
      <c r="BQ7" s="180"/>
      <c r="BR7" s="181"/>
      <c r="BS7" s="181"/>
      <c r="BT7" s="181"/>
      <c r="BU7" s="181"/>
      <c r="BV7" s="182">
        <f>SUM(BQ7:BU7)</f>
        <v>0</v>
      </c>
      <c r="BW7" s="180"/>
      <c r="BX7" s="181"/>
      <c r="BY7" s="181"/>
      <c r="BZ7" s="181"/>
      <c r="CA7" s="181"/>
      <c r="CB7" s="182">
        <f>SUM(BW7:CA7)</f>
        <v>0</v>
      </c>
      <c r="CC7" s="180"/>
      <c r="CD7" s="181"/>
      <c r="CE7" s="181"/>
      <c r="CF7" s="181"/>
      <c r="CG7" s="181"/>
      <c r="CH7" s="182">
        <f>SUM(CC7:CG7)</f>
        <v>0</v>
      </c>
      <c r="CI7" s="180"/>
      <c r="CJ7" s="181"/>
      <c r="CK7" s="181"/>
      <c r="CL7" s="181"/>
      <c r="CM7" s="181"/>
      <c r="CN7" s="182">
        <f>SUM(CI7:CM7)</f>
        <v>0</v>
      </c>
      <c r="CO7" s="169"/>
      <c r="CP7" s="170"/>
      <c r="CQ7" s="170"/>
      <c r="CR7" s="170"/>
      <c r="CS7" s="170"/>
      <c r="CT7" s="182">
        <f>SUM(CO7:CS7)</f>
        <v>0</v>
      </c>
      <c r="CU7" s="180"/>
      <c r="CV7" s="181"/>
      <c r="CW7" s="181"/>
      <c r="CX7" s="181"/>
      <c r="CY7" s="181"/>
      <c r="CZ7" s="182">
        <f>SUM(CU7:CY7)</f>
        <v>0</v>
      </c>
      <c r="DA7" s="169">
        <f>I7+U7+AG7+AS7+BE7+BQ7+CC7+CO7</f>
        <v>0</v>
      </c>
      <c r="DB7" s="170">
        <f>J7+V7+AH7+AT7+BF7+BR7+CD7+CP7</f>
        <v>48750</v>
      </c>
      <c r="DC7" s="170">
        <f>K7+W7+AI7+AU7+BG7+BS7+CE7+CQ7</f>
        <v>0</v>
      </c>
      <c r="DD7" s="170">
        <f>L7+X7+AJ7+AV7+BH7+BT7+CF7+CR7</f>
        <v>0</v>
      </c>
      <c r="DE7" s="170">
        <f>M7+Y7+AK7+AW7+BI7+BU7+CG7+CS7</f>
        <v>55000</v>
      </c>
      <c r="DF7" s="171">
        <f>SUM(DA7:DE7)</f>
        <v>103750</v>
      </c>
      <c r="DG7" s="169">
        <f>O7+AA7+AM7+AY7+BK7+BW7+CI7+CU7</f>
        <v>0</v>
      </c>
      <c r="DH7" s="170">
        <f>P7+AB7+AN7+AZ7+BL7+BX7+CJ7+CV7</f>
        <v>0</v>
      </c>
      <c r="DI7" s="170">
        <f>Q7+AC7+AO7+BA7+BM7+BY7+CK7+CW7</f>
        <v>0</v>
      </c>
      <c r="DJ7" s="170">
        <f>R7+AD7+AP7+BB7+BN7+BZ7+CL7+CX7</f>
        <v>0</v>
      </c>
      <c r="DK7" s="170">
        <f>S7+AE7+AQ7+BC7+BO7+CA7+CM7+CY7</f>
        <v>0</v>
      </c>
      <c r="DL7" s="171">
        <f>SUM(DG7:DK7)</f>
        <v>0</v>
      </c>
      <c r="DM7" s="140"/>
      <c r="DN7" s="219"/>
      <c r="DO7" s="219"/>
      <c r="DP7" s="219"/>
      <c r="DQ7" s="140"/>
      <c r="DR7" s="141"/>
      <c r="DS7" s="142"/>
      <c r="DT7" s="143"/>
      <c r="DU7" s="142"/>
      <c r="DV7" s="144"/>
      <c r="DW7" s="145">
        <v>79950</v>
      </c>
      <c r="DX7" s="142" t="s">
        <v>5535</v>
      </c>
      <c r="DY7" s="144">
        <v>44795</v>
      </c>
      <c r="EA7" s="169"/>
      <c r="EB7" s="170"/>
      <c r="EC7" s="181"/>
      <c r="ED7" s="170"/>
      <c r="EE7" s="511"/>
      <c r="EG7" s="495"/>
      <c r="EH7" s="76"/>
      <c r="EI7" s="466"/>
      <c r="EJ7" s="76"/>
      <c r="EK7" s="500"/>
      <c r="EL7" s="81"/>
      <c r="EM7" s="76"/>
      <c r="EN7" s="76"/>
      <c r="EO7" s="76"/>
      <c r="EP7" s="496"/>
      <c r="EQ7" s="81"/>
      <c r="ER7" s="76"/>
      <c r="ES7" s="76"/>
      <c r="ET7" s="76"/>
      <c r="EU7" s="496"/>
    </row>
    <row r="8" spans="1:151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0">SUM(I8:M8)</f>
        <v>30225</v>
      </c>
      <c r="O8" s="366"/>
      <c r="P8" s="174"/>
      <c r="Q8" s="174"/>
      <c r="R8" s="174"/>
      <c r="S8" s="174"/>
      <c r="T8" s="367">
        <f t="shared" ref="T8:T64" si="1">SUM(O8:S8)</f>
        <v>0</v>
      </c>
      <c r="U8" s="172"/>
      <c r="V8" s="137"/>
      <c r="W8" s="137"/>
      <c r="X8" s="137"/>
      <c r="Y8" s="137"/>
      <c r="Z8" s="138">
        <f t="shared" ref="Z8:Z71" si="2">SUM(U8:Y8)</f>
        <v>0</v>
      </c>
      <c r="AA8" s="160"/>
      <c r="AB8" s="146"/>
      <c r="AC8" s="146"/>
      <c r="AD8" s="146"/>
      <c r="AE8" s="146"/>
      <c r="AF8" s="138">
        <f t="shared" ref="AF8:AF71" si="3">SUM(AA8:AE8)</f>
        <v>0</v>
      </c>
      <c r="AG8" s="160"/>
      <c r="AH8" s="146"/>
      <c r="AI8" s="146"/>
      <c r="AJ8" s="146"/>
      <c r="AK8" s="146">
        <v>164000</v>
      </c>
      <c r="AL8" s="138">
        <f t="shared" ref="AL8:AL63" si="4">SUM(AG8:AK8)</f>
        <v>164000</v>
      </c>
      <c r="AM8" s="160"/>
      <c r="AN8" s="146"/>
      <c r="AO8" s="146"/>
      <c r="AP8" s="146"/>
      <c r="AQ8" s="146"/>
      <c r="AR8" s="138">
        <f t="shared" ref="AR8:AR64" si="5">SUM(AM8:AQ8)</f>
        <v>0</v>
      </c>
      <c r="AS8" s="205"/>
      <c r="AT8" s="146"/>
      <c r="AU8" s="146"/>
      <c r="AV8" s="146"/>
      <c r="AW8" s="146">
        <v>56000</v>
      </c>
      <c r="AX8" s="138">
        <f t="shared" ref="AX8:AX64" si="6">SUM(AS8:AW8)</f>
        <v>56000</v>
      </c>
      <c r="AY8" s="160"/>
      <c r="AZ8" s="146"/>
      <c r="BA8" s="146"/>
      <c r="BB8" s="146"/>
      <c r="BC8" s="146"/>
      <c r="BD8" s="138">
        <f t="shared" ref="BD8:BD64" si="7">SUM(AY8:BC8)</f>
        <v>0</v>
      </c>
      <c r="BE8" s="160"/>
      <c r="BF8" s="146"/>
      <c r="BG8" s="146"/>
      <c r="BH8" s="146"/>
      <c r="BI8" s="146"/>
      <c r="BJ8" s="138">
        <f t="shared" ref="BJ8:BJ71" si="8">SUM(BE8:BI8)</f>
        <v>0</v>
      </c>
      <c r="BK8" s="160"/>
      <c r="BL8" s="146"/>
      <c r="BM8" s="146"/>
      <c r="BN8" s="146"/>
      <c r="BO8" s="146"/>
      <c r="BP8" s="138">
        <f t="shared" ref="BP8:BP64" si="9">SUM(BK8:BO8)</f>
        <v>0</v>
      </c>
      <c r="BQ8" s="160"/>
      <c r="BR8" s="146"/>
      <c r="BS8" s="146"/>
      <c r="BT8" s="146"/>
      <c r="BU8" s="146"/>
      <c r="BV8" s="138">
        <f t="shared" ref="BV8:BV71" si="10">SUM(BQ8:BU8)</f>
        <v>0</v>
      </c>
      <c r="BW8" s="160"/>
      <c r="BX8" s="146"/>
      <c r="BY8" s="146"/>
      <c r="BZ8" s="146"/>
      <c r="CA8" s="146"/>
      <c r="CB8" s="138">
        <f t="shared" ref="CB8:CB64" si="11">SUM(BW8:CA8)</f>
        <v>0</v>
      </c>
      <c r="CC8" s="160"/>
      <c r="CD8" s="146"/>
      <c r="CE8" s="146"/>
      <c r="CF8" s="146"/>
      <c r="CG8" s="146"/>
      <c r="CH8" s="138">
        <f t="shared" ref="CH8:CH64" si="12">SUM(CC8:CG8)</f>
        <v>0</v>
      </c>
      <c r="CI8" s="160"/>
      <c r="CJ8" s="146"/>
      <c r="CK8" s="146"/>
      <c r="CL8" s="146"/>
      <c r="CM8" s="146"/>
      <c r="CN8" s="138">
        <f t="shared" ref="CN8:CN64" si="13">SUM(CI8:CM8)</f>
        <v>0</v>
      </c>
      <c r="CO8" s="172"/>
      <c r="CP8" s="137"/>
      <c r="CQ8" s="137"/>
      <c r="CR8" s="137"/>
      <c r="CS8" s="137"/>
      <c r="CT8" s="138">
        <f t="shared" ref="CT8:CT71" si="14">SUM(CO8:CS8)</f>
        <v>0</v>
      </c>
      <c r="CU8" s="160"/>
      <c r="CV8" s="146"/>
      <c r="CW8" s="146"/>
      <c r="CX8" s="146"/>
      <c r="CY8" s="146"/>
      <c r="CZ8" s="138">
        <f t="shared" ref="CZ8:CZ64" si="15">SUM(CU8:CY8)</f>
        <v>0</v>
      </c>
      <c r="DA8" s="172">
        <f t="shared" ref="DA8:DA64" si="16">I8+U8+AG8+AS8+BE8+BQ8+CC8+CO8</f>
        <v>0</v>
      </c>
      <c r="DB8" s="137">
        <f t="shared" ref="DB8:DB64" si="17">J8+V8+AH8+AT8+BF8+BR8+CD8+CP8</f>
        <v>30225</v>
      </c>
      <c r="DC8" s="137">
        <f t="shared" ref="DC8:DC64" si="18">K8+W8+AI8+AU8+BG8+BS8+CE8+CQ8</f>
        <v>0</v>
      </c>
      <c r="DD8" s="137">
        <f t="shared" ref="DD8:DD64" si="19">L8+X8+AJ8+AV8+BH8+BT8+CF8+CR8</f>
        <v>0</v>
      </c>
      <c r="DE8" s="137">
        <f t="shared" ref="DE8:DE64" si="20">M8+Y8+AK8+AW8+BI8+BU8+CG8+CS8</f>
        <v>220000</v>
      </c>
      <c r="DF8" s="173">
        <f t="shared" ref="DF8:DF64" si="21">SUM(DA8:DE8)</f>
        <v>250225</v>
      </c>
      <c r="DG8" s="172">
        <f t="shared" ref="DG8:DG64" si="22">O8+AA8+AM8+AY8+BK8+BW8+CI8+CU8</f>
        <v>0</v>
      </c>
      <c r="DH8" s="137">
        <f t="shared" ref="DH8:DH64" si="23">P8+AB8+AN8+AZ8+BL8+BX8+CJ8+CV8</f>
        <v>0</v>
      </c>
      <c r="DI8" s="137">
        <f t="shared" ref="DI8:DI64" si="24">Q8+AC8+AO8+BA8+BM8+BY8+CK8+CW8</f>
        <v>0</v>
      </c>
      <c r="DJ8" s="137">
        <f t="shared" ref="DJ8:DJ64" si="25">R8+AD8+AP8+BB8+BN8+BZ8+CL8+CX8</f>
        <v>0</v>
      </c>
      <c r="DK8" s="137">
        <f t="shared" ref="DK8:DK64" si="26">S8+AE8+AQ8+BC8+BO8+CA8+CM8+CY8</f>
        <v>0</v>
      </c>
      <c r="DL8" s="173">
        <f t="shared" ref="DL8:DL71" si="27">SUM(DG8:DK8)</f>
        <v>0</v>
      </c>
      <c r="DM8" s="140"/>
      <c r="DN8" s="220"/>
      <c r="DO8" s="220"/>
      <c r="DP8" s="220"/>
      <c r="DQ8" s="140"/>
      <c r="DR8" s="141"/>
      <c r="DS8" s="142"/>
      <c r="DT8" s="146"/>
      <c r="DU8" s="142"/>
      <c r="DV8" s="144"/>
      <c r="DW8" s="145">
        <v>551023</v>
      </c>
      <c r="DX8" s="142" t="s">
        <v>5332</v>
      </c>
      <c r="DY8" s="144">
        <v>44650</v>
      </c>
      <c r="EA8" s="172"/>
      <c r="EB8" s="137"/>
      <c r="EC8" s="137"/>
      <c r="ED8" s="512"/>
      <c r="EE8" s="513"/>
      <c r="EG8" s="495"/>
      <c r="EH8" s="76"/>
      <c r="EI8" s="466"/>
      <c r="EJ8" s="76"/>
      <c r="EK8" s="500"/>
      <c r="EL8" s="81"/>
      <c r="EM8" s="76"/>
      <c r="EN8" s="76"/>
      <c r="EO8" s="76"/>
      <c r="EP8" s="496"/>
      <c r="EQ8" s="81"/>
      <c r="ER8" s="76"/>
      <c r="ES8" s="76"/>
      <c r="ET8" s="76"/>
      <c r="EU8" s="496"/>
    </row>
    <row r="9" spans="1:151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0"/>
        <v>45825</v>
      </c>
      <c r="O9" s="366"/>
      <c r="P9" s="174"/>
      <c r="Q9" s="174"/>
      <c r="R9" s="174"/>
      <c r="S9" s="174"/>
      <c r="T9" s="367">
        <f t="shared" si="1"/>
        <v>0</v>
      </c>
      <c r="U9" s="172"/>
      <c r="V9" s="137"/>
      <c r="W9" s="137"/>
      <c r="X9" s="137"/>
      <c r="Y9" s="137"/>
      <c r="Z9" s="138">
        <f t="shared" si="2"/>
        <v>0</v>
      </c>
      <c r="AA9" s="160"/>
      <c r="AB9" s="146"/>
      <c r="AC9" s="146"/>
      <c r="AD9" s="146"/>
      <c r="AE9" s="146"/>
      <c r="AF9" s="138">
        <f t="shared" si="3"/>
        <v>0</v>
      </c>
      <c r="AG9" s="160"/>
      <c r="AH9" s="146"/>
      <c r="AI9" s="146"/>
      <c r="AJ9" s="146"/>
      <c r="AK9" s="146"/>
      <c r="AL9" s="138">
        <f t="shared" si="4"/>
        <v>0</v>
      </c>
      <c r="AM9" s="160"/>
      <c r="AN9" s="146"/>
      <c r="AO9" s="146"/>
      <c r="AP9" s="146"/>
      <c r="AQ9" s="146"/>
      <c r="AR9" s="138">
        <f t="shared" si="5"/>
        <v>0</v>
      </c>
      <c r="AS9" s="205"/>
      <c r="AT9" s="146"/>
      <c r="AU9" s="146"/>
      <c r="AV9" s="146"/>
      <c r="AW9" s="146">
        <v>43000</v>
      </c>
      <c r="AX9" s="138">
        <f t="shared" si="6"/>
        <v>43000</v>
      </c>
      <c r="AY9" s="160"/>
      <c r="AZ9" s="146"/>
      <c r="BA9" s="146"/>
      <c r="BB9" s="146"/>
      <c r="BC9" s="146"/>
      <c r="BD9" s="138">
        <f t="shared" si="7"/>
        <v>0</v>
      </c>
      <c r="BE9" s="160"/>
      <c r="BF9" s="146"/>
      <c r="BG9" s="146"/>
      <c r="BH9" s="146"/>
      <c r="BI9" s="146"/>
      <c r="BJ9" s="138">
        <f t="shared" si="8"/>
        <v>0</v>
      </c>
      <c r="BK9" s="160"/>
      <c r="BL9" s="146"/>
      <c r="BM9" s="146"/>
      <c r="BN9" s="146"/>
      <c r="BO9" s="146"/>
      <c r="BP9" s="138">
        <f t="shared" si="9"/>
        <v>0</v>
      </c>
      <c r="BQ9" s="160"/>
      <c r="BR9" s="146"/>
      <c r="BS9" s="146"/>
      <c r="BT9" s="146"/>
      <c r="BU9" s="146"/>
      <c r="BV9" s="138">
        <f t="shared" si="10"/>
        <v>0</v>
      </c>
      <c r="BW9" s="160"/>
      <c r="BX9" s="146"/>
      <c r="BY9" s="146"/>
      <c r="BZ9" s="146"/>
      <c r="CA9" s="146"/>
      <c r="CB9" s="138">
        <f t="shared" si="11"/>
        <v>0</v>
      </c>
      <c r="CC9" s="160"/>
      <c r="CD9" s="146"/>
      <c r="CE9" s="146"/>
      <c r="CF9" s="146"/>
      <c r="CG9" s="146"/>
      <c r="CH9" s="138">
        <f t="shared" si="12"/>
        <v>0</v>
      </c>
      <c r="CI9" s="160"/>
      <c r="CJ9" s="146"/>
      <c r="CK9" s="146"/>
      <c r="CL9" s="146"/>
      <c r="CM9" s="146"/>
      <c r="CN9" s="138">
        <f t="shared" si="13"/>
        <v>0</v>
      </c>
      <c r="CO9" s="172"/>
      <c r="CP9" s="137"/>
      <c r="CQ9" s="137"/>
      <c r="CR9" s="137"/>
      <c r="CS9" s="137"/>
      <c r="CT9" s="138">
        <f t="shared" si="14"/>
        <v>0</v>
      </c>
      <c r="CU9" s="160"/>
      <c r="CV9" s="146"/>
      <c r="CW9" s="146"/>
      <c r="CX9" s="146"/>
      <c r="CY9" s="146"/>
      <c r="CZ9" s="138">
        <f t="shared" si="15"/>
        <v>0</v>
      </c>
      <c r="DA9" s="172">
        <f t="shared" si="16"/>
        <v>0</v>
      </c>
      <c r="DB9" s="137">
        <f t="shared" si="17"/>
        <v>45825</v>
      </c>
      <c r="DC9" s="137">
        <f t="shared" si="18"/>
        <v>0</v>
      </c>
      <c r="DD9" s="137">
        <f t="shared" si="19"/>
        <v>0</v>
      </c>
      <c r="DE9" s="137">
        <f t="shared" si="20"/>
        <v>43000</v>
      </c>
      <c r="DF9" s="173">
        <f t="shared" si="21"/>
        <v>88825</v>
      </c>
      <c r="DG9" s="172">
        <f t="shared" si="22"/>
        <v>0</v>
      </c>
      <c r="DH9" s="137">
        <f t="shared" si="23"/>
        <v>0</v>
      </c>
      <c r="DI9" s="137">
        <f t="shared" si="24"/>
        <v>0</v>
      </c>
      <c r="DJ9" s="137">
        <f t="shared" si="25"/>
        <v>0</v>
      </c>
      <c r="DK9" s="137">
        <f t="shared" si="26"/>
        <v>0</v>
      </c>
      <c r="DL9" s="173">
        <f t="shared" si="27"/>
        <v>0</v>
      </c>
      <c r="DM9" s="140"/>
      <c r="DN9" s="220"/>
      <c r="DO9" s="220"/>
      <c r="DP9" s="220"/>
      <c r="DQ9" s="140"/>
      <c r="DR9" s="141"/>
      <c r="DS9" s="142"/>
      <c r="DT9" s="146"/>
      <c r="DU9" s="142"/>
      <c r="DV9" s="144"/>
      <c r="DW9" s="145">
        <v>3200</v>
      </c>
      <c r="DX9" s="142" t="s">
        <v>5247</v>
      </c>
      <c r="DY9" s="144">
        <v>44628</v>
      </c>
      <c r="EA9" s="172"/>
      <c r="EB9" s="137"/>
      <c r="EC9" s="137"/>
      <c r="ED9" s="512"/>
      <c r="EE9" s="513"/>
      <c r="EG9" s="495"/>
      <c r="EH9" s="76"/>
      <c r="EI9" s="466"/>
      <c r="EJ9" s="76"/>
      <c r="EK9" s="500"/>
      <c r="EL9" s="81"/>
      <c r="EM9" s="76"/>
      <c r="EN9" s="76"/>
      <c r="EO9" s="76"/>
      <c r="EP9" s="496"/>
      <c r="EQ9" s="81"/>
      <c r="ER9" s="76"/>
      <c r="ES9" s="76"/>
      <c r="ET9" s="76"/>
      <c r="EU9" s="496"/>
    </row>
    <row r="10" spans="1:151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0"/>
        <v>3250</v>
      </c>
      <c r="O10" s="366"/>
      <c r="P10" s="174"/>
      <c r="Q10" s="174"/>
      <c r="R10" s="174"/>
      <c r="S10" s="174"/>
      <c r="T10" s="367">
        <f t="shared" si="1"/>
        <v>0</v>
      </c>
      <c r="U10" s="172"/>
      <c r="V10" s="137"/>
      <c r="W10" s="137"/>
      <c r="X10" s="137"/>
      <c r="Y10" s="137"/>
      <c r="Z10" s="138">
        <f t="shared" si="2"/>
        <v>0</v>
      </c>
      <c r="AA10" s="160"/>
      <c r="AB10" s="146"/>
      <c r="AC10" s="146"/>
      <c r="AD10" s="146"/>
      <c r="AE10" s="146"/>
      <c r="AF10" s="138">
        <f t="shared" si="3"/>
        <v>0</v>
      </c>
      <c r="AG10" s="160"/>
      <c r="AH10" s="146"/>
      <c r="AI10" s="146"/>
      <c r="AJ10" s="146"/>
      <c r="AK10" s="146">
        <v>206000</v>
      </c>
      <c r="AL10" s="138">
        <f t="shared" si="4"/>
        <v>206000</v>
      </c>
      <c r="AM10" s="160"/>
      <c r="AN10" s="146"/>
      <c r="AO10" s="146"/>
      <c r="AP10" s="146"/>
      <c r="AQ10" s="146"/>
      <c r="AR10" s="138">
        <f t="shared" si="5"/>
        <v>0</v>
      </c>
      <c r="AS10" s="205"/>
      <c r="AT10" s="146"/>
      <c r="AU10" s="146"/>
      <c r="AV10" s="146"/>
      <c r="AW10" s="146">
        <v>42000</v>
      </c>
      <c r="AX10" s="138">
        <f t="shared" si="6"/>
        <v>42000</v>
      </c>
      <c r="AY10" s="160"/>
      <c r="AZ10" s="146"/>
      <c r="BA10" s="146"/>
      <c r="BB10" s="146"/>
      <c r="BC10" s="146"/>
      <c r="BD10" s="138">
        <f t="shared" si="7"/>
        <v>0</v>
      </c>
      <c r="BE10" s="160"/>
      <c r="BF10" s="146"/>
      <c r="BG10" s="146"/>
      <c r="BH10" s="146"/>
      <c r="BI10" s="146"/>
      <c r="BJ10" s="138">
        <f t="shared" si="8"/>
        <v>0</v>
      </c>
      <c r="BK10" s="160"/>
      <c r="BL10" s="146"/>
      <c r="BM10" s="146"/>
      <c r="BN10" s="146"/>
      <c r="BO10" s="146"/>
      <c r="BP10" s="138">
        <f t="shared" si="9"/>
        <v>0</v>
      </c>
      <c r="BQ10" s="160"/>
      <c r="BR10" s="146"/>
      <c r="BS10" s="146"/>
      <c r="BT10" s="146"/>
      <c r="BU10" s="146"/>
      <c r="BV10" s="138">
        <f t="shared" si="10"/>
        <v>0</v>
      </c>
      <c r="BW10" s="160"/>
      <c r="BX10" s="146"/>
      <c r="BY10" s="146"/>
      <c r="BZ10" s="146"/>
      <c r="CA10" s="146"/>
      <c r="CB10" s="138">
        <f t="shared" si="11"/>
        <v>0</v>
      </c>
      <c r="CC10" s="160"/>
      <c r="CD10" s="146"/>
      <c r="CE10" s="146"/>
      <c r="CF10" s="146"/>
      <c r="CG10" s="146"/>
      <c r="CH10" s="138">
        <f t="shared" si="12"/>
        <v>0</v>
      </c>
      <c r="CI10" s="160"/>
      <c r="CJ10" s="146"/>
      <c r="CK10" s="146"/>
      <c r="CL10" s="146"/>
      <c r="CM10" s="146"/>
      <c r="CN10" s="138">
        <f t="shared" si="13"/>
        <v>0</v>
      </c>
      <c r="CO10" s="172"/>
      <c r="CP10" s="137"/>
      <c r="CQ10" s="137"/>
      <c r="CR10" s="137"/>
      <c r="CS10" s="137"/>
      <c r="CT10" s="138">
        <f t="shared" si="14"/>
        <v>0</v>
      </c>
      <c r="CU10" s="160"/>
      <c r="CV10" s="146"/>
      <c r="CW10" s="146"/>
      <c r="CX10" s="146"/>
      <c r="CY10" s="146"/>
      <c r="CZ10" s="138">
        <f t="shared" si="15"/>
        <v>0</v>
      </c>
      <c r="DA10" s="172">
        <f t="shared" si="16"/>
        <v>0</v>
      </c>
      <c r="DB10" s="137">
        <f t="shared" si="17"/>
        <v>3250</v>
      </c>
      <c r="DC10" s="137">
        <f t="shared" si="18"/>
        <v>0</v>
      </c>
      <c r="DD10" s="137">
        <f t="shared" si="19"/>
        <v>0</v>
      </c>
      <c r="DE10" s="137">
        <f t="shared" si="20"/>
        <v>248000</v>
      </c>
      <c r="DF10" s="173">
        <f t="shared" si="21"/>
        <v>251250</v>
      </c>
      <c r="DG10" s="172">
        <f t="shared" si="22"/>
        <v>0</v>
      </c>
      <c r="DH10" s="137">
        <f t="shared" si="23"/>
        <v>0</v>
      </c>
      <c r="DI10" s="137">
        <f t="shared" si="24"/>
        <v>0</v>
      </c>
      <c r="DJ10" s="137">
        <f t="shared" si="25"/>
        <v>0</v>
      </c>
      <c r="DK10" s="137">
        <f t="shared" si="26"/>
        <v>0</v>
      </c>
      <c r="DL10" s="173">
        <f t="shared" si="27"/>
        <v>0</v>
      </c>
      <c r="DM10" s="140"/>
      <c r="DN10" s="220"/>
      <c r="DO10" s="220"/>
      <c r="DP10" s="220"/>
      <c r="DQ10" s="140"/>
      <c r="DR10" s="141"/>
      <c r="DS10" s="142"/>
      <c r="DT10" s="146"/>
      <c r="DU10" s="142"/>
      <c r="DV10" s="144"/>
      <c r="DW10" s="145"/>
      <c r="DX10" s="142"/>
      <c r="DY10" s="144"/>
      <c r="EA10" s="172"/>
      <c r="EB10" s="137"/>
      <c r="EC10" s="137"/>
      <c r="ED10" s="512"/>
      <c r="EE10" s="513"/>
      <c r="EG10" s="495"/>
      <c r="EH10" s="76"/>
      <c r="EI10" s="466"/>
      <c r="EJ10" s="76"/>
      <c r="EK10" s="500"/>
      <c r="EL10" s="81"/>
      <c r="EM10" s="76"/>
      <c r="EN10" s="76"/>
      <c r="EO10" s="76"/>
      <c r="EP10" s="496"/>
      <c r="EQ10" s="81"/>
      <c r="ER10" s="76"/>
      <c r="ES10" s="76"/>
      <c r="ET10" s="76"/>
      <c r="EU10" s="496"/>
    </row>
    <row r="11" spans="1:151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0"/>
        <v>20150</v>
      </c>
      <c r="O11" s="366"/>
      <c r="P11" s="174"/>
      <c r="Q11" s="174"/>
      <c r="R11" s="174"/>
      <c r="S11" s="174"/>
      <c r="T11" s="367">
        <f t="shared" si="1"/>
        <v>0</v>
      </c>
      <c r="U11" s="172"/>
      <c r="V11" s="137"/>
      <c r="W11" s="137"/>
      <c r="X11" s="137"/>
      <c r="Y11" s="137"/>
      <c r="Z11" s="138">
        <f t="shared" si="2"/>
        <v>0</v>
      </c>
      <c r="AA11" s="160"/>
      <c r="AB11" s="146"/>
      <c r="AC11" s="146"/>
      <c r="AD11" s="146"/>
      <c r="AE11" s="146"/>
      <c r="AF11" s="138">
        <f t="shared" si="3"/>
        <v>0</v>
      </c>
      <c r="AG11" s="160"/>
      <c r="AH11" s="146"/>
      <c r="AI11" s="146"/>
      <c r="AJ11" s="146"/>
      <c r="AK11" s="146">
        <v>622000</v>
      </c>
      <c r="AL11" s="138">
        <f t="shared" si="4"/>
        <v>622000</v>
      </c>
      <c r="AM11" s="160"/>
      <c r="AN11" s="146"/>
      <c r="AO11" s="146"/>
      <c r="AP11" s="146"/>
      <c r="AQ11" s="146"/>
      <c r="AR11" s="138">
        <f t="shared" si="5"/>
        <v>0</v>
      </c>
      <c r="AS11" s="205"/>
      <c r="AT11" s="146"/>
      <c r="AU11" s="146"/>
      <c r="AV11" s="146"/>
      <c r="AW11" s="146">
        <v>63000</v>
      </c>
      <c r="AX11" s="138">
        <f t="shared" si="6"/>
        <v>63000</v>
      </c>
      <c r="AY11" s="160"/>
      <c r="AZ11" s="146"/>
      <c r="BA11" s="146"/>
      <c r="BB11" s="146"/>
      <c r="BC11" s="146"/>
      <c r="BD11" s="138">
        <f t="shared" si="7"/>
        <v>0</v>
      </c>
      <c r="BE11" s="160"/>
      <c r="BF11" s="146"/>
      <c r="BG11" s="146"/>
      <c r="BH11" s="146"/>
      <c r="BI11" s="146"/>
      <c r="BJ11" s="138">
        <f t="shared" si="8"/>
        <v>0</v>
      </c>
      <c r="BK11" s="160"/>
      <c r="BL11" s="146"/>
      <c r="BM11" s="146"/>
      <c r="BN11" s="146"/>
      <c r="BO11" s="146"/>
      <c r="BP11" s="138">
        <f t="shared" si="9"/>
        <v>0</v>
      </c>
      <c r="BQ11" s="160"/>
      <c r="BR11" s="146"/>
      <c r="BS11" s="146"/>
      <c r="BT11" s="146"/>
      <c r="BU11" s="146"/>
      <c r="BV11" s="138">
        <f t="shared" si="10"/>
        <v>0</v>
      </c>
      <c r="BW11" s="160"/>
      <c r="BX11" s="146"/>
      <c r="BY11" s="146"/>
      <c r="BZ11" s="146"/>
      <c r="CA11" s="146"/>
      <c r="CB11" s="138">
        <f t="shared" si="11"/>
        <v>0</v>
      </c>
      <c r="CC11" s="160"/>
      <c r="CD11" s="146"/>
      <c r="CE11" s="146"/>
      <c r="CF11" s="146"/>
      <c r="CG11" s="146"/>
      <c r="CH11" s="138">
        <f t="shared" si="12"/>
        <v>0</v>
      </c>
      <c r="CI11" s="160"/>
      <c r="CJ11" s="146"/>
      <c r="CK11" s="146"/>
      <c r="CL11" s="146"/>
      <c r="CM11" s="146"/>
      <c r="CN11" s="138">
        <f t="shared" si="13"/>
        <v>0</v>
      </c>
      <c r="CO11" s="172"/>
      <c r="CP11" s="137"/>
      <c r="CQ11" s="137"/>
      <c r="CR11" s="137"/>
      <c r="CS11" s="137"/>
      <c r="CT11" s="138">
        <f t="shared" si="14"/>
        <v>0</v>
      </c>
      <c r="CU11" s="160"/>
      <c r="CV11" s="146"/>
      <c r="CW11" s="146"/>
      <c r="CX11" s="146"/>
      <c r="CY11" s="146"/>
      <c r="CZ11" s="138">
        <f t="shared" si="15"/>
        <v>0</v>
      </c>
      <c r="DA11" s="172">
        <f t="shared" si="16"/>
        <v>0</v>
      </c>
      <c r="DB11" s="137">
        <f t="shared" si="17"/>
        <v>20150</v>
      </c>
      <c r="DC11" s="137">
        <f t="shared" si="18"/>
        <v>0</v>
      </c>
      <c r="DD11" s="137">
        <f t="shared" si="19"/>
        <v>0</v>
      </c>
      <c r="DE11" s="137">
        <f t="shared" si="20"/>
        <v>685000</v>
      </c>
      <c r="DF11" s="173">
        <f t="shared" si="21"/>
        <v>705150</v>
      </c>
      <c r="DG11" s="172">
        <f t="shared" si="22"/>
        <v>0</v>
      </c>
      <c r="DH11" s="137">
        <f t="shared" si="23"/>
        <v>0</v>
      </c>
      <c r="DI11" s="137">
        <f t="shared" si="24"/>
        <v>0</v>
      </c>
      <c r="DJ11" s="137">
        <f t="shared" si="25"/>
        <v>0</v>
      </c>
      <c r="DK11" s="137">
        <f t="shared" si="26"/>
        <v>0</v>
      </c>
      <c r="DL11" s="173">
        <f t="shared" si="27"/>
        <v>0</v>
      </c>
      <c r="DM11" s="140"/>
      <c r="DN11" s="220"/>
      <c r="DO11" s="220"/>
      <c r="DP11" s="220"/>
      <c r="DQ11" s="140"/>
      <c r="DR11" s="141"/>
      <c r="DS11" s="142"/>
      <c r="DT11" s="146"/>
      <c r="DU11" s="142"/>
      <c r="DV11" s="144"/>
      <c r="DW11" s="145"/>
      <c r="DX11" s="142"/>
      <c r="DY11" s="144"/>
      <c r="EA11" s="172"/>
      <c r="EB11" s="137"/>
      <c r="EC11" s="137"/>
      <c r="ED11" s="512"/>
      <c r="EE11" s="513"/>
      <c r="EG11" s="495"/>
      <c r="EH11" s="76"/>
      <c r="EI11" s="466"/>
      <c r="EJ11" s="76"/>
      <c r="EK11" s="500"/>
      <c r="EL11" s="81"/>
      <c r="EM11" s="76"/>
      <c r="EN11" s="76"/>
      <c r="EO11" s="76"/>
      <c r="EP11" s="496"/>
      <c r="EQ11" s="81"/>
      <c r="ER11" s="76"/>
      <c r="ES11" s="76"/>
      <c r="ET11" s="76"/>
      <c r="EU11" s="496"/>
    </row>
    <row r="12" spans="1:151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0"/>
        <v>27950</v>
      </c>
      <c r="O12" s="366"/>
      <c r="P12" s="174"/>
      <c r="Q12" s="174"/>
      <c r="R12" s="174"/>
      <c r="S12" s="174"/>
      <c r="T12" s="367">
        <f t="shared" si="1"/>
        <v>0</v>
      </c>
      <c r="U12" s="172"/>
      <c r="V12" s="137"/>
      <c r="W12" s="137"/>
      <c r="X12" s="137"/>
      <c r="Y12" s="137"/>
      <c r="Z12" s="138">
        <f t="shared" si="2"/>
        <v>0</v>
      </c>
      <c r="AA12" s="160"/>
      <c r="AB12" s="146"/>
      <c r="AC12" s="146"/>
      <c r="AD12" s="146"/>
      <c r="AE12" s="146"/>
      <c r="AF12" s="138">
        <f t="shared" si="3"/>
        <v>0</v>
      </c>
      <c r="AG12" s="160"/>
      <c r="AH12" s="146"/>
      <c r="AI12" s="146"/>
      <c r="AJ12" s="146"/>
      <c r="AK12" s="146">
        <v>214000</v>
      </c>
      <c r="AL12" s="138">
        <f t="shared" si="4"/>
        <v>214000</v>
      </c>
      <c r="AM12" s="160"/>
      <c r="AN12" s="146"/>
      <c r="AO12" s="146"/>
      <c r="AP12" s="146"/>
      <c r="AQ12" s="146"/>
      <c r="AR12" s="138">
        <f t="shared" si="5"/>
        <v>0</v>
      </c>
      <c r="AS12" s="205"/>
      <c r="AT12" s="146"/>
      <c r="AU12" s="146"/>
      <c r="AV12" s="146"/>
      <c r="AW12" s="146">
        <v>52000</v>
      </c>
      <c r="AX12" s="138">
        <f t="shared" si="6"/>
        <v>52000</v>
      </c>
      <c r="AY12" s="160"/>
      <c r="AZ12" s="146"/>
      <c r="BA12" s="146"/>
      <c r="BB12" s="146"/>
      <c r="BC12" s="146"/>
      <c r="BD12" s="138">
        <f t="shared" si="7"/>
        <v>0</v>
      </c>
      <c r="BE12" s="160"/>
      <c r="BF12" s="146"/>
      <c r="BG12" s="146"/>
      <c r="BH12" s="146"/>
      <c r="BI12" s="146"/>
      <c r="BJ12" s="138">
        <f t="shared" si="8"/>
        <v>0</v>
      </c>
      <c r="BK12" s="160"/>
      <c r="BL12" s="146"/>
      <c r="BM12" s="146"/>
      <c r="BN12" s="146"/>
      <c r="BO12" s="146"/>
      <c r="BP12" s="138">
        <f t="shared" si="9"/>
        <v>0</v>
      </c>
      <c r="BQ12" s="160"/>
      <c r="BR12" s="146"/>
      <c r="BS12" s="146"/>
      <c r="BT12" s="146"/>
      <c r="BU12" s="146"/>
      <c r="BV12" s="138">
        <f t="shared" si="10"/>
        <v>0</v>
      </c>
      <c r="BW12" s="160"/>
      <c r="BX12" s="146"/>
      <c r="BY12" s="146"/>
      <c r="BZ12" s="146"/>
      <c r="CA12" s="146"/>
      <c r="CB12" s="138">
        <f t="shared" si="11"/>
        <v>0</v>
      </c>
      <c r="CC12" s="160"/>
      <c r="CD12" s="146"/>
      <c r="CE12" s="146"/>
      <c r="CF12" s="146"/>
      <c r="CG12" s="146"/>
      <c r="CH12" s="138">
        <f t="shared" si="12"/>
        <v>0</v>
      </c>
      <c r="CI12" s="160"/>
      <c r="CJ12" s="146"/>
      <c r="CK12" s="146"/>
      <c r="CL12" s="146"/>
      <c r="CM12" s="146"/>
      <c r="CN12" s="138">
        <f t="shared" si="13"/>
        <v>0</v>
      </c>
      <c r="CO12" s="172"/>
      <c r="CP12" s="137"/>
      <c r="CQ12" s="137"/>
      <c r="CR12" s="137"/>
      <c r="CS12" s="137"/>
      <c r="CT12" s="138">
        <f t="shared" si="14"/>
        <v>0</v>
      </c>
      <c r="CU12" s="160"/>
      <c r="CV12" s="146"/>
      <c r="CW12" s="146"/>
      <c r="CX12" s="146"/>
      <c r="CY12" s="146"/>
      <c r="CZ12" s="138">
        <f t="shared" si="15"/>
        <v>0</v>
      </c>
      <c r="DA12" s="172">
        <f t="shared" si="16"/>
        <v>0</v>
      </c>
      <c r="DB12" s="137">
        <f t="shared" si="17"/>
        <v>27950</v>
      </c>
      <c r="DC12" s="137">
        <f t="shared" si="18"/>
        <v>0</v>
      </c>
      <c r="DD12" s="137">
        <f t="shared" si="19"/>
        <v>0</v>
      </c>
      <c r="DE12" s="137">
        <f t="shared" si="20"/>
        <v>266000</v>
      </c>
      <c r="DF12" s="173">
        <f t="shared" si="21"/>
        <v>293950</v>
      </c>
      <c r="DG12" s="172">
        <f t="shared" si="22"/>
        <v>0</v>
      </c>
      <c r="DH12" s="137">
        <f t="shared" si="23"/>
        <v>0</v>
      </c>
      <c r="DI12" s="137">
        <f t="shared" si="24"/>
        <v>0</v>
      </c>
      <c r="DJ12" s="137">
        <f t="shared" si="25"/>
        <v>0</v>
      </c>
      <c r="DK12" s="137">
        <f t="shared" si="26"/>
        <v>0</v>
      </c>
      <c r="DL12" s="173">
        <f t="shared" si="27"/>
        <v>0</v>
      </c>
      <c r="DM12" s="140"/>
      <c r="DN12" s="220"/>
      <c r="DO12" s="220"/>
      <c r="DP12" s="220"/>
      <c r="DQ12" s="140"/>
      <c r="DR12" s="141"/>
      <c r="DS12" s="142"/>
      <c r="DT12" s="146"/>
      <c r="DU12" s="142"/>
      <c r="DV12" s="144"/>
      <c r="DW12" s="145">
        <v>187818</v>
      </c>
      <c r="DX12" s="142" t="s">
        <v>5470</v>
      </c>
      <c r="DY12" s="144">
        <v>44734</v>
      </c>
      <c r="EA12" s="172"/>
      <c r="EB12" s="137"/>
      <c r="EC12" s="137"/>
      <c r="ED12" s="512"/>
      <c r="EE12" s="513"/>
      <c r="EG12" s="495"/>
      <c r="EH12" s="76"/>
      <c r="EI12" s="466"/>
      <c r="EJ12" s="76"/>
      <c r="EK12" s="500"/>
      <c r="EL12" s="81"/>
      <c r="EM12" s="76"/>
      <c r="EN12" s="76"/>
      <c r="EO12" s="76"/>
      <c r="EP12" s="496"/>
      <c r="EQ12" s="81"/>
      <c r="ER12" s="76"/>
      <c r="ES12" s="76"/>
      <c r="ET12" s="76"/>
      <c r="EU12" s="496"/>
    </row>
    <row r="13" spans="1:151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0"/>
        <v>3250</v>
      </c>
      <c r="O13" s="366"/>
      <c r="P13" s="174"/>
      <c r="Q13" s="174"/>
      <c r="R13" s="174"/>
      <c r="S13" s="174"/>
      <c r="T13" s="367">
        <f t="shared" si="1"/>
        <v>0</v>
      </c>
      <c r="U13" s="172"/>
      <c r="V13" s="137"/>
      <c r="W13" s="137"/>
      <c r="X13" s="137"/>
      <c r="Y13" s="137"/>
      <c r="Z13" s="138">
        <f t="shared" si="2"/>
        <v>0</v>
      </c>
      <c r="AA13" s="160"/>
      <c r="AB13" s="146"/>
      <c r="AC13" s="146"/>
      <c r="AD13" s="146"/>
      <c r="AE13" s="146"/>
      <c r="AF13" s="138">
        <f t="shared" si="3"/>
        <v>0</v>
      </c>
      <c r="AG13" s="160"/>
      <c r="AH13" s="146"/>
      <c r="AI13" s="146"/>
      <c r="AJ13" s="146"/>
      <c r="AK13" s="146">
        <v>279000</v>
      </c>
      <c r="AL13" s="138">
        <f t="shared" si="4"/>
        <v>279000</v>
      </c>
      <c r="AM13" s="160"/>
      <c r="AN13" s="146"/>
      <c r="AO13" s="146"/>
      <c r="AP13" s="146"/>
      <c r="AQ13" s="146"/>
      <c r="AR13" s="138">
        <f t="shared" si="5"/>
        <v>0</v>
      </c>
      <c r="AS13" s="205"/>
      <c r="AT13" s="146"/>
      <c r="AU13" s="146"/>
      <c r="AV13" s="146"/>
      <c r="AW13" s="146">
        <v>45000</v>
      </c>
      <c r="AX13" s="138">
        <f t="shared" si="6"/>
        <v>45000</v>
      </c>
      <c r="AY13" s="160"/>
      <c r="AZ13" s="146"/>
      <c r="BA13" s="146"/>
      <c r="BB13" s="146"/>
      <c r="BC13" s="146"/>
      <c r="BD13" s="138">
        <f t="shared" si="7"/>
        <v>0</v>
      </c>
      <c r="BE13" s="160"/>
      <c r="BF13" s="146"/>
      <c r="BG13" s="146"/>
      <c r="BH13" s="146"/>
      <c r="BI13" s="146"/>
      <c r="BJ13" s="138">
        <f t="shared" si="8"/>
        <v>0</v>
      </c>
      <c r="BK13" s="160"/>
      <c r="BL13" s="146"/>
      <c r="BM13" s="146"/>
      <c r="BN13" s="146"/>
      <c r="BO13" s="146"/>
      <c r="BP13" s="138">
        <f t="shared" si="9"/>
        <v>0</v>
      </c>
      <c r="BQ13" s="160"/>
      <c r="BR13" s="146"/>
      <c r="BS13" s="146"/>
      <c r="BT13" s="146"/>
      <c r="BU13" s="146"/>
      <c r="BV13" s="138">
        <f t="shared" si="10"/>
        <v>0</v>
      </c>
      <c r="BW13" s="160"/>
      <c r="BX13" s="146"/>
      <c r="BY13" s="146"/>
      <c r="BZ13" s="146"/>
      <c r="CA13" s="146"/>
      <c r="CB13" s="138">
        <f t="shared" si="11"/>
        <v>0</v>
      </c>
      <c r="CC13" s="160"/>
      <c r="CD13" s="146"/>
      <c r="CE13" s="146"/>
      <c r="CF13" s="146"/>
      <c r="CG13" s="146"/>
      <c r="CH13" s="138">
        <f t="shared" si="12"/>
        <v>0</v>
      </c>
      <c r="CI13" s="160"/>
      <c r="CJ13" s="146"/>
      <c r="CK13" s="146"/>
      <c r="CL13" s="146"/>
      <c r="CM13" s="146"/>
      <c r="CN13" s="138">
        <f t="shared" si="13"/>
        <v>0</v>
      </c>
      <c r="CO13" s="172"/>
      <c r="CP13" s="137"/>
      <c r="CQ13" s="137"/>
      <c r="CR13" s="137"/>
      <c r="CS13" s="137"/>
      <c r="CT13" s="138">
        <f t="shared" si="14"/>
        <v>0</v>
      </c>
      <c r="CU13" s="160"/>
      <c r="CV13" s="146"/>
      <c r="CW13" s="146"/>
      <c r="CX13" s="146"/>
      <c r="CY13" s="146"/>
      <c r="CZ13" s="138">
        <f t="shared" si="15"/>
        <v>0</v>
      </c>
      <c r="DA13" s="172">
        <f t="shared" si="16"/>
        <v>0</v>
      </c>
      <c r="DB13" s="137">
        <f t="shared" si="17"/>
        <v>3250</v>
      </c>
      <c r="DC13" s="137">
        <f t="shared" si="18"/>
        <v>0</v>
      </c>
      <c r="DD13" s="137">
        <f t="shared" si="19"/>
        <v>0</v>
      </c>
      <c r="DE13" s="137">
        <f t="shared" si="20"/>
        <v>324000</v>
      </c>
      <c r="DF13" s="173">
        <f t="shared" si="21"/>
        <v>327250</v>
      </c>
      <c r="DG13" s="172">
        <f t="shared" si="22"/>
        <v>0</v>
      </c>
      <c r="DH13" s="137">
        <f t="shared" si="23"/>
        <v>0</v>
      </c>
      <c r="DI13" s="137">
        <f t="shared" si="24"/>
        <v>0</v>
      </c>
      <c r="DJ13" s="137">
        <f t="shared" si="25"/>
        <v>0</v>
      </c>
      <c r="DK13" s="137">
        <f t="shared" si="26"/>
        <v>0</v>
      </c>
      <c r="DL13" s="173">
        <f t="shared" si="27"/>
        <v>0</v>
      </c>
      <c r="DM13" s="140"/>
      <c r="DN13" s="220"/>
      <c r="DO13" s="220"/>
      <c r="DP13" s="220"/>
      <c r="DQ13" s="140"/>
      <c r="DR13" s="141"/>
      <c r="DS13" s="142"/>
      <c r="DT13" s="146"/>
      <c r="DU13" s="142"/>
      <c r="DV13" s="144"/>
      <c r="DW13" s="145"/>
      <c r="DX13" s="142"/>
      <c r="DY13" s="144"/>
      <c r="EA13" s="172"/>
      <c r="EB13" s="137"/>
      <c r="EC13" s="137"/>
      <c r="ED13" s="512"/>
      <c r="EE13" s="513"/>
      <c r="EG13" s="495"/>
      <c r="EH13" s="76"/>
      <c r="EI13" s="466"/>
      <c r="EJ13" s="76"/>
      <c r="EK13" s="500"/>
      <c r="EL13" s="81"/>
      <c r="EM13" s="76"/>
      <c r="EN13" s="76"/>
      <c r="EO13" s="76"/>
      <c r="EP13" s="496"/>
      <c r="EQ13" s="81"/>
      <c r="ER13" s="76"/>
      <c r="ES13" s="76"/>
      <c r="ET13" s="76"/>
      <c r="EU13" s="496"/>
    </row>
    <row r="14" spans="1:151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0"/>
        <v>3250</v>
      </c>
      <c r="O14" s="366"/>
      <c r="P14" s="174"/>
      <c r="Q14" s="174"/>
      <c r="R14" s="174"/>
      <c r="S14" s="174"/>
      <c r="T14" s="367">
        <f t="shared" si="1"/>
        <v>0</v>
      </c>
      <c r="U14" s="172"/>
      <c r="V14" s="137"/>
      <c r="W14" s="137"/>
      <c r="X14" s="137"/>
      <c r="Y14" s="137"/>
      <c r="Z14" s="138">
        <f t="shared" si="2"/>
        <v>0</v>
      </c>
      <c r="AA14" s="160"/>
      <c r="AB14" s="146"/>
      <c r="AC14" s="146"/>
      <c r="AD14" s="146"/>
      <c r="AE14" s="146"/>
      <c r="AF14" s="138">
        <f t="shared" si="3"/>
        <v>0</v>
      </c>
      <c r="AG14" s="160"/>
      <c r="AH14" s="146"/>
      <c r="AI14" s="146"/>
      <c r="AJ14" s="146"/>
      <c r="AK14" s="146"/>
      <c r="AL14" s="138">
        <f t="shared" si="4"/>
        <v>0</v>
      </c>
      <c r="AM14" s="160"/>
      <c r="AN14" s="146"/>
      <c r="AO14" s="146"/>
      <c r="AP14" s="146"/>
      <c r="AQ14" s="146"/>
      <c r="AR14" s="138">
        <f t="shared" si="5"/>
        <v>0</v>
      </c>
      <c r="AS14" s="205"/>
      <c r="AT14" s="146"/>
      <c r="AU14" s="146"/>
      <c r="AV14" s="146"/>
      <c r="AW14" s="146">
        <v>49000</v>
      </c>
      <c r="AX14" s="138">
        <f t="shared" si="6"/>
        <v>49000</v>
      </c>
      <c r="AY14" s="160"/>
      <c r="AZ14" s="146"/>
      <c r="BA14" s="146"/>
      <c r="BB14" s="146"/>
      <c r="BC14" s="146"/>
      <c r="BD14" s="138">
        <f t="shared" si="7"/>
        <v>0</v>
      </c>
      <c r="BE14" s="160"/>
      <c r="BF14" s="146"/>
      <c r="BG14" s="146"/>
      <c r="BH14" s="146"/>
      <c r="BI14" s="146"/>
      <c r="BJ14" s="138">
        <f t="shared" si="8"/>
        <v>0</v>
      </c>
      <c r="BK14" s="160"/>
      <c r="BL14" s="146"/>
      <c r="BM14" s="146"/>
      <c r="BN14" s="146"/>
      <c r="BO14" s="146"/>
      <c r="BP14" s="138">
        <f t="shared" si="9"/>
        <v>0</v>
      </c>
      <c r="BQ14" s="160"/>
      <c r="BR14" s="146"/>
      <c r="BS14" s="146"/>
      <c r="BT14" s="146"/>
      <c r="BU14" s="146"/>
      <c r="BV14" s="138">
        <f t="shared" si="10"/>
        <v>0</v>
      </c>
      <c r="BW14" s="160"/>
      <c r="BX14" s="146"/>
      <c r="BY14" s="146"/>
      <c r="BZ14" s="146"/>
      <c r="CA14" s="146"/>
      <c r="CB14" s="138">
        <f t="shared" si="11"/>
        <v>0</v>
      </c>
      <c r="CC14" s="160"/>
      <c r="CD14" s="146"/>
      <c r="CE14" s="146"/>
      <c r="CF14" s="146"/>
      <c r="CG14" s="146"/>
      <c r="CH14" s="138">
        <f t="shared" si="12"/>
        <v>0</v>
      </c>
      <c r="CI14" s="160"/>
      <c r="CJ14" s="146"/>
      <c r="CK14" s="146"/>
      <c r="CL14" s="146"/>
      <c r="CM14" s="146"/>
      <c r="CN14" s="138">
        <f t="shared" si="13"/>
        <v>0</v>
      </c>
      <c r="CO14" s="172"/>
      <c r="CP14" s="137"/>
      <c r="CQ14" s="137"/>
      <c r="CR14" s="137"/>
      <c r="CS14" s="137"/>
      <c r="CT14" s="138">
        <f t="shared" si="14"/>
        <v>0</v>
      </c>
      <c r="CU14" s="160"/>
      <c r="CV14" s="146"/>
      <c r="CW14" s="146"/>
      <c r="CX14" s="146"/>
      <c r="CY14" s="146"/>
      <c r="CZ14" s="138">
        <f t="shared" si="15"/>
        <v>0</v>
      </c>
      <c r="DA14" s="172">
        <f t="shared" si="16"/>
        <v>0</v>
      </c>
      <c r="DB14" s="137">
        <f t="shared" si="17"/>
        <v>3250</v>
      </c>
      <c r="DC14" s="137">
        <f t="shared" si="18"/>
        <v>0</v>
      </c>
      <c r="DD14" s="137">
        <f t="shared" si="19"/>
        <v>0</v>
      </c>
      <c r="DE14" s="137">
        <f t="shared" si="20"/>
        <v>49000</v>
      </c>
      <c r="DF14" s="173">
        <f t="shared" si="21"/>
        <v>52250</v>
      </c>
      <c r="DG14" s="172">
        <f t="shared" si="22"/>
        <v>0</v>
      </c>
      <c r="DH14" s="137">
        <f t="shared" si="23"/>
        <v>0</v>
      </c>
      <c r="DI14" s="137">
        <f t="shared" si="24"/>
        <v>0</v>
      </c>
      <c r="DJ14" s="137">
        <f t="shared" si="25"/>
        <v>0</v>
      </c>
      <c r="DK14" s="137">
        <f t="shared" si="26"/>
        <v>0</v>
      </c>
      <c r="DL14" s="173">
        <f t="shared" si="27"/>
        <v>0</v>
      </c>
      <c r="DM14" s="140"/>
      <c r="DN14" s="220"/>
      <c r="DO14" s="220"/>
      <c r="DP14" s="220"/>
      <c r="DQ14" s="140"/>
      <c r="DR14" s="141"/>
      <c r="DS14" s="142"/>
      <c r="DT14" s="146"/>
      <c r="DU14" s="142"/>
      <c r="DV14" s="144"/>
      <c r="DW14" s="145"/>
      <c r="DX14" s="142"/>
      <c r="DY14" s="144"/>
      <c r="EA14" s="172"/>
      <c r="EB14" s="137"/>
      <c r="EC14" s="137"/>
      <c r="ED14" s="512"/>
      <c r="EE14" s="513"/>
      <c r="EG14" s="495"/>
      <c r="EH14" s="76"/>
      <c r="EI14" s="466"/>
      <c r="EJ14" s="76"/>
      <c r="EK14" s="500"/>
      <c r="EL14" s="81"/>
      <c r="EM14" s="76"/>
      <c r="EN14" s="76"/>
      <c r="EO14" s="76"/>
      <c r="EP14" s="496"/>
      <c r="EQ14" s="81"/>
      <c r="ER14" s="76"/>
      <c r="ES14" s="76"/>
      <c r="ET14" s="76"/>
      <c r="EU14" s="496"/>
    </row>
    <row r="15" spans="1:151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0"/>
        <v>3250</v>
      </c>
      <c r="O15" s="366"/>
      <c r="P15" s="174"/>
      <c r="Q15" s="174"/>
      <c r="R15" s="174"/>
      <c r="S15" s="174"/>
      <c r="T15" s="367">
        <f t="shared" si="1"/>
        <v>0</v>
      </c>
      <c r="U15" s="172"/>
      <c r="V15" s="137"/>
      <c r="W15" s="137"/>
      <c r="X15" s="137"/>
      <c r="Y15" s="137"/>
      <c r="Z15" s="138">
        <f t="shared" si="2"/>
        <v>0</v>
      </c>
      <c r="AA15" s="160"/>
      <c r="AB15" s="146"/>
      <c r="AC15" s="146"/>
      <c r="AD15" s="146"/>
      <c r="AE15" s="146"/>
      <c r="AF15" s="138">
        <f t="shared" si="3"/>
        <v>0</v>
      </c>
      <c r="AG15" s="160"/>
      <c r="AH15" s="146"/>
      <c r="AI15" s="146"/>
      <c r="AJ15" s="146"/>
      <c r="AK15" s="146">
        <v>442000</v>
      </c>
      <c r="AL15" s="138">
        <f t="shared" si="4"/>
        <v>442000</v>
      </c>
      <c r="AM15" s="160"/>
      <c r="AN15" s="146"/>
      <c r="AO15" s="146"/>
      <c r="AP15" s="146"/>
      <c r="AQ15" s="146"/>
      <c r="AR15" s="138">
        <f t="shared" si="5"/>
        <v>0</v>
      </c>
      <c r="AS15" s="205"/>
      <c r="AT15" s="146"/>
      <c r="AU15" s="146"/>
      <c r="AV15" s="146"/>
      <c r="AW15" s="146">
        <v>54000</v>
      </c>
      <c r="AX15" s="138">
        <f t="shared" si="6"/>
        <v>54000</v>
      </c>
      <c r="AY15" s="160"/>
      <c r="AZ15" s="146"/>
      <c r="BA15" s="146"/>
      <c r="BB15" s="146"/>
      <c r="BC15" s="146"/>
      <c r="BD15" s="138">
        <f t="shared" si="7"/>
        <v>0</v>
      </c>
      <c r="BE15" s="160"/>
      <c r="BF15" s="146"/>
      <c r="BG15" s="146"/>
      <c r="BH15" s="146"/>
      <c r="BI15" s="146"/>
      <c r="BJ15" s="138">
        <f t="shared" si="8"/>
        <v>0</v>
      </c>
      <c r="BK15" s="160"/>
      <c r="BL15" s="146"/>
      <c r="BM15" s="146"/>
      <c r="BN15" s="146"/>
      <c r="BO15" s="146"/>
      <c r="BP15" s="138">
        <f t="shared" si="9"/>
        <v>0</v>
      </c>
      <c r="BQ15" s="160"/>
      <c r="BR15" s="146"/>
      <c r="BS15" s="146"/>
      <c r="BT15" s="146"/>
      <c r="BU15" s="146"/>
      <c r="BV15" s="138">
        <f t="shared" si="10"/>
        <v>0</v>
      </c>
      <c r="BW15" s="160"/>
      <c r="BX15" s="146"/>
      <c r="BY15" s="146"/>
      <c r="BZ15" s="146"/>
      <c r="CA15" s="146"/>
      <c r="CB15" s="138">
        <f t="shared" si="11"/>
        <v>0</v>
      </c>
      <c r="CC15" s="160"/>
      <c r="CD15" s="146"/>
      <c r="CE15" s="146"/>
      <c r="CF15" s="146"/>
      <c r="CG15" s="146"/>
      <c r="CH15" s="138">
        <f t="shared" si="12"/>
        <v>0</v>
      </c>
      <c r="CI15" s="160"/>
      <c r="CJ15" s="146"/>
      <c r="CK15" s="146"/>
      <c r="CL15" s="146"/>
      <c r="CM15" s="146"/>
      <c r="CN15" s="138">
        <f t="shared" si="13"/>
        <v>0</v>
      </c>
      <c r="CO15" s="172"/>
      <c r="CP15" s="137"/>
      <c r="CQ15" s="137"/>
      <c r="CR15" s="137"/>
      <c r="CS15" s="137">
        <v>1057045</v>
      </c>
      <c r="CT15" s="138">
        <f t="shared" si="14"/>
        <v>1057045</v>
      </c>
      <c r="CU15" s="160"/>
      <c r="CV15" s="146"/>
      <c r="CW15" s="146"/>
      <c r="CX15" s="146"/>
      <c r="CY15" s="146"/>
      <c r="CZ15" s="138">
        <f t="shared" si="15"/>
        <v>0</v>
      </c>
      <c r="DA15" s="172">
        <f t="shared" si="16"/>
        <v>0</v>
      </c>
      <c r="DB15" s="137">
        <f t="shared" si="17"/>
        <v>3250</v>
      </c>
      <c r="DC15" s="137">
        <f t="shared" si="18"/>
        <v>0</v>
      </c>
      <c r="DD15" s="137">
        <f t="shared" si="19"/>
        <v>0</v>
      </c>
      <c r="DE15" s="137">
        <f t="shared" si="20"/>
        <v>1553045</v>
      </c>
      <c r="DF15" s="173">
        <f t="shared" si="21"/>
        <v>1556295</v>
      </c>
      <c r="DG15" s="172">
        <f t="shared" si="22"/>
        <v>0</v>
      </c>
      <c r="DH15" s="137">
        <f t="shared" si="23"/>
        <v>0</v>
      </c>
      <c r="DI15" s="137">
        <f t="shared" si="24"/>
        <v>0</v>
      </c>
      <c r="DJ15" s="137">
        <f t="shared" si="25"/>
        <v>0</v>
      </c>
      <c r="DK15" s="137">
        <f t="shared" si="26"/>
        <v>0</v>
      </c>
      <c r="DL15" s="173">
        <f t="shared" si="27"/>
        <v>0</v>
      </c>
      <c r="DM15" s="140"/>
      <c r="DN15" s="220"/>
      <c r="DO15" s="220"/>
      <c r="DP15" s="220"/>
      <c r="DQ15" s="140"/>
      <c r="DR15" s="141"/>
      <c r="DS15" s="142"/>
      <c r="DT15" s="146"/>
      <c r="DU15" s="142"/>
      <c r="DV15" s="144"/>
      <c r="DW15" s="145">
        <v>117603</v>
      </c>
      <c r="DX15" s="142" t="s">
        <v>5346</v>
      </c>
      <c r="DY15" s="144">
        <v>44659</v>
      </c>
      <c r="EA15" s="172"/>
      <c r="EB15" s="137"/>
      <c r="EC15" s="137"/>
      <c r="ED15" s="512"/>
      <c r="EE15" s="513"/>
      <c r="EG15" s="495"/>
      <c r="EH15" s="76"/>
      <c r="EI15" s="466"/>
      <c r="EJ15" s="76"/>
      <c r="EK15" s="500"/>
      <c r="EL15" s="81"/>
      <c r="EM15" s="76"/>
      <c r="EN15" s="76"/>
      <c r="EO15" s="76"/>
      <c r="EP15" s="496"/>
      <c r="EQ15" s="81"/>
      <c r="ER15" s="76"/>
      <c r="ES15" s="76"/>
      <c r="ET15" s="76"/>
      <c r="EU15" s="496"/>
    </row>
    <row r="16" spans="1:151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0"/>
        <v>37375</v>
      </c>
      <c r="O16" s="366"/>
      <c r="P16" s="174"/>
      <c r="Q16" s="174"/>
      <c r="R16" s="174"/>
      <c r="S16" s="174"/>
      <c r="T16" s="367">
        <f t="shared" si="1"/>
        <v>0</v>
      </c>
      <c r="U16" s="172"/>
      <c r="V16" s="137"/>
      <c r="W16" s="137"/>
      <c r="X16" s="137"/>
      <c r="Y16" s="137"/>
      <c r="Z16" s="138">
        <f t="shared" si="2"/>
        <v>0</v>
      </c>
      <c r="AA16" s="160"/>
      <c r="AB16" s="146"/>
      <c r="AC16" s="146"/>
      <c r="AD16" s="146"/>
      <c r="AE16" s="146"/>
      <c r="AF16" s="138">
        <f t="shared" si="3"/>
        <v>0</v>
      </c>
      <c r="AG16" s="160"/>
      <c r="AH16" s="146"/>
      <c r="AI16" s="146"/>
      <c r="AJ16" s="146"/>
      <c r="AK16" s="146"/>
      <c r="AL16" s="138">
        <f t="shared" si="4"/>
        <v>0</v>
      </c>
      <c r="AM16" s="160"/>
      <c r="AN16" s="146"/>
      <c r="AO16" s="146"/>
      <c r="AP16" s="146"/>
      <c r="AQ16" s="146"/>
      <c r="AR16" s="138">
        <f t="shared" si="5"/>
        <v>0</v>
      </c>
      <c r="AS16" s="205"/>
      <c r="AT16" s="146"/>
      <c r="AU16" s="146"/>
      <c r="AV16" s="146"/>
      <c r="AW16" s="146">
        <v>57000</v>
      </c>
      <c r="AX16" s="138">
        <f t="shared" si="6"/>
        <v>57000</v>
      </c>
      <c r="AY16" s="160"/>
      <c r="AZ16" s="146"/>
      <c r="BA16" s="146"/>
      <c r="BB16" s="146"/>
      <c r="BC16" s="146"/>
      <c r="BD16" s="138">
        <f t="shared" si="7"/>
        <v>0</v>
      </c>
      <c r="BE16" s="160"/>
      <c r="BF16" s="146"/>
      <c r="BG16" s="146"/>
      <c r="BH16" s="146"/>
      <c r="BI16" s="146"/>
      <c r="BJ16" s="138">
        <f t="shared" si="8"/>
        <v>0</v>
      </c>
      <c r="BK16" s="160"/>
      <c r="BL16" s="146"/>
      <c r="BM16" s="146"/>
      <c r="BN16" s="146"/>
      <c r="BO16" s="146"/>
      <c r="BP16" s="138">
        <f t="shared" si="9"/>
        <v>0</v>
      </c>
      <c r="BQ16" s="160"/>
      <c r="BR16" s="146"/>
      <c r="BS16" s="146"/>
      <c r="BT16" s="146"/>
      <c r="BU16" s="146"/>
      <c r="BV16" s="138">
        <f t="shared" si="10"/>
        <v>0</v>
      </c>
      <c r="BW16" s="160"/>
      <c r="BX16" s="146"/>
      <c r="BY16" s="146"/>
      <c r="BZ16" s="146"/>
      <c r="CA16" s="146"/>
      <c r="CB16" s="138">
        <f t="shared" si="11"/>
        <v>0</v>
      </c>
      <c r="CC16" s="160"/>
      <c r="CD16" s="146"/>
      <c r="CE16" s="146"/>
      <c r="CF16" s="146"/>
      <c r="CG16" s="146"/>
      <c r="CH16" s="138">
        <f t="shared" si="12"/>
        <v>0</v>
      </c>
      <c r="CI16" s="160"/>
      <c r="CJ16" s="146"/>
      <c r="CK16" s="146"/>
      <c r="CL16" s="146"/>
      <c r="CM16" s="146"/>
      <c r="CN16" s="138">
        <f t="shared" si="13"/>
        <v>0</v>
      </c>
      <c r="CO16" s="172"/>
      <c r="CP16" s="137"/>
      <c r="CQ16" s="137"/>
      <c r="CR16" s="137"/>
      <c r="CS16" s="137">
        <v>619279</v>
      </c>
      <c r="CT16" s="138">
        <f t="shared" si="14"/>
        <v>619279</v>
      </c>
      <c r="CU16" s="160"/>
      <c r="CV16" s="146"/>
      <c r="CW16" s="146"/>
      <c r="CX16" s="146"/>
      <c r="CY16" s="146"/>
      <c r="CZ16" s="138">
        <f t="shared" si="15"/>
        <v>0</v>
      </c>
      <c r="DA16" s="172">
        <f t="shared" si="16"/>
        <v>0</v>
      </c>
      <c r="DB16" s="137">
        <f t="shared" si="17"/>
        <v>37375</v>
      </c>
      <c r="DC16" s="137">
        <f t="shared" si="18"/>
        <v>0</v>
      </c>
      <c r="DD16" s="137">
        <f t="shared" si="19"/>
        <v>0</v>
      </c>
      <c r="DE16" s="137">
        <f t="shared" si="20"/>
        <v>676279</v>
      </c>
      <c r="DF16" s="173">
        <f t="shared" si="21"/>
        <v>713654</v>
      </c>
      <c r="DG16" s="172">
        <f t="shared" si="22"/>
        <v>0</v>
      </c>
      <c r="DH16" s="137">
        <f t="shared" si="23"/>
        <v>0</v>
      </c>
      <c r="DI16" s="137">
        <f t="shared" si="24"/>
        <v>0</v>
      </c>
      <c r="DJ16" s="137">
        <f t="shared" si="25"/>
        <v>0</v>
      </c>
      <c r="DK16" s="137">
        <f t="shared" si="26"/>
        <v>0</v>
      </c>
      <c r="DL16" s="173">
        <f t="shared" si="27"/>
        <v>0</v>
      </c>
      <c r="DM16" s="140"/>
      <c r="DN16" s="220"/>
      <c r="DO16" s="220"/>
      <c r="DP16" s="220"/>
      <c r="DQ16" s="140"/>
      <c r="DR16" s="141"/>
      <c r="DS16" s="142"/>
      <c r="DT16" s="146"/>
      <c r="DU16" s="142"/>
      <c r="DV16" s="144"/>
      <c r="DW16" s="145"/>
      <c r="DX16" s="142"/>
      <c r="DY16" s="144"/>
      <c r="EA16" s="172"/>
      <c r="EB16" s="137"/>
      <c r="EC16" s="137"/>
      <c r="ED16" s="512"/>
      <c r="EE16" s="513"/>
      <c r="EG16" s="495"/>
      <c r="EH16" s="76"/>
      <c r="EI16" s="466"/>
      <c r="EJ16" s="76"/>
      <c r="EK16" s="500"/>
      <c r="EL16" s="81"/>
      <c r="EM16" s="76"/>
      <c r="EN16" s="76"/>
      <c r="EO16" s="76"/>
      <c r="EP16" s="496"/>
      <c r="EQ16" s="81"/>
      <c r="ER16" s="76"/>
      <c r="ES16" s="76"/>
      <c r="ET16" s="76"/>
      <c r="EU16" s="496"/>
    </row>
    <row r="17" spans="1:151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0"/>
        <v>22750</v>
      </c>
      <c r="O17" s="366"/>
      <c r="P17" s="174"/>
      <c r="Q17" s="174"/>
      <c r="R17" s="174"/>
      <c r="S17" s="174"/>
      <c r="T17" s="367">
        <f t="shared" si="1"/>
        <v>0</v>
      </c>
      <c r="U17" s="172"/>
      <c r="V17" s="137"/>
      <c r="W17" s="137"/>
      <c r="X17" s="137"/>
      <c r="Y17" s="137"/>
      <c r="Z17" s="138">
        <f t="shared" si="2"/>
        <v>0</v>
      </c>
      <c r="AA17" s="160"/>
      <c r="AB17" s="146"/>
      <c r="AC17" s="146"/>
      <c r="AD17" s="146"/>
      <c r="AE17" s="146"/>
      <c r="AF17" s="138">
        <f t="shared" si="3"/>
        <v>0</v>
      </c>
      <c r="AG17" s="160"/>
      <c r="AH17" s="146"/>
      <c r="AI17" s="146"/>
      <c r="AJ17" s="146"/>
      <c r="AK17" s="146">
        <v>470000</v>
      </c>
      <c r="AL17" s="138">
        <f t="shared" si="4"/>
        <v>470000</v>
      </c>
      <c r="AM17" s="160"/>
      <c r="AN17" s="146"/>
      <c r="AO17" s="146"/>
      <c r="AP17" s="146"/>
      <c r="AQ17" s="146"/>
      <c r="AR17" s="138">
        <f t="shared" si="5"/>
        <v>0</v>
      </c>
      <c r="AS17" s="205"/>
      <c r="AT17" s="146"/>
      <c r="AU17" s="146"/>
      <c r="AV17" s="146"/>
      <c r="AW17" s="146">
        <v>64000</v>
      </c>
      <c r="AX17" s="138">
        <f t="shared" si="6"/>
        <v>64000</v>
      </c>
      <c r="AY17" s="160"/>
      <c r="AZ17" s="146"/>
      <c r="BA17" s="146"/>
      <c r="BB17" s="146"/>
      <c r="BC17" s="146"/>
      <c r="BD17" s="138">
        <f t="shared" si="7"/>
        <v>0</v>
      </c>
      <c r="BE17" s="160"/>
      <c r="BF17" s="146"/>
      <c r="BG17" s="146"/>
      <c r="BH17" s="146"/>
      <c r="BI17" s="146"/>
      <c r="BJ17" s="138">
        <f t="shared" si="8"/>
        <v>0</v>
      </c>
      <c r="BK17" s="160"/>
      <c r="BL17" s="146"/>
      <c r="BM17" s="146"/>
      <c r="BN17" s="146"/>
      <c r="BO17" s="146"/>
      <c r="BP17" s="138">
        <f t="shared" si="9"/>
        <v>0</v>
      </c>
      <c r="BQ17" s="160"/>
      <c r="BR17" s="146"/>
      <c r="BS17" s="146"/>
      <c r="BT17" s="146"/>
      <c r="BU17" s="146"/>
      <c r="BV17" s="138">
        <f t="shared" si="10"/>
        <v>0</v>
      </c>
      <c r="BW17" s="160"/>
      <c r="BX17" s="146"/>
      <c r="BY17" s="146"/>
      <c r="BZ17" s="146"/>
      <c r="CA17" s="146"/>
      <c r="CB17" s="138">
        <f t="shared" si="11"/>
        <v>0</v>
      </c>
      <c r="CC17" s="160"/>
      <c r="CD17" s="146"/>
      <c r="CE17" s="146"/>
      <c r="CF17" s="146"/>
      <c r="CG17" s="146"/>
      <c r="CH17" s="138">
        <f t="shared" si="12"/>
        <v>0</v>
      </c>
      <c r="CI17" s="160"/>
      <c r="CJ17" s="146"/>
      <c r="CK17" s="146"/>
      <c r="CL17" s="146"/>
      <c r="CM17" s="146"/>
      <c r="CN17" s="138">
        <f t="shared" si="13"/>
        <v>0</v>
      </c>
      <c r="CO17" s="172"/>
      <c r="CP17" s="137"/>
      <c r="CQ17" s="137"/>
      <c r="CR17" s="137"/>
      <c r="CS17" s="137"/>
      <c r="CT17" s="138">
        <f t="shared" si="14"/>
        <v>0</v>
      </c>
      <c r="CU17" s="160"/>
      <c r="CV17" s="146"/>
      <c r="CW17" s="146"/>
      <c r="CX17" s="146"/>
      <c r="CY17" s="146"/>
      <c r="CZ17" s="138">
        <f t="shared" si="15"/>
        <v>0</v>
      </c>
      <c r="DA17" s="172">
        <f t="shared" si="16"/>
        <v>0</v>
      </c>
      <c r="DB17" s="137">
        <f t="shared" si="17"/>
        <v>22750</v>
      </c>
      <c r="DC17" s="137">
        <f t="shared" si="18"/>
        <v>0</v>
      </c>
      <c r="DD17" s="137">
        <f t="shared" si="19"/>
        <v>0</v>
      </c>
      <c r="DE17" s="137">
        <f t="shared" si="20"/>
        <v>534000</v>
      </c>
      <c r="DF17" s="173">
        <f t="shared" si="21"/>
        <v>556750</v>
      </c>
      <c r="DG17" s="172">
        <f t="shared" si="22"/>
        <v>0</v>
      </c>
      <c r="DH17" s="137">
        <f t="shared" si="23"/>
        <v>0</v>
      </c>
      <c r="DI17" s="137">
        <f t="shared" si="24"/>
        <v>0</v>
      </c>
      <c r="DJ17" s="137">
        <f t="shared" si="25"/>
        <v>0</v>
      </c>
      <c r="DK17" s="137">
        <f t="shared" si="26"/>
        <v>0</v>
      </c>
      <c r="DL17" s="173">
        <f t="shared" si="27"/>
        <v>0</v>
      </c>
      <c r="DM17" s="140"/>
      <c r="DN17" s="220"/>
      <c r="DO17" s="220"/>
      <c r="DP17" s="220"/>
      <c r="DQ17" s="140"/>
      <c r="DR17" s="141"/>
      <c r="DS17" s="142"/>
      <c r="DT17" s="146"/>
      <c r="DU17" s="142"/>
      <c r="DV17" s="144"/>
      <c r="DW17" s="145"/>
      <c r="DX17" s="142"/>
      <c r="DY17" s="144"/>
      <c r="EA17" s="172"/>
      <c r="EB17" s="137"/>
      <c r="EC17" s="137"/>
      <c r="ED17" s="512"/>
      <c r="EE17" s="513"/>
      <c r="EG17" s="495"/>
      <c r="EH17" s="76"/>
      <c r="EI17" s="466"/>
      <c r="EJ17" s="76"/>
      <c r="EK17" s="500"/>
      <c r="EL17" s="81"/>
      <c r="EM17" s="76"/>
      <c r="EN17" s="76"/>
      <c r="EO17" s="76"/>
      <c r="EP17" s="496"/>
      <c r="EQ17" s="81"/>
      <c r="ER17" s="76"/>
      <c r="ES17" s="76"/>
      <c r="ET17" s="76"/>
      <c r="EU17" s="496"/>
    </row>
    <row r="18" spans="1:151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0"/>
        <v>53300</v>
      </c>
      <c r="O18" s="366"/>
      <c r="P18" s="174"/>
      <c r="Q18" s="174"/>
      <c r="R18" s="174"/>
      <c r="S18" s="174"/>
      <c r="T18" s="367">
        <f t="shared" si="1"/>
        <v>0</v>
      </c>
      <c r="U18" s="172"/>
      <c r="V18" s="137"/>
      <c r="W18" s="137"/>
      <c r="X18" s="137"/>
      <c r="Y18" s="137"/>
      <c r="Z18" s="138">
        <f t="shared" si="2"/>
        <v>0</v>
      </c>
      <c r="AA18" s="160"/>
      <c r="AB18" s="146"/>
      <c r="AC18" s="146"/>
      <c r="AD18" s="146"/>
      <c r="AE18" s="146"/>
      <c r="AF18" s="138">
        <f t="shared" si="3"/>
        <v>0</v>
      </c>
      <c r="AG18" s="160"/>
      <c r="AH18" s="146"/>
      <c r="AI18" s="146"/>
      <c r="AJ18" s="146"/>
      <c r="AK18" s="146"/>
      <c r="AL18" s="138">
        <f t="shared" si="4"/>
        <v>0</v>
      </c>
      <c r="AM18" s="160"/>
      <c r="AN18" s="146"/>
      <c r="AO18" s="146"/>
      <c r="AP18" s="146"/>
      <c r="AQ18" s="146"/>
      <c r="AR18" s="138">
        <f t="shared" si="5"/>
        <v>0</v>
      </c>
      <c r="AS18" s="205"/>
      <c r="AT18" s="146"/>
      <c r="AU18" s="146"/>
      <c r="AV18" s="146"/>
      <c r="AW18" s="146">
        <v>82000</v>
      </c>
      <c r="AX18" s="138">
        <f t="shared" si="6"/>
        <v>82000</v>
      </c>
      <c r="AY18" s="160"/>
      <c r="AZ18" s="146"/>
      <c r="BA18" s="146"/>
      <c r="BB18" s="146"/>
      <c r="BC18" s="146"/>
      <c r="BD18" s="138">
        <f t="shared" si="7"/>
        <v>0</v>
      </c>
      <c r="BE18" s="160"/>
      <c r="BF18" s="146"/>
      <c r="BG18" s="146"/>
      <c r="BH18" s="146"/>
      <c r="BI18" s="146"/>
      <c r="BJ18" s="138">
        <f t="shared" si="8"/>
        <v>0</v>
      </c>
      <c r="BK18" s="160"/>
      <c r="BL18" s="146"/>
      <c r="BM18" s="146"/>
      <c r="BN18" s="146"/>
      <c r="BO18" s="146"/>
      <c r="BP18" s="138">
        <f t="shared" si="9"/>
        <v>0</v>
      </c>
      <c r="BQ18" s="160"/>
      <c r="BR18" s="146"/>
      <c r="BS18" s="146"/>
      <c r="BT18" s="146"/>
      <c r="BU18" s="146"/>
      <c r="BV18" s="138">
        <f t="shared" si="10"/>
        <v>0</v>
      </c>
      <c r="BW18" s="160"/>
      <c r="BX18" s="146"/>
      <c r="BY18" s="146"/>
      <c r="BZ18" s="146"/>
      <c r="CA18" s="146"/>
      <c r="CB18" s="138">
        <f t="shared" si="11"/>
        <v>0</v>
      </c>
      <c r="CC18" s="160"/>
      <c r="CD18" s="146"/>
      <c r="CE18" s="146"/>
      <c r="CF18" s="146"/>
      <c r="CG18" s="146"/>
      <c r="CH18" s="138">
        <f t="shared" si="12"/>
        <v>0</v>
      </c>
      <c r="CI18" s="160"/>
      <c r="CJ18" s="146"/>
      <c r="CK18" s="146"/>
      <c r="CL18" s="146"/>
      <c r="CM18" s="146"/>
      <c r="CN18" s="138">
        <f t="shared" si="13"/>
        <v>0</v>
      </c>
      <c r="CO18" s="172"/>
      <c r="CP18" s="137"/>
      <c r="CQ18" s="137"/>
      <c r="CR18" s="137"/>
      <c r="CS18" s="137"/>
      <c r="CT18" s="138">
        <f t="shared" si="14"/>
        <v>0</v>
      </c>
      <c r="CU18" s="160"/>
      <c r="CV18" s="146"/>
      <c r="CW18" s="146"/>
      <c r="CX18" s="146"/>
      <c r="CY18" s="146"/>
      <c r="CZ18" s="138">
        <f t="shared" si="15"/>
        <v>0</v>
      </c>
      <c r="DA18" s="172">
        <f t="shared" si="16"/>
        <v>0</v>
      </c>
      <c r="DB18" s="137">
        <f t="shared" si="17"/>
        <v>53300</v>
      </c>
      <c r="DC18" s="137">
        <f t="shared" si="18"/>
        <v>0</v>
      </c>
      <c r="DD18" s="137">
        <f t="shared" si="19"/>
        <v>0</v>
      </c>
      <c r="DE18" s="137">
        <f t="shared" si="20"/>
        <v>82000</v>
      </c>
      <c r="DF18" s="173">
        <f t="shared" si="21"/>
        <v>135300</v>
      </c>
      <c r="DG18" s="172">
        <f t="shared" si="22"/>
        <v>0</v>
      </c>
      <c r="DH18" s="137">
        <f t="shared" si="23"/>
        <v>0</v>
      </c>
      <c r="DI18" s="137">
        <f t="shared" si="24"/>
        <v>0</v>
      </c>
      <c r="DJ18" s="137">
        <f t="shared" si="25"/>
        <v>0</v>
      </c>
      <c r="DK18" s="137">
        <f t="shared" si="26"/>
        <v>0</v>
      </c>
      <c r="DL18" s="173">
        <f t="shared" si="27"/>
        <v>0</v>
      </c>
      <c r="DM18" s="140"/>
      <c r="DN18" s="220"/>
      <c r="DO18" s="220"/>
      <c r="DP18" s="220"/>
      <c r="DQ18" s="140"/>
      <c r="DR18" s="141"/>
      <c r="DS18" s="142"/>
      <c r="DT18" s="146"/>
      <c r="DU18" s="142"/>
      <c r="DV18" s="144"/>
      <c r="DW18" s="145"/>
      <c r="DX18" s="142"/>
      <c r="DY18" s="144"/>
      <c r="EA18" s="172"/>
      <c r="EB18" s="137"/>
      <c r="EC18" s="137"/>
      <c r="ED18" s="512"/>
      <c r="EE18" s="513"/>
      <c r="EG18" s="495"/>
      <c r="EH18" s="76"/>
      <c r="EI18" s="466"/>
      <c r="EJ18" s="76"/>
      <c r="EK18" s="500"/>
      <c r="EL18" s="81"/>
      <c r="EM18" s="76"/>
      <c r="EN18" s="76"/>
      <c r="EO18" s="76"/>
      <c r="EP18" s="496"/>
      <c r="EQ18" s="81"/>
      <c r="ER18" s="76"/>
      <c r="ES18" s="76"/>
      <c r="ET18" s="76"/>
      <c r="EU18" s="496"/>
    </row>
    <row r="19" spans="1:151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0"/>
        <v>42575</v>
      </c>
      <c r="O19" s="366"/>
      <c r="P19" s="174"/>
      <c r="Q19" s="174"/>
      <c r="R19" s="174"/>
      <c r="S19" s="174"/>
      <c r="T19" s="367">
        <f t="shared" si="1"/>
        <v>0</v>
      </c>
      <c r="U19" s="172"/>
      <c r="V19" s="137"/>
      <c r="W19" s="137"/>
      <c r="X19" s="137"/>
      <c r="Y19" s="137"/>
      <c r="Z19" s="138">
        <f t="shared" si="2"/>
        <v>0</v>
      </c>
      <c r="AA19" s="160"/>
      <c r="AB19" s="146"/>
      <c r="AC19" s="146"/>
      <c r="AD19" s="146"/>
      <c r="AE19" s="146"/>
      <c r="AF19" s="138">
        <f t="shared" si="3"/>
        <v>0</v>
      </c>
      <c r="AG19" s="160"/>
      <c r="AH19" s="146"/>
      <c r="AI19" s="146"/>
      <c r="AJ19" s="146"/>
      <c r="AK19" s="146"/>
      <c r="AL19" s="138">
        <f t="shared" si="4"/>
        <v>0</v>
      </c>
      <c r="AM19" s="160"/>
      <c r="AN19" s="146"/>
      <c r="AO19" s="146"/>
      <c r="AP19" s="146"/>
      <c r="AQ19" s="146"/>
      <c r="AR19" s="138">
        <f t="shared" si="5"/>
        <v>0</v>
      </c>
      <c r="AS19" s="205"/>
      <c r="AT19" s="146"/>
      <c r="AU19" s="146"/>
      <c r="AV19" s="146"/>
      <c r="AW19" s="146">
        <v>66000</v>
      </c>
      <c r="AX19" s="138">
        <f t="shared" si="6"/>
        <v>66000</v>
      </c>
      <c r="AY19" s="160"/>
      <c r="AZ19" s="146"/>
      <c r="BA19" s="146"/>
      <c r="BB19" s="146"/>
      <c r="BC19" s="146"/>
      <c r="BD19" s="138">
        <f t="shared" si="7"/>
        <v>0</v>
      </c>
      <c r="BE19" s="160"/>
      <c r="BF19" s="146"/>
      <c r="BG19" s="146"/>
      <c r="BH19" s="146"/>
      <c r="BI19" s="146"/>
      <c r="BJ19" s="138">
        <f t="shared" si="8"/>
        <v>0</v>
      </c>
      <c r="BK19" s="160"/>
      <c r="BL19" s="146"/>
      <c r="BM19" s="146"/>
      <c r="BN19" s="146"/>
      <c r="BO19" s="146"/>
      <c r="BP19" s="138">
        <f t="shared" si="9"/>
        <v>0</v>
      </c>
      <c r="BQ19" s="160"/>
      <c r="BR19" s="146"/>
      <c r="BS19" s="146"/>
      <c r="BT19" s="146"/>
      <c r="BU19" s="146"/>
      <c r="BV19" s="138">
        <f t="shared" si="10"/>
        <v>0</v>
      </c>
      <c r="BW19" s="160"/>
      <c r="BX19" s="146"/>
      <c r="BY19" s="146"/>
      <c r="BZ19" s="146"/>
      <c r="CA19" s="146"/>
      <c r="CB19" s="138">
        <f t="shared" si="11"/>
        <v>0</v>
      </c>
      <c r="CC19" s="160"/>
      <c r="CD19" s="146"/>
      <c r="CE19" s="146"/>
      <c r="CF19" s="146"/>
      <c r="CG19" s="146"/>
      <c r="CH19" s="138">
        <f t="shared" si="12"/>
        <v>0</v>
      </c>
      <c r="CI19" s="160"/>
      <c r="CJ19" s="146"/>
      <c r="CK19" s="146"/>
      <c r="CL19" s="146"/>
      <c r="CM19" s="146"/>
      <c r="CN19" s="138">
        <f t="shared" si="13"/>
        <v>0</v>
      </c>
      <c r="CO19" s="172"/>
      <c r="CP19" s="137"/>
      <c r="CQ19" s="137"/>
      <c r="CR19" s="137"/>
      <c r="CS19" s="137"/>
      <c r="CT19" s="138">
        <f t="shared" si="14"/>
        <v>0</v>
      </c>
      <c r="CU19" s="160"/>
      <c r="CV19" s="146"/>
      <c r="CW19" s="146"/>
      <c r="CX19" s="146"/>
      <c r="CY19" s="146"/>
      <c r="CZ19" s="138">
        <f t="shared" si="15"/>
        <v>0</v>
      </c>
      <c r="DA19" s="172">
        <f t="shared" si="16"/>
        <v>0</v>
      </c>
      <c r="DB19" s="137">
        <f t="shared" si="17"/>
        <v>42575</v>
      </c>
      <c r="DC19" s="137">
        <f t="shared" si="18"/>
        <v>0</v>
      </c>
      <c r="DD19" s="137">
        <f t="shared" si="19"/>
        <v>0</v>
      </c>
      <c r="DE19" s="137">
        <f t="shared" si="20"/>
        <v>66000</v>
      </c>
      <c r="DF19" s="173">
        <f t="shared" si="21"/>
        <v>108575</v>
      </c>
      <c r="DG19" s="172">
        <f t="shared" si="22"/>
        <v>0</v>
      </c>
      <c r="DH19" s="137">
        <f t="shared" si="23"/>
        <v>0</v>
      </c>
      <c r="DI19" s="137">
        <f t="shared" si="24"/>
        <v>0</v>
      </c>
      <c r="DJ19" s="137">
        <f t="shared" si="25"/>
        <v>0</v>
      </c>
      <c r="DK19" s="137">
        <f t="shared" si="26"/>
        <v>0</v>
      </c>
      <c r="DL19" s="173">
        <f t="shared" si="27"/>
        <v>0</v>
      </c>
      <c r="DM19" s="140"/>
      <c r="DN19" s="220"/>
      <c r="DO19" s="220"/>
      <c r="DP19" s="220"/>
      <c r="DQ19" s="140"/>
      <c r="DR19" s="141"/>
      <c r="DS19" s="142"/>
      <c r="DT19" s="146"/>
      <c r="DU19" s="142"/>
      <c r="DV19" s="144"/>
      <c r="DW19" s="145"/>
      <c r="DX19" s="142"/>
      <c r="DY19" s="144"/>
      <c r="EA19" s="172"/>
      <c r="EB19" s="137"/>
      <c r="EC19" s="137"/>
      <c r="ED19" s="512"/>
      <c r="EE19" s="513"/>
      <c r="EG19" s="495"/>
      <c r="EH19" s="76"/>
      <c r="EI19" s="466"/>
      <c r="EJ19" s="76"/>
      <c r="EK19" s="500"/>
      <c r="EL19" s="81"/>
      <c r="EM19" s="76"/>
      <c r="EN19" s="76"/>
      <c r="EO19" s="76"/>
      <c r="EP19" s="496"/>
      <c r="EQ19" s="81"/>
      <c r="ER19" s="76"/>
      <c r="ES19" s="76"/>
      <c r="ET19" s="76"/>
      <c r="EU19" s="496"/>
    </row>
    <row r="20" spans="1:151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0"/>
        <v>3250</v>
      </c>
      <c r="O20" s="366"/>
      <c r="P20" s="174"/>
      <c r="Q20" s="174"/>
      <c r="R20" s="174"/>
      <c r="S20" s="174"/>
      <c r="T20" s="367">
        <f t="shared" si="1"/>
        <v>0</v>
      </c>
      <c r="U20" s="172"/>
      <c r="V20" s="137"/>
      <c r="W20" s="137"/>
      <c r="X20" s="137"/>
      <c r="Y20" s="137"/>
      <c r="Z20" s="138">
        <f t="shared" si="2"/>
        <v>0</v>
      </c>
      <c r="AA20" s="160"/>
      <c r="AB20" s="146"/>
      <c r="AC20" s="146"/>
      <c r="AD20" s="146"/>
      <c r="AE20" s="146"/>
      <c r="AF20" s="138">
        <f t="shared" si="3"/>
        <v>0</v>
      </c>
      <c r="AG20" s="160"/>
      <c r="AH20" s="146"/>
      <c r="AI20" s="146"/>
      <c r="AJ20" s="146"/>
      <c r="AK20" s="146"/>
      <c r="AL20" s="138">
        <f t="shared" si="4"/>
        <v>0</v>
      </c>
      <c r="AM20" s="160"/>
      <c r="AN20" s="146"/>
      <c r="AO20" s="146"/>
      <c r="AP20" s="146"/>
      <c r="AQ20" s="146"/>
      <c r="AR20" s="138">
        <f t="shared" si="5"/>
        <v>0</v>
      </c>
      <c r="AS20" s="205"/>
      <c r="AT20" s="146"/>
      <c r="AU20" s="146"/>
      <c r="AV20" s="146"/>
      <c r="AW20" s="146">
        <v>55000</v>
      </c>
      <c r="AX20" s="138">
        <f t="shared" si="6"/>
        <v>55000</v>
      </c>
      <c r="AY20" s="160"/>
      <c r="AZ20" s="146"/>
      <c r="BA20" s="146"/>
      <c r="BB20" s="146"/>
      <c r="BC20" s="146"/>
      <c r="BD20" s="138">
        <f t="shared" si="7"/>
        <v>0</v>
      </c>
      <c r="BE20" s="160"/>
      <c r="BF20" s="146"/>
      <c r="BG20" s="146"/>
      <c r="BH20" s="146"/>
      <c r="BI20" s="146"/>
      <c r="BJ20" s="138">
        <f t="shared" si="8"/>
        <v>0</v>
      </c>
      <c r="BK20" s="160"/>
      <c r="BL20" s="146"/>
      <c r="BM20" s="146"/>
      <c r="BN20" s="146"/>
      <c r="BO20" s="146"/>
      <c r="BP20" s="138">
        <f t="shared" si="9"/>
        <v>0</v>
      </c>
      <c r="BQ20" s="160"/>
      <c r="BR20" s="146"/>
      <c r="BS20" s="146"/>
      <c r="BT20" s="146"/>
      <c r="BU20" s="146"/>
      <c r="BV20" s="138">
        <f t="shared" si="10"/>
        <v>0</v>
      </c>
      <c r="BW20" s="160"/>
      <c r="BX20" s="146"/>
      <c r="BY20" s="146"/>
      <c r="BZ20" s="146"/>
      <c r="CA20" s="146"/>
      <c r="CB20" s="138">
        <f t="shared" si="11"/>
        <v>0</v>
      </c>
      <c r="CC20" s="160"/>
      <c r="CD20" s="146"/>
      <c r="CE20" s="146"/>
      <c r="CF20" s="146"/>
      <c r="CG20" s="146"/>
      <c r="CH20" s="138">
        <f t="shared" si="12"/>
        <v>0</v>
      </c>
      <c r="CI20" s="160"/>
      <c r="CJ20" s="146"/>
      <c r="CK20" s="146"/>
      <c r="CL20" s="146"/>
      <c r="CM20" s="146"/>
      <c r="CN20" s="138">
        <f t="shared" si="13"/>
        <v>0</v>
      </c>
      <c r="CO20" s="172"/>
      <c r="CP20" s="137"/>
      <c r="CQ20" s="137"/>
      <c r="CR20" s="137"/>
      <c r="CS20" s="137"/>
      <c r="CT20" s="138">
        <f t="shared" si="14"/>
        <v>0</v>
      </c>
      <c r="CU20" s="160"/>
      <c r="CV20" s="146"/>
      <c r="CW20" s="146"/>
      <c r="CX20" s="146"/>
      <c r="CY20" s="146"/>
      <c r="CZ20" s="138">
        <f t="shared" si="15"/>
        <v>0</v>
      </c>
      <c r="DA20" s="172">
        <f t="shared" si="16"/>
        <v>0</v>
      </c>
      <c r="DB20" s="137">
        <f t="shared" si="17"/>
        <v>3250</v>
      </c>
      <c r="DC20" s="137">
        <f t="shared" si="18"/>
        <v>0</v>
      </c>
      <c r="DD20" s="137">
        <f t="shared" si="19"/>
        <v>0</v>
      </c>
      <c r="DE20" s="137">
        <f t="shared" si="20"/>
        <v>55000</v>
      </c>
      <c r="DF20" s="173">
        <f t="shared" si="21"/>
        <v>58250</v>
      </c>
      <c r="DG20" s="172">
        <f t="shared" si="22"/>
        <v>0</v>
      </c>
      <c r="DH20" s="137">
        <f t="shared" si="23"/>
        <v>0</v>
      </c>
      <c r="DI20" s="137">
        <f t="shared" si="24"/>
        <v>0</v>
      </c>
      <c r="DJ20" s="137">
        <f t="shared" si="25"/>
        <v>0</v>
      </c>
      <c r="DK20" s="137">
        <f t="shared" si="26"/>
        <v>0</v>
      </c>
      <c r="DL20" s="173">
        <f t="shared" si="27"/>
        <v>0</v>
      </c>
      <c r="DM20" s="140"/>
      <c r="DN20" s="220"/>
      <c r="DO20" s="220"/>
      <c r="DP20" s="220"/>
      <c r="DQ20" s="140"/>
      <c r="DR20" s="141"/>
      <c r="DS20" s="142"/>
      <c r="DT20" s="146"/>
      <c r="DU20" s="142"/>
      <c r="DV20" s="144"/>
      <c r="DW20" s="145">
        <v>79680</v>
      </c>
      <c r="DX20" s="142" t="s">
        <v>4885</v>
      </c>
      <c r="DY20" s="144">
        <v>44596</v>
      </c>
      <c r="EA20" s="172"/>
      <c r="EB20" s="137"/>
      <c r="EC20" s="137"/>
      <c r="ED20" s="512"/>
      <c r="EE20" s="513"/>
      <c r="EG20" s="495"/>
      <c r="EH20" s="76"/>
      <c r="EI20" s="466"/>
      <c r="EJ20" s="76"/>
      <c r="EK20" s="500"/>
      <c r="EL20" s="81"/>
      <c r="EM20" s="76"/>
      <c r="EN20" s="76"/>
      <c r="EO20" s="76"/>
      <c r="EP20" s="496"/>
      <c r="EQ20" s="81"/>
      <c r="ER20" s="76"/>
      <c r="ES20" s="76"/>
      <c r="ET20" s="76"/>
      <c r="EU20" s="496"/>
    </row>
    <row r="21" spans="1:151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0"/>
        <v>102375</v>
      </c>
      <c r="O21" s="366"/>
      <c r="P21" s="174"/>
      <c r="Q21" s="174"/>
      <c r="R21" s="174"/>
      <c r="S21" s="174"/>
      <c r="T21" s="367">
        <f t="shared" si="1"/>
        <v>0</v>
      </c>
      <c r="U21" s="172"/>
      <c r="V21" s="137"/>
      <c r="W21" s="137"/>
      <c r="X21" s="137"/>
      <c r="Y21" s="137"/>
      <c r="Z21" s="138">
        <f t="shared" si="2"/>
        <v>0</v>
      </c>
      <c r="AA21" s="160"/>
      <c r="AB21" s="146"/>
      <c r="AC21" s="146"/>
      <c r="AD21" s="146"/>
      <c r="AE21" s="146"/>
      <c r="AF21" s="138">
        <f t="shared" si="3"/>
        <v>0</v>
      </c>
      <c r="AG21" s="160"/>
      <c r="AH21" s="146"/>
      <c r="AI21" s="146"/>
      <c r="AJ21" s="146"/>
      <c r="AK21" s="146"/>
      <c r="AL21" s="138">
        <f t="shared" si="4"/>
        <v>0</v>
      </c>
      <c r="AM21" s="160"/>
      <c r="AN21" s="146"/>
      <c r="AO21" s="146"/>
      <c r="AP21" s="146"/>
      <c r="AQ21" s="146"/>
      <c r="AR21" s="138">
        <f t="shared" si="5"/>
        <v>0</v>
      </c>
      <c r="AS21" s="205"/>
      <c r="AT21" s="146"/>
      <c r="AU21" s="146"/>
      <c r="AV21" s="146"/>
      <c r="AW21" s="146">
        <v>69000</v>
      </c>
      <c r="AX21" s="138">
        <f t="shared" si="6"/>
        <v>69000</v>
      </c>
      <c r="AY21" s="160"/>
      <c r="AZ21" s="146"/>
      <c r="BA21" s="146"/>
      <c r="BB21" s="146"/>
      <c r="BC21" s="146"/>
      <c r="BD21" s="138">
        <f t="shared" si="7"/>
        <v>0</v>
      </c>
      <c r="BE21" s="160"/>
      <c r="BF21" s="146"/>
      <c r="BG21" s="146"/>
      <c r="BH21" s="146"/>
      <c r="BI21" s="146"/>
      <c r="BJ21" s="138">
        <f t="shared" si="8"/>
        <v>0</v>
      </c>
      <c r="BK21" s="160"/>
      <c r="BL21" s="146"/>
      <c r="BM21" s="146"/>
      <c r="BN21" s="146"/>
      <c r="BO21" s="146"/>
      <c r="BP21" s="138">
        <f t="shared" si="9"/>
        <v>0</v>
      </c>
      <c r="BQ21" s="160"/>
      <c r="BR21" s="146"/>
      <c r="BS21" s="146"/>
      <c r="BT21" s="146"/>
      <c r="BU21" s="146"/>
      <c r="BV21" s="138">
        <f t="shared" si="10"/>
        <v>0</v>
      </c>
      <c r="BW21" s="160"/>
      <c r="BX21" s="146"/>
      <c r="BY21" s="146"/>
      <c r="BZ21" s="146"/>
      <c r="CA21" s="146"/>
      <c r="CB21" s="138">
        <f t="shared" si="11"/>
        <v>0</v>
      </c>
      <c r="CC21" s="160"/>
      <c r="CD21" s="146"/>
      <c r="CE21" s="146"/>
      <c r="CF21" s="146"/>
      <c r="CG21" s="146"/>
      <c r="CH21" s="138">
        <f t="shared" si="12"/>
        <v>0</v>
      </c>
      <c r="CI21" s="160"/>
      <c r="CJ21" s="146"/>
      <c r="CK21" s="146"/>
      <c r="CL21" s="146"/>
      <c r="CM21" s="146"/>
      <c r="CN21" s="138">
        <f t="shared" si="13"/>
        <v>0</v>
      </c>
      <c r="CO21" s="172"/>
      <c r="CP21" s="137"/>
      <c r="CQ21" s="137"/>
      <c r="CR21" s="137"/>
      <c r="CS21" s="137"/>
      <c r="CT21" s="138">
        <f t="shared" si="14"/>
        <v>0</v>
      </c>
      <c r="CU21" s="160"/>
      <c r="CV21" s="146"/>
      <c r="CW21" s="146"/>
      <c r="CX21" s="146"/>
      <c r="CY21" s="146"/>
      <c r="CZ21" s="138">
        <f t="shared" si="15"/>
        <v>0</v>
      </c>
      <c r="DA21" s="172">
        <f t="shared" si="16"/>
        <v>0</v>
      </c>
      <c r="DB21" s="137">
        <f t="shared" si="17"/>
        <v>102375</v>
      </c>
      <c r="DC21" s="137">
        <f t="shared" si="18"/>
        <v>0</v>
      </c>
      <c r="DD21" s="137">
        <f t="shared" si="19"/>
        <v>0</v>
      </c>
      <c r="DE21" s="137">
        <f t="shared" si="20"/>
        <v>69000</v>
      </c>
      <c r="DF21" s="173">
        <f t="shared" si="21"/>
        <v>171375</v>
      </c>
      <c r="DG21" s="172">
        <f t="shared" si="22"/>
        <v>0</v>
      </c>
      <c r="DH21" s="137">
        <f t="shared" si="23"/>
        <v>0</v>
      </c>
      <c r="DI21" s="137">
        <f t="shared" si="24"/>
        <v>0</v>
      </c>
      <c r="DJ21" s="137">
        <f t="shared" si="25"/>
        <v>0</v>
      </c>
      <c r="DK21" s="137">
        <f t="shared" si="26"/>
        <v>0</v>
      </c>
      <c r="DL21" s="173">
        <f t="shared" si="27"/>
        <v>0</v>
      </c>
      <c r="DM21" s="140"/>
      <c r="DN21" s="220"/>
      <c r="DO21" s="220"/>
      <c r="DP21" s="220"/>
      <c r="DQ21" s="140"/>
      <c r="DR21" s="141"/>
      <c r="DS21" s="142"/>
      <c r="DT21" s="146"/>
      <c r="DU21" s="142"/>
      <c r="DV21" s="144"/>
      <c r="DW21" s="145"/>
      <c r="DX21" s="142"/>
      <c r="DY21" s="144"/>
      <c r="EA21" s="172"/>
      <c r="EB21" s="137"/>
      <c r="EC21" s="137"/>
      <c r="ED21" s="512"/>
      <c r="EE21" s="513"/>
      <c r="EG21" s="495"/>
      <c r="EH21" s="76"/>
      <c r="EI21" s="466"/>
      <c r="EJ21" s="76"/>
      <c r="EK21" s="500"/>
      <c r="EL21" s="81"/>
      <c r="EM21" s="76"/>
      <c r="EN21" s="76"/>
      <c r="EO21" s="76"/>
      <c r="EP21" s="496"/>
      <c r="EQ21" s="81"/>
      <c r="ER21" s="76"/>
      <c r="ES21" s="76"/>
      <c r="ET21" s="76"/>
      <c r="EU21" s="496"/>
    </row>
    <row r="22" spans="1:151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0"/>
        <v>87100</v>
      </c>
      <c r="O22" s="366"/>
      <c r="P22" s="174"/>
      <c r="Q22" s="174"/>
      <c r="R22" s="174"/>
      <c r="S22" s="174"/>
      <c r="T22" s="367">
        <f t="shared" si="1"/>
        <v>0</v>
      </c>
      <c r="U22" s="172"/>
      <c r="V22" s="137"/>
      <c r="W22" s="137"/>
      <c r="X22" s="137"/>
      <c r="Y22" s="137"/>
      <c r="Z22" s="138">
        <f t="shared" si="2"/>
        <v>0</v>
      </c>
      <c r="AA22" s="160"/>
      <c r="AB22" s="146"/>
      <c r="AC22" s="146"/>
      <c r="AD22" s="146"/>
      <c r="AE22" s="146"/>
      <c r="AF22" s="138">
        <f t="shared" si="3"/>
        <v>0</v>
      </c>
      <c r="AG22" s="160"/>
      <c r="AH22" s="146"/>
      <c r="AI22" s="146"/>
      <c r="AJ22" s="146"/>
      <c r="AK22" s="146"/>
      <c r="AL22" s="138">
        <f t="shared" si="4"/>
        <v>0</v>
      </c>
      <c r="AM22" s="160"/>
      <c r="AN22" s="146"/>
      <c r="AO22" s="146"/>
      <c r="AP22" s="146"/>
      <c r="AQ22" s="146"/>
      <c r="AR22" s="138">
        <f t="shared" si="5"/>
        <v>0</v>
      </c>
      <c r="AS22" s="205"/>
      <c r="AT22" s="146"/>
      <c r="AU22" s="146"/>
      <c r="AV22" s="146"/>
      <c r="AW22" s="146">
        <v>68000</v>
      </c>
      <c r="AX22" s="138">
        <f t="shared" si="6"/>
        <v>68000</v>
      </c>
      <c r="AY22" s="160"/>
      <c r="AZ22" s="146"/>
      <c r="BA22" s="146"/>
      <c r="BB22" s="146"/>
      <c r="BC22" s="146"/>
      <c r="BD22" s="138">
        <f t="shared" si="7"/>
        <v>0</v>
      </c>
      <c r="BE22" s="160"/>
      <c r="BF22" s="146"/>
      <c r="BG22" s="146"/>
      <c r="BH22" s="146"/>
      <c r="BI22" s="146"/>
      <c r="BJ22" s="138">
        <f t="shared" si="8"/>
        <v>0</v>
      </c>
      <c r="BK22" s="160"/>
      <c r="BL22" s="146"/>
      <c r="BM22" s="146"/>
      <c r="BN22" s="146"/>
      <c r="BO22" s="146"/>
      <c r="BP22" s="138">
        <f t="shared" si="9"/>
        <v>0</v>
      </c>
      <c r="BQ22" s="160"/>
      <c r="BR22" s="146"/>
      <c r="BS22" s="146"/>
      <c r="BT22" s="146"/>
      <c r="BU22" s="146"/>
      <c r="BV22" s="138">
        <f t="shared" si="10"/>
        <v>0</v>
      </c>
      <c r="BW22" s="160"/>
      <c r="BX22" s="146"/>
      <c r="BY22" s="146"/>
      <c r="BZ22" s="146"/>
      <c r="CA22" s="146"/>
      <c r="CB22" s="138">
        <f t="shared" si="11"/>
        <v>0</v>
      </c>
      <c r="CC22" s="160"/>
      <c r="CD22" s="146"/>
      <c r="CE22" s="146"/>
      <c r="CF22" s="146"/>
      <c r="CG22" s="146"/>
      <c r="CH22" s="138">
        <f t="shared" si="12"/>
        <v>0</v>
      </c>
      <c r="CI22" s="160"/>
      <c r="CJ22" s="146"/>
      <c r="CK22" s="146"/>
      <c r="CL22" s="146"/>
      <c r="CM22" s="146"/>
      <c r="CN22" s="138">
        <f t="shared" si="13"/>
        <v>0</v>
      </c>
      <c r="CO22" s="172"/>
      <c r="CP22" s="137"/>
      <c r="CQ22" s="137"/>
      <c r="CR22" s="137"/>
      <c r="CS22" s="137"/>
      <c r="CT22" s="138">
        <f t="shared" si="14"/>
        <v>0</v>
      </c>
      <c r="CU22" s="160"/>
      <c r="CV22" s="146"/>
      <c r="CW22" s="146"/>
      <c r="CX22" s="146"/>
      <c r="CY22" s="146"/>
      <c r="CZ22" s="138">
        <f t="shared" si="15"/>
        <v>0</v>
      </c>
      <c r="DA22" s="172">
        <f t="shared" si="16"/>
        <v>0</v>
      </c>
      <c r="DB22" s="137">
        <f t="shared" si="17"/>
        <v>87100</v>
      </c>
      <c r="DC22" s="137">
        <f t="shared" si="18"/>
        <v>0</v>
      </c>
      <c r="DD22" s="137">
        <f t="shared" si="19"/>
        <v>0</v>
      </c>
      <c r="DE22" s="137">
        <f t="shared" si="20"/>
        <v>68000</v>
      </c>
      <c r="DF22" s="173">
        <f t="shared" si="21"/>
        <v>155100</v>
      </c>
      <c r="DG22" s="172">
        <f t="shared" si="22"/>
        <v>0</v>
      </c>
      <c r="DH22" s="137">
        <f t="shared" si="23"/>
        <v>0</v>
      </c>
      <c r="DI22" s="137">
        <f t="shared" si="24"/>
        <v>0</v>
      </c>
      <c r="DJ22" s="137">
        <f t="shared" si="25"/>
        <v>0</v>
      </c>
      <c r="DK22" s="137">
        <f t="shared" si="26"/>
        <v>0</v>
      </c>
      <c r="DL22" s="173">
        <f t="shared" si="27"/>
        <v>0</v>
      </c>
      <c r="DM22" s="140"/>
      <c r="DN22" s="220"/>
      <c r="DO22" s="220"/>
      <c r="DP22" s="220"/>
      <c r="DQ22" s="140"/>
      <c r="DR22" s="141"/>
      <c r="DS22" s="142"/>
      <c r="DT22" s="146"/>
      <c r="DU22" s="142"/>
      <c r="DV22" s="144"/>
      <c r="DW22" s="145">
        <v>89264</v>
      </c>
      <c r="DX22" s="142" t="s">
        <v>5353</v>
      </c>
      <c r="DY22" s="144">
        <v>44692</v>
      </c>
      <c r="EA22" s="172"/>
      <c r="EB22" s="137"/>
      <c r="EC22" s="137"/>
      <c r="ED22" s="512"/>
      <c r="EE22" s="513"/>
      <c r="EG22" s="495"/>
      <c r="EH22" s="76"/>
      <c r="EI22" s="466"/>
      <c r="EJ22" s="76"/>
      <c r="EK22" s="500"/>
      <c r="EL22" s="81"/>
      <c r="EM22" s="76"/>
      <c r="EN22" s="76"/>
      <c r="EO22" s="76"/>
      <c r="EP22" s="496"/>
      <c r="EQ22" s="81"/>
      <c r="ER22" s="76"/>
      <c r="ES22" s="76"/>
      <c r="ET22" s="76"/>
      <c r="EU22" s="496"/>
    </row>
    <row r="23" spans="1:151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0"/>
        <v>186550</v>
      </c>
      <c r="O23" s="366"/>
      <c r="P23" s="174"/>
      <c r="Q23" s="174"/>
      <c r="R23" s="174"/>
      <c r="S23" s="174"/>
      <c r="T23" s="367">
        <f t="shared" si="1"/>
        <v>0</v>
      </c>
      <c r="U23" s="172"/>
      <c r="V23" s="137"/>
      <c r="W23" s="137"/>
      <c r="X23" s="137"/>
      <c r="Y23" s="137"/>
      <c r="Z23" s="138">
        <f t="shared" si="2"/>
        <v>0</v>
      </c>
      <c r="AA23" s="160"/>
      <c r="AB23" s="146"/>
      <c r="AC23" s="146"/>
      <c r="AD23" s="146"/>
      <c r="AE23" s="146"/>
      <c r="AF23" s="138">
        <f t="shared" si="3"/>
        <v>0</v>
      </c>
      <c r="AG23" s="160"/>
      <c r="AH23" s="146"/>
      <c r="AI23" s="146"/>
      <c r="AJ23" s="146"/>
      <c r="AK23" s="146"/>
      <c r="AL23" s="138">
        <f t="shared" si="4"/>
        <v>0</v>
      </c>
      <c r="AM23" s="160"/>
      <c r="AN23" s="146"/>
      <c r="AO23" s="146"/>
      <c r="AP23" s="146"/>
      <c r="AQ23" s="146"/>
      <c r="AR23" s="138">
        <f t="shared" si="5"/>
        <v>0</v>
      </c>
      <c r="AS23" s="205"/>
      <c r="AT23" s="146"/>
      <c r="AU23" s="146"/>
      <c r="AV23" s="146"/>
      <c r="AW23" s="146">
        <v>143000</v>
      </c>
      <c r="AX23" s="138">
        <f t="shared" si="6"/>
        <v>143000</v>
      </c>
      <c r="AY23" s="160"/>
      <c r="AZ23" s="146"/>
      <c r="BA23" s="146"/>
      <c r="BB23" s="146"/>
      <c r="BC23" s="146"/>
      <c r="BD23" s="138">
        <f t="shared" si="7"/>
        <v>0</v>
      </c>
      <c r="BE23" s="160"/>
      <c r="BF23" s="146"/>
      <c r="BG23" s="146"/>
      <c r="BH23" s="146"/>
      <c r="BI23" s="146"/>
      <c r="BJ23" s="138">
        <f t="shared" si="8"/>
        <v>0</v>
      </c>
      <c r="BK23" s="160"/>
      <c r="BL23" s="146"/>
      <c r="BM23" s="146"/>
      <c r="BN23" s="146"/>
      <c r="BO23" s="146"/>
      <c r="BP23" s="138">
        <f t="shared" si="9"/>
        <v>0</v>
      </c>
      <c r="BQ23" s="160"/>
      <c r="BR23" s="146"/>
      <c r="BS23" s="146"/>
      <c r="BT23" s="146"/>
      <c r="BU23" s="146"/>
      <c r="BV23" s="138">
        <f t="shared" si="10"/>
        <v>0</v>
      </c>
      <c r="BW23" s="160"/>
      <c r="BX23" s="146"/>
      <c r="BY23" s="146"/>
      <c r="BZ23" s="146"/>
      <c r="CA23" s="146"/>
      <c r="CB23" s="138">
        <f t="shared" si="11"/>
        <v>0</v>
      </c>
      <c r="CC23" s="160"/>
      <c r="CD23" s="146"/>
      <c r="CE23" s="146"/>
      <c r="CF23" s="146"/>
      <c r="CG23" s="146"/>
      <c r="CH23" s="138">
        <f t="shared" si="12"/>
        <v>0</v>
      </c>
      <c r="CI23" s="160"/>
      <c r="CJ23" s="146"/>
      <c r="CK23" s="146"/>
      <c r="CL23" s="146"/>
      <c r="CM23" s="146"/>
      <c r="CN23" s="138">
        <f t="shared" si="13"/>
        <v>0</v>
      </c>
      <c r="CO23" s="172"/>
      <c r="CP23" s="137"/>
      <c r="CQ23" s="137"/>
      <c r="CR23" s="137"/>
      <c r="CS23" s="137"/>
      <c r="CT23" s="138">
        <f t="shared" si="14"/>
        <v>0</v>
      </c>
      <c r="CU23" s="160"/>
      <c r="CV23" s="146"/>
      <c r="CW23" s="146"/>
      <c r="CX23" s="146"/>
      <c r="CY23" s="146"/>
      <c r="CZ23" s="138">
        <f t="shared" si="15"/>
        <v>0</v>
      </c>
      <c r="DA23" s="172">
        <f t="shared" si="16"/>
        <v>0</v>
      </c>
      <c r="DB23" s="137">
        <f t="shared" si="17"/>
        <v>186550</v>
      </c>
      <c r="DC23" s="137">
        <f t="shared" si="18"/>
        <v>0</v>
      </c>
      <c r="DD23" s="137">
        <f t="shared" si="19"/>
        <v>0</v>
      </c>
      <c r="DE23" s="137">
        <f t="shared" si="20"/>
        <v>143000</v>
      </c>
      <c r="DF23" s="173">
        <f t="shared" si="21"/>
        <v>329550</v>
      </c>
      <c r="DG23" s="172">
        <f t="shared" si="22"/>
        <v>0</v>
      </c>
      <c r="DH23" s="137">
        <f t="shared" si="23"/>
        <v>0</v>
      </c>
      <c r="DI23" s="137">
        <f t="shared" si="24"/>
        <v>0</v>
      </c>
      <c r="DJ23" s="137">
        <f t="shared" si="25"/>
        <v>0</v>
      </c>
      <c r="DK23" s="137">
        <f t="shared" si="26"/>
        <v>0</v>
      </c>
      <c r="DL23" s="173">
        <f t="shared" si="27"/>
        <v>0</v>
      </c>
      <c r="DM23" s="140"/>
      <c r="DN23" s="220"/>
      <c r="DO23" s="220"/>
      <c r="DP23" s="220"/>
      <c r="DQ23" s="140"/>
      <c r="DR23" s="141"/>
      <c r="DS23" s="142"/>
      <c r="DT23" s="146"/>
      <c r="DU23" s="142"/>
      <c r="DV23" s="144"/>
      <c r="DW23" s="145"/>
      <c r="DX23" s="142"/>
      <c r="DY23" s="144"/>
      <c r="EA23" s="172"/>
      <c r="EB23" s="137"/>
      <c r="EC23" s="137"/>
      <c r="ED23" s="512"/>
      <c r="EE23" s="513"/>
      <c r="EG23" s="495"/>
      <c r="EH23" s="76"/>
      <c r="EI23" s="466"/>
      <c r="EJ23" s="76"/>
      <c r="EK23" s="500"/>
      <c r="EL23" s="81"/>
      <c r="EM23" s="76"/>
      <c r="EN23" s="76"/>
      <c r="EO23" s="76"/>
      <c r="EP23" s="496"/>
      <c r="EQ23" s="81"/>
      <c r="ER23" s="76"/>
      <c r="ES23" s="76"/>
      <c r="ET23" s="76"/>
      <c r="EU23" s="496"/>
    </row>
    <row r="24" spans="1:151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0"/>
        <v>50700</v>
      </c>
      <c r="O24" s="366"/>
      <c r="P24" s="174"/>
      <c r="Q24" s="174"/>
      <c r="R24" s="174"/>
      <c r="S24" s="174"/>
      <c r="T24" s="367">
        <f t="shared" si="1"/>
        <v>0</v>
      </c>
      <c r="U24" s="172"/>
      <c r="V24" s="137"/>
      <c r="W24" s="137"/>
      <c r="X24" s="137"/>
      <c r="Y24" s="137"/>
      <c r="Z24" s="138">
        <f t="shared" si="2"/>
        <v>0</v>
      </c>
      <c r="AA24" s="160"/>
      <c r="AB24" s="146"/>
      <c r="AC24" s="146"/>
      <c r="AD24" s="146"/>
      <c r="AE24" s="146"/>
      <c r="AF24" s="138">
        <f t="shared" si="3"/>
        <v>0</v>
      </c>
      <c r="AG24" s="160"/>
      <c r="AH24" s="146"/>
      <c r="AI24" s="146"/>
      <c r="AJ24" s="146"/>
      <c r="AK24" s="146"/>
      <c r="AL24" s="138">
        <f t="shared" si="4"/>
        <v>0</v>
      </c>
      <c r="AM24" s="160"/>
      <c r="AN24" s="146"/>
      <c r="AO24" s="146"/>
      <c r="AP24" s="146"/>
      <c r="AQ24" s="146"/>
      <c r="AR24" s="138">
        <f t="shared" si="5"/>
        <v>0</v>
      </c>
      <c r="AS24" s="205"/>
      <c r="AT24" s="146"/>
      <c r="AU24" s="146"/>
      <c r="AV24" s="146"/>
      <c r="AW24" s="146">
        <v>61000</v>
      </c>
      <c r="AX24" s="138">
        <f t="shared" si="6"/>
        <v>61000</v>
      </c>
      <c r="AY24" s="160"/>
      <c r="AZ24" s="146"/>
      <c r="BA24" s="146"/>
      <c r="BB24" s="146"/>
      <c r="BC24" s="146"/>
      <c r="BD24" s="138">
        <f t="shared" si="7"/>
        <v>0</v>
      </c>
      <c r="BE24" s="160"/>
      <c r="BF24" s="146"/>
      <c r="BG24" s="146"/>
      <c r="BH24" s="146"/>
      <c r="BI24" s="146"/>
      <c r="BJ24" s="138">
        <f t="shared" si="8"/>
        <v>0</v>
      </c>
      <c r="BK24" s="160"/>
      <c r="BL24" s="146"/>
      <c r="BM24" s="146"/>
      <c r="BN24" s="146"/>
      <c r="BO24" s="146"/>
      <c r="BP24" s="138">
        <f t="shared" si="9"/>
        <v>0</v>
      </c>
      <c r="BQ24" s="160"/>
      <c r="BR24" s="146"/>
      <c r="BS24" s="146"/>
      <c r="BT24" s="146"/>
      <c r="BU24" s="146"/>
      <c r="BV24" s="138">
        <f t="shared" si="10"/>
        <v>0</v>
      </c>
      <c r="BW24" s="160"/>
      <c r="BX24" s="146"/>
      <c r="BY24" s="146"/>
      <c r="BZ24" s="146"/>
      <c r="CA24" s="146"/>
      <c r="CB24" s="138">
        <f t="shared" si="11"/>
        <v>0</v>
      </c>
      <c r="CC24" s="160"/>
      <c r="CD24" s="146"/>
      <c r="CE24" s="146"/>
      <c r="CF24" s="146"/>
      <c r="CG24" s="146"/>
      <c r="CH24" s="138">
        <f t="shared" si="12"/>
        <v>0</v>
      </c>
      <c r="CI24" s="160"/>
      <c r="CJ24" s="146"/>
      <c r="CK24" s="146"/>
      <c r="CL24" s="146"/>
      <c r="CM24" s="146"/>
      <c r="CN24" s="138">
        <f t="shared" si="13"/>
        <v>0</v>
      </c>
      <c r="CO24" s="172"/>
      <c r="CP24" s="137"/>
      <c r="CQ24" s="137"/>
      <c r="CR24" s="137"/>
      <c r="CS24" s="137"/>
      <c r="CT24" s="138">
        <f t="shared" si="14"/>
        <v>0</v>
      </c>
      <c r="CU24" s="160"/>
      <c r="CV24" s="146"/>
      <c r="CW24" s="146"/>
      <c r="CX24" s="146"/>
      <c r="CY24" s="146"/>
      <c r="CZ24" s="138">
        <f t="shared" si="15"/>
        <v>0</v>
      </c>
      <c r="DA24" s="172">
        <f t="shared" si="16"/>
        <v>0</v>
      </c>
      <c r="DB24" s="137">
        <f t="shared" si="17"/>
        <v>50700</v>
      </c>
      <c r="DC24" s="137">
        <f t="shared" si="18"/>
        <v>0</v>
      </c>
      <c r="DD24" s="137">
        <f t="shared" si="19"/>
        <v>0</v>
      </c>
      <c r="DE24" s="137">
        <f t="shared" si="20"/>
        <v>61000</v>
      </c>
      <c r="DF24" s="173">
        <f t="shared" si="21"/>
        <v>111700</v>
      </c>
      <c r="DG24" s="172">
        <f t="shared" si="22"/>
        <v>0</v>
      </c>
      <c r="DH24" s="137">
        <f t="shared" si="23"/>
        <v>0</v>
      </c>
      <c r="DI24" s="137">
        <f t="shared" si="24"/>
        <v>0</v>
      </c>
      <c r="DJ24" s="137">
        <f t="shared" si="25"/>
        <v>0</v>
      </c>
      <c r="DK24" s="137">
        <f t="shared" si="26"/>
        <v>0</v>
      </c>
      <c r="DL24" s="173">
        <f t="shared" si="27"/>
        <v>0</v>
      </c>
      <c r="DM24" s="140"/>
      <c r="DN24" s="220"/>
      <c r="DO24" s="220"/>
      <c r="DP24" s="220"/>
      <c r="DQ24" s="140"/>
      <c r="DR24" s="141"/>
      <c r="DS24" s="142"/>
      <c r="DT24" s="146"/>
      <c r="DU24" s="142"/>
      <c r="DV24" s="144"/>
      <c r="DW24" s="145">
        <v>16</v>
      </c>
      <c r="DX24" s="142" t="s">
        <v>5493</v>
      </c>
      <c r="DY24" s="144">
        <v>44771</v>
      </c>
      <c r="EA24" s="172"/>
      <c r="EB24" s="137"/>
      <c r="EC24" s="137"/>
      <c r="ED24" s="512"/>
      <c r="EE24" s="513"/>
      <c r="EG24" s="495"/>
      <c r="EH24" s="76"/>
      <c r="EI24" s="466"/>
      <c r="EJ24" s="76"/>
      <c r="EK24" s="500"/>
      <c r="EL24" s="81"/>
      <c r="EM24" s="76"/>
      <c r="EN24" s="76"/>
      <c r="EO24" s="76"/>
      <c r="EP24" s="496"/>
      <c r="EQ24" s="81"/>
      <c r="ER24" s="76"/>
      <c r="ES24" s="76"/>
      <c r="ET24" s="76"/>
      <c r="EU24" s="496"/>
    </row>
    <row r="25" spans="1:151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0"/>
        <v>93275</v>
      </c>
      <c r="O25" s="366"/>
      <c r="P25" s="174"/>
      <c r="Q25" s="174"/>
      <c r="R25" s="174"/>
      <c r="S25" s="174"/>
      <c r="T25" s="367">
        <f t="shared" si="1"/>
        <v>0</v>
      </c>
      <c r="U25" s="172"/>
      <c r="V25" s="137"/>
      <c r="W25" s="137"/>
      <c r="X25" s="137"/>
      <c r="Y25" s="137"/>
      <c r="Z25" s="138">
        <f t="shared" si="2"/>
        <v>0</v>
      </c>
      <c r="AA25" s="160"/>
      <c r="AB25" s="146"/>
      <c r="AC25" s="146"/>
      <c r="AD25" s="146"/>
      <c r="AE25" s="146"/>
      <c r="AF25" s="138">
        <f t="shared" si="3"/>
        <v>0</v>
      </c>
      <c r="AG25" s="160"/>
      <c r="AH25" s="146"/>
      <c r="AI25" s="146"/>
      <c r="AJ25" s="146"/>
      <c r="AK25" s="146">
        <v>55000</v>
      </c>
      <c r="AL25" s="138">
        <f t="shared" si="4"/>
        <v>55000</v>
      </c>
      <c r="AM25" s="160"/>
      <c r="AN25" s="146"/>
      <c r="AO25" s="146"/>
      <c r="AP25" s="146"/>
      <c r="AQ25" s="146"/>
      <c r="AR25" s="138">
        <f t="shared" si="5"/>
        <v>0</v>
      </c>
      <c r="AS25" s="205"/>
      <c r="AT25" s="146"/>
      <c r="AU25" s="146"/>
      <c r="AV25" s="146"/>
      <c r="AW25" s="146">
        <v>251000</v>
      </c>
      <c r="AX25" s="138">
        <f t="shared" si="6"/>
        <v>251000</v>
      </c>
      <c r="AY25" s="160"/>
      <c r="AZ25" s="146"/>
      <c r="BA25" s="146"/>
      <c r="BB25" s="146"/>
      <c r="BC25" s="146"/>
      <c r="BD25" s="138">
        <f t="shared" si="7"/>
        <v>0</v>
      </c>
      <c r="BE25" s="160"/>
      <c r="BF25" s="146"/>
      <c r="BG25" s="146"/>
      <c r="BH25" s="146"/>
      <c r="BI25" s="146"/>
      <c r="BJ25" s="138">
        <f t="shared" si="8"/>
        <v>0</v>
      </c>
      <c r="BK25" s="160"/>
      <c r="BL25" s="146"/>
      <c r="BM25" s="146"/>
      <c r="BN25" s="146"/>
      <c r="BO25" s="146"/>
      <c r="BP25" s="138">
        <f t="shared" si="9"/>
        <v>0</v>
      </c>
      <c r="BQ25" s="160"/>
      <c r="BR25" s="146"/>
      <c r="BS25" s="146"/>
      <c r="BT25" s="146"/>
      <c r="BU25" s="146"/>
      <c r="BV25" s="138">
        <f t="shared" si="10"/>
        <v>0</v>
      </c>
      <c r="BW25" s="160"/>
      <c r="BX25" s="146"/>
      <c r="BY25" s="146"/>
      <c r="BZ25" s="146"/>
      <c r="CA25" s="146"/>
      <c r="CB25" s="138">
        <f t="shared" si="11"/>
        <v>0</v>
      </c>
      <c r="CC25" s="160"/>
      <c r="CD25" s="146"/>
      <c r="CE25" s="146"/>
      <c r="CF25" s="146"/>
      <c r="CG25" s="146"/>
      <c r="CH25" s="138">
        <f t="shared" si="12"/>
        <v>0</v>
      </c>
      <c r="CI25" s="160"/>
      <c r="CJ25" s="146"/>
      <c r="CK25" s="146"/>
      <c r="CL25" s="146"/>
      <c r="CM25" s="146"/>
      <c r="CN25" s="138">
        <f t="shared" si="13"/>
        <v>0</v>
      </c>
      <c r="CO25" s="172"/>
      <c r="CP25" s="137"/>
      <c r="CQ25" s="137"/>
      <c r="CR25" s="137"/>
      <c r="CS25" s="137"/>
      <c r="CT25" s="138">
        <f t="shared" si="14"/>
        <v>0</v>
      </c>
      <c r="CU25" s="160"/>
      <c r="CV25" s="146"/>
      <c r="CW25" s="146"/>
      <c r="CX25" s="146"/>
      <c r="CY25" s="146"/>
      <c r="CZ25" s="138">
        <f t="shared" si="15"/>
        <v>0</v>
      </c>
      <c r="DA25" s="172">
        <f t="shared" si="16"/>
        <v>0</v>
      </c>
      <c r="DB25" s="137">
        <f t="shared" si="17"/>
        <v>93275</v>
      </c>
      <c r="DC25" s="137">
        <f t="shared" si="18"/>
        <v>0</v>
      </c>
      <c r="DD25" s="137">
        <f t="shared" si="19"/>
        <v>0</v>
      </c>
      <c r="DE25" s="137">
        <f t="shared" si="20"/>
        <v>306000</v>
      </c>
      <c r="DF25" s="173">
        <f t="shared" si="21"/>
        <v>399275</v>
      </c>
      <c r="DG25" s="172">
        <f t="shared" si="22"/>
        <v>0</v>
      </c>
      <c r="DH25" s="137">
        <f t="shared" si="23"/>
        <v>0</v>
      </c>
      <c r="DI25" s="137">
        <f t="shared" si="24"/>
        <v>0</v>
      </c>
      <c r="DJ25" s="137">
        <f t="shared" si="25"/>
        <v>0</v>
      </c>
      <c r="DK25" s="137">
        <f t="shared" si="26"/>
        <v>0</v>
      </c>
      <c r="DL25" s="173">
        <f t="shared" si="27"/>
        <v>0</v>
      </c>
      <c r="DM25" s="140"/>
      <c r="DN25" s="220"/>
      <c r="DO25" s="220"/>
      <c r="DP25" s="220"/>
      <c r="DQ25" s="140"/>
      <c r="DR25" s="141"/>
      <c r="DS25" s="142"/>
      <c r="DT25" s="146"/>
      <c r="DU25" s="142"/>
      <c r="DV25" s="144"/>
      <c r="DW25" s="145"/>
      <c r="DX25" s="142"/>
      <c r="DY25" s="144"/>
      <c r="EA25" s="172"/>
      <c r="EB25" s="137"/>
      <c r="EC25" s="137"/>
      <c r="ED25" s="512"/>
      <c r="EE25" s="513"/>
      <c r="EG25" s="495"/>
      <c r="EH25" s="76"/>
      <c r="EI25" s="466"/>
      <c r="EJ25" s="76"/>
      <c r="EK25" s="500"/>
      <c r="EL25" s="81"/>
      <c r="EM25" s="76"/>
      <c r="EN25" s="76"/>
      <c r="EO25" s="76"/>
      <c r="EP25" s="496"/>
      <c r="EQ25" s="81"/>
      <c r="ER25" s="76"/>
      <c r="ES25" s="76"/>
      <c r="ET25" s="76"/>
      <c r="EU25" s="496"/>
    </row>
    <row r="26" spans="1:151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0"/>
        <v>26000</v>
      </c>
      <c r="O26" s="366"/>
      <c r="P26" s="174"/>
      <c r="Q26" s="174"/>
      <c r="R26" s="174"/>
      <c r="S26" s="174"/>
      <c r="T26" s="367">
        <f t="shared" si="1"/>
        <v>0</v>
      </c>
      <c r="U26" s="172"/>
      <c r="V26" s="137"/>
      <c r="W26" s="137"/>
      <c r="X26" s="137"/>
      <c r="Y26" s="137"/>
      <c r="Z26" s="138">
        <f t="shared" si="2"/>
        <v>0</v>
      </c>
      <c r="AA26" s="160"/>
      <c r="AB26" s="146"/>
      <c r="AC26" s="146"/>
      <c r="AD26" s="146"/>
      <c r="AE26" s="146"/>
      <c r="AF26" s="138">
        <f t="shared" si="3"/>
        <v>0</v>
      </c>
      <c r="AG26" s="160"/>
      <c r="AH26" s="146"/>
      <c r="AI26" s="146"/>
      <c r="AJ26" s="146"/>
      <c r="AK26" s="146"/>
      <c r="AL26" s="138">
        <f t="shared" si="4"/>
        <v>0</v>
      </c>
      <c r="AM26" s="160"/>
      <c r="AN26" s="146"/>
      <c r="AO26" s="146"/>
      <c r="AP26" s="146"/>
      <c r="AQ26" s="146"/>
      <c r="AR26" s="138">
        <f t="shared" si="5"/>
        <v>0</v>
      </c>
      <c r="AS26" s="205"/>
      <c r="AT26" s="146"/>
      <c r="AU26" s="146"/>
      <c r="AV26" s="146"/>
      <c r="AW26" s="146">
        <v>49000</v>
      </c>
      <c r="AX26" s="138">
        <f t="shared" si="6"/>
        <v>49000</v>
      </c>
      <c r="AY26" s="160"/>
      <c r="AZ26" s="146"/>
      <c r="BA26" s="146"/>
      <c r="BB26" s="146"/>
      <c r="BC26" s="146"/>
      <c r="BD26" s="138">
        <f t="shared" si="7"/>
        <v>0</v>
      </c>
      <c r="BE26" s="160"/>
      <c r="BF26" s="146"/>
      <c r="BG26" s="146"/>
      <c r="BH26" s="146"/>
      <c r="BI26" s="146"/>
      <c r="BJ26" s="138">
        <f t="shared" si="8"/>
        <v>0</v>
      </c>
      <c r="BK26" s="160"/>
      <c r="BL26" s="146"/>
      <c r="BM26" s="146"/>
      <c r="BN26" s="146"/>
      <c r="BO26" s="146"/>
      <c r="BP26" s="138">
        <f t="shared" si="9"/>
        <v>0</v>
      </c>
      <c r="BQ26" s="160"/>
      <c r="BR26" s="146"/>
      <c r="BS26" s="146"/>
      <c r="BT26" s="146"/>
      <c r="BU26" s="146"/>
      <c r="BV26" s="138">
        <f t="shared" si="10"/>
        <v>0</v>
      </c>
      <c r="BW26" s="160"/>
      <c r="BX26" s="146"/>
      <c r="BY26" s="146"/>
      <c r="BZ26" s="146"/>
      <c r="CA26" s="146"/>
      <c r="CB26" s="138">
        <f t="shared" si="11"/>
        <v>0</v>
      </c>
      <c r="CC26" s="160"/>
      <c r="CD26" s="146"/>
      <c r="CE26" s="146"/>
      <c r="CF26" s="146"/>
      <c r="CG26" s="146"/>
      <c r="CH26" s="138">
        <f t="shared" si="12"/>
        <v>0</v>
      </c>
      <c r="CI26" s="160"/>
      <c r="CJ26" s="146"/>
      <c r="CK26" s="146"/>
      <c r="CL26" s="146"/>
      <c r="CM26" s="146"/>
      <c r="CN26" s="138">
        <f t="shared" si="13"/>
        <v>0</v>
      </c>
      <c r="CO26" s="172"/>
      <c r="CP26" s="137"/>
      <c r="CQ26" s="137"/>
      <c r="CR26" s="137"/>
      <c r="CS26" s="137"/>
      <c r="CT26" s="138">
        <f t="shared" si="14"/>
        <v>0</v>
      </c>
      <c r="CU26" s="160"/>
      <c r="CV26" s="146"/>
      <c r="CW26" s="146"/>
      <c r="CX26" s="146"/>
      <c r="CY26" s="146"/>
      <c r="CZ26" s="138">
        <f t="shared" si="15"/>
        <v>0</v>
      </c>
      <c r="DA26" s="172">
        <f t="shared" si="16"/>
        <v>0</v>
      </c>
      <c r="DB26" s="137">
        <f t="shared" si="17"/>
        <v>26000</v>
      </c>
      <c r="DC26" s="137">
        <f t="shared" si="18"/>
        <v>0</v>
      </c>
      <c r="DD26" s="137">
        <f t="shared" si="19"/>
        <v>0</v>
      </c>
      <c r="DE26" s="137">
        <f t="shared" si="20"/>
        <v>49000</v>
      </c>
      <c r="DF26" s="173">
        <f t="shared" si="21"/>
        <v>75000</v>
      </c>
      <c r="DG26" s="172">
        <f t="shared" si="22"/>
        <v>0</v>
      </c>
      <c r="DH26" s="137">
        <f t="shared" si="23"/>
        <v>0</v>
      </c>
      <c r="DI26" s="137">
        <f t="shared" si="24"/>
        <v>0</v>
      </c>
      <c r="DJ26" s="137">
        <f t="shared" si="25"/>
        <v>0</v>
      </c>
      <c r="DK26" s="137">
        <f t="shared" si="26"/>
        <v>0</v>
      </c>
      <c r="DL26" s="173">
        <f t="shared" si="27"/>
        <v>0</v>
      </c>
      <c r="DM26" s="140"/>
      <c r="DN26" s="220"/>
      <c r="DO26" s="220"/>
      <c r="DP26" s="220"/>
      <c r="DQ26" s="140"/>
      <c r="DR26" s="141"/>
      <c r="DS26" s="142"/>
      <c r="DT26" s="146"/>
      <c r="DU26" s="142"/>
      <c r="DV26" s="144"/>
      <c r="DW26" s="145"/>
      <c r="DX26" s="142"/>
      <c r="DY26" s="144"/>
      <c r="EA26" s="172"/>
      <c r="EB26" s="137"/>
      <c r="EC26" s="137"/>
      <c r="ED26" s="512"/>
      <c r="EE26" s="513"/>
      <c r="EG26" s="495"/>
      <c r="EH26" s="76"/>
      <c r="EI26" s="466"/>
      <c r="EJ26" s="76"/>
      <c r="EK26" s="500"/>
      <c r="EL26" s="81"/>
      <c r="EM26" s="76"/>
      <c r="EN26" s="76"/>
      <c r="EO26" s="76"/>
      <c r="EP26" s="496"/>
      <c r="EQ26" s="81"/>
      <c r="ER26" s="76"/>
      <c r="ES26" s="76"/>
      <c r="ET26" s="76"/>
      <c r="EU26" s="496"/>
    </row>
    <row r="27" spans="1:151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0"/>
        <v>35750</v>
      </c>
      <c r="O27" s="366"/>
      <c r="P27" s="174"/>
      <c r="Q27" s="174"/>
      <c r="R27" s="174"/>
      <c r="S27" s="174"/>
      <c r="T27" s="367">
        <f t="shared" si="1"/>
        <v>0</v>
      </c>
      <c r="U27" s="172"/>
      <c r="V27" s="137"/>
      <c r="W27" s="137"/>
      <c r="X27" s="137"/>
      <c r="Y27" s="137"/>
      <c r="Z27" s="138">
        <f t="shared" si="2"/>
        <v>0</v>
      </c>
      <c r="AA27" s="160"/>
      <c r="AB27" s="146"/>
      <c r="AC27" s="146"/>
      <c r="AD27" s="146"/>
      <c r="AE27" s="146"/>
      <c r="AF27" s="138">
        <f t="shared" si="3"/>
        <v>0</v>
      </c>
      <c r="AG27" s="160"/>
      <c r="AH27" s="146"/>
      <c r="AI27" s="146"/>
      <c r="AJ27" s="146"/>
      <c r="AK27" s="146"/>
      <c r="AL27" s="138">
        <f t="shared" si="4"/>
        <v>0</v>
      </c>
      <c r="AM27" s="160"/>
      <c r="AN27" s="146"/>
      <c r="AO27" s="146"/>
      <c r="AP27" s="146"/>
      <c r="AQ27" s="146"/>
      <c r="AR27" s="138">
        <f t="shared" si="5"/>
        <v>0</v>
      </c>
      <c r="AS27" s="205"/>
      <c r="AT27" s="146"/>
      <c r="AU27" s="146"/>
      <c r="AV27" s="146"/>
      <c r="AW27" s="146">
        <v>49000</v>
      </c>
      <c r="AX27" s="138">
        <f t="shared" si="6"/>
        <v>49000</v>
      </c>
      <c r="AY27" s="160"/>
      <c r="AZ27" s="146"/>
      <c r="BA27" s="146"/>
      <c r="BB27" s="146"/>
      <c r="BC27" s="146"/>
      <c r="BD27" s="138">
        <f t="shared" si="7"/>
        <v>0</v>
      </c>
      <c r="BE27" s="160"/>
      <c r="BF27" s="146"/>
      <c r="BG27" s="146"/>
      <c r="BH27" s="146"/>
      <c r="BI27" s="146"/>
      <c r="BJ27" s="138">
        <f t="shared" si="8"/>
        <v>0</v>
      </c>
      <c r="BK27" s="160"/>
      <c r="BL27" s="146"/>
      <c r="BM27" s="146"/>
      <c r="BN27" s="146"/>
      <c r="BO27" s="146"/>
      <c r="BP27" s="138">
        <f t="shared" si="9"/>
        <v>0</v>
      </c>
      <c r="BQ27" s="160"/>
      <c r="BR27" s="146"/>
      <c r="BS27" s="146"/>
      <c r="BT27" s="146"/>
      <c r="BU27" s="146"/>
      <c r="BV27" s="138">
        <f t="shared" si="10"/>
        <v>0</v>
      </c>
      <c r="BW27" s="160"/>
      <c r="BX27" s="146"/>
      <c r="BY27" s="146"/>
      <c r="BZ27" s="146"/>
      <c r="CA27" s="146"/>
      <c r="CB27" s="138">
        <f t="shared" si="11"/>
        <v>0</v>
      </c>
      <c r="CC27" s="160"/>
      <c r="CD27" s="146"/>
      <c r="CE27" s="146"/>
      <c r="CF27" s="146"/>
      <c r="CG27" s="146"/>
      <c r="CH27" s="138">
        <f t="shared" si="12"/>
        <v>0</v>
      </c>
      <c r="CI27" s="160"/>
      <c r="CJ27" s="146"/>
      <c r="CK27" s="146"/>
      <c r="CL27" s="146"/>
      <c r="CM27" s="146"/>
      <c r="CN27" s="138">
        <f t="shared" si="13"/>
        <v>0</v>
      </c>
      <c r="CO27" s="172"/>
      <c r="CP27" s="137"/>
      <c r="CQ27" s="137"/>
      <c r="CR27" s="137"/>
      <c r="CS27" s="137"/>
      <c r="CT27" s="138">
        <f t="shared" si="14"/>
        <v>0</v>
      </c>
      <c r="CU27" s="160"/>
      <c r="CV27" s="146"/>
      <c r="CW27" s="146"/>
      <c r="CX27" s="146"/>
      <c r="CY27" s="146"/>
      <c r="CZ27" s="138">
        <f t="shared" si="15"/>
        <v>0</v>
      </c>
      <c r="DA27" s="172">
        <f t="shared" si="16"/>
        <v>0</v>
      </c>
      <c r="DB27" s="137">
        <f t="shared" si="17"/>
        <v>35750</v>
      </c>
      <c r="DC27" s="137">
        <f t="shared" si="18"/>
        <v>0</v>
      </c>
      <c r="DD27" s="137">
        <f t="shared" si="19"/>
        <v>0</v>
      </c>
      <c r="DE27" s="137">
        <f t="shared" si="20"/>
        <v>49000</v>
      </c>
      <c r="DF27" s="173">
        <f t="shared" si="21"/>
        <v>84750</v>
      </c>
      <c r="DG27" s="172">
        <f t="shared" si="22"/>
        <v>0</v>
      </c>
      <c r="DH27" s="137">
        <f t="shared" si="23"/>
        <v>0</v>
      </c>
      <c r="DI27" s="137">
        <f t="shared" si="24"/>
        <v>0</v>
      </c>
      <c r="DJ27" s="137">
        <f t="shared" si="25"/>
        <v>0</v>
      </c>
      <c r="DK27" s="137">
        <f t="shared" si="26"/>
        <v>0</v>
      </c>
      <c r="DL27" s="173">
        <f t="shared" si="27"/>
        <v>0</v>
      </c>
      <c r="DM27" s="140"/>
      <c r="DN27" s="220"/>
      <c r="DO27" s="220"/>
      <c r="DP27" s="220">
        <f>DN27-DO27</f>
        <v>0</v>
      </c>
      <c r="DQ27" s="140"/>
      <c r="DR27" s="141"/>
      <c r="DS27" s="142"/>
      <c r="DT27" s="146"/>
      <c r="DU27" s="142"/>
      <c r="DV27" s="144"/>
      <c r="DW27" s="145">
        <v>15713</v>
      </c>
      <c r="DX27" s="142" t="s">
        <v>5324</v>
      </c>
      <c r="DY27" s="144">
        <v>44642</v>
      </c>
      <c r="EA27" s="172"/>
      <c r="EB27" s="137"/>
      <c r="EC27" s="137"/>
      <c r="ED27" s="512"/>
      <c r="EE27" s="513"/>
      <c r="EG27" s="495"/>
      <c r="EH27" s="76"/>
      <c r="EI27" s="466"/>
      <c r="EJ27" s="76"/>
      <c r="EK27" s="500"/>
      <c r="EL27" s="81"/>
      <c r="EM27" s="76"/>
      <c r="EN27" s="76"/>
      <c r="EO27" s="76"/>
      <c r="EP27" s="496"/>
      <c r="EQ27" s="81"/>
      <c r="ER27" s="76"/>
      <c r="ES27" s="76"/>
      <c r="ET27" s="76"/>
      <c r="EU27" s="496"/>
    </row>
    <row r="28" spans="1:151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0"/>
        <v>49725</v>
      </c>
      <c r="O28" s="366"/>
      <c r="P28" s="174"/>
      <c r="Q28" s="174"/>
      <c r="R28" s="174"/>
      <c r="S28" s="174"/>
      <c r="T28" s="367">
        <f t="shared" si="1"/>
        <v>0</v>
      </c>
      <c r="U28" s="172"/>
      <c r="V28" s="137"/>
      <c r="W28" s="137"/>
      <c r="X28" s="137"/>
      <c r="Y28" s="137"/>
      <c r="Z28" s="138">
        <f t="shared" si="2"/>
        <v>0</v>
      </c>
      <c r="AA28" s="160"/>
      <c r="AB28" s="146"/>
      <c r="AC28" s="146"/>
      <c r="AD28" s="146"/>
      <c r="AE28" s="146"/>
      <c r="AF28" s="138">
        <f t="shared" si="3"/>
        <v>0</v>
      </c>
      <c r="AG28" s="160"/>
      <c r="AH28" s="146"/>
      <c r="AI28" s="146"/>
      <c r="AJ28" s="146"/>
      <c r="AK28" s="146"/>
      <c r="AL28" s="138">
        <f t="shared" si="4"/>
        <v>0</v>
      </c>
      <c r="AM28" s="160"/>
      <c r="AN28" s="146"/>
      <c r="AO28" s="146"/>
      <c r="AP28" s="146"/>
      <c r="AQ28" s="146"/>
      <c r="AR28" s="138">
        <f t="shared" si="5"/>
        <v>0</v>
      </c>
      <c r="AS28" s="205"/>
      <c r="AT28" s="146"/>
      <c r="AU28" s="146"/>
      <c r="AV28" s="146"/>
      <c r="AW28" s="146">
        <v>66000</v>
      </c>
      <c r="AX28" s="138">
        <f t="shared" si="6"/>
        <v>66000</v>
      </c>
      <c r="AY28" s="160"/>
      <c r="AZ28" s="146"/>
      <c r="BA28" s="146"/>
      <c r="BB28" s="146"/>
      <c r="BC28" s="146"/>
      <c r="BD28" s="138">
        <f t="shared" si="7"/>
        <v>0</v>
      </c>
      <c r="BE28" s="160"/>
      <c r="BF28" s="146"/>
      <c r="BG28" s="146"/>
      <c r="BH28" s="146"/>
      <c r="BI28" s="146"/>
      <c r="BJ28" s="138">
        <f t="shared" si="8"/>
        <v>0</v>
      </c>
      <c r="BK28" s="160"/>
      <c r="BL28" s="146"/>
      <c r="BM28" s="146"/>
      <c r="BN28" s="146"/>
      <c r="BO28" s="146"/>
      <c r="BP28" s="138">
        <f t="shared" si="9"/>
        <v>0</v>
      </c>
      <c r="BQ28" s="160"/>
      <c r="BR28" s="146"/>
      <c r="BS28" s="146"/>
      <c r="BT28" s="146"/>
      <c r="BU28" s="146"/>
      <c r="BV28" s="138">
        <f t="shared" si="10"/>
        <v>0</v>
      </c>
      <c r="BW28" s="160"/>
      <c r="BX28" s="146"/>
      <c r="BY28" s="146"/>
      <c r="BZ28" s="146"/>
      <c r="CA28" s="146"/>
      <c r="CB28" s="138">
        <f t="shared" si="11"/>
        <v>0</v>
      </c>
      <c r="CC28" s="160"/>
      <c r="CD28" s="146"/>
      <c r="CE28" s="146"/>
      <c r="CF28" s="146"/>
      <c r="CG28" s="146"/>
      <c r="CH28" s="138">
        <f t="shared" si="12"/>
        <v>0</v>
      </c>
      <c r="CI28" s="160"/>
      <c r="CJ28" s="146"/>
      <c r="CK28" s="146"/>
      <c r="CL28" s="146"/>
      <c r="CM28" s="146"/>
      <c r="CN28" s="138">
        <f t="shared" si="13"/>
        <v>0</v>
      </c>
      <c r="CO28" s="172"/>
      <c r="CP28" s="137"/>
      <c r="CQ28" s="137"/>
      <c r="CR28" s="137"/>
      <c r="CS28" s="137"/>
      <c r="CT28" s="138">
        <f t="shared" si="14"/>
        <v>0</v>
      </c>
      <c r="CU28" s="160"/>
      <c r="CV28" s="146"/>
      <c r="CW28" s="146"/>
      <c r="CX28" s="146"/>
      <c r="CY28" s="146"/>
      <c r="CZ28" s="138">
        <f t="shared" si="15"/>
        <v>0</v>
      </c>
      <c r="DA28" s="172">
        <f t="shared" si="16"/>
        <v>0</v>
      </c>
      <c r="DB28" s="137">
        <f t="shared" si="17"/>
        <v>49725</v>
      </c>
      <c r="DC28" s="137">
        <f t="shared" si="18"/>
        <v>0</v>
      </c>
      <c r="DD28" s="137">
        <f t="shared" si="19"/>
        <v>0</v>
      </c>
      <c r="DE28" s="137">
        <f t="shared" si="20"/>
        <v>66000</v>
      </c>
      <c r="DF28" s="173">
        <f t="shared" si="21"/>
        <v>115725</v>
      </c>
      <c r="DG28" s="172">
        <f t="shared" si="22"/>
        <v>0</v>
      </c>
      <c r="DH28" s="137">
        <f t="shared" si="23"/>
        <v>0</v>
      </c>
      <c r="DI28" s="137">
        <f t="shared" si="24"/>
        <v>0</v>
      </c>
      <c r="DJ28" s="137">
        <f t="shared" si="25"/>
        <v>0</v>
      </c>
      <c r="DK28" s="137">
        <f t="shared" si="26"/>
        <v>0</v>
      </c>
      <c r="DL28" s="173">
        <f t="shared" si="27"/>
        <v>0</v>
      </c>
      <c r="DM28" s="140"/>
      <c r="DN28" s="220"/>
      <c r="DO28" s="220"/>
      <c r="DP28" s="220"/>
      <c r="DQ28" s="140"/>
      <c r="DR28" s="141"/>
      <c r="DS28" s="142"/>
      <c r="DT28" s="146"/>
      <c r="DU28" s="142"/>
      <c r="DV28" s="144"/>
      <c r="DW28" s="145"/>
      <c r="DX28" s="142"/>
      <c r="DY28" s="144"/>
      <c r="EA28" s="172"/>
      <c r="EB28" s="137"/>
      <c r="EC28" s="137"/>
      <c r="ED28" s="512"/>
      <c r="EE28" s="513"/>
      <c r="EG28" s="495"/>
      <c r="EH28" s="76"/>
      <c r="EI28" s="466"/>
      <c r="EJ28" s="76"/>
      <c r="EK28" s="500"/>
      <c r="EL28" s="81"/>
      <c r="EM28" s="76"/>
      <c r="EN28" s="76"/>
      <c r="EO28" s="76"/>
      <c r="EP28" s="496"/>
      <c r="EQ28" s="81"/>
      <c r="ER28" s="76"/>
      <c r="ES28" s="76"/>
      <c r="ET28" s="76"/>
      <c r="EU28" s="496"/>
    </row>
    <row r="29" spans="1:151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0"/>
        <v>43875</v>
      </c>
      <c r="O29" s="366"/>
      <c r="P29" s="174"/>
      <c r="Q29" s="174"/>
      <c r="R29" s="174"/>
      <c r="S29" s="174"/>
      <c r="T29" s="367">
        <f t="shared" si="1"/>
        <v>0</v>
      </c>
      <c r="U29" s="172"/>
      <c r="V29" s="137"/>
      <c r="W29" s="137"/>
      <c r="X29" s="137"/>
      <c r="Y29" s="137"/>
      <c r="Z29" s="138">
        <f t="shared" si="2"/>
        <v>0</v>
      </c>
      <c r="AA29" s="160"/>
      <c r="AB29" s="146"/>
      <c r="AC29" s="146"/>
      <c r="AD29" s="146"/>
      <c r="AE29" s="146"/>
      <c r="AF29" s="138">
        <f t="shared" si="3"/>
        <v>0</v>
      </c>
      <c r="AG29" s="160"/>
      <c r="AH29" s="146"/>
      <c r="AI29" s="146"/>
      <c r="AJ29" s="146"/>
      <c r="AK29" s="146"/>
      <c r="AL29" s="138">
        <f t="shared" si="4"/>
        <v>0</v>
      </c>
      <c r="AM29" s="160"/>
      <c r="AN29" s="146"/>
      <c r="AO29" s="146"/>
      <c r="AP29" s="146"/>
      <c r="AQ29" s="146"/>
      <c r="AR29" s="138">
        <f t="shared" si="5"/>
        <v>0</v>
      </c>
      <c r="AS29" s="205"/>
      <c r="AT29" s="146"/>
      <c r="AU29" s="146"/>
      <c r="AV29" s="146"/>
      <c r="AW29" s="146">
        <v>66000</v>
      </c>
      <c r="AX29" s="138">
        <f t="shared" si="6"/>
        <v>66000</v>
      </c>
      <c r="AY29" s="160"/>
      <c r="AZ29" s="146"/>
      <c r="BA29" s="146"/>
      <c r="BB29" s="146"/>
      <c r="BC29" s="146"/>
      <c r="BD29" s="138">
        <f t="shared" si="7"/>
        <v>0</v>
      </c>
      <c r="BE29" s="160"/>
      <c r="BF29" s="146"/>
      <c r="BG29" s="146"/>
      <c r="BH29" s="146"/>
      <c r="BI29" s="146"/>
      <c r="BJ29" s="138">
        <f t="shared" si="8"/>
        <v>0</v>
      </c>
      <c r="BK29" s="160"/>
      <c r="BL29" s="146"/>
      <c r="BM29" s="146"/>
      <c r="BN29" s="146"/>
      <c r="BO29" s="146"/>
      <c r="BP29" s="138">
        <f t="shared" si="9"/>
        <v>0</v>
      </c>
      <c r="BQ29" s="160"/>
      <c r="BR29" s="146"/>
      <c r="BS29" s="146"/>
      <c r="BT29" s="146"/>
      <c r="BU29" s="146"/>
      <c r="BV29" s="138">
        <f t="shared" si="10"/>
        <v>0</v>
      </c>
      <c r="BW29" s="160"/>
      <c r="BX29" s="146"/>
      <c r="BY29" s="146"/>
      <c r="BZ29" s="146"/>
      <c r="CA29" s="146"/>
      <c r="CB29" s="138">
        <f t="shared" si="11"/>
        <v>0</v>
      </c>
      <c r="CC29" s="160"/>
      <c r="CD29" s="146"/>
      <c r="CE29" s="146"/>
      <c r="CF29" s="146"/>
      <c r="CG29" s="146"/>
      <c r="CH29" s="138">
        <f t="shared" si="12"/>
        <v>0</v>
      </c>
      <c r="CI29" s="160"/>
      <c r="CJ29" s="146"/>
      <c r="CK29" s="146"/>
      <c r="CL29" s="146"/>
      <c r="CM29" s="146"/>
      <c r="CN29" s="138">
        <f t="shared" si="13"/>
        <v>0</v>
      </c>
      <c r="CO29" s="172"/>
      <c r="CP29" s="137"/>
      <c r="CQ29" s="137"/>
      <c r="CR29" s="137"/>
      <c r="CS29" s="137"/>
      <c r="CT29" s="138">
        <f t="shared" si="14"/>
        <v>0</v>
      </c>
      <c r="CU29" s="160"/>
      <c r="CV29" s="146"/>
      <c r="CW29" s="146"/>
      <c r="CX29" s="146"/>
      <c r="CY29" s="146"/>
      <c r="CZ29" s="138">
        <f t="shared" si="15"/>
        <v>0</v>
      </c>
      <c r="DA29" s="172">
        <f t="shared" si="16"/>
        <v>0</v>
      </c>
      <c r="DB29" s="137">
        <f t="shared" si="17"/>
        <v>43875</v>
      </c>
      <c r="DC29" s="137">
        <f t="shared" si="18"/>
        <v>0</v>
      </c>
      <c r="DD29" s="137">
        <f t="shared" si="19"/>
        <v>0</v>
      </c>
      <c r="DE29" s="137">
        <f t="shared" si="20"/>
        <v>66000</v>
      </c>
      <c r="DF29" s="173">
        <f t="shared" si="21"/>
        <v>109875</v>
      </c>
      <c r="DG29" s="172">
        <f t="shared" si="22"/>
        <v>0</v>
      </c>
      <c r="DH29" s="137">
        <f t="shared" si="23"/>
        <v>0</v>
      </c>
      <c r="DI29" s="137">
        <f t="shared" si="24"/>
        <v>0</v>
      </c>
      <c r="DJ29" s="137">
        <f t="shared" si="25"/>
        <v>0</v>
      </c>
      <c r="DK29" s="137">
        <f t="shared" si="26"/>
        <v>0</v>
      </c>
      <c r="DL29" s="173">
        <f t="shared" si="27"/>
        <v>0</v>
      </c>
      <c r="DM29" s="140"/>
      <c r="DN29" s="220"/>
      <c r="DO29" s="220"/>
      <c r="DP29" s="220"/>
      <c r="DQ29" s="140"/>
      <c r="DR29" s="141"/>
      <c r="DS29" s="142"/>
      <c r="DT29" s="146"/>
      <c r="DU29" s="142"/>
      <c r="DV29" s="144"/>
      <c r="DW29" s="145"/>
      <c r="DX29" s="142"/>
      <c r="DY29" s="144"/>
      <c r="EA29" s="172"/>
      <c r="EB29" s="137"/>
      <c r="EC29" s="137"/>
      <c r="ED29" s="512"/>
      <c r="EE29" s="513"/>
      <c r="EG29" s="495"/>
      <c r="EH29" s="76"/>
      <c r="EI29" s="466"/>
      <c r="EJ29" s="76"/>
      <c r="EK29" s="500"/>
      <c r="EL29" s="81"/>
      <c r="EM29" s="76"/>
      <c r="EN29" s="76"/>
      <c r="EO29" s="76"/>
      <c r="EP29" s="496"/>
      <c r="EQ29" s="81"/>
      <c r="ER29" s="76"/>
      <c r="ES29" s="76"/>
      <c r="ET29" s="76"/>
      <c r="EU29" s="496"/>
    </row>
    <row r="30" spans="1:151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0"/>
        <v>6825</v>
      </c>
      <c r="O30" s="366"/>
      <c r="P30" s="174"/>
      <c r="Q30" s="174"/>
      <c r="R30" s="174"/>
      <c r="S30" s="174"/>
      <c r="T30" s="367">
        <f t="shared" si="1"/>
        <v>0</v>
      </c>
      <c r="U30" s="172"/>
      <c r="V30" s="137"/>
      <c r="W30" s="137"/>
      <c r="X30" s="137"/>
      <c r="Y30" s="137"/>
      <c r="Z30" s="138">
        <f t="shared" si="2"/>
        <v>0</v>
      </c>
      <c r="AA30" s="160"/>
      <c r="AB30" s="146"/>
      <c r="AC30" s="146"/>
      <c r="AD30" s="146"/>
      <c r="AE30" s="146"/>
      <c r="AF30" s="138">
        <f t="shared" si="3"/>
        <v>0</v>
      </c>
      <c r="AG30" s="160"/>
      <c r="AH30" s="146"/>
      <c r="AI30" s="146"/>
      <c r="AJ30" s="146"/>
      <c r="AK30" s="146"/>
      <c r="AL30" s="138">
        <f t="shared" si="4"/>
        <v>0</v>
      </c>
      <c r="AM30" s="160"/>
      <c r="AN30" s="146"/>
      <c r="AO30" s="146"/>
      <c r="AP30" s="146"/>
      <c r="AQ30" s="146"/>
      <c r="AR30" s="138">
        <f t="shared" si="5"/>
        <v>0</v>
      </c>
      <c r="AS30" s="205"/>
      <c r="AT30" s="146"/>
      <c r="AU30" s="146"/>
      <c r="AV30" s="146"/>
      <c r="AW30" s="146">
        <v>74000</v>
      </c>
      <c r="AX30" s="138">
        <f t="shared" si="6"/>
        <v>74000</v>
      </c>
      <c r="AY30" s="160"/>
      <c r="AZ30" s="146"/>
      <c r="BA30" s="146"/>
      <c r="BB30" s="146"/>
      <c r="BC30" s="146"/>
      <c r="BD30" s="138">
        <f t="shared" si="7"/>
        <v>0</v>
      </c>
      <c r="BE30" s="160"/>
      <c r="BF30" s="146"/>
      <c r="BG30" s="146"/>
      <c r="BH30" s="146"/>
      <c r="BI30" s="146"/>
      <c r="BJ30" s="138">
        <f t="shared" si="8"/>
        <v>0</v>
      </c>
      <c r="BK30" s="160"/>
      <c r="BL30" s="146"/>
      <c r="BM30" s="146"/>
      <c r="BN30" s="146"/>
      <c r="BO30" s="146"/>
      <c r="BP30" s="138">
        <f t="shared" si="9"/>
        <v>0</v>
      </c>
      <c r="BQ30" s="160"/>
      <c r="BR30" s="146"/>
      <c r="BS30" s="146"/>
      <c r="BT30" s="146"/>
      <c r="BU30" s="146"/>
      <c r="BV30" s="138">
        <f t="shared" si="10"/>
        <v>0</v>
      </c>
      <c r="BW30" s="160"/>
      <c r="BX30" s="146"/>
      <c r="BY30" s="146"/>
      <c r="BZ30" s="146"/>
      <c r="CA30" s="146"/>
      <c r="CB30" s="138">
        <f t="shared" si="11"/>
        <v>0</v>
      </c>
      <c r="CC30" s="160"/>
      <c r="CD30" s="146"/>
      <c r="CE30" s="146"/>
      <c r="CF30" s="146"/>
      <c r="CG30" s="146"/>
      <c r="CH30" s="138">
        <f t="shared" si="12"/>
        <v>0</v>
      </c>
      <c r="CI30" s="160"/>
      <c r="CJ30" s="146"/>
      <c r="CK30" s="146"/>
      <c r="CL30" s="146"/>
      <c r="CM30" s="146"/>
      <c r="CN30" s="138">
        <f t="shared" si="13"/>
        <v>0</v>
      </c>
      <c r="CO30" s="172"/>
      <c r="CP30" s="137"/>
      <c r="CQ30" s="137"/>
      <c r="CR30" s="137"/>
      <c r="CS30" s="137"/>
      <c r="CT30" s="138">
        <f t="shared" si="14"/>
        <v>0</v>
      </c>
      <c r="CU30" s="160"/>
      <c r="CV30" s="146"/>
      <c r="CW30" s="146"/>
      <c r="CX30" s="146"/>
      <c r="CY30" s="146"/>
      <c r="CZ30" s="138">
        <f t="shared" si="15"/>
        <v>0</v>
      </c>
      <c r="DA30" s="172">
        <f t="shared" si="16"/>
        <v>0</v>
      </c>
      <c r="DB30" s="137">
        <f t="shared" si="17"/>
        <v>6825</v>
      </c>
      <c r="DC30" s="137">
        <f t="shared" si="18"/>
        <v>0</v>
      </c>
      <c r="DD30" s="137">
        <f t="shared" si="19"/>
        <v>0</v>
      </c>
      <c r="DE30" s="137">
        <f t="shared" si="20"/>
        <v>74000</v>
      </c>
      <c r="DF30" s="173">
        <f t="shared" si="21"/>
        <v>80825</v>
      </c>
      <c r="DG30" s="172">
        <f t="shared" si="22"/>
        <v>0</v>
      </c>
      <c r="DH30" s="137">
        <f t="shared" si="23"/>
        <v>0</v>
      </c>
      <c r="DI30" s="137">
        <f t="shared" si="24"/>
        <v>0</v>
      </c>
      <c r="DJ30" s="137">
        <f t="shared" si="25"/>
        <v>0</v>
      </c>
      <c r="DK30" s="137">
        <f t="shared" si="26"/>
        <v>0</v>
      </c>
      <c r="DL30" s="173">
        <f t="shared" si="27"/>
        <v>0</v>
      </c>
      <c r="DM30" s="140"/>
      <c r="DN30" s="220"/>
      <c r="DO30" s="220"/>
      <c r="DP30" s="220"/>
      <c r="DQ30" s="140"/>
      <c r="DR30" s="141"/>
      <c r="DS30" s="142"/>
      <c r="DT30" s="146"/>
      <c r="DU30" s="142"/>
      <c r="DV30" s="144"/>
      <c r="DW30" s="145">
        <v>165969</v>
      </c>
      <c r="DX30" s="142" t="s">
        <v>5339</v>
      </c>
      <c r="DY30" s="144">
        <v>44656</v>
      </c>
      <c r="EA30" s="172"/>
      <c r="EB30" s="137"/>
      <c r="EC30" s="137"/>
      <c r="ED30" s="512"/>
      <c r="EE30" s="513"/>
      <c r="EG30" s="495"/>
      <c r="EH30" s="76"/>
      <c r="EI30" s="466"/>
      <c r="EJ30" s="76"/>
      <c r="EK30" s="500"/>
      <c r="EL30" s="81"/>
      <c r="EM30" s="76"/>
      <c r="EN30" s="76"/>
      <c r="EO30" s="76"/>
      <c r="EP30" s="496"/>
      <c r="EQ30" s="81"/>
      <c r="ER30" s="76"/>
      <c r="ES30" s="76"/>
      <c r="ET30" s="76"/>
      <c r="EU30" s="496"/>
    </row>
    <row r="31" spans="1:151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0"/>
        <v>62400</v>
      </c>
      <c r="O31" s="366"/>
      <c r="P31" s="174"/>
      <c r="Q31" s="174"/>
      <c r="R31" s="174"/>
      <c r="S31" s="174"/>
      <c r="T31" s="367">
        <f t="shared" si="1"/>
        <v>0</v>
      </c>
      <c r="U31" s="172"/>
      <c r="V31" s="137"/>
      <c r="W31" s="137"/>
      <c r="X31" s="137"/>
      <c r="Y31" s="137"/>
      <c r="Z31" s="138">
        <f t="shared" si="2"/>
        <v>0</v>
      </c>
      <c r="AA31" s="160"/>
      <c r="AB31" s="146"/>
      <c r="AC31" s="146"/>
      <c r="AD31" s="146"/>
      <c r="AE31" s="146"/>
      <c r="AF31" s="138">
        <f t="shared" si="3"/>
        <v>0</v>
      </c>
      <c r="AG31" s="160"/>
      <c r="AH31" s="146"/>
      <c r="AI31" s="146"/>
      <c r="AJ31" s="146"/>
      <c r="AK31" s="146"/>
      <c r="AL31" s="138">
        <f t="shared" si="4"/>
        <v>0</v>
      </c>
      <c r="AM31" s="160"/>
      <c r="AN31" s="146"/>
      <c r="AO31" s="146"/>
      <c r="AP31" s="146"/>
      <c r="AQ31" s="146"/>
      <c r="AR31" s="138">
        <f t="shared" si="5"/>
        <v>0</v>
      </c>
      <c r="AS31" s="205"/>
      <c r="AT31" s="146"/>
      <c r="AU31" s="146"/>
      <c r="AV31" s="146"/>
      <c r="AW31" s="146">
        <v>64000</v>
      </c>
      <c r="AX31" s="138">
        <f t="shared" si="6"/>
        <v>64000</v>
      </c>
      <c r="AY31" s="160"/>
      <c r="AZ31" s="146"/>
      <c r="BA31" s="146"/>
      <c r="BB31" s="146"/>
      <c r="BC31" s="146"/>
      <c r="BD31" s="138">
        <f t="shared" si="7"/>
        <v>0</v>
      </c>
      <c r="BE31" s="160"/>
      <c r="BF31" s="146"/>
      <c r="BG31" s="146"/>
      <c r="BH31" s="146"/>
      <c r="BI31" s="146"/>
      <c r="BJ31" s="138">
        <f t="shared" si="8"/>
        <v>0</v>
      </c>
      <c r="BK31" s="160"/>
      <c r="BL31" s="146"/>
      <c r="BM31" s="146"/>
      <c r="BN31" s="146"/>
      <c r="BO31" s="146"/>
      <c r="BP31" s="138">
        <f t="shared" si="9"/>
        <v>0</v>
      </c>
      <c r="BQ31" s="160"/>
      <c r="BR31" s="146"/>
      <c r="BS31" s="146"/>
      <c r="BT31" s="146"/>
      <c r="BU31" s="146"/>
      <c r="BV31" s="138">
        <f t="shared" si="10"/>
        <v>0</v>
      </c>
      <c r="BW31" s="160"/>
      <c r="BX31" s="146"/>
      <c r="BY31" s="146"/>
      <c r="BZ31" s="146"/>
      <c r="CA31" s="146"/>
      <c r="CB31" s="138">
        <f t="shared" si="11"/>
        <v>0</v>
      </c>
      <c r="CC31" s="160"/>
      <c r="CD31" s="146"/>
      <c r="CE31" s="146"/>
      <c r="CF31" s="146"/>
      <c r="CG31" s="146"/>
      <c r="CH31" s="138">
        <f t="shared" si="12"/>
        <v>0</v>
      </c>
      <c r="CI31" s="160"/>
      <c r="CJ31" s="146"/>
      <c r="CK31" s="146"/>
      <c r="CL31" s="146"/>
      <c r="CM31" s="146"/>
      <c r="CN31" s="138">
        <f t="shared" si="13"/>
        <v>0</v>
      </c>
      <c r="CO31" s="172"/>
      <c r="CP31" s="137"/>
      <c r="CQ31" s="137"/>
      <c r="CR31" s="137"/>
      <c r="CS31" s="137"/>
      <c r="CT31" s="138">
        <f t="shared" si="14"/>
        <v>0</v>
      </c>
      <c r="CU31" s="160"/>
      <c r="CV31" s="146"/>
      <c r="CW31" s="146"/>
      <c r="CX31" s="146"/>
      <c r="CY31" s="146"/>
      <c r="CZ31" s="138">
        <f t="shared" si="15"/>
        <v>0</v>
      </c>
      <c r="DA31" s="172">
        <f t="shared" si="16"/>
        <v>0</v>
      </c>
      <c r="DB31" s="137">
        <f t="shared" si="17"/>
        <v>62400</v>
      </c>
      <c r="DC31" s="137">
        <f t="shared" si="18"/>
        <v>0</v>
      </c>
      <c r="DD31" s="137">
        <f t="shared" si="19"/>
        <v>0</v>
      </c>
      <c r="DE31" s="137">
        <f t="shared" si="20"/>
        <v>64000</v>
      </c>
      <c r="DF31" s="173">
        <f t="shared" si="21"/>
        <v>126400</v>
      </c>
      <c r="DG31" s="172">
        <f t="shared" si="22"/>
        <v>0</v>
      </c>
      <c r="DH31" s="137">
        <f t="shared" si="23"/>
        <v>0</v>
      </c>
      <c r="DI31" s="137">
        <f t="shared" si="24"/>
        <v>0</v>
      </c>
      <c r="DJ31" s="137">
        <f t="shared" si="25"/>
        <v>0</v>
      </c>
      <c r="DK31" s="137">
        <f t="shared" si="26"/>
        <v>0</v>
      </c>
      <c r="DL31" s="173">
        <f t="shared" si="27"/>
        <v>0</v>
      </c>
      <c r="DM31" s="140"/>
      <c r="DN31" s="220"/>
      <c r="DO31" s="220"/>
      <c r="DP31" s="220"/>
      <c r="DQ31" s="140"/>
      <c r="DR31" s="141"/>
      <c r="DS31" s="142"/>
      <c r="DT31" s="146"/>
      <c r="DU31" s="142"/>
      <c r="DV31" s="144"/>
      <c r="DW31" s="145"/>
      <c r="DX31" s="142"/>
      <c r="DY31" s="144"/>
      <c r="EA31" s="172"/>
      <c r="EB31" s="137"/>
      <c r="EC31" s="137"/>
      <c r="ED31" s="512"/>
      <c r="EE31" s="513"/>
      <c r="EG31" s="495"/>
      <c r="EH31" s="76"/>
      <c r="EI31" s="466"/>
      <c r="EJ31" s="76"/>
      <c r="EK31" s="500"/>
      <c r="EL31" s="81"/>
      <c r="EM31" s="76"/>
      <c r="EN31" s="76"/>
      <c r="EO31" s="76"/>
      <c r="EP31" s="496"/>
      <c r="EQ31" s="81"/>
      <c r="ER31" s="76"/>
      <c r="ES31" s="76"/>
      <c r="ET31" s="76"/>
      <c r="EU31" s="496"/>
    </row>
    <row r="32" spans="1:151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0"/>
        <v>198250</v>
      </c>
      <c r="O32" s="366"/>
      <c r="P32" s="174">
        <v>198250</v>
      </c>
      <c r="Q32" s="174"/>
      <c r="R32" s="174"/>
      <c r="S32" s="174"/>
      <c r="T32" s="367">
        <f t="shared" si="1"/>
        <v>198250</v>
      </c>
      <c r="U32" s="172"/>
      <c r="V32" s="137"/>
      <c r="W32" s="137"/>
      <c r="X32" s="137"/>
      <c r="Y32" s="137">
        <v>24000</v>
      </c>
      <c r="Z32" s="138">
        <f t="shared" si="2"/>
        <v>24000</v>
      </c>
      <c r="AA32" s="160"/>
      <c r="AB32" s="146"/>
      <c r="AC32" s="146"/>
      <c r="AD32" s="146"/>
      <c r="AE32" s="146"/>
      <c r="AF32" s="138">
        <f t="shared" si="3"/>
        <v>0</v>
      </c>
      <c r="AG32" s="160"/>
      <c r="AH32" s="146"/>
      <c r="AI32" s="146"/>
      <c r="AJ32" s="146"/>
      <c r="AK32" s="146"/>
      <c r="AL32" s="138">
        <f t="shared" si="4"/>
        <v>0</v>
      </c>
      <c r="AM32" s="160"/>
      <c r="AN32" s="146"/>
      <c r="AO32" s="146"/>
      <c r="AP32" s="146"/>
      <c r="AQ32" s="146"/>
      <c r="AR32" s="138">
        <f t="shared" si="5"/>
        <v>0</v>
      </c>
      <c r="AS32" s="205"/>
      <c r="AT32" s="146"/>
      <c r="AU32" s="146"/>
      <c r="AV32" s="146"/>
      <c r="AW32" s="146">
        <v>133000</v>
      </c>
      <c r="AX32" s="138">
        <f t="shared" si="6"/>
        <v>133000</v>
      </c>
      <c r="AY32" s="160"/>
      <c r="AZ32" s="146"/>
      <c r="BA32" s="146"/>
      <c r="BB32" s="146"/>
      <c r="BC32" s="146"/>
      <c r="BD32" s="138">
        <f t="shared" si="7"/>
        <v>0</v>
      </c>
      <c r="BE32" s="160"/>
      <c r="BF32" s="146"/>
      <c r="BG32" s="146"/>
      <c r="BH32" s="146"/>
      <c r="BI32" s="146"/>
      <c r="BJ32" s="138">
        <f t="shared" si="8"/>
        <v>0</v>
      </c>
      <c r="BK32" s="160"/>
      <c r="BL32" s="146"/>
      <c r="BM32" s="146"/>
      <c r="BN32" s="146"/>
      <c r="BO32" s="146"/>
      <c r="BP32" s="138">
        <f t="shared" si="9"/>
        <v>0</v>
      </c>
      <c r="BQ32" s="160"/>
      <c r="BR32" s="146"/>
      <c r="BS32" s="146"/>
      <c r="BT32" s="146"/>
      <c r="BU32" s="146"/>
      <c r="BV32" s="138">
        <f t="shared" si="10"/>
        <v>0</v>
      </c>
      <c r="BW32" s="160"/>
      <c r="BX32" s="146"/>
      <c r="BY32" s="146"/>
      <c r="BZ32" s="146"/>
      <c r="CA32" s="146"/>
      <c r="CB32" s="138">
        <f t="shared" si="11"/>
        <v>0</v>
      </c>
      <c r="CC32" s="160"/>
      <c r="CD32" s="146"/>
      <c r="CE32" s="146"/>
      <c r="CF32" s="146"/>
      <c r="CG32" s="146"/>
      <c r="CH32" s="138">
        <f t="shared" si="12"/>
        <v>0</v>
      </c>
      <c r="CI32" s="160"/>
      <c r="CJ32" s="146"/>
      <c r="CK32" s="146"/>
      <c r="CL32" s="146"/>
      <c r="CM32" s="146"/>
      <c r="CN32" s="138">
        <f t="shared" si="13"/>
        <v>0</v>
      </c>
      <c r="CO32" s="172"/>
      <c r="CP32" s="137"/>
      <c r="CQ32" s="137"/>
      <c r="CR32" s="137"/>
      <c r="CS32" s="137"/>
      <c r="CT32" s="138">
        <f t="shared" si="14"/>
        <v>0</v>
      </c>
      <c r="CU32" s="160"/>
      <c r="CV32" s="146"/>
      <c r="CW32" s="146"/>
      <c r="CX32" s="146"/>
      <c r="CY32" s="146"/>
      <c r="CZ32" s="138">
        <f t="shared" si="15"/>
        <v>0</v>
      </c>
      <c r="DA32" s="172">
        <f t="shared" si="16"/>
        <v>0</v>
      </c>
      <c r="DB32" s="137">
        <f t="shared" si="17"/>
        <v>198250</v>
      </c>
      <c r="DC32" s="137">
        <f t="shared" si="18"/>
        <v>0</v>
      </c>
      <c r="DD32" s="137">
        <f t="shared" si="19"/>
        <v>0</v>
      </c>
      <c r="DE32" s="137">
        <f t="shared" si="20"/>
        <v>157000</v>
      </c>
      <c r="DF32" s="173">
        <f t="shared" si="21"/>
        <v>355250</v>
      </c>
      <c r="DG32" s="172">
        <f t="shared" si="22"/>
        <v>0</v>
      </c>
      <c r="DH32" s="137">
        <f t="shared" si="23"/>
        <v>198250</v>
      </c>
      <c r="DI32" s="137">
        <f t="shared" si="24"/>
        <v>0</v>
      </c>
      <c r="DJ32" s="137">
        <f t="shared" si="25"/>
        <v>0</v>
      </c>
      <c r="DK32" s="137">
        <f t="shared" si="26"/>
        <v>0</v>
      </c>
      <c r="DL32" s="173">
        <f t="shared" si="27"/>
        <v>198250</v>
      </c>
      <c r="DM32" s="140"/>
      <c r="DN32" s="220"/>
      <c r="DO32" s="220"/>
      <c r="DP32" s="220"/>
      <c r="DQ32" s="140"/>
      <c r="DR32" s="141"/>
      <c r="DS32" s="142"/>
      <c r="DT32" s="146"/>
      <c r="DU32" s="142"/>
      <c r="DV32" s="144"/>
      <c r="DW32" s="145"/>
      <c r="DX32" s="142"/>
      <c r="DY32" s="144"/>
      <c r="EA32" s="172"/>
      <c r="EB32" s="137"/>
      <c r="EC32" s="137"/>
      <c r="ED32" s="512"/>
      <c r="EE32" s="513"/>
      <c r="EG32" s="495">
        <v>198250</v>
      </c>
      <c r="EH32" s="77">
        <v>44819</v>
      </c>
      <c r="EI32" s="466" t="s">
        <v>5389</v>
      </c>
      <c r="EJ32" s="76"/>
      <c r="EK32" s="500" t="s">
        <v>5392</v>
      </c>
      <c r="EL32" s="81"/>
      <c r="EM32" s="76"/>
      <c r="EN32" s="76"/>
      <c r="EO32" s="76"/>
      <c r="EP32" s="496"/>
      <c r="EQ32" s="81"/>
      <c r="ER32" s="76"/>
      <c r="ES32" s="76"/>
      <c r="ET32" s="76"/>
      <c r="EU32" s="496"/>
    </row>
    <row r="33" spans="1:151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0"/>
        <v>139425</v>
      </c>
      <c r="O33" s="366"/>
      <c r="P33" s="174"/>
      <c r="Q33" s="174"/>
      <c r="R33" s="174"/>
      <c r="S33" s="174"/>
      <c r="T33" s="367">
        <f t="shared" si="1"/>
        <v>0</v>
      </c>
      <c r="U33" s="172"/>
      <c r="V33" s="137"/>
      <c r="W33" s="137"/>
      <c r="X33" s="137"/>
      <c r="Y33" s="137"/>
      <c r="Z33" s="138">
        <f t="shared" si="2"/>
        <v>0</v>
      </c>
      <c r="AA33" s="160"/>
      <c r="AB33" s="146"/>
      <c r="AC33" s="146"/>
      <c r="AD33" s="146"/>
      <c r="AE33" s="146"/>
      <c r="AF33" s="138">
        <f t="shared" si="3"/>
        <v>0</v>
      </c>
      <c r="AG33" s="160"/>
      <c r="AH33" s="146"/>
      <c r="AI33" s="146"/>
      <c r="AJ33" s="146"/>
      <c r="AK33" s="146"/>
      <c r="AL33" s="138">
        <f t="shared" si="4"/>
        <v>0</v>
      </c>
      <c r="AM33" s="160"/>
      <c r="AN33" s="146"/>
      <c r="AO33" s="146"/>
      <c r="AP33" s="146"/>
      <c r="AQ33" s="146"/>
      <c r="AR33" s="138">
        <f t="shared" si="5"/>
        <v>0</v>
      </c>
      <c r="AS33" s="205"/>
      <c r="AT33" s="146"/>
      <c r="AU33" s="146"/>
      <c r="AV33" s="146"/>
      <c r="AW33" s="146">
        <v>120000</v>
      </c>
      <c r="AX33" s="138">
        <f t="shared" si="6"/>
        <v>120000</v>
      </c>
      <c r="AY33" s="160"/>
      <c r="AZ33" s="146"/>
      <c r="BA33" s="146"/>
      <c r="BB33" s="146"/>
      <c r="BC33" s="146"/>
      <c r="BD33" s="138">
        <f t="shared" si="7"/>
        <v>0</v>
      </c>
      <c r="BE33" s="160"/>
      <c r="BF33" s="146"/>
      <c r="BG33" s="146"/>
      <c r="BH33" s="146"/>
      <c r="BI33" s="146"/>
      <c r="BJ33" s="138">
        <f t="shared" si="8"/>
        <v>0</v>
      </c>
      <c r="BK33" s="160"/>
      <c r="BL33" s="146"/>
      <c r="BM33" s="146"/>
      <c r="BN33" s="146"/>
      <c r="BO33" s="146"/>
      <c r="BP33" s="138">
        <f t="shared" si="9"/>
        <v>0</v>
      </c>
      <c r="BQ33" s="160"/>
      <c r="BR33" s="146"/>
      <c r="BS33" s="146"/>
      <c r="BT33" s="146"/>
      <c r="BU33" s="146"/>
      <c r="BV33" s="138">
        <f t="shared" si="10"/>
        <v>0</v>
      </c>
      <c r="BW33" s="160"/>
      <c r="BX33" s="146"/>
      <c r="BY33" s="146"/>
      <c r="BZ33" s="146"/>
      <c r="CA33" s="146"/>
      <c r="CB33" s="138">
        <f t="shared" si="11"/>
        <v>0</v>
      </c>
      <c r="CC33" s="160"/>
      <c r="CD33" s="146"/>
      <c r="CE33" s="146"/>
      <c r="CF33" s="146"/>
      <c r="CG33" s="146"/>
      <c r="CH33" s="138">
        <f t="shared" si="12"/>
        <v>0</v>
      </c>
      <c r="CI33" s="160"/>
      <c r="CJ33" s="146"/>
      <c r="CK33" s="146"/>
      <c r="CL33" s="146"/>
      <c r="CM33" s="146"/>
      <c r="CN33" s="138">
        <f t="shared" si="13"/>
        <v>0</v>
      </c>
      <c r="CO33" s="172"/>
      <c r="CP33" s="137"/>
      <c r="CQ33" s="137"/>
      <c r="CR33" s="137"/>
      <c r="CS33" s="137"/>
      <c r="CT33" s="138">
        <f t="shared" si="14"/>
        <v>0</v>
      </c>
      <c r="CU33" s="160"/>
      <c r="CV33" s="146"/>
      <c r="CW33" s="146"/>
      <c r="CX33" s="146"/>
      <c r="CY33" s="146"/>
      <c r="CZ33" s="138">
        <f t="shared" si="15"/>
        <v>0</v>
      </c>
      <c r="DA33" s="172">
        <f t="shared" si="16"/>
        <v>0</v>
      </c>
      <c r="DB33" s="137">
        <f t="shared" si="17"/>
        <v>139425</v>
      </c>
      <c r="DC33" s="137">
        <f t="shared" si="18"/>
        <v>0</v>
      </c>
      <c r="DD33" s="137">
        <f t="shared" si="19"/>
        <v>0</v>
      </c>
      <c r="DE33" s="137">
        <f t="shared" si="20"/>
        <v>120000</v>
      </c>
      <c r="DF33" s="173">
        <f t="shared" si="21"/>
        <v>259425</v>
      </c>
      <c r="DG33" s="172">
        <f t="shared" si="22"/>
        <v>0</v>
      </c>
      <c r="DH33" s="137">
        <f t="shared" si="23"/>
        <v>0</v>
      </c>
      <c r="DI33" s="137">
        <f t="shared" si="24"/>
        <v>0</v>
      </c>
      <c r="DJ33" s="137">
        <f t="shared" si="25"/>
        <v>0</v>
      </c>
      <c r="DK33" s="137">
        <f t="shared" si="26"/>
        <v>0</v>
      </c>
      <c r="DL33" s="173">
        <f t="shared" si="27"/>
        <v>0</v>
      </c>
      <c r="DM33" s="140"/>
      <c r="DN33" s="220"/>
      <c r="DO33" s="220"/>
      <c r="DP33" s="220"/>
      <c r="DQ33" s="140"/>
      <c r="DR33" s="141"/>
      <c r="DS33" s="142"/>
      <c r="DT33" s="146"/>
      <c r="DU33" s="142"/>
      <c r="DV33" s="144"/>
      <c r="DW33" s="145"/>
      <c r="DX33" s="142"/>
      <c r="DY33" s="144"/>
      <c r="EA33" s="172"/>
      <c r="EB33" s="137"/>
      <c r="EC33" s="137"/>
      <c r="ED33" s="512"/>
      <c r="EE33" s="513"/>
      <c r="EG33" s="495"/>
      <c r="EH33" s="76"/>
      <c r="EI33" s="466"/>
      <c r="EJ33" s="76"/>
      <c r="EK33" s="500"/>
      <c r="EL33" s="81"/>
      <c r="EM33" s="76"/>
      <c r="EN33" s="76"/>
      <c r="EO33" s="76"/>
      <c r="EP33" s="496"/>
      <c r="EQ33" s="81"/>
      <c r="ER33" s="76"/>
      <c r="ES33" s="76"/>
      <c r="ET33" s="76"/>
      <c r="EU33" s="496"/>
    </row>
    <row r="34" spans="1:151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0"/>
        <v>27625</v>
      </c>
      <c r="O34" s="366"/>
      <c r="P34" s="174"/>
      <c r="Q34" s="174"/>
      <c r="R34" s="174"/>
      <c r="S34" s="174"/>
      <c r="T34" s="367">
        <f t="shared" si="1"/>
        <v>0</v>
      </c>
      <c r="U34" s="172"/>
      <c r="V34" s="137"/>
      <c r="W34" s="137"/>
      <c r="X34" s="137"/>
      <c r="Y34" s="137"/>
      <c r="Z34" s="138">
        <f t="shared" si="2"/>
        <v>0</v>
      </c>
      <c r="AA34" s="160"/>
      <c r="AB34" s="146"/>
      <c r="AC34" s="146"/>
      <c r="AD34" s="146"/>
      <c r="AE34" s="146"/>
      <c r="AF34" s="138">
        <f t="shared" si="3"/>
        <v>0</v>
      </c>
      <c r="AG34" s="160"/>
      <c r="AH34" s="146"/>
      <c r="AI34" s="146"/>
      <c r="AJ34" s="146"/>
      <c r="AK34" s="146"/>
      <c r="AL34" s="138">
        <f t="shared" si="4"/>
        <v>0</v>
      </c>
      <c r="AM34" s="160"/>
      <c r="AN34" s="146"/>
      <c r="AO34" s="146"/>
      <c r="AP34" s="146"/>
      <c r="AQ34" s="146"/>
      <c r="AR34" s="138">
        <f t="shared" si="5"/>
        <v>0</v>
      </c>
      <c r="AS34" s="205"/>
      <c r="AT34" s="146"/>
      <c r="AU34" s="146"/>
      <c r="AV34" s="146"/>
      <c r="AW34" s="146">
        <v>66000</v>
      </c>
      <c r="AX34" s="138">
        <f t="shared" si="6"/>
        <v>66000</v>
      </c>
      <c r="AY34" s="160"/>
      <c r="AZ34" s="146"/>
      <c r="BA34" s="146"/>
      <c r="BB34" s="146"/>
      <c r="BC34" s="146"/>
      <c r="BD34" s="138">
        <f t="shared" si="7"/>
        <v>0</v>
      </c>
      <c r="BE34" s="160"/>
      <c r="BF34" s="146"/>
      <c r="BG34" s="146"/>
      <c r="BH34" s="146"/>
      <c r="BI34" s="146"/>
      <c r="BJ34" s="138">
        <f t="shared" si="8"/>
        <v>0</v>
      </c>
      <c r="BK34" s="160"/>
      <c r="BL34" s="146"/>
      <c r="BM34" s="146"/>
      <c r="BN34" s="146"/>
      <c r="BO34" s="146"/>
      <c r="BP34" s="138">
        <f t="shared" si="9"/>
        <v>0</v>
      </c>
      <c r="BQ34" s="160"/>
      <c r="BR34" s="146"/>
      <c r="BS34" s="146"/>
      <c r="BT34" s="146"/>
      <c r="BU34" s="146"/>
      <c r="BV34" s="138">
        <f t="shared" si="10"/>
        <v>0</v>
      </c>
      <c r="BW34" s="160"/>
      <c r="BX34" s="146"/>
      <c r="BY34" s="146"/>
      <c r="BZ34" s="146"/>
      <c r="CA34" s="146"/>
      <c r="CB34" s="138">
        <f t="shared" si="11"/>
        <v>0</v>
      </c>
      <c r="CC34" s="160"/>
      <c r="CD34" s="146"/>
      <c r="CE34" s="146"/>
      <c r="CF34" s="146"/>
      <c r="CG34" s="146"/>
      <c r="CH34" s="138">
        <f t="shared" si="12"/>
        <v>0</v>
      </c>
      <c r="CI34" s="160"/>
      <c r="CJ34" s="146"/>
      <c r="CK34" s="146"/>
      <c r="CL34" s="146"/>
      <c r="CM34" s="146"/>
      <c r="CN34" s="138">
        <f t="shared" si="13"/>
        <v>0</v>
      </c>
      <c r="CO34" s="172"/>
      <c r="CP34" s="137"/>
      <c r="CQ34" s="137"/>
      <c r="CR34" s="137"/>
      <c r="CS34" s="137"/>
      <c r="CT34" s="138">
        <f t="shared" si="14"/>
        <v>0</v>
      </c>
      <c r="CU34" s="160"/>
      <c r="CV34" s="146"/>
      <c r="CW34" s="146"/>
      <c r="CX34" s="146"/>
      <c r="CY34" s="146"/>
      <c r="CZ34" s="138">
        <f t="shared" si="15"/>
        <v>0</v>
      </c>
      <c r="DA34" s="172">
        <f t="shared" si="16"/>
        <v>0</v>
      </c>
      <c r="DB34" s="137">
        <f t="shared" si="17"/>
        <v>27625</v>
      </c>
      <c r="DC34" s="137">
        <f t="shared" si="18"/>
        <v>0</v>
      </c>
      <c r="DD34" s="137">
        <f t="shared" si="19"/>
        <v>0</v>
      </c>
      <c r="DE34" s="137">
        <f t="shared" si="20"/>
        <v>66000</v>
      </c>
      <c r="DF34" s="173">
        <f t="shared" si="21"/>
        <v>93625</v>
      </c>
      <c r="DG34" s="172">
        <f t="shared" si="22"/>
        <v>0</v>
      </c>
      <c r="DH34" s="137">
        <f t="shared" si="23"/>
        <v>0</v>
      </c>
      <c r="DI34" s="137">
        <f t="shared" si="24"/>
        <v>0</v>
      </c>
      <c r="DJ34" s="137">
        <f t="shared" si="25"/>
        <v>0</v>
      </c>
      <c r="DK34" s="137">
        <f t="shared" si="26"/>
        <v>0</v>
      </c>
      <c r="DL34" s="173">
        <f t="shared" si="27"/>
        <v>0</v>
      </c>
      <c r="DM34" s="140"/>
      <c r="DN34" s="220"/>
      <c r="DO34" s="220"/>
      <c r="DP34" s="220"/>
      <c r="DQ34" s="140"/>
      <c r="DR34" s="141"/>
      <c r="DS34" s="142"/>
      <c r="DT34" s="146"/>
      <c r="DU34" s="142"/>
      <c r="DV34" s="144"/>
      <c r="DW34" s="145"/>
      <c r="DX34" s="142"/>
      <c r="DY34" s="144"/>
      <c r="EA34" s="172"/>
      <c r="EB34" s="137"/>
      <c r="EC34" s="137"/>
      <c r="ED34" s="512"/>
      <c r="EE34" s="513"/>
      <c r="EG34" s="495"/>
      <c r="EH34" s="76"/>
      <c r="EI34" s="466"/>
      <c r="EJ34" s="76"/>
      <c r="EK34" s="500"/>
      <c r="EL34" s="81"/>
      <c r="EM34" s="76"/>
      <c r="EN34" s="76"/>
      <c r="EO34" s="76"/>
      <c r="EP34" s="496"/>
      <c r="EQ34" s="81"/>
      <c r="ER34" s="76"/>
      <c r="ES34" s="76"/>
      <c r="ET34" s="76"/>
      <c r="EU34" s="496"/>
    </row>
    <row r="35" spans="1:151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0"/>
        <v>106275</v>
      </c>
      <c r="O35" s="366"/>
      <c r="P35" s="174"/>
      <c r="Q35" s="174"/>
      <c r="R35" s="174"/>
      <c r="S35" s="174"/>
      <c r="T35" s="367">
        <f t="shared" si="1"/>
        <v>0</v>
      </c>
      <c r="U35" s="172"/>
      <c r="V35" s="137"/>
      <c r="W35" s="137"/>
      <c r="X35" s="137"/>
      <c r="Y35" s="137"/>
      <c r="Z35" s="138">
        <f t="shared" si="2"/>
        <v>0</v>
      </c>
      <c r="AA35" s="160"/>
      <c r="AB35" s="146"/>
      <c r="AC35" s="146"/>
      <c r="AD35" s="146"/>
      <c r="AE35" s="146"/>
      <c r="AF35" s="138">
        <f t="shared" si="3"/>
        <v>0</v>
      </c>
      <c r="AG35" s="160"/>
      <c r="AH35" s="146"/>
      <c r="AI35" s="146"/>
      <c r="AJ35" s="146"/>
      <c r="AK35" s="146"/>
      <c r="AL35" s="138">
        <f t="shared" si="4"/>
        <v>0</v>
      </c>
      <c r="AM35" s="160"/>
      <c r="AN35" s="146"/>
      <c r="AO35" s="146"/>
      <c r="AP35" s="146"/>
      <c r="AQ35" s="146"/>
      <c r="AR35" s="138">
        <f t="shared" si="5"/>
        <v>0</v>
      </c>
      <c r="AS35" s="205"/>
      <c r="AT35" s="146"/>
      <c r="AU35" s="146"/>
      <c r="AV35" s="146"/>
      <c r="AW35" s="146">
        <v>141000</v>
      </c>
      <c r="AX35" s="138">
        <f t="shared" si="6"/>
        <v>141000</v>
      </c>
      <c r="AY35" s="160"/>
      <c r="AZ35" s="146"/>
      <c r="BA35" s="146"/>
      <c r="BB35" s="146"/>
      <c r="BC35" s="146"/>
      <c r="BD35" s="138">
        <f t="shared" si="7"/>
        <v>0</v>
      </c>
      <c r="BE35" s="160"/>
      <c r="BF35" s="146"/>
      <c r="BG35" s="146"/>
      <c r="BH35" s="146"/>
      <c r="BI35" s="146"/>
      <c r="BJ35" s="138">
        <f t="shared" si="8"/>
        <v>0</v>
      </c>
      <c r="BK35" s="160"/>
      <c r="BL35" s="146"/>
      <c r="BM35" s="146"/>
      <c r="BN35" s="146"/>
      <c r="BO35" s="146"/>
      <c r="BP35" s="138">
        <f t="shared" si="9"/>
        <v>0</v>
      </c>
      <c r="BQ35" s="160"/>
      <c r="BR35" s="146"/>
      <c r="BS35" s="146"/>
      <c r="BT35" s="146"/>
      <c r="BU35" s="146"/>
      <c r="BV35" s="138">
        <f t="shared" si="10"/>
        <v>0</v>
      </c>
      <c r="BW35" s="160"/>
      <c r="BX35" s="146"/>
      <c r="BY35" s="146"/>
      <c r="BZ35" s="146"/>
      <c r="CA35" s="146"/>
      <c r="CB35" s="138">
        <f t="shared" si="11"/>
        <v>0</v>
      </c>
      <c r="CC35" s="160"/>
      <c r="CD35" s="146"/>
      <c r="CE35" s="146"/>
      <c r="CF35" s="146"/>
      <c r="CG35" s="146"/>
      <c r="CH35" s="138">
        <f t="shared" si="12"/>
        <v>0</v>
      </c>
      <c r="CI35" s="160"/>
      <c r="CJ35" s="146"/>
      <c r="CK35" s="146"/>
      <c r="CL35" s="146"/>
      <c r="CM35" s="146"/>
      <c r="CN35" s="138">
        <f t="shared" si="13"/>
        <v>0</v>
      </c>
      <c r="CO35" s="172"/>
      <c r="CP35" s="137"/>
      <c r="CQ35" s="137"/>
      <c r="CR35" s="137"/>
      <c r="CS35" s="137"/>
      <c r="CT35" s="138">
        <f t="shared" si="14"/>
        <v>0</v>
      </c>
      <c r="CU35" s="160"/>
      <c r="CV35" s="146"/>
      <c r="CW35" s="146"/>
      <c r="CX35" s="146"/>
      <c r="CY35" s="146"/>
      <c r="CZ35" s="138">
        <f t="shared" si="15"/>
        <v>0</v>
      </c>
      <c r="DA35" s="172">
        <f t="shared" si="16"/>
        <v>0</v>
      </c>
      <c r="DB35" s="137">
        <f t="shared" si="17"/>
        <v>106275</v>
      </c>
      <c r="DC35" s="137">
        <f t="shared" si="18"/>
        <v>0</v>
      </c>
      <c r="DD35" s="137">
        <f t="shared" si="19"/>
        <v>0</v>
      </c>
      <c r="DE35" s="137">
        <f t="shared" si="20"/>
        <v>141000</v>
      </c>
      <c r="DF35" s="173">
        <f t="shared" si="21"/>
        <v>247275</v>
      </c>
      <c r="DG35" s="172">
        <f t="shared" si="22"/>
        <v>0</v>
      </c>
      <c r="DH35" s="137">
        <f t="shared" si="23"/>
        <v>0</v>
      </c>
      <c r="DI35" s="137">
        <f t="shared" si="24"/>
        <v>0</v>
      </c>
      <c r="DJ35" s="137">
        <f t="shared" si="25"/>
        <v>0</v>
      </c>
      <c r="DK35" s="137">
        <f t="shared" si="26"/>
        <v>0</v>
      </c>
      <c r="DL35" s="173">
        <f t="shared" si="27"/>
        <v>0</v>
      </c>
      <c r="DM35" s="140"/>
      <c r="DN35" s="220"/>
      <c r="DO35" s="220"/>
      <c r="DP35" s="220"/>
      <c r="DQ35" s="140"/>
      <c r="DR35" s="141"/>
      <c r="DS35" s="142"/>
      <c r="DT35" s="146"/>
      <c r="DU35" s="142"/>
      <c r="DV35" s="144"/>
      <c r="DW35" s="145"/>
      <c r="DX35" s="142"/>
      <c r="DY35" s="144"/>
      <c r="EA35" s="172"/>
      <c r="EB35" s="137"/>
      <c r="EC35" s="137"/>
      <c r="ED35" s="512"/>
      <c r="EE35" s="513"/>
      <c r="EG35" s="495"/>
      <c r="EH35" s="76"/>
      <c r="EI35" s="466"/>
      <c r="EJ35" s="76"/>
      <c r="EK35" s="500"/>
      <c r="EL35" s="81"/>
      <c r="EM35" s="76"/>
      <c r="EN35" s="76"/>
      <c r="EO35" s="76"/>
      <c r="EP35" s="496"/>
      <c r="EQ35" s="81"/>
      <c r="ER35" s="76"/>
      <c r="ES35" s="76"/>
      <c r="ET35" s="76"/>
      <c r="EU35" s="496"/>
    </row>
    <row r="36" spans="1:151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0"/>
        <v>274950</v>
      </c>
      <c r="O36" s="366"/>
      <c r="P36" s="174"/>
      <c r="Q36" s="174"/>
      <c r="R36" s="174"/>
      <c r="S36" s="174"/>
      <c r="T36" s="367">
        <f t="shared" si="1"/>
        <v>0</v>
      </c>
      <c r="U36" s="172"/>
      <c r="V36" s="137"/>
      <c r="W36" s="137"/>
      <c r="X36" s="137"/>
      <c r="Y36" s="137"/>
      <c r="Z36" s="138">
        <f t="shared" si="2"/>
        <v>0</v>
      </c>
      <c r="AA36" s="160"/>
      <c r="AB36" s="146"/>
      <c r="AC36" s="146"/>
      <c r="AD36" s="146"/>
      <c r="AE36" s="146"/>
      <c r="AF36" s="138">
        <f t="shared" si="3"/>
        <v>0</v>
      </c>
      <c r="AG36" s="160"/>
      <c r="AH36" s="146"/>
      <c r="AI36" s="146"/>
      <c r="AJ36" s="146"/>
      <c r="AK36" s="146"/>
      <c r="AL36" s="138">
        <f t="shared" si="4"/>
        <v>0</v>
      </c>
      <c r="AM36" s="160"/>
      <c r="AN36" s="146"/>
      <c r="AO36" s="146"/>
      <c r="AP36" s="146"/>
      <c r="AQ36" s="146"/>
      <c r="AR36" s="138">
        <f t="shared" si="5"/>
        <v>0</v>
      </c>
      <c r="AS36" s="205"/>
      <c r="AT36" s="146"/>
      <c r="AU36" s="146"/>
      <c r="AV36" s="146"/>
      <c r="AW36" s="146">
        <v>488000</v>
      </c>
      <c r="AX36" s="138">
        <f t="shared" si="6"/>
        <v>488000</v>
      </c>
      <c r="AY36" s="160"/>
      <c r="AZ36" s="146"/>
      <c r="BA36" s="146"/>
      <c r="BB36" s="146"/>
      <c r="BC36" s="146"/>
      <c r="BD36" s="138">
        <f t="shared" si="7"/>
        <v>0</v>
      </c>
      <c r="BE36" s="160"/>
      <c r="BF36" s="146"/>
      <c r="BG36" s="146"/>
      <c r="BH36" s="146"/>
      <c r="BI36" s="146"/>
      <c r="BJ36" s="138">
        <f t="shared" si="8"/>
        <v>0</v>
      </c>
      <c r="BK36" s="160"/>
      <c r="BL36" s="146"/>
      <c r="BM36" s="146"/>
      <c r="BN36" s="146"/>
      <c r="BO36" s="146"/>
      <c r="BP36" s="138">
        <f t="shared" si="9"/>
        <v>0</v>
      </c>
      <c r="BQ36" s="160"/>
      <c r="BR36" s="146"/>
      <c r="BS36" s="146"/>
      <c r="BT36" s="146"/>
      <c r="BU36" s="146"/>
      <c r="BV36" s="138">
        <f t="shared" si="10"/>
        <v>0</v>
      </c>
      <c r="BW36" s="160"/>
      <c r="BX36" s="146"/>
      <c r="BY36" s="146"/>
      <c r="BZ36" s="146"/>
      <c r="CA36" s="146"/>
      <c r="CB36" s="138">
        <f t="shared" si="11"/>
        <v>0</v>
      </c>
      <c r="CC36" s="160"/>
      <c r="CD36" s="146"/>
      <c r="CE36" s="146"/>
      <c r="CF36" s="146"/>
      <c r="CG36" s="146"/>
      <c r="CH36" s="138">
        <f t="shared" si="12"/>
        <v>0</v>
      </c>
      <c r="CI36" s="160"/>
      <c r="CJ36" s="146"/>
      <c r="CK36" s="146"/>
      <c r="CL36" s="146"/>
      <c r="CM36" s="146"/>
      <c r="CN36" s="138">
        <f t="shared" si="13"/>
        <v>0</v>
      </c>
      <c r="CO36" s="172"/>
      <c r="CP36" s="137"/>
      <c r="CQ36" s="137"/>
      <c r="CR36" s="137"/>
      <c r="CS36" s="137"/>
      <c r="CT36" s="138">
        <f t="shared" si="14"/>
        <v>0</v>
      </c>
      <c r="CU36" s="160"/>
      <c r="CV36" s="146"/>
      <c r="CW36" s="146"/>
      <c r="CX36" s="146"/>
      <c r="CY36" s="146"/>
      <c r="CZ36" s="138">
        <f t="shared" si="15"/>
        <v>0</v>
      </c>
      <c r="DA36" s="172">
        <f t="shared" si="16"/>
        <v>0</v>
      </c>
      <c r="DB36" s="137">
        <f t="shared" si="17"/>
        <v>274950</v>
      </c>
      <c r="DC36" s="137">
        <f t="shared" si="18"/>
        <v>0</v>
      </c>
      <c r="DD36" s="137">
        <f t="shared" si="19"/>
        <v>0</v>
      </c>
      <c r="DE36" s="137">
        <f t="shared" si="20"/>
        <v>488000</v>
      </c>
      <c r="DF36" s="173">
        <f t="shared" si="21"/>
        <v>762950</v>
      </c>
      <c r="DG36" s="172">
        <f t="shared" si="22"/>
        <v>0</v>
      </c>
      <c r="DH36" s="137">
        <f t="shared" si="23"/>
        <v>0</v>
      </c>
      <c r="DI36" s="137">
        <f t="shared" si="24"/>
        <v>0</v>
      </c>
      <c r="DJ36" s="137">
        <f t="shared" si="25"/>
        <v>0</v>
      </c>
      <c r="DK36" s="137">
        <f t="shared" si="26"/>
        <v>0</v>
      </c>
      <c r="DL36" s="173">
        <f t="shared" si="27"/>
        <v>0</v>
      </c>
      <c r="DM36" s="140"/>
      <c r="DN36" s="220"/>
      <c r="DO36" s="220"/>
      <c r="DP36" s="220"/>
      <c r="DQ36" s="140"/>
      <c r="DR36" s="141"/>
      <c r="DS36" s="142"/>
      <c r="DT36" s="146"/>
      <c r="DU36" s="142"/>
      <c r="DV36" s="144"/>
      <c r="DW36" s="145"/>
      <c r="DX36" s="142"/>
      <c r="DY36" s="144"/>
      <c r="EA36" s="172"/>
      <c r="EB36" s="137"/>
      <c r="EC36" s="137"/>
      <c r="ED36" s="512"/>
      <c r="EE36" s="513"/>
      <c r="EG36" s="495"/>
      <c r="EH36" s="76"/>
      <c r="EI36" s="466"/>
      <c r="EJ36" s="76"/>
      <c r="EK36" s="500"/>
      <c r="EL36" s="81"/>
      <c r="EM36" s="76"/>
      <c r="EN36" s="76"/>
      <c r="EO36" s="76"/>
      <c r="EP36" s="496"/>
      <c r="EQ36" s="81"/>
      <c r="ER36" s="76"/>
      <c r="ES36" s="76"/>
      <c r="ET36" s="76"/>
      <c r="EU36" s="496"/>
    </row>
    <row r="37" spans="1:151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0"/>
        <v>128375</v>
      </c>
      <c r="O37" s="366"/>
      <c r="P37" s="174"/>
      <c r="Q37" s="174"/>
      <c r="R37" s="174"/>
      <c r="S37" s="174"/>
      <c r="T37" s="367">
        <f t="shared" si="1"/>
        <v>0</v>
      </c>
      <c r="U37" s="172"/>
      <c r="V37" s="137"/>
      <c r="W37" s="137"/>
      <c r="X37" s="137"/>
      <c r="Y37" s="137"/>
      <c r="Z37" s="138">
        <f t="shared" si="2"/>
        <v>0</v>
      </c>
      <c r="AA37" s="160"/>
      <c r="AB37" s="146"/>
      <c r="AC37" s="146"/>
      <c r="AD37" s="146"/>
      <c r="AE37" s="146"/>
      <c r="AF37" s="138">
        <f t="shared" si="3"/>
        <v>0</v>
      </c>
      <c r="AG37" s="160"/>
      <c r="AH37" s="146"/>
      <c r="AI37" s="146"/>
      <c r="AJ37" s="146"/>
      <c r="AK37" s="146"/>
      <c r="AL37" s="138">
        <f t="shared" si="4"/>
        <v>0</v>
      </c>
      <c r="AM37" s="160"/>
      <c r="AN37" s="146"/>
      <c r="AO37" s="146"/>
      <c r="AP37" s="146"/>
      <c r="AQ37" s="146"/>
      <c r="AR37" s="138">
        <f t="shared" si="5"/>
        <v>0</v>
      </c>
      <c r="AS37" s="205"/>
      <c r="AT37" s="146"/>
      <c r="AU37" s="146"/>
      <c r="AV37" s="146"/>
      <c r="AW37" s="146">
        <v>78000</v>
      </c>
      <c r="AX37" s="138">
        <f t="shared" si="6"/>
        <v>78000</v>
      </c>
      <c r="AY37" s="160"/>
      <c r="AZ37" s="146"/>
      <c r="BA37" s="146"/>
      <c r="BB37" s="146"/>
      <c r="BC37" s="146"/>
      <c r="BD37" s="138">
        <f t="shared" si="7"/>
        <v>0</v>
      </c>
      <c r="BE37" s="160"/>
      <c r="BF37" s="146"/>
      <c r="BG37" s="146"/>
      <c r="BH37" s="146"/>
      <c r="BI37" s="146"/>
      <c r="BJ37" s="138">
        <f t="shared" si="8"/>
        <v>0</v>
      </c>
      <c r="BK37" s="160"/>
      <c r="BL37" s="146"/>
      <c r="BM37" s="146"/>
      <c r="BN37" s="146"/>
      <c r="BO37" s="146"/>
      <c r="BP37" s="138">
        <f t="shared" si="9"/>
        <v>0</v>
      </c>
      <c r="BQ37" s="160"/>
      <c r="BR37" s="146"/>
      <c r="BS37" s="146"/>
      <c r="BT37" s="146"/>
      <c r="BU37" s="146"/>
      <c r="BV37" s="138">
        <f t="shared" si="10"/>
        <v>0</v>
      </c>
      <c r="BW37" s="160"/>
      <c r="BX37" s="146"/>
      <c r="BY37" s="146"/>
      <c r="BZ37" s="146"/>
      <c r="CA37" s="146"/>
      <c r="CB37" s="138">
        <f t="shared" si="11"/>
        <v>0</v>
      </c>
      <c r="CC37" s="160"/>
      <c r="CD37" s="146"/>
      <c r="CE37" s="146"/>
      <c r="CF37" s="146"/>
      <c r="CG37" s="146"/>
      <c r="CH37" s="138">
        <f t="shared" si="12"/>
        <v>0</v>
      </c>
      <c r="CI37" s="160"/>
      <c r="CJ37" s="146"/>
      <c r="CK37" s="146"/>
      <c r="CL37" s="146"/>
      <c r="CM37" s="146"/>
      <c r="CN37" s="138">
        <f t="shared" si="13"/>
        <v>0</v>
      </c>
      <c r="CO37" s="172"/>
      <c r="CP37" s="137"/>
      <c r="CQ37" s="137"/>
      <c r="CR37" s="137"/>
      <c r="CS37" s="137"/>
      <c r="CT37" s="138">
        <f t="shared" si="14"/>
        <v>0</v>
      </c>
      <c r="CU37" s="160"/>
      <c r="CV37" s="146"/>
      <c r="CW37" s="146"/>
      <c r="CX37" s="146"/>
      <c r="CY37" s="146"/>
      <c r="CZ37" s="138">
        <f t="shared" si="15"/>
        <v>0</v>
      </c>
      <c r="DA37" s="172">
        <f t="shared" si="16"/>
        <v>0</v>
      </c>
      <c r="DB37" s="137">
        <f t="shared" si="17"/>
        <v>128375</v>
      </c>
      <c r="DC37" s="137">
        <f t="shared" si="18"/>
        <v>0</v>
      </c>
      <c r="DD37" s="137">
        <f t="shared" si="19"/>
        <v>0</v>
      </c>
      <c r="DE37" s="137">
        <f t="shared" si="20"/>
        <v>78000</v>
      </c>
      <c r="DF37" s="173">
        <f t="shared" si="21"/>
        <v>206375</v>
      </c>
      <c r="DG37" s="172">
        <f t="shared" si="22"/>
        <v>0</v>
      </c>
      <c r="DH37" s="137">
        <f t="shared" si="23"/>
        <v>0</v>
      </c>
      <c r="DI37" s="137">
        <f t="shared" si="24"/>
        <v>0</v>
      </c>
      <c r="DJ37" s="137">
        <f t="shared" si="25"/>
        <v>0</v>
      </c>
      <c r="DK37" s="137">
        <f t="shared" si="26"/>
        <v>0</v>
      </c>
      <c r="DL37" s="173">
        <f t="shared" si="27"/>
        <v>0</v>
      </c>
      <c r="DM37" s="140"/>
      <c r="DN37" s="220"/>
      <c r="DO37" s="220"/>
      <c r="DP37" s="220"/>
      <c r="DQ37" s="140"/>
      <c r="DR37" s="141"/>
      <c r="DS37" s="142"/>
      <c r="DT37" s="146"/>
      <c r="DU37" s="142"/>
      <c r="DV37" s="144"/>
      <c r="DW37" s="145">
        <v>39</v>
      </c>
      <c r="DX37" s="142" t="s">
        <v>5530</v>
      </c>
      <c r="DY37" s="144">
        <v>44806</v>
      </c>
      <c r="EA37" s="172"/>
      <c r="EB37" s="137"/>
      <c r="EC37" s="137"/>
      <c r="ED37" s="512"/>
      <c r="EE37" s="513"/>
      <c r="EG37" s="495"/>
      <c r="EH37" s="76"/>
      <c r="EI37" s="466"/>
      <c r="EJ37" s="76"/>
      <c r="EK37" s="500"/>
      <c r="EL37" s="81"/>
      <c r="EM37" s="76"/>
      <c r="EN37" s="76"/>
      <c r="EO37" s="76"/>
      <c r="EP37" s="496"/>
      <c r="EQ37" s="81"/>
      <c r="ER37" s="76"/>
      <c r="ES37" s="76"/>
      <c r="ET37" s="76"/>
      <c r="EU37" s="496"/>
    </row>
    <row r="38" spans="1:151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0"/>
        <v>80275</v>
      </c>
      <c r="O38" s="366"/>
      <c r="P38" s="174"/>
      <c r="Q38" s="174"/>
      <c r="R38" s="174"/>
      <c r="S38" s="174"/>
      <c r="T38" s="367">
        <f t="shared" si="1"/>
        <v>0</v>
      </c>
      <c r="U38" s="172"/>
      <c r="V38" s="137"/>
      <c r="W38" s="137"/>
      <c r="X38" s="137"/>
      <c r="Y38" s="137"/>
      <c r="Z38" s="138">
        <f t="shared" si="2"/>
        <v>0</v>
      </c>
      <c r="AA38" s="160"/>
      <c r="AB38" s="146"/>
      <c r="AC38" s="146"/>
      <c r="AD38" s="146"/>
      <c r="AE38" s="146"/>
      <c r="AF38" s="138">
        <f t="shared" si="3"/>
        <v>0</v>
      </c>
      <c r="AG38" s="160"/>
      <c r="AH38" s="146"/>
      <c r="AI38" s="146"/>
      <c r="AJ38" s="146"/>
      <c r="AK38" s="146"/>
      <c r="AL38" s="138">
        <f t="shared" si="4"/>
        <v>0</v>
      </c>
      <c r="AM38" s="160"/>
      <c r="AN38" s="146"/>
      <c r="AO38" s="146"/>
      <c r="AP38" s="146"/>
      <c r="AQ38" s="146"/>
      <c r="AR38" s="138">
        <f t="shared" si="5"/>
        <v>0</v>
      </c>
      <c r="AS38" s="205"/>
      <c r="AT38" s="146"/>
      <c r="AU38" s="146"/>
      <c r="AV38" s="146"/>
      <c r="AW38" s="146">
        <v>90000</v>
      </c>
      <c r="AX38" s="138">
        <f t="shared" si="6"/>
        <v>90000</v>
      </c>
      <c r="AY38" s="160"/>
      <c r="AZ38" s="146"/>
      <c r="BA38" s="146"/>
      <c r="BB38" s="146"/>
      <c r="BC38" s="146"/>
      <c r="BD38" s="138">
        <f t="shared" si="7"/>
        <v>0</v>
      </c>
      <c r="BE38" s="160"/>
      <c r="BF38" s="146"/>
      <c r="BG38" s="146"/>
      <c r="BH38" s="146"/>
      <c r="BI38" s="146"/>
      <c r="BJ38" s="138">
        <f t="shared" si="8"/>
        <v>0</v>
      </c>
      <c r="BK38" s="160"/>
      <c r="BL38" s="146"/>
      <c r="BM38" s="146"/>
      <c r="BN38" s="146"/>
      <c r="BO38" s="146"/>
      <c r="BP38" s="138">
        <f t="shared" si="9"/>
        <v>0</v>
      </c>
      <c r="BQ38" s="160"/>
      <c r="BR38" s="146"/>
      <c r="BS38" s="146"/>
      <c r="BT38" s="146"/>
      <c r="BU38" s="146"/>
      <c r="BV38" s="138">
        <f t="shared" si="10"/>
        <v>0</v>
      </c>
      <c r="BW38" s="160"/>
      <c r="BX38" s="146"/>
      <c r="BY38" s="146"/>
      <c r="BZ38" s="146"/>
      <c r="CA38" s="146"/>
      <c r="CB38" s="138">
        <f t="shared" si="11"/>
        <v>0</v>
      </c>
      <c r="CC38" s="160"/>
      <c r="CD38" s="146"/>
      <c r="CE38" s="146"/>
      <c r="CF38" s="146"/>
      <c r="CG38" s="146"/>
      <c r="CH38" s="138">
        <f t="shared" si="12"/>
        <v>0</v>
      </c>
      <c r="CI38" s="160"/>
      <c r="CJ38" s="146"/>
      <c r="CK38" s="146"/>
      <c r="CL38" s="146"/>
      <c r="CM38" s="146"/>
      <c r="CN38" s="138">
        <f t="shared" si="13"/>
        <v>0</v>
      </c>
      <c r="CO38" s="172"/>
      <c r="CP38" s="137"/>
      <c r="CQ38" s="137"/>
      <c r="CR38" s="137"/>
      <c r="CS38" s="137"/>
      <c r="CT38" s="138">
        <f t="shared" si="14"/>
        <v>0</v>
      </c>
      <c r="CU38" s="160"/>
      <c r="CV38" s="146"/>
      <c r="CW38" s="146"/>
      <c r="CX38" s="146"/>
      <c r="CY38" s="146"/>
      <c r="CZ38" s="138">
        <f t="shared" si="15"/>
        <v>0</v>
      </c>
      <c r="DA38" s="172">
        <f t="shared" si="16"/>
        <v>0</v>
      </c>
      <c r="DB38" s="137">
        <f t="shared" si="17"/>
        <v>80275</v>
      </c>
      <c r="DC38" s="137">
        <f t="shared" si="18"/>
        <v>0</v>
      </c>
      <c r="DD38" s="137">
        <f t="shared" si="19"/>
        <v>0</v>
      </c>
      <c r="DE38" s="137">
        <f t="shared" si="20"/>
        <v>90000</v>
      </c>
      <c r="DF38" s="173">
        <f t="shared" si="21"/>
        <v>170275</v>
      </c>
      <c r="DG38" s="172">
        <f t="shared" si="22"/>
        <v>0</v>
      </c>
      <c r="DH38" s="137">
        <f t="shared" si="23"/>
        <v>0</v>
      </c>
      <c r="DI38" s="137">
        <f t="shared" si="24"/>
        <v>0</v>
      </c>
      <c r="DJ38" s="137">
        <f t="shared" si="25"/>
        <v>0</v>
      </c>
      <c r="DK38" s="137">
        <f t="shared" si="26"/>
        <v>0</v>
      </c>
      <c r="DL38" s="173">
        <f t="shared" si="27"/>
        <v>0</v>
      </c>
      <c r="DM38" s="140"/>
      <c r="DN38" s="220"/>
      <c r="DO38" s="220"/>
      <c r="DP38" s="220"/>
      <c r="DQ38" s="140"/>
      <c r="DR38" s="141"/>
      <c r="DS38" s="142"/>
      <c r="DT38" s="146"/>
      <c r="DU38" s="142"/>
      <c r="DV38" s="144"/>
      <c r="DW38" s="145">
        <v>1424</v>
      </c>
      <c r="DX38" s="142" t="s">
        <v>5487</v>
      </c>
      <c r="DY38" s="144">
        <v>44719</v>
      </c>
      <c r="EA38" s="172"/>
      <c r="EB38" s="137"/>
      <c r="EC38" s="137"/>
      <c r="ED38" s="512"/>
      <c r="EE38" s="513"/>
      <c r="EG38" s="495"/>
      <c r="EH38" s="76"/>
      <c r="EI38" s="466"/>
      <c r="EJ38" s="76"/>
      <c r="EK38" s="500"/>
      <c r="EL38" s="81"/>
      <c r="EM38" s="76"/>
      <c r="EN38" s="76"/>
      <c r="EO38" s="76"/>
      <c r="EP38" s="496"/>
      <c r="EQ38" s="81"/>
      <c r="ER38" s="76"/>
      <c r="ES38" s="76"/>
      <c r="ET38" s="76"/>
      <c r="EU38" s="496"/>
    </row>
    <row r="39" spans="1:151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0"/>
        <v>204750</v>
      </c>
      <c r="O39" s="366"/>
      <c r="P39" s="174"/>
      <c r="Q39" s="174"/>
      <c r="R39" s="174"/>
      <c r="S39" s="174"/>
      <c r="T39" s="367">
        <f t="shared" si="1"/>
        <v>0</v>
      </c>
      <c r="U39" s="172"/>
      <c r="V39" s="137"/>
      <c r="W39" s="137"/>
      <c r="X39" s="137"/>
      <c r="Y39" s="137"/>
      <c r="Z39" s="138">
        <f t="shared" si="2"/>
        <v>0</v>
      </c>
      <c r="AA39" s="160"/>
      <c r="AB39" s="146"/>
      <c r="AC39" s="146"/>
      <c r="AD39" s="146"/>
      <c r="AE39" s="146"/>
      <c r="AF39" s="138">
        <f t="shared" si="3"/>
        <v>0</v>
      </c>
      <c r="AG39" s="160"/>
      <c r="AH39" s="146"/>
      <c r="AI39" s="146"/>
      <c r="AJ39" s="146"/>
      <c r="AK39" s="146"/>
      <c r="AL39" s="138">
        <f t="shared" si="4"/>
        <v>0</v>
      </c>
      <c r="AM39" s="160"/>
      <c r="AN39" s="146"/>
      <c r="AO39" s="146"/>
      <c r="AP39" s="146"/>
      <c r="AQ39" s="146"/>
      <c r="AR39" s="138">
        <f t="shared" si="5"/>
        <v>0</v>
      </c>
      <c r="AS39" s="205"/>
      <c r="AT39" s="146"/>
      <c r="AU39" s="146"/>
      <c r="AV39" s="146"/>
      <c r="AW39" s="146">
        <v>139000</v>
      </c>
      <c r="AX39" s="138">
        <f t="shared" si="6"/>
        <v>139000</v>
      </c>
      <c r="AY39" s="160"/>
      <c r="AZ39" s="146"/>
      <c r="BA39" s="146"/>
      <c r="BB39" s="146"/>
      <c r="BC39" s="146"/>
      <c r="BD39" s="138">
        <f t="shared" si="7"/>
        <v>0</v>
      </c>
      <c r="BE39" s="160"/>
      <c r="BF39" s="146"/>
      <c r="BG39" s="146"/>
      <c r="BH39" s="146"/>
      <c r="BI39" s="146"/>
      <c r="BJ39" s="138">
        <f t="shared" si="8"/>
        <v>0</v>
      </c>
      <c r="BK39" s="160"/>
      <c r="BL39" s="146"/>
      <c r="BM39" s="146"/>
      <c r="BN39" s="146"/>
      <c r="BO39" s="146"/>
      <c r="BP39" s="138">
        <f t="shared" si="9"/>
        <v>0</v>
      </c>
      <c r="BQ39" s="160"/>
      <c r="BR39" s="146"/>
      <c r="BS39" s="146"/>
      <c r="BT39" s="146"/>
      <c r="BU39" s="146"/>
      <c r="BV39" s="138">
        <f t="shared" si="10"/>
        <v>0</v>
      </c>
      <c r="BW39" s="160"/>
      <c r="BX39" s="146"/>
      <c r="BY39" s="146"/>
      <c r="BZ39" s="146"/>
      <c r="CA39" s="146"/>
      <c r="CB39" s="138">
        <f t="shared" si="11"/>
        <v>0</v>
      </c>
      <c r="CC39" s="160"/>
      <c r="CD39" s="146"/>
      <c r="CE39" s="146"/>
      <c r="CF39" s="146"/>
      <c r="CG39" s="146"/>
      <c r="CH39" s="138">
        <f t="shared" si="12"/>
        <v>0</v>
      </c>
      <c r="CI39" s="160"/>
      <c r="CJ39" s="146"/>
      <c r="CK39" s="146"/>
      <c r="CL39" s="146"/>
      <c r="CM39" s="146"/>
      <c r="CN39" s="138">
        <f t="shared" si="13"/>
        <v>0</v>
      </c>
      <c r="CO39" s="172"/>
      <c r="CP39" s="137"/>
      <c r="CQ39" s="137"/>
      <c r="CR39" s="137"/>
      <c r="CS39" s="137"/>
      <c r="CT39" s="138">
        <f t="shared" si="14"/>
        <v>0</v>
      </c>
      <c r="CU39" s="160"/>
      <c r="CV39" s="146"/>
      <c r="CW39" s="146"/>
      <c r="CX39" s="146"/>
      <c r="CY39" s="146"/>
      <c r="CZ39" s="138">
        <f t="shared" si="15"/>
        <v>0</v>
      </c>
      <c r="DA39" s="172">
        <f t="shared" si="16"/>
        <v>0</v>
      </c>
      <c r="DB39" s="137">
        <f t="shared" si="17"/>
        <v>204750</v>
      </c>
      <c r="DC39" s="137">
        <f t="shared" si="18"/>
        <v>0</v>
      </c>
      <c r="DD39" s="137">
        <f t="shared" si="19"/>
        <v>0</v>
      </c>
      <c r="DE39" s="137">
        <f t="shared" si="20"/>
        <v>139000</v>
      </c>
      <c r="DF39" s="173">
        <f t="shared" si="21"/>
        <v>343750</v>
      </c>
      <c r="DG39" s="172">
        <f t="shared" si="22"/>
        <v>0</v>
      </c>
      <c r="DH39" s="137">
        <f t="shared" si="23"/>
        <v>0</v>
      </c>
      <c r="DI39" s="137">
        <f t="shared" si="24"/>
        <v>0</v>
      </c>
      <c r="DJ39" s="137">
        <f t="shared" si="25"/>
        <v>0</v>
      </c>
      <c r="DK39" s="137">
        <f t="shared" si="26"/>
        <v>0</v>
      </c>
      <c r="DL39" s="173">
        <f t="shared" si="27"/>
        <v>0</v>
      </c>
      <c r="DM39" s="140"/>
      <c r="DN39" s="220"/>
      <c r="DO39" s="220"/>
      <c r="DP39" s="220"/>
      <c r="DQ39" s="140"/>
      <c r="DR39" s="141"/>
      <c r="DS39" s="142"/>
      <c r="DT39" s="146"/>
      <c r="DU39" s="142"/>
      <c r="DV39" s="144"/>
      <c r="DW39" s="145">
        <v>142720</v>
      </c>
      <c r="DX39" s="142" t="s">
        <v>5359</v>
      </c>
      <c r="DY39" s="144">
        <v>44649</v>
      </c>
      <c r="EA39" s="172"/>
      <c r="EB39" s="137"/>
      <c r="EC39" s="137"/>
      <c r="ED39" s="512"/>
      <c r="EE39" s="513"/>
      <c r="EG39" s="495"/>
      <c r="EH39" s="76"/>
      <c r="EI39" s="466"/>
      <c r="EJ39" s="76"/>
      <c r="EK39" s="500"/>
      <c r="EL39" s="81"/>
      <c r="EM39" s="76"/>
      <c r="EN39" s="76"/>
      <c r="EO39" s="76"/>
      <c r="EP39" s="496"/>
      <c r="EQ39" s="81"/>
      <c r="ER39" s="76"/>
      <c r="ES39" s="76"/>
      <c r="ET39" s="76"/>
      <c r="EU39" s="496"/>
    </row>
    <row r="40" spans="1:151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0"/>
        <v>38025</v>
      </c>
      <c r="O40" s="366"/>
      <c r="P40" s="174"/>
      <c r="Q40" s="174"/>
      <c r="R40" s="174"/>
      <c r="S40" s="174"/>
      <c r="T40" s="367">
        <f t="shared" si="1"/>
        <v>0</v>
      </c>
      <c r="U40" s="172"/>
      <c r="V40" s="137"/>
      <c r="W40" s="137"/>
      <c r="X40" s="137"/>
      <c r="Y40" s="137"/>
      <c r="Z40" s="138">
        <f t="shared" si="2"/>
        <v>0</v>
      </c>
      <c r="AA40" s="160"/>
      <c r="AB40" s="146"/>
      <c r="AC40" s="146"/>
      <c r="AD40" s="146"/>
      <c r="AE40" s="146"/>
      <c r="AF40" s="138">
        <f t="shared" si="3"/>
        <v>0</v>
      </c>
      <c r="AG40" s="160"/>
      <c r="AH40" s="146"/>
      <c r="AI40" s="146"/>
      <c r="AJ40" s="146"/>
      <c r="AK40" s="146"/>
      <c r="AL40" s="138">
        <f t="shared" si="4"/>
        <v>0</v>
      </c>
      <c r="AM40" s="160"/>
      <c r="AN40" s="146"/>
      <c r="AO40" s="146"/>
      <c r="AP40" s="146"/>
      <c r="AQ40" s="146"/>
      <c r="AR40" s="138">
        <f t="shared" si="5"/>
        <v>0</v>
      </c>
      <c r="AS40" s="205"/>
      <c r="AT40" s="146"/>
      <c r="AU40" s="146"/>
      <c r="AV40" s="146"/>
      <c r="AW40" s="146">
        <v>39000</v>
      </c>
      <c r="AX40" s="138">
        <f t="shared" si="6"/>
        <v>39000</v>
      </c>
      <c r="AY40" s="160"/>
      <c r="AZ40" s="146"/>
      <c r="BA40" s="146"/>
      <c r="BB40" s="146"/>
      <c r="BC40" s="146"/>
      <c r="BD40" s="138">
        <f t="shared" si="7"/>
        <v>0</v>
      </c>
      <c r="BE40" s="160"/>
      <c r="BF40" s="146"/>
      <c r="BG40" s="146"/>
      <c r="BH40" s="146"/>
      <c r="BI40" s="146"/>
      <c r="BJ40" s="138">
        <f t="shared" si="8"/>
        <v>0</v>
      </c>
      <c r="BK40" s="160"/>
      <c r="BL40" s="146"/>
      <c r="BM40" s="146"/>
      <c r="BN40" s="146"/>
      <c r="BO40" s="146"/>
      <c r="BP40" s="138">
        <f t="shared" si="9"/>
        <v>0</v>
      </c>
      <c r="BQ40" s="160"/>
      <c r="BR40" s="146"/>
      <c r="BS40" s="146"/>
      <c r="BT40" s="146"/>
      <c r="BU40" s="146"/>
      <c r="BV40" s="138">
        <f t="shared" si="10"/>
        <v>0</v>
      </c>
      <c r="BW40" s="160"/>
      <c r="BX40" s="146"/>
      <c r="BY40" s="146"/>
      <c r="BZ40" s="146"/>
      <c r="CA40" s="146"/>
      <c r="CB40" s="138">
        <f t="shared" si="11"/>
        <v>0</v>
      </c>
      <c r="CC40" s="160"/>
      <c r="CD40" s="146"/>
      <c r="CE40" s="146"/>
      <c r="CF40" s="146"/>
      <c r="CG40" s="146"/>
      <c r="CH40" s="138">
        <f t="shared" si="12"/>
        <v>0</v>
      </c>
      <c r="CI40" s="160"/>
      <c r="CJ40" s="146"/>
      <c r="CK40" s="146"/>
      <c r="CL40" s="146"/>
      <c r="CM40" s="146"/>
      <c r="CN40" s="138">
        <f t="shared" si="13"/>
        <v>0</v>
      </c>
      <c r="CO40" s="172"/>
      <c r="CP40" s="137"/>
      <c r="CQ40" s="137"/>
      <c r="CR40" s="137"/>
      <c r="CS40" s="137"/>
      <c r="CT40" s="138">
        <f t="shared" si="14"/>
        <v>0</v>
      </c>
      <c r="CU40" s="160"/>
      <c r="CV40" s="146"/>
      <c r="CW40" s="146"/>
      <c r="CX40" s="146"/>
      <c r="CY40" s="146"/>
      <c r="CZ40" s="138">
        <f t="shared" si="15"/>
        <v>0</v>
      </c>
      <c r="DA40" s="172">
        <f t="shared" si="16"/>
        <v>0</v>
      </c>
      <c r="DB40" s="137">
        <f t="shared" si="17"/>
        <v>38025</v>
      </c>
      <c r="DC40" s="137">
        <f t="shared" si="18"/>
        <v>0</v>
      </c>
      <c r="DD40" s="137">
        <f t="shared" si="19"/>
        <v>0</v>
      </c>
      <c r="DE40" s="137">
        <f t="shared" si="20"/>
        <v>39000</v>
      </c>
      <c r="DF40" s="173">
        <f t="shared" si="21"/>
        <v>77025</v>
      </c>
      <c r="DG40" s="172">
        <f t="shared" si="22"/>
        <v>0</v>
      </c>
      <c r="DH40" s="137">
        <f t="shared" si="23"/>
        <v>0</v>
      </c>
      <c r="DI40" s="137">
        <f t="shared" si="24"/>
        <v>0</v>
      </c>
      <c r="DJ40" s="137">
        <f t="shared" si="25"/>
        <v>0</v>
      </c>
      <c r="DK40" s="137">
        <f t="shared" si="26"/>
        <v>0</v>
      </c>
      <c r="DL40" s="173">
        <f t="shared" si="27"/>
        <v>0</v>
      </c>
      <c r="DM40" s="140"/>
      <c r="DN40" s="220"/>
      <c r="DO40" s="220"/>
      <c r="DP40" s="220"/>
      <c r="DQ40" s="140"/>
      <c r="DR40" s="141"/>
      <c r="DS40" s="142"/>
      <c r="DT40" s="146"/>
      <c r="DU40" s="142"/>
      <c r="DV40" s="144"/>
      <c r="DW40" s="145"/>
      <c r="DX40" s="142"/>
      <c r="DY40" s="144"/>
      <c r="EA40" s="172"/>
      <c r="EB40" s="137"/>
      <c r="EC40" s="137"/>
      <c r="ED40" s="512"/>
      <c r="EE40" s="513"/>
      <c r="EG40" s="495"/>
      <c r="EH40" s="76"/>
      <c r="EI40" s="466"/>
      <c r="EJ40" s="76"/>
      <c r="EK40" s="500"/>
      <c r="EL40" s="81"/>
      <c r="EM40" s="76"/>
      <c r="EN40" s="76"/>
      <c r="EO40" s="76"/>
      <c r="EP40" s="496"/>
      <c r="EQ40" s="81"/>
      <c r="ER40" s="76"/>
      <c r="ES40" s="76"/>
      <c r="ET40" s="76"/>
      <c r="EU40" s="496"/>
    </row>
    <row r="41" spans="1:151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0"/>
        <v>175825</v>
      </c>
      <c r="O41" s="366"/>
      <c r="P41" s="174"/>
      <c r="Q41" s="174"/>
      <c r="R41" s="174"/>
      <c r="S41" s="174"/>
      <c r="T41" s="367">
        <f t="shared" si="1"/>
        <v>0</v>
      </c>
      <c r="U41" s="172"/>
      <c r="V41" s="137"/>
      <c r="W41" s="137"/>
      <c r="X41" s="137"/>
      <c r="Y41" s="137"/>
      <c r="Z41" s="138">
        <f t="shared" si="2"/>
        <v>0</v>
      </c>
      <c r="AA41" s="160"/>
      <c r="AB41" s="146"/>
      <c r="AC41" s="146"/>
      <c r="AD41" s="146"/>
      <c r="AE41" s="146"/>
      <c r="AF41" s="138">
        <f t="shared" si="3"/>
        <v>0</v>
      </c>
      <c r="AG41" s="160"/>
      <c r="AH41" s="146"/>
      <c r="AI41" s="146"/>
      <c r="AJ41" s="146"/>
      <c r="AK41" s="146"/>
      <c r="AL41" s="138">
        <f t="shared" si="4"/>
        <v>0</v>
      </c>
      <c r="AM41" s="160"/>
      <c r="AN41" s="146"/>
      <c r="AO41" s="146"/>
      <c r="AP41" s="146"/>
      <c r="AQ41" s="146"/>
      <c r="AR41" s="138">
        <f t="shared" si="5"/>
        <v>0</v>
      </c>
      <c r="AS41" s="205"/>
      <c r="AT41" s="146"/>
      <c r="AU41" s="146"/>
      <c r="AV41" s="146"/>
      <c r="AW41" s="146">
        <v>144000</v>
      </c>
      <c r="AX41" s="138">
        <f t="shared" si="6"/>
        <v>144000</v>
      </c>
      <c r="AY41" s="160"/>
      <c r="AZ41" s="146"/>
      <c r="BA41" s="146"/>
      <c r="BB41" s="146"/>
      <c r="BC41" s="146">
        <v>6332.25</v>
      </c>
      <c r="BD41" s="138">
        <f t="shared" si="7"/>
        <v>6332.25</v>
      </c>
      <c r="BE41" s="160"/>
      <c r="BF41" s="146"/>
      <c r="BG41" s="146"/>
      <c r="BH41" s="146"/>
      <c r="BI41" s="146"/>
      <c r="BJ41" s="138">
        <f t="shared" si="8"/>
        <v>0</v>
      </c>
      <c r="BK41" s="160"/>
      <c r="BL41" s="146"/>
      <c r="BM41" s="146"/>
      <c r="BN41" s="146"/>
      <c r="BO41" s="146"/>
      <c r="BP41" s="138">
        <f t="shared" si="9"/>
        <v>0</v>
      </c>
      <c r="BQ41" s="160"/>
      <c r="BR41" s="146"/>
      <c r="BS41" s="146"/>
      <c r="BT41" s="146"/>
      <c r="BU41" s="146"/>
      <c r="BV41" s="138">
        <f t="shared" si="10"/>
        <v>0</v>
      </c>
      <c r="BW41" s="160"/>
      <c r="BX41" s="146"/>
      <c r="BY41" s="146"/>
      <c r="BZ41" s="146"/>
      <c r="CA41" s="146"/>
      <c r="CB41" s="138">
        <f t="shared" si="11"/>
        <v>0</v>
      </c>
      <c r="CC41" s="160"/>
      <c r="CD41" s="146"/>
      <c r="CE41" s="146"/>
      <c r="CF41" s="146"/>
      <c r="CG41" s="146"/>
      <c r="CH41" s="138">
        <f t="shared" si="12"/>
        <v>0</v>
      </c>
      <c r="CI41" s="160"/>
      <c r="CJ41" s="146"/>
      <c r="CK41" s="146"/>
      <c r="CL41" s="146"/>
      <c r="CM41" s="146"/>
      <c r="CN41" s="138">
        <f t="shared" si="13"/>
        <v>0</v>
      </c>
      <c r="CO41" s="172"/>
      <c r="CP41" s="137"/>
      <c r="CQ41" s="137"/>
      <c r="CR41" s="137"/>
      <c r="CS41" s="137"/>
      <c r="CT41" s="138">
        <f t="shared" si="14"/>
        <v>0</v>
      </c>
      <c r="CU41" s="160"/>
      <c r="CV41" s="146"/>
      <c r="CW41" s="146"/>
      <c r="CX41" s="146"/>
      <c r="CY41" s="146"/>
      <c r="CZ41" s="138">
        <f t="shared" si="15"/>
        <v>0</v>
      </c>
      <c r="DA41" s="172">
        <f t="shared" si="16"/>
        <v>0</v>
      </c>
      <c r="DB41" s="137">
        <f t="shared" si="17"/>
        <v>175825</v>
      </c>
      <c r="DC41" s="137">
        <f t="shared" si="18"/>
        <v>0</v>
      </c>
      <c r="DD41" s="137">
        <f t="shared" si="19"/>
        <v>0</v>
      </c>
      <c r="DE41" s="137">
        <f t="shared" si="20"/>
        <v>144000</v>
      </c>
      <c r="DF41" s="173">
        <f t="shared" si="21"/>
        <v>319825</v>
      </c>
      <c r="DG41" s="172">
        <f t="shared" si="22"/>
        <v>0</v>
      </c>
      <c r="DH41" s="137">
        <f t="shared" si="23"/>
        <v>0</v>
      </c>
      <c r="DI41" s="137">
        <f t="shared" si="24"/>
        <v>0</v>
      </c>
      <c r="DJ41" s="137">
        <f t="shared" si="25"/>
        <v>0</v>
      </c>
      <c r="DK41" s="137">
        <f t="shared" si="26"/>
        <v>6332.25</v>
      </c>
      <c r="DL41" s="173">
        <f t="shared" si="27"/>
        <v>6332.25</v>
      </c>
      <c r="DM41" s="140"/>
      <c r="DN41" s="220"/>
      <c r="DO41" s="220"/>
      <c r="DP41" s="220"/>
      <c r="DQ41" s="140"/>
      <c r="DR41" s="141"/>
      <c r="DS41" s="142"/>
      <c r="DT41" s="146"/>
      <c r="DU41" s="142"/>
      <c r="DV41" s="144"/>
      <c r="DW41" s="145"/>
      <c r="DX41" s="142"/>
      <c r="DY41" s="144"/>
      <c r="EA41" s="172"/>
      <c r="EB41" s="137"/>
      <c r="EC41" s="137"/>
      <c r="ED41" s="512"/>
      <c r="EE41" s="513"/>
      <c r="EG41" s="495"/>
      <c r="EH41" s="76"/>
      <c r="EI41" s="466"/>
      <c r="EJ41" s="76"/>
      <c r="EK41" s="500"/>
      <c r="EL41" s="81">
        <v>6332.25</v>
      </c>
      <c r="EM41" s="77">
        <v>44825</v>
      </c>
      <c r="EN41" s="76" t="s">
        <v>5389</v>
      </c>
      <c r="EO41" s="76"/>
      <c r="EP41" s="502"/>
      <c r="EQ41" s="81"/>
      <c r="ER41" s="76"/>
      <c r="ES41" s="76"/>
      <c r="ET41" s="76"/>
      <c r="EU41" s="496"/>
    </row>
    <row r="42" spans="1:151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0"/>
        <v>307450</v>
      </c>
      <c r="O42" s="366"/>
      <c r="P42" s="174"/>
      <c r="Q42" s="174"/>
      <c r="R42" s="174"/>
      <c r="S42" s="174"/>
      <c r="T42" s="367">
        <f t="shared" si="1"/>
        <v>0</v>
      </c>
      <c r="U42" s="172"/>
      <c r="V42" s="137"/>
      <c r="W42" s="137"/>
      <c r="X42" s="137"/>
      <c r="Y42" s="137"/>
      <c r="Z42" s="138">
        <f t="shared" si="2"/>
        <v>0</v>
      </c>
      <c r="AA42" s="160"/>
      <c r="AB42" s="146"/>
      <c r="AC42" s="146"/>
      <c r="AD42" s="146"/>
      <c r="AE42" s="146"/>
      <c r="AF42" s="138">
        <f t="shared" si="3"/>
        <v>0</v>
      </c>
      <c r="AG42" s="160"/>
      <c r="AH42" s="146"/>
      <c r="AI42" s="146"/>
      <c r="AJ42" s="146"/>
      <c r="AK42" s="146"/>
      <c r="AL42" s="138">
        <f t="shared" si="4"/>
        <v>0</v>
      </c>
      <c r="AM42" s="160"/>
      <c r="AN42" s="146"/>
      <c r="AO42" s="146"/>
      <c r="AP42" s="146"/>
      <c r="AQ42" s="146"/>
      <c r="AR42" s="138">
        <f t="shared" si="5"/>
        <v>0</v>
      </c>
      <c r="AS42" s="205"/>
      <c r="AT42" s="146"/>
      <c r="AU42" s="146"/>
      <c r="AV42" s="146"/>
      <c r="AW42" s="146">
        <v>813000</v>
      </c>
      <c r="AX42" s="138">
        <f t="shared" si="6"/>
        <v>813000</v>
      </c>
      <c r="AY42" s="160"/>
      <c r="AZ42" s="146"/>
      <c r="BA42" s="146"/>
      <c r="BB42" s="146"/>
      <c r="BC42" s="146"/>
      <c r="BD42" s="138">
        <f t="shared" si="7"/>
        <v>0</v>
      </c>
      <c r="BE42" s="160"/>
      <c r="BF42" s="146"/>
      <c r="BG42" s="146"/>
      <c r="BH42" s="146"/>
      <c r="BI42" s="146"/>
      <c r="BJ42" s="138">
        <f t="shared" si="8"/>
        <v>0</v>
      </c>
      <c r="BK42" s="160"/>
      <c r="BL42" s="146"/>
      <c r="BM42" s="146"/>
      <c r="BN42" s="146"/>
      <c r="BO42" s="146"/>
      <c r="BP42" s="138">
        <f t="shared" si="9"/>
        <v>0</v>
      </c>
      <c r="BQ42" s="160"/>
      <c r="BR42" s="146"/>
      <c r="BS42" s="146"/>
      <c r="BT42" s="146"/>
      <c r="BU42" s="146"/>
      <c r="BV42" s="138">
        <f t="shared" si="10"/>
        <v>0</v>
      </c>
      <c r="BW42" s="160"/>
      <c r="BX42" s="146"/>
      <c r="BY42" s="146"/>
      <c r="BZ42" s="146"/>
      <c r="CA42" s="146"/>
      <c r="CB42" s="138">
        <f t="shared" si="11"/>
        <v>0</v>
      </c>
      <c r="CC42" s="160"/>
      <c r="CD42" s="146"/>
      <c r="CE42" s="146"/>
      <c r="CF42" s="146"/>
      <c r="CG42" s="146"/>
      <c r="CH42" s="138">
        <f t="shared" si="12"/>
        <v>0</v>
      </c>
      <c r="CI42" s="160"/>
      <c r="CJ42" s="146"/>
      <c r="CK42" s="146"/>
      <c r="CL42" s="146"/>
      <c r="CM42" s="146"/>
      <c r="CN42" s="138">
        <f t="shared" si="13"/>
        <v>0</v>
      </c>
      <c r="CO42" s="172"/>
      <c r="CP42" s="137"/>
      <c r="CQ42" s="137"/>
      <c r="CR42" s="137"/>
      <c r="CS42" s="137"/>
      <c r="CT42" s="138">
        <f t="shared" si="14"/>
        <v>0</v>
      </c>
      <c r="CU42" s="160"/>
      <c r="CV42" s="146"/>
      <c r="CW42" s="146"/>
      <c r="CX42" s="146"/>
      <c r="CY42" s="146"/>
      <c r="CZ42" s="138">
        <f t="shared" si="15"/>
        <v>0</v>
      </c>
      <c r="DA42" s="172">
        <f t="shared" si="16"/>
        <v>0</v>
      </c>
      <c r="DB42" s="137">
        <f t="shared" si="17"/>
        <v>307450</v>
      </c>
      <c r="DC42" s="137">
        <f t="shared" si="18"/>
        <v>0</v>
      </c>
      <c r="DD42" s="137">
        <f t="shared" si="19"/>
        <v>0</v>
      </c>
      <c r="DE42" s="137">
        <f t="shared" si="20"/>
        <v>813000</v>
      </c>
      <c r="DF42" s="173">
        <f t="shared" si="21"/>
        <v>1120450</v>
      </c>
      <c r="DG42" s="172">
        <f t="shared" si="22"/>
        <v>0</v>
      </c>
      <c r="DH42" s="137">
        <f t="shared" si="23"/>
        <v>0</v>
      </c>
      <c r="DI42" s="137">
        <f t="shared" si="24"/>
        <v>0</v>
      </c>
      <c r="DJ42" s="137">
        <f t="shared" si="25"/>
        <v>0</v>
      </c>
      <c r="DK42" s="137">
        <f t="shared" si="26"/>
        <v>0</v>
      </c>
      <c r="DL42" s="173">
        <f t="shared" si="27"/>
        <v>0</v>
      </c>
      <c r="DM42" s="140"/>
      <c r="DN42" s="220"/>
      <c r="DO42" s="220"/>
      <c r="DP42" s="220"/>
      <c r="DQ42" s="140"/>
      <c r="DR42" s="141"/>
      <c r="DS42" s="142"/>
      <c r="DT42" s="146"/>
      <c r="DU42" s="142"/>
      <c r="DV42" s="144"/>
      <c r="DW42" s="145"/>
      <c r="DX42" s="142"/>
      <c r="DY42" s="144"/>
      <c r="EA42" s="172"/>
      <c r="EB42" s="137"/>
      <c r="EC42" s="137"/>
      <c r="ED42" s="512"/>
      <c r="EE42" s="513"/>
      <c r="EG42" s="495"/>
      <c r="EH42" s="76"/>
      <c r="EI42" s="466"/>
      <c r="EJ42" s="76"/>
      <c r="EK42" s="500"/>
      <c r="EL42" s="81"/>
      <c r="EM42" s="76"/>
      <c r="EN42" s="76"/>
      <c r="EO42" s="76"/>
      <c r="EP42" s="496"/>
      <c r="EQ42" s="81"/>
      <c r="ER42" s="76"/>
      <c r="ES42" s="76"/>
      <c r="ET42" s="76"/>
      <c r="EU42" s="496"/>
    </row>
    <row r="43" spans="1:151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0"/>
        <v>48425</v>
      </c>
      <c r="O43" s="366"/>
      <c r="P43" s="174"/>
      <c r="Q43" s="174"/>
      <c r="R43" s="174"/>
      <c r="S43" s="174"/>
      <c r="T43" s="367">
        <f t="shared" si="1"/>
        <v>0</v>
      </c>
      <c r="U43" s="172"/>
      <c r="V43" s="137"/>
      <c r="W43" s="137"/>
      <c r="X43" s="137"/>
      <c r="Y43" s="137"/>
      <c r="Z43" s="138">
        <f t="shared" si="2"/>
        <v>0</v>
      </c>
      <c r="AA43" s="160"/>
      <c r="AB43" s="146"/>
      <c r="AC43" s="146"/>
      <c r="AD43" s="146"/>
      <c r="AE43" s="146"/>
      <c r="AF43" s="138">
        <f t="shared" si="3"/>
        <v>0</v>
      </c>
      <c r="AG43" s="160"/>
      <c r="AH43" s="146"/>
      <c r="AI43" s="146"/>
      <c r="AJ43" s="146"/>
      <c r="AK43" s="146"/>
      <c r="AL43" s="138">
        <f t="shared" si="4"/>
        <v>0</v>
      </c>
      <c r="AM43" s="160"/>
      <c r="AN43" s="146"/>
      <c r="AO43" s="146"/>
      <c r="AP43" s="146"/>
      <c r="AQ43" s="146"/>
      <c r="AR43" s="138">
        <f t="shared" si="5"/>
        <v>0</v>
      </c>
      <c r="AS43" s="205"/>
      <c r="AT43" s="146"/>
      <c r="AU43" s="146"/>
      <c r="AV43" s="146"/>
      <c r="AW43" s="146">
        <v>102000</v>
      </c>
      <c r="AX43" s="138">
        <f t="shared" si="6"/>
        <v>102000</v>
      </c>
      <c r="AY43" s="160"/>
      <c r="AZ43" s="146"/>
      <c r="BA43" s="146"/>
      <c r="BB43" s="146"/>
      <c r="BC43" s="146"/>
      <c r="BD43" s="138">
        <f t="shared" si="7"/>
        <v>0</v>
      </c>
      <c r="BE43" s="160"/>
      <c r="BF43" s="146"/>
      <c r="BG43" s="146"/>
      <c r="BH43" s="146"/>
      <c r="BI43" s="146"/>
      <c r="BJ43" s="138">
        <f t="shared" si="8"/>
        <v>0</v>
      </c>
      <c r="BK43" s="160"/>
      <c r="BL43" s="146"/>
      <c r="BM43" s="146"/>
      <c r="BN43" s="146"/>
      <c r="BO43" s="146"/>
      <c r="BP43" s="138">
        <f t="shared" si="9"/>
        <v>0</v>
      </c>
      <c r="BQ43" s="160"/>
      <c r="BR43" s="146"/>
      <c r="BS43" s="146"/>
      <c r="BT43" s="146"/>
      <c r="BU43" s="146"/>
      <c r="BV43" s="138">
        <f t="shared" si="10"/>
        <v>0</v>
      </c>
      <c r="BW43" s="160"/>
      <c r="BX43" s="146"/>
      <c r="BY43" s="146"/>
      <c r="BZ43" s="146"/>
      <c r="CA43" s="146"/>
      <c r="CB43" s="138">
        <f t="shared" si="11"/>
        <v>0</v>
      </c>
      <c r="CC43" s="160"/>
      <c r="CD43" s="146"/>
      <c r="CE43" s="146"/>
      <c r="CF43" s="146"/>
      <c r="CG43" s="146"/>
      <c r="CH43" s="138">
        <f t="shared" si="12"/>
        <v>0</v>
      </c>
      <c r="CI43" s="160"/>
      <c r="CJ43" s="146"/>
      <c r="CK43" s="146"/>
      <c r="CL43" s="146"/>
      <c r="CM43" s="146"/>
      <c r="CN43" s="138">
        <f t="shared" si="13"/>
        <v>0</v>
      </c>
      <c r="CO43" s="172"/>
      <c r="CP43" s="137"/>
      <c r="CQ43" s="137"/>
      <c r="CR43" s="137"/>
      <c r="CS43" s="137"/>
      <c r="CT43" s="138">
        <f t="shared" si="14"/>
        <v>0</v>
      </c>
      <c r="CU43" s="160"/>
      <c r="CV43" s="146"/>
      <c r="CW43" s="146"/>
      <c r="CX43" s="146"/>
      <c r="CY43" s="146"/>
      <c r="CZ43" s="138">
        <f t="shared" si="15"/>
        <v>0</v>
      </c>
      <c r="DA43" s="172">
        <f t="shared" si="16"/>
        <v>0</v>
      </c>
      <c r="DB43" s="137">
        <f t="shared" si="17"/>
        <v>48425</v>
      </c>
      <c r="DC43" s="137">
        <f t="shared" si="18"/>
        <v>0</v>
      </c>
      <c r="DD43" s="137">
        <f t="shared" si="19"/>
        <v>0</v>
      </c>
      <c r="DE43" s="137">
        <f t="shared" si="20"/>
        <v>102000</v>
      </c>
      <c r="DF43" s="173">
        <f t="shared" si="21"/>
        <v>150425</v>
      </c>
      <c r="DG43" s="172">
        <f t="shared" si="22"/>
        <v>0</v>
      </c>
      <c r="DH43" s="137">
        <f t="shared" si="23"/>
        <v>0</v>
      </c>
      <c r="DI43" s="137">
        <f t="shared" si="24"/>
        <v>0</v>
      </c>
      <c r="DJ43" s="137">
        <f t="shared" si="25"/>
        <v>0</v>
      </c>
      <c r="DK43" s="137">
        <f t="shared" si="26"/>
        <v>0</v>
      </c>
      <c r="DL43" s="173">
        <f t="shared" si="27"/>
        <v>0</v>
      </c>
      <c r="DM43" s="140"/>
      <c r="DN43" s="220"/>
      <c r="DO43" s="220"/>
      <c r="DP43" s="220"/>
      <c r="DQ43" s="140"/>
      <c r="DR43" s="141"/>
      <c r="DS43" s="142"/>
      <c r="DT43" s="146"/>
      <c r="DU43" s="142"/>
      <c r="DV43" s="144"/>
      <c r="DW43" s="145"/>
      <c r="DX43" s="142"/>
      <c r="DY43" s="144"/>
      <c r="EA43" s="172"/>
      <c r="EB43" s="137"/>
      <c r="EC43" s="137"/>
      <c r="ED43" s="512"/>
      <c r="EE43" s="513"/>
      <c r="EG43" s="495"/>
      <c r="EH43" s="76"/>
      <c r="EI43" s="466"/>
      <c r="EJ43" s="76"/>
      <c r="EK43" s="500"/>
      <c r="EL43" s="81"/>
      <c r="EM43" s="76"/>
      <c r="EN43" s="76"/>
      <c r="EO43" s="76"/>
      <c r="EP43" s="496"/>
      <c r="EQ43" s="81"/>
      <c r="ER43" s="76"/>
      <c r="ES43" s="76"/>
      <c r="ET43" s="76"/>
      <c r="EU43" s="496"/>
    </row>
    <row r="44" spans="1:151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0"/>
        <v>49075</v>
      </c>
      <c r="O44" s="366"/>
      <c r="P44" s="174"/>
      <c r="Q44" s="174"/>
      <c r="R44" s="174"/>
      <c r="S44" s="174"/>
      <c r="T44" s="367">
        <f t="shared" si="1"/>
        <v>0</v>
      </c>
      <c r="U44" s="172"/>
      <c r="V44" s="137"/>
      <c r="W44" s="137"/>
      <c r="X44" s="137"/>
      <c r="Y44" s="137">
        <v>47200</v>
      </c>
      <c r="Z44" s="138">
        <f t="shared" si="2"/>
        <v>47200</v>
      </c>
      <c r="AA44" s="160"/>
      <c r="AB44" s="146"/>
      <c r="AC44" s="146"/>
      <c r="AD44" s="146"/>
      <c r="AE44" s="146"/>
      <c r="AF44" s="138">
        <f t="shared" si="3"/>
        <v>0</v>
      </c>
      <c r="AG44" s="160"/>
      <c r="AH44" s="146"/>
      <c r="AI44" s="146"/>
      <c r="AJ44" s="146"/>
      <c r="AK44" s="146"/>
      <c r="AL44" s="138">
        <f t="shared" si="4"/>
        <v>0</v>
      </c>
      <c r="AM44" s="160"/>
      <c r="AN44" s="146"/>
      <c r="AO44" s="146"/>
      <c r="AP44" s="146"/>
      <c r="AQ44" s="146"/>
      <c r="AR44" s="138">
        <f t="shared" si="5"/>
        <v>0</v>
      </c>
      <c r="AS44" s="205"/>
      <c r="AT44" s="146"/>
      <c r="AU44" s="146"/>
      <c r="AV44" s="146"/>
      <c r="AW44" s="146">
        <v>120000</v>
      </c>
      <c r="AX44" s="138">
        <f t="shared" si="6"/>
        <v>120000</v>
      </c>
      <c r="AY44" s="160"/>
      <c r="AZ44" s="146"/>
      <c r="BA44" s="146"/>
      <c r="BB44" s="146"/>
      <c r="BC44" s="146"/>
      <c r="BD44" s="138">
        <f t="shared" si="7"/>
        <v>0</v>
      </c>
      <c r="BE44" s="160"/>
      <c r="BF44" s="146"/>
      <c r="BG44" s="146"/>
      <c r="BH44" s="146"/>
      <c r="BI44" s="146"/>
      <c r="BJ44" s="138">
        <f t="shared" si="8"/>
        <v>0</v>
      </c>
      <c r="BK44" s="160"/>
      <c r="BL44" s="146"/>
      <c r="BM44" s="146"/>
      <c r="BN44" s="146"/>
      <c r="BO44" s="146"/>
      <c r="BP44" s="138">
        <f t="shared" si="9"/>
        <v>0</v>
      </c>
      <c r="BQ44" s="160"/>
      <c r="BR44" s="146"/>
      <c r="BS44" s="146"/>
      <c r="BT44" s="146"/>
      <c r="BU44" s="146"/>
      <c r="BV44" s="138">
        <f t="shared" si="10"/>
        <v>0</v>
      </c>
      <c r="BW44" s="160"/>
      <c r="BX44" s="146"/>
      <c r="BY44" s="146"/>
      <c r="BZ44" s="146"/>
      <c r="CA44" s="146"/>
      <c r="CB44" s="138">
        <f t="shared" si="11"/>
        <v>0</v>
      </c>
      <c r="CC44" s="160"/>
      <c r="CD44" s="146"/>
      <c r="CE44" s="146"/>
      <c r="CF44" s="146"/>
      <c r="CG44" s="146"/>
      <c r="CH44" s="138">
        <f t="shared" si="12"/>
        <v>0</v>
      </c>
      <c r="CI44" s="160"/>
      <c r="CJ44" s="146"/>
      <c r="CK44" s="146"/>
      <c r="CL44" s="146"/>
      <c r="CM44" s="146"/>
      <c r="CN44" s="138">
        <f t="shared" si="13"/>
        <v>0</v>
      </c>
      <c r="CO44" s="172"/>
      <c r="CP44" s="137"/>
      <c r="CQ44" s="137"/>
      <c r="CR44" s="137"/>
      <c r="CS44" s="137"/>
      <c r="CT44" s="138">
        <f t="shared" si="14"/>
        <v>0</v>
      </c>
      <c r="CU44" s="160"/>
      <c r="CV44" s="146"/>
      <c r="CW44" s="146"/>
      <c r="CX44" s="146"/>
      <c r="CY44" s="146"/>
      <c r="CZ44" s="138">
        <f t="shared" si="15"/>
        <v>0</v>
      </c>
      <c r="DA44" s="172">
        <f t="shared" si="16"/>
        <v>0</v>
      </c>
      <c r="DB44" s="137">
        <f t="shared" si="17"/>
        <v>49075</v>
      </c>
      <c r="DC44" s="137">
        <f t="shared" si="18"/>
        <v>0</v>
      </c>
      <c r="DD44" s="137">
        <f t="shared" si="19"/>
        <v>0</v>
      </c>
      <c r="DE44" s="137">
        <f t="shared" si="20"/>
        <v>167200</v>
      </c>
      <c r="DF44" s="173">
        <f t="shared" si="21"/>
        <v>216275</v>
      </c>
      <c r="DG44" s="172">
        <f t="shared" si="22"/>
        <v>0</v>
      </c>
      <c r="DH44" s="137">
        <f t="shared" si="23"/>
        <v>0</v>
      </c>
      <c r="DI44" s="137">
        <f t="shared" si="24"/>
        <v>0</v>
      </c>
      <c r="DJ44" s="137">
        <f t="shared" si="25"/>
        <v>0</v>
      </c>
      <c r="DK44" s="137">
        <f t="shared" si="26"/>
        <v>0</v>
      </c>
      <c r="DL44" s="173">
        <f t="shared" si="27"/>
        <v>0</v>
      </c>
      <c r="DM44" s="140"/>
      <c r="DN44" s="220"/>
      <c r="DO44" s="220"/>
      <c r="DP44" s="220"/>
      <c r="DQ44" s="140"/>
      <c r="DR44" s="141"/>
      <c r="DS44" s="142"/>
      <c r="DT44" s="146"/>
      <c r="DU44" s="142"/>
      <c r="DV44" s="144"/>
      <c r="DW44" s="145"/>
      <c r="DX44" s="142"/>
      <c r="DY44" s="144"/>
      <c r="EA44" s="172"/>
      <c r="EB44" s="137"/>
      <c r="EC44" s="137"/>
      <c r="ED44" s="512"/>
      <c r="EE44" s="513"/>
      <c r="EG44" s="495"/>
      <c r="EH44" s="76"/>
      <c r="EI44" s="466"/>
      <c r="EJ44" s="76"/>
      <c r="EK44" s="500"/>
      <c r="EL44" s="81"/>
      <c r="EM44" s="76"/>
      <c r="EN44" s="76"/>
      <c r="EO44" s="76"/>
      <c r="EP44" s="496"/>
      <c r="EQ44" s="81"/>
      <c r="ER44" s="76"/>
      <c r="ES44" s="76"/>
      <c r="ET44" s="76"/>
      <c r="EU44" s="496"/>
    </row>
    <row r="45" spans="1:151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374" t="s">
        <v>311</v>
      </c>
      <c r="I45" s="366"/>
      <c r="J45" s="174">
        <v>150475</v>
      </c>
      <c r="K45" s="174"/>
      <c r="L45" s="174"/>
      <c r="M45" s="174"/>
      <c r="N45" s="367">
        <f t="shared" si="0"/>
        <v>150475</v>
      </c>
      <c r="O45" s="366"/>
      <c r="P45" s="174"/>
      <c r="Q45" s="174"/>
      <c r="R45" s="174"/>
      <c r="S45" s="174"/>
      <c r="T45" s="367">
        <f t="shared" si="1"/>
        <v>0</v>
      </c>
      <c r="U45" s="172"/>
      <c r="V45" s="137"/>
      <c r="W45" s="137"/>
      <c r="X45" s="137"/>
      <c r="Y45" s="137">
        <v>80000</v>
      </c>
      <c r="Z45" s="138">
        <f t="shared" si="2"/>
        <v>80000</v>
      </c>
      <c r="AA45" s="160"/>
      <c r="AB45" s="146"/>
      <c r="AC45" s="146"/>
      <c r="AD45" s="146"/>
      <c r="AE45" s="146"/>
      <c r="AF45" s="138">
        <f t="shared" si="3"/>
        <v>0</v>
      </c>
      <c r="AG45" s="160"/>
      <c r="AH45" s="146"/>
      <c r="AI45" s="146"/>
      <c r="AJ45" s="146"/>
      <c r="AK45" s="146">
        <v>207000</v>
      </c>
      <c r="AL45" s="138">
        <f t="shared" si="4"/>
        <v>207000</v>
      </c>
      <c r="AM45" s="160"/>
      <c r="AN45" s="146"/>
      <c r="AO45" s="146"/>
      <c r="AP45" s="146"/>
      <c r="AQ45" s="146"/>
      <c r="AR45" s="138">
        <f t="shared" si="5"/>
        <v>0</v>
      </c>
      <c r="AS45" s="205"/>
      <c r="AT45" s="146"/>
      <c r="AU45" s="146"/>
      <c r="AV45" s="146"/>
      <c r="AW45" s="146">
        <v>506000</v>
      </c>
      <c r="AX45" s="138">
        <f t="shared" si="6"/>
        <v>506000</v>
      </c>
      <c r="AY45" s="160"/>
      <c r="AZ45" s="146"/>
      <c r="BA45" s="146"/>
      <c r="BB45" s="146"/>
      <c r="BC45" s="146"/>
      <c r="BD45" s="138">
        <f t="shared" si="7"/>
        <v>0</v>
      </c>
      <c r="BE45" s="160"/>
      <c r="BF45" s="146"/>
      <c r="BG45" s="146"/>
      <c r="BH45" s="146"/>
      <c r="BI45" s="146"/>
      <c r="BJ45" s="138">
        <f t="shared" si="8"/>
        <v>0</v>
      </c>
      <c r="BK45" s="160"/>
      <c r="BL45" s="146"/>
      <c r="BM45" s="146"/>
      <c r="BN45" s="146"/>
      <c r="BO45" s="146"/>
      <c r="BP45" s="138">
        <f t="shared" si="9"/>
        <v>0</v>
      </c>
      <c r="BQ45" s="160"/>
      <c r="BR45" s="146"/>
      <c r="BS45" s="146"/>
      <c r="BT45" s="146"/>
      <c r="BU45" s="146"/>
      <c r="BV45" s="138">
        <f t="shared" si="10"/>
        <v>0</v>
      </c>
      <c r="BW45" s="160"/>
      <c r="BX45" s="146"/>
      <c r="BY45" s="146"/>
      <c r="BZ45" s="146"/>
      <c r="CA45" s="146"/>
      <c r="CB45" s="138">
        <f t="shared" si="11"/>
        <v>0</v>
      </c>
      <c r="CC45" s="160"/>
      <c r="CD45" s="146"/>
      <c r="CE45" s="146"/>
      <c r="CF45" s="146"/>
      <c r="CG45" s="146"/>
      <c r="CH45" s="138">
        <f t="shared" si="12"/>
        <v>0</v>
      </c>
      <c r="CI45" s="160"/>
      <c r="CJ45" s="146"/>
      <c r="CK45" s="146"/>
      <c r="CL45" s="146"/>
      <c r="CM45" s="146"/>
      <c r="CN45" s="138">
        <f t="shared" si="13"/>
        <v>0</v>
      </c>
      <c r="CO45" s="172"/>
      <c r="CP45" s="137"/>
      <c r="CQ45" s="137"/>
      <c r="CR45" s="137"/>
      <c r="CS45" s="137"/>
      <c r="CT45" s="138">
        <f t="shared" si="14"/>
        <v>0</v>
      </c>
      <c r="CU45" s="160"/>
      <c r="CV45" s="146"/>
      <c r="CW45" s="146"/>
      <c r="CX45" s="146"/>
      <c r="CY45" s="146"/>
      <c r="CZ45" s="138">
        <f t="shared" si="15"/>
        <v>0</v>
      </c>
      <c r="DA45" s="172">
        <f t="shared" si="16"/>
        <v>0</v>
      </c>
      <c r="DB45" s="137">
        <f t="shared" si="17"/>
        <v>150475</v>
      </c>
      <c r="DC45" s="137">
        <f t="shared" si="18"/>
        <v>0</v>
      </c>
      <c r="DD45" s="137">
        <f t="shared" si="19"/>
        <v>0</v>
      </c>
      <c r="DE45" s="137">
        <f t="shared" si="20"/>
        <v>793000</v>
      </c>
      <c r="DF45" s="173">
        <f t="shared" si="21"/>
        <v>943475</v>
      </c>
      <c r="DG45" s="172">
        <f t="shared" si="22"/>
        <v>0</v>
      </c>
      <c r="DH45" s="137">
        <f t="shared" si="23"/>
        <v>0</v>
      </c>
      <c r="DI45" s="137">
        <f t="shared" si="24"/>
        <v>0</v>
      </c>
      <c r="DJ45" s="137">
        <f t="shared" si="25"/>
        <v>0</v>
      </c>
      <c r="DK45" s="137">
        <f t="shared" si="26"/>
        <v>0</v>
      </c>
      <c r="DL45" s="173">
        <f t="shared" si="27"/>
        <v>0</v>
      </c>
      <c r="DM45" s="140"/>
      <c r="DN45" s="220"/>
      <c r="DO45" s="220"/>
      <c r="DP45" s="220"/>
      <c r="DQ45" s="140"/>
      <c r="DR45" s="141"/>
      <c r="DS45" s="142"/>
      <c r="DT45" s="146"/>
      <c r="DU45" s="142"/>
      <c r="DV45" s="144"/>
      <c r="DW45" s="145"/>
      <c r="DX45" s="142"/>
      <c r="DY45" s="144"/>
      <c r="EA45" s="172"/>
      <c r="EB45" s="137"/>
      <c r="EC45" s="137"/>
      <c r="ED45" s="512"/>
      <c r="EE45" s="513"/>
      <c r="EG45" s="495"/>
      <c r="EH45" s="76"/>
      <c r="EI45" s="466"/>
      <c r="EJ45" s="76"/>
      <c r="EK45" s="500"/>
      <c r="EL45" s="81"/>
      <c r="EM45" s="76"/>
      <c r="EN45" s="76"/>
      <c r="EO45" s="76"/>
      <c r="EP45" s="496"/>
      <c r="EQ45" s="81"/>
      <c r="ER45" s="76"/>
      <c r="ES45" s="76"/>
      <c r="ET45" s="76"/>
      <c r="EU45" s="496"/>
    </row>
    <row r="46" spans="1:151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0"/>
        <v>3250</v>
      </c>
      <c r="O46" s="366"/>
      <c r="P46" s="174"/>
      <c r="Q46" s="174"/>
      <c r="R46" s="174"/>
      <c r="S46" s="174"/>
      <c r="T46" s="367">
        <f t="shared" si="1"/>
        <v>0</v>
      </c>
      <c r="U46" s="172"/>
      <c r="V46" s="137"/>
      <c r="W46" s="137"/>
      <c r="X46" s="137"/>
      <c r="Y46" s="137"/>
      <c r="Z46" s="138">
        <f t="shared" si="2"/>
        <v>0</v>
      </c>
      <c r="AA46" s="160"/>
      <c r="AB46" s="146"/>
      <c r="AC46" s="146"/>
      <c r="AD46" s="146"/>
      <c r="AE46" s="146"/>
      <c r="AF46" s="138">
        <f t="shared" si="3"/>
        <v>0</v>
      </c>
      <c r="AG46" s="160"/>
      <c r="AH46" s="146"/>
      <c r="AI46" s="146"/>
      <c r="AJ46" s="146"/>
      <c r="AK46" s="146"/>
      <c r="AL46" s="138">
        <f t="shared" si="4"/>
        <v>0</v>
      </c>
      <c r="AM46" s="160"/>
      <c r="AN46" s="146"/>
      <c r="AO46" s="146"/>
      <c r="AP46" s="146"/>
      <c r="AQ46" s="146"/>
      <c r="AR46" s="138">
        <f t="shared" si="5"/>
        <v>0</v>
      </c>
      <c r="AS46" s="205"/>
      <c r="AT46" s="146"/>
      <c r="AU46" s="146"/>
      <c r="AV46" s="146"/>
      <c r="AW46" s="146">
        <v>414000</v>
      </c>
      <c r="AX46" s="138">
        <f t="shared" si="6"/>
        <v>414000</v>
      </c>
      <c r="AY46" s="160"/>
      <c r="AZ46" s="146"/>
      <c r="BA46" s="146"/>
      <c r="BB46" s="146"/>
      <c r="BC46" s="146"/>
      <c r="BD46" s="138">
        <f t="shared" si="7"/>
        <v>0</v>
      </c>
      <c r="BE46" s="160"/>
      <c r="BF46" s="146"/>
      <c r="BG46" s="146"/>
      <c r="BH46" s="146"/>
      <c r="BI46" s="146"/>
      <c r="BJ46" s="138">
        <f t="shared" si="8"/>
        <v>0</v>
      </c>
      <c r="BK46" s="160"/>
      <c r="BL46" s="146"/>
      <c r="BM46" s="146"/>
      <c r="BN46" s="146"/>
      <c r="BO46" s="146"/>
      <c r="BP46" s="138">
        <f t="shared" si="9"/>
        <v>0</v>
      </c>
      <c r="BQ46" s="160"/>
      <c r="BR46" s="146"/>
      <c r="BS46" s="146"/>
      <c r="BT46" s="146"/>
      <c r="BU46" s="146"/>
      <c r="BV46" s="138">
        <f t="shared" si="10"/>
        <v>0</v>
      </c>
      <c r="BW46" s="160"/>
      <c r="BX46" s="146"/>
      <c r="BY46" s="146"/>
      <c r="BZ46" s="146"/>
      <c r="CA46" s="146"/>
      <c r="CB46" s="138">
        <f t="shared" si="11"/>
        <v>0</v>
      </c>
      <c r="CC46" s="160"/>
      <c r="CD46" s="146"/>
      <c r="CE46" s="146"/>
      <c r="CF46" s="146"/>
      <c r="CG46" s="146"/>
      <c r="CH46" s="138">
        <f t="shared" si="12"/>
        <v>0</v>
      </c>
      <c r="CI46" s="160"/>
      <c r="CJ46" s="146"/>
      <c r="CK46" s="146"/>
      <c r="CL46" s="146"/>
      <c r="CM46" s="146"/>
      <c r="CN46" s="138">
        <f t="shared" si="13"/>
        <v>0</v>
      </c>
      <c r="CO46" s="172"/>
      <c r="CP46" s="137"/>
      <c r="CQ46" s="137"/>
      <c r="CR46" s="137"/>
      <c r="CS46" s="137"/>
      <c r="CT46" s="138">
        <f t="shared" si="14"/>
        <v>0</v>
      </c>
      <c r="CU46" s="160"/>
      <c r="CV46" s="146"/>
      <c r="CW46" s="146"/>
      <c r="CX46" s="146"/>
      <c r="CY46" s="146"/>
      <c r="CZ46" s="138">
        <f t="shared" si="15"/>
        <v>0</v>
      </c>
      <c r="DA46" s="172">
        <f t="shared" si="16"/>
        <v>0</v>
      </c>
      <c r="DB46" s="137">
        <f t="shared" si="17"/>
        <v>3250</v>
      </c>
      <c r="DC46" s="137">
        <f t="shared" si="18"/>
        <v>0</v>
      </c>
      <c r="DD46" s="137">
        <f t="shared" si="19"/>
        <v>0</v>
      </c>
      <c r="DE46" s="137">
        <f t="shared" si="20"/>
        <v>414000</v>
      </c>
      <c r="DF46" s="173">
        <f t="shared" si="21"/>
        <v>417250</v>
      </c>
      <c r="DG46" s="172">
        <f t="shared" si="22"/>
        <v>0</v>
      </c>
      <c r="DH46" s="137">
        <f t="shared" si="23"/>
        <v>0</v>
      </c>
      <c r="DI46" s="137">
        <f t="shared" si="24"/>
        <v>0</v>
      </c>
      <c r="DJ46" s="137">
        <f t="shared" si="25"/>
        <v>0</v>
      </c>
      <c r="DK46" s="137">
        <f t="shared" si="26"/>
        <v>0</v>
      </c>
      <c r="DL46" s="173">
        <f t="shared" si="27"/>
        <v>0</v>
      </c>
      <c r="DM46" s="140"/>
      <c r="DN46" s="220"/>
      <c r="DO46" s="220"/>
      <c r="DP46" s="220"/>
      <c r="DQ46" s="140"/>
      <c r="DR46" s="141"/>
      <c r="DS46" s="142"/>
      <c r="DT46" s="146"/>
      <c r="DU46" s="142"/>
      <c r="DV46" s="144"/>
      <c r="DW46" s="145"/>
      <c r="DX46" s="142"/>
      <c r="DY46" s="144"/>
      <c r="EA46" s="172"/>
      <c r="EB46" s="137"/>
      <c r="EC46" s="137"/>
      <c r="ED46" s="512"/>
      <c r="EE46" s="513"/>
      <c r="EG46" s="495"/>
      <c r="EH46" s="76"/>
      <c r="EI46" s="466"/>
      <c r="EJ46" s="76"/>
      <c r="EK46" s="500"/>
      <c r="EL46" s="81"/>
      <c r="EM46" s="76"/>
      <c r="EN46" s="76"/>
      <c r="EO46" s="76"/>
      <c r="EP46" s="496"/>
      <c r="EQ46" s="81"/>
      <c r="ER46" s="76"/>
      <c r="ES46" s="76"/>
      <c r="ET46" s="76"/>
      <c r="EU46" s="496"/>
    </row>
    <row r="47" spans="1:151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0"/>
        <v>0</v>
      </c>
      <c r="O47" s="366"/>
      <c r="P47" s="174"/>
      <c r="Q47" s="174"/>
      <c r="R47" s="174"/>
      <c r="S47" s="174"/>
      <c r="T47" s="367">
        <f t="shared" si="1"/>
        <v>0</v>
      </c>
      <c r="U47" s="172"/>
      <c r="V47" s="137"/>
      <c r="W47" s="137"/>
      <c r="X47" s="137"/>
      <c r="Y47" s="137"/>
      <c r="Z47" s="138">
        <f t="shared" si="2"/>
        <v>0</v>
      </c>
      <c r="AA47" s="160"/>
      <c r="AB47" s="146"/>
      <c r="AC47" s="146"/>
      <c r="AD47" s="146"/>
      <c r="AE47" s="146"/>
      <c r="AF47" s="138">
        <f t="shared" si="3"/>
        <v>0</v>
      </c>
      <c r="AG47" s="160"/>
      <c r="AH47" s="146"/>
      <c r="AI47" s="146"/>
      <c r="AJ47" s="146"/>
      <c r="AK47" s="146"/>
      <c r="AL47" s="138">
        <f t="shared" si="4"/>
        <v>0</v>
      </c>
      <c r="AM47" s="160"/>
      <c r="AN47" s="146"/>
      <c r="AO47" s="146"/>
      <c r="AP47" s="146"/>
      <c r="AQ47" s="146"/>
      <c r="AR47" s="138">
        <f t="shared" si="5"/>
        <v>0</v>
      </c>
      <c r="AS47" s="205"/>
      <c r="AT47" s="146"/>
      <c r="AU47" s="146"/>
      <c r="AV47" s="146"/>
      <c r="AW47" s="146"/>
      <c r="AX47" s="138">
        <f t="shared" si="6"/>
        <v>0</v>
      </c>
      <c r="AY47" s="160"/>
      <c r="AZ47" s="146"/>
      <c r="BA47" s="146"/>
      <c r="BB47" s="146"/>
      <c r="BC47" s="146"/>
      <c r="BD47" s="138">
        <f t="shared" si="7"/>
        <v>0</v>
      </c>
      <c r="BE47" s="160"/>
      <c r="BF47" s="146"/>
      <c r="BG47" s="146"/>
      <c r="BH47" s="146"/>
      <c r="BI47" s="146"/>
      <c r="BJ47" s="138">
        <f t="shared" si="8"/>
        <v>0</v>
      </c>
      <c r="BK47" s="160"/>
      <c r="BL47" s="146"/>
      <c r="BM47" s="146"/>
      <c r="BN47" s="146"/>
      <c r="BO47" s="146"/>
      <c r="BP47" s="138">
        <f t="shared" si="9"/>
        <v>0</v>
      </c>
      <c r="BQ47" s="160"/>
      <c r="BR47" s="146"/>
      <c r="BS47" s="146"/>
      <c r="BT47" s="146"/>
      <c r="BU47" s="146"/>
      <c r="BV47" s="138">
        <f t="shared" si="10"/>
        <v>0</v>
      </c>
      <c r="BW47" s="160"/>
      <c r="BX47" s="146"/>
      <c r="BY47" s="146"/>
      <c r="BZ47" s="146"/>
      <c r="CA47" s="146"/>
      <c r="CB47" s="138">
        <f t="shared" si="11"/>
        <v>0</v>
      </c>
      <c r="CC47" s="160"/>
      <c r="CD47" s="146"/>
      <c r="CE47" s="146"/>
      <c r="CF47" s="146"/>
      <c r="CG47" s="146"/>
      <c r="CH47" s="138">
        <f t="shared" si="12"/>
        <v>0</v>
      </c>
      <c r="CI47" s="160"/>
      <c r="CJ47" s="146"/>
      <c r="CK47" s="146"/>
      <c r="CL47" s="146"/>
      <c r="CM47" s="146"/>
      <c r="CN47" s="138">
        <f t="shared" si="13"/>
        <v>0</v>
      </c>
      <c r="CO47" s="172"/>
      <c r="CP47" s="137"/>
      <c r="CQ47" s="137"/>
      <c r="CR47" s="137"/>
      <c r="CS47" s="137"/>
      <c r="CT47" s="138">
        <f t="shared" si="14"/>
        <v>0</v>
      </c>
      <c r="CU47" s="160"/>
      <c r="CV47" s="146"/>
      <c r="CW47" s="146"/>
      <c r="CX47" s="146"/>
      <c r="CY47" s="146"/>
      <c r="CZ47" s="138">
        <f t="shared" si="15"/>
        <v>0</v>
      </c>
      <c r="DA47" s="172">
        <f t="shared" si="16"/>
        <v>0</v>
      </c>
      <c r="DB47" s="137">
        <f t="shared" si="17"/>
        <v>0</v>
      </c>
      <c r="DC47" s="137">
        <f t="shared" si="18"/>
        <v>0</v>
      </c>
      <c r="DD47" s="137">
        <f t="shared" si="19"/>
        <v>0</v>
      </c>
      <c r="DE47" s="137">
        <f t="shared" si="20"/>
        <v>0</v>
      </c>
      <c r="DF47" s="173">
        <f t="shared" si="21"/>
        <v>0</v>
      </c>
      <c r="DG47" s="172">
        <f t="shared" si="22"/>
        <v>0</v>
      </c>
      <c r="DH47" s="137">
        <f t="shared" si="23"/>
        <v>0</v>
      </c>
      <c r="DI47" s="137">
        <f t="shared" si="24"/>
        <v>0</v>
      </c>
      <c r="DJ47" s="137">
        <f t="shared" si="25"/>
        <v>0</v>
      </c>
      <c r="DK47" s="137">
        <f t="shared" si="26"/>
        <v>0</v>
      </c>
      <c r="DL47" s="173">
        <f t="shared" si="27"/>
        <v>0</v>
      </c>
      <c r="DM47" s="140"/>
      <c r="DN47" s="220"/>
      <c r="DO47" s="220"/>
      <c r="DP47" s="220"/>
      <c r="DQ47" s="140"/>
      <c r="DR47" s="141"/>
      <c r="DS47" s="142"/>
      <c r="DT47" s="146"/>
      <c r="DU47" s="142"/>
      <c r="DV47" s="144"/>
      <c r="DW47" s="145"/>
      <c r="DX47" s="142"/>
      <c r="DY47" s="144"/>
      <c r="EA47" s="172"/>
      <c r="EB47" s="137"/>
      <c r="EC47" s="137"/>
      <c r="ED47" s="512"/>
      <c r="EE47" s="513"/>
      <c r="EG47" s="495"/>
      <c r="EH47" s="76"/>
      <c r="EI47" s="466"/>
      <c r="EJ47" s="76"/>
      <c r="EK47" s="500"/>
      <c r="EL47" s="81"/>
      <c r="EM47" s="76"/>
      <c r="EN47" s="76"/>
      <c r="EO47" s="76"/>
      <c r="EP47" s="496"/>
      <c r="EQ47" s="81"/>
      <c r="ER47" s="76"/>
      <c r="ES47" s="76"/>
      <c r="ET47" s="76"/>
      <c r="EU47" s="496"/>
    </row>
    <row r="48" spans="1:151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0"/>
        <v>0</v>
      </c>
      <c r="O48" s="366"/>
      <c r="P48" s="174"/>
      <c r="Q48" s="174"/>
      <c r="R48" s="174"/>
      <c r="S48" s="174"/>
      <c r="T48" s="367">
        <f t="shared" si="1"/>
        <v>0</v>
      </c>
      <c r="U48" s="172"/>
      <c r="V48" s="137"/>
      <c r="W48" s="137"/>
      <c r="X48" s="137"/>
      <c r="Y48" s="137"/>
      <c r="Z48" s="138">
        <f t="shared" si="2"/>
        <v>0</v>
      </c>
      <c r="AA48" s="160"/>
      <c r="AB48" s="146"/>
      <c r="AC48" s="146"/>
      <c r="AD48" s="146"/>
      <c r="AE48" s="146"/>
      <c r="AF48" s="138">
        <f t="shared" si="3"/>
        <v>0</v>
      </c>
      <c r="AG48" s="160"/>
      <c r="AH48" s="146"/>
      <c r="AI48" s="146"/>
      <c r="AJ48" s="146"/>
      <c r="AK48" s="146"/>
      <c r="AL48" s="138">
        <f t="shared" si="4"/>
        <v>0</v>
      </c>
      <c r="AM48" s="160"/>
      <c r="AN48" s="146"/>
      <c r="AO48" s="146"/>
      <c r="AP48" s="146"/>
      <c r="AQ48" s="146"/>
      <c r="AR48" s="138">
        <f t="shared" si="5"/>
        <v>0</v>
      </c>
      <c r="AS48" s="205"/>
      <c r="AT48" s="146"/>
      <c r="AU48" s="146"/>
      <c r="AV48" s="146"/>
      <c r="AW48" s="146"/>
      <c r="AX48" s="138">
        <f t="shared" si="6"/>
        <v>0</v>
      </c>
      <c r="AY48" s="160"/>
      <c r="AZ48" s="146"/>
      <c r="BA48" s="146"/>
      <c r="BB48" s="146"/>
      <c r="BC48" s="146"/>
      <c r="BD48" s="138">
        <f t="shared" si="7"/>
        <v>0</v>
      </c>
      <c r="BE48" s="160"/>
      <c r="BF48" s="146"/>
      <c r="BG48" s="146"/>
      <c r="BH48" s="146"/>
      <c r="BI48" s="146"/>
      <c r="BJ48" s="138">
        <f t="shared" si="8"/>
        <v>0</v>
      </c>
      <c r="BK48" s="160"/>
      <c r="BL48" s="146"/>
      <c r="BM48" s="146"/>
      <c r="BN48" s="146"/>
      <c r="BO48" s="146"/>
      <c r="BP48" s="138">
        <f t="shared" si="9"/>
        <v>0</v>
      </c>
      <c r="BQ48" s="160"/>
      <c r="BR48" s="146"/>
      <c r="BS48" s="146"/>
      <c r="BT48" s="146"/>
      <c r="BU48" s="146"/>
      <c r="BV48" s="138">
        <f t="shared" si="10"/>
        <v>0</v>
      </c>
      <c r="BW48" s="160"/>
      <c r="BX48" s="146"/>
      <c r="BY48" s="146"/>
      <c r="BZ48" s="146"/>
      <c r="CA48" s="146"/>
      <c r="CB48" s="138">
        <f t="shared" si="11"/>
        <v>0</v>
      </c>
      <c r="CC48" s="160"/>
      <c r="CD48" s="146"/>
      <c r="CE48" s="146"/>
      <c r="CF48" s="146"/>
      <c r="CG48" s="146"/>
      <c r="CH48" s="138">
        <f t="shared" si="12"/>
        <v>0</v>
      </c>
      <c r="CI48" s="160"/>
      <c r="CJ48" s="146"/>
      <c r="CK48" s="146"/>
      <c r="CL48" s="146"/>
      <c r="CM48" s="146"/>
      <c r="CN48" s="138">
        <f t="shared" si="13"/>
        <v>0</v>
      </c>
      <c r="CO48" s="172"/>
      <c r="CP48" s="137"/>
      <c r="CQ48" s="137"/>
      <c r="CR48" s="137"/>
      <c r="CS48" s="137"/>
      <c r="CT48" s="138">
        <f t="shared" si="14"/>
        <v>0</v>
      </c>
      <c r="CU48" s="160"/>
      <c r="CV48" s="146"/>
      <c r="CW48" s="146"/>
      <c r="CX48" s="146"/>
      <c r="CY48" s="146"/>
      <c r="CZ48" s="138">
        <f t="shared" si="15"/>
        <v>0</v>
      </c>
      <c r="DA48" s="172">
        <f t="shared" si="16"/>
        <v>0</v>
      </c>
      <c r="DB48" s="137">
        <f t="shared" si="17"/>
        <v>0</v>
      </c>
      <c r="DC48" s="137">
        <f t="shared" si="18"/>
        <v>0</v>
      </c>
      <c r="DD48" s="137">
        <f t="shared" si="19"/>
        <v>0</v>
      </c>
      <c r="DE48" s="137">
        <f t="shared" si="20"/>
        <v>0</v>
      </c>
      <c r="DF48" s="173">
        <f t="shared" si="21"/>
        <v>0</v>
      </c>
      <c r="DG48" s="172">
        <f t="shared" si="22"/>
        <v>0</v>
      </c>
      <c r="DH48" s="137">
        <f t="shared" si="23"/>
        <v>0</v>
      </c>
      <c r="DI48" s="137">
        <f t="shared" si="24"/>
        <v>0</v>
      </c>
      <c r="DJ48" s="137">
        <f t="shared" si="25"/>
        <v>0</v>
      </c>
      <c r="DK48" s="137">
        <f t="shared" si="26"/>
        <v>0</v>
      </c>
      <c r="DL48" s="173">
        <f t="shared" si="27"/>
        <v>0</v>
      </c>
      <c r="DM48" s="140"/>
      <c r="DN48" s="220"/>
      <c r="DO48" s="220"/>
      <c r="DP48" s="220"/>
      <c r="DQ48" s="140"/>
      <c r="DR48" s="141"/>
      <c r="DS48" s="142"/>
      <c r="DT48" s="146"/>
      <c r="DU48" s="142"/>
      <c r="DV48" s="144"/>
      <c r="DW48" s="145">
        <v>125592</v>
      </c>
      <c r="DX48" s="142" t="s">
        <v>4895</v>
      </c>
      <c r="DY48" s="144">
        <v>44581</v>
      </c>
      <c r="EA48" s="172"/>
      <c r="EB48" s="137"/>
      <c r="EC48" s="137"/>
      <c r="ED48" s="512"/>
      <c r="EE48" s="513"/>
      <c r="EG48" s="495"/>
      <c r="EH48" s="76"/>
      <c r="EI48" s="466"/>
      <c r="EJ48" s="76"/>
      <c r="EK48" s="500"/>
      <c r="EL48" s="81"/>
      <c r="EM48" s="76"/>
      <c r="EN48" s="76"/>
      <c r="EO48" s="76"/>
      <c r="EP48" s="496"/>
      <c r="EQ48" s="81"/>
      <c r="ER48" s="76"/>
      <c r="ES48" s="76"/>
      <c r="ET48" s="76"/>
      <c r="EU48" s="496"/>
    </row>
    <row r="49" spans="1:151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0"/>
        <v>3250</v>
      </c>
      <c r="O49" s="366"/>
      <c r="P49" s="174"/>
      <c r="Q49" s="174"/>
      <c r="R49" s="174"/>
      <c r="S49" s="174"/>
      <c r="T49" s="367">
        <f t="shared" si="1"/>
        <v>0</v>
      </c>
      <c r="U49" s="172"/>
      <c r="V49" s="137"/>
      <c r="W49" s="137"/>
      <c r="X49" s="137"/>
      <c r="Y49" s="137"/>
      <c r="Z49" s="138">
        <f t="shared" si="2"/>
        <v>0</v>
      </c>
      <c r="AA49" s="160"/>
      <c r="AB49" s="146"/>
      <c r="AC49" s="146"/>
      <c r="AD49" s="146"/>
      <c r="AE49" s="146"/>
      <c r="AF49" s="138">
        <f t="shared" si="3"/>
        <v>0</v>
      </c>
      <c r="AG49" s="160"/>
      <c r="AH49" s="146"/>
      <c r="AI49" s="146"/>
      <c r="AJ49" s="146"/>
      <c r="AK49" s="146"/>
      <c r="AL49" s="138">
        <f t="shared" si="4"/>
        <v>0</v>
      </c>
      <c r="AM49" s="160"/>
      <c r="AN49" s="146"/>
      <c r="AO49" s="146"/>
      <c r="AP49" s="146"/>
      <c r="AQ49" s="146"/>
      <c r="AR49" s="138">
        <f t="shared" si="5"/>
        <v>0</v>
      </c>
      <c r="AS49" s="205"/>
      <c r="AT49" s="146"/>
      <c r="AU49" s="146"/>
      <c r="AV49" s="146"/>
      <c r="AW49" s="146">
        <v>312000</v>
      </c>
      <c r="AX49" s="138">
        <f t="shared" si="6"/>
        <v>312000</v>
      </c>
      <c r="AY49" s="160"/>
      <c r="AZ49" s="146"/>
      <c r="BA49" s="146"/>
      <c r="BB49" s="146"/>
      <c r="BC49" s="146"/>
      <c r="BD49" s="138">
        <f t="shared" si="7"/>
        <v>0</v>
      </c>
      <c r="BE49" s="160"/>
      <c r="BF49" s="146"/>
      <c r="BG49" s="146"/>
      <c r="BH49" s="146"/>
      <c r="BI49" s="146"/>
      <c r="BJ49" s="138">
        <f t="shared" si="8"/>
        <v>0</v>
      </c>
      <c r="BK49" s="160"/>
      <c r="BL49" s="146"/>
      <c r="BM49" s="146"/>
      <c r="BN49" s="146"/>
      <c r="BO49" s="146"/>
      <c r="BP49" s="138">
        <f t="shared" si="9"/>
        <v>0</v>
      </c>
      <c r="BQ49" s="160"/>
      <c r="BR49" s="146"/>
      <c r="BS49" s="146"/>
      <c r="BT49" s="146"/>
      <c r="BU49" s="146"/>
      <c r="BV49" s="138">
        <f t="shared" si="10"/>
        <v>0</v>
      </c>
      <c r="BW49" s="160"/>
      <c r="BX49" s="146"/>
      <c r="BY49" s="146"/>
      <c r="BZ49" s="146"/>
      <c r="CA49" s="146"/>
      <c r="CB49" s="138">
        <f t="shared" si="11"/>
        <v>0</v>
      </c>
      <c r="CC49" s="160"/>
      <c r="CD49" s="146"/>
      <c r="CE49" s="146"/>
      <c r="CF49" s="146"/>
      <c r="CG49" s="146"/>
      <c r="CH49" s="138">
        <f t="shared" si="12"/>
        <v>0</v>
      </c>
      <c r="CI49" s="160"/>
      <c r="CJ49" s="146"/>
      <c r="CK49" s="146"/>
      <c r="CL49" s="146"/>
      <c r="CM49" s="146"/>
      <c r="CN49" s="138">
        <f t="shared" si="13"/>
        <v>0</v>
      </c>
      <c r="CO49" s="172"/>
      <c r="CP49" s="137"/>
      <c r="CQ49" s="137"/>
      <c r="CR49" s="137"/>
      <c r="CS49" s="137"/>
      <c r="CT49" s="138">
        <f t="shared" si="14"/>
        <v>0</v>
      </c>
      <c r="CU49" s="160"/>
      <c r="CV49" s="146"/>
      <c r="CW49" s="146"/>
      <c r="CX49" s="146"/>
      <c r="CY49" s="146"/>
      <c r="CZ49" s="138">
        <f t="shared" si="15"/>
        <v>0</v>
      </c>
      <c r="DA49" s="172">
        <f t="shared" si="16"/>
        <v>0</v>
      </c>
      <c r="DB49" s="137">
        <f t="shared" si="17"/>
        <v>3250</v>
      </c>
      <c r="DC49" s="137">
        <f t="shared" si="18"/>
        <v>0</v>
      </c>
      <c r="DD49" s="137">
        <f t="shared" si="19"/>
        <v>0</v>
      </c>
      <c r="DE49" s="137">
        <f t="shared" si="20"/>
        <v>312000</v>
      </c>
      <c r="DF49" s="173">
        <f t="shared" si="21"/>
        <v>315250</v>
      </c>
      <c r="DG49" s="172">
        <f t="shared" si="22"/>
        <v>0</v>
      </c>
      <c r="DH49" s="137">
        <f t="shared" si="23"/>
        <v>0</v>
      </c>
      <c r="DI49" s="137">
        <f t="shared" si="24"/>
        <v>0</v>
      </c>
      <c r="DJ49" s="137">
        <f t="shared" si="25"/>
        <v>0</v>
      </c>
      <c r="DK49" s="137">
        <f t="shared" si="26"/>
        <v>0</v>
      </c>
      <c r="DL49" s="173">
        <f t="shared" si="27"/>
        <v>0</v>
      </c>
      <c r="DM49" s="140"/>
      <c r="DN49" s="220"/>
      <c r="DO49" s="220"/>
      <c r="DP49" s="220"/>
      <c r="DQ49" s="140"/>
      <c r="DR49" s="141"/>
      <c r="DS49" s="142"/>
      <c r="DT49" s="146"/>
      <c r="DU49" s="142"/>
      <c r="DV49" s="144"/>
      <c r="DW49" s="145"/>
      <c r="DX49" s="142"/>
      <c r="DY49" s="144"/>
      <c r="EA49" s="172"/>
      <c r="EB49" s="137"/>
      <c r="EC49" s="137"/>
      <c r="ED49" s="512"/>
      <c r="EE49" s="513"/>
      <c r="EG49" s="495"/>
      <c r="EH49" s="76"/>
      <c r="EI49" s="466"/>
      <c r="EJ49" s="76"/>
      <c r="EK49" s="500"/>
      <c r="EL49" s="81"/>
      <c r="EM49" s="76"/>
      <c r="EN49" s="76"/>
      <c r="EO49" s="76"/>
      <c r="EP49" s="496"/>
      <c r="EQ49" s="81"/>
      <c r="ER49" s="76"/>
      <c r="ES49" s="76"/>
      <c r="ET49" s="76"/>
      <c r="EU49" s="496"/>
    </row>
    <row r="50" spans="1:151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0"/>
        <v>3250</v>
      </c>
      <c r="O50" s="366"/>
      <c r="P50" s="174"/>
      <c r="Q50" s="174"/>
      <c r="R50" s="174"/>
      <c r="S50" s="174"/>
      <c r="T50" s="367">
        <f t="shared" si="1"/>
        <v>0</v>
      </c>
      <c r="U50" s="172"/>
      <c r="V50" s="137"/>
      <c r="W50" s="137"/>
      <c r="X50" s="137"/>
      <c r="Y50" s="137"/>
      <c r="Z50" s="138">
        <f t="shared" si="2"/>
        <v>0</v>
      </c>
      <c r="AA50" s="160"/>
      <c r="AB50" s="146"/>
      <c r="AC50" s="146"/>
      <c r="AD50" s="146"/>
      <c r="AE50" s="146"/>
      <c r="AF50" s="138">
        <f t="shared" si="3"/>
        <v>0</v>
      </c>
      <c r="AG50" s="160"/>
      <c r="AH50" s="146"/>
      <c r="AI50" s="146"/>
      <c r="AJ50" s="146"/>
      <c r="AK50" s="146"/>
      <c r="AL50" s="138">
        <f t="shared" si="4"/>
        <v>0</v>
      </c>
      <c r="AM50" s="160"/>
      <c r="AN50" s="146"/>
      <c r="AO50" s="146"/>
      <c r="AP50" s="146"/>
      <c r="AQ50" s="146"/>
      <c r="AR50" s="138">
        <f t="shared" si="5"/>
        <v>0</v>
      </c>
      <c r="AS50" s="205"/>
      <c r="AT50" s="146"/>
      <c r="AU50" s="146"/>
      <c r="AV50" s="146"/>
      <c r="AW50" s="146">
        <v>115000</v>
      </c>
      <c r="AX50" s="138">
        <f t="shared" si="6"/>
        <v>115000</v>
      </c>
      <c r="AY50" s="160"/>
      <c r="AZ50" s="146"/>
      <c r="BA50" s="146"/>
      <c r="BB50" s="146"/>
      <c r="BC50" s="146"/>
      <c r="BD50" s="138">
        <f t="shared" si="7"/>
        <v>0</v>
      </c>
      <c r="BE50" s="160"/>
      <c r="BF50" s="146"/>
      <c r="BG50" s="146"/>
      <c r="BH50" s="146"/>
      <c r="BI50" s="146"/>
      <c r="BJ50" s="138">
        <f t="shared" si="8"/>
        <v>0</v>
      </c>
      <c r="BK50" s="160"/>
      <c r="BL50" s="146"/>
      <c r="BM50" s="146"/>
      <c r="BN50" s="146"/>
      <c r="BO50" s="146"/>
      <c r="BP50" s="138">
        <f t="shared" si="9"/>
        <v>0</v>
      </c>
      <c r="BQ50" s="160"/>
      <c r="BR50" s="146"/>
      <c r="BS50" s="146"/>
      <c r="BT50" s="146"/>
      <c r="BU50" s="146"/>
      <c r="BV50" s="138">
        <f t="shared" si="10"/>
        <v>0</v>
      </c>
      <c r="BW50" s="160"/>
      <c r="BX50" s="146"/>
      <c r="BY50" s="146"/>
      <c r="BZ50" s="146"/>
      <c r="CA50" s="146"/>
      <c r="CB50" s="138">
        <f t="shared" si="11"/>
        <v>0</v>
      </c>
      <c r="CC50" s="160"/>
      <c r="CD50" s="146"/>
      <c r="CE50" s="146"/>
      <c r="CF50" s="146"/>
      <c r="CG50" s="146"/>
      <c r="CH50" s="138">
        <f t="shared" si="12"/>
        <v>0</v>
      </c>
      <c r="CI50" s="160"/>
      <c r="CJ50" s="146"/>
      <c r="CK50" s="146"/>
      <c r="CL50" s="146"/>
      <c r="CM50" s="146"/>
      <c r="CN50" s="138">
        <f t="shared" si="13"/>
        <v>0</v>
      </c>
      <c r="CO50" s="172"/>
      <c r="CP50" s="137"/>
      <c r="CQ50" s="137"/>
      <c r="CR50" s="137"/>
      <c r="CS50" s="137"/>
      <c r="CT50" s="138">
        <f t="shared" si="14"/>
        <v>0</v>
      </c>
      <c r="CU50" s="160"/>
      <c r="CV50" s="146"/>
      <c r="CW50" s="146"/>
      <c r="CX50" s="146"/>
      <c r="CY50" s="146"/>
      <c r="CZ50" s="138">
        <f t="shared" si="15"/>
        <v>0</v>
      </c>
      <c r="DA50" s="172">
        <f t="shared" si="16"/>
        <v>0</v>
      </c>
      <c r="DB50" s="137">
        <f t="shared" si="17"/>
        <v>3250</v>
      </c>
      <c r="DC50" s="137">
        <f t="shared" si="18"/>
        <v>0</v>
      </c>
      <c r="DD50" s="137">
        <f t="shared" si="19"/>
        <v>0</v>
      </c>
      <c r="DE50" s="137">
        <f t="shared" si="20"/>
        <v>115000</v>
      </c>
      <c r="DF50" s="173">
        <f t="shared" si="21"/>
        <v>118250</v>
      </c>
      <c r="DG50" s="172">
        <f t="shared" si="22"/>
        <v>0</v>
      </c>
      <c r="DH50" s="137">
        <f t="shared" si="23"/>
        <v>0</v>
      </c>
      <c r="DI50" s="137">
        <f t="shared" si="24"/>
        <v>0</v>
      </c>
      <c r="DJ50" s="137">
        <f t="shared" si="25"/>
        <v>0</v>
      </c>
      <c r="DK50" s="137">
        <f t="shared" si="26"/>
        <v>0</v>
      </c>
      <c r="DL50" s="173">
        <f t="shared" si="27"/>
        <v>0</v>
      </c>
      <c r="DM50" s="140"/>
      <c r="DN50" s="220"/>
      <c r="DO50" s="220"/>
      <c r="DP50" s="220"/>
      <c r="DQ50" s="140"/>
      <c r="DR50" s="141"/>
      <c r="DS50" s="142"/>
      <c r="DT50" s="146"/>
      <c r="DU50" s="142"/>
      <c r="DV50" s="144"/>
      <c r="DW50" s="145"/>
      <c r="DX50" s="142"/>
      <c r="DY50" s="144"/>
      <c r="EA50" s="172"/>
      <c r="EB50" s="137"/>
      <c r="EC50" s="137"/>
      <c r="ED50" s="512"/>
      <c r="EE50" s="513"/>
      <c r="EG50" s="495"/>
      <c r="EH50" s="76"/>
      <c r="EI50" s="466"/>
      <c r="EJ50" s="76"/>
      <c r="EK50" s="500"/>
      <c r="EL50" s="81"/>
      <c r="EM50" s="76"/>
      <c r="EN50" s="76"/>
      <c r="EO50" s="76"/>
      <c r="EP50" s="496"/>
      <c r="EQ50" s="81"/>
      <c r="ER50" s="76"/>
      <c r="ES50" s="76"/>
      <c r="ET50" s="76"/>
      <c r="EU50" s="496"/>
    </row>
    <row r="51" spans="1:151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0"/>
        <v>11375</v>
      </c>
      <c r="O51" s="366"/>
      <c r="P51" s="174"/>
      <c r="Q51" s="174"/>
      <c r="R51" s="174"/>
      <c r="S51" s="174"/>
      <c r="T51" s="367">
        <f t="shared" si="1"/>
        <v>0</v>
      </c>
      <c r="U51" s="172"/>
      <c r="V51" s="137"/>
      <c r="W51" s="137"/>
      <c r="X51" s="137"/>
      <c r="Y51" s="137"/>
      <c r="Z51" s="138">
        <f t="shared" si="2"/>
        <v>0</v>
      </c>
      <c r="AA51" s="160"/>
      <c r="AB51" s="146"/>
      <c r="AC51" s="146"/>
      <c r="AD51" s="146"/>
      <c r="AE51" s="146"/>
      <c r="AF51" s="138">
        <f t="shared" si="3"/>
        <v>0</v>
      </c>
      <c r="AG51" s="160"/>
      <c r="AH51" s="146"/>
      <c r="AI51" s="146"/>
      <c r="AJ51" s="146"/>
      <c r="AK51" s="146"/>
      <c r="AL51" s="138">
        <f t="shared" si="4"/>
        <v>0</v>
      </c>
      <c r="AM51" s="160"/>
      <c r="AN51" s="146"/>
      <c r="AO51" s="146"/>
      <c r="AP51" s="146"/>
      <c r="AQ51" s="146"/>
      <c r="AR51" s="138">
        <f t="shared" si="5"/>
        <v>0</v>
      </c>
      <c r="AS51" s="205"/>
      <c r="AT51" s="146"/>
      <c r="AU51" s="146"/>
      <c r="AV51" s="146"/>
      <c r="AW51" s="146">
        <v>34000</v>
      </c>
      <c r="AX51" s="138">
        <f t="shared" si="6"/>
        <v>34000</v>
      </c>
      <c r="AY51" s="160"/>
      <c r="AZ51" s="146"/>
      <c r="BA51" s="146"/>
      <c r="BB51" s="146"/>
      <c r="BC51" s="146"/>
      <c r="BD51" s="138">
        <f t="shared" si="7"/>
        <v>0</v>
      </c>
      <c r="BE51" s="160"/>
      <c r="BF51" s="146"/>
      <c r="BG51" s="146"/>
      <c r="BH51" s="146"/>
      <c r="BI51" s="146"/>
      <c r="BJ51" s="138">
        <f t="shared" si="8"/>
        <v>0</v>
      </c>
      <c r="BK51" s="160"/>
      <c r="BL51" s="146"/>
      <c r="BM51" s="146"/>
      <c r="BN51" s="146"/>
      <c r="BO51" s="146"/>
      <c r="BP51" s="138">
        <f t="shared" si="9"/>
        <v>0</v>
      </c>
      <c r="BQ51" s="160"/>
      <c r="BR51" s="146"/>
      <c r="BS51" s="146"/>
      <c r="BT51" s="146"/>
      <c r="BU51" s="146"/>
      <c r="BV51" s="138">
        <f t="shared" si="10"/>
        <v>0</v>
      </c>
      <c r="BW51" s="160"/>
      <c r="BX51" s="146"/>
      <c r="BY51" s="146"/>
      <c r="BZ51" s="146"/>
      <c r="CA51" s="146"/>
      <c r="CB51" s="138">
        <f t="shared" si="11"/>
        <v>0</v>
      </c>
      <c r="CC51" s="160"/>
      <c r="CD51" s="146"/>
      <c r="CE51" s="146"/>
      <c r="CF51" s="146"/>
      <c r="CG51" s="146"/>
      <c r="CH51" s="138">
        <f t="shared" si="12"/>
        <v>0</v>
      </c>
      <c r="CI51" s="160"/>
      <c r="CJ51" s="146"/>
      <c r="CK51" s="146"/>
      <c r="CL51" s="146"/>
      <c r="CM51" s="146"/>
      <c r="CN51" s="138">
        <f t="shared" si="13"/>
        <v>0</v>
      </c>
      <c r="CO51" s="172"/>
      <c r="CP51" s="137"/>
      <c r="CQ51" s="137"/>
      <c r="CR51" s="137"/>
      <c r="CS51" s="137"/>
      <c r="CT51" s="138">
        <f t="shared" si="14"/>
        <v>0</v>
      </c>
      <c r="CU51" s="160"/>
      <c r="CV51" s="146"/>
      <c r="CW51" s="146"/>
      <c r="CX51" s="146"/>
      <c r="CY51" s="146"/>
      <c r="CZ51" s="138">
        <f t="shared" si="15"/>
        <v>0</v>
      </c>
      <c r="DA51" s="172">
        <f t="shared" si="16"/>
        <v>0</v>
      </c>
      <c r="DB51" s="137">
        <f t="shared" si="17"/>
        <v>11375</v>
      </c>
      <c r="DC51" s="137">
        <f t="shared" si="18"/>
        <v>0</v>
      </c>
      <c r="DD51" s="137">
        <f t="shared" si="19"/>
        <v>0</v>
      </c>
      <c r="DE51" s="137">
        <f t="shared" si="20"/>
        <v>34000</v>
      </c>
      <c r="DF51" s="173">
        <f t="shared" si="21"/>
        <v>45375</v>
      </c>
      <c r="DG51" s="172">
        <f t="shared" si="22"/>
        <v>0</v>
      </c>
      <c r="DH51" s="137">
        <f t="shared" si="23"/>
        <v>0</v>
      </c>
      <c r="DI51" s="137">
        <f t="shared" si="24"/>
        <v>0</v>
      </c>
      <c r="DJ51" s="137">
        <f t="shared" si="25"/>
        <v>0</v>
      </c>
      <c r="DK51" s="137">
        <f t="shared" si="26"/>
        <v>0</v>
      </c>
      <c r="DL51" s="173">
        <f t="shared" si="27"/>
        <v>0</v>
      </c>
      <c r="DM51" s="140"/>
      <c r="DN51" s="220"/>
      <c r="DO51" s="220"/>
      <c r="DP51" s="220"/>
      <c r="DQ51" s="140"/>
      <c r="DR51" s="141"/>
      <c r="DS51" s="142"/>
      <c r="DT51" s="146"/>
      <c r="DU51" s="142"/>
      <c r="DV51" s="144"/>
      <c r="DW51" s="145"/>
      <c r="DX51" s="142"/>
      <c r="DY51" s="144"/>
      <c r="EA51" s="172"/>
      <c r="EB51" s="137"/>
      <c r="EC51" s="137"/>
      <c r="ED51" s="512"/>
      <c r="EE51" s="513"/>
      <c r="EG51" s="495"/>
      <c r="EH51" s="76"/>
      <c r="EI51" s="466"/>
      <c r="EJ51" s="76"/>
      <c r="EK51" s="500"/>
      <c r="EL51" s="81"/>
      <c r="EM51" s="76"/>
      <c r="EN51" s="76"/>
      <c r="EO51" s="76"/>
      <c r="EP51" s="496"/>
      <c r="EQ51" s="81"/>
      <c r="ER51" s="76"/>
      <c r="ES51" s="76"/>
      <c r="ET51" s="76"/>
      <c r="EU51" s="496"/>
    </row>
    <row r="52" spans="1:151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0"/>
        <v>17550</v>
      </c>
      <c r="O52" s="366"/>
      <c r="P52" s="174"/>
      <c r="Q52" s="174"/>
      <c r="R52" s="174"/>
      <c r="S52" s="174"/>
      <c r="T52" s="367">
        <f t="shared" si="1"/>
        <v>0</v>
      </c>
      <c r="U52" s="172"/>
      <c r="V52" s="137"/>
      <c r="W52" s="137"/>
      <c r="X52" s="137"/>
      <c r="Y52" s="137"/>
      <c r="Z52" s="138">
        <f t="shared" si="2"/>
        <v>0</v>
      </c>
      <c r="AA52" s="160"/>
      <c r="AB52" s="146"/>
      <c r="AC52" s="146"/>
      <c r="AD52" s="146"/>
      <c r="AE52" s="146"/>
      <c r="AF52" s="138">
        <f t="shared" si="3"/>
        <v>0</v>
      </c>
      <c r="AG52" s="160"/>
      <c r="AH52" s="146"/>
      <c r="AI52" s="146"/>
      <c r="AJ52" s="146"/>
      <c r="AK52" s="146"/>
      <c r="AL52" s="138">
        <f t="shared" si="4"/>
        <v>0</v>
      </c>
      <c r="AM52" s="160"/>
      <c r="AN52" s="146"/>
      <c r="AO52" s="146"/>
      <c r="AP52" s="146"/>
      <c r="AQ52" s="146"/>
      <c r="AR52" s="138">
        <f t="shared" si="5"/>
        <v>0</v>
      </c>
      <c r="AS52" s="205"/>
      <c r="AT52" s="146"/>
      <c r="AU52" s="146"/>
      <c r="AV52" s="146"/>
      <c r="AW52" s="146">
        <v>76000</v>
      </c>
      <c r="AX52" s="138">
        <f t="shared" si="6"/>
        <v>76000</v>
      </c>
      <c r="AY52" s="160"/>
      <c r="AZ52" s="146"/>
      <c r="BA52" s="146"/>
      <c r="BB52" s="146"/>
      <c r="BC52" s="146"/>
      <c r="BD52" s="138">
        <f t="shared" si="7"/>
        <v>0</v>
      </c>
      <c r="BE52" s="160"/>
      <c r="BF52" s="146"/>
      <c r="BG52" s="146"/>
      <c r="BH52" s="146"/>
      <c r="BI52" s="146"/>
      <c r="BJ52" s="138">
        <f t="shared" si="8"/>
        <v>0</v>
      </c>
      <c r="BK52" s="160"/>
      <c r="BL52" s="146"/>
      <c r="BM52" s="146"/>
      <c r="BN52" s="146"/>
      <c r="BO52" s="146"/>
      <c r="BP52" s="138">
        <f t="shared" si="9"/>
        <v>0</v>
      </c>
      <c r="BQ52" s="160"/>
      <c r="BR52" s="146"/>
      <c r="BS52" s="146"/>
      <c r="BT52" s="146"/>
      <c r="BU52" s="146"/>
      <c r="BV52" s="138">
        <f t="shared" si="10"/>
        <v>0</v>
      </c>
      <c r="BW52" s="160"/>
      <c r="BX52" s="146"/>
      <c r="BY52" s="146"/>
      <c r="BZ52" s="146"/>
      <c r="CA52" s="146"/>
      <c r="CB52" s="138">
        <f t="shared" si="11"/>
        <v>0</v>
      </c>
      <c r="CC52" s="160"/>
      <c r="CD52" s="146"/>
      <c r="CE52" s="146"/>
      <c r="CF52" s="146"/>
      <c r="CG52" s="146"/>
      <c r="CH52" s="138">
        <f t="shared" si="12"/>
        <v>0</v>
      </c>
      <c r="CI52" s="160"/>
      <c r="CJ52" s="146"/>
      <c r="CK52" s="146"/>
      <c r="CL52" s="146"/>
      <c r="CM52" s="146"/>
      <c r="CN52" s="138">
        <f t="shared" si="13"/>
        <v>0</v>
      </c>
      <c r="CO52" s="172"/>
      <c r="CP52" s="137"/>
      <c r="CQ52" s="137"/>
      <c r="CR52" s="137"/>
      <c r="CS52" s="137"/>
      <c r="CT52" s="138">
        <f t="shared" si="14"/>
        <v>0</v>
      </c>
      <c r="CU52" s="160"/>
      <c r="CV52" s="146"/>
      <c r="CW52" s="146"/>
      <c r="CX52" s="146"/>
      <c r="CY52" s="146"/>
      <c r="CZ52" s="138">
        <f t="shared" si="15"/>
        <v>0</v>
      </c>
      <c r="DA52" s="172">
        <f t="shared" si="16"/>
        <v>0</v>
      </c>
      <c r="DB52" s="137">
        <f t="shared" si="17"/>
        <v>17550</v>
      </c>
      <c r="DC52" s="137">
        <f t="shared" si="18"/>
        <v>0</v>
      </c>
      <c r="DD52" s="137">
        <f t="shared" si="19"/>
        <v>0</v>
      </c>
      <c r="DE52" s="137">
        <f t="shared" si="20"/>
        <v>76000</v>
      </c>
      <c r="DF52" s="173">
        <f t="shared" si="21"/>
        <v>93550</v>
      </c>
      <c r="DG52" s="172">
        <f t="shared" si="22"/>
        <v>0</v>
      </c>
      <c r="DH52" s="137">
        <f t="shared" si="23"/>
        <v>0</v>
      </c>
      <c r="DI52" s="137">
        <f t="shared" si="24"/>
        <v>0</v>
      </c>
      <c r="DJ52" s="137">
        <f t="shared" si="25"/>
        <v>0</v>
      </c>
      <c r="DK52" s="137">
        <f t="shared" si="26"/>
        <v>0</v>
      </c>
      <c r="DL52" s="173">
        <f t="shared" si="27"/>
        <v>0</v>
      </c>
      <c r="DM52" s="140"/>
      <c r="DN52" s="220"/>
      <c r="DO52" s="220"/>
      <c r="DP52" s="220"/>
      <c r="DQ52" s="140"/>
      <c r="DR52" s="141"/>
      <c r="DS52" s="142"/>
      <c r="DT52" s="146"/>
      <c r="DU52" s="142"/>
      <c r="DV52" s="144"/>
      <c r="DW52" s="145"/>
      <c r="DX52" s="142"/>
      <c r="DY52" s="144"/>
      <c r="EA52" s="172"/>
      <c r="EB52" s="137"/>
      <c r="EC52" s="137"/>
      <c r="ED52" s="512"/>
      <c r="EE52" s="513"/>
      <c r="EG52" s="495"/>
      <c r="EH52" s="76"/>
      <c r="EI52" s="466"/>
      <c r="EJ52" s="76"/>
      <c r="EK52" s="500"/>
      <c r="EL52" s="81"/>
      <c r="EM52" s="76"/>
      <c r="EN52" s="76"/>
      <c r="EO52" s="76"/>
      <c r="EP52" s="496"/>
      <c r="EQ52" s="81"/>
      <c r="ER52" s="76"/>
      <c r="ES52" s="76"/>
      <c r="ET52" s="76"/>
      <c r="EU52" s="496"/>
    </row>
    <row r="53" spans="1:151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0"/>
        <v>0</v>
      </c>
      <c r="O53" s="366"/>
      <c r="P53" s="174"/>
      <c r="Q53" s="174"/>
      <c r="R53" s="174"/>
      <c r="S53" s="174"/>
      <c r="T53" s="367">
        <f t="shared" si="1"/>
        <v>0</v>
      </c>
      <c r="U53" s="172"/>
      <c r="V53" s="137"/>
      <c r="W53" s="137"/>
      <c r="X53" s="137"/>
      <c r="Y53" s="137"/>
      <c r="Z53" s="138">
        <f t="shared" si="2"/>
        <v>0</v>
      </c>
      <c r="AA53" s="160"/>
      <c r="AB53" s="146"/>
      <c r="AC53" s="146"/>
      <c r="AD53" s="146"/>
      <c r="AE53" s="146"/>
      <c r="AF53" s="138">
        <f t="shared" si="3"/>
        <v>0</v>
      </c>
      <c r="AG53" s="160"/>
      <c r="AH53" s="146"/>
      <c r="AI53" s="146"/>
      <c r="AJ53" s="146"/>
      <c r="AK53" s="146"/>
      <c r="AL53" s="138">
        <f t="shared" si="4"/>
        <v>0</v>
      </c>
      <c r="AM53" s="160"/>
      <c r="AN53" s="146"/>
      <c r="AO53" s="146"/>
      <c r="AP53" s="146"/>
      <c r="AQ53" s="146"/>
      <c r="AR53" s="138">
        <f t="shared" si="5"/>
        <v>0</v>
      </c>
      <c r="AS53" s="205"/>
      <c r="AT53" s="146"/>
      <c r="AU53" s="146"/>
      <c r="AV53" s="146"/>
      <c r="AW53" s="146"/>
      <c r="AX53" s="138">
        <f t="shared" si="6"/>
        <v>0</v>
      </c>
      <c r="AY53" s="160"/>
      <c r="AZ53" s="146"/>
      <c r="BA53" s="146"/>
      <c r="BB53" s="146"/>
      <c r="BC53" s="146"/>
      <c r="BD53" s="138">
        <f t="shared" si="7"/>
        <v>0</v>
      </c>
      <c r="BE53" s="160"/>
      <c r="BF53" s="146"/>
      <c r="BG53" s="146"/>
      <c r="BH53" s="146"/>
      <c r="BI53" s="146"/>
      <c r="BJ53" s="138">
        <f t="shared" si="8"/>
        <v>0</v>
      </c>
      <c r="BK53" s="160"/>
      <c r="BL53" s="146"/>
      <c r="BM53" s="146"/>
      <c r="BN53" s="146"/>
      <c r="BO53" s="146"/>
      <c r="BP53" s="138">
        <f t="shared" si="9"/>
        <v>0</v>
      </c>
      <c r="BQ53" s="160"/>
      <c r="BR53" s="146"/>
      <c r="BS53" s="146"/>
      <c r="BT53" s="146"/>
      <c r="BU53" s="146"/>
      <c r="BV53" s="138">
        <f t="shared" si="10"/>
        <v>0</v>
      </c>
      <c r="BW53" s="160"/>
      <c r="BX53" s="146"/>
      <c r="BY53" s="146"/>
      <c r="BZ53" s="146"/>
      <c r="CA53" s="146"/>
      <c r="CB53" s="138">
        <f t="shared" si="11"/>
        <v>0</v>
      </c>
      <c r="CC53" s="160"/>
      <c r="CD53" s="146"/>
      <c r="CE53" s="146"/>
      <c r="CF53" s="146"/>
      <c r="CG53" s="146"/>
      <c r="CH53" s="138">
        <f t="shared" si="12"/>
        <v>0</v>
      </c>
      <c r="CI53" s="160"/>
      <c r="CJ53" s="146"/>
      <c r="CK53" s="146"/>
      <c r="CL53" s="146"/>
      <c r="CM53" s="146"/>
      <c r="CN53" s="138">
        <f t="shared" si="13"/>
        <v>0</v>
      </c>
      <c r="CO53" s="172"/>
      <c r="CP53" s="137"/>
      <c r="CQ53" s="137"/>
      <c r="CR53" s="137"/>
      <c r="CS53" s="137"/>
      <c r="CT53" s="138">
        <f t="shared" si="14"/>
        <v>0</v>
      </c>
      <c r="CU53" s="160"/>
      <c r="CV53" s="146"/>
      <c r="CW53" s="146"/>
      <c r="CX53" s="146"/>
      <c r="CY53" s="146"/>
      <c r="CZ53" s="138">
        <f t="shared" si="15"/>
        <v>0</v>
      </c>
      <c r="DA53" s="172">
        <f t="shared" si="16"/>
        <v>0</v>
      </c>
      <c r="DB53" s="137">
        <f t="shared" si="17"/>
        <v>0</v>
      </c>
      <c r="DC53" s="137">
        <f t="shared" si="18"/>
        <v>0</v>
      </c>
      <c r="DD53" s="137">
        <f t="shared" si="19"/>
        <v>0</v>
      </c>
      <c r="DE53" s="137">
        <f t="shared" si="20"/>
        <v>0</v>
      </c>
      <c r="DF53" s="173">
        <f t="shared" si="21"/>
        <v>0</v>
      </c>
      <c r="DG53" s="172">
        <f t="shared" si="22"/>
        <v>0</v>
      </c>
      <c r="DH53" s="137">
        <f t="shared" si="23"/>
        <v>0</v>
      </c>
      <c r="DI53" s="137">
        <f t="shared" si="24"/>
        <v>0</v>
      </c>
      <c r="DJ53" s="137">
        <f t="shared" si="25"/>
        <v>0</v>
      </c>
      <c r="DK53" s="137">
        <f t="shared" si="26"/>
        <v>0</v>
      </c>
      <c r="DL53" s="173">
        <f t="shared" si="27"/>
        <v>0</v>
      </c>
      <c r="DM53" s="140"/>
      <c r="DN53" s="220"/>
      <c r="DO53" s="220"/>
      <c r="DP53" s="220"/>
      <c r="DQ53" s="140"/>
      <c r="DR53" s="141"/>
      <c r="DS53" s="142"/>
      <c r="DT53" s="146"/>
      <c r="DU53" s="142"/>
      <c r="DV53" s="144"/>
      <c r="DW53" s="145"/>
      <c r="DX53" s="142"/>
      <c r="DY53" s="144"/>
      <c r="EA53" s="172"/>
      <c r="EB53" s="137"/>
      <c r="EC53" s="137"/>
      <c r="ED53" s="512"/>
      <c r="EE53" s="513"/>
      <c r="EG53" s="495"/>
      <c r="EH53" s="76"/>
      <c r="EI53" s="466"/>
      <c r="EJ53" s="76"/>
      <c r="EK53" s="500"/>
      <c r="EL53" s="81"/>
      <c r="EM53" s="76"/>
      <c r="EN53" s="76"/>
      <c r="EO53" s="76"/>
      <c r="EP53" s="496"/>
      <c r="EQ53" s="81"/>
      <c r="ER53" s="76"/>
      <c r="ES53" s="76"/>
      <c r="ET53" s="76"/>
      <c r="EU53" s="496"/>
    </row>
    <row r="54" spans="1:151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0"/>
        <v>0</v>
      </c>
      <c r="O54" s="366"/>
      <c r="P54" s="174"/>
      <c r="Q54" s="174"/>
      <c r="R54" s="174"/>
      <c r="S54" s="174"/>
      <c r="T54" s="367">
        <f t="shared" si="1"/>
        <v>0</v>
      </c>
      <c r="U54" s="172"/>
      <c r="V54" s="137"/>
      <c r="W54" s="137"/>
      <c r="X54" s="137"/>
      <c r="Y54" s="137"/>
      <c r="Z54" s="138">
        <f t="shared" si="2"/>
        <v>0</v>
      </c>
      <c r="AA54" s="160"/>
      <c r="AB54" s="146"/>
      <c r="AC54" s="146"/>
      <c r="AD54" s="146"/>
      <c r="AE54" s="146"/>
      <c r="AF54" s="138">
        <f t="shared" si="3"/>
        <v>0</v>
      </c>
      <c r="AG54" s="160"/>
      <c r="AH54" s="146"/>
      <c r="AI54" s="146"/>
      <c r="AJ54" s="146"/>
      <c r="AK54" s="146"/>
      <c r="AL54" s="138">
        <f t="shared" si="4"/>
        <v>0</v>
      </c>
      <c r="AM54" s="160"/>
      <c r="AN54" s="146"/>
      <c r="AO54" s="146"/>
      <c r="AP54" s="146"/>
      <c r="AQ54" s="146"/>
      <c r="AR54" s="138">
        <f t="shared" si="5"/>
        <v>0</v>
      </c>
      <c r="AS54" s="205"/>
      <c r="AT54" s="146"/>
      <c r="AU54" s="146"/>
      <c r="AV54" s="146"/>
      <c r="AW54" s="146"/>
      <c r="AX54" s="138">
        <f t="shared" si="6"/>
        <v>0</v>
      </c>
      <c r="AY54" s="160"/>
      <c r="AZ54" s="146"/>
      <c r="BA54" s="146"/>
      <c r="BB54" s="146"/>
      <c r="BC54" s="146"/>
      <c r="BD54" s="138">
        <f t="shared" si="7"/>
        <v>0</v>
      </c>
      <c r="BE54" s="160"/>
      <c r="BF54" s="146"/>
      <c r="BG54" s="146"/>
      <c r="BH54" s="146"/>
      <c r="BI54" s="146"/>
      <c r="BJ54" s="138">
        <f t="shared" si="8"/>
        <v>0</v>
      </c>
      <c r="BK54" s="160"/>
      <c r="BL54" s="146"/>
      <c r="BM54" s="146"/>
      <c r="BN54" s="146"/>
      <c r="BO54" s="146"/>
      <c r="BP54" s="138">
        <f t="shared" si="9"/>
        <v>0</v>
      </c>
      <c r="BQ54" s="160"/>
      <c r="BR54" s="146"/>
      <c r="BS54" s="146"/>
      <c r="BT54" s="146"/>
      <c r="BU54" s="146"/>
      <c r="BV54" s="138">
        <f t="shared" si="10"/>
        <v>0</v>
      </c>
      <c r="BW54" s="160"/>
      <c r="BX54" s="146"/>
      <c r="BY54" s="146"/>
      <c r="BZ54" s="146"/>
      <c r="CA54" s="146"/>
      <c r="CB54" s="138">
        <f t="shared" si="11"/>
        <v>0</v>
      </c>
      <c r="CC54" s="160"/>
      <c r="CD54" s="146"/>
      <c r="CE54" s="146"/>
      <c r="CF54" s="146"/>
      <c r="CG54" s="146"/>
      <c r="CH54" s="138">
        <f t="shared" si="12"/>
        <v>0</v>
      </c>
      <c r="CI54" s="160"/>
      <c r="CJ54" s="146"/>
      <c r="CK54" s="146"/>
      <c r="CL54" s="146"/>
      <c r="CM54" s="146"/>
      <c r="CN54" s="138">
        <f t="shared" si="13"/>
        <v>0</v>
      </c>
      <c r="CO54" s="172"/>
      <c r="CP54" s="137"/>
      <c r="CQ54" s="137"/>
      <c r="CR54" s="137"/>
      <c r="CS54" s="137"/>
      <c r="CT54" s="138">
        <f t="shared" si="14"/>
        <v>0</v>
      </c>
      <c r="CU54" s="160"/>
      <c r="CV54" s="146"/>
      <c r="CW54" s="146"/>
      <c r="CX54" s="146"/>
      <c r="CY54" s="146"/>
      <c r="CZ54" s="138">
        <f t="shared" si="15"/>
        <v>0</v>
      </c>
      <c r="DA54" s="172">
        <f t="shared" si="16"/>
        <v>0</v>
      </c>
      <c r="DB54" s="137">
        <f t="shared" si="17"/>
        <v>0</v>
      </c>
      <c r="DC54" s="137">
        <f t="shared" si="18"/>
        <v>0</v>
      </c>
      <c r="DD54" s="137">
        <f t="shared" si="19"/>
        <v>0</v>
      </c>
      <c r="DE54" s="137">
        <f t="shared" si="20"/>
        <v>0</v>
      </c>
      <c r="DF54" s="173">
        <f t="shared" si="21"/>
        <v>0</v>
      </c>
      <c r="DG54" s="172">
        <f t="shared" si="22"/>
        <v>0</v>
      </c>
      <c r="DH54" s="137">
        <f t="shared" si="23"/>
        <v>0</v>
      </c>
      <c r="DI54" s="137">
        <f t="shared" si="24"/>
        <v>0</v>
      </c>
      <c r="DJ54" s="137">
        <f t="shared" si="25"/>
        <v>0</v>
      </c>
      <c r="DK54" s="137">
        <f t="shared" si="26"/>
        <v>0</v>
      </c>
      <c r="DL54" s="173">
        <f t="shared" si="27"/>
        <v>0</v>
      </c>
      <c r="DM54" s="140"/>
      <c r="DN54" s="220"/>
      <c r="DO54" s="220"/>
      <c r="DP54" s="220"/>
      <c r="DQ54" s="140"/>
      <c r="DR54" s="141"/>
      <c r="DS54" s="142"/>
      <c r="DT54" s="146"/>
      <c r="DU54" s="142"/>
      <c r="DV54" s="144"/>
      <c r="DW54" s="145"/>
      <c r="DX54" s="142"/>
      <c r="DY54" s="144"/>
      <c r="EA54" s="172"/>
      <c r="EB54" s="137"/>
      <c r="EC54" s="137"/>
      <c r="ED54" s="512"/>
      <c r="EE54" s="513"/>
      <c r="EG54" s="495"/>
      <c r="EH54" s="76"/>
      <c r="EI54" s="466"/>
      <c r="EJ54" s="76"/>
      <c r="EK54" s="500"/>
      <c r="EL54" s="81"/>
      <c r="EM54" s="76"/>
      <c r="EN54" s="76"/>
      <c r="EO54" s="76"/>
      <c r="EP54" s="496"/>
      <c r="EQ54" s="81"/>
      <c r="ER54" s="76"/>
      <c r="ES54" s="76"/>
      <c r="ET54" s="76"/>
      <c r="EU54" s="496"/>
    </row>
    <row r="55" spans="1:151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0"/>
        <v>0</v>
      </c>
      <c r="O55" s="366"/>
      <c r="P55" s="174"/>
      <c r="Q55" s="174"/>
      <c r="R55" s="174"/>
      <c r="S55" s="174"/>
      <c r="T55" s="367">
        <f t="shared" si="1"/>
        <v>0</v>
      </c>
      <c r="U55" s="172"/>
      <c r="V55" s="137"/>
      <c r="W55" s="137"/>
      <c r="X55" s="137"/>
      <c r="Y55" s="137"/>
      <c r="Z55" s="138">
        <f t="shared" si="2"/>
        <v>0</v>
      </c>
      <c r="AA55" s="160"/>
      <c r="AB55" s="146"/>
      <c r="AC55" s="146"/>
      <c r="AD55" s="146"/>
      <c r="AE55" s="146"/>
      <c r="AF55" s="138">
        <f t="shared" si="3"/>
        <v>0</v>
      </c>
      <c r="AG55" s="160"/>
      <c r="AH55" s="146"/>
      <c r="AI55" s="146"/>
      <c r="AJ55" s="146"/>
      <c r="AK55" s="146"/>
      <c r="AL55" s="138">
        <f t="shared" si="4"/>
        <v>0</v>
      </c>
      <c r="AM55" s="160"/>
      <c r="AN55" s="146"/>
      <c r="AO55" s="146"/>
      <c r="AP55" s="146"/>
      <c r="AQ55" s="146"/>
      <c r="AR55" s="138">
        <f t="shared" si="5"/>
        <v>0</v>
      </c>
      <c r="AS55" s="205"/>
      <c r="AT55" s="146"/>
      <c r="AU55" s="146"/>
      <c r="AV55" s="146"/>
      <c r="AW55" s="146"/>
      <c r="AX55" s="138">
        <f t="shared" si="6"/>
        <v>0</v>
      </c>
      <c r="AY55" s="160"/>
      <c r="AZ55" s="146"/>
      <c r="BA55" s="146"/>
      <c r="BB55" s="146"/>
      <c r="BC55" s="146"/>
      <c r="BD55" s="138">
        <f t="shared" si="7"/>
        <v>0</v>
      </c>
      <c r="BE55" s="160"/>
      <c r="BF55" s="146"/>
      <c r="BG55" s="146"/>
      <c r="BH55" s="146"/>
      <c r="BI55" s="146"/>
      <c r="BJ55" s="138">
        <f t="shared" si="8"/>
        <v>0</v>
      </c>
      <c r="BK55" s="160"/>
      <c r="BL55" s="146"/>
      <c r="BM55" s="146"/>
      <c r="BN55" s="146"/>
      <c r="BO55" s="146"/>
      <c r="BP55" s="138">
        <f t="shared" si="9"/>
        <v>0</v>
      </c>
      <c r="BQ55" s="160"/>
      <c r="BR55" s="146"/>
      <c r="BS55" s="146"/>
      <c r="BT55" s="146"/>
      <c r="BU55" s="146"/>
      <c r="BV55" s="138">
        <f t="shared" si="10"/>
        <v>0</v>
      </c>
      <c r="BW55" s="160"/>
      <c r="BX55" s="146"/>
      <c r="BY55" s="146"/>
      <c r="BZ55" s="146"/>
      <c r="CA55" s="146"/>
      <c r="CB55" s="138">
        <f t="shared" si="11"/>
        <v>0</v>
      </c>
      <c r="CC55" s="160"/>
      <c r="CD55" s="146"/>
      <c r="CE55" s="146"/>
      <c r="CF55" s="146"/>
      <c r="CG55" s="146"/>
      <c r="CH55" s="138">
        <f t="shared" si="12"/>
        <v>0</v>
      </c>
      <c r="CI55" s="160"/>
      <c r="CJ55" s="146"/>
      <c r="CK55" s="146"/>
      <c r="CL55" s="146"/>
      <c r="CM55" s="146"/>
      <c r="CN55" s="138">
        <f t="shared" si="13"/>
        <v>0</v>
      </c>
      <c r="CO55" s="172"/>
      <c r="CP55" s="137"/>
      <c r="CQ55" s="137"/>
      <c r="CR55" s="137"/>
      <c r="CS55" s="137"/>
      <c r="CT55" s="138">
        <f t="shared" si="14"/>
        <v>0</v>
      </c>
      <c r="CU55" s="160"/>
      <c r="CV55" s="146"/>
      <c r="CW55" s="146"/>
      <c r="CX55" s="146"/>
      <c r="CY55" s="146"/>
      <c r="CZ55" s="138">
        <f t="shared" si="15"/>
        <v>0</v>
      </c>
      <c r="DA55" s="172">
        <f t="shared" si="16"/>
        <v>0</v>
      </c>
      <c r="DB55" s="137">
        <f t="shared" si="17"/>
        <v>0</v>
      </c>
      <c r="DC55" s="137">
        <f t="shared" si="18"/>
        <v>0</v>
      </c>
      <c r="DD55" s="137">
        <f t="shared" si="19"/>
        <v>0</v>
      </c>
      <c r="DE55" s="137">
        <f t="shared" si="20"/>
        <v>0</v>
      </c>
      <c r="DF55" s="173">
        <f t="shared" si="21"/>
        <v>0</v>
      </c>
      <c r="DG55" s="172">
        <f t="shared" si="22"/>
        <v>0</v>
      </c>
      <c r="DH55" s="137">
        <f t="shared" si="23"/>
        <v>0</v>
      </c>
      <c r="DI55" s="137">
        <f t="shared" si="24"/>
        <v>0</v>
      </c>
      <c r="DJ55" s="137">
        <f t="shared" si="25"/>
        <v>0</v>
      </c>
      <c r="DK55" s="137">
        <f t="shared" si="26"/>
        <v>0</v>
      </c>
      <c r="DL55" s="173">
        <f t="shared" si="27"/>
        <v>0</v>
      </c>
      <c r="DM55" s="140"/>
      <c r="DN55" s="220"/>
      <c r="DO55" s="220"/>
      <c r="DP55" s="220"/>
      <c r="DQ55" s="140"/>
      <c r="DR55" s="141"/>
      <c r="DS55" s="142"/>
      <c r="DT55" s="146"/>
      <c r="DU55" s="142"/>
      <c r="DV55" s="144"/>
      <c r="DW55" s="145"/>
      <c r="DX55" s="142"/>
      <c r="DY55" s="144"/>
      <c r="EA55" s="172"/>
      <c r="EB55" s="137"/>
      <c r="EC55" s="137"/>
      <c r="ED55" s="512"/>
      <c r="EE55" s="513"/>
      <c r="EG55" s="495"/>
      <c r="EH55" s="76"/>
      <c r="EI55" s="466"/>
      <c r="EJ55" s="76"/>
      <c r="EK55" s="500"/>
      <c r="EL55" s="81"/>
      <c r="EM55" s="76"/>
      <c r="EN55" s="76"/>
      <c r="EO55" s="76"/>
      <c r="EP55" s="496"/>
      <c r="EQ55" s="81"/>
      <c r="ER55" s="76"/>
      <c r="ES55" s="76"/>
      <c r="ET55" s="76"/>
      <c r="EU55" s="496"/>
    </row>
    <row r="56" spans="1:151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0"/>
        <v>0</v>
      </c>
      <c r="O56" s="366"/>
      <c r="P56" s="174"/>
      <c r="Q56" s="174"/>
      <c r="R56" s="174"/>
      <c r="S56" s="174"/>
      <c r="T56" s="367">
        <f t="shared" si="1"/>
        <v>0</v>
      </c>
      <c r="U56" s="172"/>
      <c r="V56" s="137"/>
      <c r="W56" s="137"/>
      <c r="X56" s="137"/>
      <c r="Y56" s="137"/>
      <c r="Z56" s="138">
        <f t="shared" si="2"/>
        <v>0</v>
      </c>
      <c r="AA56" s="160"/>
      <c r="AB56" s="146"/>
      <c r="AC56" s="146"/>
      <c r="AD56" s="146"/>
      <c r="AE56" s="146"/>
      <c r="AF56" s="138">
        <f t="shared" si="3"/>
        <v>0</v>
      </c>
      <c r="AG56" s="160"/>
      <c r="AH56" s="146"/>
      <c r="AI56" s="146"/>
      <c r="AJ56" s="146"/>
      <c r="AK56" s="146"/>
      <c r="AL56" s="138">
        <f t="shared" si="4"/>
        <v>0</v>
      </c>
      <c r="AM56" s="160"/>
      <c r="AN56" s="146"/>
      <c r="AO56" s="146"/>
      <c r="AP56" s="146"/>
      <c r="AQ56" s="146"/>
      <c r="AR56" s="138">
        <f t="shared" si="5"/>
        <v>0</v>
      </c>
      <c r="AS56" s="205"/>
      <c r="AT56" s="146"/>
      <c r="AU56" s="146"/>
      <c r="AV56" s="146"/>
      <c r="AW56" s="146"/>
      <c r="AX56" s="138">
        <f t="shared" si="6"/>
        <v>0</v>
      </c>
      <c r="AY56" s="160"/>
      <c r="AZ56" s="146"/>
      <c r="BA56" s="146"/>
      <c r="BB56" s="146"/>
      <c r="BC56" s="146"/>
      <c r="BD56" s="138">
        <f t="shared" si="7"/>
        <v>0</v>
      </c>
      <c r="BE56" s="160"/>
      <c r="BF56" s="146"/>
      <c r="BG56" s="146"/>
      <c r="BH56" s="146"/>
      <c r="BI56" s="146"/>
      <c r="BJ56" s="138">
        <f t="shared" si="8"/>
        <v>0</v>
      </c>
      <c r="BK56" s="160"/>
      <c r="BL56" s="146"/>
      <c r="BM56" s="146"/>
      <c r="BN56" s="146"/>
      <c r="BO56" s="146"/>
      <c r="BP56" s="138">
        <f t="shared" si="9"/>
        <v>0</v>
      </c>
      <c r="BQ56" s="160"/>
      <c r="BR56" s="146"/>
      <c r="BS56" s="146"/>
      <c r="BT56" s="146"/>
      <c r="BU56" s="146"/>
      <c r="BV56" s="138">
        <f t="shared" si="10"/>
        <v>0</v>
      </c>
      <c r="BW56" s="160"/>
      <c r="BX56" s="146"/>
      <c r="BY56" s="146"/>
      <c r="BZ56" s="146"/>
      <c r="CA56" s="146"/>
      <c r="CB56" s="138">
        <f t="shared" si="11"/>
        <v>0</v>
      </c>
      <c r="CC56" s="160"/>
      <c r="CD56" s="146"/>
      <c r="CE56" s="146"/>
      <c r="CF56" s="146"/>
      <c r="CG56" s="146"/>
      <c r="CH56" s="138">
        <f t="shared" si="12"/>
        <v>0</v>
      </c>
      <c r="CI56" s="160"/>
      <c r="CJ56" s="146"/>
      <c r="CK56" s="146"/>
      <c r="CL56" s="146"/>
      <c r="CM56" s="146"/>
      <c r="CN56" s="138">
        <f t="shared" si="13"/>
        <v>0</v>
      </c>
      <c r="CO56" s="172"/>
      <c r="CP56" s="137"/>
      <c r="CQ56" s="137"/>
      <c r="CR56" s="137"/>
      <c r="CS56" s="137"/>
      <c r="CT56" s="138">
        <f t="shared" si="14"/>
        <v>0</v>
      </c>
      <c r="CU56" s="160"/>
      <c r="CV56" s="146"/>
      <c r="CW56" s="146"/>
      <c r="CX56" s="146"/>
      <c r="CY56" s="146"/>
      <c r="CZ56" s="138">
        <f t="shared" si="15"/>
        <v>0</v>
      </c>
      <c r="DA56" s="172">
        <f t="shared" si="16"/>
        <v>0</v>
      </c>
      <c r="DB56" s="137">
        <f t="shared" si="17"/>
        <v>0</v>
      </c>
      <c r="DC56" s="137">
        <f t="shared" si="18"/>
        <v>0</v>
      </c>
      <c r="DD56" s="137">
        <f t="shared" si="19"/>
        <v>0</v>
      </c>
      <c r="DE56" s="137">
        <f t="shared" si="20"/>
        <v>0</v>
      </c>
      <c r="DF56" s="173">
        <f t="shared" si="21"/>
        <v>0</v>
      </c>
      <c r="DG56" s="172">
        <f t="shared" si="22"/>
        <v>0</v>
      </c>
      <c r="DH56" s="137">
        <f t="shared" si="23"/>
        <v>0</v>
      </c>
      <c r="DI56" s="137">
        <f t="shared" si="24"/>
        <v>0</v>
      </c>
      <c r="DJ56" s="137">
        <f t="shared" si="25"/>
        <v>0</v>
      </c>
      <c r="DK56" s="137">
        <f t="shared" si="26"/>
        <v>0</v>
      </c>
      <c r="DL56" s="173">
        <f t="shared" si="27"/>
        <v>0</v>
      </c>
      <c r="DM56" s="140"/>
      <c r="DN56" s="220"/>
      <c r="DO56" s="220"/>
      <c r="DP56" s="220"/>
      <c r="DQ56" s="140"/>
      <c r="DR56" s="141"/>
      <c r="DS56" s="142"/>
      <c r="DT56" s="146"/>
      <c r="DU56" s="142"/>
      <c r="DV56" s="144"/>
      <c r="DW56" s="145"/>
      <c r="DX56" s="142"/>
      <c r="DY56" s="144"/>
      <c r="EA56" s="172"/>
      <c r="EB56" s="137"/>
      <c r="EC56" s="137"/>
      <c r="ED56" s="512"/>
      <c r="EE56" s="513"/>
      <c r="EG56" s="495"/>
      <c r="EH56" s="76"/>
      <c r="EI56" s="466"/>
      <c r="EJ56" s="76"/>
      <c r="EK56" s="500"/>
      <c r="EL56" s="81"/>
      <c r="EM56" s="76"/>
      <c r="EN56" s="76"/>
      <c r="EO56" s="76"/>
      <c r="EP56" s="496"/>
      <c r="EQ56" s="81"/>
      <c r="ER56" s="76"/>
      <c r="ES56" s="76"/>
      <c r="ET56" s="76"/>
      <c r="EU56" s="496"/>
    </row>
    <row r="57" spans="1:151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0"/>
        <v>0</v>
      </c>
      <c r="O57" s="366"/>
      <c r="P57" s="174"/>
      <c r="Q57" s="174"/>
      <c r="R57" s="174"/>
      <c r="S57" s="174"/>
      <c r="T57" s="367">
        <f t="shared" si="1"/>
        <v>0</v>
      </c>
      <c r="U57" s="172"/>
      <c r="V57" s="137"/>
      <c r="W57" s="137"/>
      <c r="X57" s="137"/>
      <c r="Y57" s="137"/>
      <c r="Z57" s="138">
        <f t="shared" si="2"/>
        <v>0</v>
      </c>
      <c r="AA57" s="160"/>
      <c r="AB57" s="146"/>
      <c r="AC57" s="146"/>
      <c r="AD57" s="146"/>
      <c r="AE57" s="146"/>
      <c r="AF57" s="138">
        <f t="shared" si="3"/>
        <v>0</v>
      </c>
      <c r="AG57" s="160"/>
      <c r="AH57" s="146"/>
      <c r="AI57" s="146"/>
      <c r="AJ57" s="146"/>
      <c r="AK57" s="146"/>
      <c r="AL57" s="138">
        <f t="shared" si="4"/>
        <v>0</v>
      </c>
      <c r="AM57" s="160"/>
      <c r="AN57" s="146"/>
      <c r="AO57" s="146"/>
      <c r="AP57" s="146"/>
      <c r="AQ57" s="146"/>
      <c r="AR57" s="138">
        <f t="shared" si="5"/>
        <v>0</v>
      </c>
      <c r="AS57" s="205"/>
      <c r="AT57" s="146"/>
      <c r="AU57" s="146"/>
      <c r="AV57" s="146"/>
      <c r="AW57" s="146"/>
      <c r="AX57" s="138">
        <f t="shared" si="6"/>
        <v>0</v>
      </c>
      <c r="AY57" s="160"/>
      <c r="AZ57" s="146"/>
      <c r="BA57" s="146"/>
      <c r="BB57" s="146"/>
      <c r="BC57" s="146"/>
      <c r="BD57" s="138">
        <f t="shared" si="7"/>
        <v>0</v>
      </c>
      <c r="BE57" s="160"/>
      <c r="BF57" s="146"/>
      <c r="BG57" s="146"/>
      <c r="BH57" s="146"/>
      <c r="BI57" s="146"/>
      <c r="BJ57" s="138">
        <f t="shared" si="8"/>
        <v>0</v>
      </c>
      <c r="BK57" s="160"/>
      <c r="BL57" s="146"/>
      <c r="BM57" s="146"/>
      <c r="BN57" s="146"/>
      <c r="BO57" s="146"/>
      <c r="BP57" s="138">
        <f t="shared" si="9"/>
        <v>0</v>
      </c>
      <c r="BQ57" s="160"/>
      <c r="BR57" s="146"/>
      <c r="BS57" s="146"/>
      <c r="BT57" s="146"/>
      <c r="BU57" s="146"/>
      <c r="BV57" s="138">
        <f t="shared" si="10"/>
        <v>0</v>
      </c>
      <c r="BW57" s="160"/>
      <c r="BX57" s="146"/>
      <c r="BY57" s="146"/>
      <c r="BZ57" s="146"/>
      <c r="CA57" s="146"/>
      <c r="CB57" s="138">
        <f t="shared" si="11"/>
        <v>0</v>
      </c>
      <c r="CC57" s="160"/>
      <c r="CD57" s="146"/>
      <c r="CE57" s="146"/>
      <c r="CF57" s="146"/>
      <c r="CG57" s="146"/>
      <c r="CH57" s="138">
        <f t="shared" si="12"/>
        <v>0</v>
      </c>
      <c r="CI57" s="160"/>
      <c r="CJ57" s="146"/>
      <c r="CK57" s="146"/>
      <c r="CL57" s="146"/>
      <c r="CM57" s="146"/>
      <c r="CN57" s="138">
        <f t="shared" si="13"/>
        <v>0</v>
      </c>
      <c r="CO57" s="172"/>
      <c r="CP57" s="137"/>
      <c r="CQ57" s="137"/>
      <c r="CR57" s="137"/>
      <c r="CS57" s="137"/>
      <c r="CT57" s="138">
        <f t="shared" si="14"/>
        <v>0</v>
      </c>
      <c r="CU57" s="160"/>
      <c r="CV57" s="146"/>
      <c r="CW57" s="146"/>
      <c r="CX57" s="146"/>
      <c r="CY57" s="146"/>
      <c r="CZ57" s="138">
        <f t="shared" si="15"/>
        <v>0</v>
      </c>
      <c r="DA57" s="172">
        <f t="shared" si="16"/>
        <v>0</v>
      </c>
      <c r="DB57" s="137">
        <f t="shared" si="17"/>
        <v>0</v>
      </c>
      <c r="DC57" s="137">
        <f t="shared" si="18"/>
        <v>0</v>
      </c>
      <c r="DD57" s="137">
        <f t="shared" si="19"/>
        <v>0</v>
      </c>
      <c r="DE57" s="137">
        <f t="shared" si="20"/>
        <v>0</v>
      </c>
      <c r="DF57" s="173">
        <f t="shared" si="21"/>
        <v>0</v>
      </c>
      <c r="DG57" s="172">
        <f t="shared" si="22"/>
        <v>0</v>
      </c>
      <c r="DH57" s="137">
        <f t="shared" si="23"/>
        <v>0</v>
      </c>
      <c r="DI57" s="137">
        <f t="shared" si="24"/>
        <v>0</v>
      </c>
      <c r="DJ57" s="137">
        <f t="shared" si="25"/>
        <v>0</v>
      </c>
      <c r="DK57" s="137">
        <f t="shared" si="26"/>
        <v>0</v>
      </c>
      <c r="DL57" s="173">
        <f t="shared" si="27"/>
        <v>0</v>
      </c>
      <c r="DM57" s="140"/>
      <c r="DN57" s="220"/>
      <c r="DO57" s="220"/>
      <c r="DP57" s="220"/>
      <c r="DQ57" s="140"/>
      <c r="DR57" s="141"/>
      <c r="DS57" s="142"/>
      <c r="DT57" s="146"/>
      <c r="DU57" s="142"/>
      <c r="DV57" s="144"/>
      <c r="DW57" s="145"/>
      <c r="DX57" s="142"/>
      <c r="DY57" s="144"/>
      <c r="EA57" s="172"/>
      <c r="EB57" s="137"/>
      <c r="EC57" s="137"/>
      <c r="ED57" s="512"/>
      <c r="EE57" s="513"/>
      <c r="EG57" s="495"/>
      <c r="EH57" s="76"/>
      <c r="EI57" s="466"/>
      <c r="EJ57" s="76"/>
      <c r="EK57" s="500"/>
      <c r="EL57" s="81"/>
      <c r="EM57" s="76"/>
      <c r="EN57" s="76"/>
      <c r="EO57" s="76"/>
      <c r="EP57" s="496"/>
      <c r="EQ57" s="81"/>
      <c r="ER57" s="76"/>
      <c r="ES57" s="76"/>
      <c r="ET57" s="76"/>
      <c r="EU57" s="496"/>
    </row>
    <row r="58" spans="1:151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0"/>
        <v>0</v>
      </c>
      <c r="O58" s="366"/>
      <c r="P58" s="174"/>
      <c r="Q58" s="174"/>
      <c r="R58" s="174"/>
      <c r="S58" s="174"/>
      <c r="T58" s="367">
        <f t="shared" si="1"/>
        <v>0</v>
      </c>
      <c r="U58" s="172"/>
      <c r="V58" s="137"/>
      <c r="W58" s="137"/>
      <c r="X58" s="137"/>
      <c r="Y58" s="137"/>
      <c r="Z58" s="138">
        <f t="shared" si="2"/>
        <v>0</v>
      </c>
      <c r="AA58" s="160"/>
      <c r="AB58" s="146"/>
      <c r="AC58" s="146"/>
      <c r="AD58" s="146"/>
      <c r="AE58" s="146"/>
      <c r="AF58" s="138">
        <f t="shared" si="3"/>
        <v>0</v>
      </c>
      <c r="AG58" s="160"/>
      <c r="AH58" s="146"/>
      <c r="AI58" s="146"/>
      <c r="AJ58" s="146"/>
      <c r="AK58" s="146"/>
      <c r="AL58" s="138">
        <f t="shared" si="4"/>
        <v>0</v>
      </c>
      <c r="AM58" s="160"/>
      <c r="AN58" s="146"/>
      <c r="AO58" s="146"/>
      <c r="AP58" s="146"/>
      <c r="AQ58" s="146"/>
      <c r="AR58" s="138">
        <f t="shared" si="5"/>
        <v>0</v>
      </c>
      <c r="AS58" s="205"/>
      <c r="AT58" s="146"/>
      <c r="AU58" s="146"/>
      <c r="AV58" s="146"/>
      <c r="AW58" s="146"/>
      <c r="AX58" s="138">
        <f t="shared" si="6"/>
        <v>0</v>
      </c>
      <c r="AY58" s="160"/>
      <c r="AZ58" s="146"/>
      <c r="BA58" s="146"/>
      <c r="BB58" s="146"/>
      <c r="BC58" s="146"/>
      <c r="BD58" s="138">
        <f t="shared" si="7"/>
        <v>0</v>
      </c>
      <c r="BE58" s="160"/>
      <c r="BF58" s="146"/>
      <c r="BG58" s="146"/>
      <c r="BH58" s="146"/>
      <c r="BI58" s="146"/>
      <c r="BJ58" s="138">
        <f t="shared" si="8"/>
        <v>0</v>
      </c>
      <c r="BK58" s="160"/>
      <c r="BL58" s="146"/>
      <c r="BM58" s="146"/>
      <c r="BN58" s="146"/>
      <c r="BO58" s="146"/>
      <c r="BP58" s="138">
        <f t="shared" si="9"/>
        <v>0</v>
      </c>
      <c r="BQ58" s="160"/>
      <c r="BR58" s="146"/>
      <c r="BS58" s="146"/>
      <c r="BT58" s="146"/>
      <c r="BU58" s="146"/>
      <c r="BV58" s="138">
        <f t="shared" si="10"/>
        <v>0</v>
      </c>
      <c r="BW58" s="160"/>
      <c r="BX58" s="146"/>
      <c r="BY58" s="146"/>
      <c r="BZ58" s="146"/>
      <c r="CA58" s="146"/>
      <c r="CB58" s="138">
        <f t="shared" si="11"/>
        <v>0</v>
      </c>
      <c r="CC58" s="160"/>
      <c r="CD58" s="146"/>
      <c r="CE58" s="146"/>
      <c r="CF58" s="146"/>
      <c r="CG58" s="146"/>
      <c r="CH58" s="138">
        <f t="shared" si="12"/>
        <v>0</v>
      </c>
      <c r="CI58" s="160"/>
      <c r="CJ58" s="146"/>
      <c r="CK58" s="146"/>
      <c r="CL58" s="146"/>
      <c r="CM58" s="146"/>
      <c r="CN58" s="138">
        <f t="shared" si="13"/>
        <v>0</v>
      </c>
      <c r="CO58" s="172"/>
      <c r="CP58" s="137"/>
      <c r="CQ58" s="137"/>
      <c r="CR58" s="137"/>
      <c r="CS58" s="137"/>
      <c r="CT58" s="138">
        <f t="shared" si="14"/>
        <v>0</v>
      </c>
      <c r="CU58" s="160"/>
      <c r="CV58" s="146"/>
      <c r="CW58" s="146"/>
      <c r="CX58" s="146"/>
      <c r="CY58" s="146"/>
      <c r="CZ58" s="138">
        <f t="shared" si="15"/>
        <v>0</v>
      </c>
      <c r="DA58" s="172">
        <f t="shared" si="16"/>
        <v>0</v>
      </c>
      <c r="DB58" s="137">
        <f t="shared" si="17"/>
        <v>0</v>
      </c>
      <c r="DC58" s="137">
        <f t="shared" si="18"/>
        <v>0</v>
      </c>
      <c r="DD58" s="137">
        <f t="shared" si="19"/>
        <v>0</v>
      </c>
      <c r="DE58" s="137">
        <f t="shared" si="20"/>
        <v>0</v>
      </c>
      <c r="DF58" s="173">
        <f t="shared" si="21"/>
        <v>0</v>
      </c>
      <c r="DG58" s="172">
        <f t="shared" si="22"/>
        <v>0</v>
      </c>
      <c r="DH58" s="137">
        <f t="shared" si="23"/>
        <v>0</v>
      </c>
      <c r="DI58" s="137">
        <f t="shared" si="24"/>
        <v>0</v>
      </c>
      <c r="DJ58" s="137">
        <f t="shared" si="25"/>
        <v>0</v>
      </c>
      <c r="DK58" s="137">
        <f t="shared" si="26"/>
        <v>0</v>
      </c>
      <c r="DL58" s="173">
        <f t="shared" si="27"/>
        <v>0</v>
      </c>
      <c r="DM58" s="140"/>
      <c r="DN58" s="220"/>
      <c r="DO58" s="220"/>
      <c r="DP58" s="220"/>
      <c r="DQ58" s="140"/>
      <c r="DR58" s="141"/>
      <c r="DS58" s="142"/>
      <c r="DT58" s="146"/>
      <c r="DU58" s="142"/>
      <c r="DV58" s="144"/>
      <c r="DW58" s="145"/>
      <c r="DX58" s="142"/>
      <c r="DY58" s="144"/>
      <c r="EA58" s="172"/>
      <c r="EB58" s="137"/>
      <c r="EC58" s="137"/>
      <c r="ED58" s="512"/>
      <c r="EE58" s="513"/>
      <c r="EG58" s="495"/>
      <c r="EH58" s="76"/>
      <c r="EI58" s="466"/>
      <c r="EJ58" s="76"/>
      <c r="EK58" s="500"/>
      <c r="EL58" s="81"/>
      <c r="EM58" s="76"/>
      <c r="EN58" s="76"/>
      <c r="EO58" s="76"/>
      <c r="EP58" s="496"/>
      <c r="EQ58" s="81"/>
      <c r="ER58" s="76"/>
      <c r="ES58" s="76"/>
      <c r="ET58" s="76"/>
      <c r="EU58" s="496"/>
    </row>
    <row r="59" spans="1:151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0"/>
        <v>0</v>
      </c>
      <c r="O59" s="366"/>
      <c r="P59" s="174"/>
      <c r="Q59" s="174"/>
      <c r="R59" s="174"/>
      <c r="S59" s="174"/>
      <c r="T59" s="367">
        <f t="shared" si="1"/>
        <v>0</v>
      </c>
      <c r="U59" s="172"/>
      <c r="V59" s="137"/>
      <c r="W59" s="137"/>
      <c r="X59" s="137"/>
      <c r="Y59" s="137"/>
      <c r="Z59" s="138">
        <f t="shared" si="2"/>
        <v>0</v>
      </c>
      <c r="AA59" s="160"/>
      <c r="AB59" s="146"/>
      <c r="AC59" s="146"/>
      <c r="AD59" s="146"/>
      <c r="AE59" s="146"/>
      <c r="AF59" s="138">
        <f t="shared" si="3"/>
        <v>0</v>
      </c>
      <c r="AG59" s="160"/>
      <c r="AH59" s="146"/>
      <c r="AI59" s="146"/>
      <c r="AJ59" s="146"/>
      <c r="AK59" s="146"/>
      <c r="AL59" s="138">
        <f t="shared" si="4"/>
        <v>0</v>
      </c>
      <c r="AM59" s="160"/>
      <c r="AN59" s="146"/>
      <c r="AO59" s="146"/>
      <c r="AP59" s="146"/>
      <c r="AQ59" s="146"/>
      <c r="AR59" s="138">
        <f t="shared" si="5"/>
        <v>0</v>
      </c>
      <c r="AS59" s="205"/>
      <c r="AT59" s="146"/>
      <c r="AU59" s="146"/>
      <c r="AV59" s="146"/>
      <c r="AW59" s="146"/>
      <c r="AX59" s="138">
        <f t="shared" si="6"/>
        <v>0</v>
      </c>
      <c r="AY59" s="160"/>
      <c r="AZ59" s="146"/>
      <c r="BA59" s="146"/>
      <c r="BB59" s="146"/>
      <c r="BC59" s="146"/>
      <c r="BD59" s="138">
        <f t="shared" si="7"/>
        <v>0</v>
      </c>
      <c r="BE59" s="160"/>
      <c r="BF59" s="146"/>
      <c r="BG59" s="146"/>
      <c r="BH59" s="146"/>
      <c r="BI59" s="146"/>
      <c r="BJ59" s="138">
        <f t="shared" si="8"/>
        <v>0</v>
      </c>
      <c r="BK59" s="160"/>
      <c r="BL59" s="146"/>
      <c r="BM59" s="146"/>
      <c r="BN59" s="146"/>
      <c r="BO59" s="146"/>
      <c r="BP59" s="138">
        <f t="shared" si="9"/>
        <v>0</v>
      </c>
      <c r="BQ59" s="160"/>
      <c r="BR59" s="146"/>
      <c r="BS59" s="146"/>
      <c r="BT59" s="146"/>
      <c r="BU59" s="146"/>
      <c r="BV59" s="138">
        <f t="shared" si="10"/>
        <v>0</v>
      </c>
      <c r="BW59" s="160"/>
      <c r="BX59" s="146"/>
      <c r="BY59" s="146"/>
      <c r="BZ59" s="146"/>
      <c r="CA59" s="146"/>
      <c r="CB59" s="138">
        <f t="shared" si="11"/>
        <v>0</v>
      </c>
      <c r="CC59" s="160"/>
      <c r="CD59" s="146"/>
      <c r="CE59" s="146"/>
      <c r="CF59" s="146"/>
      <c r="CG59" s="146"/>
      <c r="CH59" s="138">
        <f t="shared" si="12"/>
        <v>0</v>
      </c>
      <c r="CI59" s="160"/>
      <c r="CJ59" s="146"/>
      <c r="CK59" s="146"/>
      <c r="CL59" s="146"/>
      <c r="CM59" s="146"/>
      <c r="CN59" s="138">
        <f t="shared" si="13"/>
        <v>0</v>
      </c>
      <c r="CO59" s="172"/>
      <c r="CP59" s="137"/>
      <c r="CQ59" s="137"/>
      <c r="CR59" s="137"/>
      <c r="CS59" s="137"/>
      <c r="CT59" s="138">
        <f t="shared" si="14"/>
        <v>0</v>
      </c>
      <c r="CU59" s="160"/>
      <c r="CV59" s="146"/>
      <c r="CW59" s="146"/>
      <c r="CX59" s="146"/>
      <c r="CY59" s="146"/>
      <c r="CZ59" s="138">
        <f t="shared" si="15"/>
        <v>0</v>
      </c>
      <c r="DA59" s="172">
        <f t="shared" si="16"/>
        <v>0</v>
      </c>
      <c r="DB59" s="137">
        <f t="shared" si="17"/>
        <v>0</v>
      </c>
      <c r="DC59" s="137">
        <f t="shared" si="18"/>
        <v>0</v>
      </c>
      <c r="DD59" s="137">
        <f t="shared" si="19"/>
        <v>0</v>
      </c>
      <c r="DE59" s="137">
        <f t="shared" si="20"/>
        <v>0</v>
      </c>
      <c r="DF59" s="173">
        <f t="shared" si="21"/>
        <v>0</v>
      </c>
      <c r="DG59" s="172">
        <f t="shared" si="22"/>
        <v>0</v>
      </c>
      <c r="DH59" s="137">
        <f t="shared" si="23"/>
        <v>0</v>
      </c>
      <c r="DI59" s="137">
        <f t="shared" si="24"/>
        <v>0</v>
      </c>
      <c r="DJ59" s="137">
        <f t="shared" si="25"/>
        <v>0</v>
      </c>
      <c r="DK59" s="137">
        <f t="shared" si="26"/>
        <v>0</v>
      </c>
      <c r="DL59" s="173">
        <f t="shared" si="27"/>
        <v>0</v>
      </c>
      <c r="DM59" s="140"/>
      <c r="DN59" s="220"/>
      <c r="DO59" s="220"/>
      <c r="DP59" s="220"/>
      <c r="DQ59" s="140"/>
      <c r="DR59" s="141"/>
      <c r="DS59" s="142"/>
      <c r="DT59" s="146"/>
      <c r="DU59" s="142"/>
      <c r="DV59" s="144"/>
      <c r="DW59" s="145"/>
      <c r="DX59" s="142"/>
      <c r="DY59" s="144"/>
      <c r="EA59" s="172"/>
      <c r="EB59" s="137"/>
      <c r="EC59" s="137"/>
      <c r="ED59" s="512"/>
      <c r="EE59" s="513"/>
      <c r="EG59" s="495"/>
      <c r="EH59" s="76"/>
      <c r="EI59" s="466"/>
      <c r="EJ59" s="76"/>
      <c r="EK59" s="500"/>
      <c r="EL59" s="81"/>
      <c r="EM59" s="76"/>
      <c r="EN59" s="76"/>
      <c r="EO59" s="76"/>
      <c r="EP59" s="496"/>
      <c r="EQ59" s="81"/>
      <c r="ER59" s="76"/>
      <c r="ES59" s="76"/>
      <c r="ET59" s="76"/>
      <c r="EU59" s="496"/>
    </row>
    <row r="60" spans="1:151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0"/>
        <v>0</v>
      </c>
      <c r="O60" s="366"/>
      <c r="P60" s="174"/>
      <c r="Q60" s="174"/>
      <c r="R60" s="174"/>
      <c r="S60" s="174"/>
      <c r="T60" s="367">
        <f t="shared" si="1"/>
        <v>0</v>
      </c>
      <c r="U60" s="172"/>
      <c r="V60" s="137"/>
      <c r="W60" s="137"/>
      <c r="X60" s="137"/>
      <c r="Y60" s="137"/>
      <c r="Z60" s="138">
        <f t="shared" si="2"/>
        <v>0</v>
      </c>
      <c r="AA60" s="160"/>
      <c r="AB60" s="146"/>
      <c r="AC60" s="146"/>
      <c r="AD60" s="146"/>
      <c r="AE60" s="146"/>
      <c r="AF60" s="138">
        <f t="shared" si="3"/>
        <v>0</v>
      </c>
      <c r="AG60" s="160"/>
      <c r="AH60" s="146"/>
      <c r="AI60" s="146"/>
      <c r="AJ60" s="146"/>
      <c r="AK60" s="146"/>
      <c r="AL60" s="138">
        <f t="shared" si="4"/>
        <v>0</v>
      </c>
      <c r="AM60" s="160"/>
      <c r="AN60" s="146"/>
      <c r="AO60" s="146"/>
      <c r="AP60" s="146"/>
      <c r="AQ60" s="146"/>
      <c r="AR60" s="138">
        <f t="shared" si="5"/>
        <v>0</v>
      </c>
      <c r="AS60" s="205"/>
      <c r="AT60" s="146"/>
      <c r="AU60" s="146"/>
      <c r="AV60" s="146"/>
      <c r="AW60" s="146"/>
      <c r="AX60" s="138">
        <f t="shared" si="6"/>
        <v>0</v>
      </c>
      <c r="AY60" s="160"/>
      <c r="AZ60" s="146"/>
      <c r="BA60" s="146"/>
      <c r="BB60" s="146"/>
      <c r="BC60" s="146"/>
      <c r="BD60" s="138">
        <f t="shared" si="7"/>
        <v>0</v>
      </c>
      <c r="BE60" s="160"/>
      <c r="BF60" s="146"/>
      <c r="BG60" s="146"/>
      <c r="BH60" s="146"/>
      <c r="BI60" s="146"/>
      <c r="BJ60" s="138">
        <f t="shared" si="8"/>
        <v>0</v>
      </c>
      <c r="BK60" s="160"/>
      <c r="BL60" s="146"/>
      <c r="BM60" s="146"/>
      <c r="BN60" s="146"/>
      <c r="BO60" s="146"/>
      <c r="BP60" s="138">
        <f t="shared" si="9"/>
        <v>0</v>
      </c>
      <c r="BQ60" s="160"/>
      <c r="BR60" s="146"/>
      <c r="BS60" s="146"/>
      <c r="BT60" s="146"/>
      <c r="BU60" s="146"/>
      <c r="BV60" s="138">
        <f t="shared" si="10"/>
        <v>0</v>
      </c>
      <c r="BW60" s="160"/>
      <c r="BX60" s="146"/>
      <c r="BY60" s="146"/>
      <c r="BZ60" s="146"/>
      <c r="CA60" s="146"/>
      <c r="CB60" s="138">
        <f t="shared" si="11"/>
        <v>0</v>
      </c>
      <c r="CC60" s="160"/>
      <c r="CD60" s="146"/>
      <c r="CE60" s="146"/>
      <c r="CF60" s="146"/>
      <c r="CG60" s="146"/>
      <c r="CH60" s="138">
        <f t="shared" si="12"/>
        <v>0</v>
      </c>
      <c r="CI60" s="160"/>
      <c r="CJ60" s="146"/>
      <c r="CK60" s="146"/>
      <c r="CL60" s="146"/>
      <c r="CM60" s="146"/>
      <c r="CN60" s="138">
        <f t="shared" si="13"/>
        <v>0</v>
      </c>
      <c r="CO60" s="172"/>
      <c r="CP60" s="137"/>
      <c r="CQ60" s="137"/>
      <c r="CR60" s="137"/>
      <c r="CS60" s="137"/>
      <c r="CT60" s="138">
        <f t="shared" si="14"/>
        <v>0</v>
      </c>
      <c r="CU60" s="160"/>
      <c r="CV60" s="146"/>
      <c r="CW60" s="146"/>
      <c r="CX60" s="146"/>
      <c r="CY60" s="146"/>
      <c r="CZ60" s="138">
        <f t="shared" si="15"/>
        <v>0</v>
      </c>
      <c r="DA60" s="172">
        <f t="shared" si="16"/>
        <v>0</v>
      </c>
      <c r="DB60" s="137">
        <f t="shared" si="17"/>
        <v>0</v>
      </c>
      <c r="DC60" s="137">
        <f t="shared" si="18"/>
        <v>0</v>
      </c>
      <c r="DD60" s="137">
        <f t="shared" si="19"/>
        <v>0</v>
      </c>
      <c r="DE60" s="137">
        <f t="shared" si="20"/>
        <v>0</v>
      </c>
      <c r="DF60" s="173">
        <f t="shared" si="21"/>
        <v>0</v>
      </c>
      <c r="DG60" s="172">
        <f t="shared" si="22"/>
        <v>0</v>
      </c>
      <c r="DH60" s="137">
        <f t="shared" si="23"/>
        <v>0</v>
      </c>
      <c r="DI60" s="137">
        <f t="shared" si="24"/>
        <v>0</v>
      </c>
      <c r="DJ60" s="137">
        <f t="shared" si="25"/>
        <v>0</v>
      </c>
      <c r="DK60" s="137">
        <f t="shared" si="26"/>
        <v>0</v>
      </c>
      <c r="DL60" s="173">
        <f t="shared" si="27"/>
        <v>0</v>
      </c>
      <c r="DM60" s="140"/>
      <c r="DN60" s="220"/>
      <c r="DO60" s="220"/>
      <c r="DP60" s="220"/>
      <c r="DQ60" s="140"/>
      <c r="DR60" s="141"/>
      <c r="DS60" s="142"/>
      <c r="DT60" s="146"/>
      <c r="DU60" s="142"/>
      <c r="DV60" s="144"/>
      <c r="DW60" s="145"/>
      <c r="DX60" s="142"/>
      <c r="DY60" s="144"/>
      <c r="EA60" s="172"/>
      <c r="EB60" s="137"/>
      <c r="EC60" s="137"/>
      <c r="ED60" s="512"/>
      <c r="EE60" s="513"/>
      <c r="EG60" s="495"/>
      <c r="EH60" s="76"/>
      <c r="EI60" s="466"/>
      <c r="EJ60" s="76"/>
      <c r="EK60" s="500"/>
      <c r="EL60" s="81"/>
      <c r="EM60" s="76"/>
      <c r="EN60" s="76"/>
      <c r="EO60" s="76"/>
      <c r="EP60" s="496"/>
      <c r="EQ60" s="81"/>
      <c r="ER60" s="76"/>
      <c r="ES60" s="76"/>
      <c r="ET60" s="76"/>
      <c r="EU60" s="496"/>
    </row>
    <row r="61" spans="1:151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0"/>
        <v>0</v>
      </c>
      <c r="O61" s="366"/>
      <c r="P61" s="174"/>
      <c r="Q61" s="174"/>
      <c r="R61" s="174"/>
      <c r="S61" s="174"/>
      <c r="T61" s="367">
        <f t="shared" si="1"/>
        <v>0</v>
      </c>
      <c r="U61" s="172"/>
      <c r="V61" s="137"/>
      <c r="W61" s="137"/>
      <c r="X61" s="137"/>
      <c r="Y61" s="137"/>
      <c r="Z61" s="138">
        <f t="shared" si="2"/>
        <v>0</v>
      </c>
      <c r="AA61" s="160"/>
      <c r="AB61" s="146"/>
      <c r="AC61" s="146"/>
      <c r="AD61" s="146"/>
      <c r="AE61" s="146"/>
      <c r="AF61" s="138">
        <f t="shared" si="3"/>
        <v>0</v>
      </c>
      <c r="AG61" s="160"/>
      <c r="AH61" s="146"/>
      <c r="AI61" s="146"/>
      <c r="AJ61" s="146"/>
      <c r="AK61" s="146"/>
      <c r="AL61" s="138">
        <f t="shared" si="4"/>
        <v>0</v>
      </c>
      <c r="AM61" s="160"/>
      <c r="AN61" s="146"/>
      <c r="AO61" s="146"/>
      <c r="AP61" s="146"/>
      <c r="AQ61" s="146"/>
      <c r="AR61" s="138">
        <f t="shared" si="5"/>
        <v>0</v>
      </c>
      <c r="AS61" s="205"/>
      <c r="AT61" s="146"/>
      <c r="AU61" s="146"/>
      <c r="AV61" s="146"/>
      <c r="AW61" s="146"/>
      <c r="AX61" s="138">
        <f t="shared" si="6"/>
        <v>0</v>
      </c>
      <c r="AY61" s="160"/>
      <c r="AZ61" s="146"/>
      <c r="BA61" s="146"/>
      <c r="BB61" s="146"/>
      <c r="BC61" s="146"/>
      <c r="BD61" s="138">
        <f t="shared" si="7"/>
        <v>0</v>
      </c>
      <c r="BE61" s="160"/>
      <c r="BF61" s="146"/>
      <c r="BG61" s="146"/>
      <c r="BH61" s="146"/>
      <c r="BI61" s="146"/>
      <c r="BJ61" s="138">
        <f t="shared" si="8"/>
        <v>0</v>
      </c>
      <c r="BK61" s="160"/>
      <c r="BL61" s="146"/>
      <c r="BM61" s="146"/>
      <c r="BN61" s="146"/>
      <c r="BO61" s="146"/>
      <c r="BP61" s="138">
        <f t="shared" si="9"/>
        <v>0</v>
      </c>
      <c r="BQ61" s="160"/>
      <c r="BR61" s="146"/>
      <c r="BS61" s="146"/>
      <c r="BT61" s="146"/>
      <c r="BU61" s="146"/>
      <c r="BV61" s="138">
        <f t="shared" si="10"/>
        <v>0</v>
      </c>
      <c r="BW61" s="160"/>
      <c r="BX61" s="146"/>
      <c r="BY61" s="146"/>
      <c r="BZ61" s="146"/>
      <c r="CA61" s="146"/>
      <c r="CB61" s="138">
        <f t="shared" si="11"/>
        <v>0</v>
      </c>
      <c r="CC61" s="160"/>
      <c r="CD61" s="146"/>
      <c r="CE61" s="146"/>
      <c r="CF61" s="146"/>
      <c r="CG61" s="146"/>
      <c r="CH61" s="138">
        <f t="shared" si="12"/>
        <v>0</v>
      </c>
      <c r="CI61" s="160"/>
      <c r="CJ61" s="146"/>
      <c r="CK61" s="146"/>
      <c r="CL61" s="146"/>
      <c r="CM61" s="146"/>
      <c r="CN61" s="138">
        <f t="shared" si="13"/>
        <v>0</v>
      </c>
      <c r="CO61" s="172"/>
      <c r="CP61" s="137"/>
      <c r="CQ61" s="137"/>
      <c r="CR61" s="137"/>
      <c r="CS61" s="137"/>
      <c r="CT61" s="138">
        <f t="shared" si="14"/>
        <v>0</v>
      </c>
      <c r="CU61" s="160"/>
      <c r="CV61" s="146"/>
      <c r="CW61" s="146"/>
      <c r="CX61" s="146"/>
      <c r="CY61" s="146"/>
      <c r="CZ61" s="138">
        <f t="shared" si="15"/>
        <v>0</v>
      </c>
      <c r="DA61" s="172">
        <f t="shared" si="16"/>
        <v>0</v>
      </c>
      <c r="DB61" s="137">
        <f t="shared" si="17"/>
        <v>0</v>
      </c>
      <c r="DC61" s="137">
        <f t="shared" si="18"/>
        <v>0</v>
      </c>
      <c r="DD61" s="137">
        <f t="shared" si="19"/>
        <v>0</v>
      </c>
      <c r="DE61" s="137">
        <f t="shared" si="20"/>
        <v>0</v>
      </c>
      <c r="DF61" s="173">
        <f t="shared" si="21"/>
        <v>0</v>
      </c>
      <c r="DG61" s="172">
        <f t="shared" si="22"/>
        <v>0</v>
      </c>
      <c r="DH61" s="137">
        <f t="shared" si="23"/>
        <v>0</v>
      </c>
      <c r="DI61" s="137">
        <f t="shared" si="24"/>
        <v>0</v>
      </c>
      <c r="DJ61" s="137">
        <f t="shared" si="25"/>
        <v>0</v>
      </c>
      <c r="DK61" s="137">
        <f t="shared" si="26"/>
        <v>0</v>
      </c>
      <c r="DL61" s="173">
        <f t="shared" si="27"/>
        <v>0</v>
      </c>
      <c r="DM61" s="140"/>
      <c r="DN61" s="220"/>
      <c r="DO61" s="220"/>
      <c r="DP61" s="220"/>
      <c r="DQ61" s="140"/>
      <c r="DR61" s="141"/>
      <c r="DS61" s="142"/>
      <c r="DT61" s="146"/>
      <c r="DU61" s="142"/>
      <c r="DV61" s="144"/>
      <c r="DW61" s="145"/>
      <c r="DX61" s="142"/>
      <c r="DY61" s="144"/>
      <c r="EA61" s="172"/>
      <c r="EB61" s="137"/>
      <c r="EC61" s="137"/>
      <c r="ED61" s="512"/>
      <c r="EE61" s="513"/>
      <c r="EG61" s="495"/>
      <c r="EH61" s="76"/>
      <c r="EI61" s="466"/>
      <c r="EJ61" s="76"/>
      <c r="EK61" s="500"/>
      <c r="EL61" s="81"/>
      <c r="EM61" s="76"/>
      <c r="EN61" s="76"/>
      <c r="EO61" s="76"/>
      <c r="EP61" s="496"/>
      <c r="EQ61" s="81"/>
      <c r="ER61" s="76"/>
      <c r="ES61" s="76"/>
      <c r="ET61" s="76"/>
      <c r="EU61" s="496"/>
    </row>
    <row r="62" spans="1:151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0"/>
        <v>0</v>
      </c>
      <c r="O62" s="366"/>
      <c r="P62" s="174"/>
      <c r="Q62" s="174"/>
      <c r="R62" s="174"/>
      <c r="S62" s="174"/>
      <c r="T62" s="367">
        <f t="shared" si="1"/>
        <v>0</v>
      </c>
      <c r="U62" s="172"/>
      <c r="V62" s="137"/>
      <c r="W62" s="137"/>
      <c r="X62" s="137"/>
      <c r="Y62" s="137"/>
      <c r="Z62" s="138">
        <f t="shared" si="2"/>
        <v>0</v>
      </c>
      <c r="AA62" s="160"/>
      <c r="AB62" s="146"/>
      <c r="AC62" s="146"/>
      <c r="AD62" s="146"/>
      <c r="AE62" s="146"/>
      <c r="AF62" s="138">
        <f t="shared" si="3"/>
        <v>0</v>
      </c>
      <c r="AG62" s="160"/>
      <c r="AH62" s="146"/>
      <c r="AI62" s="146"/>
      <c r="AJ62" s="146"/>
      <c r="AK62" s="146"/>
      <c r="AL62" s="138">
        <f t="shared" si="4"/>
        <v>0</v>
      </c>
      <c r="AM62" s="160"/>
      <c r="AN62" s="146"/>
      <c r="AO62" s="146"/>
      <c r="AP62" s="146"/>
      <c r="AQ62" s="146"/>
      <c r="AR62" s="138">
        <f t="shared" si="5"/>
        <v>0</v>
      </c>
      <c r="AS62" s="205"/>
      <c r="AT62" s="146"/>
      <c r="AU62" s="146"/>
      <c r="AV62" s="146"/>
      <c r="AW62" s="146"/>
      <c r="AX62" s="138">
        <f t="shared" si="6"/>
        <v>0</v>
      </c>
      <c r="AY62" s="160"/>
      <c r="AZ62" s="146"/>
      <c r="BA62" s="146"/>
      <c r="BB62" s="146"/>
      <c r="BC62" s="146"/>
      <c r="BD62" s="138">
        <f t="shared" si="7"/>
        <v>0</v>
      </c>
      <c r="BE62" s="160"/>
      <c r="BF62" s="146"/>
      <c r="BG62" s="146"/>
      <c r="BH62" s="146"/>
      <c r="BI62" s="146"/>
      <c r="BJ62" s="138">
        <f t="shared" si="8"/>
        <v>0</v>
      </c>
      <c r="BK62" s="160"/>
      <c r="BL62" s="146"/>
      <c r="BM62" s="146"/>
      <c r="BN62" s="146"/>
      <c r="BO62" s="146"/>
      <c r="BP62" s="138">
        <f t="shared" si="9"/>
        <v>0</v>
      </c>
      <c r="BQ62" s="160"/>
      <c r="BR62" s="146"/>
      <c r="BS62" s="146"/>
      <c r="BT62" s="146"/>
      <c r="BU62" s="146"/>
      <c r="BV62" s="138">
        <f t="shared" si="10"/>
        <v>0</v>
      </c>
      <c r="BW62" s="160"/>
      <c r="BX62" s="146"/>
      <c r="BY62" s="146"/>
      <c r="BZ62" s="146"/>
      <c r="CA62" s="146"/>
      <c r="CB62" s="138">
        <f t="shared" si="11"/>
        <v>0</v>
      </c>
      <c r="CC62" s="160"/>
      <c r="CD62" s="146"/>
      <c r="CE62" s="146"/>
      <c r="CF62" s="146"/>
      <c r="CG62" s="146"/>
      <c r="CH62" s="138">
        <f t="shared" si="12"/>
        <v>0</v>
      </c>
      <c r="CI62" s="160"/>
      <c r="CJ62" s="146"/>
      <c r="CK62" s="146"/>
      <c r="CL62" s="146"/>
      <c r="CM62" s="146"/>
      <c r="CN62" s="138">
        <f t="shared" si="13"/>
        <v>0</v>
      </c>
      <c r="CO62" s="172"/>
      <c r="CP62" s="137"/>
      <c r="CQ62" s="137"/>
      <c r="CR62" s="137"/>
      <c r="CS62" s="137"/>
      <c r="CT62" s="138">
        <f t="shared" si="14"/>
        <v>0</v>
      </c>
      <c r="CU62" s="160"/>
      <c r="CV62" s="146"/>
      <c r="CW62" s="146"/>
      <c r="CX62" s="146"/>
      <c r="CY62" s="146"/>
      <c r="CZ62" s="138">
        <f t="shared" si="15"/>
        <v>0</v>
      </c>
      <c r="DA62" s="172">
        <f t="shared" si="16"/>
        <v>0</v>
      </c>
      <c r="DB62" s="137">
        <f t="shared" si="17"/>
        <v>0</v>
      </c>
      <c r="DC62" s="137">
        <f t="shared" si="18"/>
        <v>0</v>
      </c>
      <c r="DD62" s="137">
        <f t="shared" si="19"/>
        <v>0</v>
      </c>
      <c r="DE62" s="137">
        <f t="shared" si="20"/>
        <v>0</v>
      </c>
      <c r="DF62" s="173">
        <f t="shared" si="21"/>
        <v>0</v>
      </c>
      <c r="DG62" s="172">
        <f t="shared" si="22"/>
        <v>0</v>
      </c>
      <c r="DH62" s="137">
        <f t="shared" si="23"/>
        <v>0</v>
      </c>
      <c r="DI62" s="137">
        <f t="shared" si="24"/>
        <v>0</v>
      </c>
      <c r="DJ62" s="137">
        <f t="shared" si="25"/>
        <v>0</v>
      </c>
      <c r="DK62" s="137">
        <f t="shared" si="26"/>
        <v>0</v>
      </c>
      <c r="DL62" s="173">
        <f t="shared" si="27"/>
        <v>0</v>
      </c>
      <c r="DM62" s="140"/>
      <c r="DN62" s="220"/>
      <c r="DO62" s="220"/>
      <c r="DP62" s="220"/>
      <c r="DQ62" s="140"/>
      <c r="DR62" s="141"/>
      <c r="DS62" s="142"/>
      <c r="DT62" s="146"/>
      <c r="DU62" s="142"/>
      <c r="DV62" s="144"/>
      <c r="DW62" s="145"/>
      <c r="DX62" s="142"/>
      <c r="DY62" s="144"/>
      <c r="EA62" s="172"/>
      <c r="EB62" s="137"/>
      <c r="EC62" s="137"/>
      <c r="ED62" s="512"/>
      <c r="EE62" s="513"/>
      <c r="EG62" s="495"/>
      <c r="EH62" s="76"/>
      <c r="EI62" s="466"/>
      <c r="EJ62" s="76"/>
      <c r="EK62" s="500"/>
      <c r="EL62" s="81"/>
      <c r="EM62" s="76"/>
      <c r="EN62" s="76"/>
      <c r="EO62" s="76"/>
      <c r="EP62" s="496"/>
      <c r="EQ62" s="81"/>
      <c r="ER62" s="76"/>
      <c r="ES62" s="76"/>
      <c r="ET62" s="76"/>
      <c r="EU62" s="496"/>
    </row>
    <row r="63" spans="1:151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0"/>
        <v>0</v>
      </c>
      <c r="O63" s="366"/>
      <c r="P63" s="174"/>
      <c r="Q63" s="174"/>
      <c r="R63" s="174"/>
      <c r="S63" s="174"/>
      <c r="T63" s="367">
        <f t="shared" si="1"/>
        <v>0</v>
      </c>
      <c r="U63" s="172"/>
      <c r="V63" s="137"/>
      <c r="W63" s="137"/>
      <c r="X63" s="137"/>
      <c r="Y63" s="137"/>
      <c r="Z63" s="138">
        <f t="shared" si="2"/>
        <v>0</v>
      </c>
      <c r="AA63" s="160"/>
      <c r="AB63" s="146"/>
      <c r="AC63" s="146"/>
      <c r="AD63" s="146"/>
      <c r="AE63" s="146"/>
      <c r="AF63" s="138">
        <f t="shared" si="3"/>
        <v>0</v>
      </c>
      <c r="AG63" s="160"/>
      <c r="AH63" s="146"/>
      <c r="AI63" s="146"/>
      <c r="AJ63" s="146"/>
      <c r="AK63" s="146"/>
      <c r="AL63" s="138">
        <f t="shared" si="4"/>
        <v>0</v>
      </c>
      <c r="AM63" s="160"/>
      <c r="AN63" s="146"/>
      <c r="AO63" s="146"/>
      <c r="AP63" s="146"/>
      <c r="AQ63" s="146"/>
      <c r="AR63" s="138">
        <f t="shared" si="5"/>
        <v>0</v>
      </c>
      <c r="AS63" s="205"/>
      <c r="AT63" s="146"/>
      <c r="AU63" s="146"/>
      <c r="AV63" s="146"/>
      <c r="AW63" s="146"/>
      <c r="AX63" s="138">
        <f t="shared" si="6"/>
        <v>0</v>
      </c>
      <c r="AY63" s="160"/>
      <c r="AZ63" s="146"/>
      <c r="BA63" s="146"/>
      <c r="BB63" s="146"/>
      <c r="BC63" s="146"/>
      <c r="BD63" s="138">
        <f t="shared" si="7"/>
        <v>0</v>
      </c>
      <c r="BE63" s="160"/>
      <c r="BF63" s="146"/>
      <c r="BG63" s="146"/>
      <c r="BH63" s="146"/>
      <c r="BI63" s="146"/>
      <c r="BJ63" s="138">
        <f t="shared" si="8"/>
        <v>0</v>
      </c>
      <c r="BK63" s="160"/>
      <c r="BL63" s="146"/>
      <c r="BM63" s="146"/>
      <c r="BN63" s="146"/>
      <c r="BO63" s="146"/>
      <c r="BP63" s="138">
        <f t="shared" si="9"/>
        <v>0</v>
      </c>
      <c r="BQ63" s="160"/>
      <c r="BR63" s="146"/>
      <c r="BS63" s="146"/>
      <c r="BT63" s="146"/>
      <c r="BU63" s="146"/>
      <c r="BV63" s="138">
        <f t="shared" si="10"/>
        <v>0</v>
      </c>
      <c r="BW63" s="160"/>
      <c r="BX63" s="146"/>
      <c r="BY63" s="146"/>
      <c r="BZ63" s="146"/>
      <c r="CA63" s="146"/>
      <c r="CB63" s="138">
        <f t="shared" si="11"/>
        <v>0</v>
      </c>
      <c r="CC63" s="160"/>
      <c r="CD63" s="146"/>
      <c r="CE63" s="146"/>
      <c r="CF63" s="146"/>
      <c r="CG63" s="146"/>
      <c r="CH63" s="138">
        <f t="shared" si="12"/>
        <v>0</v>
      </c>
      <c r="CI63" s="160"/>
      <c r="CJ63" s="146"/>
      <c r="CK63" s="146"/>
      <c r="CL63" s="146"/>
      <c r="CM63" s="146"/>
      <c r="CN63" s="138">
        <f t="shared" si="13"/>
        <v>0</v>
      </c>
      <c r="CO63" s="172"/>
      <c r="CP63" s="137"/>
      <c r="CQ63" s="137"/>
      <c r="CR63" s="137"/>
      <c r="CS63" s="137"/>
      <c r="CT63" s="138">
        <f t="shared" si="14"/>
        <v>0</v>
      </c>
      <c r="CU63" s="160"/>
      <c r="CV63" s="146"/>
      <c r="CW63" s="146"/>
      <c r="CX63" s="146"/>
      <c r="CY63" s="146"/>
      <c r="CZ63" s="138">
        <f t="shared" si="15"/>
        <v>0</v>
      </c>
      <c r="DA63" s="172">
        <f t="shared" si="16"/>
        <v>0</v>
      </c>
      <c r="DB63" s="137">
        <f t="shared" si="17"/>
        <v>0</v>
      </c>
      <c r="DC63" s="137">
        <f t="shared" si="18"/>
        <v>0</v>
      </c>
      <c r="DD63" s="137">
        <f t="shared" si="19"/>
        <v>0</v>
      </c>
      <c r="DE63" s="137">
        <f t="shared" si="20"/>
        <v>0</v>
      </c>
      <c r="DF63" s="173">
        <f t="shared" si="21"/>
        <v>0</v>
      </c>
      <c r="DG63" s="172">
        <f t="shared" si="22"/>
        <v>0</v>
      </c>
      <c r="DH63" s="137">
        <f t="shared" si="23"/>
        <v>0</v>
      </c>
      <c r="DI63" s="137">
        <f t="shared" si="24"/>
        <v>0</v>
      </c>
      <c r="DJ63" s="137">
        <f t="shared" si="25"/>
        <v>0</v>
      </c>
      <c r="DK63" s="137">
        <f t="shared" si="26"/>
        <v>0</v>
      </c>
      <c r="DL63" s="173">
        <f t="shared" si="27"/>
        <v>0</v>
      </c>
      <c r="DM63" s="140"/>
      <c r="DN63" s="220"/>
      <c r="DO63" s="220"/>
      <c r="DP63" s="220"/>
      <c r="DQ63" s="140"/>
      <c r="DR63" s="141"/>
      <c r="DS63" s="142"/>
      <c r="DT63" s="146"/>
      <c r="DU63" s="142"/>
      <c r="DV63" s="144"/>
      <c r="DW63" s="145"/>
      <c r="DX63" s="142"/>
      <c r="DY63" s="144"/>
      <c r="EA63" s="172"/>
      <c r="EB63" s="137"/>
      <c r="EC63" s="137"/>
      <c r="ED63" s="512"/>
      <c r="EE63" s="513"/>
      <c r="EG63" s="495"/>
      <c r="EH63" s="76"/>
      <c r="EI63" s="466"/>
      <c r="EJ63" s="76"/>
      <c r="EK63" s="500"/>
      <c r="EL63" s="81"/>
      <c r="EM63" s="76"/>
      <c r="EN63" s="76"/>
      <c r="EO63" s="76"/>
      <c r="EP63" s="496"/>
      <c r="EQ63" s="81"/>
      <c r="ER63" s="76"/>
      <c r="ES63" s="76"/>
      <c r="ET63" s="76"/>
      <c r="EU63" s="496"/>
    </row>
    <row r="64" spans="1:151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0"/>
        <v>0</v>
      </c>
      <c r="O64" s="366"/>
      <c r="P64" s="174"/>
      <c r="Q64" s="174"/>
      <c r="R64" s="174"/>
      <c r="S64" s="174"/>
      <c r="T64" s="367">
        <f t="shared" si="1"/>
        <v>0</v>
      </c>
      <c r="U64" s="172"/>
      <c r="V64" s="137"/>
      <c r="W64" s="137"/>
      <c r="X64" s="137"/>
      <c r="Y64" s="137"/>
      <c r="Z64" s="138">
        <f t="shared" si="2"/>
        <v>0</v>
      </c>
      <c r="AA64" s="160"/>
      <c r="AB64" s="146"/>
      <c r="AC64" s="146"/>
      <c r="AD64" s="146"/>
      <c r="AE64" s="146"/>
      <c r="AF64" s="138">
        <f t="shared" si="3"/>
        <v>0</v>
      </c>
      <c r="AG64" s="160"/>
      <c r="AH64" s="146"/>
      <c r="AI64" s="146"/>
      <c r="AJ64" s="146"/>
      <c r="AK64" s="146"/>
      <c r="AL64" s="138">
        <f>SUM(AG64:AK64)</f>
        <v>0</v>
      </c>
      <c r="AM64" s="160"/>
      <c r="AN64" s="146"/>
      <c r="AO64" s="146"/>
      <c r="AP64" s="146"/>
      <c r="AQ64" s="146"/>
      <c r="AR64" s="138">
        <f t="shared" si="5"/>
        <v>0</v>
      </c>
      <c r="AS64" s="205"/>
      <c r="AT64" s="146"/>
      <c r="AU64" s="146"/>
      <c r="AV64" s="146"/>
      <c r="AW64" s="146"/>
      <c r="AX64" s="138">
        <f t="shared" si="6"/>
        <v>0</v>
      </c>
      <c r="AY64" s="160"/>
      <c r="AZ64" s="146"/>
      <c r="BA64" s="146"/>
      <c r="BB64" s="146"/>
      <c r="BC64" s="146"/>
      <c r="BD64" s="138">
        <f t="shared" si="7"/>
        <v>0</v>
      </c>
      <c r="BE64" s="160"/>
      <c r="BF64" s="146"/>
      <c r="BG64" s="146"/>
      <c r="BH64" s="146"/>
      <c r="BI64" s="146"/>
      <c r="BJ64" s="138">
        <f t="shared" si="8"/>
        <v>0</v>
      </c>
      <c r="BK64" s="160"/>
      <c r="BL64" s="146"/>
      <c r="BM64" s="146"/>
      <c r="BN64" s="146"/>
      <c r="BO64" s="146"/>
      <c r="BP64" s="138">
        <f t="shared" si="9"/>
        <v>0</v>
      </c>
      <c r="BQ64" s="160"/>
      <c r="BR64" s="146"/>
      <c r="BS64" s="146"/>
      <c r="BT64" s="146"/>
      <c r="BU64" s="146"/>
      <c r="BV64" s="138">
        <f t="shared" si="10"/>
        <v>0</v>
      </c>
      <c r="BW64" s="160"/>
      <c r="BX64" s="146"/>
      <c r="BY64" s="146"/>
      <c r="BZ64" s="146"/>
      <c r="CA64" s="146"/>
      <c r="CB64" s="138">
        <f t="shared" si="11"/>
        <v>0</v>
      </c>
      <c r="CC64" s="160"/>
      <c r="CD64" s="146"/>
      <c r="CE64" s="146"/>
      <c r="CF64" s="146"/>
      <c r="CG64" s="146"/>
      <c r="CH64" s="138">
        <f t="shared" si="12"/>
        <v>0</v>
      </c>
      <c r="CI64" s="160"/>
      <c r="CJ64" s="146"/>
      <c r="CK64" s="146"/>
      <c r="CL64" s="146"/>
      <c r="CM64" s="146"/>
      <c r="CN64" s="138">
        <f t="shared" si="13"/>
        <v>0</v>
      </c>
      <c r="CO64" s="172"/>
      <c r="CP64" s="137"/>
      <c r="CQ64" s="137"/>
      <c r="CR64" s="137"/>
      <c r="CS64" s="137"/>
      <c r="CT64" s="138">
        <f t="shared" si="14"/>
        <v>0</v>
      </c>
      <c r="CU64" s="160"/>
      <c r="CV64" s="146"/>
      <c r="CW64" s="146"/>
      <c r="CX64" s="146"/>
      <c r="CY64" s="146"/>
      <c r="CZ64" s="138">
        <f t="shared" si="15"/>
        <v>0</v>
      </c>
      <c r="DA64" s="172">
        <f t="shared" si="16"/>
        <v>0</v>
      </c>
      <c r="DB64" s="137">
        <f t="shared" si="17"/>
        <v>0</v>
      </c>
      <c r="DC64" s="137">
        <f t="shared" si="18"/>
        <v>0</v>
      </c>
      <c r="DD64" s="137">
        <f t="shared" si="19"/>
        <v>0</v>
      </c>
      <c r="DE64" s="137">
        <f t="shared" si="20"/>
        <v>0</v>
      </c>
      <c r="DF64" s="173">
        <f t="shared" si="21"/>
        <v>0</v>
      </c>
      <c r="DG64" s="172">
        <f t="shared" si="22"/>
        <v>0</v>
      </c>
      <c r="DH64" s="137">
        <f t="shared" si="23"/>
        <v>0</v>
      </c>
      <c r="DI64" s="137">
        <f t="shared" si="24"/>
        <v>0</v>
      </c>
      <c r="DJ64" s="137">
        <f t="shared" si="25"/>
        <v>0</v>
      </c>
      <c r="DK64" s="137">
        <f t="shared" si="26"/>
        <v>0</v>
      </c>
      <c r="DL64" s="173">
        <f t="shared" si="27"/>
        <v>0</v>
      </c>
      <c r="DM64" s="140"/>
      <c r="DN64" s="220"/>
      <c r="DO64" s="220"/>
      <c r="DP64" s="220"/>
      <c r="DQ64" s="140"/>
      <c r="DR64" s="141"/>
      <c r="DS64" s="142"/>
      <c r="DT64" s="146"/>
      <c r="DU64" s="142"/>
      <c r="DV64" s="144"/>
      <c r="DW64" s="145"/>
      <c r="DX64" s="142"/>
      <c r="DY64" s="144"/>
      <c r="EA64" s="172"/>
      <c r="EB64" s="137"/>
      <c r="EC64" s="137"/>
      <c r="ED64" s="512"/>
      <c r="EE64" s="513"/>
      <c r="EG64" s="495"/>
      <c r="EH64" s="76"/>
      <c r="EI64" s="466"/>
      <c r="EJ64" s="76"/>
      <c r="EK64" s="500"/>
      <c r="EL64" s="81"/>
      <c r="EM64" s="76"/>
      <c r="EN64" s="76"/>
      <c r="EO64" s="76"/>
      <c r="EP64" s="496"/>
      <c r="EQ64" s="81"/>
      <c r="ER64" s="76"/>
      <c r="ES64" s="76"/>
      <c r="ET64" s="76"/>
      <c r="EU64" s="496"/>
    </row>
    <row r="65" spans="1:151" s="517" customFormat="1">
      <c r="A65" s="229" t="s">
        <v>440</v>
      </c>
      <c r="B65" s="184"/>
      <c r="C65" s="184"/>
      <c r="D65" s="184"/>
      <c r="E65" s="184"/>
      <c r="F65" s="184"/>
      <c r="G65" s="184"/>
      <c r="H65" s="230"/>
      <c r="I65" s="185">
        <f t="shared" ref="I65:AW65" si="28">SUM(I7:I64)</f>
        <v>0</v>
      </c>
      <c r="J65" s="185">
        <f t="shared" si="28"/>
        <v>3057600</v>
      </c>
      <c r="K65" s="185">
        <f t="shared" si="28"/>
        <v>0</v>
      </c>
      <c r="L65" s="185">
        <f t="shared" si="28"/>
        <v>0</v>
      </c>
      <c r="M65" s="185">
        <f t="shared" si="28"/>
        <v>0</v>
      </c>
      <c r="N65" s="185">
        <f t="shared" si="28"/>
        <v>3057600</v>
      </c>
      <c r="O65" s="185">
        <f t="shared" si="28"/>
        <v>0</v>
      </c>
      <c r="P65" s="185">
        <f t="shared" si="28"/>
        <v>198250</v>
      </c>
      <c r="Q65" s="185">
        <f t="shared" si="28"/>
        <v>0</v>
      </c>
      <c r="R65" s="185">
        <f t="shared" si="28"/>
        <v>0</v>
      </c>
      <c r="S65" s="185">
        <f t="shared" si="28"/>
        <v>0</v>
      </c>
      <c r="T65" s="185">
        <f t="shared" si="28"/>
        <v>198250</v>
      </c>
      <c r="U65" s="185">
        <f t="shared" si="28"/>
        <v>0</v>
      </c>
      <c r="V65" s="185">
        <f t="shared" si="28"/>
        <v>0</v>
      </c>
      <c r="W65" s="185">
        <f t="shared" si="28"/>
        <v>0</v>
      </c>
      <c r="X65" s="185">
        <f t="shared" si="28"/>
        <v>0</v>
      </c>
      <c r="Y65" s="185">
        <f t="shared" si="28"/>
        <v>151200</v>
      </c>
      <c r="Z65" s="185">
        <f t="shared" si="28"/>
        <v>151200</v>
      </c>
      <c r="AA65" s="185">
        <f t="shared" si="28"/>
        <v>0</v>
      </c>
      <c r="AB65" s="186">
        <f t="shared" si="28"/>
        <v>0</v>
      </c>
      <c r="AC65" s="186">
        <f t="shared" si="28"/>
        <v>0</v>
      </c>
      <c r="AD65" s="186">
        <f t="shared" si="28"/>
        <v>0</v>
      </c>
      <c r="AE65" s="186">
        <f t="shared" si="28"/>
        <v>0</v>
      </c>
      <c r="AF65" s="187">
        <f t="shared" si="28"/>
        <v>0</v>
      </c>
      <c r="AG65" s="185">
        <f t="shared" si="28"/>
        <v>0</v>
      </c>
      <c r="AH65" s="185">
        <f t="shared" si="28"/>
        <v>0</v>
      </c>
      <c r="AI65" s="185">
        <f t="shared" si="28"/>
        <v>0</v>
      </c>
      <c r="AJ65" s="185">
        <f t="shared" si="28"/>
        <v>0</v>
      </c>
      <c r="AK65" s="185">
        <f t="shared" si="28"/>
        <v>2659000</v>
      </c>
      <c r="AL65" s="185">
        <f t="shared" si="28"/>
        <v>2659000</v>
      </c>
      <c r="AM65" s="185">
        <f t="shared" si="28"/>
        <v>0</v>
      </c>
      <c r="AN65" s="185">
        <f t="shared" si="28"/>
        <v>0</v>
      </c>
      <c r="AO65" s="185">
        <f t="shared" si="28"/>
        <v>0</v>
      </c>
      <c r="AP65" s="185">
        <f t="shared" si="28"/>
        <v>0</v>
      </c>
      <c r="AQ65" s="185">
        <f t="shared" si="28"/>
        <v>0</v>
      </c>
      <c r="AR65" s="185">
        <f t="shared" si="28"/>
        <v>0</v>
      </c>
      <c r="AS65" s="185">
        <f t="shared" si="28"/>
        <v>0</v>
      </c>
      <c r="AT65" s="185">
        <f t="shared" si="28"/>
        <v>0</v>
      </c>
      <c r="AU65" s="185">
        <f t="shared" si="28"/>
        <v>0</v>
      </c>
      <c r="AV65" s="185">
        <f t="shared" si="28"/>
        <v>0</v>
      </c>
      <c r="AW65" s="185">
        <f t="shared" si="28"/>
        <v>5673000</v>
      </c>
      <c r="AX65" s="185">
        <f t="shared" ref="AX65:CB65" si="29">SUM(AX7:AX64)</f>
        <v>5673000</v>
      </c>
      <c r="AY65" s="185">
        <f t="shared" si="29"/>
        <v>0</v>
      </c>
      <c r="AZ65" s="185">
        <f t="shared" si="29"/>
        <v>0</v>
      </c>
      <c r="BA65" s="185">
        <f t="shared" si="29"/>
        <v>0</v>
      </c>
      <c r="BB65" s="185">
        <f t="shared" si="29"/>
        <v>0</v>
      </c>
      <c r="BC65" s="185">
        <f t="shared" si="29"/>
        <v>6332.25</v>
      </c>
      <c r="BD65" s="185">
        <f t="shared" si="29"/>
        <v>6332.25</v>
      </c>
      <c r="BE65" s="185">
        <f t="shared" si="29"/>
        <v>0</v>
      </c>
      <c r="BF65" s="185">
        <f t="shared" si="29"/>
        <v>0</v>
      </c>
      <c r="BG65" s="185">
        <f t="shared" si="29"/>
        <v>0</v>
      </c>
      <c r="BH65" s="185">
        <f t="shared" si="29"/>
        <v>0</v>
      </c>
      <c r="BI65" s="185">
        <f t="shared" si="29"/>
        <v>0</v>
      </c>
      <c r="BJ65" s="185">
        <f t="shared" si="29"/>
        <v>0</v>
      </c>
      <c r="BK65" s="185">
        <f t="shared" si="29"/>
        <v>0</v>
      </c>
      <c r="BL65" s="185">
        <f t="shared" si="29"/>
        <v>0</v>
      </c>
      <c r="BM65" s="185">
        <f t="shared" si="29"/>
        <v>0</v>
      </c>
      <c r="BN65" s="185">
        <f t="shared" si="29"/>
        <v>0</v>
      </c>
      <c r="BO65" s="185">
        <f t="shared" si="29"/>
        <v>0</v>
      </c>
      <c r="BP65" s="185">
        <f t="shared" si="29"/>
        <v>0</v>
      </c>
      <c r="BQ65" s="185">
        <f t="shared" si="29"/>
        <v>0</v>
      </c>
      <c r="BR65" s="185">
        <f t="shared" si="29"/>
        <v>0</v>
      </c>
      <c r="BS65" s="185">
        <f t="shared" si="29"/>
        <v>0</v>
      </c>
      <c r="BT65" s="185">
        <f t="shared" si="29"/>
        <v>0</v>
      </c>
      <c r="BU65" s="185">
        <f t="shared" si="29"/>
        <v>0</v>
      </c>
      <c r="BV65" s="185">
        <f t="shared" si="29"/>
        <v>0</v>
      </c>
      <c r="BW65" s="185">
        <f t="shared" si="29"/>
        <v>0</v>
      </c>
      <c r="BX65" s="185">
        <f t="shared" si="29"/>
        <v>0</v>
      </c>
      <c r="BY65" s="185">
        <f t="shared" si="29"/>
        <v>0</v>
      </c>
      <c r="BZ65" s="185">
        <f t="shared" si="29"/>
        <v>0</v>
      </c>
      <c r="CA65" s="185">
        <f t="shared" si="29"/>
        <v>0</v>
      </c>
      <c r="CB65" s="185">
        <f t="shared" si="29"/>
        <v>0</v>
      </c>
      <c r="CC65" s="185">
        <f t="shared" ref="CC65:DL65" si="30">SUM(CC7:CC64)</f>
        <v>0</v>
      </c>
      <c r="CD65" s="186">
        <f t="shared" si="30"/>
        <v>0</v>
      </c>
      <c r="CE65" s="186">
        <f t="shared" si="30"/>
        <v>0</v>
      </c>
      <c r="CF65" s="186">
        <f t="shared" si="30"/>
        <v>0</v>
      </c>
      <c r="CG65" s="186">
        <f t="shared" si="30"/>
        <v>0</v>
      </c>
      <c r="CH65" s="187">
        <f t="shared" si="30"/>
        <v>0</v>
      </c>
      <c r="CI65" s="185">
        <f t="shared" si="30"/>
        <v>0</v>
      </c>
      <c r="CJ65" s="186">
        <f t="shared" si="30"/>
        <v>0</v>
      </c>
      <c r="CK65" s="186">
        <f t="shared" si="30"/>
        <v>0</v>
      </c>
      <c r="CL65" s="186">
        <f t="shared" si="30"/>
        <v>0</v>
      </c>
      <c r="CM65" s="186">
        <f t="shared" si="30"/>
        <v>0</v>
      </c>
      <c r="CN65" s="187">
        <f t="shared" si="30"/>
        <v>0</v>
      </c>
      <c r="CO65" s="185">
        <f t="shared" si="30"/>
        <v>0</v>
      </c>
      <c r="CP65" s="186">
        <f t="shared" si="30"/>
        <v>0</v>
      </c>
      <c r="CQ65" s="186">
        <f t="shared" si="30"/>
        <v>0</v>
      </c>
      <c r="CR65" s="186">
        <f t="shared" si="30"/>
        <v>0</v>
      </c>
      <c r="CS65" s="186">
        <f t="shared" si="30"/>
        <v>1676324</v>
      </c>
      <c r="CT65" s="187">
        <f t="shared" si="30"/>
        <v>1676324</v>
      </c>
      <c r="CU65" s="185">
        <f t="shared" si="30"/>
        <v>0</v>
      </c>
      <c r="CV65" s="186">
        <f t="shared" si="30"/>
        <v>0</v>
      </c>
      <c r="CW65" s="186">
        <f t="shared" si="30"/>
        <v>0</v>
      </c>
      <c r="CX65" s="186">
        <f t="shared" si="30"/>
        <v>0</v>
      </c>
      <c r="CY65" s="186">
        <f t="shared" si="30"/>
        <v>0</v>
      </c>
      <c r="CZ65" s="187">
        <f t="shared" si="30"/>
        <v>0</v>
      </c>
      <c r="DA65" s="185">
        <f t="shared" si="30"/>
        <v>0</v>
      </c>
      <c r="DB65" s="186">
        <f t="shared" si="30"/>
        <v>3057600</v>
      </c>
      <c r="DC65" s="186">
        <f t="shared" si="30"/>
        <v>0</v>
      </c>
      <c r="DD65" s="186">
        <f t="shared" si="30"/>
        <v>0</v>
      </c>
      <c r="DE65" s="186">
        <f t="shared" si="30"/>
        <v>10159524</v>
      </c>
      <c r="DF65" s="187">
        <f t="shared" si="30"/>
        <v>13217124</v>
      </c>
      <c r="DG65" s="185">
        <f t="shared" si="30"/>
        <v>0</v>
      </c>
      <c r="DH65" s="186">
        <f t="shared" si="30"/>
        <v>198250</v>
      </c>
      <c r="DI65" s="186">
        <f t="shared" si="30"/>
        <v>0</v>
      </c>
      <c r="DJ65" s="186">
        <f t="shared" si="30"/>
        <v>0</v>
      </c>
      <c r="DK65" s="186">
        <f t="shared" si="30"/>
        <v>6332.25</v>
      </c>
      <c r="DL65" s="187">
        <f t="shared" si="30"/>
        <v>204582.25</v>
      </c>
      <c r="DM65" s="193"/>
      <c r="DN65" s="221">
        <f>SUM(DN7:DN64)</f>
        <v>0</v>
      </c>
      <c r="DO65" s="221">
        <f>SUM(DO7:DO64)</f>
        <v>0</v>
      </c>
      <c r="DP65" s="221">
        <f>SUM(DP7:DP64)</f>
        <v>0</v>
      </c>
      <c r="DQ65" s="193"/>
      <c r="DR65" s="185">
        <f t="shared" ref="DR65:DW65" si="31">SUM(DR7:DR64)</f>
        <v>0</v>
      </c>
      <c r="DS65" s="186">
        <f t="shared" si="31"/>
        <v>0</v>
      </c>
      <c r="DT65" s="186">
        <f t="shared" si="31"/>
        <v>0</v>
      </c>
      <c r="DU65" s="186"/>
      <c r="DV65" s="186"/>
      <c r="DW65" s="185">
        <f t="shared" si="31"/>
        <v>1560011</v>
      </c>
      <c r="DX65" s="186"/>
      <c r="DY65" s="194"/>
      <c r="EA65" s="185">
        <f>SUM(EA7:EA64)</f>
        <v>0</v>
      </c>
      <c r="EB65" s="186">
        <f>SUM(EB7:EB64)</f>
        <v>0</v>
      </c>
      <c r="EC65" s="186">
        <f>SUM(EC7:EC64)</f>
        <v>0</v>
      </c>
      <c r="ED65" s="518"/>
      <c r="EE65" s="519"/>
      <c r="EG65" s="520"/>
      <c r="EH65" s="521"/>
      <c r="EI65" s="522"/>
      <c r="EJ65" s="521"/>
      <c r="EK65" s="523"/>
      <c r="EL65" s="524"/>
      <c r="EM65" s="521"/>
      <c r="EN65" s="521"/>
      <c r="EO65" s="521"/>
      <c r="EP65" s="525"/>
      <c r="EQ65" s="524"/>
      <c r="ER65" s="521"/>
      <c r="ES65" s="521"/>
      <c r="ET65" s="521"/>
      <c r="EU65" s="525"/>
    </row>
    <row r="66" spans="1:151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0"/>
        <v>0</v>
      </c>
      <c r="O66" s="366"/>
      <c r="P66" s="174"/>
      <c r="Q66" s="174"/>
      <c r="R66" s="174"/>
      <c r="S66" s="174"/>
      <c r="T66" s="367">
        <f t="shared" ref="T66:T129" si="32">SUM(O66:S66)</f>
        <v>0</v>
      </c>
      <c r="U66" s="172"/>
      <c r="V66" s="137"/>
      <c r="W66" s="137"/>
      <c r="X66" s="137"/>
      <c r="Y66" s="137"/>
      <c r="Z66" s="138">
        <f t="shared" si="2"/>
        <v>0</v>
      </c>
      <c r="AA66" s="160"/>
      <c r="AB66" s="146"/>
      <c r="AC66" s="146"/>
      <c r="AD66" s="146"/>
      <c r="AE66" s="146"/>
      <c r="AF66" s="138">
        <f t="shared" si="3"/>
        <v>0</v>
      </c>
      <c r="AG66" s="160"/>
      <c r="AH66" s="146"/>
      <c r="AI66" s="146"/>
      <c r="AJ66" s="146"/>
      <c r="AK66" s="146"/>
      <c r="AL66" s="138">
        <f t="shared" ref="AL66:AL129" si="33">SUM(AG66:AK66)</f>
        <v>0</v>
      </c>
      <c r="AM66" s="160"/>
      <c r="AN66" s="146"/>
      <c r="AO66" s="146"/>
      <c r="AP66" s="146"/>
      <c r="AQ66" s="146"/>
      <c r="AR66" s="138">
        <f t="shared" ref="AR66:AR129" si="34">SUM(AM66:AQ66)</f>
        <v>0</v>
      </c>
      <c r="AS66" s="205"/>
      <c r="AT66" s="146"/>
      <c r="AU66" s="146"/>
      <c r="AV66" s="146"/>
      <c r="AW66" s="146"/>
      <c r="AX66" s="138">
        <f t="shared" ref="AX66:AX129" si="35">SUM(AS66:AW66)</f>
        <v>0</v>
      </c>
      <c r="AY66" s="160"/>
      <c r="AZ66" s="146"/>
      <c r="BA66" s="146"/>
      <c r="BB66" s="146"/>
      <c r="BC66" s="146"/>
      <c r="BD66" s="138">
        <f t="shared" ref="BD66:BD129" si="36">SUM(AY66:BC66)</f>
        <v>0</v>
      </c>
      <c r="BE66" s="160"/>
      <c r="BF66" s="146"/>
      <c r="BG66" s="146"/>
      <c r="BH66" s="146"/>
      <c r="BI66" s="146"/>
      <c r="BJ66" s="138">
        <f t="shared" si="8"/>
        <v>0</v>
      </c>
      <c r="BK66" s="160"/>
      <c r="BL66" s="146"/>
      <c r="BM66" s="146"/>
      <c r="BN66" s="146"/>
      <c r="BO66" s="146"/>
      <c r="BP66" s="138">
        <f t="shared" ref="BP66:BP129" si="37">SUM(BK66:BO66)</f>
        <v>0</v>
      </c>
      <c r="BQ66" s="160"/>
      <c r="BR66" s="146"/>
      <c r="BS66" s="146"/>
      <c r="BT66" s="146"/>
      <c r="BU66" s="146"/>
      <c r="BV66" s="138">
        <f t="shared" si="10"/>
        <v>0</v>
      </c>
      <c r="BW66" s="160"/>
      <c r="BX66" s="146"/>
      <c r="BY66" s="146"/>
      <c r="BZ66" s="146"/>
      <c r="CA66" s="146"/>
      <c r="CB66" s="138">
        <f t="shared" ref="CB66:CB129" si="38">SUM(BW66:CA66)</f>
        <v>0</v>
      </c>
      <c r="CC66" s="160"/>
      <c r="CD66" s="146"/>
      <c r="CE66" s="146"/>
      <c r="CF66" s="146"/>
      <c r="CG66" s="174"/>
      <c r="CH66" s="138">
        <f>SUM(CC66:CG66)</f>
        <v>0</v>
      </c>
      <c r="CI66" s="160"/>
      <c r="CJ66" s="146"/>
      <c r="CK66" s="146"/>
      <c r="CL66" s="146"/>
      <c r="CM66" s="146"/>
      <c r="CN66" s="138">
        <f t="shared" ref="CN66:CN129" si="39">SUM(CI66:CM66)</f>
        <v>0</v>
      </c>
      <c r="CO66" s="172"/>
      <c r="CP66" s="137"/>
      <c r="CQ66" s="137"/>
      <c r="CR66" s="137"/>
      <c r="CS66" s="137"/>
      <c r="CT66" s="138">
        <f t="shared" si="14"/>
        <v>0</v>
      </c>
      <c r="CU66" s="160"/>
      <c r="CV66" s="146"/>
      <c r="CW66" s="146"/>
      <c r="CX66" s="146"/>
      <c r="CY66" s="146"/>
      <c r="CZ66" s="138">
        <f t="shared" ref="CZ66:CZ129" si="40">SUM(CU66:CY66)</f>
        <v>0</v>
      </c>
      <c r="DA66" s="172">
        <f t="shared" ref="DA66:DA129" si="41">I66+U66+AG66+AS66+BE66+BQ66+CC66+CO66</f>
        <v>0</v>
      </c>
      <c r="DB66" s="137">
        <f t="shared" ref="DB66:DB129" si="42">J66+V66+AH66+AT66+BF66+BR66+CD66+CP66</f>
        <v>0</v>
      </c>
      <c r="DC66" s="137">
        <f t="shared" ref="DC66:DC129" si="43">K66+W66+AI66+AU66+BG66+BS66+CE66+CQ66</f>
        <v>0</v>
      </c>
      <c r="DD66" s="137">
        <f t="shared" ref="DD66:DD129" si="44">L66+X66+AJ66+AV66+BH66+BT66+CF66+CR66</f>
        <v>0</v>
      </c>
      <c r="DE66" s="137">
        <f t="shared" ref="DE66:DE129" si="45">M66+Y66+AK66+AW66+BI66+BU66+CG66+CS66</f>
        <v>0</v>
      </c>
      <c r="DF66" s="173">
        <f t="shared" ref="DF66:DF129" si="46">SUM(DA66:DE66)</f>
        <v>0</v>
      </c>
      <c r="DG66" s="172">
        <f t="shared" ref="DG66:DG129" si="47">O66+AA66+AM66+AY66+BK66+BW66+CI66+CU66</f>
        <v>0</v>
      </c>
      <c r="DH66" s="137">
        <f t="shared" ref="DH66:DH129" si="48">P66+AB66+AN66+AZ66+BL66+BX66+CJ66+CV66</f>
        <v>0</v>
      </c>
      <c r="DI66" s="137">
        <f t="shared" ref="DI66:DI129" si="49">Q66+AC66+AO66+BA66+BM66+BY66+CK66+CW66</f>
        <v>0</v>
      </c>
      <c r="DJ66" s="137">
        <f t="shared" ref="DJ66:DJ129" si="50">R66+AD66+AP66+BB66+BN66+BZ66+CL66+CX66</f>
        <v>0</v>
      </c>
      <c r="DK66" s="137">
        <f t="shared" ref="DK66:DK129" si="51">S66+AE66+AQ66+BC66+BO66+CA66+CM66+CY66</f>
        <v>0</v>
      </c>
      <c r="DL66" s="173">
        <f t="shared" si="27"/>
        <v>0</v>
      </c>
      <c r="DM66" s="140"/>
      <c r="DN66" s="220"/>
      <c r="DO66" s="220"/>
      <c r="DP66" s="220"/>
      <c r="DQ66" s="140"/>
      <c r="DR66" s="141"/>
      <c r="DS66" s="142"/>
      <c r="DT66" s="146"/>
      <c r="DU66" s="142"/>
      <c r="DV66" s="144"/>
      <c r="DW66" s="145"/>
      <c r="DX66" s="142"/>
      <c r="DY66" s="144"/>
      <c r="EA66" s="172"/>
      <c r="EB66" s="137"/>
      <c r="EC66" s="137"/>
      <c r="ED66" s="512"/>
      <c r="EE66" s="513"/>
      <c r="EG66" s="495"/>
      <c r="EH66" s="76"/>
      <c r="EI66" s="466"/>
      <c r="EJ66" s="76"/>
      <c r="EK66" s="500"/>
      <c r="EL66" s="81"/>
      <c r="EM66" s="76"/>
      <c r="EN66" s="76"/>
      <c r="EO66" s="76"/>
      <c r="EP66" s="496"/>
      <c r="EQ66" s="81"/>
      <c r="ER66" s="76"/>
      <c r="ES66" s="76"/>
      <c r="ET66" s="76"/>
      <c r="EU66" s="496"/>
    </row>
    <row r="67" spans="1:151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0"/>
        <v>0</v>
      </c>
      <c r="O67" s="366"/>
      <c r="P67" s="174"/>
      <c r="Q67" s="174"/>
      <c r="R67" s="174"/>
      <c r="S67" s="174"/>
      <c r="T67" s="367">
        <f t="shared" si="32"/>
        <v>0</v>
      </c>
      <c r="U67" s="172"/>
      <c r="V67" s="137"/>
      <c r="W67" s="137"/>
      <c r="X67" s="137"/>
      <c r="Y67" s="137">
        <v>74400</v>
      </c>
      <c r="Z67" s="138">
        <f t="shared" si="2"/>
        <v>74400</v>
      </c>
      <c r="AA67" s="160"/>
      <c r="AB67" s="146"/>
      <c r="AC67" s="146"/>
      <c r="AD67" s="146"/>
      <c r="AE67" s="146"/>
      <c r="AF67" s="138">
        <f t="shared" si="3"/>
        <v>0</v>
      </c>
      <c r="AG67" s="160"/>
      <c r="AH67" s="146"/>
      <c r="AI67" s="146"/>
      <c r="AJ67" s="146"/>
      <c r="AK67" s="146"/>
      <c r="AL67" s="138">
        <f t="shared" si="33"/>
        <v>0</v>
      </c>
      <c r="AM67" s="160"/>
      <c r="AN67" s="146"/>
      <c r="AO67" s="146"/>
      <c r="AP67" s="146"/>
      <c r="AQ67" s="146"/>
      <c r="AR67" s="138">
        <f t="shared" si="34"/>
        <v>0</v>
      </c>
      <c r="AS67" s="205"/>
      <c r="AT67" s="146"/>
      <c r="AU67" s="146"/>
      <c r="AV67" s="146"/>
      <c r="AW67" s="146"/>
      <c r="AX67" s="138">
        <f t="shared" si="35"/>
        <v>0</v>
      </c>
      <c r="AY67" s="160"/>
      <c r="AZ67" s="146"/>
      <c r="BA67" s="146"/>
      <c r="BB67" s="146"/>
      <c r="BC67" s="146"/>
      <c r="BD67" s="138">
        <f t="shared" si="36"/>
        <v>0</v>
      </c>
      <c r="BE67" s="160"/>
      <c r="BF67" s="146"/>
      <c r="BG67" s="146"/>
      <c r="BH67" s="146"/>
      <c r="BI67" s="146"/>
      <c r="BJ67" s="138">
        <f t="shared" si="8"/>
        <v>0</v>
      </c>
      <c r="BK67" s="160"/>
      <c r="BL67" s="146"/>
      <c r="BM67" s="146"/>
      <c r="BN67" s="146"/>
      <c r="BO67" s="146"/>
      <c r="BP67" s="138">
        <f t="shared" si="37"/>
        <v>0</v>
      </c>
      <c r="BQ67" s="160"/>
      <c r="BR67" s="146"/>
      <c r="BS67" s="146"/>
      <c r="BT67" s="146"/>
      <c r="BU67" s="146"/>
      <c r="BV67" s="138">
        <f t="shared" si="10"/>
        <v>0</v>
      </c>
      <c r="BW67" s="160"/>
      <c r="BX67" s="146"/>
      <c r="BY67" s="146"/>
      <c r="BZ67" s="146"/>
      <c r="CA67" s="146"/>
      <c r="CB67" s="138">
        <f t="shared" si="38"/>
        <v>0</v>
      </c>
      <c r="CC67" s="160"/>
      <c r="CD67" s="146"/>
      <c r="CE67" s="146"/>
      <c r="CF67" s="146"/>
      <c r="CG67" s="146"/>
      <c r="CH67" s="138">
        <f t="shared" ref="CH67:CH130" si="52">SUM(CC67:CG67)</f>
        <v>0</v>
      </c>
      <c r="CI67" s="160"/>
      <c r="CJ67" s="146"/>
      <c r="CK67" s="146"/>
      <c r="CL67" s="146"/>
      <c r="CM67" s="146"/>
      <c r="CN67" s="138">
        <f t="shared" si="39"/>
        <v>0</v>
      </c>
      <c r="CO67" s="172"/>
      <c r="CP67" s="137"/>
      <c r="CQ67" s="137"/>
      <c r="CR67" s="137"/>
      <c r="CS67" s="137"/>
      <c r="CT67" s="138">
        <f t="shared" si="14"/>
        <v>0</v>
      </c>
      <c r="CU67" s="160"/>
      <c r="CV67" s="146"/>
      <c r="CW67" s="146"/>
      <c r="CX67" s="146"/>
      <c r="CY67" s="146"/>
      <c r="CZ67" s="138">
        <f t="shared" si="40"/>
        <v>0</v>
      </c>
      <c r="DA67" s="172">
        <f t="shared" si="41"/>
        <v>0</v>
      </c>
      <c r="DB67" s="137">
        <f t="shared" si="42"/>
        <v>0</v>
      </c>
      <c r="DC67" s="137">
        <f t="shared" si="43"/>
        <v>0</v>
      </c>
      <c r="DD67" s="137">
        <f t="shared" si="44"/>
        <v>0</v>
      </c>
      <c r="DE67" s="137">
        <f t="shared" si="45"/>
        <v>74400</v>
      </c>
      <c r="DF67" s="173">
        <f t="shared" si="46"/>
        <v>74400</v>
      </c>
      <c r="DG67" s="172">
        <f t="shared" si="47"/>
        <v>0</v>
      </c>
      <c r="DH67" s="137">
        <f t="shared" si="48"/>
        <v>0</v>
      </c>
      <c r="DI67" s="137">
        <f t="shared" si="49"/>
        <v>0</v>
      </c>
      <c r="DJ67" s="137">
        <f t="shared" si="50"/>
        <v>0</v>
      </c>
      <c r="DK67" s="137">
        <f t="shared" si="51"/>
        <v>0</v>
      </c>
      <c r="DL67" s="173">
        <f t="shared" si="27"/>
        <v>0</v>
      </c>
      <c r="DM67" s="140"/>
      <c r="DN67" s="220"/>
      <c r="DO67" s="220"/>
      <c r="DP67" s="220"/>
      <c r="DQ67" s="140"/>
      <c r="DR67" s="141"/>
      <c r="DS67" s="142"/>
      <c r="DT67" s="146"/>
      <c r="DU67" s="142"/>
      <c r="DV67" s="144"/>
      <c r="DW67" s="145"/>
      <c r="DX67" s="142"/>
      <c r="DY67" s="144"/>
      <c r="EA67" s="172"/>
      <c r="EB67" s="137"/>
      <c r="EC67" s="137"/>
      <c r="ED67" s="512"/>
      <c r="EE67" s="513"/>
      <c r="EG67" s="495"/>
      <c r="EH67" s="76"/>
      <c r="EI67" s="466"/>
      <c r="EJ67" s="76"/>
      <c r="EK67" s="500"/>
      <c r="EL67" s="81"/>
      <c r="EM67" s="76"/>
      <c r="EN67" s="76"/>
      <c r="EO67" s="76"/>
      <c r="EP67" s="496"/>
      <c r="EQ67" s="81"/>
      <c r="ER67" s="76"/>
      <c r="ES67" s="76"/>
      <c r="ET67" s="76"/>
      <c r="EU67" s="496"/>
    </row>
    <row r="68" spans="1:151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0"/>
        <v>0</v>
      </c>
      <c r="O68" s="366"/>
      <c r="P68" s="174"/>
      <c r="Q68" s="174"/>
      <c r="R68" s="174"/>
      <c r="S68" s="174"/>
      <c r="T68" s="367">
        <f t="shared" si="32"/>
        <v>0</v>
      </c>
      <c r="U68" s="172"/>
      <c r="V68" s="137"/>
      <c r="W68" s="137"/>
      <c r="X68" s="137"/>
      <c r="Y68" s="137">
        <v>80000</v>
      </c>
      <c r="Z68" s="138">
        <f t="shared" si="2"/>
        <v>80000</v>
      </c>
      <c r="AA68" s="160"/>
      <c r="AB68" s="146"/>
      <c r="AC68" s="146"/>
      <c r="AD68" s="146"/>
      <c r="AE68" s="146"/>
      <c r="AF68" s="138">
        <f t="shared" si="3"/>
        <v>0</v>
      </c>
      <c r="AG68" s="160"/>
      <c r="AH68" s="146"/>
      <c r="AI68" s="146"/>
      <c r="AJ68" s="146"/>
      <c r="AK68" s="146"/>
      <c r="AL68" s="138">
        <f t="shared" si="33"/>
        <v>0</v>
      </c>
      <c r="AM68" s="160"/>
      <c r="AN68" s="146"/>
      <c r="AO68" s="146"/>
      <c r="AP68" s="146"/>
      <c r="AQ68" s="146"/>
      <c r="AR68" s="138">
        <f t="shared" si="34"/>
        <v>0</v>
      </c>
      <c r="AS68" s="205"/>
      <c r="AT68" s="146"/>
      <c r="AU68" s="146"/>
      <c r="AV68" s="146"/>
      <c r="AW68" s="146"/>
      <c r="AX68" s="138">
        <f t="shared" si="35"/>
        <v>0</v>
      </c>
      <c r="AY68" s="160"/>
      <c r="AZ68" s="146"/>
      <c r="BA68" s="146"/>
      <c r="BB68" s="146"/>
      <c r="BC68" s="146"/>
      <c r="BD68" s="138">
        <f t="shared" si="36"/>
        <v>0</v>
      </c>
      <c r="BE68" s="160"/>
      <c r="BF68" s="146"/>
      <c r="BG68" s="146"/>
      <c r="BH68" s="146"/>
      <c r="BI68" s="146"/>
      <c r="BJ68" s="138">
        <f t="shared" si="8"/>
        <v>0</v>
      </c>
      <c r="BK68" s="160"/>
      <c r="BL68" s="146"/>
      <c r="BM68" s="146"/>
      <c r="BN68" s="146"/>
      <c r="BO68" s="146"/>
      <c r="BP68" s="138">
        <f t="shared" si="37"/>
        <v>0</v>
      </c>
      <c r="BQ68" s="160"/>
      <c r="BR68" s="146"/>
      <c r="BS68" s="146"/>
      <c r="BT68" s="146"/>
      <c r="BU68" s="146"/>
      <c r="BV68" s="138">
        <f t="shared" si="10"/>
        <v>0</v>
      </c>
      <c r="BW68" s="160"/>
      <c r="BX68" s="146"/>
      <c r="BY68" s="146"/>
      <c r="BZ68" s="146"/>
      <c r="CA68" s="146"/>
      <c r="CB68" s="138">
        <f t="shared" si="38"/>
        <v>0</v>
      </c>
      <c r="CC68" s="160"/>
      <c r="CD68" s="146"/>
      <c r="CE68" s="146"/>
      <c r="CF68" s="146"/>
      <c r="CG68" s="146"/>
      <c r="CH68" s="138">
        <f t="shared" si="52"/>
        <v>0</v>
      </c>
      <c r="CI68" s="160"/>
      <c r="CJ68" s="146"/>
      <c r="CK68" s="146"/>
      <c r="CL68" s="146"/>
      <c r="CM68" s="146"/>
      <c r="CN68" s="138">
        <f t="shared" si="39"/>
        <v>0</v>
      </c>
      <c r="CO68" s="172"/>
      <c r="CP68" s="137"/>
      <c r="CQ68" s="137"/>
      <c r="CR68" s="137"/>
      <c r="CS68" s="137"/>
      <c r="CT68" s="138">
        <f t="shared" si="14"/>
        <v>0</v>
      </c>
      <c r="CU68" s="160"/>
      <c r="CV68" s="146"/>
      <c r="CW68" s="146"/>
      <c r="CX68" s="146"/>
      <c r="CY68" s="146"/>
      <c r="CZ68" s="138">
        <f t="shared" si="40"/>
        <v>0</v>
      </c>
      <c r="DA68" s="172">
        <f t="shared" si="41"/>
        <v>0</v>
      </c>
      <c r="DB68" s="137">
        <f t="shared" si="42"/>
        <v>0</v>
      </c>
      <c r="DC68" s="137">
        <f t="shared" si="43"/>
        <v>0</v>
      </c>
      <c r="DD68" s="137">
        <f t="shared" si="44"/>
        <v>0</v>
      </c>
      <c r="DE68" s="137">
        <f t="shared" si="45"/>
        <v>80000</v>
      </c>
      <c r="DF68" s="173">
        <f t="shared" si="46"/>
        <v>80000</v>
      </c>
      <c r="DG68" s="172">
        <f t="shared" si="47"/>
        <v>0</v>
      </c>
      <c r="DH68" s="137">
        <f t="shared" si="48"/>
        <v>0</v>
      </c>
      <c r="DI68" s="137">
        <f t="shared" si="49"/>
        <v>0</v>
      </c>
      <c r="DJ68" s="137">
        <f t="shared" si="50"/>
        <v>0</v>
      </c>
      <c r="DK68" s="137">
        <f t="shared" si="51"/>
        <v>0</v>
      </c>
      <c r="DL68" s="173">
        <f t="shared" si="27"/>
        <v>0</v>
      </c>
      <c r="DM68" s="140"/>
      <c r="DN68" s="220"/>
      <c r="DO68" s="220"/>
      <c r="DP68" s="220"/>
      <c r="DQ68" s="140"/>
      <c r="DR68" s="141"/>
      <c r="DS68" s="142"/>
      <c r="DT68" s="146"/>
      <c r="DU68" s="142"/>
      <c r="DV68" s="144"/>
      <c r="DW68" s="145">
        <v>1240</v>
      </c>
      <c r="DX68" s="142" t="s">
        <v>5152</v>
      </c>
      <c r="DY68" s="144">
        <v>44652</v>
      </c>
      <c r="EA68" s="172"/>
      <c r="EB68" s="137"/>
      <c r="EC68" s="137"/>
      <c r="ED68" s="512"/>
      <c r="EE68" s="513"/>
      <c r="EG68" s="495"/>
      <c r="EH68" s="76"/>
      <c r="EI68" s="466"/>
      <c r="EJ68" s="76"/>
      <c r="EK68" s="500"/>
      <c r="EL68" s="81"/>
      <c r="EM68" s="76"/>
      <c r="EN68" s="76"/>
      <c r="EO68" s="76"/>
      <c r="EP68" s="496"/>
      <c r="EQ68" s="81"/>
      <c r="ER68" s="76"/>
      <c r="ES68" s="76"/>
      <c r="ET68" s="76"/>
      <c r="EU68" s="496"/>
    </row>
    <row r="69" spans="1:151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0"/>
        <v>0</v>
      </c>
      <c r="O69" s="366"/>
      <c r="P69" s="174"/>
      <c r="Q69" s="174"/>
      <c r="R69" s="174"/>
      <c r="S69" s="174"/>
      <c r="T69" s="367">
        <f t="shared" si="32"/>
        <v>0</v>
      </c>
      <c r="U69" s="172"/>
      <c r="V69" s="137"/>
      <c r="W69" s="137"/>
      <c r="X69" s="137"/>
      <c r="Y69" s="137">
        <v>132000</v>
      </c>
      <c r="Z69" s="138">
        <f t="shared" si="2"/>
        <v>132000</v>
      </c>
      <c r="AA69" s="160"/>
      <c r="AB69" s="146"/>
      <c r="AC69" s="146"/>
      <c r="AD69" s="146"/>
      <c r="AE69" s="146"/>
      <c r="AF69" s="138">
        <f t="shared" si="3"/>
        <v>0</v>
      </c>
      <c r="AG69" s="160"/>
      <c r="AH69" s="146"/>
      <c r="AI69" s="146"/>
      <c r="AJ69" s="146"/>
      <c r="AK69" s="146"/>
      <c r="AL69" s="138">
        <f t="shared" si="33"/>
        <v>0</v>
      </c>
      <c r="AM69" s="160"/>
      <c r="AN69" s="146"/>
      <c r="AO69" s="146"/>
      <c r="AP69" s="146"/>
      <c r="AQ69" s="146"/>
      <c r="AR69" s="138">
        <f t="shared" si="34"/>
        <v>0</v>
      </c>
      <c r="AS69" s="205"/>
      <c r="AT69" s="146"/>
      <c r="AU69" s="146"/>
      <c r="AV69" s="146"/>
      <c r="AW69" s="146"/>
      <c r="AX69" s="138">
        <f t="shared" si="35"/>
        <v>0</v>
      </c>
      <c r="AY69" s="160"/>
      <c r="AZ69" s="146"/>
      <c r="BA69" s="146"/>
      <c r="BB69" s="146"/>
      <c r="BC69" s="146"/>
      <c r="BD69" s="138">
        <f t="shared" si="36"/>
        <v>0</v>
      </c>
      <c r="BE69" s="160"/>
      <c r="BF69" s="146"/>
      <c r="BG69" s="146"/>
      <c r="BH69" s="146"/>
      <c r="BI69" s="146"/>
      <c r="BJ69" s="138">
        <f t="shared" si="8"/>
        <v>0</v>
      </c>
      <c r="BK69" s="160"/>
      <c r="BL69" s="146"/>
      <c r="BM69" s="146"/>
      <c r="BN69" s="146"/>
      <c r="BO69" s="146"/>
      <c r="BP69" s="138">
        <f t="shared" si="37"/>
        <v>0</v>
      </c>
      <c r="BQ69" s="160"/>
      <c r="BR69" s="146"/>
      <c r="BS69" s="146"/>
      <c r="BT69" s="146"/>
      <c r="BU69" s="146"/>
      <c r="BV69" s="138">
        <f t="shared" si="10"/>
        <v>0</v>
      </c>
      <c r="BW69" s="160"/>
      <c r="BX69" s="146"/>
      <c r="BY69" s="146"/>
      <c r="BZ69" s="146"/>
      <c r="CA69" s="146"/>
      <c r="CB69" s="138">
        <f t="shared" si="38"/>
        <v>0</v>
      </c>
      <c r="CC69" s="160"/>
      <c r="CD69" s="146"/>
      <c r="CE69" s="146"/>
      <c r="CF69" s="146"/>
      <c r="CG69" s="146"/>
      <c r="CH69" s="138">
        <f t="shared" si="52"/>
        <v>0</v>
      </c>
      <c r="CI69" s="160"/>
      <c r="CJ69" s="146"/>
      <c r="CK69" s="146"/>
      <c r="CL69" s="146"/>
      <c r="CM69" s="146"/>
      <c r="CN69" s="138">
        <f t="shared" si="39"/>
        <v>0</v>
      </c>
      <c r="CO69" s="172"/>
      <c r="CP69" s="137"/>
      <c r="CQ69" s="137"/>
      <c r="CR69" s="137"/>
      <c r="CS69" s="137"/>
      <c r="CT69" s="138">
        <f t="shared" si="14"/>
        <v>0</v>
      </c>
      <c r="CU69" s="160"/>
      <c r="CV69" s="146"/>
      <c r="CW69" s="146"/>
      <c r="CX69" s="146"/>
      <c r="CY69" s="146"/>
      <c r="CZ69" s="138">
        <f t="shared" si="40"/>
        <v>0</v>
      </c>
      <c r="DA69" s="172">
        <f t="shared" si="41"/>
        <v>0</v>
      </c>
      <c r="DB69" s="137">
        <f t="shared" si="42"/>
        <v>0</v>
      </c>
      <c r="DC69" s="137">
        <f t="shared" si="43"/>
        <v>0</v>
      </c>
      <c r="DD69" s="137">
        <f t="shared" si="44"/>
        <v>0</v>
      </c>
      <c r="DE69" s="137">
        <f t="shared" si="45"/>
        <v>132000</v>
      </c>
      <c r="DF69" s="173">
        <f t="shared" si="46"/>
        <v>132000</v>
      </c>
      <c r="DG69" s="172">
        <f t="shared" si="47"/>
        <v>0</v>
      </c>
      <c r="DH69" s="137">
        <f t="shared" si="48"/>
        <v>0</v>
      </c>
      <c r="DI69" s="137">
        <f t="shared" si="49"/>
        <v>0</v>
      </c>
      <c r="DJ69" s="137">
        <f t="shared" si="50"/>
        <v>0</v>
      </c>
      <c r="DK69" s="137">
        <f t="shared" si="51"/>
        <v>0</v>
      </c>
      <c r="DL69" s="173">
        <f t="shared" si="27"/>
        <v>0</v>
      </c>
      <c r="DM69" s="140"/>
      <c r="DN69" s="220"/>
      <c r="DO69" s="220"/>
      <c r="DP69" s="220"/>
      <c r="DQ69" s="140"/>
      <c r="DR69" s="141"/>
      <c r="DS69" s="142"/>
      <c r="DT69" s="146"/>
      <c r="DU69" s="142"/>
      <c r="DV69" s="144"/>
      <c r="DW69" s="145">
        <v>12954</v>
      </c>
      <c r="DX69" s="142" t="s">
        <v>5134</v>
      </c>
      <c r="DY69" s="144">
        <v>44677</v>
      </c>
      <c r="EA69" s="172"/>
      <c r="EB69" s="137"/>
      <c r="EC69" s="137"/>
      <c r="ED69" s="512"/>
      <c r="EE69" s="513"/>
      <c r="EG69" s="495"/>
      <c r="EH69" s="76"/>
      <c r="EI69" s="466"/>
      <c r="EJ69" s="76"/>
      <c r="EK69" s="500"/>
      <c r="EL69" s="81"/>
      <c r="EM69" s="76"/>
      <c r="EN69" s="76"/>
      <c r="EO69" s="76"/>
      <c r="EP69" s="496"/>
      <c r="EQ69" s="81"/>
      <c r="ER69" s="76"/>
      <c r="ES69" s="76"/>
      <c r="ET69" s="76"/>
      <c r="EU69" s="496"/>
    </row>
    <row r="70" spans="1:151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0"/>
        <v>0</v>
      </c>
      <c r="O70" s="366"/>
      <c r="P70" s="174"/>
      <c r="Q70" s="174"/>
      <c r="R70" s="174"/>
      <c r="S70" s="174"/>
      <c r="T70" s="367">
        <f t="shared" si="32"/>
        <v>0</v>
      </c>
      <c r="U70" s="172"/>
      <c r="V70" s="137"/>
      <c r="W70" s="137"/>
      <c r="X70" s="137"/>
      <c r="Y70" s="137">
        <v>67200</v>
      </c>
      <c r="Z70" s="138">
        <f t="shared" si="2"/>
        <v>67200</v>
      </c>
      <c r="AA70" s="160"/>
      <c r="AB70" s="146"/>
      <c r="AC70" s="146"/>
      <c r="AD70" s="146"/>
      <c r="AE70" s="146"/>
      <c r="AF70" s="138">
        <f t="shared" si="3"/>
        <v>0</v>
      </c>
      <c r="AG70" s="160"/>
      <c r="AH70" s="146"/>
      <c r="AI70" s="146"/>
      <c r="AJ70" s="146"/>
      <c r="AK70" s="146"/>
      <c r="AL70" s="138">
        <f t="shared" si="33"/>
        <v>0</v>
      </c>
      <c r="AM70" s="160"/>
      <c r="AN70" s="146"/>
      <c r="AO70" s="146"/>
      <c r="AP70" s="146"/>
      <c r="AQ70" s="146"/>
      <c r="AR70" s="138">
        <f t="shared" si="34"/>
        <v>0</v>
      </c>
      <c r="AS70" s="205"/>
      <c r="AT70" s="146"/>
      <c r="AU70" s="146"/>
      <c r="AV70" s="146"/>
      <c r="AW70" s="146"/>
      <c r="AX70" s="138">
        <f t="shared" si="35"/>
        <v>0</v>
      </c>
      <c r="AY70" s="160"/>
      <c r="AZ70" s="146"/>
      <c r="BA70" s="146"/>
      <c r="BB70" s="146"/>
      <c r="BC70" s="146"/>
      <c r="BD70" s="138">
        <f t="shared" si="36"/>
        <v>0</v>
      </c>
      <c r="BE70" s="160"/>
      <c r="BF70" s="146"/>
      <c r="BG70" s="146"/>
      <c r="BH70" s="146"/>
      <c r="BI70" s="146"/>
      <c r="BJ70" s="138">
        <f t="shared" si="8"/>
        <v>0</v>
      </c>
      <c r="BK70" s="160"/>
      <c r="BL70" s="146"/>
      <c r="BM70" s="146"/>
      <c r="BN70" s="146"/>
      <c r="BO70" s="146"/>
      <c r="BP70" s="138">
        <f t="shared" si="37"/>
        <v>0</v>
      </c>
      <c r="BQ70" s="160"/>
      <c r="BR70" s="146"/>
      <c r="BS70" s="146"/>
      <c r="BT70" s="146"/>
      <c r="BU70" s="146"/>
      <c r="BV70" s="138">
        <f t="shared" si="10"/>
        <v>0</v>
      </c>
      <c r="BW70" s="160"/>
      <c r="BX70" s="146"/>
      <c r="BY70" s="146"/>
      <c r="BZ70" s="146"/>
      <c r="CA70" s="146"/>
      <c r="CB70" s="138">
        <f t="shared" si="38"/>
        <v>0</v>
      </c>
      <c r="CC70" s="160"/>
      <c r="CD70" s="146"/>
      <c r="CE70" s="146"/>
      <c r="CF70" s="146"/>
      <c r="CG70" s="146"/>
      <c r="CH70" s="138">
        <f t="shared" si="52"/>
        <v>0</v>
      </c>
      <c r="CI70" s="160"/>
      <c r="CJ70" s="146"/>
      <c r="CK70" s="146"/>
      <c r="CL70" s="146"/>
      <c r="CM70" s="146"/>
      <c r="CN70" s="138">
        <f t="shared" si="39"/>
        <v>0</v>
      </c>
      <c r="CO70" s="172"/>
      <c r="CP70" s="137"/>
      <c r="CQ70" s="137"/>
      <c r="CR70" s="137"/>
      <c r="CS70" s="137"/>
      <c r="CT70" s="138">
        <f t="shared" si="14"/>
        <v>0</v>
      </c>
      <c r="CU70" s="160"/>
      <c r="CV70" s="146"/>
      <c r="CW70" s="146"/>
      <c r="CX70" s="146"/>
      <c r="CY70" s="146"/>
      <c r="CZ70" s="138">
        <f t="shared" si="40"/>
        <v>0</v>
      </c>
      <c r="DA70" s="172">
        <f t="shared" si="41"/>
        <v>0</v>
      </c>
      <c r="DB70" s="137">
        <f t="shared" si="42"/>
        <v>0</v>
      </c>
      <c r="DC70" s="137">
        <f t="shared" si="43"/>
        <v>0</v>
      </c>
      <c r="DD70" s="137">
        <f t="shared" si="44"/>
        <v>0</v>
      </c>
      <c r="DE70" s="137">
        <f t="shared" si="45"/>
        <v>67200</v>
      </c>
      <c r="DF70" s="173">
        <f t="shared" si="46"/>
        <v>67200</v>
      </c>
      <c r="DG70" s="172">
        <f t="shared" si="47"/>
        <v>0</v>
      </c>
      <c r="DH70" s="137">
        <f t="shared" si="48"/>
        <v>0</v>
      </c>
      <c r="DI70" s="137">
        <f t="shared" si="49"/>
        <v>0</v>
      </c>
      <c r="DJ70" s="137">
        <f t="shared" si="50"/>
        <v>0</v>
      </c>
      <c r="DK70" s="137">
        <f t="shared" si="51"/>
        <v>0</v>
      </c>
      <c r="DL70" s="173">
        <f t="shared" si="27"/>
        <v>0</v>
      </c>
      <c r="DM70" s="140"/>
      <c r="DN70" s="220"/>
      <c r="DO70" s="220"/>
      <c r="DP70" s="220"/>
      <c r="DQ70" s="140"/>
      <c r="DR70" s="141"/>
      <c r="DS70" s="142"/>
      <c r="DT70" s="146"/>
      <c r="DU70" s="142"/>
      <c r="DV70" s="144"/>
      <c r="DW70" s="145"/>
      <c r="DX70" s="142"/>
      <c r="DY70" s="144"/>
      <c r="EA70" s="172"/>
      <c r="EB70" s="137"/>
      <c r="EC70" s="137"/>
      <c r="ED70" s="512"/>
      <c r="EE70" s="513"/>
      <c r="EG70" s="495"/>
      <c r="EH70" s="76"/>
      <c r="EI70" s="466"/>
      <c r="EJ70" s="76"/>
      <c r="EK70" s="500"/>
      <c r="EL70" s="81"/>
      <c r="EM70" s="76"/>
      <c r="EN70" s="76"/>
      <c r="EO70" s="76"/>
      <c r="EP70" s="496"/>
      <c r="EQ70" s="81"/>
      <c r="ER70" s="76"/>
      <c r="ES70" s="76"/>
      <c r="ET70" s="76"/>
      <c r="EU70" s="496"/>
    </row>
    <row r="71" spans="1:151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0"/>
        <v>0</v>
      </c>
      <c r="O71" s="366"/>
      <c r="P71" s="174"/>
      <c r="Q71" s="174"/>
      <c r="R71" s="174"/>
      <c r="S71" s="174"/>
      <c r="T71" s="367">
        <f t="shared" si="32"/>
        <v>0</v>
      </c>
      <c r="U71" s="172"/>
      <c r="V71" s="137"/>
      <c r="W71" s="137"/>
      <c r="X71" s="137"/>
      <c r="Y71" s="137">
        <v>144000</v>
      </c>
      <c r="Z71" s="138">
        <f t="shared" si="2"/>
        <v>144000</v>
      </c>
      <c r="AA71" s="160"/>
      <c r="AB71" s="146"/>
      <c r="AC71" s="146"/>
      <c r="AD71" s="146"/>
      <c r="AE71" s="146"/>
      <c r="AF71" s="138">
        <f t="shared" si="3"/>
        <v>0</v>
      </c>
      <c r="AG71" s="160"/>
      <c r="AH71" s="146"/>
      <c r="AI71" s="146"/>
      <c r="AJ71" s="146"/>
      <c r="AK71" s="146"/>
      <c r="AL71" s="138">
        <f t="shared" si="33"/>
        <v>0</v>
      </c>
      <c r="AM71" s="160"/>
      <c r="AN71" s="146"/>
      <c r="AO71" s="146"/>
      <c r="AP71" s="146"/>
      <c r="AQ71" s="146"/>
      <c r="AR71" s="138">
        <f t="shared" si="34"/>
        <v>0</v>
      </c>
      <c r="AS71" s="205"/>
      <c r="AT71" s="146"/>
      <c r="AU71" s="146"/>
      <c r="AV71" s="146"/>
      <c r="AW71" s="146"/>
      <c r="AX71" s="138">
        <f t="shared" si="35"/>
        <v>0</v>
      </c>
      <c r="AY71" s="160"/>
      <c r="AZ71" s="146"/>
      <c r="BA71" s="146"/>
      <c r="BB71" s="146"/>
      <c r="BC71" s="146"/>
      <c r="BD71" s="138">
        <f t="shared" si="36"/>
        <v>0</v>
      </c>
      <c r="BE71" s="160"/>
      <c r="BF71" s="146"/>
      <c r="BG71" s="146"/>
      <c r="BH71" s="146"/>
      <c r="BI71" s="146"/>
      <c r="BJ71" s="138">
        <f t="shared" si="8"/>
        <v>0</v>
      </c>
      <c r="BK71" s="160"/>
      <c r="BL71" s="146"/>
      <c r="BM71" s="146"/>
      <c r="BN71" s="146"/>
      <c r="BO71" s="146"/>
      <c r="BP71" s="138">
        <f t="shared" si="37"/>
        <v>0</v>
      </c>
      <c r="BQ71" s="160"/>
      <c r="BR71" s="146"/>
      <c r="BS71" s="146"/>
      <c r="BT71" s="146"/>
      <c r="BU71" s="146"/>
      <c r="BV71" s="138">
        <f t="shared" si="10"/>
        <v>0</v>
      </c>
      <c r="BW71" s="160"/>
      <c r="BX71" s="146"/>
      <c r="BY71" s="146"/>
      <c r="BZ71" s="146"/>
      <c r="CA71" s="146"/>
      <c r="CB71" s="138">
        <f t="shared" si="38"/>
        <v>0</v>
      </c>
      <c r="CC71" s="160"/>
      <c r="CD71" s="146"/>
      <c r="CE71" s="146"/>
      <c r="CF71" s="146"/>
      <c r="CG71" s="146"/>
      <c r="CH71" s="138">
        <f t="shared" si="52"/>
        <v>0</v>
      </c>
      <c r="CI71" s="160"/>
      <c r="CJ71" s="146"/>
      <c r="CK71" s="146"/>
      <c r="CL71" s="146"/>
      <c r="CM71" s="146"/>
      <c r="CN71" s="138">
        <f t="shared" si="39"/>
        <v>0</v>
      </c>
      <c r="CO71" s="172"/>
      <c r="CP71" s="137"/>
      <c r="CQ71" s="137"/>
      <c r="CR71" s="137"/>
      <c r="CS71" s="137"/>
      <c r="CT71" s="138">
        <f t="shared" si="14"/>
        <v>0</v>
      </c>
      <c r="CU71" s="160"/>
      <c r="CV71" s="146"/>
      <c r="CW71" s="146"/>
      <c r="CX71" s="146"/>
      <c r="CY71" s="146"/>
      <c r="CZ71" s="138">
        <f t="shared" si="40"/>
        <v>0</v>
      </c>
      <c r="DA71" s="172">
        <f t="shared" si="41"/>
        <v>0</v>
      </c>
      <c r="DB71" s="137">
        <f t="shared" si="42"/>
        <v>0</v>
      </c>
      <c r="DC71" s="137">
        <f t="shared" si="43"/>
        <v>0</v>
      </c>
      <c r="DD71" s="137">
        <f t="shared" si="44"/>
        <v>0</v>
      </c>
      <c r="DE71" s="137">
        <f t="shared" si="45"/>
        <v>144000</v>
      </c>
      <c r="DF71" s="173">
        <f t="shared" si="46"/>
        <v>144000</v>
      </c>
      <c r="DG71" s="172">
        <f t="shared" si="47"/>
        <v>0</v>
      </c>
      <c r="DH71" s="137">
        <f t="shared" si="48"/>
        <v>0</v>
      </c>
      <c r="DI71" s="137">
        <f t="shared" si="49"/>
        <v>0</v>
      </c>
      <c r="DJ71" s="137">
        <f t="shared" si="50"/>
        <v>0</v>
      </c>
      <c r="DK71" s="137">
        <f t="shared" si="51"/>
        <v>0</v>
      </c>
      <c r="DL71" s="173">
        <f t="shared" si="27"/>
        <v>0</v>
      </c>
      <c r="DM71" s="140"/>
      <c r="DN71" s="220"/>
      <c r="DO71" s="220"/>
      <c r="DP71" s="220"/>
      <c r="DQ71" s="140"/>
      <c r="DR71" s="141"/>
      <c r="DS71" s="142"/>
      <c r="DT71" s="146"/>
      <c r="DU71" s="142"/>
      <c r="DV71" s="144"/>
      <c r="DW71" s="145"/>
      <c r="DX71" s="142"/>
      <c r="DY71" s="144"/>
      <c r="EA71" s="172"/>
      <c r="EB71" s="137"/>
      <c r="EC71" s="137"/>
      <c r="ED71" s="512"/>
      <c r="EE71" s="513"/>
      <c r="EG71" s="495"/>
      <c r="EH71" s="76"/>
      <c r="EI71" s="466"/>
      <c r="EJ71" s="76"/>
      <c r="EK71" s="500"/>
      <c r="EL71" s="81"/>
      <c r="EM71" s="76"/>
      <c r="EN71" s="76"/>
      <c r="EO71" s="76"/>
      <c r="EP71" s="496"/>
      <c r="EQ71" s="81"/>
      <c r="ER71" s="76"/>
      <c r="ES71" s="76"/>
      <c r="ET71" s="76"/>
      <c r="EU71" s="496"/>
    </row>
    <row r="72" spans="1:151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53">SUM(I72:M72)</f>
        <v>0</v>
      </c>
      <c r="O72" s="366"/>
      <c r="P72" s="174"/>
      <c r="Q72" s="174"/>
      <c r="R72" s="174"/>
      <c r="S72" s="174"/>
      <c r="T72" s="367">
        <f t="shared" si="32"/>
        <v>0</v>
      </c>
      <c r="U72" s="172"/>
      <c r="V72" s="137"/>
      <c r="W72" s="137"/>
      <c r="X72" s="137"/>
      <c r="Y72" s="137">
        <v>86400</v>
      </c>
      <c r="Z72" s="138">
        <f t="shared" ref="Z72:Z135" si="54">SUM(U72:Y72)</f>
        <v>86400</v>
      </c>
      <c r="AA72" s="160"/>
      <c r="AB72" s="146"/>
      <c r="AC72" s="146"/>
      <c r="AD72" s="146"/>
      <c r="AE72" s="146"/>
      <c r="AF72" s="138">
        <f t="shared" ref="AF72:AF135" si="55">SUM(AA72:AE72)</f>
        <v>0</v>
      </c>
      <c r="AG72" s="160"/>
      <c r="AH72" s="146"/>
      <c r="AI72" s="146"/>
      <c r="AJ72" s="146"/>
      <c r="AK72" s="146"/>
      <c r="AL72" s="138">
        <f t="shared" si="33"/>
        <v>0</v>
      </c>
      <c r="AM72" s="160"/>
      <c r="AN72" s="146"/>
      <c r="AO72" s="146"/>
      <c r="AP72" s="146"/>
      <c r="AQ72" s="146"/>
      <c r="AR72" s="138">
        <f t="shared" si="34"/>
        <v>0</v>
      </c>
      <c r="AS72" s="205"/>
      <c r="AT72" s="146"/>
      <c r="AU72" s="146"/>
      <c r="AV72" s="146"/>
      <c r="AW72" s="146"/>
      <c r="AX72" s="138">
        <f t="shared" si="35"/>
        <v>0</v>
      </c>
      <c r="AY72" s="160"/>
      <c r="AZ72" s="146"/>
      <c r="BA72" s="146"/>
      <c r="BB72" s="146"/>
      <c r="BC72" s="146"/>
      <c r="BD72" s="138">
        <f t="shared" si="36"/>
        <v>0</v>
      </c>
      <c r="BE72" s="160"/>
      <c r="BF72" s="146"/>
      <c r="BG72" s="146"/>
      <c r="BH72" s="146"/>
      <c r="BI72" s="146"/>
      <c r="BJ72" s="138">
        <f t="shared" ref="BJ72:BJ135" si="56">SUM(BE72:BI72)</f>
        <v>0</v>
      </c>
      <c r="BK72" s="160"/>
      <c r="BL72" s="146"/>
      <c r="BM72" s="146"/>
      <c r="BN72" s="146"/>
      <c r="BO72" s="146"/>
      <c r="BP72" s="138">
        <f t="shared" si="37"/>
        <v>0</v>
      </c>
      <c r="BQ72" s="160"/>
      <c r="BR72" s="146"/>
      <c r="BS72" s="146"/>
      <c r="BT72" s="146"/>
      <c r="BU72" s="146"/>
      <c r="BV72" s="138">
        <f t="shared" ref="BV72:BV135" si="57">SUM(BQ72:BU72)</f>
        <v>0</v>
      </c>
      <c r="BW72" s="160"/>
      <c r="BX72" s="146"/>
      <c r="BY72" s="146"/>
      <c r="BZ72" s="146"/>
      <c r="CA72" s="146"/>
      <c r="CB72" s="138">
        <f t="shared" si="38"/>
        <v>0</v>
      </c>
      <c r="CC72" s="160"/>
      <c r="CD72" s="146"/>
      <c r="CE72" s="146"/>
      <c r="CF72" s="146"/>
      <c r="CG72" s="146"/>
      <c r="CH72" s="138">
        <f t="shared" si="52"/>
        <v>0</v>
      </c>
      <c r="CI72" s="160"/>
      <c r="CJ72" s="146"/>
      <c r="CK72" s="146"/>
      <c r="CL72" s="146"/>
      <c r="CM72" s="146"/>
      <c r="CN72" s="138">
        <f t="shared" si="39"/>
        <v>0</v>
      </c>
      <c r="CO72" s="172"/>
      <c r="CP72" s="137"/>
      <c r="CQ72" s="137"/>
      <c r="CR72" s="137"/>
      <c r="CS72" s="137"/>
      <c r="CT72" s="138">
        <f t="shared" ref="CT72:CT135" si="58">SUM(CO72:CS72)</f>
        <v>0</v>
      </c>
      <c r="CU72" s="160"/>
      <c r="CV72" s="146"/>
      <c r="CW72" s="146"/>
      <c r="CX72" s="146"/>
      <c r="CY72" s="146"/>
      <c r="CZ72" s="138">
        <f t="shared" si="40"/>
        <v>0</v>
      </c>
      <c r="DA72" s="172">
        <f t="shared" si="41"/>
        <v>0</v>
      </c>
      <c r="DB72" s="137">
        <f t="shared" si="42"/>
        <v>0</v>
      </c>
      <c r="DC72" s="137">
        <f t="shared" si="43"/>
        <v>0</v>
      </c>
      <c r="DD72" s="137">
        <f t="shared" si="44"/>
        <v>0</v>
      </c>
      <c r="DE72" s="137">
        <f t="shared" si="45"/>
        <v>86400</v>
      </c>
      <c r="DF72" s="173">
        <f t="shared" si="46"/>
        <v>86400</v>
      </c>
      <c r="DG72" s="172">
        <f t="shared" si="47"/>
        <v>0</v>
      </c>
      <c r="DH72" s="137">
        <f t="shared" si="48"/>
        <v>0</v>
      </c>
      <c r="DI72" s="137">
        <f t="shared" si="49"/>
        <v>0</v>
      </c>
      <c r="DJ72" s="137">
        <f t="shared" si="50"/>
        <v>0</v>
      </c>
      <c r="DK72" s="137">
        <f t="shared" si="51"/>
        <v>0</v>
      </c>
      <c r="DL72" s="173">
        <f t="shared" ref="DL72:DL135" si="59">SUM(DG72:DK72)</f>
        <v>0</v>
      </c>
      <c r="DM72" s="140"/>
      <c r="DN72" s="220"/>
      <c r="DO72" s="220"/>
      <c r="DP72" s="220"/>
      <c r="DQ72" s="140"/>
      <c r="DR72" s="141"/>
      <c r="DS72" s="142"/>
      <c r="DT72" s="146"/>
      <c r="DU72" s="142"/>
      <c r="DV72" s="144"/>
      <c r="DW72" s="145"/>
      <c r="DX72" s="142"/>
      <c r="DY72" s="144"/>
      <c r="EA72" s="172"/>
      <c r="EB72" s="137"/>
      <c r="EC72" s="137"/>
      <c r="ED72" s="512"/>
      <c r="EE72" s="513"/>
      <c r="EG72" s="495"/>
      <c r="EH72" s="76"/>
      <c r="EI72" s="466"/>
      <c r="EJ72" s="76"/>
      <c r="EK72" s="500"/>
      <c r="EL72" s="81"/>
      <c r="EM72" s="76"/>
      <c r="EN72" s="76"/>
      <c r="EO72" s="76"/>
      <c r="EP72" s="496"/>
      <c r="EQ72" s="81"/>
      <c r="ER72" s="76"/>
      <c r="ES72" s="76"/>
      <c r="ET72" s="76"/>
      <c r="EU72" s="496"/>
    </row>
    <row r="73" spans="1:151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53"/>
        <v>0</v>
      </c>
      <c r="O73" s="366"/>
      <c r="P73" s="174"/>
      <c r="Q73" s="174"/>
      <c r="R73" s="174"/>
      <c r="S73" s="174"/>
      <c r="T73" s="367">
        <f t="shared" si="32"/>
        <v>0</v>
      </c>
      <c r="U73" s="172"/>
      <c r="V73" s="137"/>
      <c r="W73" s="137"/>
      <c r="X73" s="137"/>
      <c r="Y73" s="137">
        <v>49600</v>
      </c>
      <c r="Z73" s="138">
        <f t="shared" si="54"/>
        <v>49600</v>
      </c>
      <c r="AA73" s="160"/>
      <c r="AB73" s="146"/>
      <c r="AC73" s="146"/>
      <c r="AD73" s="146"/>
      <c r="AE73" s="146"/>
      <c r="AF73" s="138">
        <f t="shared" si="55"/>
        <v>0</v>
      </c>
      <c r="AG73" s="160"/>
      <c r="AH73" s="146"/>
      <c r="AI73" s="146"/>
      <c r="AJ73" s="146"/>
      <c r="AK73" s="146"/>
      <c r="AL73" s="138">
        <f t="shared" si="33"/>
        <v>0</v>
      </c>
      <c r="AM73" s="160"/>
      <c r="AN73" s="146"/>
      <c r="AO73" s="146"/>
      <c r="AP73" s="146"/>
      <c r="AQ73" s="146"/>
      <c r="AR73" s="138">
        <f t="shared" si="34"/>
        <v>0</v>
      </c>
      <c r="AS73" s="205"/>
      <c r="AT73" s="146"/>
      <c r="AU73" s="146"/>
      <c r="AV73" s="146"/>
      <c r="AW73" s="146"/>
      <c r="AX73" s="138">
        <f t="shared" si="35"/>
        <v>0</v>
      </c>
      <c r="AY73" s="160"/>
      <c r="AZ73" s="146"/>
      <c r="BA73" s="146"/>
      <c r="BB73" s="146"/>
      <c r="BC73" s="146"/>
      <c r="BD73" s="138">
        <f t="shared" si="36"/>
        <v>0</v>
      </c>
      <c r="BE73" s="160"/>
      <c r="BF73" s="146"/>
      <c r="BG73" s="146"/>
      <c r="BH73" s="146"/>
      <c r="BI73" s="146"/>
      <c r="BJ73" s="138">
        <f t="shared" si="56"/>
        <v>0</v>
      </c>
      <c r="BK73" s="160"/>
      <c r="BL73" s="146"/>
      <c r="BM73" s="146"/>
      <c r="BN73" s="146"/>
      <c r="BO73" s="146"/>
      <c r="BP73" s="138">
        <f t="shared" si="37"/>
        <v>0</v>
      </c>
      <c r="BQ73" s="160"/>
      <c r="BR73" s="146"/>
      <c r="BS73" s="146"/>
      <c r="BT73" s="146"/>
      <c r="BU73" s="146"/>
      <c r="BV73" s="138">
        <f t="shared" si="57"/>
        <v>0</v>
      </c>
      <c r="BW73" s="160"/>
      <c r="BX73" s="146"/>
      <c r="BY73" s="146"/>
      <c r="BZ73" s="146"/>
      <c r="CA73" s="146"/>
      <c r="CB73" s="138">
        <f t="shared" si="38"/>
        <v>0</v>
      </c>
      <c r="CC73" s="160"/>
      <c r="CD73" s="146"/>
      <c r="CE73" s="146"/>
      <c r="CF73" s="146"/>
      <c r="CG73" s="146"/>
      <c r="CH73" s="138">
        <f t="shared" si="52"/>
        <v>0</v>
      </c>
      <c r="CI73" s="160"/>
      <c r="CJ73" s="146"/>
      <c r="CK73" s="146"/>
      <c r="CL73" s="146"/>
      <c r="CM73" s="146"/>
      <c r="CN73" s="138">
        <f t="shared" si="39"/>
        <v>0</v>
      </c>
      <c r="CO73" s="172"/>
      <c r="CP73" s="137"/>
      <c r="CQ73" s="137"/>
      <c r="CR73" s="137"/>
      <c r="CS73" s="137"/>
      <c r="CT73" s="138">
        <f t="shared" si="58"/>
        <v>0</v>
      </c>
      <c r="CU73" s="160"/>
      <c r="CV73" s="146"/>
      <c r="CW73" s="146"/>
      <c r="CX73" s="146"/>
      <c r="CY73" s="146"/>
      <c r="CZ73" s="138">
        <f t="shared" si="40"/>
        <v>0</v>
      </c>
      <c r="DA73" s="172">
        <f t="shared" si="41"/>
        <v>0</v>
      </c>
      <c r="DB73" s="137">
        <f t="shared" si="42"/>
        <v>0</v>
      </c>
      <c r="DC73" s="137">
        <f t="shared" si="43"/>
        <v>0</v>
      </c>
      <c r="DD73" s="137">
        <f t="shared" si="44"/>
        <v>0</v>
      </c>
      <c r="DE73" s="137">
        <f t="shared" si="45"/>
        <v>49600</v>
      </c>
      <c r="DF73" s="173">
        <f t="shared" si="46"/>
        <v>49600</v>
      </c>
      <c r="DG73" s="172">
        <f t="shared" si="47"/>
        <v>0</v>
      </c>
      <c r="DH73" s="137">
        <f t="shared" si="48"/>
        <v>0</v>
      </c>
      <c r="DI73" s="137">
        <f t="shared" si="49"/>
        <v>0</v>
      </c>
      <c r="DJ73" s="137">
        <f t="shared" si="50"/>
        <v>0</v>
      </c>
      <c r="DK73" s="137">
        <f t="shared" si="51"/>
        <v>0</v>
      </c>
      <c r="DL73" s="173">
        <f t="shared" si="59"/>
        <v>0</v>
      </c>
      <c r="DM73" s="140"/>
      <c r="DN73" s="220"/>
      <c r="DO73" s="220"/>
      <c r="DP73" s="220"/>
      <c r="DQ73" s="140"/>
      <c r="DR73" s="141"/>
      <c r="DS73" s="142"/>
      <c r="DT73" s="146"/>
      <c r="DU73" s="142"/>
      <c r="DV73" s="144"/>
      <c r="DW73" s="145"/>
      <c r="DX73" s="142"/>
      <c r="DY73" s="144"/>
      <c r="EA73" s="172"/>
      <c r="EB73" s="137"/>
      <c r="EC73" s="137"/>
      <c r="ED73" s="512"/>
      <c r="EE73" s="513"/>
      <c r="EG73" s="495"/>
      <c r="EH73" s="76"/>
      <c r="EI73" s="466"/>
      <c r="EJ73" s="76"/>
      <c r="EK73" s="500"/>
      <c r="EL73" s="81"/>
      <c r="EM73" s="76"/>
      <c r="EN73" s="76"/>
      <c r="EO73" s="76"/>
      <c r="EP73" s="496"/>
      <c r="EQ73" s="81"/>
      <c r="ER73" s="76"/>
      <c r="ES73" s="76"/>
      <c r="ET73" s="76"/>
      <c r="EU73" s="496"/>
    </row>
    <row r="74" spans="1:151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53"/>
        <v>0</v>
      </c>
      <c r="O74" s="366"/>
      <c r="P74" s="174"/>
      <c r="Q74" s="174"/>
      <c r="R74" s="174"/>
      <c r="S74" s="174"/>
      <c r="T74" s="367">
        <f t="shared" si="32"/>
        <v>0</v>
      </c>
      <c r="U74" s="172"/>
      <c r="V74" s="137"/>
      <c r="W74" s="137"/>
      <c r="X74" s="137"/>
      <c r="Y74" s="137">
        <v>89600</v>
      </c>
      <c r="Z74" s="138">
        <f t="shared" si="54"/>
        <v>89600</v>
      </c>
      <c r="AA74" s="160"/>
      <c r="AB74" s="146"/>
      <c r="AC74" s="146"/>
      <c r="AD74" s="146"/>
      <c r="AE74" s="146"/>
      <c r="AF74" s="138">
        <f t="shared" si="55"/>
        <v>0</v>
      </c>
      <c r="AG74" s="160"/>
      <c r="AH74" s="146"/>
      <c r="AI74" s="146"/>
      <c r="AJ74" s="146"/>
      <c r="AK74" s="146"/>
      <c r="AL74" s="138">
        <f t="shared" si="33"/>
        <v>0</v>
      </c>
      <c r="AM74" s="160"/>
      <c r="AN74" s="146"/>
      <c r="AO74" s="146"/>
      <c r="AP74" s="146"/>
      <c r="AQ74" s="146"/>
      <c r="AR74" s="138">
        <f t="shared" si="34"/>
        <v>0</v>
      </c>
      <c r="AS74" s="205"/>
      <c r="AT74" s="146"/>
      <c r="AU74" s="146"/>
      <c r="AV74" s="146"/>
      <c r="AW74" s="146"/>
      <c r="AX74" s="138">
        <f t="shared" si="35"/>
        <v>0</v>
      </c>
      <c r="AY74" s="160"/>
      <c r="AZ74" s="146"/>
      <c r="BA74" s="146"/>
      <c r="BB74" s="146"/>
      <c r="BC74" s="146"/>
      <c r="BD74" s="138">
        <f t="shared" si="36"/>
        <v>0</v>
      </c>
      <c r="BE74" s="160"/>
      <c r="BF74" s="146"/>
      <c r="BG74" s="146"/>
      <c r="BH74" s="146"/>
      <c r="BI74" s="146"/>
      <c r="BJ74" s="138">
        <f t="shared" si="56"/>
        <v>0</v>
      </c>
      <c r="BK74" s="160"/>
      <c r="BL74" s="146"/>
      <c r="BM74" s="146"/>
      <c r="BN74" s="146"/>
      <c r="BO74" s="146"/>
      <c r="BP74" s="138">
        <f t="shared" si="37"/>
        <v>0</v>
      </c>
      <c r="BQ74" s="160"/>
      <c r="BR74" s="146"/>
      <c r="BS74" s="146"/>
      <c r="BT74" s="146"/>
      <c r="BU74" s="146"/>
      <c r="BV74" s="138">
        <f t="shared" si="57"/>
        <v>0</v>
      </c>
      <c r="BW74" s="160"/>
      <c r="BX74" s="146"/>
      <c r="BY74" s="146"/>
      <c r="BZ74" s="146"/>
      <c r="CA74" s="146"/>
      <c r="CB74" s="138">
        <f t="shared" si="38"/>
        <v>0</v>
      </c>
      <c r="CC74" s="160"/>
      <c r="CD74" s="146"/>
      <c r="CE74" s="146"/>
      <c r="CF74" s="146"/>
      <c r="CG74" s="146"/>
      <c r="CH74" s="138">
        <f t="shared" si="52"/>
        <v>0</v>
      </c>
      <c r="CI74" s="160"/>
      <c r="CJ74" s="146"/>
      <c r="CK74" s="146"/>
      <c r="CL74" s="146"/>
      <c r="CM74" s="146"/>
      <c r="CN74" s="138">
        <f t="shared" si="39"/>
        <v>0</v>
      </c>
      <c r="CO74" s="172"/>
      <c r="CP74" s="137"/>
      <c r="CQ74" s="137"/>
      <c r="CR74" s="137"/>
      <c r="CS74" s="137"/>
      <c r="CT74" s="138">
        <f t="shared" si="58"/>
        <v>0</v>
      </c>
      <c r="CU74" s="160"/>
      <c r="CV74" s="146"/>
      <c r="CW74" s="146"/>
      <c r="CX74" s="146"/>
      <c r="CY74" s="146"/>
      <c r="CZ74" s="138">
        <f t="shared" si="40"/>
        <v>0</v>
      </c>
      <c r="DA74" s="172">
        <f t="shared" si="41"/>
        <v>0</v>
      </c>
      <c r="DB74" s="137">
        <f t="shared" si="42"/>
        <v>0</v>
      </c>
      <c r="DC74" s="137">
        <f t="shared" si="43"/>
        <v>0</v>
      </c>
      <c r="DD74" s="137">
        <f t="shared" si="44"/>
        <v>0</v>
      </c>
      <c r="DE74" s="137">
        <f t="shared" si="45"/>
        <v>89600</v>
      </c>
      <c r="DF74" s="173">
        <f t="shared" si="46"/>
        <v>89600</v>
      </c>
      <c r="DG74" s="172">
        <f t="shared" si="47"/>
        <v>0</v>
      </c>
      <c r="DH74" s="137">
        <f t="shared" si="48"/>
        <v>0</v>
      </c>
      <c r="DI74" s="137">
        <f t="shared" si="49"/>
        <v>0</v>
      </c>
      <c r="DJ74" s="137">
        <f t="shared" si="50"/>
        <v>0</v>
      </c>
      <c r="DK74" s="137">
        <f t="shared" si="51"/>
        <v>0</v>
      </c>
      <c r="DL74" s="173">
        <f t="shared" si="59"/>
        <v>0</v>
      </c>
      <c r="DM74" s="140"/>
      <c r="DN74" s="220"/>
      <c r="DO74" s="220"/>
      <c r="DP74" s="220"/>
      <c r="DQ74" s="140"/>
      <c r="DR74" s="141"/>
      <c r="DS74" s="142"/>
      <c r="DT74" s="146"/>
      <c r="DU74" s="142"/>
      <c r="DV74" s="144"/>
      <c r="DW74" s="145"/>
      <c r="DX74" s="142"/>
      <c r="DY74" s="144"/>
      <c r="EA74" s="172"/>
      <c r="EB74" s="137"/>
      <c r="EC74" s="137"/>
      <c r="ED74" s="512"/>
      <c r="EE74" s="513"/>
      <c r="EG74" s="495"/>
      <c r="EH74" s="76"/>
      <c r="EI74" s="466"/>
      <c r="EJ74" s="76"/>
      <c r="EK74" s="500"/>
      <c r="EL74" s="81"/>
      <c r="EM74" s="76"/>
      <c r="EN74" s="76"/>
      <c r="EO74" s="76"/>
      <c r="EP74" s="496"/>
      <c r="EQ74" s="81"/>
      <c r="ER74" s="76"/>
      <c r="ES74" s="76"/>
      <c r="ET74" s="76"/>
      <c r="EU74" s="496"/>
    </row>
    <row r="75" spans="1:151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53"/>
        <v>0</v>
      </c>
      <c r="O75" s="366"/>
      <c r="P75" s="174"/>
      <c r="Q75" s="174"/>
      <c r="R75" s="174"/>
      <c r="S75" s="174"/>
      <c r="T75" s="367">
        <f t="shared" si="32"/>
        <v>0</v>
      </c>
      <c r="U75" s="172"/>
      <c r="V75" s="137"/>
      <c r="W75" s="137"/>
      <c r="X75" s="137"/>
      <c r="Y75" s="137">
        <v>84000</v>
      </c>
      <c r="Z75" s="138">
        <f t="shared" si="54"/>
        <v>84000</v>
      </c>
      <c r="AA75" s="160"/>
      <c r="AB75" s="146"/>
      <c r="AC75" s="146"/>
      <c r="AD75" s="146"/>
      <c r="AE75" s="146"/>
      <c r="AF75" s="138">
        <f t="shared" si="55"/>
        <v>0</v>
      </c>
      <c r="AG75" s="160"/>
      <c r="AH75" s="146"/>
      <c r="AI75" s="146"/>
      <c r="AJ75" s="146"/>
      <c r="AK75" s="146"/>
      <c r="AL75" s="138">
        <f t="shared" si="33"/>
        <v>0</v>
      </c>
      <c r="AM75" s="160"/>
      <c r="AN75" s="146"/>
      <c r="AO75" s="146"/>
      <c r="AP75" s="146"/>
      <c r="AQ75" s="146"/>
      <c r="AR75" s="138">
        <f t="shared" si="34"/>
        <v>0</v>
      </c>
      <c r="AS75" s="205"/>
      <c r="AT75" s="146"/>
      <c r="AU75" s="146"/>
      <c r="AV75" s="146"/>
      <c r="AW75" s="146"/>
      <c r="AX75" s="138">
        <f t="shared" si="35"/>
        <v>0</v>
      </c>
      <c r="AY75" s="160"/>
      <c r="AZ75" s="146"/>
      <c r="BA75" s="146"/>
      <c r="BB75" s="146"/>
      <c r="BC75" s="146"/>
      <c r="BD75" s="138">
        <f t="shared" si="36"/>
        <v>0</v>
      </c>
      <c r="BE75" s="160"/>
      <c r="BF75" s="146"/>
      <c r="BG75" s="146"/>
      <c r="BH75" s="146"/>
      <c r="BI75" s="146"/>
      <c r="BJ75" s="138">
        <f t="shared" si="56"/>
        <v>0</v>
      </c>
      <c r="BK75" s="160"/>
      <c r="BL75" s="146"/>
      <c r="BM75" s="146"/>
      <c r="BN75" s="146"/>
      <c r="BO75" s="146"/>
      <c r="BP75" s="138">
        <f t="shared" si="37"/>
        <v>0</v>
      </c>
      <c r="BQ75" s="160"/>
      <c r="BR75" s="146"/>
      <c r="BS75" s="146"/>
      <c r="BT75" s="146"/>
      <c r="BU75" s="146"/>
      <c r="BV75" s="138">
        <f t="shared" si="57"/>
        <v>0</v>
      </c>
      <c r="BW75" s="160"/>
      <c r="BX75" s="146"/>
      <c r="BY75" s="146"/>
      <c r="BZ75" s="146"/>
      <c r="CA75" s="146"/>
      <c r="CB75" s="138">
        <f t="shared" si="38"/>
        <v>0</v>
      </c>
      <c r="CC75" s="160"/>
      <c r="CD75" s="146"/>
      <c r="CE75" s="146"/>
      <c r="CF75" s="146"/>
      <c r="CG75" s="146"/>
      <c r="CH75" s="138">
        <f t="shared" si="52"/>
        <v>0</v>
      </c>
      <c r="CI75" s="160"/>
      <c r="CJ75" s="146"/>
      <c r="CK75" s="146"/>
      <c r="CL75" s="146"/>
      <c r="CM75" s="146"/>
      <c r="CN75" s="138">
        <f t="shared" si="39"/>
        <v>0</v>
      </c>
      <c r="CO75" s="172"/>
      <c r="CP75" s="137"/>
      <c r="CQ75" s="137"/>
      <c r="CR75" s="137"/>
      <c r="CS75" s="137"/>
      <c r="CT75" s="138">
        <f t="shared" si="58"/>
        <v>0</v>
      </c>
      <c r="CU75" s="160"/>
      <c r="CV75" s="146"/>
      <c r="CW75" s="146"/>
      <c r="CX75" s="146"/>
      <c r="CY75" s="146"/>
      <c r="CZ75" s="138">
        <f t="shared" si="40"/>
        <v>0</v>
      </c>
      <c r="DA75" s="172">
        <f t="shared" si="41"/>
        <v>0</v>
      </c>
      <c r="DB75" s="137">
        <f t="shared" si="42"/>
        <v>0</v>
      </c>
      <c r="DC75" s="137">
        <f t="shared" si="43"/>
        <v>0</v>
      </c>
      <c r="DD75" s="137">
        <f t="shared" si="44"/>
        <v>0</v>
      </c>
      <c r="DE75" s="137">
        <f t="shared" si="45"/>
        <v>84000</v>
      </c>
      <c r="DF75" s="173">
        <f t="shared" si="46"/>
        <v>84000</v>
      </c>
      <c r="DG75" s="172">
        <f t="shared" si="47"/>
        <v>0</v>
      </c>
      <c r="DH75" s="137">
        <f t="shared" si="48"/>
        <v>0</v>
      </c>
      <c r="DI75" s="137">
        <f t="shared" si="49"/>
        <v>0</v>
      </c>
      <c r="DJ75" s="137">
        <f t="shared" si="50"/>
        <v>0</v>
      </c>
      <c r="DK75" s="137">
        <f t="shared" si="51"/>
        <v>0</v>
      </c>
      <c r="DL75" s="173">
        <f t="shared" si="59"/>
        <v>0</v>
      </c>
      <c r="DM75" s="140"/>
      <c r="DN75" s="220"/>
      <c r="DO75" s="220"/>
      <c r="DP75" s="220"/>
      <c r="DQ75" s="140"/>
      <c r="DR75" s="141"/>
      <c r="DS75" s="142"/>
      <c r="DT75" s="146"/>
      <c r="DU75" s="142"/>
      <c r="DV75" s="144"/>
      <c r="DW75" s="145">
        <v>1224</v>
      </c>
      <c r="DX75" s="142" t="s">
        <v>5274</v>
      </c>
      <c r="DY75" s="144">
        <v>44719</v>
      </c>
      <c r="EA75" s="172"/>
      <c r="EB75" s="137"/>
      <c r="EC75" s="137"/>
      <c r="ED75" s="512"/>
      <c r="EE75" s="513"/>
      <c r="EG75" s="495"/>
      <c r="EH75" s="76"/>
      <c r="EI75" s="466"/>
      <c r="EJ75" s="76"/>
      <c r="EK75" s="500"/>
      <c r="EL75" s="81"/>
      <c r="EM75" s="76"/>
      <c r="EN75" s="76"/>
      <c r="EO75" s="76"/>
      <c r="EP75" s="496"/>
      <c r="EQ75" s="81"/>
      <c r="ER75" s="76"/>
      <c r="ES75" s="76"/>
      <c r="ET75" s="76"/>
      <c r="EU75" s="496"/>
    </row>
    <row r="76" spans="1:151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53"/>
        <v>0</v>
      </c>
      <c r="O76" s="366"/>
      <c r="P76" s="174"/>
      <c r="Q76" s="174"/>
      <c r="R76" s="174"/>
      <c r="S76" s="174"/>
      <c r="T76" s="367">
        <f t="shared" si="32"/>
        <v>0</v>
      </c>
      <c r="U76" s="172"/>
      <c r="V76" s="137"/>
      <c r="W76" s="137"/>
      <c r="X76" s="137"/>
      <c r="Y76" s="137">
        <v>32000</v>
      </c>
      <c r="Z76" s="138">
        <f t="shared" si="54"/>
        <v>32000</v>
      </c>
      <c r="AA76" s="160"/>
      <c r="AB76" s="146"/>
      <c r="AC76" s="146"/>
      <c r="AD76" s="146"/>
      <c r="AE76" s="146"/>
      <c r="AF76" s="138">
        <f t="shared" si="55"/>
        <v>0</v>
      </c>
      <c r="AG76" s="160"/>
      <c r="AH76" s="146"/>
      <c r="AI76" s="146"/>
      <c r="AJ76" s="146"/>
      <c r="AK76" s="146"/>
      <c r="AL76" s="138">
        <f t="shared" si="33"/>
        <v>0</v>
      </c>
      <c r="AM76" s="160"/>
      <c r="AN76" s="146"/>
      <c r="AO76" s="146"/>
      <c r="AP76" s="146"/>
      <c r="AQ76" s="146"/>
      <c r="AR76" s="138">
        <f t="shared" si="34"/>
        <v>0</v>
      </c>
      <c r="AS76" s="205"/>
      <c r="AT76" s="146"/>
      <c r="AU76" s="146"/>
      <c r="AV76" s="146"/>
      <c r="AW76" s="146"/>
      <c r="AX76" s="138">
        <f t="shared" si="35"/>
        <v>0</v>
      </c>
      <c r="AY76" s="160"/>
      <c r="AZ76" s="146"/>
      <c r="BA76" s="146"/>
      <c r="BB76" s="146"/>
      <c r="BC76" s="146"/>
      <c r="BD76" s="138">
        <f t="shared" si="36"/>
        <v>0</v>
      </c>
      <c r="BE76" s="160"/>
      <c r="BF76" s="146"/>
      <c r="BG76" s="146"/>
      <c r="BH76" s="146"/>
      <c r="BI76" s="146"/>
      <c r="BJ76" s="138">
        <f t="shared" si="56"/>
        <v>0</v>
      </c>
      <c r="BK76" s="160"/>
      <c r="BL76" s="146"/>
      <c r="BM76" s="146"/>
      <c r="BN76" s="146"/>
      <c r="BO76" s="146"/>
      <c r="BP76" s="138">
        <f t="shared" si="37"/>
        <v>0</v>
      </c>
      <c r="BQ76" s="160"/>
      <c r="BR76" s="146"/>
      <c r="BS76" s="146"/>
      <c r="BT76" s="146"/>
      <c r="BU76" s="146"/>
      <c r="BV76" s="138">
        <f t="shared" si="57"/>
        <v>0</v>
      </c>
      <c r="BW76" s="160"/>
      <c r="BX76" s="146"/>
      <c r="BY76" s="146"/>
      <c r="BZ76" s="146"/>
      <c r="CA76" s="146"/>
      <c r="CB76" s="138">
        <f t="shared" si="38"/>
        <v>0</v>
      </c>
      <c r="CC76" s="160"/>
      <c r="CD76" s="146"/>
      <c r="CE76" s="146"/>
      <c r="CF76" s="146"/>
      <c r="CG76" s="146"/>
      <c r="CH76" s="138">
        <f t="shared" si="52"/>
        <v>0</v>
      </c>
      <c r="CI76" s="160"/>
      <c r="CJ76" s="146"/>
      <c r="CK76" s="146"/>
      <c r="CL76" s="146"/>
      <c r="CM76" s="146"/>
      <c r="CN76" s="138">
        <f t="shared" si="39"/>
        <v>0</v>
      </c>
      <c r="CO76" s="172"/>
      <c r="CP76" s="137"/>
      <c r="CQ76" s="137"/>
      <c r="CR76" s="137"/>
      <c r="CS76" s="137"/>
      <c r="CT76" s="138">
        <f t="shared" si="58"/>
        <v>0</v>
      </c>
      <c r="CU76" s="160"/>
      <c r="CV76" s="146"/>
      <c r="CW76" s="146"/>
      <c r="CX76" s="146"/>
      <c r="CY76" s="146"/>
      <c r="CZ76" s="138">
        <f t="shared" si="40"/>
        <v>0</v>
      </c>
      <c r="DA76" s="172">
        <f t="shared" si="41"/>
        <v>0</v>
      </c>
      <c r="DB76" s="137">
        <f t="shared" si="42"/>
        <v>0</v>
      </c>
      <c r="DC76" s="137">
        <f t="shared" si="43"/>
        <v>0</v>
      </c>
      <c r="DD76" s="137">
        <f t="shared" si="44"/>
        <v>0</v>
      </c>
      <c r="DE76" s="137">
        <f t="shared" si="45"/>
        <v>32000</v>
      </c>
      <c r="DF76" s="173">
        <f t="shared" si="46"/>
        <v>32000</v>
      </c>
      <c r="DG76" s="172">
        <f t="shared" si="47"/>
        <v>0</v>
      </c>
      <c r="DH76" s="137">
        <f t="shared" si="48"/>
        <v>0</v>
      </c>
      <c r="DI76" s="137">
        <f t="shared" si="49"/>
        <v>0</v>
      </c>
      <c r="DJ76" s="137">
        <f t="shared" si="50"/>
        <v>0</v>
      </c>
      <c r="DK76" s="137">
        <f t="shared" si="51"/>
        <v>0</v>
      </c>
      <c r="DL76" s="173">
        <f t="shared" si="59"/>
        <v>0</v>
      </c>
      <c r="DM76" s="140"/>
      <c r="DN76" s="220"/>
      <c r="DO76" s="220"/>
      <c r="DP76" s="220"/>
      <c r="DQ76" s="140"/>
      <c r="DR76" s="141"/>
      <c r="DS76" s="142"/>
      <c r="DT76" s="146"/>
      <c r="DU76" s="142"/>
      <c r="DV76" s="144"/>
      <c r="DW76" s="145"/>
      <c r="DX76" s="142"/>
      <c r="DY76" s="144"/>
      <c r="EA76" s="172"/>
      <c r="EB76" s="137"/>
      <c r="EC76" s="137"/>
      <c r="ED76" s="512"/>
      <c r="EE76" s="513"/>
      <c r="EG76" s="495"/>
      <c r="EH76" s="76"/>
      <c r="EI76" s="466"/>
      <c r="EJ76" s="76"/>
      <c r="EK76" s="500"/>
      <c r="EL76" s="81"/>
      <c r="EM76" s="76"/>
      <c r="EN76" s="76"/>
      <c r="EO76" s="76"/>
      <c r="EP76" s="496"/>
      <c r="EQ76" s="81"/>
      <c r="ER76" s="76"/>
      <c r="ES76" s="76"/>
      <c r="ET76" s="76"/>
      <c r="EU76" s="496"/>
    </row>
    <row r="77" spans="1:151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53"/>
        <v>0</v>
      </c>
      <c r="O77" s="366"/>
      <c r="P77" s="174"/>
      <c r="Q77" s="174"/>
      <c r="R77" s="174"/>
      <c r="S77" s="174"/>
      <c r="T77" s="367">
        <f t="shared" si="32"/>
        <v>0</v>
      </c>
      <c r="U77" s="172"/>
      <c r="V77" s="137"/>
      <c r="W77" s="137"/>
      <c r="X77" s="137"/>
      <c r="Y77" s="137">
        <v>64000</v>
      </c>
      <c r="Z77" s="138">
        <f t="shared" si="54"/>
        <v>64000</v>
      </c>
      <c r="AA77" s="160"/>
      <c r="AB77" s="146"/>
      <c r="AC77" s="146"/>
      <c r="AD77" s="146"/>
      <c r="AE77" s="146"/>
      <c r="AF77" s="138">
        <f t="shared" si="55"/>
        <v>0</v>
      </c>
      <c r="AG77" s="160"/>
      <c r="AH77" s="146"/>
      <c r="AI77" s="146"/>
      <c r="AJ77" s="146"/>
      <c r="AK77" s="146"/>
      <c r="AL77" s="138">
        <f t="shared" si="33"/>
        <v>0</v>
      </c>
      <c r="AM77" s="160"/>
      <c r="AN77" s="146"/>
      <c r="AO77" s="146"/>
      <c r="AP77" s="146"/>
      <c r="AQ77" s="146"/>
      <c r="AR77" s="138">
        <f t="shared" si="34"/>
        <v>0</v>
      </c>
      <c r="AS77" s="205"/>
      <c r="AT77" s="146"/>
      <c r="AU77" s="146"/>
      <c r="AV77" s="146"/>
      <c r="AW77" s="146"/>
      <c r="AX77" s="138">
        <f t="shared" si="35"/>
        <v>0</v>
      </c>
      <c r="AY77" s="160"/>
      <c r="AZ77" s="146"/>
      <c r="BA77" s="146"/>
      <c r="BB77" s="146"/>
      <c r="BC77" s="146"/>
      <c r="BD77" s="138">
        <f t="shared" si="36"/>
        <v>0</v>
      </c>
      <c r="BE77" s="160"/>
      <c r="BF77" s="146"/>
      <c r="BG77" s="146"/>
      <c r="BH77" s="146"/>
      <c r="BI77" s="146"/>
      <c r="BJ77" s="138">
        <f t="shared" si="56"/>
        <v>0</v>
      </c>
      <c r="BK77" s="160"/>
      <c r="BL77" s="146"/>
      <c r="BM77" s="146"/>
      <c r="BN77" s="146"/>
      <c r="BO77" s="146"/>
      <c r="BP77" s="138">
        <f t="shared" si="37"/>
        <v>0</v>
      </c>
      <c r="BQ77" s="160"/>
      <c r="BR77" s="146"/>
      <c r="BS77" s="146"/>
      <c r="BT77" s="146"/>
      <c r="BU77" s="146"/>
      <c r="BV77" s="138">
        <f t="shared" si="57"/>
        <v>0</v>
      </c>
      <c r="BW77" s="160"/>
      <c r="BX77" s="146"/>
      <c r="BY77" s="146"/>
      <c r="BZ77" s="146"/>
      <c r="CA77" s="146"/>
      <c r="CB77" s="138">
        <f t="shared" si="38"/>
        <v>0</v>
      </c>
      <c r="CC77" s="160"/>
      <c r="CD77" s="146"/>
      <c r="CE77" s="146"/>
      <c r="CF77" s="146"/>
      <c r="CG77" s="146"/>
      <c r="CH77" s="138">
        <f t="shared" si="52"/>
        <v>0</v>
      </c>
      <c r="CI77" s="160"/>
      <c r="CJ77" s="146"/>
      <c r="CK77" s="146"/>
      <c r="CL77" s="146"/>
      <c r="CM77" s="146"/>
      <c r="CN77" s="138">
        <f t="shared" si="39"/>
        <v>0</v>
      </c>
      <c r="CO77" s="172"/>
      <c r="CP77" s="137"/>
      <c r="CQ77" s="137"/>
      <c r="CR77" s="137"/>
      <c r="CS77" s="137"/>
      <c r="CT77" s="138">
        <f t="shared" si="58"/>
        <v>0</v>
      </c>
      <c r="CU77" s="160"/>
      <c r="CV77" s="146"/>
      <c r="CW77" s="146"/>
      <c r="CX77" s="146"/>
      <c r="CY77" s="146"/>
      <c r="CZ77" s="138">
        <f t="shared" si="40"/>
        <v>0</v>
      </c>
      <c r="DA77" s="172">
        <f t="shared" si="41"/>
        <v>0</v>
      </c>
      <c r="DB77" s="137">
        <f t="shared" si="42"/>
        <v>0</v>
      </c>
      <c r="DC77" s="137">
        <f t="shared" si="43"/>
        <v>0</v>
      </c>
      <c r="DD77" s="137">
        <f t="shared" si="44"/>
        <v>0</v>
      </c>
      <c r="DE77" s="137">
        <f t="shared" si="45"/>
        <v>64000</v>
      </c>
      <c r="DF77" s="173">
        <f t="shared" si="46"/>
        <v>64000</v>
      </c>
      <c r="DG77" s="172">
        <f t="shared" si="47"/>
        <v>0</v>
      </c>
      <c r="DH77" s="137">
        <f t="shared" si="48"/>
        <v>0</v>
      </c>
      <c r="DI77" s="137">
        <f t="shared" si="49"/>
        <v>0</v>
      </c>
      <c r="DJ77" s="137">
        <f t="shared" si="50"/>
        <v>0</v>
      </c>
      <c r="DK77" s="137">
        <f t="shared" si="51"/>
        <v>0</v>
      </c>
      <c r="DL77" s="173">
        <f t="shared" si="59"/>
        <v>0</v>
      </c>
      <c r="DM77" s="140"/>
      <c r="DN77" s="220"/>
      <c r="DO77" s="220"/>
      <c r="DP77" s="220"/>
      <c r="DQ77" s="140"/>
      <c r="DR77" s="141"/>
      <c r="DS77" s="142"/>
      <c r="DT77" s="146"/>
      <c r="DU77" s="142"/>
      <c r="DV77" s="144"/>
      <c r="DW77" s="145"/>
      <c r="DX77" s="142"/>
      <c r="DY77" s="144"/>
      <c r="EA77" s="172"/>
      <c r="EB77" s="137"/>
      <c r="EC77" s="137"/>
      <c r="ED77" s="512"/>
      <c r="EE77" s="513"/>
      <c r="EG77" s="495"/>
      <c r="EH77" s="76"/>
      <c r="EI77" s="466"/>
      <c r="EJ77" s="76"/>
      <c r="EK77" s="500"/>
      <c r="EL77" s="81"/>
      <c r="EM77" s="76"/>
      <c r="EN77" s="76"/>
      <c r="EO77" s="76"/>
      <c r="EP77" s="496"/>
      <c r="EQ77" s="81"/>
      <c r="ER77" s="76"/>
      <c r="ES77" s="76"/>
      <c r="ET77" s="76"/>
      <c r="EU77" s="496"/>
    </row>
    <row r="78" spans="1:151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53"/>
        <v>0</v>
      </c>
      <c r="O78" s="366"/>
      <c r="P78" s="174"/>
      <c r="Q78" s="174"/>
      <c r="R78" s="174"/>
      <c r="S78" s="174"/>
      <c r="T78" s="367">
        <f t="shared" si="32"/>
        <v>0</v>
      </c>
      <c r="U78" s="172"/>
      <c r="V78" s="137"/>
      <c r="W78" s="137"/>
      <c r="X78" s="137"/>
      <c r="Y78" s="137">
        <v>49600</v>
      </c>
      <c r="Z78" s="138">
        <f t="shared" si="54"/>
        <v>49600</v>
      </c>
      <c r="AA78" s="160"/>
      <c r="AB78" s="146"/>
      <c r="AC78" s="146"/>
      <c r="AD78" s="146"/>
      <c r="AE78" s="146"/>
      <c r="AF78" s="138">
        <f t="shared" si="55"/>
        <v>0</v>
      </c>
      <c r="AG78" s="160"/>
      <c r="AH78" s="146"/>
      <c r="AI78" s="146"/>
      <c r="AJ78" s="146"/>
      <c r="AK78" s="146"/>
      <c r="AL78" s="138">
        <f t="shared" si="33"/>
        <v>0</v>
      </c>
      <c r="AM78" s="160"/>
      <c r="AN78" s="146"/>
      <c r="AO78" s="146"/>
      <c r="AP78" s="146"/>
      <c r="AQ78" s="146"/>
      <c r="AR78" s="138">
        <f t="shared" si="34"/>
        <v>0</v>
      </c>
      <c r="AS78" s="205"/>
      <c r="AT78" s="146"/>
      <c r="AU78" s="146"/>
      <c r="AV78" s="146"/>
      <c r="AW78" s="146"/>
      <c r="AX78" s="138">
        <f t="shared" si="35"/>
        <v>0</v>
      </c>
      <c r="AY78" s="160"/>
      <c r="AZ78" s="146"/>
      <c r="BA78" s="146"/>
      <c r="BB78" s="146"/>
      <c r="BC78" s="146"/>
      <c r="BD78" s="138">
        <f t="shared" si="36"/>
        <v>0</v>
      </c>
      <c r="BE78" s="160"/>
      <c r="BF78" s="146"/>
      <c r="BG78" s="146"/>
      <c r="BH78" s="146"/>
      <c r="BI78" s="146"/>
      <c r="BJ78" s="138">
        <f t="shared" si="56"/>
        <v>0</v>
      </c>
      <c r="BK78" s="160"/>
      <c r="BL78" s="146"/>
      <c r="BM78" s="146"/>
      <c r="BN78" s="146"/>
      <c r="BO78" s="146"/>
      <c r="BP78" s="138">
        <f t="shared" si="37"/>
        <v>0</v>
      </c>
      <c r="BQ78" s="160"/>
      <c r="BR78" s="146"/>
      <c r="BS78" s="146"/>
      <c r="BT78" s="146"/>
      <c r="BU78" s="146"/>
      <c r="BV78" s="138">
        <f t="shared" si="57"/>
        <v>0</v>
      </c>
      <c r="BW78" s="160"/>
      <c r="BX78" s="146"/>
      <c r="BY78" s="146"/>
      <c r="BZ78" s="146"/>
      <c r="CA78" s="146"/>
      <c r="CB78" s="138">
        <f t="shared" si="38"/>
        <v>0</v>
      </c>
      <c r="CC78" s="160"/>
      <c r="CD78" s="146"/>
      <c r="CE78" s="146"/>
      <c r="CF78" s="146"/>
      <c r="CG78" s="146"/>
      <c r="CH78" s="138">
        <f t="shared" si="52"/>
        <v>0</v>
      </c>
      <c r="CI78" s="160"/>
      <c r="CJ78" s="146"/>
      <c r="CK78" s="146"/>
      <c r="CL78" s="146"/>
      <c r="CM78" s="146"/>
      <c r="CN78" s="138">
        <f t="shared" si="39"/>
        <v>0</v>
      </c>
      <c r="CO78" s="172"/>
      <c r="CP78" s="137"/>
      <c r="CQ78" s="137"/>
      <c r="CR78" s="137"/>
      <c r="CS78" s="137"/>
      <c r="CT78" s="138">
        <f t="shared" si="58"/>
        <v>0</v>
      </c>
      <c r="CU78" s="160"/>
      <c r="CV78" s="146"/>
      <c r="CW78" s="146"/>
      <c r="CX78" s="146"/>
      <c r="CY78" s="146"/>
      <c r="CZ78" s="138">
        <f t="shared" si="40"/>
        <v>0</v>
      </c>
      <c r="DA78" s="172">
        <f t="shared" si="41"/>
        <v>0</v>
      </c>
      <c r="DB78" s="137">
        <f t="shared" si="42"/>
        <v>0</v>
      </c>
      <c r="DC78" s="137">
        <f t="shared" si="43"/>
        <v>0</v>
      </c>
      <c r="DD78" s="137">
        <f t="shared" si="44"/>
        <v>0</v>
      </c>
      <c r="DE78" s="137">
        <f t="shared" si="45"/>
        <v>49600</v>
      </c>
      <c r="DF78" s="173">
        <f t="shared" si="46"/>
        <v>49600</v>
      </c>
      <c r="DG78" s="172">
        <f t="shared" si="47"/>
        <v>0</v>
      </c>
      <c r="DH78" s="137">
        <f t="shared" si="48"/>
        <v>0</v>
      </c>
      <c r="DI78" s="137">
        <f t="shared" si="49"/>
        <v>0</v>
      </c>
      <c r="DJ78" s="137">
        <f t="shared" si="50"/>
        <v>0</v>
      </c>
      <c r="DK78" s="137">
        <f t="shared" si="51"/>
        <v>0</v>
      </c>
      <c r="DL78" s="173">
        <f t="shared" si="59"/>
        <v>0</v>
      </c>
      <c r="DM78" s="140"/>
      <c r="DN78" s="220"/>
      <c r="DO78" s="220"/>
      <c r="DP78" s="220"/>
      <c r="DQ78" s="140"/>
      <c r="DR78" s="141"/>
      <c r="DS78" s="142"/>
      <c r="DT78" s="146"/>
      <c r="DU78" s="142"/>
      <c r="DV78" s="144"/>
      <c r="DW78" s="145"/>
      <c r="DX78" s="142"/>
      <c r="DY78" s="144"/>
      <c r="EA78" s="172"/>
      <c r="EB78" s="137"/>
      <c r="EC78" s="137"/>
      <c r="ED78" s="512"/>
      <c r="EE78" s="513"/>
      <c r="EG78" s="495"/>
      <c r="EH78" s="76"/>
      <c r="EI78" s="466"/>
      <c r="EJ78" s="76"/>
      <c r="EK78" s="500"/>
      <c r="EL78" s="81"/>
      <c r="EM78" s="76"/>
      <c r="EN78" s="76"/>
      <c r="EO78" s="76"/>
      <c r="EP78" s="496"/>
      <c r="EQ78" s="81"/>
      <c r="ER78" s="76"/>
      <c r="ES78" s="76"/>
      <c r="ET78" s="76"/>
      <c r="EU78" s="496"/>
    </row>
    <row r="79" spans="1:151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53"/>
        <v>0</v>
      </c>
      <c r="O79" s="366"/>
      <c r="P79" s="174"/>
      <c r="Q79" s="174"/>
      <c r="R79" s="174"/>
      <c r="S79" s="174"/>
      <c r="T79" s="367">
        <f t="shared" si="32"/>
        <v>0</v>
      </c>
      <c r="U79" s="172"/>
      <c r="V79" s="137"/>
      <c r="W79" s="137"/>
      <c r="X79" s="137"/>
      <c r="Y79" s="137">
        <v>68800</v>
      </c>
      <c r="Z79" s="138">
        <f t="shared" si="54"/>
        <v>68800</v>
      </c>
      <c r="AA79" s="160"/>
      <c r="AB79" s="146"/>
      <c r="AC79" s="146"/>
      <c r="AD79" s="146"/>
      <c r="AE79" s="146"/>
      <c r="AF79" s="138">
        <f t="shared" si="55"/>
        <v>0</v>
      </c>
      <c r="AG79" s="160"/>
      <c r="AH79" s="146"/>
      <c r="AI79" s="146"/>
      <c r="AJ79" s="146"/>
      <c r="AK79" s="146"/>
      <c r="AL79" s="138">
        <f t="shared" si="33"/>
        <v>0</v>
      </c>
      <c r="AM79" s="160"/>
      <c r="AN79" s="146"/>
      <c r="AO79" s="146"/>
      <c r="AP79" s="146"/>
      <c r="AQ79" s="146"/>
      <c r="AR79" s="138">
        <f t="shared" si="34"/>
        <v>0</v>
      </c>
      <c r="AS79" s="205"/>
      <c r="AT79" s="146"/>
      <c r="AU79" s="146"/>
      <c r="AV79" s="146"/>
      <c r="AW79" s="146"/>
      <c r="AX79" s="138">
        <f t="shared" si="35"/>
        <v>0</v>
      </c>
      <c r="AY79" s="160"/>
      <c r="AZ79" s="146"/>
      <c r="BA79" s="146"/>
      <c r="BB79" s="146"/>
      <c r="BC79" s="146"/>
      <c r="BD79" s="138">
        <f t="shared" si="36"/>
        <v>0</v>
      </c>
      <c r="BE79" s="160"/>
      <c r="BF79" s="146"/>
      <c r="BG79" s="146"/>
      <c r="BH79" s="146"/>
      <c r="BI79" s="146"/>
      <c r="BJ79" s="138">
        <f t="shared" si="56"/>
        <v>0</v>
      </c>
      <c r="BK79" s="160"/>
      <c r="BL79" s="146"/>
      <c r="BM79" s="146"/>
      <c r="BN79" s="146"/>
      <c r="BO79" s="146"/>
      <c r="BP79" s="138">
        <f t="shared" si="37"/>
        <v>0</v>
      </c>
      <c r="BQ79" s="160"/>
      <c r="BR79" s="146"/>
      <c r="BS79" s="146"/>
      <c r="BT79" s="146"/>
      <c r="BU79" s="146"/>
      <c r="BV79" s="138">
        <f t="shared" si="57"/>
        <v>0</v>
      </c>
      <c r="BW79" s="160"/>
      <c r="BX79" s="146"/>
      <c r="BY79" s="146"/>
      <c r="BZ79" s="146"/>
      <c r="CA79" s="146"/>
      <c r="CB79" s="138">
        <f t="shared" si="38"/>
        <v>0</v>
      </c>
      <c r="CC79" s="160"/>
      <c r="CD79" s="146"/>
      <c r="CE79" s="146"/>
      <c r="CF79" s="146"/>
      <c r="CG79" s="146"/>
      <c r="CH79" s="138">
        <f t="shared" si="52"/>
        <v>0</v>
      </c>
      <c r="CI79" s="160"/>
      <c r="CJ79" s="146"/>
      <c r="CK79" s="146"/>
      <c r="CL79" s="146"/>
      <c r="CM79" s="146"/>
      <c r="CN79" s="138">
        <f t="shared" si="39"/>
        <v>0</v>
      </c>
      <c r="CO79" s="172"/>
      <c r="CP79" s="137"/>
      <c r="CQ79" s="137"/>
      <c r="CR79" s="137"/>
      <c r="CS79" s="137"/>
      <c r="CT79" s="138">
        <f t="shared" si="58"/>
        <v>0</v>
      </c>
      <c r="CU79" s="160"/>
      <c r="CV79" s="146"/>
      <c r="CW79" s="146"/>
      <c r="CX79" s="146"/>
      <c r="CY79" s="146"/>
      <c r="CZ79" s="138">
        <f t="shared" si="40"/>
        <v>0</v>
      </c>
      <c r="DA79" s="172">
        <f t="shared" si="41"/>
        <v>0</v>
      </c>
      <c r="DB79" s="137">
        <f t="shared" si="42"/>
        <v>0</v>
      </c>
      <c r="DC79" s="137">
        <f t="shared" si="43"/>
        <v>0</v>
      </c>
      <c r="DD79" s="137">
        <f t="shared" si="44"/>
        <v>0</v>
      </c>
      <c r="DE79" s="137">
        <f t="shared" si="45"/>
        <v>68800</v>
      </c>
      <c r="DF79" s="173">
        <f t="shared" si="46"/>
        <v>68800</v>
      </c>
      <c r="DG79" s="172">
        <f t="shared" si="47"/>
        <v>0</v>
      </c>
      <c r="DH79" s="137">
        <f t="shared" si="48"/>
        <v>0</v>
      </c>
      <c r="DI79" s="137">
        <f t="shared" si="49"/>
        <v>0</v>
      </c>
      <c r="DJ79" s="137">
        <f t="shared" si="50"/>
        <v>0</v>
      </c>
      <c r="DK79" s="137">
        <f t="shared" si="51"/>
        <v>0</v>
      </c>
      <c r="DL79" s="173">
        <f t="shared" si="59"/>
        <v>0</v>
      </c>
      <c r="DM79" s="140"/>
      <c r="DN79" s="220"/>
      <c r="DO79" s="220"/>
      <c r="DP79" s="220"/>
      <c r="DQ79" s="140"/>
      <c r="DR79" s="141"/>
      <c r="DS79" s="142"/>
      <c r="DT79" s="146"/>
      <c r="DU79" s="142"/>
      <c r="DV79" s="144"/>
      <c r="DW79" s="145"/>
      <c r="DX79" s="142"/>
      <c r="DY79" s="144"/>
      <c r="EA79" s="172"/>
      <c r="EB79" s="137"/>
      <c r="EC79" s="137"/>
      <c r="ED79" s="512"/>
      <c r="EE79" s="513"/>
      <c r="EG79" s="495"/>
      <c r="EH79" s="76"/>
      <c r="EI79" s="466"/>
      <c r="EJ79" s="76"/>
      <c r="EK79" s="500"/>
      <c r="EL79" s="81"/>
      <c r="EM79" s="76"/>
      <c r="EN79" s="76"/>
      <c r="EO79" s="76"/>
      <c r="EP79" s="496"/>
      <c r="EQ79" s="81"/>
      <c r="ER79" s="76"/>
      <c r="ES79" s="76"/>
      <c r="ET79" s="76"/>
      <c r="EU79" s="496"/>
    </row>
    <row r="80" spans="1:151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53"/>
        <v>0</v>
      </c>
      <c r="O80" s="366"/>
      <c r="P80" s="174"/>
      <c r="Q80" s="174"/>
      <c r="R80" s="174"/>
      <c r="S80" s="174"/>
      <c r="T80" s="367">
        <f t="shared" si="32"/>
        <v>0</v>
      </c>
      <c r="U80" s="172"/>
      <c r="V80" s="137"/>
      <c r="W80" s="137"/>
      <c r="X80" s="137"/>
      <c r="Y80" s="137">
        <v>49600</v>
      </c>
      <c r="Z80" s="138">
        <f t="shared" si="54"/>
        <v>49600</v>
      </c>
      <c r="AA80" s="160"/>
      <c r="AB80" s="146"/>
      <c r="AC80" s="146"/>
      <c r="AD80" s="146"/>
      <c r="AE80" s="146"/>
      <c r="AF80" s="138">
        <f t="shared" si="55"/>
        <v>0</v>
      </c>
      <c r="AG80" s="160"/>
      <c r="AH80" s="146"/>
      <c r="AI80" s="146"/>
      <c r="AJ80" s="146"/>
      <c r="AK80" s="146"/>
      <c r="AL80" s="138">
        <f t="shared" si="33"/>
        <v>0</v>
      </c>
      <c r="AM80" s="160"/>
      <c r="AN80" s="146"/>
      <c r="AO80" s="146"/>
      <c r="AP80" s="146"/>
      <c r="AQ80" s="146"/>
      <c r="AR80" s="138">
        <f t="shared" si="34"/>
        <v>0</v>
      </c>
      <c r="AS80" s="205"/>
      <c r="AT80" s="146"/>
      <c r="AU80" s="146"/>
      <c r="AV80" s="146"/>
      <c r="AW80" s="146"/>
      <c r="AX80" s="138">
        <f t="shared" si="35"/>
        <v>0</v>
      </c>
      <c r="AY80" s="160"/>
      <c r="AZ80" s="146"/>
      <c r="BA80" s="146"/>
      <c r="BB80" s="146"/>
      <c r="BC80" s="146"/>
      <c r="BD80" s="138">
        <f t="shared" si="36"/>
        <v>0</v>
      </c>
      <c r="BE80" s="160"/>
      <c r="BF80" s="146"/>
      <c r="BG80" s="146"/>
      <c r="BH80" s="146"/>
      <c r="BI80" s="146"/>
      <c r="BJ80" s="138">
        <f t="shared" si="56"/>
        <v>0</v>
      </c>
      <c r="BK80" s="160"/>
      <c r="BL80" s="146"/>
      <c r="BM80" s="146"/>
      <c r="BN80" s="146"/>
      <c r="BO80" s="146"/>
      <c r="BP80" s="138">
        <f t="shared" si="37"/>
        <v>0</v>
      </c>
      <c r="BQ80" s="160"/>
      <c r="BR80" s="146"/>
      <c r="BS80" s="146"/>
      <c r="BT80" s="146"/>
      <c r="BU80" s="146"/>
      <c r="BV80" s="138">
        <f t="shared" si="57"/>
        <v>0</v>
      </c>
      <c r="BW80" s="160"/>
      <c r="BX80" s="146"/>
      <c r="BY80" s="146"/>
      <c r="BZ80" s="146"/>
      <c r="CA80" s="146"/>
      <c r="CB80" s="138">
        <f t="shared" si="38"/>
        <v>0</v>
      </c>
      <c r="CC80" s="160"/>
      <c r="CD80" s="146"/>
      <c r="CE80" s="146"/>
      <c r="CF80" s="146"/>
      <c r="CG80" s="146"/>
      <c r="CH80" s="138">
        <f t="shared" si="52"/>
        <v>0</v>
      </c>
      <c r="CI80" s="160"/>
      <c r="CJ80" s="146"/>
      <c r="CK80" s="146"/>
      <c r="CL80" s="146"/>
      <c r="CM80" s="146"/>
      <c r="CN80" s="138">
        <f t="shared" si="39"/>
        <v>0</v>
      </c>
      <c r="CO80" s="172"/>
      <c r="CP80" s="137"/>
      <c r="CQ80" s="137"/>
      <c r="CR80" s="137"/>
      <c r="CS80" s="137"/>
      <c r="CT80" s="138">
        <f t="shared" si="58"/>
        <v>0</v>
      </c>
      <c r="CU80" s="160"/>
      <c r="CV80" s="146"/>
      <c r="CW80" s="146"/>
      <c r="CX80" s="146"/>
      <c r="CY80" s="146"/>
      <c r="CZ80" s="138">
        <f t="shared" si="40"/>
        <v>0</v>
      </c>
      <c r="DA80" s="172">
        <f t="shared" si="41"/>
        <v>0</v>
      </c>
      <c r="DB80" s="137">
        <f t="shared" si="42"/>
        <v>0</v>
      </c>
      <c r="DC80" s="137">
        <f t="shared" si="43"/>
        <v>0</v>
      </c>
      <c r="DD80" s="137">
        <f t="shared" si="44"/>
        <v>0</v>
      </c>
      <c r="DE80" s="137">
        <f t="shared" si="45"/>
        <v>49600</v>
      </c>
      <c r="DF80" s="173">
        <f t="shared" si="46"/>
        <v>49600</v>
      </c>
      <c r="DG80" s="172">
        <f t="shared" si="47"/>
        <v>0</v>
      </c>
      <c r="DH80" s="137">
        <f t="shared" si="48"/>
        <v>0</v>
      </c>
      <c r="DI80" s="137">
        <f t="shared" si="49"/>
        <v>0</v>
      </c>
      <c r="DJ80" s="137">
        <f t="shared" si="50"/>
        <v>0</v>
      </c>
      <c r="DK80" s="137">
        <f t="shared" si="51"/>
        <v>0</v>
      </c>
      <c r="DL80" s="173">
        <f t="shared" si="59"/>
        <v>0</v>
      </c>
      <c r="DM80" s="140"/>
      <c r="DN80" s="220"/>
      <c r="DO80" s="220"/>
      <c r="DP80" s="220"/>
      <c r="DQ80" s="140"/>
      <c r="DR80" s="141"/>
      <c r="DS80" s="142"/>
      <c r="DT80" s="146"/>
      <c r="DU80" s="142"/>
      <c r="DV80" s="144"/>
      <c r="DW80" s="145"/>
      <c r="DX80" s="142"/>
      <c r="DY80" s="144"/>
      <c r="EA80" s="172"/>
      <c r="EB80" s="137"/>
      <c r="EC80" s="137"/>
      <c r="ED80" s="512"/>
      <c r="EE80" s="513"/>
      <c r="EG80" s="495"/>
      <c r="EH80" s="76"/>
      <c r="EI80" s="466"/>
      <c r="EJ80" s="76"/>
      <c r="EK80" s="500"/>
      <c r="EL80" s="81"/>
      <c r="EM80" s="76"/>
      <c r="EN80" s="76"/>
      <c r="EO80" s="76"/>
      <c r="EP80" s="496"/>
      <c r="EQ80" s="81"/>
      <c r="ER80" s="76"/>
      <c r="ES80" s="76"/>
      <c r="ET80" s="76"/>
      <c r="EU80" s="496"/>
    </row>
    <row r="81" spans="1:151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53"/>
        <v>0</v>
      </c>
      <c r="O81" s="366"/>
      <c r="P81" s="174"/>
      <c r="Q81" s="174"/>
      <c r="R81" s="174"/>
      <c r="S81" s="174"/>
      <c r="T81" s="367">
        <f t="shared" si="32"/>
        <v>0</v>
      </c>
      <c r="U81" s="172"/>
      <c r="V81" s="137"/>
      <c r="W81" s="137"/>
      <c r="X81" s="137"/>
      <c r="Y81" s="137">
        <v>32000</v>
      </c>
      <c r="Z81" s="138">
        <f t="shared" si="54"/>
        <v>32000</v>
      </c>
      <c r="AA81" s="160"/>
      <c r="AB81" s="146"/>
      <c r="AC81" s="146"/>
      <c r="AD81" s="146"/>
      <c r="AE81" s="146"/>
      <c r="AF81" s="138">
        <f t="shared" si="55"/>
        <v>0</v>
      </c>
      <c r="AG81" s="160"/>
      <c r="AH81" s="146"/>
      <c r="AI81" s="146"/>
      <c r="AJ81" s="146"/>
      <c r="AK81" s="146"/>
      <c r="AL81" s="138">
        <f t="shared" si="33"/>
        <v>0</v>
      </c>
      <c r="AM81" s="160"/>
      <c r="AN81" s="146"/>
      <c r="AO81" s="146"/>
      <c r="AP81" s="146"/>
      <c r="AQ81" s="146"/>
      <c r="AR81" s="138">
        <f t="shared" si="34"/>
        <v>0</v>
      </c>
      <c r="AS81" s="205"/>
      <c r="AT81" s="146"/>
      <c r="AU81" s="146"/>
      <c r="AV81" s="146"/>
      <c r="AW81" s="146"/>
      <c r="AX81" s="138">
        <f t="shared" si="35"/>
        <v>0</v>
      </c>
      <c r="AY81" s="160"/>
      <c r="AZ81" s="146"/>
      <c r="BA81" s="146"/>
      <c r="BB81" s="146"/>
      <c r="BC81" s="146"/>
      <c r="BD81" s="138">
        <f t="shared" si="36"/>
        <v>0</v>
      </c>
      <c r="BE81" s="160"/>
      <c r="BF81" s="146"/>
      <c r="BG81" s="146"/>
      <c r="BH81" s="146"/>
      <c r="BI81" s="146"/>
      <c r="BJ81" s="138">
        <f t="shared" si="56"/>
        <v>0</v>
      </c>
      <c r="BK81" s="160"/>
      <c r="BL81" s="146"/>
      <c r="BM81" s="146"/>
      <c r="BN81" s="146"/>
      <c r="BO81" s="146"/>
      <c r="BP81" s="138">
        <f t="shared" si="37"/>
        <v>0</v>
      </c>
      <c r="BQ81" s="160"/>
      <c r="BR81" s="146"/>
      <c r="BS81" s="146"/>
      <c r="BT81" s="146"/>
      <c r="BU81" s="146"/>
      <c r="BV81" s="138">
        <f t="shared" si="57"/>
        <v>0</v>
      </c>
      <c r="BW81" s="160"/>
      <c r="BX81" s="146"/>
      <c r="BY81" s="146"/>
      <c r="BZ81" s="146"/>
      <c r="CA81" s="146"/>
      <c r="CB81" s="138">
        <f t="shared" si="38"/>
        <v>0</v>
      </c>
      <c r="CC81" s="160"/>
      <c r="CD81" s="146"/>
      <c r="CE81" s="146"/>
      <c r="CF81" s="146"/>
      <c r="CG81" s="146"/>
      <c r="CH81" s="138">
        <f t="shared" si="52"/>
        <v>0</v>
      </c>
      <c r="CI81" s="160"/>
      <c r="CJ81" s="146"/>
      <c r="CK81" s="146"/>
      <c r="CL81" s="146"/>
      <c r="CM81" s="146"/>
      <c r="CN81" s="138">
        <f t="shared" si="39"/>
        <v>0</v>
      </c>
      <c r="CO81" s="172"/>
      <c r="CP81" s="137"/>
      <c r="CQ81" s="137"/>
      <c r="CR81" s="137"/>
      <c r="CS81" s="137"/>
      <c r="CT81" s="138">
        <f t="shared" si="58"/>
        <v>0</v>
      </c>
      <c r="CU81" s="160"/>
      <c r="CV81" s="146"/>
      <c r="CW81" s="146"/>
      <c r="CX81" s="146"/>
      <c r="CY81" s="146"/>
      <c r="CZ81" s="138">
        <f t="shared" si="40"/>
        <v>0</v>
      </c>
      <c r="DA81" s="172">
        <f t="shared" si="41"/>
        <v>0</v>
      </c>
      <c r="DB81" s="137">
        <f t="shared" si="42"/>
        <v>0</v>
      </c>
      <c r="DC81" s="137">
        <f t="shared" si="43"/>
        <v>0</v>
      </c>
      <c r="DD81" s="137">
        <f t="shared" si="44"/>
        <v>0</v>
      </c>
      <c r="DE81" s="137">
        <f t="shared" si="45"/>
        <v>32000</v>
      </c>
      <c r="DF81" s="173">
        <f t="shared" si="46"/>
        <v>32000</v>
      </c>
      <c r="DG81" s="172">
        <f t="shared" si="47"/>
        <v>0</v>
      </c>
      <c r="DH81" s="137">
        <f t="shared" si="48"/>
        <v>0</v>
      </c>
      <c r="DI81" s="137">
        <f t="shared" si="49"/>
        <v>0</v>
      </c>
      <c r="DJ81" s="137">
        <f t="shared" si="50"/>
        <v>0</v>
      </c>
      <c r="DK81" s="137">
        <f t="shared" si="51"/>
        <v>0</v>
      </c>
      <c r="DL81" s="173">
        <f t="shared" si="59"/>
        <v>0</v>
      </c>
      <c r="DM81" s="140"/>
      <c r="DN81" s="220"/>
      <c r="DO81" s="220"/>
      <c r="DP81" s="220"/>
      <c r="DQ81" s="140"/>
      <c r="DR81" s="141"/>
      <c r="DS81" s="142"/>
      <c r="DT81" s="146"/>
      <c r="DU81" s="142"/>
      <c r="DV81" s="144"/>
      <c r="DW81" s="145"/>
      <c r="DX81" s="142"/>
      <c r="DY81" s="144"/>
      <c r="EA81" s="172"/>
      <c r="EB81" s="137"/>
      <c r="EC81" s="137"/>
      <c r="ED81" s="512"/>
      <c r="EE81" s="513"/>
      <c r="EG81" s="495"/>
      <c r="EH81" s="76"/>
      <c r="EI81" s="466"/>
      <c r="EJ81" s="76"/>
      <c r="EK81" s="500"/>
      <c r="EL81" s="81"/>
      <c r="EM81" s="76"/>
      <c r="EN81" s="76"/>
      <c r="EO81" s="76"/>
      <c r="EP81" s="496"/>
      <c r="EQ81" s="81"/>
      <c r="ER81" s="76"/>
      <c r="ES81" s="76"/>
      <c r="ET81" s="76"/>
      <c r="EU81" s="496"/>
    </row>
    <row r="82" spans="1:151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53"/>
        <v>0</v>
      </c>
      <c r="O82" s="366"/>
      <c r="P82" s="174"/>
      <c r="Q82" s="174"/>
      <c r="R82" s="174"/>
      <c r="S82" s="174"/>
      <c r="T82" s="367">
        <f t="shared" si="32"/>
        <v>0</v>
      </c>
      <c r="U82" s="172"/>
      <c r="V82" s="137"/>
      <c r="W82" s="137"/>
      <c r="X82" s="137"/>
      <c r="Y82" s="137">
        <v>168000</v>
      </c>
      <c r="Z82" s="138">
        <f t="shared" si="54"/>
        <v>168000</v>
      </c>
      <c r="AA82" s="160"/>
      <c r="AB82" s="146"/>
      <c r="AC82" s="146"/>
      <c r="AD82" s="146"/>
      <c r="AE82" s="146"/>
      <c r="AF82" s="138">
        <f t="shared" si="55"/>
        <v>0</v>
      </c>
      <c r="AG82" s="160"/>
      <c r="AH82" s="146"/>
      <c r="AI82" s="146"/>
      <c r="AJ82" s="146"/>
      <c r="AK82" s="146"/>
      <c r="AL82" s="138">
        <f t="shared" si="33"/>
        <v>0</v>
      </c>
      <c r="AM82" s="160"/>
      <c r="AN82" s="146"/>
      <c r="AO82" s="146"/>
      <c r="AP82" s="146"/>
      <c r="AQ82" s="146"/>
      <c r="AR82" s="138">
        <f t="shared" si="34"/>
        <v>0</v>
      </c>
      <c r="AS82" s="205"/>
      <c r="AT82" s="146"/>
      <c r="AU82" s="146"/>
      <c r="AV82" s="146"/>
      <c r="AW82" s="146"/>
      <c r="AX82" s="138">
        <f t="shared" si="35"/>
        <v>0</v>
      </c>
      <c r="AY82" s="160"/>
      <c r="AZ82" s="146"/>
      <c r="BA82" s="146"/>
      <c r="BB82" s="146"/>
      <c r="BC82" s="146"/>
      <c r="BD82" s="138">
        <f t="shared" si="36"/>
        <v>0</v>
      </c>
      <c r="BE82" s="160"/>
      <c r="BF82" s="146"/>
      <c r="BG82" s="146"/>
      <c r="BH82" s="146"/>
      <c r="BI82" s="146"/>
      <c r="BJ82" s="138">
        <f t="shared" si="56"/>
        <v>0</v>
      </c>
      <c r="BK82" s="160"/>
      <c r="BL82" s="146"/>
      <c r="BM82" s="146"/>
      <c r="BN82" s="146"/>
      <c r="BO82" s="146"/>
      <c r="BP82" s="138">
        <f t="shared" si="37"/>
        <v>0</v>
      </c>
      <c r="BQ82" s="160"/>
      <c r="BR82" s="146"/>
      <c r="BS82" s="146"/>
      <c r="BT82" s="146"/>
      <c r="BU82" s="146"/>
      <c r="BV82" s="138">
        <f t="shared" si="57"/>
        <v>0</v>
      </c>
      <c r="BW82" s="160"/>
      <c r="BX82" s="146"/>
      <c r="BY82" s="146"/>
      <c r="BZ82" s="146"/>
      <c r="CA82" s="146"/>
      <c r="CB82" s="138">
        <f t="shared" si="38"/>
        <v>0</v>
      </c>
      <c r="CC82" s="160"/>
      <c r="CD82" s="146"/>
      <c r="CE82" s="146"/>
      <c r="CF82" s="146"/>
      <c r="CG82" s="146"/>
      <c r="CH82" s="138">
        <f t="shared" si="52"/>
        <v>0</v>
      </c>
      <c r="CI82" s="160"/>
      <c r="CJ82" s="146"/>
      <c r="CK82" s="146"/>
      <c r="CL82" s="146"/>
      <c r="CM82" s="146"/>
      <c r="CN82" s="138">
        <f t="shared" si="39"/>
        <v>0</v>
      </c>
      <c r="CO82" s="172"/>
      <c r="CP82" s="137"/>
      <c r="CQ82" s="137"/>
      <c r="CR82" s="137"/>
      <c r="CS82" s="137"/>
      <c r="CT82" s="138">
        <f t="shared" si="58"/>
        <v>0</v>
      </c>
      <c r="CU82" s="160"/>
      <c r="CV82" s="146"/>
      <c r="CW82" s="146"/>
      <c r="CX82" s="146"/>
      <c r="CY82" s="146"/>
      <c r="CZ82" s="138">
        <f t="shared" si="40"/>
        <v>0</v>
      </c>
      <c r="DA82" s="172">
        <f t="shared" si="41"/>
        <v>0</v>
      </c>
      <c r="DB82" s="137">
        <f t="shared" si="42"/>
        <v>0</v>
      </c>
      <c r="DC82" s="137">
        <f t="shared" si="43"/>
        <v>0</v>
      </c>
      <c r="DD82" s="137">
        <f t="shared" si="44"/>
        <v>0</v>
      </c>
      <c r="DE82" s="137">
        <f t="shared" si="45"/>
        <v>168000</v>
      </c>
      <c r="DF82" s="173">
        <f t="shared" si="46"/>
        <v>168000</v>
      </c>
      <c r="DG82" s="172">
        <f t="shared" si="47"/>
        <v>0</v>
      </c>
      <c r="DH82" s="137">
        <f t="shared" si="48"/>
        <v>0</v>
      </c>
      <c r="DI82" s="137">
        <f t="shared" si="49"/>
        <v>0</v>
      </c>
      <c r="DJ82" s="137">
        <f t="shared" si="50"/>
        <v>0</v>
      </c>
      <c r="DK82" s="137">
        <f t="shared" si="51"/>
        <v>0</v>
      </c>
      <c r="DL82" s="173">
        <f t="shared" si="59"/>
        <v>0</v>
      </c>
      <c r="DM82" s="140"/>
      <c r="DN82" s="220"/>
      <c r="DO82" s="220"/>
      <c r="DP82" s="220"/>
      <c r="DQ82" s="140"/>
      <c r="DR82" s="141"/>
      <c r="DS82" s="142"/>
      <c r="DT82" s="146"/>
      <c r="DU82" s="142"/>
      <c r="DV82" s="144"/>
      <c r="DW82" s="145"/>
      <c r="DX82" s="142"/>
      <c r="DY82" s="144"/>
      <c r="EA82" s="172"/>
      <c r="EB82" s="137"/>
      <c r="EC82" s="137"/>
      <c r="ED82" s="512"/>
      <c r="EE82" s="513"/>
      <c r="EG82" s="495"/>
      <c r="EH82" s="76"/>
      <c r="EI82" s="466"/>
      <c r="EJ82" s="76"/>
      <c r="EK82" s="500"/>
      <c r="EL82" s="81"/>
      <c r="EM82" s="76"/>
      <c r="EN82" s="76"/>
      <c r="EO82" s="76"/>
      <c r="EP82" s="496"/>
      <c r="EQ82" s="81"/>
      <c r="ER82" s="76"/>
      <c r="ES82" s="76"/>
      <c r="ET82" s="76"/>
      <c r="EU82" s="496"/>
    </row>
    <row r="83" spans="1:151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3227</v>
      </c>
      <c r="I83" s="366"/>
      <c r="J83" s="174"/>
      <c r="K83" s="174"/>
      <c r="L83" s="174"/>
      <c r="M83" s="174"/>
      <c r="N83" s="367">
        <f t="shared" si="53"/>
        <v>0</v>
      </c>
      <c r="O83" s="366"/>
      <c r="P83" s="174"/>
      <c r="Q83" s="174"/>
      <c r="R83" s="174"/>
      <c r="S83" s="174"/>
      <c r="T83" s="367">
        <f t="shared" si="32"/>
        <v>0</v>
      </c>
      <c r="U83" s="172"/>
      <c r="V83" s="137"/>
      <c r="W83" s="137"/>
      <c r="X83" s="137"/>
      <c r="Y83" s="137">
        <v>48000</v>
      </c>
      <c r="Z83" s="138">
        <f t="shared" si="54"/>
        <v>48000</v>
      </c>
      <c r="AA83" s="160"/>
      <c r="AB83" s="146"/>
      <c r="AC83" s="146"/>
      <c r="AD83" s="146"/>
      <c r="AE83" s="146"/>
      <c r="AF83" s="138">
        <f t="shared" si="55"/>
        <v>0</v>
      </c>
      <c r="AG83" s="160"/>
      <c r="AH83" s="146"/>
      <c r="AI83" s="146"/>
      <c r="AJ83" s="146"/>
      <c r="AK83" s="146"/>
      <c r="AL83" s="138">
        <f t="shared" si="33"/>
        <v>0</v>
      </c>
      <c r="AM83" s="160"/>
      <c r="AN83" s="146"/>
      <c r="AO83" s="146"/>
      <c r="AP83" s="146"/>
      <c r="AQ83" s="146"/>
      <c r="AR83" s="138">
        <f t="shared" si="34"/>
        <v>0</v>
      </c>
      <c r="AS83" s="205"/>
      <c r="AT83" s="146"/>
      <c r="AU83" s="146"/>
      <c r="AV83" s="146"/>
      <c r="AW83" s="146"/>
      <c r="AX83" s="138">
        <f t="shared" si="35"/>
        <v>0</v>
      </c>
      <c r="AY83" s="160"/>
      <c r="AZ83" s="146"/>
      <c r="BA83" s="146"/>
      <c r="BB83" s="146"/>
      <c r="BC83" s="146"/>
      <c r="BD83" s="138">
        <f t="shared" si="36"/>
        <v>0</v>
      </c>
      <c r="BE83" s="160"/>
      <c r="BF83" s="146"/>
      <c r="BG83" s="146"/>
      <c r="BH83" s="146"/>
      <c r="BI83" s="146"/>
      <c r="BJ83" s="138">
        <f t="shared" si="56"/>
        <v>0</v>
      </c>
      <c r="BK83" s="160"/>
      <c r="BL83" s="146"/>
      <c r="BM83" s="146"/>
      <c r="BN83" s="146"/>
      <c r="BO83" s="146"/>
      <c r="BP83" s="138">
        <f t="shared" si="37"/>
        <v>0</v>
      </c>
      <c r="BQ83" s="160"/>
      <c r="BR83" s="146"/>
      <c r="BS83" s="146"/>
      <c r="BT83" s="146"/>
      <c r="BU83" s="146"/>
      <c r="BV83" s="138">
        <f t="shared" si="57"/>
        <v>0</v>
      </c>
      <c r="BW83" s="160"/>
      <c r="BX83" s="146"/>
      <c r="BY83" s="146"/>
      <c r="BZ83" s="146"/>
      <c r="CA83" s="146"/>
      <c r="CB83" s="138">
        <f t="shared" si="38"/>
        <v>0</v>
      </c>
      <c r="CC83" s="160"/>
      <c r="CD83" s="146"/>
      <c r="CE83" s="146"/>
      <c r="CF83" s="146"/>
      <c r="CG83" s="146"/>
      <c r="CH83" s="138">
        <f t="shared" si="52"/>
        <v>0</v>
      </c>
      <c r="CI83" s="160"/>
      <c r="CJ83" s="146"/>
      <c r="CK83" s="146"/>
      <c r="CL83" s="146"/>
      <c r="CM83" s="146"/>
      <c r="CN83" s="138">
        <f t="shared" si="39"/>
        <v>0</v>
      </c>
      <c r="CO83" s="172"/>
      <c r="CP83" s="137"/>
      <c r="CQ83" s="137"/>
      <c r="CR83" s="137"/>
      <c r="CS83" s="137"/>
      <c r="CT83" s="138">
        <f t="shared" si="58"/>
        <v>0</v>
      </c>
      <c r="CU83" s="160"/>
      <c r="CV83" s="146"/>
      <c r="CW83" s="146"/>
      <c r="CX83" s="146"/>
      <c r="CY83" s="146"/>
      <c r="CZ83" s="138">
        <f t="shared" si="40"/>
        <v>0</v>
      </c>
      <c r="DA83" s="172">
        <f t="shared" si="41"/>
        <v>0</v>
      </c>
      <c r="DB83" s="137">
        <f t="shared" si="42"/>
        <v>0</v>
      </c>
      <c r="DC83" s="137">
        <f t="shared" si="43"/>
        <v>0</v>
      </c>
      <c r="DD83" s="137">
        <f t="shared" si="44"/>
        <v>0</v>
      </c>
      <c r="DE83" s="137">
        <f t="shared" si="45"/>
        <v>48000</v>
      </c>
      <c r="DF83" s="173">
        <f t="shared" si="46"/>
        <v>48000</v>
      </c>
      <c r="DG83" s="172">
        <f t="shared" si="47"/>
        <v>0</v>
      </c>
      <c r="DH83" s="137">
        <f t="shared" si="48"/>
        <v>0</v>
      </c>
      <c r="DI83" s="137">
        <f t="shared" si="49"/>
        <v>0</v>
      </c>
      <c r="DJ83" s="137">
        <f t="shared" si="50"/>
        <v>0</v>
      </c>
      <c r="DK83" s="137">
        <f t="shared" si="51"/>
        <v>0</v>
      </c>
      <c r="DL83" s="173">
        <f t="shared" si="59"/>
        <v>0</v>
      </c>
      <c r="DM83" s="140"/>
      <c r="DN83" s="220"/>
      <c r="DO83" s="220"/>
      <c r="DP83" s="220"/>
      <c r="DQ83" s="140"/>
      <c r="DR83" s="141"/>
      <c r="DS83" s="142"/>
      <c r="DT83" s="146"/>
      <c r="DU83" s="142"/>
      <c r="DV83" s="144"/>
      <c r="DW83" s="145"/>
      <c r="DX83" s="142"/>
      <c r="DY83" s="144"/>
      <c r="EA83" s="172"/>
      <c r="EB83" s="137"/>
      <c r="EC83" s="137"/>
      <c r="ED83" s="512"/>
      <c r="EE83" s="513"/>
      <c r="EG83" s="495"/>
      <c r="EH83" s="76"/>
      <c r="EI83" s="466"/>
      <c r="EJ83" s="76"/>
      <c r="EK83" s="500"/>
      <c r="EL83" s="81"/>
      <c r="EM83" s="76"/>
      <c r="EN83" s="76"/>
      <c r="EO83" s="76"/>
      <c r="EP83" s="496"/>
      <c r="EQ83" s="81"/>
      <c r="ER83" s="76"/>
      <c r="ES83" s="76"/>
      <c r="ET83" s="76"/>
      <c r="EU83" s="496"/>
    </row>
    <row r="84" spans="1:151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53"/>
        <v>0</v>
      </c>
      <c r="O84" s="366"/>
      <c r="P84" s="174"/>
      <c r="Q84" s="174"/>
      <c r="R84" s="174"/>
      <c r="S84" s="174"/>
      <c r="T84" s="367">
        <f t="shared" si="32"/>
        <v>0</v>
      </c>
      <c r="U84" s="172"/>
      <c r="V84" s="137"/>
      <c r="W84" s="137"/>
      <c r="X84" s="137"/>
      <c r="Y84" s="137">
        <v>101600</v>
      </c>
      <c r="Z84" s="138">
        <f t="shared" si="54"/>
        <v>101600</v>
      </c>
      <c r="AA84" s="160"/>
      <c r="AB84" s="146"/>
      <c r="AC84" s="146"/>
      <c r="AD84" s="146"/>
      <c r="AE84" s="146"/>
      <c r="AF84" s="138">
        <f t="shared" si="55"/>
        <v>0</v>
      </c>
      <c r="AG84" s="160"/>
      <c r="AH84" s="146"/>
      <c r="AI84" s="146"/>
      <c r="AJ84" s="146"/>
      <c r="AK84" s="146"/>
      <c r="AL84" s="138">
        <f t="shared" si="33"/>
        <v>0</v>
      </c>
      <c r="AM84" s="160"/>
      <c r="AN84" s="146"/>
      <c r="AO84" s="146"/>
      <c r="AP84" s="146"/>
      <c r="AQ84" s="146"/>
      <c r="AR84" s="138">
        <f t="shared" si="34"/>
        <v>0</v>
      </c>
      <c r="AS84" s="205"/>
      <c r="AT84" s="146"/>
      <c r="AU84" s="146"/>
      <c r="AV84" s="146"/>
      <c r="AW84" s="146"/>
      <c r="AX84" s="138">
        <f t="shared" si="35"/>
        <v>0</v>
      </c>
      <c r="AY84" s="160"/>
      <c r="AZ84" s="146"/>
      <c r="BA84" s="146"/>
      <c r="BB84" s="146"/>
      <c r="BC84" s="146"/>
      <c r="BD84" s="138">
        <f t="shared" si="36"/>
        <v>0</v>
      </c>
      <c r="BE84" s="160"/>
      <c r="BF84" s="146"/>
      <c r="BG84" s="146"/>
      <c r="BH84" s="146"/>
      <c r="BI84" s="146"/>
      <c r="BJ84" s="138">
        <f t="shared" si="56"/>
        <v>0</v>
      </c>
      <c r="BK84" s="160"/>
      <c r="BL84" s="146"/>
      <c r="BM84" s="146"/>
      <c r="BN84" s="146"/>
      <c r="BO84" s="146"/>
      <c r="BP84" s="138">
        <f t="shared" si="37"/>
        <v>0</v>
      </c>
      <c r="BQ84" s="160"/>
      <c r="BR84" s="146"/>
      <c r="BS84" s="146"/>
      <c r="BT84" s="146"/>
      <c r="BU84" s="146"/>
      <c r="BV84" s="138">
        <f t="shared" si="57"/>
        <v>0</v>
      </c>
      <c r="BW84" s="160"/>
      <c r="BX84" s="146"/>
      <c r="BY84" s="146"/>
      <c r="BZ84" s="146"/>
      <c r="CA84" s="146"/>
      <c r="CB84" s="138">
        <f t="shared" si="38"/>
        <v>0</v>
      </c>
      <c r="CC84" s="160"/>
      <c r="CD84" s="146"/>
      <c r="CE84" s="146"/>
      <c r="CF84" s="146"/>
      <c r="CG84" s="146"/>
      <c r="CH84" s="138">
        <f t="shared" si="52"/>
        <v>0</v>
      </c>
      <c r="CI84" s="160"/>
      <c r="CJ84" s="146"/>
      <c r="CK84" s="146"/>
      <c r="CL84" s="146"/>
      <c r="CM84" s="146"/>
      <c r="CN84" s="138">
        <f t="shared" si="39"/>
        <v>0</v>
      </c>
      <c r="CO84" s="172"/>
      <c r="CP84" s="137"/>
      <c r="CQ84" s="137"/>
      <c r="CR84" s="137"/>
      <c r="CS84" s="137"/>
      <c r="CT84" s="138">
        <f t="shared" si="58"/>
        <v>0</v>
      </c>
      <c r="CU84" s="160"/>
      <c r="CV84" s="146"/>
      <c r="CW84" s="146"/>
      <c r="CX84" s="146"/>
      <c r="CY84" s="146"/>
      <c r="CZ84" s="138">
        <f t="shared" si="40"/>
        <v>0</v>
      </c>
      <c r="DA84" s="172">
        <f t="shared" si="41"/>
        <v>0</v>
      </c>
      <c r="DB84" s="137">
        <f t="shared" si="42"/>
        <v>0</v>
      </c>
      <c r="DC84" s="137">
        <f t="shared" si="43"/>
        <v>0</v>
      </c>
      <c r="DD84" s="137">
        <f t="shared" si="44"/>
        <v>0</v>
      </c>
      <c r="DE84" s="137">
        <f t="shared" si="45"/>
        <v>101600</v>
      </c>
      <c r="DF84" s="173">
        <f t="shared" si="46"/>
        <v>101600</v>
      </c>
      <c r="DG84" s="172">
        <f t="shared" si="47"/>
        <v>0</v>
      </c>
      <c r="DH84" s="137">
        <f t="shared" si="48"/>
        <v>0</v>
      </c>
      <c r="DI84" s="137">
        <f t="shared" si="49"/>
        <v>0</v>
      </c>
      <c r="DJ84" s="137">
        <f t="shared" si="50"/>
        <v>0</v>
      </c>
      <c r="DK84" s="137">
        <f t="shared" si="51"/>
        <v>0</v>
      </c>
      <c r="DL84" s="173">
        <f t="shared" si="59"/>
        <v>0</v>
      </c>
      <c r="DM84" s="140"/>
      <c r="DN84" s="220"/>
      <c r="DO84" s="220"/>
      <c r="DP84" s="220"/>
      <c r="DQ84" s="140"/>
      <c r="DR84" s="141"/>
      <c r="DS84" s="142"/>
      <c r="DT84" s="146"/>
      <c r="DU84" s="142"/>
      <c r="DV84" s="144"/>
      <c r="DW84" s="145"/>
      <c r="DX84" s="142"/>
      <c r="DY84" s="144"/>
      <c r="EA84" s="172"/>
      <c r="EB84" s="137"/>
      <c r="EC84" s="137"/>
      <c r="ED84" s="512"/>
      <c r="EE84" s="513"/>
      <c r="EG84" s="495"/>
      <c r="EH84" s="76"/>
      <c r="EI84" s="466"/>
      <c r="EJ84" s="76"/>
      <c r="EK84" s="500"/>
      <c r="EL84" s="81"/>
      <c r="EM84" s="76"/>
      <c r="EN84" s="76"/>
      <c r="EO84" s="76"/>
      <c r="EP84" s="496"/>
      <c r="EQ84" s="81"/>
      <c r="ER84" s="76"/>
      <c r="ES84" s="76"/>
      <c r="ET84" s="76"/>
      <c r="EU84" s="496"/>
    </row>
    <row r="85" spans="1:151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53"/>
        <v>0</v>
      </c>
      <c r="O85" s="366"/>
      <c r="P85" s="174"/>
      <c r="Q85" s="174"/>
      <c r="R85" s="174"/>
      <c r="S85" s="174"/>
      <c r="T85" s="367">
        <f t="shared" si="32"/>
        <v>0</v>
      </c>
      <c r="U85" s="172"/>
      <c r="V85" s="137"/>
      <c r="W85" s="137"/>
      <c r="X85" s="137"/>
      <c r="Y85" s="137">
        <v>56000</v>
      </c>
      <c r="Z85" s="138">
        <f t="shared" si="54"/>
        <v>56000</v>
      </c>
      <c r="AA85" s="160"/>
      <c r="AB85" s="146"/>
      <c r="AC85" s="146"/>
      <c r="AD85" s="146"/>
      <c r="AE85" s="146"/>
      <c r="AF85" s="138">
        <f t="shared" si="55"/>
        <v>0</v>
      </c>
      <c r="AG85" s="160"/>
      <c r="AH85" s="146"/>
      <c r="AI85" s="146"/>
      <c r="AJ85" s="146"/>
      <c r="AK85" s="146"/>
      <c r="AL85" s="138">
        <f t="shared" si="33"/>
        <v>0</v>
      </c>
      <c r="AM85" s="160"/>
      <c r="AN85" s="146"/>
      <c r="AO85" s="146"/>
      <c r="AP85" s="146"/>
      <c r="AQ85" s="146"/>
      <c r="AR85" s="138">
        <f t="shared" si="34"/>
        <v>0</v>
      </c>
      <c r="AS85" s="205"/>
      <c r="AT85" s="146"/>
      <c r="AU85" s="146"/>
      <c r="AV85" s="146"/>
      <c r="AW85" s="146"/>
      <c r="AX85" s="138">
        <f t="shared" si="35"/>
        <v>0</v>
      </c>
      <c r="AY85" s="160"/>
      <c r="AZ85" s="146"/>
      <c r="BA85" s="146"/>
      <c r="BB85" s="146"/>
      <c r="BC85" s="146"/>
      <c r="BD85" s="138">
        <f t="shared" si="36"/>
        <v>0</v>
      </c>
      <c r="BE85" s="160"/>
      <c r="BF85" s="146"/>
      <c r="BG85" s="146"/>
      <c r="BH85" s="146"/>
      <c r="BI85" s="146"/>
      <c r="BJ85" s="138">
        <f t="shared" si="56"/>
        <v>0</v>
      </c>
      <c r="BK85" s="160"/>
      <c r="BL85" s="146"/>
      <c r="BM85" s="146"/>
      <c r="BN85" s="146"/>
      <c r="BO85" s="146"/>
      <c r="BP85" s="138">
        <f t="shared" si="37"/>
        <v>0</v>
      </c>
      <c r="BQ85" s="160"/>
      <c r="BR85" s="146"/>
      <c r="BS85" s="146"/>
      <c r="BT85" s="146"/>
      <c r="BU85" s="146"/>
      <c r="BV85" s="138">
        <f t="shared" si="57"/>
        <v>0</v>
      </c>
      <c r="BW85" s="160"/>
      <c r="BX85" s="146"/>
      <c r="BY85" s="146"/>
      <c r="BZ85" s="146"/>
      <c r="CA85" s="146"/>
      <c r="CB85" s="138">
        <f t="shared" si="38"/>
        <v>0</v>
      </c>
      <c r="CC85" s="160"/>
      <c r="CD85" s="146"/>
      <c r="CE85" s="146"/>
      <c r="CF85" s="146"/>
      <c r="CG85" s="146"/>
      <c r="CH85" s="138">
        <f t="shared" si="52"/>
        <v>0</v>
      </c>
      <c r="CI85" s="160"/>
      <c r="CJ85" s="146"/>
      <c r="CK85" s="146"/>
      <c r="CL85" s="146"/>
      <c r="CM85" s="146"/>
      <c r="CN85" s="138">
        <f t="shared" si="39"/>
        <v>0</v>
      </c>
      <c r="CO85" s="172"/>
      <c r="CP85" s="137"/>
      <c r="CQ85" s="137"/>
      <c r="CR85" s="137"/>
      <c r="CS85" s="137"/>
      <c r="CT85" s="138">
        <f t="shared" si="58"/>
        <v>0</v>
      </c>
      <c r="CU85" s="160"/>
      <c r="CV85" s="146"/>
      <c r="CW85" s="146"/>
      <c r="CX85" s="146"/>
      <c r="CY85" s="146"/>
      <c r="CZ85" s="138">
        <f t="shared" si="40"/>
        <v>0</v>
      </c>
      <c r="DA85" s="172">
        <f t="shared" si="41"/>
        <v>0</v>
      </c>
      <c r="DB85" s="137">
        <f t="shared" si="42"/>
        <v>0</v>
      </c>
      <c r="DC85" s="137">
        <f t="shared" si="43"/>
        <v>0</v>
      </c>
      <c r="DD85" s="137">
        <f t="shared" si="44"/>
        <v>0</v>
      </c>
      <c r="DE85" s="137">
        <f t="shared" si="45"/>
        <v>56000</v>
      </c>
      <c r="DF85" s="173">
        <f t="shared" si="46"/>
        <v>56000</v>
      </c>
      <c r="DG85" s="172">
        <f t="shared" si="47"/>
        <v>0</v>
      </c>
      <c r="DH85" s="137">
        <f t="shared" si="48"/>
        <v>0</v>
      </c>
      <c r="DI85" s="137">
        <f t="shared" si="49"/>
        <v>0</v>
      </c>
      <c r="DJ85" s="137">
        <f t="shared" si="50"/>
        <v>0</v>
      </c>
      <c r="DK85" s="137">
        <f t="shared" si="51"/>
        <v>0</v>
      </c>
      <c r="DL85" s="173">
        <f t="shared" si="59"/>
        <v>0</v>
      </c>
      <c r="DM85" s="140"/>
      <c r="DN85" s="220"/>
      <c r="DO85" s="220"/>
      <c r="DP85" s="220"/>
      <c r="DQ85" s="140"/>
      <c r="DR85" s="141"/>
      <c r="DS85" s="142"/>
      <c r="DT85" s="146"/>
      <c r="DU85" s="142"/>
      <c r="DV85" s="144"/>
      <c r="DW85" s="145">
        <v>1224</v>
      </c>
      <c r="DX85" s="142" t="s">
        <v>4931</v>
      </c>
      <c r="DY85" s="144">
        <v>44644</v>
      </c>
      <c r="EA85" s="172"/>
      <c r="EB85" s="137"/>
      <c r="EC85" s="137"/>
      <c r="ED85" s="512"/>
      <c r="EE85" s="513"/>
      <c r="EG85" s="495"/>
      <c r="EH85" s="76"/>
      <c r="EI85" s="466"/>
      <c r="EJ85" s="76"/>
      <c r="EK85" s="500"/>
      <c r="EL85" s="81"/>
      <c r="EM85" s="76"/>
      <c r="EN85" s="76"/>
      <c r="EO85" s="76"/>
      <c r="EP85" s="496"/>
      <c r="EQ85" s="81"/>
      <c r="ER85" s="76"/>
      <c r="ES85" s="76"/>
      <c r="ET85" s="76"/>
      <c r="EU85" s="496"/>
    </row>
    <row r="86" spans="1:151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53"/>
        <v>0</v>
      </c>
      <c r="O86" s="366"/>
      <c r="P86" s="174"/>
      <c r="Q86" s="174"/>
      <c r="R86" s="174"/>
      <c r="S86" s="174"/>
      <c r="T86" s="367">
        <f t="shared" si="32"/>
        <v>0</v>
      </c>
      <c r="U86" s="172"/>
      <c r="V86" s="137"/>
      <c r="W86" s="137"/>
      <c r="X86" s="137"/>
      <c r="Y86" s="137">
        <v>48000</v>
      </c>
      <c r="Z86" s="138">
        <f t="shared" si="54"/>
        <v>48000</v>
      </c>
      <c r="AA86" s="160"/>
      <c r="AB86" s="146"/>
      <c r="AC86" s="146"/>
      <c r="AD86" s="146"/>
      <c r="AE86" s="146"/>
      <c r="AF86" s="138">
        <f t="shared" si="55"/>
        <v>0</v>
      </c>
      <c r="AG86" s="160"/>
      <c r="AH86" s="146"/>
      <c r="AI86" s="146"/>
      <c r="AJ86" s="146"/>
      <c r="AK86" s="146"/>
      <c r="AL86" s="138">
        <f t="shared" si="33"/>
        <v>0</v>
      </c>
      <c r="AM86" s="160"/>
      <c r="AN86" s="146"/>
      <c r="AO86" s="146"/>
      <c r="AP86" s="146"/>
      <c r="AQ86" s="146"/>
      <c r="AR86" s="138">
        <f t="shared" si="34"/>
        <v>0</v>
      </c>
      <c r="AS86" s="205"/>
      <c r="AT86" s="146"/>
      <c r="AU86" s="146"/>
      <c r="AV86" s="146"/>
      <c r="AW86" s="146"/>
      <c r="AX86" s="138">
        <f t="shared" si="35"/>
        <v>0</v>
      </c>
      <c r="AY86" s="160"/>
      <c r="AZ86" s="146"/>
      <c r="BA86" s="146"/>
      <c r="BB86" s="146"/>
      <c r="BC86" s="146"/>
      <c r="BD86" s="138">
        <f t="shared" si="36"/>
        <v>0</v>
      </c>
      <c r="BE86" s="160"/>
      <c r="BF86" s="146"/>
      <c r="BG86" s="146"/>
      <c r="BH86" s="146"/>
      <c r="BI86" s="146"/>
      <c r="BJ86" s="138">
        <f t="shared" si="56"/>
        <v>0</v>
      </c>
      <c r="BK86" s="160"/>
      <c r="BL86" s="146"/>
      <c r="BM86" s="146"/>
      <c r="BN86" s="146"/>
      <c r="BO86" s="146"/>
      <c r="BP86" s="138">
        <f t="shared" si="37"/>
        <v>0</v>
      </c>
      <c r="BQ86" s="160"/>
      <c r="BR86" s="146"/>
      <c r="BS86" s="146"/>
      <c r="BT86" s="146"/>
      <c r="BU86" s="146"/>
      <c r="BV86" s="138">
        <f t="shared" si="57"/>
        <v>0</v>
      </c>
      <c r="BW86" s="160"/>
      <c r="BX86" s="146"/>
      <c r="BY86" s="146"/>
      <c r="BZ86" s="146"/>
      <c r="CA86" s="146"/>
      <c r="CB86" s="138">
        <f t="shared" si="38"/>
        <v>0</v>
      </c>
      <c r="CC86" s="160"/>
      <c r="CD86" s="146"/>
      <c r="CE86" s="146"/>
      <c r="CF86" s="146"/>
      <c r="CG86" s="146"/>
      <c r="CH86" s="138">
        <f t="shared" si="52"/>
        <v>0</v>
      </c>
      <c r="CI86" s="160"/>
      <c r="CJ86" s="146"/>
      <c r="CK86" s="146"/>
      <c r="CL86" s="146"/>
      <c r="CM86" s="146"/>
      <c r="CN86" s="138">
        <f t="shared" si="39"/>
        <v>0</v>
      </c>
      <c r="CO86" s="172"/>
      <c r="CP86" s="137"/>
      <c r="CQ86" s="137"/>
      <c r="CR86" s="137"/>
      <c r="CS86" s="137"/>
      <c r="CT86" s="138">
        <f t="shared" si="58"/>
        <v>0</v>
      </c>
      <c r="CU86" s="160"/>
      <c r="CV86" s="146"/>
      <c r="CW86" s="146"/>
      <c r="CX86" s="146"/>
      <c r="CY86" s="146"/>
      <c r="CZ86" s="138">
        <f t="shared" si="40"/>
        <v>0</v>
      </c>
      <c r="DA86" s="172">
        <f t="shared" si="41"/>
        <v>0</v>
      </c>
      <c r="DB86" s="137">
        <f t="shared" si="42"/>
        <v>0</v>
      </c>
      <c r="DC86" s="137">
        <f t="shared" si="43"/>
        <v>0</v>
      </c>
      <c r="DD86" s="137">
        <f t="shared" si="44"/>
        <v>0</v>
      </c>
      <c r="DE86" s="137">
        <f t="shared" si="45"/>
        <v>48000</v>
      </c>
      <c r="DF86" s="173">
        <f t="shared" si="46"/>
        <v>48000</v>
      </c>
      <c r="DG86" s="172">
        <f t="shared" si="47"/>
        <v>0</v>
      </c>
      <c r="DH86" s="137">
        <f t="shared" si="48"/>
        <v>0</v>
      </c>
      <c r="DI86" s="137">
        <f t="shared" si="49"/>
        <v>0</v>
      </c>
      <c r="DJ86" s="137">
        <f t="shared" si="50"/>
        <v>0</v>
      </c>
      <c r="DK86" s="137">
        <f t="shared" si="51"/>
        <v>0</v>
      </c>
      <c r="DL86" s="173">
        <f t="shared" si="59"/>
        <v>0</v>
      </c>
      <c r="DM86" s="140"/>
      <c r="DN86" s="220"/>
      <c r="DO86" s="220"/>
      <c r="DP86" s="220"/>
      <c r="DQ86" s="140"/>
      <c r="DR86" s="141"/>
      <c r="DS86" s="142"/>
      <c r="DT86" s="146"/>
      <c r="DU86" s="142"/>
      <c r="DV86" s="144"/>
      <c r="DW86" s="145"/>
      <c r="DX86" s="142"/>
      <c r="DY86" s="144"/>
      <c r="EA86" s="172"/>
      <c r="EB86" s="137"/>
      <c r="EC86" s="137"/>
      <c r="ED86" s="512"/>
      <c r="EE86" s="513"/>
      <c r="EG86" s="495"/>
      <c r="EH86" s="76"/>
      <c r="EI86" s="466"/>
      <c r="EJ86" s="76"/>
      <c r="EK86" s="500"/>
      <c r="EL86" s="81"/>
      <c r="EM86" s="76"/>
      <c r="EN86" s="76"/>
      <c r="EO86" s="76"/>
      <c r="EP86" s="496"/>
      <c r="EQ86" s="81"/>
      <c r="ER86" s="76"/>
      <c r="ES86" s="76"/>
      <c r="ET86" s="76"/>
      <c r="EU86" s="496"/>
    </row>
    <row r="87" spans="1:151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53"/>
        <v>0</v>
      </c>
      <c r="O87" s="366"/>
      <c r="P87" s="174"/>
      <c r="Q87" s="174"/>
      <c r="R87" s="174"/>
      <c r="S87" s="174"/>
      <c r="T87" s="367">
        <f t="shared" si="32"/>
        <v>0</v>
      </c>
      <c r="U87" s="172"/>
      <c r="V87" s="137"/>
      <c r="W87" s="137"/>
      <c r="X87" s="137"/>
      <c r="Y87" s="137">
        <v>71200</v>
      </c>
      <c r="Z87" s="138">
        <f t="shared" si="54"/>
        <v>71200</v>
      </c>
      <c r="AA87" s="160"/>
      <c r="AB87" s="146"/>
      <c r="AC87" s="146"/>
      <c r="AD87" s="146"/>
      <c r="AE87" s="146"/>
      <c r="AF87" s="138">
        <f t="shared" si="55"/>
        <v>0</v>
      </c>
      <c r="AG87" s="160"/>
      <c r="AH87" s="146"/>
      <c r="AI87" s="146"/>
      <c r="AJ87" s="146"/>
      <c r="AK87" s="146"/>
      <c r="AL87" s="138">
        <f t="shared" si="33"/>
        <v>0</v>
      </c>
      <c r="AM87" s="160"/>
      <c r="AN87" s="146"/>
      <c r="AO87" s="146"/>
      <c r="AP87" s="146"/>
      <c r="AQ87" s="146"/>
      <c r="AR87" s="138">
        <f t="shared" si="34"/>
        <v>0</v>
      </c>
      <c r="AS87" s="205"/>
      <c r="AT87" s="146"/>
      <c r="AU87" s="146"/>
      <c r="AV87" s="146"/>
      <c r="AW87" s="146"/>
      <c r="AX87" s="138">
        <f t="shared" si="35"/>
        <v>0</v>
      </c>
      <c r="AY87" s="160"/>
      <c r="AZ87" s="146"/>
      <c r="BA87" s="146"/>
      <c r="BB87" s="146"/>
      <c r="BC87" s="146"/>
      <c r="BD87" s="138">
        <f t="shared" si="36"/>
        <v>0</v>
      </c>
      <c r="BE87" s="160"/>
      <c r="BF87" s="146"/>
      <c r="BG87" s="146"/>
      <c r="BH87" s="146"/>
      <c r="BI87" s="146"/>
      <c r="BJ87" s="138">
        <f t="shared" si="56"/>
        <v>0</v>
      </c>
      <c r="BK87" s="160"/>
      <c r="BL87" s="146"/>
      <c r="BM87" s="146"/>
      <c r="BN87" s="146"/>
      <c r="BO87" s="146"/>
      <c r="BP87" s="138">
        <f t="shared" si="37"/>
        <v>0</v>
      </c>
      <c r="BQ87" s="160"/>
      <c r="BR87" s="146"/>
      <c r="BS87" s="146"/>
      <c r="BT87" s="146"/>
      <c r="BU87" s="146"/>
      <c r="BV87" s="138">
        <f t="shared" si="57"/>
        <v>0</v>
      </c>
      <c r="BW87" s="160"/>
      <c r="BX87" s="146"/>
      <c r="BY87" s="146"/>
      <c r="BZ87" s="146"/>
      <c r="CA87" s="146"/>
      <c r="CB87" s="138">
        <f t="shared" si="38"/>
        <v>0</v>
      </c>
      <c r="CC87" s="160"/>
      <c r="CD87" s="146"/>
      <c r="CE87" s="146"/>
      <c r="CF87" s="146"/>
      <c r="CG87" s="146"/>
      <c r="CH87" s="138">
        <f t="shared" si="52"/>
        <v>0</v>
      </c>
      <c r="CI87" s="160"/>
      <c r="CJ87" s="146"/>
      <c r="CK87" s="146"/>
      <c r="CL87" s="146"/>
      <c r="CM87" s="146"/>
      <c r="CN87" s="138">
        <f t="shared" si="39"/>
        <v>0</v>
      </c>
      <c r="CO87" s="172"/>
      <c r="CP87" s="137"/>
      <c r="CQ87" s="137"/>
      <c r="CR87" s="137"/>
      <c r="CS87" s="137"/>
      <c r="CT87" s="138">
        <f t="shared" si="58"/>
        <v>0</v>
      </c>
      <c r="CU87" s="160"/>
      <c r="CV87" s="146"/>
      <c r="CW87" s="146"/>
      <c r="CX87" s="146"/>
      <c r="CY87" s="146"/>
      <c r="CZ87" s="138">
        <f t="shared" si="40"/>
        <v>0</v>
      </c>
      <c r="DA87" s="172">
        <f t="shared" si="41"/>
        <v>0</v>
      </c>
      <c r="DB87" s="137">
        <f t="shared" si="42"/>
        <v>0</v>
      </c>
      <c r="DC87" s="137">
        <f t="shared" si="43"/>
        <v>0</v>
      </c>
      <c r="DD87" s="137">
        <f t="shared" si="44"/>
        <v>0</v>
      </c>
      <c r="DE87" s="137">
        <f t="shared" si="45"/>
        <v>71200</v>
      </c>
      <c r="DF87" s="173">
        <f t="shared" si="46"/>
        <v>71200</v>
      </c>
      <c r="DG87" s="172">
        <f t="shared" si="47"/>
        <v>0</v>
      </c>
      <c r="DH87" s="137">
        <f t="shared" si="48"/>
        <v>0</v>
      </c>
      <c r="DI87" s="137">
        <f t="shared" si="49"/>
        <v>0</v>
      </c>
      <c r="DJ87" s="137">
        <f t="shared" si="50"/>
        <v>0</v>
      </c>
      <c r="DK87" s="137">
        <f t="shared" si="51"/>
        <v>0</v>
      </c>
      <c r="DL87" s="173">
        <f t="shared" si="59"/>
        <v>0</v>
      </c>
      <c r="DM87" s="140"/>
      <c r="DN87" s="220"/>
      <c r="DO87" s="220"/>
      <c r="DP87" s="220"/>
      <c r="DQ87" s="140"/>
      <c r="DR87" s="141"/>
      <c r="DS87" s="142"/>
      <c r="DT87" s="146"/>
      <c r="DU87" s="142"/>
      <c r="DV87" s="144"/>
      <c r="DW87" s="145"/>
      <c r="DX87" s="142"/>
      <c r="DY87" s="144"/>
      <c r="EA87" s="172"/>
      <c r="EB87" s="137"/>
      <c r="EC87" s="137"/>
      <c r="ED87" s="512"/>
      <c r="EE87" s="513"/>
      <c r="EG87" s="495"/>
      <c r="EH87" s="76"/>
      <c r="EI87" s="466"/>
      <c r="EJ87" s="76"/>
      <c r="EK87" s="500"/>
      <c r="EL87" s="81"/>
      <c r="EM87" s="76"/>
      <c r="EN87" s="76"/>
      <c r="EO87" s="76"/>
      <c r="EP87" s="496"/>
      <c r="EQ87" s="81"/>
      <c r="ER87" s="76"/>
      <c r="ES87" s="76"/>
      <c r="ET87" s="76"/>
      <c r="EU87" s="496"/>
    </row>
    <row r="88" spans="1:151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4547</v>
      </c>
      <c r="I88" s="366"/>
      <c r="J88" s="174"/>
      <c r="K88" s="174"/>
      <c r="L88" s="174"/>
      <c r="M88" s="174"/>
      <c r="N88" s="367">
        <f t="shared" si="53"/>
        <v>0</v>
      </c>
      <c r="O88" s="366"/>
      <c r="P88" s="174"/>
      <c r="Q88" s="174"/>
      <c r="R88" s="174"/>
      <c r="S88" s="174"/>
      <c r="T88" s="367">
        <f t="shared" si="32"/>
        <v>0</v>
      </c>
      <c r="U88" s="172"/>
      <c r="V88" s="137"/>
      <c r="W88" s="137"/>
      <c r="X88" s="137"/>
      <c r="Y88" s="137">
        <v>68000</v>
      </c>
      <c r="Z88" s="138">
        <f t="shared" si="54"/>
        <v>68000</v>
      </c>
      <c r="AA88" s="160"/>
      <c r="AB88" s="146"/>
      <c r="AC88" s="146"/>
      <c r="AD88" s="146"/>
      <c r="AE88" s="146"/>
      <c r="AF88" s="138">
        <f t="shared" si="55"/>
        <v>0</v>
      </c>
      <c r="AG88" s="160"/>
      <c r="AH88" s="146"/>
      <c r="AI88" s="146"/>
      <c r="AJ88" s="146"/>
      <c r="AK88" s="146"/>
      <c r="AL88" s="138">
        <f t="shared" si="33"/>
        <v>0</v>
      </c>
      <c r="AM88" s="160"/>
      <c r="AN88" s="146"/>
      <c r="AO88" s="146"/>
      <c r="AP88" s="146"/>
      <c r="AQ88" s="146"/>
      <c r="AR88" s="138">
        <f t="shared" si="34"/>
        <v>0</v>
      </c>
      <c r="AS88" s="205"/>
      <c r="AT88" s="146"/>
      <c r="AU88" s="146"/>
      <c r="AV88" s="146"/>
      <c r="AW88" s="146"/>
      <c r="AX88" s="138">
        <f t="shared" si="35"/>
        <v>0</v>
      </c>
      <c r="AY88" s="160"/>
      <c r="AZ88" s="146"/>
      <c r="BA88" s="146"/>
      <c r="BB88" s="146"/>
      <c r="BC88" s="146"/>
      <c r="BD88" s="138">
        <f t="shared" si="36"/>
        <v>0</v>
      </c>
      <c r="BE88" s="160"/>
      <c r="BF88" s="146"/>
      <c r="BG88" s="146"/>
      <c r="BH88" s="146"/>
      <c r="BI88" s="146"/>
      <c r="BJ88" s="138">
        <f t="shared" si="56"/>
        <v>0</v>
      </c>
      <c r="BK88" s="160"/>
      <c r="BL88" s="146"/>
      <c r="BM88" s="146"/>
      <c r="BN88" s="146"/>
      <c r="BO88" s="146"/>
      <c r="BP88" s="138">
        <f t="shared" si="37"/>
        <v>0</v>
      </c>
      <c r="BQ88" s="160"/>
      <c r="BR88" s="146"/>
      <c r="BS88" s="146"/>
      <c r="BT88" s="146"/>
      <c r="BU88" s="146"/>
      <c r="BV88" s="138">
        <f t="shared" si="57"/>
        <v>0</v>
      </c>
      <c r="BW88" s="160"/>
      <c r="BX88" s="146"/>
      <c r="BY88" s="146"/>
      <c r="BZ88" s="146"/>
      <c r="CA88" s="146"/>
      <c r="CB88" s="138">
        <f t="shared" si="38"/>
        <v>0</v>
      </c>
      <c r="CC88" s="160"/>
      <c r="CD88" s="146"/>
      <c r="CE88" s="146"/>
      <c r="CF88" s="146"/>
      <c r="CG88" s="146"/>
      <c r="CH88" s="138">
        <f t="shared" si="52"/>
        <v>0</v>
      </c>
      <c r="CI88" s="160"/>
      <c r="CJ88" s="146"/>
      <c r="CK88" s="146"/>
      <c r="CL88" s="146"/>
      <c r="CM88" s="146"/>
      <c r="CN88" s="138">
        <f t="shared" si="39"/>
        <v>0</v>
      </c>
      <c r="CO88" s="172"/>
      <c r="CP88" s="137"/>
      <c r="CQ88" s="137"/>
      <c r="CR88" s="137"/>
      <c r="CS88" s="137"/>
      <c r="CT88" s="138">
        <f t="shared" si="58"/>
        <v>0</v>
      </c>
      <c r="CU88" s="160"/>
      <c r="CV88" s="146"/>
      <c r="CW88" s="146"/>
      <c r="CX88" s="146"/>
      <c r="CY88" s="146"/>
      <c r="CZ88" s="138">
        <f t="shared" si="40"/>
        <v>0</v>
      </c>
      <c r="DA88" s="172">
        <f t="shared" si="41"/>
        <v>0</v>
      </c>
      <c r="DB88" s="137">
        <f t="shared" si="42"/>
        <v>0</v>
      </c>
      <c r="DC88" s="137">
        <f t="shared" si="43"/>
        <v>0</v>
      </c>
      <c r="DD88" s="137">
        <f t="shared" si="44"/>
        <v>0</v>
      </c>
      <c r="DE88" s="137">
        <f t="shared" si="45"/>
        <v>68000</v>
      </c>
      <c r="DF88" s="173">
        <f t="shared" si="46"/>
        <v>68000</v>
      </c>
      <c r="DG88" s="172">
        <f t="shared" si="47"/>
        <v>0</v>
      </c>
      <c r="DH88" s="137">
        <f t="shared" si="48"/>
        <v>0</v>
      </c>
      <c r="DI88" s="137">
        <f t="shared" si="49"/>
        <v>0</v>
      </c>
      <c r="DJ88" s="137">
        <f t="shared" si="50"/>
        <v>0</v>
      </c>
      <c r="DK88" s="137">
        <f t="shared" si="51"/>
        <v>0</v>
      </c>
      <c r="DL88" s="173">
        <f t="shared" si="59"/>
        <v>0</v>
      </c>
      <c r="DM88" s="140"/>
      <c r="DN88" s="220"/>
      <c r="DO88" s="220"/>
      <c r="DP88" s="220"/>
      <c r="DQ88" s="140"/>
      <c r="DR88" s="141"/>
      <c r="DS88" s="142"/>
      <c r="DT88" s="146"/>
      <c r="DU88" s="142"/>
      <c r="DV88" s="144"/>
      <c r="DW88" s="145"/>
      <c r="DX88" s="142"/>
      <c r="DY88" s="144"/>
      <c r="EA88" s="172"/>
      <c r="EB88" s="137"/>
      <c r="EC88" s="137"/>
      <c r="ED88" s="512"/>
      <c r="EE88" s="513"/>
      <c r="EG88" s="495"/>
      <c r="EH88" s="76"/>
      <c r="EI88" s="466"/>
      <c r="EJ88" s="76"/>
      <c r="EK88" s="500"/>
      <c r="EL88" s="81"/>
      <c r="EM88" s="76"/>
      <c r="EN88" s="76"/>
      <c r="EO88" s="76"/>
      <c r="EP88" s="496"/>
      <c r="EQ88" s="81"/>
      <c r="ER88" s="76"/>
      <c r="ES88" s="76"/>
      <c r="ET88" s="76"/>
      <c r="EU88" s="496"/>
    </row>
    <row r="89" spans="1:151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53"/>
        <v>0</v>
      </c>
      <c r="O89" s="366"/>
      <c r="P89" s="174"/>
      <c r="Q89" s="174"/>
      <c r="R89" s="174"/>
      <c r="S89" s="174"/>
      <c r="T89" s="367">
        <f t="shared" si="32"/>
        <v>0</v>
      </c>
      <c r="U89" s="172"/>
      <c r="V89" s="137"/>
      <c r="W89" s="137"/>
      <c r="X89" s="137"/>
      <c r="Y89" s="137">
        <v>101600</v>
      </c>
      <c r="Z89" s="138">
        <f t="shared" si="54"/>
        <v>101600</v>
      </c>
      <c r="AA89" s="160"/>
      <c r="AB89" s="146"/>
      <c r="AC89" s="146"/>
      <c r="AD89" s="146"/>
      <c r="AE89" s="146"/>
      <c r="AF89" s="138">
        <f t="shared" si="55"/>
        <v>0</v>
      </c>
      <c r="AG89" s="160"/>
      <c r="AH89" s="146"/>
      <c r="AI89" s="146"/>
      <c r="AJ89" s="146"/>
      <c r="AK89" s="146"/>
      <c r="AL89" s="138">
        <f t="shared" si="33"/>
        <v>0</v>
      </c>
      <c r="AM89" s="160"/>
      <c r="AN89" s="146"/>
      <c r="AO89" s="146"/>
      <c r="AP89" s="146"/>
      <c r="AQ89" s="146"/>
      <c r="AR89" s="138">
        <f t="shared" si="34"/>
        <v>0</v>
      </c>
      <c r="AS89" s="205"/>
      <c r="AT89" s="146"/>
      <c r="AU89" s="146"/>
      <c r="AV89" s="146"/>
      <c r="AW89" s="146"/>
      <c r="AX89" s="138">
        <f t="shared" si="35"/>
        <v>0</v>
      </c>
      <c r="AY89" s="160"/>
      <c r="AZ89" s="146"/>
      <c r="BA89" s="146"/>
      <c r="BB89" s="146"/>
      <c r="BC89" s="146"/>
      <c r="BD89" s="138">
        <f t="shared" si="36"/>
        <v>0</v>
      </c>
      <c r="BE89" s="160"/>
      <c r="BF89" s="146"/>
      <c r="BG89" s="146"/>
      <c r="BH89" s="146"/>
      <c r="BI89" s="146"/>
      <c r="BJ89" s="138">
        <f t="shared" si="56"/>
        <v>0</v>
      </c>
      <c r="BK89" s="160"/>
      <c r="BL89" s="146"/>
      <c r="BM89" s="146"/>
      <c r="BN89" s="146"/>
      <c r="BO89" s="146"/>
      <c r="BP89" s="138">
        <f t="shared" si="37"/>
        <v>0</v>
      </c>
      <c r="BQ89" s="160"/>
      <c r="BR89" s="146"/>
      <c r="BS89" s="146"/>
      <c r="BT89" s="146"/>
      <c r="BU89" s="146"/>
      <c r="BV89" s="138">
        <f t="shared" si="57"/>
        <v>0</v>
      </c>
      <c r="BW89" s="160"/>
      <c r="BX89" s="146"/>
      <c r="BY89" s="146"/>
      <c r="BZ89" s="146"/>
      <c r="CA89" s="146"/>
      <c r="CB89" s="138">
        <f t="shared" si="38"/>
        <v>0</v>
      </c>
      <c r="CC89" s="160"/>
      <c r="CD89" s="146"/>
      <c r="CE89" s="146"/>
      <c r="CF89" s="146"/>
      <c r="CG89" s="146"/>
      <c r="CH89" s="138">
        <f t="shared" si="52"/>
        <v>0</v>
      </c>
      <c r="CI89" s="160"/>
      <c r="CJ89" s="146"/>
      <c r="CK89" s="146"/>
      <c r="CL89" s="146"/>
      <c r="CM89" s="146"/>
      <c r="CN89" s="138">
        <f t="shared" si="39"/>
        <v>0</v>
      </c>
      <c r="CO89" s="172"/>
      <c r="CP89" s="137"/>
      <c r="CQ89" s="137"/>
      <c r="CR89" s="137"/>
      <c r="CS89" s="137"/>
      <c r="CT89" s="138">
        <f t="shared" si="58"/>
        <v>0</v>
      </c>
      <c r="CU89" s="160"/>
      <c r="CV89" s="146"/>
      <c r="CW89" s="146"/>
      <c r="CX89" s="146"/>
      <c r="CY89" s="146"/>
      <c r="CZ89" s="138">
        <f t="shared" si="40"/>
        <v>0</v>
      </c>
      <c r="DA89" s="172">
        <f t="shared" si="41"/>
        <v>0</v>
      </c>
      <c r="DB89" s="137">
        <f t="shared" si="42"/>
        <v>0</v>
      </c>
      <c r="DC89" s="137">
        <f t="shared" si="43"/>
        <v>0</v>
      </c>
      <c r="DD89" s="137">
        <f t="shared" si="44"/>
        <v>0</v>
      </c>
      <c r="DE89" s="137">
        <f t="shared" si="45"/>
        <v>101600</v>
      </c>
      <c r="DF89" s="173">
        <f t="shared" si="46"/>
        <v>101600</v>
      </c>
      <c r="DG89" s="172">
        <f t="shared" si="47"/>
        <v>0</v>
      </c>
      <c r="DH89" s="137">
        <f t="shared" si="48"/>
        <v>0</v>
      </c>
      <c r="DI89" s="137">
        <f t="shared" si="49"/>
        <v>0</v>
      </c>
      <c r="DJ89" s="137">
        <f t="shared" si="50"/>
        <v>0</v>
      </c>
      <c r="DK89" s="137">
        <f t="shared" si="51"/>
        <v>0</v>
      </c>
      <c r="DL89" s="173">
        <f t="shared" si="59"/>
        <v>0</v>
      </c>
      <c r="DM89" s="140"/>
      <c r="DN89" s="220"/>
      <c r="DO89" s="220"/>
      <c r="DP89" s="220"/>
      <c r="DQ89" s="140"/>
      <c r="DR89" s="141"/>
      <c r="DS89" s="142"/>
      <c r="DT89" s="146"/>
      <c r="DU89" s="142"/>
      <c r="DV89" s="144"/>
      <c r="DW89" s="145"/>
      <c r="DX89" s="142"/>
      <c r="DY89" s="144"/>
      <c r="EA89" s="172"/>
      <c r="EB89" s="137"/>
      <c r="EC89" s="137"/>
      <c r="ED89" s="512"/>
      <c r="EE89" s="513"/>
      <c r="EG89" s="495"/>
      <c r="EH89" s="76"/>
      <c r="EI89" s="466"/>
      <c r="EJ89" s="76"/>
      <c r="EK89" s="500"/>
      <c r="EL89" s="81"/>
      <c r="EM89" s="76"/>
      <c r="EN89" s="76"/>
      <c r="EO89" s="76"/>
      <c r="EP89" s="496"/>
      <c r="EQ89" s="81"/>
      <c r="ER89" s="76"/>
      <c r="ES89" s="76"/>
      <c r="ET89" s="76"/>
      <c r="EU89" s="496"/>
    </row>
    <row r="90" spans="1:151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53"/>
        <v>0</v>
      </c>
      <c r="O90" s="366"/>
      <c r="P90" s="174"/>
      <c r="Q90" s="174"/>
      <c r="R90" s="174"/>
      <c r="S90" s="174"/>
      <c r="T90" s="367">
        <f t="shared" si="32"/>
        <v>0</v>
      </c>
      <c r="U90" s="172"/>
      <c r="V90" s="137"/>
      <c r="W90" s="137"/>
      <c r="X90" s="137"/>
      <c r="Y90" s="137">
        <v>32000</v>
      </c>
      <c r="Z90" s="138">
        <f t="shared" si="54"/>
        <v>32000</v>
      </c>
      <c r="AA90" s="160"/>
      <c r="AB90" s="146"/>
      <c r="AC90" s="146"/>
      <c r="AD90" s="146"/>
      <c r="AE90" s="146"/>
      <c r="AF90" s="138">
        <f t="shared" si="55"/>
        <v>0</v>
      </c>
      <c r="AG90" s="160"/>
      <c r="AH90" s="146"/>
      <c r="AI90" s="146"/>
      <c r="AJ90" s="146"/>
      <c r="AK90" s="146"/>
      <c r="AL90" s="138">
        <f t="shared" si="33"/>
        <v>0</v>
      </c>
      <c r="AM90" s="160"/>
      <c r="AN90" s="146"/>
      <c r="AO90" s="146"/>
      <c r="AP90" s="146"/>
      <c r="AQ90" s="146"/>
      <c r="AR90" s="138">
        <f t="shared" si="34"/>
        <v>0</v>
      </c>
      <c r="AS90" s="205"/>
      <c r="AT90" s="146"/>
      <c r="AU90" s="146"/>
      <c r="AV90" s="146"/>
      <c r="AW90" s="146"/>
      <c r="AX90" s="138">
        <f t="shared" si="35"/>
        <v>0</v>
      </c>
      <c r="AY90" s="160"/>
      <c r="AZ90" s="146"/>
      <c r="BA90" s="146"/>
      <c r="BB90" s="146"/>
      <c r="BC90" s="146"/>
      <c r="BD90" s="138">
        <f t="shared" si="36"/>
        <v>0</v>
      </c>
      <c r="BE90" s="160"/>
      <c r="BF90" s="146"/>
      <c r="BG90" s="146"/>
      <c r="BH90" s="146"/>
      <c r="BI90" s="146"/>
      <c r="BJ90" s="138">
        <f t="shared" si="56"/>
        <v>0</v>
      </c>
      <c r="BK90" s="160"/>
      <c r="BL90" s="146"/>
      <c r="BM90" s="146"/>
      <c r="BN90" s="146"/>
      <c r="BO90" s="146"/>
      <c r="BP90" s="138">
        <f t="shared" si="37"/>
        <v>0</v>
      </c>
      <c r="BQ90" s="160"/>
      <c r="BR90" s="146"/>
      <c r="BS90" s="146"/>
      <c r="BT90" s="146"/>
      <c r="BU90" s="146"/>
      <c r="BV90" s="138">
        <f t="shared" si="57"/>
        <v>0</v>
      </c>
      <c r="BW90" s="160"/>
      <c r="BX90" s="146"/>
      <c r="BY90" s="146"/>
      <c r="BZ90" s="146"/>
      <c r="CA90" s="146"/>
      <c r="CB90" s="138">
        <f t="shared" si="38"/>
        <v>0</v>
      </c>
      <c r="CC90" s="160"/>
      <c r="CD90" s="146"/>
      <c r="CE90" s="146"/>
      <c r="CF90" s="146"/>
      <c r="CG90" s="146"/>
      <c r="CH90" s="138">
        <f t="shared" si="52"/>
        <v>0</v>
      </c>
      <c r="CI90" s="160"/>
      <c r="CJ90" s="146"/>
      <c r="CK90" s="146"/>
      <c r="CL90" s="146"/>
      <c r="CM90" s="146"/>
      <c r="CN90" s="138">
        <f t="shared" si="39"/>
        <v>0</v>
      </c>
      <c r="CO90" s="172"/>
      <c r="CP90" s="137"/>
      <c r="CQ90" s="137"/>
      <c r="CR90" s="137"/>
      <c r="CS90" s="137"/>
      <c r="CT90" s="138">
        <f t="shared" si="58"/>
        <v>0</v>
      </c>
      <c r="CU90" s="160"/>
      <c r="CV90" s="146"/>
      <c r="CW90" s="146"/>
      <c r="CX90" s="146"/>
      <c r="CY90" s="146"/>
      <c r="CZ90" s="138">
        <f t="shared" si="40"/>
        <v>0</v>
      </c>
      <c r="DA90" s="172">
        <f t="shared" si="41"/>
        <v>0</v>
      </c>
      <c r="DB90" s="137">
        <f t="shared" si="42"/>
        <v>0</v>
      </c>
      <c r="DC90" s="137">
        <f t="shared" si="43"/>
        <v>0</v>
      </c>
      <c r="DD90" s="137">
        <f t="shared" si="44"/>
        <v>0</v>
      </c>
      <c r="DE90" s="137">
        <f t="shared" si="45"/>
        <v>32000</v>
      </c>
      <c r="DF90" s="173">
        <f t="shared" si="46"/>
        <v>32000</v>
      </c>
      <c r="DG90" s="172">
        <f t="shared" si="47"/>
        <v>0</v>
      </c>
      <c r="DH90" s="137">
        <f t="shared" si="48"/>
        <v>0</v>
      </c>
      <c r="DI90" s="137">
        <f t="shared" si="49"/>
        <v>0</v>
      </c>
      <c r="DJ90" s="137">
        <f t="shared" si="50"/>
        <v>0</v>
      </c>
      <c r="DK90" s="137">
        <f t="shared" si="51"/>
        <v>0</v>
      </c>
      <c r="DL90" s="173">
        <f t="shared" si="59"/>
        <v>0</v>
      </c>
      <c r="DM90" s="140"/>
      <c r="DN90" s="220"/>
      <c r="DO90" s="220"/>
      <c r="DP90" s="220"/>
      <c r="DQ90" s="140"/>
      <c r="DR90" s="141"/>
      <c r="DS90" s="142"/>
      <c r="DT90" s="146"/>
      <c r="DU90" s="142"/>
      <c r="DV90" s="144"/>
      <c r="DW90" s="145"/>
      <c r="DX90" s="142"/>
      <c r="DY90" s="144"/>
      <c r="EA90" s="172"/>
      <c r="EB90" s="137"/>
      <c r="EC90" s="137"/>
      <c r="ED90" s="512"/>
      <c r="EE90" s="513"/>
      <c r="EG90" s="495"/>
      <c r="EH90" s="76"/>
      <c r="EI90" s="466"/>
      <c r="EJ90" s="76"/>
      <c r="EK90" s="500"/>
      <c r="EL90" s="81"/>
      <c r="EM90" s="76"/>
      <c r="EN90" s="76"/>
      <c r="EO90" s="76"/>
      <c r="EP90" s="496"/>
      <c r="EQ90" s="81"/>
      <c r="ER90" s="76"/>
      <c r="ES90" s="76"/>
      <c r="ET90" s="76"/>
      <c r="EU90" s="496"/>
    </row>
    <row r="91" spans="1:151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53"/>
        <v>0</v>
      </c>
      <c r="O91" s="366"/>
      <c r="P91" s="174"/>
      <c r="Q91" s="174"/>
      <c r="R91" s="174"/>
      <c r="S91" s="174"/>
      <c r="T91" s="367">
        <f t="shared" si="32"/>
        <v>0</v>
      </c>
      <c r="U91" s="172"/>
      <c r="V91" s="137"/>
      <c r="W91" s="137"/>
      <c r="X91" s="137"/>
      <c r="Y91" s="137">
        <v>49600</v>
      </c>
      <c r="Z91" s="138">
        <f t="shared" si="54"/>
        <v>49600</v>
      </c>
      <c r="AA91" s="160"/>
      <c r="AB91" s="146"/>
      <c r="AC91" s="146"/>
      <c r="AD91" s="146"/>
      <c r="AE91" s="146"/>
      <c r="AF91" s="138">
        <f t="shared" si="55"/>
        <v>0</v>
      </c>
      <c r="AG91" s="160"/>
      <c r="AH91" s="146"/>
      <c r="AI91" s="146"/>
      <c r="AJ91" s="146"/>
      <c r="AK91" s="146"/>
      <c r="AL91" s="138">
        <f t="shared" si="33"/>
        <v>0</v>
      </c>
      <c r="AM91" s="160"/>
      <c r="AN91" s="146"/>
      <c r="AO91" s="146"/>
      <c r="AP91" s="146"/>
      <c r="AQ91" s="146"/>
      <c r="AR91" s="138">
        <f t="shared" si="34"/>
        <v>0</v>
      </c>
      <c r="AS91" s="205"/>
      <c r="AT91" s="146"/>
      <c r="AU91" s="146"/>
      <c r="AV91" s="146"/>
      <c r="AW91" s="146"/>
      <c r="AX91" s="138">
        <f t="shared" si="35"/>
        <v>0</v>
      </c>
      <c r="AY91" s="160"/>
      <c r="AZ91" s="146"/>
      <c r="BA91" s="146"/>
      <c r="BB91" s="146"/>
      <c r="BC91" s="146"/>
      <c r="BD91" s="138">
        <f t="shared" si="36"/>
        <v>0</v>
      </c>
      <c r="BE91" s="160"/>
      <c r="BF91" s="146"/>
      <c r="BG91" s="146"/>
      <c r="BH91" s="146"/>
      <c r="BI91" s="146"/>
      <c r="BJ91" s="138">
        <f t="shared" si="56"/>
        <v>0</v>
      </c>
      <c r="BK91" s="160"/>
      <c r="BL91" s="146"/>
      <c r="BM91" s="146"/>
      <c r="BN91" s="146"/>
      <c r="BO91" s="146"/>
      <c r="BP91" s="138">
        <f t="shared" si="37"/>
        <v>0</v>
      </c>
      <c r="BQ91" s="160"/>
      <c r="BR91" s="146"/>
      <c r="BS91" s="146"/>
      <c r="BT91" s="146"/>
      <c r="BU91" s="146"/>
      <c r="BV91" s="138">
        <f t="shared" si="57"/>
        <v>0</v>
      </c>
      <c r="BW91" s="160"/>
      <c r="BX91" s="146"/>
      <c r="BY91" s="146"/>
      <c r="BZ91" s="146"/>
      <c r="CA91" s="146"/>
      <c r="CB91" s="138">
        <f t="shared" si="38"/>
        <v>0</v>
      </c>
      <c r="CC91" s="160"/>
      <c r="CD91" s="146"/>
      <c r="CE91" s="146"/>
      <c r="CF91" s="146"/>
      <c r="CG91" s="146"/>
      <c r="CH91" s="138">
        <f t="shared" si="52"/>
        <v>0</v>
      </c>
      <c r="CI91" s="160"/>
      <c r="CJ91" s="146"/>
      <c r="CK91" s="146"/>
      <c r="CL91" s="146"/>
      <c r="CM91" s="146"/>
      <c r="CN91" s="138">
        <f t="shared" si="39"/>
        <v>0</v>
      </c>
      <c r="CO91" s="172"/>
      <c r="CP91" s="137"/>
      <c r="CQ91" s="137"/>
      <c r="CR91" s="137"/>
      <c r="CS91" s="137"/>
      <c r="CT91" s="138">
        <f t="shared" si="58"/>
        <v>0</v>
      </c>
      <c r="CU91" s="160"/>
      <c r="CV91" s="146"/>
      <c r="CW91" s="146"/>
      <c r="CX91" s="146"/>
      <c r="CY91" s="146"/>
      <c r="CZ91" s="138">
        <f t="shared" si="40"/>
        <v>0</v>
      </c>
      <c r="DA91" s="172">
        <f t="shared" si="41"/>
        <v>0</v>
      </c>
      <c r="DB91" s="137">
        <f t="shared" si="42"/>
        <v>0</v>
      </c>
      <c r="DC91" s="137">
        <f t="shared" si="43"/>
        <v>0</v>
      </c>
      <c r="DD91" s="137">
        <f t="shared" si="44"/>
        <v>0</v>
      </c>
      <c r="DE91" s="137">
        <f t="shared" si="45"/>
        <v>49600</v>
      </c>
      <c r="DF91" s="173">
        <f t="shared" si="46"/>
        <v>49600</v>
      </c>
      <c r="DG91" s="172">
        <f t="shared" si="47"/>
        <v>0</v>
      </c>
      <c r="DH91" s="137">
        <f t="shared" si="48"/>
        <v>0</v>
      </c>
      <c r="DI91" s="137">
        <f t="shared" si="49"/>
        <v>0</v>
      </c>
      <c r="DJ91" s="137">
        <f t="shared" si="50"/>
        <v>0</v>
      </c>
      <c r="DK91" s="137">
        <f t="shared" si="51"/>
        <v>0</v>
      </c>
      <c r="DL91" s="173">
        <f t="shared" si="59"/>
        <v>0</v>
      </c>
      <c r="DM91" s="140"/>
      <c r="DN91" s="220"/>
      <c r="DO91" s="220"/>
      <c r="DP91" s="220"/>
      <c r="DQ91" s="140"/>
      <c r="DR91" s="141"/>
      <c r="DS91" s="142"/>
      <c r="DT91" s="146"/>
      <c r="DU91" s="142"/>
      <c r="DV91" s="144"/>
      <c r="DW91" s="145"/>
      <c r="DX91" s="142"/>
      <c r="DY91" s="144"/>
      <c r="EA91" s="172"/>
      <c r="EB91" s="137"/>
      <c r="EC91" s="137"/>
      <c r="ED91" s="512"/>
      <c r="EE91" s="513"/>
      <c r="EG91" s="495"/>
      <c r="EH91" s="76"/>
      <c r="EI91" s="466"/>
      <c r="EJ91" s="76"/>
      <c r="EK91" s="500"/>
      <c r="EL91" s="81"/>
      <c r="EM91" s="76"/>
      <c r="EN91" s="76"/>
      <c r="EO91" s="76"/>
      <c r="EP91" s="496"/>
      <c r="EQ91" s="81"/>
      <c r="ER91" s="76"/>
      <c r="ES91" s="76"/>
      <c r="ET91" s="76"/>
      <c r="EU91" s="496"/>
    </row>
    <row r="92" spans="1:151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53"/>
        <v>0</v>
      </c>
      <c r="O92" s="366"/>
      <c r="P92" s="174"/>
      <c r="Q92" s="174"/>
      <c r="R92" s="174"/>
      <c r="S92" s="174"/>
      <c r="T92" s="367">
        <f t="shared" si="32"/>
        <v>0</v>
      </c>
      <c r="U92" s="172"/>
      <c r="V92" s="137"/>
      <c r="W92" s="137"/>
      <c r="X92" s="137"/>
      <c r="Y92" s="137">
        <v>48000</v>
      </c>
      <c r="Z92" s="138">
        <f t="shared" si="54"/>
        <v>48000</v>
      </c>
      <c r="AA92" s="160"/>
      <c r="AB92" s="146"/>
      <c r="AC92" s="146"/>
      <c r="AD92" s="146"/>
      <c r="AE92" s="146"/>
      <c r="AF92" s="138">
        <f t="shared" si="55"/>
        <v>0</v>
      </c>
      <c r="AG92" s="160"/>
      <c r="AH92" s="146"/>
      <c r="AI92" s="146"/>
      <c r="AJ92" s="146"/>
      <c r="AK92" s="146"/>
      <c r="AL92" s="138">
        <f t="shared" si="33"/>
        <v>0</v>
      </c>
      <c r="AM92" s="160"/>
      <c r="AN92" s="146"/>
      <c r="AO92" s="146"/>
      <c r="AP92" s="146"/>
      <c r="AQ92" s="146"/>
      <c r="AR92" s="138">
        <f t="shared" si="34"/>
        <v>0</v>
      </c>
      <c r="AS92" s="205"/>
      <c r="AT92" s="146"/>
      <c r="AU92" s="146"/>
      <c r="AV92" s="146"/>
      <c r="AW92" s="146"/>
      <c r="AX92" s="138">
        <f t="shared" si="35"/>
        <v>0</v>
      </c>
      <c r="AY92" s="160"/>
      <c r="AZ92" s="146"/>
      <c r="BA92" s="146"/>
      <c r="BB92" s="146"/>
      <c r="BC92" s="146"/>
      <c r="BD92" s="138">
        <f t="shared" si="36"/>
        <v>0</v>
      </c>
      <c r="BE92" s="160"/>
      <c r="BF92" s="146"/>
      <c r="BG92" s="146"/>
      <c r="BH92" s="146"/>
      <c r="BI92" s="146"/>
      <c r="BJ92" s="138">
        <f t="shared" si="56"/>
        <v>0</v>
      </c>
      <c r="BK92" s="160"/>
      <c r="BL92" s="146"/>
      <c r="BM92" s="146"/>
      <c r="BN92" s="146"/>
      <c r="BO92" s="146"/>
      <c r="BP92" s="138">
        <f t="shared" si="37"/>
        <v>0</v>
      </c>
      <c r="BQ92" s="160"/>
      <c r="BR92" s="146"/>
      <c r="BS92" s="146"/>
      <c r="BT92" s="146"/>
      <c r="BU92" s="146"/>
      <c r="BV92" s="138">
        <f t="shared" si="57"/>
        <v>0</v>
      </c>
      <c r="BW92" s="160"/>
      <c r="BX92" s="146"/>
      <c r="BY92" s="146"/>
      <c r="BZ92" s="146"/>
      <c r="CA92" s="146"/>
      <c r="CB92" s="138">
        <f t="shared" si="38"/>
        <v>0</v>
      </c>
      <c r="CC92" s="160"/>
      <c r="CD92" s="146"/>
      <c r="CE92" s="146"/>
      <c r="CF92" s="146"/>
      <c r="CG92" s="146"/>
      <c r="CH92" s="138">
        <f t="shared" si="52"/>
        <v>0</v>
      </c>
      <c r="CI92" s="160"/>
      <c r="CJ92" s="146"/>
      <c r="CK92" s="146"/>
      <c r="CL92" s="146"/>
      <c r="CM92" s="146"/>
      <c r="CN92" s="138">
        <f t="shared" si="39"/>
        <v>0</v>
      </c>
      <c r="CO92" s="172"/>
      <c r="CP92" s="137"/>
      <c r="CQ92" s="137"/>
      <c r="CR92" s="137"/>
      <c r="CS92" s="137"/>
      <c r="CT92" s="138">
        <f t="shared" si="58"/>
        <v>0</v>
      </c>
      <c r="CU92" s="160"/>
      <c r="CV92" s="146"/>
      <c r="CW92" s="146"/>
      <c r="CX92" s="146"/>
      <c r="CY92" s="146"/>
      <c r="CZ92" s="138">
        <f t="shared" si="40"/>
        <v>0</v>
      </c>
      <c r="DA92" s="172">
        <f t="shared" si="41"/>
        <v>0</v>
      </c>
      <c r="DB92" s="137">
        <f t="shared" si="42"/>
        <v>0</v>
      </c>
      <c r="DC92" s="137">
        <f t="shared" si="43"/>
        <v>0</v>
      </c>
      <c r="DD92" s="137">
        <f t="shared" si="44"/>
        <v>0</v>
      </c>
      <c r="DE92" s="137">
        <f t="shared" si="45"/>
        <v>48000</v>
      </c>
      <c r="DF92" s="173">
        <f t="shared" si="46"/>
        <v>48000</v>
      </c>
      <c r="DG92" s="172">
        <f t="shared" si="47"/>
        <v>0</v>
      </c>
      <c r="DH92" s="137">
        <f t="shared" si="48"/>
        <v>0</v>
      </c>
      <c r="DI92" s="137">
        <f t="shared" si="49"/>
        <v>0</v>
      </c>
      <c r="DJ92" s="137">
        <f t="shared" si="50"/>
        <v>0</v>
      </c>
      <c r="DK92" s="137">
        <f t="shared" si="51"/>
        <v>0</v>
      </c>
      <c r="DL92" s="173">
        <f t="shared" si="59"/>
        <v>0</v>
      </c>
      <c r="DM92" s="140"/>
      <c r="DN92" s="220"/>
      <c r="DO92" s="220"/>
      <c r="DP92" s="220"/>
      <c r="DQ92" s="140"/>
      <c r="DR92" s="141"/>
      <c r="DS92" s="142"/>
      <c r="DT92" s="146"/>
      <c r="DU92" s="142"/>
      <c r="DV92" s="144"/>
      <c r="DW92" s="145"/>
      <c r="DX92" s="142"/>
      <c r="DY92" s="144"/>
      <c r="EA92" s="172"/>
      <c r="EB92" s="137"/>
      <c r="EC92" s="137"/>
      <c r="ED92" s="512"/>
      <c r="EE92" s="513"/>
      <c r="EG92" s="495"/>
      <c r="EH92" s="76"/>
      <c r="EI92" s="466"/>
      <c r="EJ92" s="76"/>
      <c r="EK92" s="500"/>
      <c r="EL92" s="81"/>
      <c r="EM92" s="76"/>
      <c r="EN92" s="76"/>
      <c r="EO92" s="76"/>
      <c r="EP92" s="496"/>
      <c r="EQ92" s="81"/>
      <c r="ER92" s="76"/>
      <c r="ES92" s="76"/>
      <c r="ET92" s="76"/>
      <c r="EU92" s="496"/>
    </row>
    <row r="93" spans="1:151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53"/>
        <v>0</v>
      </c>
      <c r="O93" s="366"/>
      <c r="P93" s="174"/>
      <c r="Q93" s="174"/>
      <c r="R93" s="174"/>
      <c r="S93" s="174"/>
      <c r="T93" s="367">
        <f t="shared" si="32"/>
        <v>0</v>
      </c>
      <c r="U93" s="172"/>
      <c r="V93" s="137"/>
      <c r="W93" s="137"/>
      <c r="X93" s="137"/>
      <c r="Y93" s="137">
        <v>32000</v>
      </c>
      <c r="Z93" s="138">
        <f t="shared" si="54"/>
        <v>32000</v>
      </c>
      <c r="AA93" s="160"/>
      <c r="AB93" s="146"/>
      <c r="AC93" s="146"/>
      <c r="AD93" s="146"/>
      <c r="AE93" s="146"/>
      <c r="AF93" s="138">
        <f t="shared" si="55"/>
        <v>0</v>
      </c>
      <c r="AG93" s="160"/>
      <c r="AH93" s="146"/>
      <c r="AI93" s="146"/>
      <c r="AJ93" s="146"/>
      <c r="AK93" s="146"/>
      <c r="AL93" s="138">
        <f t="shared" si="33"/>
        <v>0</v>
      </c>
      <c r="AM93" s="160"/>
      <c r="AN93" s="146"/>
      <c r="AO93" s="146"/>
      <c r="AP93" s="146"/>
      <c r="AQ93" s="146"/>
      <c r="AR93" s="138">
        <f t="shared" si="34"/>
        <v>0</v>
      </c>
      <c r="AS93" s="205"/>
      <c r="AT93" s="146"/>
      <c r="AU93" s="146"/>
      <c r="AV93" s="146"/>
      <c r="AW93" s="146"/>
      <c r="AX93" s="138">
        <f t="shared" si="35"/>
        <v>0</v>
      </c>
      <c r="AY93" s="160"/>
      <c r="AZ93" s="146"/>
      <c r="BA93" s="146"/>
      <c r="BB93" s="146"/>
      <c r="BC93" s="146"/>
      <c r="BD93" s="138">
        <f t="shared" si="36"/>
        <v>0</v>
      </c>
      <c r="BE93" s="160"/>
      <c r="BF93" s="146"/>
      <c r="BG93" s="146"/>
      <c r="BH93" s="146"/>
      <c r="BI93" s="146"/>
      <c r="BJ93" s="138">
        <f t="shared" si="56"/>
        <v>0</v>
      </c>
      <c r="BK93" s="160"/>
      <c r="BL93" s="146"/>
      <c r="BM93" s="146"/>
      <c r="BN93" s="146"/>
      <c r="BO93" s="146"/>
      <c r="BP93" s="138">
        <f t="shared" si="37"/>
        <v>0</v>
      </c>
      <c r="BQ93" s="160"/>
      <c r="BR93" s="146"/>
      <c r="BS93" s="146"/>
      <c r="BT93" s="146"/>
      <c r="BU93" s="146"/>
      <c r="BV93" s="138">
        <f t="shared" si="57"/>
        <v>0</v>
      </c>
      <c r="BW93" s="160"/>
      <c r="BX93" s="146"/>
      <c r="BY93" s="146"/>
      <c r="BZ93" s="146"/>
      <c r="CA93" s="146"/>
      <c r="CB93" s="138">
        <f t="shared" si="38"/>
        <v>0</v>
      </c>
      <c r="CC93" s="160"/>
      <c r="CD93" s="146"/>
      <c r="CE93" s="146"/>
      <c r="CF93" s="146"/>
      <c r="CG93" s="146"/>
      <c r="CH93" s="138">
        <f t="shared" si="52"/>
        <v>0</v>
      </c>
      <c r="CI93" s="160"/>
      <c r="CJ93" s="146"/>
      <c r="CK93" s="146"/>
      <c r="CL93" s="146"/>
      <c r="CM93" s="146"/>
      <c r="CN93" s="138">
        <f t="shared" si="39"/>
        <v>0</v>
      </c>
      <c r="CO93" s="172"/>
      <c r="CP93" s="137"/>
      <c r="CQ93" s="137"/>
      <c r="CR93" s="137"/>
      <c r="CS93" s="137"/>
      <c r="CT93" s="138">
        <f t="shared" si="58"/>
        <v>0</v>
      </c>
      <c r="CU93" s="160"/>
      <c r="CV93" s="146"/>
      <c r="CW93" s="146"/>
      <c r="CX93" s="146"/>
      <c r="CY93" s="146"/>
      <c r="CZ93" s="138">
        <f t="shared" si="40"/>
        <v>0</v>
      </c>
      <c r="DA93" s="172">
        <f t="shared" si="41"/>
        <v>0</v>
      </c>
      <c r="DB93" s="137">
        <f t="shared" si="42"/>
        <v>0</v>
      </c>
      <c r="DC93" s="137">
        <f t="shared" si="43"/>
        <v>0</v>
      </c>
      <c r="DD93" s="137">
        <f t="shared" si="44"/>
        <v>0</v>
      </c>
      <c r="DE93" s="137">
        <f t="shared" si="45"/>
        <v>32000</v>
      </c>
      <c r="DF93" s="173">
        <f t="shared" si="46"/>
        <v>32000</v>
      </c>
      <c r="DG93" s="172">
        <f t="shared" si="47"/>
        <v>0</v>
      </c>
      <c r="DH93" s="137">
        <f t="shared" si="48"/>
        <v>0</v>
      </c>
      <c r="DI93" s="137">
        <f t="shared" si="49"/>
        <v>0</v>
      </c>
      <c r="DJ93" s="137">
        <f t="shared" si="50"/>
        <v>0</v>
      </c>
      <c r="DK93" s="137">
        <f t="shared" si="51"/>
        <v>0</v>
      </c>
      <c r="DL93" s="173">
        <f t="shared" si="59"/>
        <v>0</v>
      </c>
      <c r="DM93" s="140"/>
      <c r="DN93" s="220"/>
      <c r="DO93" s="220"/>
      <c r="DP93" s="220"/>
      <c r="DQ93" s="140"/>
      <c r="DR93" s="141"/>
      <c r="DS93" s="142"/>
      <c r="DT93" s="146"/>
      <c r="DU93" s="142"/>
      <c r="DV93" s="144"/>
      <c r="DW93" s="145"/>
      <c r="DX93" s="142"/>
      <c r="DY93" s="144"/>
      <c r="EA93" s="172"/>
      <c r="EB93" s="137"/>
      <c r="EC93" s="137"/>
      <c r="ED93" s="512"/>
      <c r="EE93" s="513"/>
      <c r="EG93" s="495"/>
      <c r="EH93" s="76"/>
      <c r="EI93" s="466"/>
      <c r="EJ93" s="76"/>
      <c r="EK93" s="500"/>
      <c r="EL93" s="81"/>
      <c r="EM93" s="76"/>
      <c r="EN93" s="76"/>
      <c r="EO93" s="76"/>
      <c r="EP93" s="496"/>
      <c r="EQ93" s="81"/>
      <c r="ER93" s="76"/>
      <c r="ES93" s="76"/>
      <c r="ET93" s="76"/>
      <c r="EU93" s="496"/>
    </row>
    <row r="94" spans="1:151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53"/>
        <v>0</v>
      </c>
      <c r="O94" s="366"/>
      <c r="P94" s="174"/>
      <c r="Q94" s="174"/>
      <c r="R94" s="174"/>
      <c r="S94" s="174"/>
      <c r="T94" s="367">
        <f t="shared" si="32"/>
        <v>0</v>
      </c>
      <c r="U94" s="172"/>
      <c r="V94" s="137"/>
      <c r="W94" s="137"/>
      <c r="X94" s="137"/>
      <c r="Y94" s="137">
        <v>68000</v>
      </c>
      <c r="Z94" s="138">
        <f t="shared" si="54"/>
        <v>68000</v>
      </c>
      <c r="AA94" s="160"/>
      <c r="AB94" s="146"/>
      <c r="AC94" s="146"/>
      <c r="AD94" s="146"/>
      <c r="AE94" s="146"/>
      <c r="AF94" s="138">
        <f t="shared" si="55"/>
        <v>0</v>
      </c>
      <c r="AG94" s="160"/>
      <c r="AH94" s="146"/>
      <c r="AI94" s="146"/>
      <c r="AJ94" s="146"/>
      <c r="AK94" s="146"/>
      <c r="AL94" s="138">
        <f t="shared" si="33"/>
        <v>0</v>
      </c>
      <c r="AM94" s="160"/>
      <c r="AN94" s="146"/>
      <c r="AO94" s="146"/>
      <c r="AP94" s="146"/>
      <c r="AQ94" s="146"/>
      <c r="AR94" s="138">
        <f t="shared" si="34"/>
        <v>0</v>
      </c>
      <c r="AS94" s="205"/>
      <c r="AT94" s="146"/>
      <c r="AU94" s="146"/>
      <c r="AV94" s="146"/>
      <c r="AW94" s="146"/>
      <c r="AX94" s="138">
        <f t="shared" si="35"/>
        <v>0</v>
      </c>
      <c r="AY94" s="160"/>
      <c r="AZ94" s="146"/>
      <c r="BA94" s="146"/>
      <c r="BB94" s="146"/>
      <c r="BC94" s="146"/>
      <c r="BD94" s="138">
        <f t="shared" si="36"/>
        <v>0</v>
      </c>
      <c r="BE94" s="160"/>
      <c r="BF94" s="146"/>
      <c r="BG94" s="146"/>
      <c r="BH94" s="146"/>
      <c r="BI94" s="146"/>
      <c r="BJ94" s="138">
        <f t="shared" si="56"/>
        <v>0</v>
      </c>
      <c r="BK94" s="160"/>
      <c r="BL94" s="146"/>
      <c r="BM94" s="146"/>
      <c r="BN94" s="146"/>
      <c r="BO94" s="146"/>
      <c r="BP94" s="138">
        <f t="shared" si="37"/>
        <v>0</v>
      </c>
      <c r="BQ94" s="160"/>
      <c r="BR94" s="146"/>
      <c r="BS94" s="146"/>
      <c r="BT94" s="146"/>
      <c r="BU94" s="146"/>
      <c r="BV94" s="138">
        <f t="shared" si="57"/>
        <v>0</v>
      </c>
      <c r="BW94" s="160"/>
      <c r="BX94" s="146"/>
      <c r="BY94" s="146"/>
      <c r="BZ94" s="146"/>
      <c r="CA94" s="146"/>
      <c r="CB94" s="138">
        <f t="shared" si="38"/>
        <v>0</v>
      </c>
      <c r="CC94" s="160"/>
      <c r="CD94" s="146"/>
      <c r="CE94" s="146"/>
      <c r="CF94" s="146"/>
      <c r="CG94" s="146"/>
      <c r="CH94" s="138">
        <f t="shared" si="52"/>
        <v>0</v>
      </c>
      <c r="CI94" s="160"/>
      <c r="CJ94" s="146"/>
      <c r="CK94" s="146"/>
      <c r="CL94" s="146"/>
      <c r="CM94" s="146"/>
      <c r="CN94" s="138">
        <f t="shared" si="39"/>
        <v>0</v>
      </c>
      <c r="CO94" s="172"/>
      <c r="CP94" s="137"/>
      <c r="CQ94" s="137"/>
      <c r="CR94" s="137"/>
      <c r="CS94" s="137"/>
      <c r="CT94" s="138">
        <f t="shared" si="58"/>
        <v>0</v>
      </c>
      <c r="CU94" s="160"/>
      <c r="CV94" s="146"/>
      <c r="CW94" s="146"/>
      <c r="CX94" s="146"/>
      <c r="CY94" s="146"/>
      <c r="CZ94" s="138">
        <f t="shared" si="40"/>
        <v>0</v>
      </c>
      <c r="DA94" s="172">
        <f t="shared" si="41"/>
        <v>0</v>
      </c>
      <c r="DB94" s="137">
        <f t="shared" si="42"/>
        <v>0</v>
      </c>
      <c r="DC94" s="137">
        <f t="shared" si="43"/>
        <v>0</v>
      </c>
      <c r="DD94" s="137">
        <f t="shared" si="44"/>
        <v>0</v>
      </c>
      <c r="DE94" s="137">
        <f t="shared" si="45"/>
        <v>68000</v>
      </c>
      <c r="DF94" s="173">
        <f t="shared" si="46"/>
        <v>68000</v>
      </c>
      <c r="DG94" s="172">
        <f t="shared" si="47"/>
        <v>0</v>
      </c>
      <c r="DH94" s="137">
        <f t="shared" si="48"/>
        <v>0</v>
      </c>
      <c r="DI94" s="137">
        <f t="shared" si="49"/>
        <v>0</v>
      </c>
      <c r="DJ94" s="137">
        <f t="shared" si="50"/>
        <v>0</v>
      </c>
      <c r="DK94" s="137">
        <f t="shared" si="51"/>
        <v>0</v>
      </c>
      <c r="DL94" s="173">
        <f t="shared" si="59"/>
        <v>0</v>
      </c>
      <c r="DM94" s="140"/>
      <c r="DN94" s="220"/>
      <c r="DO94" s="220"/>
      <c r="DP94" s="220"/>
      <c r="DQ94" s="140"/>
      <c r="DR94" s="141"/>
      <c r="DS94" s="142"/>
      <c r="DT94" s="146"/>
      <c r="DU94" s="142"/>
      <c r="DV94" s="144"/>
      <c r="DW94" s="145"/>
      <c r="DX94" s="142"/>
      <c r="DY94" s="144"/>
      <c r="EA94" s="172"/>
      <c r="EB94" s="137"/>
      <c r="EC94" s="137"/>
      <c r="ED94" s="512"/>
      <c r="EE94" s="513"/>
      <c r="EG94" s="495"/>
      <c r="EH94" s="76"/>
      <c r="EI94" s="466"/>
      <c r="EJ94" s="76"/>
      <c r="EK94" s="500"/>
      <c r="EL94" s="81"/>
      <c r="EM94" s="76"/>
      <c r="EN94" s="76"/>
      <c r="EO94" s="76"/>
      <c r="EP94" s="496"/>
      <c r="EQ94" s="81"/>
      <c r="ER94" s="76"/>
      <c r="ES94" s="76"/>
      <c r="ET94" s="76"/>
      <c r="EU94" s="496"/>
    </row>
    <row r="95" spans="1:151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53"/>
        <v>0</v>
      </c>
      <c r="O95" s="366"/>
      <c r="P95" s="174"/>
      <c r="Q95" s="174"/>
      <c r="R95" s="174"/>
      <c r="S95" s="174"/>
      <c r="T95" s="367">
        <f t="shared" si="32"/>
        <v>0</v>
      </c>
      <c r="U95" s="172"/>
      <c r="V95" s="137"/>
      <c r="W95" s="137"/>
      <c r="X95" s="137"/>
      <c r="Y95" s="137">
        <v>64000</v>
      </c>
      <c r="Z95" s="138">
        <f t="shared" si="54"/>
        <v>64000</v>
      </c>
      <c r="AA95" s="160"/>
      <c r="AB95" s="146"/>
      <c r="AC95" s="146"/>
      <c r="AD95" s="146"/>
      <c r="AE95" s="146"/>
      <c r="AF95" s="138">
        <f t="shared" si="55"/>
        <v>0</v>
      </c>
      <c r="AG95" s="160"/>
      <c r="AH95" s="146"/>
      <c r="AI95" s="146"/>
      <c r="AJ95" s="146"/>
      <c r="AK95" s="146"/>
      <c r="AL95" s="138">
        <f t="shared" si="33"/>
        <v>0</v>
      </c>
      <c r="AM95" s="160"/>
      <c r="AN95" s="146"/>
      <c r="AO95" s="146"/>
      <c r="AP95" s="146"/>
      <c r="AQ95" s="146"/>
      <c r="AR95" s="138">
        <f t="shared" si="34"/>
        <v>0</v>
      </c>
      <c r="AS95" s="205"/>
      <c r="AT95" s="146"/>
      <c r="AU95" s="146"/>
      <c r="AV95" s="146"/>
      <c r="AW95" s="146"/>
      <c r="AX95" s="138">
        <f t="shared" si="35"/>
        <v>0</v>
      </c>
      <c r="AY95" s="160"/>
      <c r="AZ95" s="146"/>
      <c r="BA95" s="146"/>
      <c r="BB95" s="146"/>
      <c r="BC95" s="146"/>
      <c r="BD95" s="138">
        <f t="shared" si="36"/>
        <v>0</v>
      </c>
      <c r="BE95" s="160"/>
      <c r="BF95" s="146"/>
      <c r="BG95" s="146"/>
      <c r="BH95" s="146"/>
      <c r="BI95" s="146"/>
      <c r="BJ95" s="138">
        <f t="shared" si="56"/>
        <v>0</v>
      </c>
      <c r="BK95" s="160"/>
      <c r="BL95" s="146"/>
      <c r="BM95" s="146"/>
      <c r="BN95" s="146"/>
      <c r="BO95" s="146"/>
      <c r="BP95" s="138">
        <f t="shared" si="37"/>
        <v>0</v>
      </c>
      <c r="BQ95" s="160"/>
      <c r="BR95" s="146"/>
      <c r="BS95" s="146"/>
      <c r="BT95" s="146"/>
      <c r="BU95" s="146"/>
      <c r="BV95" s="138">
        <f t="shared" si="57"/>
        <v>0</v>
      </c>
      <c r="BW95" s="160"/>
      <c r="BX95" s="146"/>
      <c r="BY95" s="146"/>
      <c r="BZ95" s="146"/>
      <c r="CA95" s="146"/>
      <c r="CB95" s="138">
        <f t="shared" si="38"/>
        <v>0</v>
      </c>
      <c r="CC95" s="160"/>
      <c r="CD95" s="146"/>
      <c r="CE95" s="146"/>
      <c r="CF95" s="146"/>
      <c r="CG95" s="146"/>
      <c r="CH95" s="138">
        <f t="shared" si="52"/>
        <v>0</v>
      </c>
      <c r="CI95" s="160"/>
      <c r="CJ95" s="146"/>
      <c r="CK95" s="146"/>
      <c r="CL95" s="146"/>
      <c r="CM95" s="146"/>
      <c r="CN95" s="138">
        <f t="shared" si="39"/>
        <v>0</v>
      </c>
      <c r="CO95" s="172"/>
      <c r="CP95" s="137"/>
      <c r="CQ95" s="137"/>
      <c r="CR95" s="137"/>
      <c r="CS95" s="137"/>
      <c r="CT95" s="138">
        <f t="shared" si="58"/>
        <v>0</v>
      </c>
      <c r="CU95" s="160"/>
      <c r="CV95" s="146"/>
      <c r="CW95" s="146"/>
      <c r="CX95" s="146"/>
      <c r="CY95" s="146"/>
      <c r="CZ95" s="138">
        <f t="shared" si="40"/>
        <v>0</v>
      </c>
      <c r="DA95" s="172">
        <f t="shared" si="41"/>
        <v>0</v>
      </c>
      <c r="DB95" s="137">
        <f t="shared" si="42"/>
        <v>0</v>
      </c>
      <c r="DC95" s="137">
        <f t="shared" si="43"/>
        <v>0</v>
      </c>
      <c r="DD95" s="137">
        <f t="shared" si="44"/>
        <v>0</v>
      </c>
      <c r="DE95" s="137">
        <f t="shared" si="45"/>
        <v>64000</v>
      </c>
      <c r="DF95" s="173">
        <f t="shared" si="46"/>
        <v>64000</v>
      </c>
      <c r="DG95" s="172">
        <f t="shared" si="47"/>
        <v>0</v>
      </c>
      <c r="DH95" s="137">
        <f t="shared" si="48"/>
        <v>0</v>
      </c>
      <c r="DI95" s="137">
        <f t="shared" si="49"/>
        <v>0</v>
      </c>
      <c r="DJ95" s="137">
        <f t="shared" si="50"/>
        <v>0</v>
      </c>
      <c r="DK95" s="137">
        <f t="shared" si="51"/>
        <v>0</v>
      </c>
      <c r="DL95" s="173">
        <f t="shared" si="59"/>
        <v>0</v>
      </c>
      <c r="DM95" s="140"/>
      <c r="DN95" s="220"/>
      <c r="DO95" s="220"/>
      <c r="DP95" s="220"/>
      <c r="DQ95" s="140"/>
      <c r="DR95" s="141"/>
      <c r="DS95" s="142"/>
      <c r="DT95" s="146"/>
      <c r="DU95" s="142"/>
      <c r="DV95" s="144"/>
      <c r="DW95" s="145"/>
      <c r="DX95" s="142"/>
      <c r="DY95" s="144"/>
      <c r="EA95" s="172"/>
      <c r="EB95" s="137"/>
      <c r="EC95" s="137"/>
      <c r="ED95" s="512"/>
      <c r="EE95" s="513"/>
      <c r="EG95" s="495"/>
      <c r="EH95" s="76"/>
      <c r="EI95" s="466"/>
      <c r="EJ95" s="76"/>
      <c r="EK95" s="500"/>
      <c r="EL95" s="81"/>
      <c r="EM95" s="76"/>
      <c r="EN95" s="76"/>
      <c r="EO95" s="76"/>
      <c r="EP95" s="496"/>
      <c r="EQ95" s="81"/>
      <c r="ER95" s="76"/>
      <c r="ES95" s="76"/>
      <c r="ET95" s="76"/>
      <c r="EU95" s="496"/>
    </row>
    <row r="96" spans="1:151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53"/>
        <v>167700</v>
      </c>
      <c r="O96" s="366"/>
      <c r="P96" s="174"/>
      <c r="Q96" s="174"/>
      <c r="R96" s="174"/>
      <c r="S96" s="174"/>
      <c r="T96" s="367">
        <f t="shared" si="32"/>
        <v>0</v>
      </c>
      <c r="U96" s="172"/>
      <c r="V96" s="137"/>
      <c r="W96" s="137"/>
      <c r="X96" s="137"/>
      <c r="Y96" s="137">
        <v>32000</v>
      </c>
      <c r="Z96" s="138">
        <f t="shared" si="54"/>
        <v>32000</v>
      </c>
      <c r="AA96" s="160"/>
      <c r="AB96" s="146"/>
      <c r="AC96" s="146"/>
      <c r="AD96" s="146"/>
      <c r="AE96" s="146"/>
      <c r="AF96" s="138">
        <f t="shared" si="55"/>
        <v>0</v>
      </c>
      <c r="AG96" s="160"/>
      <c r="AH96" s="146"/>
      <c r="AI96" s="146"/>
      <c r="AJ96" s="146"/>
      <c r="AK96" s="146"/>
      <c r="AL96" s="138">
        <f t="shared" si="33"/>
        <v>0</v>
      </c>
      <c r="AM96" s="160"/>
      <c r="AN96" s="146"/>
      <c r="AO96" s="146"/>
      <c r="AP96" s="146"/>
      <c r="AQ96" s="146"/>
      <c r="AR96" s="138">
        <f t="shared" si="34"/>
        <v>0</v>
      </c>
      <c r="AS96" s="205"/>
      <c r="AT96" s="146"/>
      <c r="AU96" s="146"/>
      <c r="AV96" s="146"/>
      <c r="AW96" s="146">
        <v>165000</v>
      </c>
      <c r="AX96" s="138">
        <f t="shared" si="35"/>
        <v>165000</v>
      </c>
      <c r="AY96" s="160"/>
      <c r="AZ96" s="146"/>
      <c r="BA96" s="146"/>
      <c r="BB96" s="146"/>
      <c r="BC96" s="146"/>
      <c r="BD96" s="138">
        <f t="shared" si="36"/>
        <v>0</v>
      </c>
      <c r="BE96" s="160"/>
      <c r="BF96" s="146"/>
      <c r="BG96" s="146"/>
      <c r="BH96" s="146"/>
      <c r="BI96" s="146"/>
      <c r="BJ96" s="138">
        <f t="shared" si="56"/>
        <v>0</v>
      </c>
      <c r="BK96" s="160"/>
      <c r="BL96" s="146"/>
      <c r="BM96" s="146"/>
      <c r="BN96" s="146"/>
      <c r="BO96" s="146"/>
      <c r="BP96" s="138">
        <f t="shared" si="37"/>
        <v>0</v>
      </c>
      <c r="BQ96" s="160"/>
      <c r="BR96" s="146"/>
      <c r="BS96" s="146"/>
      <c r="BT96" s="146"/>
      <c r="BU96" s="441">
        <v>405000</v>
      </c>
      <c r="BV96" s="138">
        <f t="shared" si="57"/>
        <v>405000</v>
      </c>
      <c r="BW96" s="160"/>
      <c r="BX96" s="146"/>
      <c r="BY96" s="146"/>
      <c r="BZ96" s="146"/>
      <c r="CA96" s="146"/>
      <c r="CB96" s="138">
        <f t="shared" si="38"/>
        <v>0</v>
      </c>
      <c r="CC96" s="160"/>
      <c r="CD96" s="146"/>
      <c r="CE96" s="146"/>
      <c r="CF96" s="146"/>
      <c r="CG96" s="146"/>
      <c r="CH96" s="138">
        <f t="shared" si="52"/>
        <v>0</v>
      </c>
      <c r="CI96" s="160"/>
      <c r="CJ96" s="146"/>
      <c r="CK96" s="146"/>
      <c r="CL96" s="146"/>
      <c r="CM96" s="146"/>
      <c r="CN96" s="138">
        <f t="shared" si="39"/>
        <v>0</v>
      </c>
      <c r="CO96" s="172"/>
      <c r="CP96" s="137"/>
      <c r="CQ96" s="137"/>
      <c r="CR96" s="137"/>
      <c r="CS96" s="137"/>
      <c r="CT96" s="138">
        <f t="shared" si="58"/>
        <v>0</v>
      </c>
      <c r="CU96" s="160"/>
      <c r="CV96" s="146"/>
      <c r="CW96" s="146"/>
      <c r="CX96" s="146"/>
      <c r="CY96" s="146"/>
      <c r="CZ96" s="138">
        <f t="shared" si="40"/>
        <v>0</v>
      </c>
      <c r="DA96" s="172">
        <f t="shared" si="41"/>
        <v>0</v>
      </c>
      <c r="DB96" s="137">
        <f t="shared" si="42"/>
        <v>167700</v>
      </c>
      <c r="DC96" s="137">
        <f t="shared" si="43"/>
        <v>0</v>
      </c>
      <c r="DD96" s="137">
        <f t="shared" si="44"/>
        <v>0</v>
      </c>
      <c r="DE96" s="137">
        <f t="shared" si="45"/>
        <v>602000</v>
      </c>
      <c r="DF96" s="173">
        <f t="shared" si="46"/>
        <v>769700</v>
      </c>
      <c r="DG96" s="172">
        <f t="shared" si="47"/>
        <v>0</v>
      </c>
      <c r="DH96" s="137">
        <f t="shared" si="48"/>
        <v>0</v>
      </c>
      <c r="DI96" s="137">
        <f t="shared" si="49"/>
        <v>0</v>
      </c>
      <c r="DJ96" s="137">
        <f t="shared" si="50"/>
        <v>0</v>
      </c>
      <c r="DK96" s="137">
        <f t="shared" si="51"/>
        <v>0</v>
      </c>
      <c r="DL96" s="173">
        <f t="shared" si="59"/>
        <v>0</v>
      </c>
      <c r="DM96" s="140"/>
      <c r="DN96" s="220"/>
      <c r="DO96" s="220"/>
      <c r="DP96" s="220"/>
      <c r="DQ96" s="140"/>
      <c r="DR96" s="141"/>
      <c r="DS96" s="142"/>
      <c r="DT96" s="146"/>
      <c r="DU96" s="142"/>
      <c r="DV96" s="144"/>
      <c r="DW96" s="145">
        <v>34435</v>
      </c>
      <c r="DX96" s="142" t="s">
        <v>5541</v>
      </c>
      <c r="DY96" s="144">
        <v>44803</v>
      </c>
      <c r="EA96" s="172"/>
      <c r="EB96" s="137"/>
      <c r="EC96" s="137"/>
      <c r="ED96" s="512"/>
      <c r="EE96" s="513"/>
      <c r="EG96" s="495"/>
      <c r="EH96" s="76"/>
      <c r="EI96" s="466"/>
      <c r="EJ96" s="76"/>
      <c r="EK96" s="500"/>
      <c r="EL96" s="81"/>
      <c r="EM96" s="76"/>
      <c r="EN96" s="76"/>
      <c r="EO96" s="76"/>
      <c r="EP96" s="496"/>
      <c r="EQ96" s="81"/>
      <c r="ER96" s="76"/>
      <c r="ES96" s="76"/>
      <c r="ET96" s="76"/>
      <c r="EU96" s="496"/>
    </row>
    <row r="97" spans="1:151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3281</v>
      </c>
      <c r="I97" s="366"/>
      <c r="J97" s="174">
        <v>94575</v>
      </c>
      <c r="K97" s="174"/>
      <c r="L97" s="174"/>
      <c r="M97" s="174"/>
      <c r="N97" s="367">
        <f t="shared" si="53"/>
        <v>94575</v>
      </c>
      <c r="O97" s="366"/>
      <c r="P97" s="174"/>
      <c r="Q97" s="174"/>
      <c r="R97" s="174"/>
      <c r="S97" s="174"/>
      <c r="T97" s="367">
        <f t="shared" si="32"/>
        <v>0</v>
      </c>
      <c r="U97" s="172"/>
      <c r="V97" s="137"/>
      <c r="W97" s="137"/>
      <c r="X97" s="137"/>
      <c r="Y97" s="137"/>
      <c r="Z97" s="138">
        <f t="shared" si="54"/>
        <v>0</v>
      </c>
      <c r="AA97" s="160"/>
      <c r="AB97" s="146"/>
      <c r="AC97" s="146"/>
      <c r="AD97" s="146"/>
      <c r="AE97" s="146"/>
      <c r="AF97" s="138">
        <f t="shared" si="55"/>
        <v>0</v>
      </c>
      <c r="AG97" s="160"/>
      <c r="AH97" s="146"/>
      <c r="AI97" s="146"/>
      <c r="AJ97" s="146"/>
      <c r="AK97" s="146">
        <v>496000</v>
      </c>
      <c r="AL97" s="138">
        <f t="shared" si="33"/>
        <v>496000</v>
      </c>
      <c r="AM97" s="160"/>
      <c r="AN97" s="146"/>
      <c r="AO97" s="146"/>
      <c r="AP97" s="146"/>
      <c r="AQ97" s="146"/>
      <c r="AR97" s="138">
        <f t="shared" si="34"/>
        <v>0</v>
      </c>
      <c r="AS97" s="205"/>
      <c r="AT97" s="146"/>
      <c r="AU97" s="146"/>
      <c r="AV97" s="146"/>
      <c r="AW97" s="146">
        <v>177000</v>
      </c>
      <c r="AX97" s="138">
        <f t="shared" si="35"/>
        <v>177000</v>
      </c>
      <c r="AY97" s="160"/>
      <c r="AZ97" s="146"/>
      <c r="BA97" s="146"/>
      <c r="BB97" s="146"/>
      <c r="BC97" s="146"/>
      <c r="BD97" s="138">
        <f t="shared" si="36"/>
        <v>0</v>
      </c>
      <c r="BE97" s="160"/>
      <c r="BF97" s="146"/>
      <c r="BG97" s="146"/>
      <c r="BH97" s="146"/>
      <c r="BI97" s="146"/>
      <c r="BJ97" s="138">
        <f t="shared" si="56"/>
        <v>0</v>
      </c>
      <c r="BK97" s="160"/>
      <c r="BL97" s="146"/>
      <c r="BM97" s="146"/>
      <c r="BN97" s="146"/>
      <c r="BO97" s="146"/>
      <c r="BP97" s="138">
        <f t="shared" si="37"/>
        <v>0</v>
      </c>
      <c r="BQ97" s="160"/>
      <c r="BR97" s="146"/>
      <c r="BS97" s="146"/>
      <c r="BT97" s="146"/>
      <c r="BU97" s="146"/>
      <c r="BV97" s="138">
        <f t="shared" si="57"/>
        <v>0</v>
      </c>
      <c r="BW97" s="160"/>
      <c r="BX97" s="146"/>
      <c r="BY97" s="146"/>
      <c r="BZ97" s="146"/>
      <c r="CA97" s="146"/>
      <c r="CB97" s="138">
        <f t="shared" si="38"/>
        <v>0</v>
      </c>
      <c r="CC97" s="160"/>
      <c r="CD97" s="146"/>
      <c r="CE97" s="146"/>
      <c r="CF97" s="146"/>
      <c r="CG97" s="146"/>
      <c r="CH97" s="138">
        <f t="shared" si="52"/>
        <v>0</v>
      </c>
      <c r="CI97" s="160"/>
      <c r="CJ97" s="146"/>
      <c r="CK97" s="146"/>
      <c r="CL97" s="146"/>
      <c r="CM97" s="146"/>
      <c r="CN97" s="138">
        <f t="shared" si="39"/>
        <v>0</v>
      </c>
      <c r="CO97" s="172"/>
      <c r="CP97" s="137"/>
      <c r="CQ97" s="137"/>
      <c r="CR97" s="137"/>
      <c r="CS97" s="137"/>
      <c r="CT97" s="138">
        <f t="shared" si="58"/>
        <v>0</v>
      </c>
      <c r="CU97" s="160"/>
      <c r="CV97" s="146"/>
      <c r="CW97" s="146"/>
      <c r="CX97" s="146"/>
      <c r="CY97" s="146"/>
      <c r="CZ97" s="138">
        <f t="shared" si="40"/>
        <v>0</v>
      </c>
      <c r="DA97" s="172">
        <f t="shared" si="41"/>
        <v>0</v>
      </c>
      <c r="DB97" s="137">
        <f t="shared" si="42"/>
        <v>94575</v>
      </c>
      <c r="DC97" s="137">
        <f t="shared" si="43"/>
        <v>0</v>
      </c>
      <c r="DD97" s="137">
        <f t="shared" si="44"/>
        <v>0</v>
      </c>
      <c r="DE97" s="137">
        <f t="shared" si="45"/>
        <v>673000</v>
      </c>
      <c r="DF97" s="173">
        <f t="shared" si="46"/>
        <v>767575</v>
      </c>
      <c r="DG97" s="172">
        <f t="shared" si="47"/>
        <v>0</v>
      </c>
      <c r="DH97" s="137">
        <f t="shared" si="48"/>
        <v>0</v>
      </c>
      <c r="DI97" s="137">
        <f t="shared" si="49"/>
        <v>0</v>
      </c>
      <c r="DJ97" s="137">
        <f t="shared" si="50"/>
        <v>0</v>
      </c>
      <c r="DK97" s="137">
        <f t="shared" si="51"/>
        <v>0</v>
      </c>
      <c r="DL97" s="173">
        <f t="shared" si="59"/>
        <v>0</v>
      </c>
      <c r="DM97" s="140"/>
      <c r="DN97" s="220"/>
      <c r="DO97" s="220"/>
      <c r="DP97" s="220"/>
      <c r="DQ97" s="140"/>
      <c r="DR97" s="141"/>
      <c r="DS97" s="142"/>
      <c r="DT97" s="146"/>
      <c r="DU97" s="142"/>
      <c r="DV97" s="144"/>
      <c r="DW97" s="145"/>
      <c r="DX97" s="142"/>
      <c r="DY97" s="144"/>
      <c r="EA97" s="172"/>
      <c r="EB97" s="137"/>
      <c r="EC97" s="137"/>
      <c r="ED97" s="512"/>
      <c r="EE97" s="513"/>
      <c r="EG97" s="495"/>
      <c r="EH97" s="76"/>
      <c r="EI97" s="466"/>
      <c r="EJ97" s="76"/>
      <c r="EK97" s="500"/>
      <c r="EL97" s="81"/>
      <c r="EM97" s="76"/>
      <c r="EN97" s="76"/>
      <c r="EO97" s="76"/>
      <c r="EP97" s="496"/>
      <c r="EQ97" s="81"/>
      <c r="ER97" s="76"/>
      <c r="ES97" s="76"/>
      <c r="ET97" s="76"/>
      <c r="EU97" s="496"/>
    </row>
    <row r="98" spans="1:151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53"/>
        <v>227500</v>
      </c>
      <c r="O98" s="366"/>
      <c r="P98" s="174"/>
      <c r="Q98" s="174"/>
      <c r="R98" s="174"/>
      <c r="S98" s="174"/>
      <c r="T98" s="367">
        <f t="shared" si="32"/>
        <v>0</v>
      </c>
      <c r="U98" s="172"/>
      <c r="V98" s="137"/>
      <c r="W98" s="137"/>
      <c r="X98" s="137"/>
      <c r="Y98" s="137"/>
      <c r="Z98" s="138">
        <f t="shared" si="54"/>
        <v>0</v>
      </c>
      <c r="AA98" s="160"/>
      <c r="AB98" s="146"/>
      <c r="AC98" s="146"/>
      <c r="AD98" s="146"/>
      <c r="AE98" s="146"/>
      <c r="AF98" s="138">
        <f t="shared" si="55"/>
        <v>0</v>
      </c>
      <c r="AG98" s="160"/>
      <c r="AH98" s="146"/>
      <c r="AI98" s="146"/>
      <c r="AJ98" s="146"/>
      <c r="AK98" s="146">
        <v>568000</v>
      </c>
      <c r="AL98" s="138">
        <f t="shared" si="33"/>
        <v>568000</v>
      </c>
      <c r="AM98" s="160"/>
      <c r="AN98" s="146"/>
      <c r="AO98" s="146"/>
      <c r="AP98" s="146"/>
      <c r="AQ98" s="146"/>
      <c r="AR98" s="138">
        <f t="shared" si="34"/>
        <v>0</v>
      </c>
      <c r="AS98" s="205"/>
      <c r="AT98" s="146"/>
      <c r="AU98" s="146"/>
      <c r="AV98" s="146"/>
      <c r="AW98" s="146">
        <v>150000</v>
      </c>
      <c r="AX98" s="138">
        <f t="shared" si="35"/>
        <v>150000</v>
      </c>
      <c r="AY98" s="160"/>
      <c r="AZ98" s="146"/>
      <c r="BA98" s="146"/>
      <c r="BB98" s="146"/>
      <c r="BC98" s="146"/>
      <c r="BD98" s="138">
        <f t="shared" si="36"/>
        <v>0</v>
      </c>
      <c r="BE98" s="160"/>
      <c r="BF98" s="146"/>
      <c r="BG98" s="146"/>
      <c r="BH98" s="146"/>
      <c r="BI98" s="146"/>
      <c r="BJ98" s="138">
        <f t="shared" si="56"/>
        <v>0</v>
      </c>
      <c r="BK98" s="160"/>
      <c r="BL98" s="146"/>
      <c r="BM98" s="146"/>
      <c r="BN98" s="146"/>
      <c r="BO98" s="146"/>
      <c r="BP98" s="138">
        <f t="shared" si="37"/>
        <v>0</v>
      </c>
      <c r="BQ98" s="160"/>
      <c r="BR98" s="146"/>
      <c r="BS98" s="146"/>
      <c r="BT98" s="146"/>
      <c r="BU98" s="441">
        <v>345000</v>
      </c>
      <c r="BV98" s="138">
        <f t="shared" si="57"/>
        <v>345000</v>
      </c>
      <c r="BW98" s="160"/>
      <c r="BX98" s="146"/>
      <c r="BY98" s="146"/>
      <c r="BZ98" s="146"/>
      <c r="CA98" s="146"/>
      <c r="CB98" s="138">
        <f t="shared" si="38"/>
        <v>0</v>
      </c>
      <c r="CC98" s="160"/>
      <c r="CD98" s="146"/>
      <c r="CE98" s="146"/>
      <c r="CF98" s="146"/>
      <c r="CG98" s="146"/>
      <c r="CH98" s="138">
        <f t="shared" si="52"/>
        <v>0</v>
      </c>
      <c r="CI98" s="160"/>
      <c r="CJ98" s="146"/>
      <c r="CK98" s="146"/>
      <c r="CL98" s="146"/>
      <c r="CM98" s="146"/>
      <c r="CN98" s="138">
        <f t="shared" si="39"/>
        <v>0</v>
      </c>
      <c r="CO98" s="172"/>
      <c r="CP98" s="137"/>
      <c r="CQ98" s="137"/>
      <c r="CR98" s="137"/>
      <c r="CS98" s="137"/>
      <c r="CT98" s="138">
        <f t="shared" si="58"/>
        <v>0</v>
      </c>
      <c r="CU98" s="160"/>
      <c r="CV98" s="146"/>
      <c r="CW98" s="146"/>
      <c r="CX98" s="146"/>
      <c r="CY98" s="146"/>
      <c r="CZ98" s="138">
        <f t="shared" si="40"/>
        <v>0</v>
      </c>
      <c r="DA98" s="172">
        <f t="shared" si="41"/>
        <v>0</v>
      </c>
      <c r="DB98" s="137">
        <f t="shared" si="42"/>
        <v>227500</v>
      </c>
      <c r="DC98" s="137">
        <f t="shared" si="43"/>
        <v>0</v>
      </c>
      <c r="DD98" s="137">
        <f t="shared" si="44"/>
        <v>0</v>
      </c>
      <c r="DE98" s="137">
        <f t="shared" si="45"/>
        <v>1063000</v>
      </c>
      <c r="DF98" s="173">
        <f t="shared" si="46"/>
        <v>1290500</v>
      </c>
      <c r="DG98" s="172">
        <f t="shared" si="47"/>
        <v>0</v>
      </c>
      <c r="DH98" s="137">
        <f t="shared" si="48"/>
        <v>0</v>
      </c>
      <c r="DI98" s="137">
        <f t="shared" si="49"/>
        <v>0</v>
      </c>
      <c r="DJ98" s="137">
        <f t="shared" si="50"/>
        <v>0</v>
      </c>
      <c r="DK98" s="137">
        <f t="shared" si="51"/>
        <v>0</v>
      </c>
      <c r="DL98" s="173">
        <f t="shared" si="59"/>
        <v>0</v>
      </c>
      <c r="DM98" s="140"/>
      <c r="DN98" s="220"/>
      <c r="DO98" s="220"/>
      <c r="DP98" s="220"/>
      <c r="DQ98" s="140"/>
      <c r="DR98" s="141"/>
      <c r="DS98" s="142"/>
      <c r="DT98" s="146"/>
      <c r="DU98" s="142"/>
      <c r="DV98" s="144"/>
      <c r="DW98" s="145">
        <v>32214</v>
      </c>
      <c r="DX98" s="142" t="s">
        <v>4844</v>
      </c>
      <c r="DY98" s="144">
        <v>44588</v>
      </c>
      <c r="EA98" s="172"/>
      <c r="EB98" s="137"/>
      <c r="EC98" s="137"/>
      <c r="ED98" s="512"/>
      <c r="EE98" s="513"/>
      <c r="EG98" s="495"/>
      <c r="EH98" s="76"/>
      <c r="EI98" s="466"/>
      <c r="EJ98" s="76"/>
      <c r="EK98" s="500"/>
      <c r="EL98" s="81"/>
      <c r="EM98" s="76"/>
      <c r="EN98" s="76"/>
      <c r="EO98" s="76"/>
      <c r="EP98" s="496"/>
      <c r="EQ98" s="81"/>
      <c r="ER98" s="76"/>
      <c r="ES98" s="76"/>
      <c r="ET98" s="76"/>
      <c r="EU98" s="496"/>
    </row>
    <row r="99" spans="1:151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53"/>
        <v>198900</v>
      </c>
      <c r="O99" s="366"/>
      <c r="P99" s="174"/>
      <c r="Q99" s="174"/>
      <c r="R99" s="174"/>
      <c r="S99" s="174"/>
      <c r="T99" s="367">
        <f t="shared" si="32"/>
        <v>0</v>
      </c>
      <c r="U99" s="172"/>
      <c r="V99" s="137"/>
      <c r="W99" s="137"/>
      <c r="X99" s="137"/>
      <c r="Y99" s="137"/>
      <c r="Z99" s="138">
        <f t="shared" si="54"/>
        <v>0</v>
      </c>
      <c r="AA99" s="160"/>
      <c r="AB99" s="146"/>
      <c r="AC99" s="146"/>
      <c r="AD99" s="146"/>
      <c r="AE99" s="146"/>
      <c r="AF99" s="138">
        <f t="shared" si="55"/>
        <v>0</v>
      </c>
      <c r="AG99" s="160"/>
      <c r="AH99" s="146"/>
      <c r="AI99" s="146"/>
      <c r="AJ99" s="146"/>
      <c r="AK99" s="146">
        <v>566000</v>
      </c>
      <c r="AL99" s="138">
        <f t="shared" si="33"/>
        <v>566000</v>
      </c>
      <c r="AM99" s="160"/>
      <c r="AN99" s="146"/>
      <c r="AO99" s="146"/>
      <c r="AP99" s="146"/>
      <c r="AQ99" s="146"/>
      <c r="AR99" s="138">
        <f t="shared" si="34"/>
        <v>0</v>
      </c>
      <c r="AS99" s="205"/>
      <c r="AT99" s="146"/>
      <c r="AU99" s="146"/>
      <c r="AV99" s="146"/>
      <c r="AW99" s="146">
        <v>118000</v>
      </c>
      <c r="AX99" s="138">
        <f t="shared" si="35"/>
        <v>118000</v>
      </c>
      <c r="AY99" s="160"/>
      <c r="AZ99" s="146"/>
      <c r="BA99" s="146"/>
      <c r="BB99" s="146"/>
      <c r="BC99" s="146"/>
      <c r="BD99" s="138">
        <f t="shared" si="36"/>
        <v>0</v>
      </c>
      <c r="BE99" s="160"/>
      <c r="BF99" s="146"/>
      <c r="BG99" s="146"/>
      <c r="BH99" s="146"/>
      <c r="BI99" s="146"/>
      <c r="BJ99" s="138">
        <f t="shared" si="56"/>
        <v>0</v>
      </c>
      <c r="BK99" s="160"/>
      <c r="BL99" s="146"/>
      <c r="BM99" s="146"/>
      <c r="BN99" s="146"/>
      <c r="BO99" s="146"/>
      <c r="BP99" s="138">
        <f t="shared" si="37"/>
        <v>0</v>
      </c>
      <c r="BQ99" s="160"/>
      <c r="BR99" s="146"/>
      <c r="BS99" s="146"/>
      <c r="BT99" s="146"/>
      <c r="BU99" s="441">
        <v>360000</v>
      </c>
      <c r="BV99" s="138">
        <f t="shared" si="57"/>
        <v>360000</v>
      </c>
      <c r="BW99" s="160"/>
      <c r="BX99" s="146"/>
      <c r="BY99" s="146"/>
      <c r="BZ99" s="146"/>
      <c r="CA99" s="146"/>
      <c r="CB99" s="138">
        <f t="shared" si="38"/>
        <v>0</v>
      </c>
      <c r="CC99" s="160"/>
      <c r="CD99" s="146"/>
      <c r="CE99" s="146"/>
      <c r="CF99" s="146"/>
      <c r="CG99" s="146"/>
      <c r="CH99" s="138">
        <f t="shared" si="52"/>
        <v>0</v>
      </c>
      <c r="CI99" s="160"/>
      <c r="CJ99" s="146"/>
      <c r="CK99" s="146"/>
      <c r="CL99" s="146"/>
      <c r="CM99" s="146"/>
      <c r="CN99" s="138">
        <f t="shared" si="39"/>
        <v>0</v>
      </c>
      <c r="CO99" s="172"/>
      <c r="CP99" s="137"/>
      <c r="CQ99" s="137"/>
      <c r="CR99" s="137"/>
      <c r="CS99" s="137"/>
      <c r="CT99" s="138">
        <f t="shared" si="58"/>
        <v>0</v>
      </c>
      <c r="CU99" s="160"/>
      <c r="CV99" s="146"/>
      <c r="CW99" s="146"/>
      <c r="CX99" s="146"/>
      <c r="CY99" s="146"/>
      <c r="CZ99" s="138">
        <f t="shared" si="40"/>
        <v>0</v>
      </c>
      <c r="DA99" s="172">
        <f t="shared" si="41"/>
        <v>0</v>
      </c>
      <c r="DB99" s="137">
        <f t="shared" si="42"/>
        <v>198900</v>
      </c>
      <c r="DC99" s="137">
        <f t="shared" si="43"/>
        <v>0</v>
      </c>
      <c r="DD99" s="137">
        <f t="shared" si="44"/>
        <v>0</v>
      </c>
      <c r="DE99" s="137">
        <f t="shared" si="45"/>
        <v>1044000</v>
      </c>
      <c r="DF99" s="173">
        <f t="shared" si="46"/>
        <v>1242900</v>
      </c>
      <c r="DG99" s="172">
        <f t="shared" si="47"/>
        <v>0</v>
      </c>
      <c r="DH99" s="137">
        <f t="shared" si="48"/>
        <v>0</v>
      </c>
      <c r="DI99" s="137">
        <f t="shared" si="49"/>
        <v>0</v>
      </c>
      <c r="DJ99" s="137">
        <f t="shared" si="50"/>
        <v>0</v>
      </c>
      <c r="DK99" s="137">
        <f t="shared" si="51"/>
        <v>0</v>
      </c>
      <c r="DL99" s="173">
        <f t="shared" si="59"/>
        <v>0</v>
      </c>
      <c r="DM99" s="140"/>
      <c r="DN99" s="220"/>
      <c r="DO99" s="220"/>
      <c r="DP99" s="220"/>
      <c r="DQ99" s="140"/>
      <c r="DR99" s="141"/>
      <c r="DS99" s="142"/>
      <c r="DT99" s="146"/>
      <c r="DU99" s="142"/>
      <c r="DV99" s="144"/>
      <c r="DW99" s="145"/>
      <c r="DX99" s="142"/>
      <c r="DY99" s="144"/>
      <c r="EA99" s="172"/>
      <c r="EB99" s="137"/>
      <c r="EC99" s="137"/>
      <c r="ED99" s="512"/>
      <c r="EE99" s="513"/>
      <c r="EG99" s="495"/>
      <c r="EH99" s="76"/>
      <c r="EI99" s="466"/>
      <c r="EJ99" s="76"/>
      <c r="EK99" s="500"/>
      <c r="EL99" s="81"/>
      <c r="EM99" s="76"/>
      <c r="EN99" s="76"/>
      <c r="EO99" s="76"/>
      <c r="EP99" s="496"/>
      <c r="EQ99" s="81"/>
      <c r="ER99" s="76"/>
      <c r="ES99" s="76"/>
      <c r="ET99" s="76"/>
      <c r="EU99" s="496"/>
    </row>
    <row r="100" spans="1:151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53"/>
        <v>176150</v>
      </c>
      <c r="O100" s="366"/>
      <c r="P100" s="174"/>
      <c r="Q100" s="174"/>
      <c r="R100" s="174"/>
      <c r="S100" s="174"/>
      <c r="T100" s="367">
        <f t="shared" si="32"/>
        <v>0</v>
      </c>
      <c r="U100" s="172"/>
      <c r="V100" s="137"/>
      <c r="W100" s="137"/>
      <c r="X100" s="137"/>
      <c r="Y100" s="137"/>
      <c r="Z100" s="138">
        <f t="shared" si="54"/>
        <v>0</v>
      </c>
      <c r="AA100" s="160"/>
      <c r="AB100" s="146"/>
      <c r="AC100" s="146"/>
      <c r="AD100" s="146"/>
      <c r="AE100" s="146"/>
      <c r="AF100" s="138">
        <f t="shared" si="55"/>
        <v>0</v>
      </c>
      <c r="AG100" s="160"/>
      <c r="AH100" s="146"/>
      <c r="AI100" s="146"/>
      <c r="AJ100" s="146"/>
      <c r="AK100" s="146">
        <v>607000</v>
      </c>
      <c r="AL100" s="138">
        <f t="shared" si="33"/>
        <v>607000</v>
      </c>
      <c r="AM100" s="160"/>
      <c r="AN100" s="146"/>
      <c r="AO100" s="146"/>
      <c r="AP100" s="146"/>
      <c r="AQ100" s="146"/>
      <c r="AR100" s="138">
        <f t="shared" si="34"/>
        <v>0</v>
      </c>
      <c r="AS100" s="205"/>
      <c r="AT100" s="146"/>
      <c r="AU100" s="146"/>
      <c r="AV100" s="146"/>
      <c r="AW100" s="146">
        <v>158000</v>
      </c>
      <c r="AX100" s="138">
        <f t="shared" si="35"/>
        <v>158000</v>
      </c>
      <c r="AY100" s="160"/>
      <c r="AZ100" s="146"/>
      <c r="BA100" s="146"/>
      <c r="BB100" s="146"/>
      <c r="BC100" s="146"/>
      <c r="BD100" s="138">
        <f t="shared" si="36"/>
        <v>0</v>
      </c>
      <c r="BE100" s="160"/>
      <c r="BF100" s="146"/>
      <c r="BG100" s="146"/>
      <c r="BH100" s="146"/>
      <c r="BI100" s="146"/>
      <c r="BJ100" s="138">
        <f t="shared" si="56"/>
        <v>0</v>
      </c>
      <c r="BK100" s="160"/>
      <c r="BL100" s="146"/>
      <c r="BM100" s="146"/>
      <c r="BN100" s="146"/>
      <c r="BO100" s="146"/>
      <c r="BP100" s="138">
        <f t="shared" si="37"/>
        <v>0</v>
      </c>
      <c r="BQ100" s="160"/>
      <c r="BR100" s="146"/>
      <c r="BS100" s="146"/>
      <c r="BT100" s="146"/>
      <c r="BU100" s="441">
        <v>180000</v>
      </c>
      <c r="BV100" s="138">
        <f t="shared" si="57"/>
        <v>180000</v>
      </c>
      <c r="BW100" s="160"/>
      <c r="BX100" s="146"/>
      <c r="BY100" s="146"/>
      <c r="BZ100" s="146"/>
      <c r="CA100" s="146"/>
      <c r="CB100" s="138">
        <f t="shared" si="38"/>
        <v>0</v>
      </c>
      <c r="CC100" s="160"/>
      <c r="CD100" s="146"/>
      <c r="CE100" s="146"/>
      <c r="CF100" s="146"/>
      <c r="CG100" s="146"/>
      <c r="CH100" s="138">
        <f t="shared" si="52"/>
        <v>0</v>
      </c>
      <c r="CI100" s="160"/>
      <c r="CJ100" s="146"/>
      <c r="CK100" s="146"/>
      <c r="CL100" s="146"/>
      <c r="CM100" s="146"/>
      <c r="CN100" s="138">
        <f t="shared" si="39"/>
        <v>0</v>
      </c>
      <c r="CO100" s="172"/>
      <c r="CP100" s="137"/>
      <c r="CQ100" s="137"/>
      <c r="CR100" s="137"/>
      <c r="CS100" s="137"/>
      <c r="CT100" s="138">
        <f t="shared" si="58"/>
        <v>0</v>
      </c>
      <c r="CU100" s="160"/>
      <c r="CV100" s="146"/>
      <c r="CW100" s="146"/>
      <c r="CX100" s="146"/>
      <c r="CY100" s="146"/>
      <c r="CZ100" s="138">
        <f t="shared" si="40"/>
        <v>0</v>
      </c>
      <c r="DA100" s="172">
        <f t="shared" si="41"/>
        <v>0</v>
      </c>
      <c r="DB100" s="137">
        <f t="shared" si="42"/>
        <v>176150</v>
      </c>
      <c r="DC100" s="137">
        <f t="shared" si="43"/>
        <v>0</v>
      </c>
      <c r="DD100" s="137">
        <f t="shared" si="44"/>
        <v>0</v>
      </c>
      <c r="DE100" s="137">
        <f t="shared" si="45"/>
        <v>945000</v>
      </c>
      <c r="DF100" s="173">
        <f t="shared" si="46"/>
        <v>1121150</v>
      </c>
      <c r="DG100" s="172">
        <f t="shared" si="47"/>
        <v>0</v>
      </c>
      <c r="DH100" s="137">
        <f t="shared" si="48"/>
        <v>0</v>
      </c>
      <c r="DI100" s="137">
        <f t="shared" si="49"/>
        <v>0</v>
      </c>
      <c r="DJ100" s="137">
        <f t="shared" si="50"/>
        <v>0</v>
      </c>
      <c r="DK100" s="137">
        <f t="shared" si="51"/>
        <v>0</v>
      </c>
      <c r="DL100" s="173">
        <f t="shared" si="59"/>
        <v>0</v>
      </c>
      <c r="DM100" s="140"/>
      <c r="DN100" s="220"/>
      <c r="DO100" s="220"/>
      <c r="DP100" s="220"/>
      <c r="DQ100" s="140"/>
      <c r="DR100" s="141"/>
      <c r="DS100" s="142"/>
      <c r="DT100" s="146"/>
      <c r="DU100" s="142"/>
      <c r="DV100" s="144"/>
      <c r="DW100" s="145"/>
      <c r="DX100" s="142"/>
      <c r="DY100" s="144"/>
      <c r="EA100" s="172"/>
      <c r="EB100" s="137"/>
      <c r="EC100" s="137"/>
      <c r="ED100" s="512"/>
      <c r="EE100" s="513"/>
      <c r="EG100" s="495"/>
      <c r="EH100" s="76"/>
      <c r="EI100" s="466"/>
      <c r="EJ100" s="76"/>
      <c r="EK100" s="500"/>
      <c r="EL100" s="81"/>
      <c r="EM100" s="76"/>
      <c r="EN100" s="76"/>
      <c r="EO100" s="76"/>
      <c r="EP100" s="496"/>
      <c r="EQ100" s="81"/>
      <c r="ER100" s="76"/>
      <c r="ES100" s="76"/>
      <c r="ET100" s="76"/>
      <c r="EU100" s="496"/>
    </row>
    <row r="101" spans="1:151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53"/>
        <v>117325</v>
      </c>
      <c r="O101" s="366"/>
      <c r="P101" s="174"/>
      <c r="Q101" s="174"/>
      <c r="R101" s="174"/>
      <c r="S101" s="174"/>
      <c r="T101" s="367">
        <f t="shared" si="32"/>
        <v>0</v>
      </c>
      <c r="U101" s="172"/>
      <c r="V101" s="137"/>
      <c r="W101" s="137"/>
      <c r="X101" s="137"/>
      <c r="Y101" s="137"/>
      <c r="Z101" s="138">
        <f t="shared" si="54"/>
        <v>0</v>
      </c>
      <c r="AA101" s="160"/>
      <c r="AB101" s="146"/>
      <c r="AC101" s="146"/>
      <c r="AD101" s="146"/>
      <c r="AE101" s="146"/>
      <c r="AF101" s="138">
        <f t="shared" si="55"/>
        <v>0</v>
      </c>
      <c r="AG101" s="160"/>
      <c r="AH101" s="146"/>
      <c r="AI101" s="146"/>
      <c r="AJ101" s="146"/>
      <c r="AK101" s="146">
        <v>676000</v>
      </c>
      <c r="AL101" s="138">
        <f t="shared" si="33"/>
        <v>676000</v>
      </c>
      <c r="AM101" s="160"/>
      <c r="AN101" s="146"/>
      <c r="AO101" s="146"/>
      <c r="AP101" s="146"/>
      <c r="AQ101" s="146"/>
      <c r="AR101" s="138">
        <f t="shared" si="34"/>
        <v>0</v>
      </c>
      <c r="AS101" s="205"/>
      <c r="AT101" s="146"/>
      <c r="AU101" s="146"/>
      <c r="AV101" s="146"/>
      <c r="AW101" s="146">
        <v>125000</v>
      </c>
      <c r="AX101" s="138">
        <f t="shared" si="35"/>
        <v>125000</v>
      </c>
      <c r="AY101" s="160"/>
      <c r="AZ101" s="146"/>
      <c r="BA101" s="146"/>
      <c r="BB101" s="146"/>
      <c r="BC101" s="146"/>
      <c r="BD101" s="138">
        <f t="shared" si="36"/>
        <v>0</v>
      </c>
      <c r="BE101" s="160"/>
      <c r="BF101" s="146"/>
      <c r="BG101" s="146"/>
      <c r="BH101" s="146"/>
      <c r="BI101" s="146"/>
      <c r="BJ101" s="138">
        <f t="shared" si="56"/>
        <v>0</v>
      </c>
      <c r="BK101" s="160"/>
      <c r="BL101" s="146"/>
      <c r="BM101" s="146"/>
      <c r="BN101" s="146"/>
      <c r="BO101" s="146"/>
      <c r="BP101" s="138">
        <f t="shared" si="37"/>
        <v>0</v>
      </c>
      <c r="BQ101" s="160"/>
      <c r="BR101" s="146"/>
      <c r="BS101" s="146"/>
      <c r="BT101" s="146"/>
      <c r="BU101" s="441">
        <v>180000</v>
      </c>
      <c r="BV101" s="138">
        <f t="shared" si="57"/>
        <v>180000</v>
      </c>
      <c r="BW101" s="160"/>
      <c r="BX101" s="146"/>
      <c r="BY101" s="146"/>
      <c r="BZ101" s="146"/>
      <c r="CA101" s="146"/>
      <c r="CB101" s="138">
        <f t="shared" si="38"/>
        <v>0</v>
      </c>
      <c r="CC101" s="160"/>
      <c r="CD101" s="146"/>
      <c r="CE101" s="146"/>
      <c r="CF101" s="146"/>
      <c r="CG101" s="146"/>
      <c r="CH101" s="138">
        <f t="shared" si="52"/>
        <v>0</v>
      </c>
      <c r="CI101" s="160"/>
      <c r="CJ101" s="146"/>
      <c r="CK101" s="146"/>
      <c r="CL101" s="146"/>
      <c r="CM101" s="146"/>
      <c r="CN101" s="138">
        <f t="shared" si="39"/>
        <v>0</v>
      </c>
      <c r="CO101" s="172"/>
      <c r="CP101" s="137"/>
      <c r="CQ101" s="137"/>
      <c r="CR101" s="137"/>
      <c r="CS101" s="137"/>
      <c r="CT101" s="138">
        <f t="shared" si="58"/>
        <v>0</v>
      </c>
      <c r="CU101" s="160"/>
      <c r="CV101" s="146"/>
      <c r="CW101" s="146"/>
      <c r="CX101" s="146"/>
      <c r="CY101" s="146"/>
      <c r="CZ101" s="138">
        <f t="shared" si="40"/>
        <v>0</v>
      </c>
      <c r="DA101" s="172">
        <f t="shared" si="41"/>
        <v>0</v>
      </c>
      <c r="DB101" s="137">
        <f t="shared" si="42"/>
        <v>117325</v>
      </c>
      <c r="DC101" s="137">
        <f t="shared" si="43"/>
        <v>0</v>
      </c>
      <c r="DD101" s="137">
        <f t="shared" si="44"/>
        <v>0</v>
      </c>
      <c r="DE101" s="137">
        <f t="shared" si="45"/>
        <v>981000</v>
      </c>
      <c r="DF101" s="173">
        <f t="shared" si="46"/>
        <v>1098325</v>
      </c>
      <c r="DG101" s="172">
        <f t="shared" si="47"/>
        <v>0</v>
      </c>
      <c r="DH101" s="137">
        <f t="shared" si="48"/>
        <v>0</v>
      </c>
      <c r="DI101" s="137">
        <f t="shared" si="49"/>
        <v>0</v>
      </c>
      <c r="DJ101" s="137">
        <f t="shared" si="50"/>
        <v>0</v>
      </c>
      <c r="DK101" s="137">
        <f t="shared" si="51"/>
        <v>0</v>
      </c>
      <c r="DL101" s="173">
        <f t="shared" si="59"/>
        <v>0</v>
      </c>
      <c r="DM101" s="140"/>
      <c r="DN101" s="220"/>
      <c r="DO101" s="220"/>
      <c r="DP101" s="220"/>
      <c r="DQ101" s="140"/>
      <c r="DR101" s="141"/>
      <c r="DS101" s="142"/>
      <c r="DT101" s="146"/>
      <c r="DU101" s="142"/>
      <c r="DV101" s="144"/>
      <c r="DW101" s="145"/>
      <c r="DX101" s="142"/>
      <c r="DY101" s="144"/>
      <c r="EA101" s="172"/>
      <c r="EB101" s="137"/>
      <c r="EC101" s="137"/>
      <c r="ED101" s="512"/>
      <c r="EE101" s="513"/>
      <c r="EG101" s="495"/>
      <c r="EH101" s="76"/>
      <c r="EI101" s="466"/>
      <c r="EJ101" s="76"/>
      <c r="EK101" s="500"/>
      <c r="EL101" s="81"/>
      <c r="EM101" s="76"/>
      <c r="EN101" s="76"/>
      <c r="EO101" s="76"/>
      <c r="EP101" s="496"/>
      <c r="EQ101" s="81"/>
      <c r="ER101" s="76"/>
      <c r="ES101" s="76"/>
      <c r="ET101" s="76"/>
      <c r="EU101" s="496"/>
    </row>
    <row r="102" spans="1:151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53"/>
        <v>46800</v>
      </c>
      <c r="O102" s="366"/>
      <c r="P102" s="174"/>
      <c r="Q102" s="174"/>
      <c r="R102" s="174"/>
      <c r="S102" s="174"/>
      <c r="T102" s="367">
        <f t="shared" si="32"/>
        <v>0</v>
      </c>
      <c r="U102" s="172"/>
      <c r="V102" s="137"/>
      <c r="W102" s="137"/>
      <c r="X102" s="137"/>
      <c r="Y102" s="137"/>
      <c r="Z102" s="138">
        <f t="shared" si="54"/>
        <v>0</v>
      </c>
      <c r="AA102" s="160"/>
      <c r="AB102" s="146"/>
      <c r="AC102" s="146"/>
      <c r="AD102" s="146"/>
      <c r="AE102" s="146"/>
      <c r="AF102" s="138">
        <f t="shared" si="55"/>
        <v>0</v>
      </c>
      <c r="AG102" s="160"/>
      <c r="AH102" s="146"/>
      <c r="AI102" s="146"/>
      <c r="AJ102" s="146"/>
      <c r="AK102" s="146">
        <v>532000</v>
      </c>
      <c r="AL102" s="138">
        <f t="shared" si="33"/>
        <v>532000</v>
      </c>
      <c r="AM102" s="160"/>
      <c r="AN102" s="146"/>
      <c r="AO102" s="146"/>
      <c r="AP102" s="146"/>
      <c r="AQ102" s="146"/>
      <c r="AR102" s="138">
        <f t="shared" si="34"/>
        <v>0</v>
      </c>
      <c r="AS102" s="205"/>
      <c r="AT102" s="146"/>
      <c r="AU102" s="146"/>
      <c r="AV102" s="146"/>
      <c r="AW102" s="146">
        <v>95000</v>
      </c>
      <c r="AX102" s="138">
        <f t="shared" si="35"/>
        <v>95000</v>
      </c>
      <c r="AY102" s="160"/>
      <c r="AZ102" s="146"/>
      <c r="BA102" s="146"/>
      <c r="BB102" s="146"/>
      <c r="BC102" s="146"/>
      <c r="BD102" s="138">
        <f t="shared" si="36"/>
        <v>0</v>
      </c>
      <c r="BE102" s="160"/>
      <c r="BF102" s="146"/>
      <c r="BG102" s="146"/>
      <c r="BH102" s="146"/>
      <c r="BI102" s="146"/>
      <c r="BJ102" s="138">
        <f t="shared" si="56"/>
        <v>0</v>
      </c>
      <c r="BK102" s="160"/>
      <c r="BL102" s="146"/>
      <c r="BM102" s="146"/>
      <c r="BN102" s="146"/>
      <c r="BO102" s="146"/>
      <c r="BP102" s="138">
        <f t="shared" si="37"/>
        <v>0</v>
      </c>
      <c r="BQ102" s="160"/>
      <c r="BR102" s="146"/>
      <c r="BS102" s="146"/>
      <c r="BT102" s="146"/>
      <c r="BU102" s="441">
        <v>330000</v>
      </c>
      <c r="BV102" s="138">
        <f t="shared" si="57"/>
        <v>330000</v>
      </c>
      <c r="BW102" s="160"/>
      <c r="BX102" s="146"/>
      <c r="BY102" s="146"/>
      <c r="BZ102" s="146"/>
      <c r="CA102" s="146"/>
      <c r="CB102" s="138">
        <f t="shared" si="38"/>
        <v>0</v>
      </c>
      <c r="CC102" s="160"/>
      <c r="CD102" s="146"/>
      <c r="CE102" s="146"/>
      <c r="CF102" s="146"/>
      <c r="CG102" s="146"/>
      <c r="CH102" s="138">
        <f t="shared" si="52"/>
        <v>0</v>
      </c>
      <c r="CI102" s="160"/>
      <c r="CJ102" s="146"/>
      <c r="CK102" s="146"/>
      <c r="CL102" s="146"/>
      <c r="CM102" s="146"/>
      <c r="CN102" s="138">
        <f t="shared" si="39"/>
        <v>0</v>
      </c>
      <c r="CO102" s="172"/>
      <c r="CP102" s="137"/>
      <c r="CQ102" s="137"/>
      <c r="CR102" s="137"/>
      <c r="CS102" s="137"/>
      <c r="CT102" s="138">
        <f t="shared" si="58"/>
        <v>0</v>
      </c>
      <c r="CU102" s="160"/>
      <c r="CV102" s="146"/>
      <c r="CW102" s="146"/>
      <c r="CX102" s="146"/>
      <c r="CY102" s="146"/>
      <c r="CZ102" s="138">
        <f t="shared" si="40"/>
        <v>0</v>
      </c>
      <c r="DA102" s="172">
        <f t="shared" si="41"/>
        <v>0</v>
      </c>
      <c r="DB102" s="137">
        <f t="shared" si="42"/>
        <v>46800</v>
      </c>
      <c r="DC102" s="137">
        <f t="shared" si="43"/>
        <v>0</v>
      </c>
      <c r="DD102" s="137">
        <f t="shared" si="44"/>
        <v>0</v>
      </c>
      <c r="DE102" s="137">
        <f t="shared" si="45"/>
        <v>957000</v>
      </c>
      <c r="DF102" s="173">
        <f t="shared" si="46"/>
        <v>1003800</v>
      </c>
      <c r="DG102" s="172">
        <f t="shared" si="47"/>
        <v>0</v>
      </c>
      <c r="DH102" s="137">
        <f t="shared" si="48"/>
        <v>0</v>
      </c>
      <c r="DI102" s="137">
        <f t="shared" si="49"/>
        <v>0</v>
      </c>
      <c r="DJ102" s="137">
        <f t="shared" si="50"/>
        <v>0</v>
      </c>
      <c r="DK102" s="137">
        <f t="shared" si="51"/>
        <v>0</v>
      </c>
      <c r="DL102" s="173">
        <f t="shared" si="59"/>
        <v>0</v>
      </c>
      <c r="DM102" s="140"/>
      <c r="DN102" s="220"/>
      <c r="DO102" s="220"/>
      <c r="DP102" s="220"/>
      <c r="DQ102" s="140"/>
      <c r="DR102" s="141"/>
      <c r="DS102" s="142"/>
      <c r="DT102" s="146"/>
      <c r="DU102" s="142"/>
      <c r="DV102" s="144"/>
      <c r="DW102" s="145"/>
      <c r="DX102" s="142"/>
      <c r="DY102" s="144"/>
      <c r="EA102" s="172"/>
      <c r="EB102" s="137"/>
      <c r="EC102" s="137"/>
      <c r="ED102" s="512"/>
      <c r="EE102" s="513"/>
      <c r="EG102" s="495"/>
      <c r="EH102" s="76"/>
      <c r="EI102" s="466"/>
      <c r="EJ102" s="76"/>
      <c r="EK102" s="500"/>
      <c r="EL102" s="81"/>
      <c r="EM102" s="76"/>
      <c r="EN102" s="76"/>
      <c r="EO102" s="76"/>
      <c r="EP102" s="496"/>
      <c r="EQ102" s="81"/>
      <c r="ER102" s="76"/>
      <c r="ES102" s="76"/>
      <c r="ET102" s="76"/>
      <c r="EU102" s="496"/>
    </row>
    <row r="103" spans="1:151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53"/>
        <v>44200</v>
      </c>
      <c r="O103" s="366"/>
      <c r="P103" s="174"/>
      <c r="Q103" s="174"/>
      <c r="R103" s="174"/>
      <c r="S103" s="174"/>
      <c r="T103" s="367">
        <f t="shared" si="32"/>
        <v>0</v>
      </c>
      <c r="U103" s="172"/>
      <c r="V103" s="137"/>
      <c r="W103" s="137"/>
      <c r="X103" s="137"/>
      <c r="Y103" s="137"/>
      <c r="Z103" s="138">
        <f t="shared" si="54"/>
        <v>0</v>
      </c>
      <c r="AA103" s="160"/>
      <c r="AB103" s="146"/>
      <c r="AC103" s="146"/>
      <c r="AD103" s="146"/>
      <c r="AE103" s="146"/>
      <c r="AF103" s="138">
        <f t="shared" si="55"/>
        <v>0</v>
      </c>
      <c r="AG103" s="160"/>
      <c r="AH103" s="146"/>
      <c r="AI103" s="146"/>
      <c r="AJ103" s="146"/>
      <c r="AK103" s="146"/>
      <c r="AL103" s="138">
        <f t="shared" si="33"/>
        <v>0</v>
      </c>
      <c r="AM103" s="160"/>
      <c r="AN103" s="146"/>
      <c r="AO103" s="146"/>
      <c r="AP103" s="146"/>
      <c r="AQ103" s="146"/>
      <c r="AR103" s="138">
        <f t="shared" si="34"/>
        <v>0</v>
      </c>
      <c r="AS103" s="205"/>
      <c r="AT103" s="146"/>
      <c r="AU103" s="146"/>
      <c r="AV103" s="146"/>
      <c r="AW103" s="146">
        <v>119000</v>
      </c>
      <c r="AX103" s="138">
        <f t="shared" si="35"/>
        <v>119000</v>
      </c>
      <c r="AY103" s="160"/>
      <c r="AZ103" s="146"/>
      <c r="BA103" s="146"/>
      <c r="BB103" s="146"/>
      <c r="BC103" s="146"/>
      <c r="BD103" s="138">
        <f t="shared" si="36"/>
        <v>0</v>
      </c>
      <c r="BE103" s="160"/>
      <c r="BF103" s="146"/>
      <c r="BG103" s="146"/>
      <c r="BH103" s="146"/>
      <c r="BI103" s="146"/>
      <c r="BJ103" s="138">
        <f t="shared" si="56"/>
        <v>0</v>
      </c>
      <c r="BK103" s="160"/>
      <c r="BL103" s="146"/>
      <c r="BM103" s="146"/>
      <c r="BN103" s="146"/>
      <c r="BO103" s="146"/>
      <c r="BP103" s="138">
        <f t="shared" si="37"/>
        <v>0</v>
      </c>
      <c r="BQ103" s="160"/>
      <c r="BR103" s="146"/>
      <c r="BS103" s="146"/>
      <c r="BT103" s="146"/>
      <c r="BU103" s="441">
        <v>180000</v>
      </c>
      <c r="BV103" s="138">
        <f t="shared" si="57"/>
        <v>180000</v>
      </c>
      <c r="BW103" s="160"/>
      <c r="BX103" s="146"/>
      <c r="BY103" s="146"/>
      <c r="BZ103" s="146"/>
      <c r="CA103" s="146"/>
      <c r="CB103" s="138">
        <f t="shared" si="38"/>
        <v>0</v>
      </c>
      <c r="CC103" s="160"/>
      <c r="CD103" s="146"/>
      <c r="CE103" s="146"/>
      <c r="CF103" s="146"/>
      <c r="CG103" s="146"/>
      <c r="CH103" s="138">
        <f t="shared" si="52"/>
        <v>0</v>
      </c>
      <c r="CI103" s="160"/>
      <c r="CJ103" s="146"/>
      <c r="CK103" s="146"/>
      <c r="CL103" s="146"/>
      <c r="CM103" s="146"/>
      <c r="CN103" s="138">
        <f t="shared" si="39"/>
        <v>0</v>
      </c>
      <c r="CO103" s="172"/>
      <c r="CP103" s="137"/>
      <c r="CQ103" s="137"/>
      <c r="CR103" s="137"/>
      <c r="CS103" s="137"/>
      <c r="CT103" s="138">
        <f t="shared" si="58"/>
        <v>0</v>
      </c>
      <c r="CU103" s="160"/>
      <c r="CV103" s="146"/>
      <c r="CW103" s="146"/>
      <c r="CX103" s="146"/>
      <c r="CY103" s="146"/>
      <c r="CZ103" s="138">
        <f t="shared" si="40"/>
        <v>0</v>
      </c>
      <c r="DA103" s="172">
        <f t="shared" si="41"/>
        <v>0</v>
      </c>
      <c r="DB103" s="137">
        <f t="shared" si="42"/>
        <v>44200</v>
      </c>
      <c r="DC103" s="137">
        <f t="shared" si="43"/>
        <v>0</v>
      </c>
      <c r="DD103" s="137">
        <f t="shared" si="44"/>
        <v>0</v>
      </c>
      <c r="DE103" s="137">
        <f t="shared" si="45"/>
        <v>299000</v>
      </c>
      <c r="DF103" s="173">
        <f t="shared" si="46"/>
        <v>343200</v>
      </c>
      <c r="DG103" s="172">
        <f t="shared" si="47"/>
        <v>0</v>
      </c>
      <c r="DH103" s="137">
        <f t="shared" si="48"/>
        <v>0</v>
      </c>
      <c r="DI103" s="137">
        <f t="shared" si="49"/>
        <v>0</v>
      </c>
      <c r="DJ103" s="137">
        <f t="shared" si="50"/>
        <v>0</v>
      </c>
      <c r="DK103" s="137">
        <f t="shared" si="51"/>
        <v>0</v>
      </c>
      <c r="DL103" s="173">
        <f t="shared" si="59"/>
        <v>0</v>
      </c>
      <c r="DM103" s="140"/>
      <c r="DN103" s="220"/>
      <c r="DO103" s="220"/>
      <c r="DP103" s="220"/>
      <c r="DQ103" s="140"/>
      <c r="DR103" s="141"/>
      <c r="DS103" s="142"/>
      <c r="DT103" s="146"/>
      <c r="DU103" s="142"/>
      <c r="DV103" s="144"/>
      <c r="DW103" s="145"/>
      <c r="DX103" s="142"/>
      <c r="DY103" s="144"/>
      <c r="EA103" s="172"/>
      <c r="EB103" s="137"/>
      <c r="EC103" s="137"/>
      <c r="ED103" s="512"/>
      <c r="EE103" s="513"/>
      <c r="EG103" s="495"/>
      <c r="EH103" s="76"/>
      <c r="EI103" s="466"/>
      <c r="EJ103" s="76"/>
      <c r="EK103" s="500"/>
      <c r="EL103" s="81"/>
      <c r="EM103" s="76"/>
      <c r="EN103" s="76"/>
      <c r="EO103" s="76"/>
      <c r="EP103" s="496"/>
      <c r="EQ103" s="81"/>
      <c r="ER103" s="76"/>
      <c r="ES103" s="76"/>
      <c r="ET103" s="76"/>
      <c r="EU103" s="496"/>
    </row>
    <row r="104" spans="1:151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53"/>
        <v>194675</v>
      </c>
      <c r="O104" s="366"/>
      <c r="P104" s="174"/>
      <c r="Q104" s="174"/>
      <c r="R104" s="174"/>
      <c r="S104" s="174"/>
      <c r="T104" s="367">
        <f t="shared" si="32"/>
        <v>0</v>
      </c>
      <c r="U104" s="172"/>
      <c r="V104" s="137"/>
      <c r="W104" s="137"/>
      <c r="X104" s="137"/>
      <c r="Y104" s="137"/>
      <c r="Z104" s="138">
        <f t="shared" si="54"/>
        <v>0</v>
      </c>
      <c r="AA104" s="160"/>
      <c r="AB104" s="146"/>
      <c r="AC104" s="146"/>
      <c r="AD104" s="146"/>
      <c r="AE104" s="146"/>
      <c r="AF104" s="138">
        <f t="shared" si="55"/>
        <v>0</v>
      </c>
      <c r="AG104" s="160"/>
      <c r="AH104" s="146"/>
      <c r="AI104" s="146"/>
      <c r="AJ104" s="146"/>
      <c r="AK104" s="146">
        <v>445000</v>
      </c>
      <c r="AL104" s="138">
        <f t="shared" si="33"/>
        <v>445000</v>
      </c>
      <c r="AM104" s="160"/>
      <c r="AN104" s="146"/>
      <c r="AO104" s="146"/>
      <c r="AP104" s="146"/>
      <c r="AQ104" s="146"/>
      <c r="AR104" s="138">
        <f t="shared" si="34"/>
        <v>0</v>
      </c>
      <c r="AS104" s="205"/>
      <c r="AT104" s="146"/>
      <c r="AU104" s="146"/>
      <c r="AV104" s="146"/>
      <c r="AW104" s="146">
        <v>295000</v>
      </c>
      <c r="AX104" s="138">
        <f t="shared" si="35"/>
        <v>295000</v>
      </c>
      <c r="AY104" s="160"/>
      <c r="AZ104" s="146"/>
      <c r="BA104" s="146"/>
      <c r="BB104" s="146"/>
      <c r="BC104" s="146"/>
      <c r="BD104" s="138">
        <f t="shared" si="36"/>
        <v>0</v>
      </c>
      <c r="BE104" s="160"/>
      <c r="BF104" s="146"/>
      <c r="BG104" s="146"/>
      <c r="BH104" s="146"/>
      <c r="BI104" s="146"/>
      <c r="BJ104" s="138">
        <f t="shared" si="56"/>
        <v>0</v>
      </c>
      <c r="BK104" s="160"/>
      <c r="BL104" s="146"/>
      <c r="BM104" s="146"/>
      <c r="BN104" s="146"/>
      <c r="BO104" s="146"/>
      <c r="BP104" s="138">
        <f t="shared" si="37"/>
        <v>0</v>
      </c>
      <c r="BQ104" s="160"/>
      <c r="BR104" s="146"/>
      <c r="BS104" s="146"/>
      <c r="BT104" s="146"/>
      <c r="BU104" s="441">
        <v>270000</v>
      </c>
      <c r="BV104" s="138">
        <f t="shared" si="57"/>
        <v>270000</v>
      </c>
      <c r="BW104" s="160"/>
      <c r="BX104" s="146"/>
      <c r="BY104" s="146"/>
      <c r="BZ104" s="146"/>
      <c r="CA104" s="146"/>
      <c r="CB104" s="138">
        <f t="shared" si="38"/>
        <v>0</v>
      </c>
      <c r="CC104" s="160"/>
      <c r="CD104" s="146"/>
      <c r="CE104" s="146"/>
      <c r="CF104" s="146"/>
      <c r="CG104" s="146"/>
      <c r="CH104" s="138">
        <f t="shared" si="52"/>
        <v>0</v>
      </c>
      <c r="CI104" s="160"/>
      <c r="CJ104" s="146"/>
      <c r="CK104" s="146"/>
      <c r="CL104" s="146"/>
      <c r="CM104" s="146"/>
      <c r="CN104" s="138">
        <f t="shared" si="39"/>
        <v>0</v>
      </c>
      <c r="CO104" s="172"/>
      <c r="CP104" s="137"/>
      <c r="CQ104" s="137"/>
      <c r="CR104" s="137"/>
      <c r="CS104" s="137"/>
      <c r="CT104" s="138">
        <f t="shared" si="58"/>
        <v>0</v>
      </c>
      <c r="CU104" s="160"/>
      <c r="CV104" s="146"/>
      <c r="CW104" s="146"/>
      <c r="CX104" s="146"/>
      <c r="CY104" s="146"/>
      <c r="CZ104" s="138">
        <f t="shared" si="40"/>
        <v>0</v>
      </c>
      <c r="DA104" s="172">
        <f t="shared" si="41"/>
        <v>0</v>
      </c>
      <c r="DB104" s="137">
        <f t="shared" si="42"/>
        <v>194675</v>
      </c>
      <c r="DC104" s="137">
        <f t="shared" si="43"/>
        <v>0</v>
      </c>
      <c r="DD104" s="137">
        <f t="shared" si="44"/>
        <v>0</v>
      </c>
      <c r="DE104" s="137">
        <f t="shared" si="45"/>
        <v>1010000</v>
      </c>
      <c r="DF104" s="173">
        <f t="shared" si="46"/>
        <v>1204675</v>
      </c>
      <c r="DG104" s="172">
        <f t="shared" si="47"/>
        <v>0</v>
      </c>
      <c r="DH104" s="137">
        <f t="shared" si="48"/>
        <v>0</v>
      </c>
      <c r="DI104" s="137">
        <f t="shared" si="49"/>
        <v>0</v>
      </c>
      <c r="DJ104" s="137">
        <f t="shared" si="50"/>
        <v>0</v>
      </c>
      <c r="DK104" s="137">
        <f t="shared" si="51"/>
        <v>0</v>
      </c>
      <c r="DL104" s="173">
        <f t="shared" si="59"/>
        <v>0</v>
      </c>
      <c r="DM104" s="140"/>
      <c r="DN104" s="220"/>
      <c r="DO104" s="220"/>
      <c r="DP104" s="220"/>
      <c r="DQ104" s="140"/>
      <c r="DR104" s="141"/>
      <c r="DS104" s="142"/>
      <c r="DT104" s="146"/>
      <c r="DU104" s="142"/>
      <c r="DV104" s="144"/>
      <c r="DW104" s="145"/>
      <c r="DX104" s="142"/>
      <c r="DY104" s="144"/>
      <c r="EA104" s="172"/>
      <c r="EB104" s="137"/>
      <c r="EC104" s="137"/>
      <c r="ED104" s="512"/>
      <c r="EE104" s="513"/>
      <c r="EG104" s="495"/>
      <c r="EH104" s="76"/>
      <c r="EI104" s="466"/>
      <c r="EJ104" s="76"/>
      <c r="EK104" s="500"/>
      <c r="EL104" s="81"/>
      <c r="EM104" s="76"/>
      <c r="EN104" s="76"/>
      <c r="EO104" s="76"/>
      <c r="EP104" s="496"/>
      <c r="EQ104" s="81"/>
      <c r="ER104" s="76"/>
      <c r="ES104" s="76"/>
      <c r="ET104" s="76"/>
      <c r="EU104" s="496"/>
    </row>
    <row r="105" spans="1:151">
      <c r="A105" s="231">
        <v>98</v>
      </c>
      <c r="B105" s="151">
        <v>2465</v>
      </c>
      <c r="C105" s="151">
        <v>72741791</v>
      </c>
      <c r="D105" s="151">
        <v>2465</v>
      </c>
      <c r="E105" s="151">
        <v>2001</v>
      </c>
      <c r="F105" s="152">
        <v>650018273</v>
      </c>
      <c r="G105" s="151">
        <v>3113</v>
      </c>
      <c r="H105" s="232" t="s">
        <v>646</v>
      </c>
      <c r="I105" s="366"/>
      <c r="J105" s="174">
        <v>75075</v>
      </c>
      <c r="K105" s="174"/>
      <c r="L105" s="174"/>
      <c r="M105" s="174"/>
      <c r="N105" s="367">
        <f t="shared" si="53"/>
        <v>75075</v>
      </c>
      <c r="O105" s="366"/>
      <c r="P105" s="174"/>
      <c r="Q105" s="174"/>
      <c r="R105" s="174"/>
      <c r="S105" s="174"/>
      <c r="T105" s="367">
        <f t="shared" si="32"/>
        <v>0</v>
      </c>
      <c r="U105" s="172"/>
      <c r="V105" s="137"/>
      <c r="W105" s="137"/>
      <c r="X105" s="137"/>
      <c r="Y105" s="137">
        <v>63200</v>
      </c>
      <c r="Z105" s="138">
        <f t="shared" si="54"/>
        <v>63200</v>
      </c>
      <c r="AA105" s="160"/>
      <c r="AB105" s="146"/>
      <c r="AC105" s="146"/>
      <c r="AD105" s="146"/>
      <c r="AE105" s="146"/>
      <c r="AF105" s="138">
        <f t="shared" si="55"/>
        <v>0</v>
      </c>
      <c r="AG105" s="160"/>
      <c r="AH105" s="146"/>
      <c r="AI105" s="146"/>
      <c r="AJ105" s="146"/>
      <c r="AK105" s="146">
        <v>276000</v>
      </c>
      <c r="AL105" s="138">
        <f t="shared" si="33"/>
        <v>276000</v>
      </c>
      <c r="AM105" s="160"/>
      <c r="AN105" s="146"/>
      <c r="AO105" s="146"/>
      <c r="AP105" s="146"/>
      <c r="AQ105" s="146"/>
      <c r="AR105" s="138">
        <f t="shared" si="34"/>
        <v>0</v>
      </c>
      <c r="AS105" s="205"/>
      <c r="AT105" s="146"/>
      <c r="AU105" s="146"/>
      <c r="AV105" s="146"/>
      <c r="AW105" s="146">
        <v>52000</v>
      </c>
      <c r="AX105" s="138">
        <f t="shared" si="35"/>
        <v>52000</v>
      </c>
      <c r="AY105" s="160"/>
      <c r="AZ105" s="146"/>
      <c r="BA105" s="146"/>
      <c r="BB105" s="146"/>
      <c r="BC105" s="146"/>
      <c r="BD105" s="138">
        <f t="shared" si="36"/>
        <v>0</v>
      </c>
      <c r="BE105" s="160"/>
      <c r="BF105" s="146"/>
      <c r="BG105" s="146"/>
      <c r="BH105" s="146"/>
      <c r="BI105" s="146"/>
      <c r="BJ105" s="138">
        <f t="shared" si="56"/>
        <v>0</v>
      </c>
      <c r="BK105" s="160"/>
      <c r="BL105" s="146"/>
      <c r="BM105" s="146"/>
      <c r="BN105" s="146"/>
      <c r="BO105" s="146"/>
      <c r="BP105" s="138">
        <f t="shared" si="37"/>
        <v>0</v>
      </c>
      <c r="BQ105" s="160"/>
      <c r="BR105" s="146"/>
      <c r="BS105" s="146"/>
      <c r="BT105" s="146"/>
      <c r="BU105" s="146"/>
      <c r="BV105" s="138">
        <f t="shared" si="57"/>
        <v>0</v>
      </c>
      <c r="BW105" s="160"/>
      <c r="BX105" s="146"/>
      <c r="BY105" s="146"/>
      <c r="BZ105" s="146"/>
      <c r="CA105" s="146"/>
      <c r="CB105" s="138">
        <f t="shared" si="38"/>
        <v>0</v>
      </c>
      <c r="CC105" s="160"/>
      <c r="CD105" s="146"/>
      <c r="CE105" s="146"/>
      <c r="CF105" s="146"/>
      <c r="CG105" s="146"/>
      <c r="CH105" s="138">
        <f t="shared" si="52"/>
        <v>0</v>
      </c>
      <c r="CI105" s="160"/>
      <c r="CJ105" s="146"/>
      <c r="CK105" s="146"/>
      <c r="CL105" s="146"/>
      <c r="CM105" s="146"/>
      <c r="CN105" s="138">
        <f t="shared" si="39"/>
        <v>0</v>
      </c>
      <c r="CO105" s="172"/>
      <c r="CP105" s="137"/>
      <c r="CQ105" s="137"/>
      <c r="CR105" s="137"/>
      <c r="CS105" s="137"/>
      <c r="CT105" s="138">
        <f t="shared" si="58"/>
        <v>0</v>
      </c>
      <c r="CU105" s="160"/>
      <c r="CV105" s="146"/>
      <c r="CW105" s="146"/>
      <c r="CX105" s="146"/>
      <c r="CY105" s="146"/>
      <c r="CZ105" s="138">
        <f t="shared" si="40"/>
        <v>0</v>
      </c>
      <c r="DA105" s="172">
        <f t="shared" si="41"/>
        <v>0</v>
      </c>
      <c r="DB105" s="137">
        <f t="shared" si="42"/>
        <v>75075</v>
      </c>
      <c r="DC105" s="137">
        <f t="shared" si="43"/>
        <v>0</v>
      </c>
      <c r="DD105" s="137">
        <f t="shared" si="44"/>
        <v>0</v>
      </c>
      <c r="DE105" s="137">
        <f t="shared" si="45"/>
        <v>391200</v>
      </c>
      <c r="DF105" s="173">
        <f t="shared" si="46"/>
        <v>466275</v>
      </c>
      <c r="DG105" s="172">
        <f t="shared" si="47"/>
        <v>0</v>
      </c>
      <c r="DH105" s="137">
        <f t="shared" si="48"/>
        <v>0</v>
      </c>
      <c r="DI105" s="137">
        <f t="shared" si="49"/>
        <v>0</v>
      </c>
      <c r="DJ105" s="137">
        <f t="shared" si="50"/>
        <v>0</v>
      </c>
      <c r="DK105" s="137">
        <f t="shared" si="51"/>
        <v>0</v>
      </c>
      <c r="DL105" s="173">
        <f t="shared" si="59"/>
        <v>0</v>
      </c>
      <c r="DM105" s="140"/>
      <c r="DN105" s="220"/>
      <c r="DO105" s="220"/>
      <c r="DP105" s="220"/>
      <c r="DQ105" s="140"/>
      <c r="DR105" s="141"/>
      <c r="DS105" s="142"/>
      <c r="DT105" s="146"/>
      <c r="DU105" s="142"/>
      <c r="DV105" s="144"/>
      <c r="DW105" s="145">
        <f>23051+7027</f>
        <v>30078</v>
      </c>
      <c r="DX105" s="142" t="s">
        <v>5565</v>
      </c>
      <c r="DY105" s="144" t="s">
        <v>5566</v>
      </c>
      <c r="EA105" s="172"/>
      <c r="EB105" s="137"/>
      <c r="EC105" s="137"/>
      <c r="ED105" s="512"/>
      <c r="EE105" s="513"/>
      <c r="EG105" s="495"/>
      <c r="EH105" s="76"/>
      <c r="EI105" s="466"/>
      <c r="EJ105" s="76"/>
      <c r="EK105" s="500"/>
      <c r="EL105" s="81"/>
      <c r="EM105" s="76"/>
      <c r="EN105" s="76"/>
      <c r="EO105" s="76"/>
      <c r="EP105" s="496"/>
      <c r="EQ105" s="81"/>
      <c r="ER105" s="76"/>
      <c r="ES105" s="76"/>
      <c r="ET105" s="76"/>
      <c r="EU105" s="496"/>
    </row>
    <row r="106" spans="1:151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53"/>
        <v>161200</v>
      </c>
      <c r="O106" s="366"/>
      <c r="P106" s="174"/>
      <c r="Q106" s="174"/>
      <c r="R106" s="174"/>
      <c r="S106" s="174"/>
      <c r="T106" s="367">
        <f t="shared" si="32"/>
        <v>0</v>
      </c>
      <c r="U106" s="172"/>
      <c r="V106" s="137"/>
      <c r="W106" s="137"/>
      <c r="X106" s="137"/>
      <c r="Y106" s="137"/>
      <c r="Z106" s="138">
        <f t="shared" si="54"/>
        <v>0</v>
      </c>
      <c r="AA106" s="160"/>
      <c r="AB106" s="146"/>
      <c r="AC106" s="146"/>
      <c r="AD106" s="146"/>
      <c r="AE106" s="146"/>
      <c r="AF106" s="138">
        <f t="shared" si="55"/>
        <v>0</v>
      </c>
      <c r="AG106" s="160"/>
      <c r="AH106" s="146"/>
      <c r="AI106" s="146"/>
      <c r="AJ106" s="146"/>
      <c r="AK106" s="146">
        <v>508000</v>
      </c>
      <c r="AL106" s="138">
        <f t="shared" si="33"/>
        <v>508000</v>
      </c>
      <c r="AM106" s="160"/>
      <c r="AN106" s="146"/>
      <c r="AO106" s="146"/>
      <c r="AP106" s="146"/>
      <c r="AQ106" s="146"/>
      <c r="AR106" s="138">
        <f t="shared" si="34"/>
        <v>0</v>
      </c>
      <c r="AS106" s="205"/>
      <c r="AT106" s="146"/>
      <c r="AU106" s="146"/>
      <c r="AV106" s="146"/>
      <c r="AW106" s="146">
        <v>105000</v>
      </c>
      <c r="AX106" s="138">
        <f t="shared" si="35"/>
        <v>105000</v>
      </c>
      <c r="AY106" s="160"/>
      <c r="AZ106" s="146"/>
      <c r="BA106" s="146"/>
      <c r="BB106" s="146"/>
      <c r="BC106" s="146"/>
      <c r="BD106" s="138">
        <f t="shared" si="36"/>
        <v>0</v>
      </c>
      <c r="BE106" s="160"/>
      <c r="BF106" s="146"/>
      <c r="BG106" s="146"/>
      <c r="BH106" s="146"/>
      <c r="BI106" s="146"/>
      <c r="BJ106" s="138">
        <f t="shared" si="56"/>
        <v>0</v>
      </c>
      <c r="BK106" s="160"/>
      <c r="BL106" s="146"/>
      <c r="BM106" s="146"/>
      <c r="BN106" s="146"/>
      <c r="BO106" s="146"/>
      <c r="BP106" s="138">
        <f t="shared" si="37"/>
        <v>0</v>
      </c>
      <c r="BQ106" s="160"/>
      <c r="BR106" s="146"/>
      <c r="BS106" s="146"/>
      <c r="BT106" s="146"/>
      <c r="BU106" s="441">
        <v>420000</v>
      </c>
      <c r="BV106" s="138">
        <f t="shared" si="57"/>
        <v>420000</v>
      </c>
      <c r="BW106" s="160"/>
      <c r="BX106" s="146"/>
      <c r="BY106" s="146"/>
      <c r="BZ106" s="146"/>
      <c r="CA106" s="146"/>
      <c r="CB106" s="138">
        <f t="shared" si="38"/>
        <v>0</v>
      </c>
      <c r="CC106" s="160"/>
      <c r="CD106" s="146"/>
      <c r="CE106" s="146"/>
      <c r="CF106" s="146"/>
      <c r="CG106" s="146"/>
      <c r="CH106" s="138">
        <f t="shared" si="52"/>
        <v>0</v>
      </c>
      <c r="CI106" s="160"/>
      <c r="CJ106" s="146"/>
      <c r="CK106" s="146"/>
      <c r="CL106" s="146"/>
      <c r="CM106" s="146"/>
      <c r="CN106" s="138">
        <f t="shared" si="39"/>
        <v>0</v>
      </c>
      <c r="CO106" s="172"/>
      <c r="CP106" s="137"/>
      <c r="CQ106" s="137"/>
      <c r="CR106" s="137"/>
      <c r="CS106" s="137"/>
      <c r="CT106" s="138">
        <f t="shared" si="58"/>
        <v>0</v>
      </c>
      <c r="CU106" s="160"/>
      <c r="CV106" s="146"/>
      <c r="CW106" s="146"/>
      <c r="CX106" s="146"/>
      <c r="CY106" s="146"/>
      <c r="CZ106" s="138">
        <f t="shared" si="40"/>
        <v>0</v>
      </c>
      <c r="DA106" s="172">
        <f t="shared" si="41"/>
        <v>0</v>
      </c>
      <c r="DB106" s="137">
        <f t="shared" si="42"/>
        <v>161200</v>
      </c>
      <c r="DC106" s="137">
        <f t="shared" si="43"/>
        <v>0</v>
      </c>
      <c r="DD106" s="137">
        <f t="shared" si="44"/>
        <v>0</v>
      </c>
      <c r="DE106" s="137">
        <f t="shared" si="45"/>
        <v>1033000</v>
      </c>
      <c r="DF106" s="173">
        <f t="shared" si="46"/>
        <v>1194200</v>
      </c>
      <c r="DG106" s="172">
        <f t="shared" si="47"/>
        <v>0</v>
      </c>
      <c r="DH106" s="137">
        <f t="shared" si="48"/>
        <v>0</v>
      </c>
      <c r="DI106" s="137">
        <f t="shared" si="49"/>
        <v>0</v>
      </c>
      <c r="DJ106" s="137">
        <f t="shared" si="50"/>
        <v>0</v>
      </c>
      <c r="DK106" s="137">
        <f t="shared" si="51"/>
        <v>0</v>
      </c>
      <c r="DL106" s="173">
        <f t="shared" si="59"/>
        <v>0</v>
      </c>
      <c r="DM106" s="140"/>
      <c r="DN106" s="220"/>
      <c r="DO106" s="220"/>
      <c r="DP106" s="220"/>
      <c r="DQ106" s="140"/>
      <c r="DR106" s="141"/>
      <c r="DS106" s="142"/>
      <c r="DT106" s="146"/>
      <c r="DU106" s="142"/>
      <c r="DV106" s="144"/>
      <c r="DW106" s="145"/>
      <c r="DX106" s="142"/>
      <c r="DY106" s="144"/>
      <c r="EA106" s="172"/>
      <c r="EB106" s="137"/>
      <c r="EC106" s="137"/>
      <c r="ED106" s="512"/>
      <c r="EE106" s="513"/>
      <c r="EG106" s="495"/>
      <c r="EH106" s="76"/>
      <c r="EI106" s="466"/>
      <c r="EJ106" s="76"/>
      <c r="EK106" s="500"/>
      <c r="EL106" s="81"/>
      <c r="EM106" s="76"/>
      <c r="EN106" s="76"/>
      <c r="EO106" s="76"/>
      <c r="EP106" s="496"/>
      <c r="EQ106" s="81"/>
      <c r="ER106" s="76"/>
      <c r="ES106" s="76"/>
      <c r="ET106" s="76"/>
      <c r="EU106" s="496"/>
    </row>
    <row r="107" spans="1:151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53"/>
        <v>83850</v>
      </c>
      <c r="O107" s="366"/>
      <c r="P107" s="174"/>
      <c r="Q107" s="174"/>
      <c r="R107" s="174"/>
      <c r="S107" s="174"/>
      <c r="T107" s="367">
        <f t="shared" si="32"/>
        <v>0</v>
      </c>
      <c r="U107" s="172"/>
      <c r="V107" s="137"/>
      <c r="W107" s="137"/>
      <c r="X107" s="137"/>
      <c r="Y107" s="137"/>
      <c r="Z107" s="138">
        <f t="shared" si="54"/>
        <v>0</v>
      </c>
      <c r="AA107" s="160"/>
      <c r="AB107" s="146"/>
      <c r="AC107" s="146"/>
      <c r="AD107" s="146"/>
      <c r="AE107" s="146"/>
      <c r="AF107" s="138">
        <f t="shared" si="55"/>
        <v>0</v>
      </c>
      <c r="AG107" s="160"/>
      <c r="AH107" s="146"/>
      <c r="AI107" s="146"/>
      <c r="AJ107" s="146"/>
      <c r="AK107" s="146">
        <v>217000</v>
      </c>
      <c r="AL107" s="138">
        <f t="shared" si="33"/>
        <v>217000</v>
      </c>
      <c r="AM107" s="160"/>
      <c r="AN107" s="146"/>
      <c r="AO107" s="146"/>
      <c r="AP107" s="146"/>
      <c r="AQ107" s="146"/>
      <c r="AR107" s="138">
        <f t="shared" si="34"/>
        <v>0</v>
      </c>
      <c r="AS107" s="205"/>
      <c r="AT107" s="146"/>
      <c r="AU107" s="146"/>
      <c r="AV107" s="146"/>
      <c r="AW107" s="146">
        <v>117000</v>
      </c>
      <c r="AX107" s="138">
        <f t="shared" si="35"/>
        <v>117000</v>
      </c>
      <c r="AY107" s="160"/>
      <c r="AZ107" s="146"/>
      <c r="BA107" s="146"/>
      <c r="BB107" s="146"/>
      <c r="BC107" s="146"/>
      <c r="BD107" s="138">
        <f t="shared" si="36"/>
        <v>0</v>
      </c>
      <c r="BE107" s="160"/>
      <c r="BF107" s="146"/>
      <c r="BG107" s="146"/>
      <c r="BH107" s="146"/>
      <c r="BI107" s="146"/>
      <c r="BJ107" s="138">
        <f t="shared" si="56"/>
        <v>0</v>
      </c>
      <c r="BK107" s="160"/>
      <c r="BL107" s="146"/>
      <c r="BM107" s="146"/>
      <c r="BN107" s="146"/>
      <c r="BO107" s="146"/>
      <c r="BP107" s="138">
        <f t="shared" si="37"/>
        <v>0</v>
      </c>
      <c r="BQ107" s="160"/>
      <c r="BR107" s="146"/>
      <c r="BS107" s="146"/>
      <c r="BT107" s="146"/>
      <c r="BU107" s="146">
        <v>270000</v>
      </c>
      <c r="BV107" s="138">
        <f t="shared" si="57"/>
        <v>270000</v>
      </c>
      <c r="BW107" s="160"/>
      <c r="BX107" s="146"/>
      <c r="BY107" s="146"/>
      <c r="BZ107" s="146"/>
      <c r="CA107" s="146"/>
      <c r="CB107" s="138">
        <f t="shared" si="38"/>
        <v>0</v>
      </c>
      <c r="CC107" s="160"/>
      <c r="CD107" s="146"/>
      <c r="CE107" s="146"/>
      <c r="CF107" s="146"/>
      <c r="CG107" s="146"/>
      <c r="CH107" s="138">
        <f t="shared" si="52"/>
        <v>0</v>
      </c>
      <c r="CI107" s="160"/>
      <c r="CJ107" s="146"/>
      <c r="CK107" s="146"/>
      <c r="CL107" s="146"/>
      <c r="CM107" s="146"/>
      <c r="CN107" s="138">
        <f t="shared" si="39"/>
        <v>0</v>
      </c>
      <c r="CO107" s="172"/>
      <c r="CP107" s="137"/>
      <c r="CQ107" s="137"/>
      <c r="CR107" s="137"/>
      <c r="CS107" s="137"/>
      <c r="CT107" s="138">
        <f t="shared" si="58"/>
        <v>0</v>
      </c>
      <c r="CU107" s="160"/>
      <c r="CV107" s="146"/>
      <c r="CW107" s="146"/>
      <c r="CX107" s="146"/>
      <c r="CY107" s="146"/>
      <c r="CZ107" s="138">
        <f t="shared" si="40"/>
        <v>0</v>
      </c>
      <c r="DA107" s="172">
        <f t="shared" si="41"/>
        <v>0</v>
      </c>
      <c r="DB107" s="137">
        <f t="shared" si="42"/>
        <v>83850</v>
      </c>
      <c r="DC107" s="137">
        <f t="shared" si="43"/>
        <v>0</v>
      </c>
      <c r="DD107" s="137">
        <f t="shared" si="44"/>
        <v>0</v>
      </c>
      <c r="DE107" s="137">
        <f t="shared" si="45"/>
        <v>604000</v>
      </c>
      <c r="DF107" s="173">
        <f t="shared" si="46"/>
        <v>687850</v>
      </c>
      <c r="DG107" s="172">
        <f t="shared" si="47"/>
        <v>0</v>
      </c>
      <c r="DH107" s="137">
        <f t="shared" si="48"/>
        <v>0</v>
      </c>
      <c r="DI107" s="137">
        <f t="shared" si="49"/>
        <v>0</v>
      </c>
      <c r="DJ107" s="137">
        <f t="shared" si="50"/>
        <v>0</v>
      </c>
      <c r="DK107" s="137">
        <f t="shared" si="51"/>
        <v>0</v>
      </c>
      <c r="DL107" s="173">
        <f t="shared" si="59"/>
        <v>0</v>
      </c>
      <c r="DM107" s="140"/>
      <c r="DN107" s="220"/>
      <c r="DO107" s="220"/>
      <c r="DP107" s="220"/>
      <c r="DQ107" s="140"/>
      <c r="DR107" s="141"/>
      <c r="DS107" s="142"/>
      <c r="DT107" s="146"/>
      <c r="DU107" s="142"/>
      <c r="DV107" s="144"/>
      <c r="DW107" s="145">
        <v>3480</v>
      </c>
      <c r="DX107" s="142" t="s">
        <v>5429</v>
      </c>
      <c r="DY107" s="144">
        <v>44785</v>
      </c>
      <c r="EA107" s="172"/>
      <c r="EB107" s="137"/>
      <c r="EC107" s="137"/>
      <c r="ED107" s="512"/>
      <c r="EE107" s="513"/>
      <c r="EG107" s="495"/>
      <c r="EH107" s="76"/>
      <c r="EI107" s="466"/>
      <c r="EJ107" s="76"/>
      <c r="EK107" s="500"/>
      <c r="EL107" s="81"/>
      <c r="EM107" s="76"/>
      <c r="EN107" s="76"/>
      <c r="EO107" s="76"/>
      <c r="EP107" s="496"/>
      <c r="EQ107" s="81"/>
      <c r="ER107" s="76"/>
      <c r="ES107" s="76"/>
      <c r="ET107" s="76"/>
      <c r="EU107" s="496"/>
    </row>
    <row r="108" spans="1:151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3326</v>
      </c>
      <c r="I108" s="366"/>
      <c r="J108" s="174">
        <v>56550</v>
      </c>
      <c r="K108" s="174"/>
      <c r="L108" s="174"/>
      <c r="M108" s="174"/>
      <c r="N108" s="367">
        <f t="shared" si="53"/>
        <v>56550</v>
      </c>
      <c r="O108" s="366"/>
      <c r="P108" s="174"/>
      <c r="Q108" s="174"/>
      <c r="R108" s="174"/>
      <c r="S108" s="174"/>
      <c r="T108" s="367">
        <f t="shared" si="32"/>
        <v>0</v>
      </c>
      <c r="U108" s="172"/>
      <c r="V108" s="137"/>
      <c r="W108" s="137"/>
      <c r="X108" s="137"/>
      <c r="Y108" s="137"/>
      <c r="Z108" s="138">
        <f t="shared" si="54"/>
        <v>0</v>
      </c>
      <c r="AA108" s="160"/>
      <c r="AB108" s="146"/>
      <c r="AC108" s="146"/>
      <c r="AD108" s="146"/>
      <c r="AE108" s="146"/>
      <c r="AF108" s="138">
        <f t="shared" si="55"/>
        <v>0</v>
      </c>
      <c r="AG108" s="160"/>
      <c r="AH108" s="146"/>
      <c r="AI108" s="146"/>
      <c r="AJ108" s="146"/>
      <c r="AK108" s="146"/>
      <c r="AL108" s="138">
        <f t="shared" si="33"/>
        <v>0</v>
      </c>
      <c r="AM108" s="160"/>
      <c r="AN108" s="146"/>
      <c r="AO108" s="146"/>
      <c r="AP108" s="146"/>
      <c r="AQ108" s="146"/>
      <c r="AR108" s="138">
        <f t="shared" si="34"/>
        <v>0</v>
      </c>
      <c r="AS108" s="205"/>
      <c r="AT108" s="146"/>
      <c r="AU108" s="146"/>
      <c r="AV108" s="146"/>
      <c r="AW108" s="146">
        <v>74000</v>
      </c>
      <c r="AX108" s="138">
        <f t="shared" si="35"/>
        <v>74000</v>
      </c>
      <c r="AY108" s="160"/>
      <c r="AZ108" s="146"/>
      <c r="BA108" s="146"/>
      <c r="BB108" s="146"/>
      <c r="BC108" s="146"/>
      <c r="BD108" s="138">
        <f t="shared" si="36"/>
        <v>0</v>
      </c>
      <c r="BE108" s="160"/>
      <c r="BF108" s="146"/>
      <c r="BG108" s="146"/>
      <c r="BH108" s="146"/>
      <c r="BI108" s="146"/>
      <c r="BJ108" s="138">
        <f t="shared" si="56"/>
        <v>0</v>
      </c>
      <c r="BK108" s="160"/>
      <c r="BL108" s="146"/>
      <c r="BM108" s="146"/>
      <c r="BN108" s="146"/>
      <c r="BO108" s="146"/>
      <c r="BP108" s="138">
        <f t="shared" si="37"/>
        <v>0</v>
      </c>
      <c r="BQ108" s="160"/>
      <c r="BR108" s="146"/>
      <c r="BS108" s="146"/>
      <c r="BT108" s="146"/>
      <c r="BU108" s="146"/>
      <c r="BV108" s="138">
        <f t="shared" si="57"/>
        <v>0</v>
      </c>
      <c r="BW108" s="160"/>
      <c r="BX108" s="146"/>
      <c r="BY108" s="146"/>
      <c r="BZ108" s="146"/>
      <c r="CA108" s="146"/>
      <c r="CB108" s="138">
        <f t="shared" si="38"/>
        <v>0</v>
      </c>
      <c r="CC108" s="160"/>
      <c r="CD108" s="146"/>
      <c r="CE108" s="146"/>
      <c r="CF108" s="146"/>
      <c r="CG108" s="146"/>
      <c r="CH108" s="138">
        <f t="shared" si="52"/>
        <v>0</v>
      </c>
      <c r="CI108" s="160"/>
      <c r="CJ108" s="146"/>
      <c r="CK108" s="146"/>
      <c r="CL108" s="146"/>
      <c r="CM108" s="146"/>
      <c r="CN108" s="138">
        <f t="shared" si="39"/>
        <v>0</v>
      </c>
      <c r="CO108" s="172"/>
      <c r="CP108" s="137"/>
      <c r="CQ108" s="137"/>
      <c r="CR108" s="137"/>
      <c r="CS108" s="137"/>
      <c r="CT108" s="138">
        <f t="shared" si="58"/>
        <v>0</v>
      </c>
      <c r="CU108" s="160"/>
      <c r="CV108" s="146"/>
      <c r="CW108" s="146"/>
      <c r="CX108" s="146"/>
      <c r="CY108" s="146"/>
      <c r="CZ108" s="138">
        <f t="shared" si="40"/>
        <v>0</v>
      </c>
      <c r="DA108" s="172">
        <f t="shared" si="41"/>
        <v>0</v>
      </c>
      <c r="DB108" s="137">
        <f t="shared" si="42"/>
        <v>56550</v>
      </c>
      <c r="DC108" s="137">
        <f t="shared" si="43"/>
        <v>0</v>
      </c>
      <c r="DD108" s="137">
        <f t="shared" si="44"/>
        <v>0</v>
      </c>
      <c r="DE108" s="137">
        <f t="shared" si="45"/>
        <v>74000</v>
      </c>
      <c r="DF108" s="173">
        <f t="shared" si="46"/>
        <v>130550</v>
      </c>
      <c r="DG108" s="172">
        <f t="shared" si="47"/>
        <v>0</v>
      </c>
      <c r="DH108" s="137">
        <f t="shared" si="48"/>
        <v>0</v>
      </c>
      <c r="DI108" s="137">
        <f t="shared" si="49"/>
        <v>0</v>
      </c>
      <c r="DJ108" s="137">
        <f t="shared" si="50"/>
        <v>0</v>
      </c>
      <c r="DK108" s="137">
        <f t="shared" si="51"/>
        <v>0</v>
      </c>
      <c r="DL108" s="173">
        <f t="shared" si="59"/>
        <v>0</v>
      </c>
      <c r="DM108" s="140"/>
      <c r="DN108" s="220"/>
      <c r="DO108" s="220"/>
      <c r="DP108" s="220"/>
      <c r="DQ108" s="140"/>
      <c r="DR108" s="141"/>
      <c r="DS108" s="142"/>
      <c r="DT108" s="146"/>
      <c r="DU108" s="142"/>
      <c r="DV108" s="144"/>
      <c r="DW108" s="145">
        <v>30135</v>
      </c>
      <c r="DX108" s="142" t="s">
        <v>5279</v>
      </c>
      <c r="DY108" s="144">
        <v>44729</v>
      </c>
      <c r="EA108" s="172"/>
      <c r="EB108" s="137"/>
      <c r="EC108" s="137"/>
      <c r="ED108" s="512"/>
      <c r="EE108" s="513"/>
      <c r="EG108" s="495"/>
      <c r="EH108" s="76"/>
      <c r="EI108" s="466"/>
      <c r="EJ108" s="76"/>
      <c r="EK108" s="500"/>
      <c r="EL108" s="81"/>
      <c r="EM108" s="76"/>
      <c r="EN108" s="76"/>
      <c r="EO108" s="76"/>
      <c r="EP108" s="496"/>
      <c r="EQ108" s="81"/>
      <c r="ER108" s="76"/>
      <c r="ES108" s="76"/>
      <c r="ET108" s="76"/>
      <c r="EU108" s="496"/>
    </row>
    <row r="109" spans="1:151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53"/>
        <v>43550</v>
      </c>
      <c r="O109" s="366"/>
      <c r="P109" s="174"/>
      <c r="Q109" s="174"/>
      <c r="R109" s="174"/>
      <c r="S109" s="174"/>
      <c r="T109" s="367">
        <f t="shared" si="32"/>
        <v>0</v>
      </c>
      <c r="U109" s="172"/>
      <c r="V109" s="137"/>
      <c r="W109" s="137"/>
      <c r="X109" s="137"/>
      <c r="Y109" s="137"/>
      <c r="Z109" s="138">
        <f t="shared" si="54"/>
        <v>0</v>
      </c>
      <c r="AA109" s="160"/>
      <c r="AB109" s="146"/>
      <c r="AC109" s="146"/>
      <c r="AD109" s="146"/>
      <c r="AE109" s="146"/>
      <c r="AF109" s="138">
        <f t="shared" si="55"/>
        <v>0</v>
      </c>
      <c r="AG109" s="160"/>
      <c r="AH109" s="146"/>
      <c r="AI109" s="146"/>
      <c r="AJ109" s="146"/>
      <c r="AK109" s="146">
        <v>263000</v>
      </c>
      <c r="AL109" s="138">
        <f t="shared" si="33"/>
        <v>263000</v>
      </c>
      <c r="AM109" s="160"/>
      <c r="AN109" s="146"/>
      <c r="AO109" s="146"/>
      <c r="AP109" s="146"/>
      <c r="AQ109" s="146"/>
      <c r="AR109" s="138">
        <f t="shared" si="34"/>
        <v>0</v>
      </c>
      <c r="AS109" s="205"/>
      <c r="AT109" s="146"/>
      <c r="AU109" s="146"/>
      <c r="AV109" s="146"/>
      <c r="AW109" s="146">
        <v>61000</v>
      </c>
      <c r="AX109" s="138">
        <f t="shared" si="35"/>
        <v>61000</v>
      </c>
      <c r="AY109" s="160"/>
      <c r="AZ109" s="146"/>
      <c r="BA109" s="146"/>
      <c r="BB109" s="146"/>
      <c r="BC109" s="146"/>
      <c r="BD109" s="138">
        <f t="shared" si="36"/>
        <v>0</v>
      </c>
      <c r="BE109" s="160"/>
      <c r="BF109" s="146"/>
      <c r="BG109" s="146"/>
      <c r="BH109" s="146"/>
      <c r="BI109" s="146"/>
      <c r="BJ109" s="138">
        <f t="shared" si="56"/>
        <v>0</v>
      </c>
      <c r="BK109" s="160"/>
      <c r="BL109" s="146"/>
      <c r="BM109" s="146"/>
      <c r="BN109" s="146"/>
      <c r="BO109" s="146"/>
      <c r="BP109" s="138">
        <f t="shared" si="37"/>
        <v>0</v>
      </c>
      <c r="BQ109" s="160"/>
      <c r="BR109" s="146"/>
      <c r="BS109" s="146"/>
      <c r="BT109" s="146"/>
      <c r="BU109" s="146"/>
      <c r="BV109" s="138">
        <f t="shared" si="57"/>
        <v>0</v>
      </c>
      <c r="BW109" s="160"/>
      <c r="BX109" s="146"/>
      <c r="BY109" s="146"/>
      <c r="BZ109" s="146"/>
      <c r="CA109" s="146"/>
      <c r="CB109" s="138">
        <f t="shared" si="38"/>
        <v>0</v>
      </c>
      <c r="CC109" s="160"/>
      <c r="CD109" s="146"/>
      <c r="CE109" s="146"/>
      <c r="CF109" s="146"/>
      <c r="CG109" s="146"/>
      <c r="CH109" s="138">
        <f t="shared" si="52"/>
        <v>0</v>
      </c>
      <c r="CI109" s="160"/>
      <c r="CJ109" s="146"/>
      <c r="CK109" s="146"/>
      <c r="CL109" s="146"/>
      <c r="CM109" s="146"/>
      <c r="CN109" s="138">
        <f t="shared" si="39"/>
        <v>0</v>
      </c>
      <c r="CO109" s="172"/>
      <c r="CP109" s="137"/>
      <c r="CQ109" s="137"/>
      <c r="CR109" s="137"/>
      <c r="CS109" s="137"/>
      <c r="CT109" s="138">
        <f t="shared" si="58"/>
        <v>0</v>
      </c>
      <c r="CU109" s="160"/>
      <c r="CV109" s="146"/>
      <c r="CW109" s="146"/>
      <c r="CX109" s="146"/>
      <c r="CY109" s="146"/>
      <c r="CZ109" s="138">
        <f t="shared" si="40"/>
        <v>0</v>
      </c>
      <c r="DA109" s="172">
        <f t="shared" si="41"/>
        <v>0</v>
      </c>
      <c r="DB109" s="137">
        <f t="shared" si="42"/>
        <v>43550</v>
      </c>
      <c r="DC109" s="137">
        <f t="shared" si="43"/>
        <v>0</v>
      </c>
      <c r="DD109" s="137">
        <f t="shared" si="44"/>
        <v>0</v>
      </c>
      <c r="DE109" s="137">
        <f t="shared" si="45"/>
        <v>324000</v>
      </c>
      <c r="DF109" s="173">
        <f t="shared" si="46"/>
        <v>367550</v>
      </c>
      <c r="DG109" s="172">
        <f t="shared" si="47"/>
        <v>0</v>
      </c>
      <c r="DH109" s="137">
        <f t="shared" si="48"/>
        <v>0</v>
      </c>
      <c r="DI109" s="137">
        <f t="shared" si="49"/>
        <v>0</v>
      </c>
      <c r="DJ109" s="137">
        <f t="shared" si="50"/>
        <v>0</v>
      </c>
      <c r="DK109" s="137">
        <f t="shared" si="51"/>
        <v>0</v>
      </c>
      <c r="DL109" s="173">
        <f t="shared" si="59"/>
        <v>0</v>
      </c>
      <c r="DM109" s="140"/>
      <c r="DN109" s="220"/>
      <c r="DO109" s="220"/>
      <c r="DP109" s="220"/>
      <c r="DQ109" s="140"/>
      <c r="DR109" s="141"/>
      <c r="DS109" s="142"/>
      <c r="DT109" s="146"/>
      <c r="DU109" s="142"/>
      <c r="DV109" s="144"/>
      <c r="DW109" s="145"/>
      <c r="DX109" s="142"/>
      <c r="DY109" s="144"/>
      <c r="EA109" s="172"/>
      <c r="EB109" s="137"/>
      <c r="EC109" s="137"/>
      <c r="ED109" s="512"/>
      <c r="EE109" s="513"/>
      <c r="EG109" s="495"/>
      <c r="EH109" s="76"/>
      <c r="EI109" s="466"/>
      <c r="EJ109" s="76"/>
      <c r="EK109" s="500"/>
      <c r="EL109" s="81"/>
      <c r="EM109" s="76"/>
      <c r="EN109" s="76"/>
      <c r="EO109" s="76"/>
      <c r="EP109" s="496"/>
      <c r="EQ109" s="81"/>
      <c r="ER109" s="76"/>
      <c r="ES109" s="76"/>
      <c r="ET109" s="76"/>
      <c r="EU109" s="496"/>
    </row>
    <row r="110" spans="1:151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3333</v>
      </c>
      <c r="I110" s="366"/>
      <c r="J110" s="174">
        <v>88725</v>
      </c>
      <c r="K110" s="174"/>
      <c r="L110" s="174"/>
      <c r="M110" s="174"/>
      <c r="N110" s="367">
        <f t="shared" si="53"/>
        <v>88725</v>
      </c>
      <c r="O110" s="366"/>
      <c r="P110" s="174"/>
      <c r="Q110" s="174"/>
      <c r="R110" s="174"/>
      <c r="S110" s="174"/>
      <c r="T110" s="367">
        <f t="shared" si="32"/>
        <v>0</v>
      </c>
      <c r="U110" s="172"/>
      <c r="V110" s="137"/>
      <c r="W110" s="137"/>
      <c r="X110" s="137"/>
      <c r="Y110" s="137"/>
      <c r="Z110" s="138">
        <f t="shared" si="54"/>
        <v>0</v>
      </c>
      <c r="AA110" s="160"/>
      <c r="AB110" s="146"/>
      <c r="AC110" s="146"/>
      <c r="AD110" s="146"/>
      <c r="AE110" s="146"/>
      <c r="AF110" s="138">
        <f t="shared" si="55"/>
        <v>0</v>
      </c>
      <c r="AG110" s="160"/>
      <c r="AH110" s="146"/>
      <c r="AI110" s="146"/>
      <c r="AJ110" s="146"/>
      <c r="AK110" s="146">
        <v>375000</v>
      </c>
      <c r="AL110" s="138">
        <f t="shared" si="33"/>
        <v>375000</v>
      </c>
      <c r="AM110" s="160"/>
      <c r="AN110" s="146"/>
      <c r="AO110" s="146"/>
      <c r="AP110" s="146"/>
      <c r="AQ110" s="146"/>
      <c r="AR110" s="138">
        <f t="shared" si="34"/>
        <v>0</v>
      </c>
      <c r="AS110" s="205"/>
      <c r="AT110" s="146"/>
      <c r="AU110" s="146"/>
      <c r="AV110" s="146"/>
      <c r="AW110" s="146">
        <v>74000</v>
      </c>
      <c r="AX110" s="138">
        <f t="shared" si="35"/>
        <v>74000</v>
      </c>
      <c r="AY110" s="160"/>
      <c r="AZ110" s="146"/>
      <c r="BA110" s="146"/>
      <c r="BB110" s="146"/>
      <c r="BC110" s="146"/>
      <c r="BD110" s="138">
        <f t="shared" si="36"/>
        <v>0</v>
      </c>
      <c r="BE110" s="160"/>
      <c r="BF110" s="146"/>
      <c r="BG110" s="146"/>
      <c r="BH110" s="146"/>
      <c r="BI110" s="146"/>
      <c r="BJ110" s="138">
        <f t="shared" si="56"/>
        <v>0</v>
      </c>
      <c r="BK110" s="160"/>
      <c r="BL110" s="146"/>
      <c r="BM110" s="146"/>
      <c r="BN110" s="146"/>
      <c r="BO110" s="146"/>
      <c r="BP110" s="138">
        <f t="shared" si="37"/>
        <v>0</v>
      </c>
      <c r="BQ110" s="160"/>
      <c r="BR110" s="146"/>
      <c r="BS110" s="146"/>
      <c r="BT110" s="146"/>
      <c r="BU110" s="441">
        <v>195000</v>
      </c>
      <c r="BV110" s="138">
        <f t="shared" si="57"/>
        <v>195000</v>
      </c>
      <c r="BW110" s="160"/>
      <c r="BX110" s="146"/>
      <c r="BY110" s="146"/>
      <c r="BZ110" s="146"/>
      <c r="CA110" s="146"/>
      <c r="CB110" s="138">
        <f t="shared" si="38"/>
        <v>0</v>
      </c>
      <c r="CC110" s="160"/>
      <c r="CD110" s="146"/>
      <c r="CE110" s="146"/>
      <c r="CF110" s="146"/>
      <c r="CG110" s="146"/>
      <c r="CH110" s="138">
        <f t="shared" si="52"/>
        <v>0</v>
      </c>
      <c r="CI110" s="160"/>
      <c r="CJ110" s="146"/>
      <c r="CK110" s="146"/>
      <c r="CL110" s="146"/>
      <c r="CM110" s="146"/>
      <c r="CN110" s="138">
        <f t="shared" si="39"/>
        <v>0</v>
      </c>
      <c r="CO110" s="172"/>
      <c r="CP110" s="137"/>
      <c r="CQ110" s="137"/>
      <c r="CR110" s="137"/>
      <c r="CS110" s="137"/>
      <c r="CT110" s="138">
        <f t="shared" si="58"/>
        <v>0</v>
      </c>
      <c r="CU110" s="160"/>
      <c r="CV110" s="146"/>
      <c r="CW110" s="146"/>
      <c r="CX110" s="146"/>
      <c r="CY110" s="146"/>
      <c r="CZ110" s="138">
        <f t="shared" si="40"/>
        <v>0</v>
      </c>
      <c r="DA110" s="172">
        <f t="shared" si="41"/>
        <v>0</v>
      </c>
      <c r="DB110" s="137">
        <f t="shared" si="42"/>
        <v>88725</v>
      </c>
      <c r="DC110" s="137">
        <f t="shared" si="43"/>
        <v>0</v>
      </c>
      <c r="DD110" s="137">
        <f t="shared" si="44"/>
        <v>0</v>
      </c>
      <c r="DE110" s="137">
        <f t="shared" si="45"/>
        <v>644000</v>
      </c>
      <c r="DF110" s="173">
        <f t="shared" si="46"/>
        <v>732725</v>
      </c>
      <c r="DG110" s="172">
        <f t="shared" si="47"/>
        <v>0</v>
      </c>
      <c r="DH110" s="137">
        <f t="shared" si="48"/>
        <v>0</v>
      </c>
      <c r="DI110" s="137">
        <f t="shared" si="49"/>
        <v>0</v>
      </c>
      <c r="DJ110" s="137">
        <f t="shared" si="50"/>
        <v>0</v>
      </c>
      <c r="DK110" s="137">
        <f t="shared" si="51"/>
        <v>0</v>
      </c>
      <c r="DL110" s="173">
        <f t="shared" si="59"/>
        <v>0</v>
      </c>
      <c r="DM110" s="140"/>
      <c r="DN110" s="220"/>
      <c r="DO110" s="220"/>
      <c r="DP110" s="220"/>
      <c r="DQ110" s="140"/>
      <c r="DR110" s="141"/>
      <c r="DS110" s="142"/>
      <c r="DT110" s="146"/>
      <c r="DU110" s="142"/>
      <c r="DV110" s="144"/>
      <c r="DW110" s="145"/>
      <c r="DX110" s="142"/>
      <c r="DY110" s="144"/>
      <c r="EA110" s="172"/>
      <c r="EB110" s="137"/>
      <c r="EC110" s="137"/>
      <c r="ED110" s="512"/>
      <c r="EE110" s="513"/>
      <c r="EG110" s="495"/>
      <c r="EH110" s="76"/>
      <c r="EI110" s="466"/>
      <c r="EJ110" s="76"/>
      <c r="EK110" s="500"/>
      <c r="EL110" s="81"/>
      <c r="EM110" s="76"/>
      <c r="EN110" s="76"/>
      <c r="EO110" s="76"/>
      <c r="EP110" s="496"/>
      <c r="EQ110" s="81"/>
      <c r="ER110" s="76"/>
      <c r="ES110" s="76"/>
      <c r="ET110" s="76"/>
      <c r="EU110" s="496"/>
    </row>
    <row r="111" spans="1:151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53"/>
        <v>131300</v>
      </c>
      <c r="O111" s="366"/>
      <c r="P111" s="174"/>
      <c r="Q111" s="174"/>
      <c r="R111" s="174"/>
      <c r="S111" s="174"/>
      <c r="T111" s="367">
        <f t="shared" si="32"/>
        <v>0</v>
      </c>
      <c r="U111" s="172"/>
      <c r="V111" s="137"/>
      <c r="W111" s="137"/>
      <c r="X111" s="137"/>
      <c r="Y111" s="137"/>
      <c r="Z111" s="138">
        <f t="shared" si="54"/>
        <v>0</v>
      </c>
      <c r="AA111" s="160"/>
      <c r="AB111" s="146"/>
      <c r="AC111" s="146"/>
      <c r="AD111" s="146"/>
      <c r="AE111" s="146"/>
      <c r="AF111" s="138">
        <f t="shared" si="55"/>
        <v>0</v>
      </c>
      <c r="AG111" s="160"/>
      <c r="AH111" s="146"/>
      <c r="AI111" s="146"/>
      <c r="AJ111" s="146"/>
      <c r="AK111" s="146">
        <v>327000</v>
      </c>
      <c r="AL111" s="138">
        <f t="shared" si="33"/>
        <v>327000</v>
      </c>
      <c r="AM111" s="160"/>
      <c r="AN111" s="146"/>
      <c r="AO111" s="146"/>
      <c r="AP111" s="146"/>
      <c r="AQ111" s="146"/>
      <c r="AR111" s="138">
        <f t="shared" si="34"/>
        <v>0</v>
      </c>
      <c r="AS111" s="205"/>
      <c r="AT111" s="146"/>
      <c r="AU111" s="146"/>
      <c r="AV111" s="146"/>
      <c r="AW111" s="146">
        <v>96000</v>
      </c>
      <c r="AX111" s="138">
        <f t="shared" si="35"/>
        <v>96000</v>
      </c>
      <c r="AY111" s="160"/>
      <c r="AZ111" s="146"/>
      <c r="BA111" s="146"/>
      <c r="BB111" s="146"/>
      <c r="BC111" s="146"/>
      <c r="BD111" s="138">
        <f t="shared" si="36"/>
        <v>0</v>
      </c>
      <c r="BE111" s="160"/>
      <c r="BF111" s="146"/>
      <c r="BG111" s="146"/>
      <c r="BH111" s="146"/>
      <c r="BI111" s="146"/>
      <c r="BJ111" s="138">
        <f t="shared" si="56"/>
        <v>0</v>
      </c>
      <c r="BK111" s="160"/>
      <c r="BL111" s="146"/>
      <c r="BM111" s="146"/>
      <c r="BN111" s="146"/>
      <c r="BO111" s="146"/>
      <c r="BP111" s="138">
        <f t="shared" si="37"/>
        <v>0</v>
      </c>
      <c r="BQ111" s="160"/>
      <c r="BR111" s="146"/>
      <c r="BS111" s="146"/>
      <c r="BT111" s="146"/>
      <c r="BU111" s="441">
        <v>525000</v>
      </c>
      <c r="BV111" s="138">
        <f t="shared" si="57"/>
        <v>525000</v>
      </c>
      <c r="BW111" s="160"/>
      <c r="BX111" s="146"/>
      <c r="BY111" s="146"/>
      <c r="BZ111" s="146"/>
      <c r="CA111" s="146"/>
      <c r="CB111" s="138">
        <f t="shared" si="38"/>
        <v>0</v>
      </c>
      <c r="CC111" s="160"/>
      <c r="CD111" s="146"/>
      <c r="CE111" s="146"/>
      <c r="CF111" s="146"/>
      <c r="CG111" s="146"/>
      <c r="CH111" s="138">
        <f t="shared" si="52"/>
        <v>0</v>
      </c>
      <c r="CI111" s="160"/>
      <c r="CJ111" s="146"/>
      <c r="CK111" s="146"/>
      <c r="CL111" s="146"/>
      <c r="CM111" s="146"/>
      <c r="CN111" s="138">
        <f t="shared" si="39"/>
        <v>0</v>
      </c>
      <c r="CO111" s="172"/>
      <c r="CP111" s="137"/>
      <c r="CQ111" s="137"/>
      <c r="CR111" s="137"/>
      <c r="CS111" s="137"/>
      <c r="CT111" s="138">
        <f t="shared" si="58"/>
        <v>0</v>
      </c>
      <c r="CU111" s="160"/>
      <c r="CV111" s="146"/>
      <c r="CW111" s="146"/>
      <c r="CX111" s="146"/>
      <c r="CY111" s="146"/>
      <c r="CZ111" s="138">
        <f t="shared" si="40"/>
        <v>0</v>
      </c>
      <c r="DA111" s="172">
        <f t="shared" si="41"/>
        <v>0</v>
      </c>
      <c r="DB111" s="137">
        <f t="shared" si="42"/>
        <v>131300</v>
      </c>
      <c r="DC111" s="137">
        <f t="shared" si="43"/>
        <v>0</v>
      </c>
      <c r="DD111" s="137">
        <f t="shared" si="44"/>
        <v>0</v>
      </c>
      <c r="DE111" s="137">
        <f t="shared" si="45"/>
        <v>948000</v>
      </c>
      <c r="DF111" s="173">
        <f t="shared" si="46"/>
        <v>1079300</v>
      </c>
      <c r="DG111" s="172">
        <f t="shared" si="47"/>
        <v>0</v>
      </c>
      <c r="DH111" s="137">
        <f t="shared" si="48"/>
        <v>0</v>
      </c>
      <c r="DI111" s="137">
        <f t="shared" si="49"/>
        <v>0</v>
      </c>
      <c r="DJ111" s="137">
        <f t="shared" si="50"/>
        <v>0</v>
      </c>
      <c r="DK111" s="137">
        <f t="shared" si="51"/>
        <v>0</v>
      </c>
      <c r="DL111" s="173">
        <f t="shared" si="59"/>
        <v>0</v>
      </c>
      <c r="DM111" s="140"/>
      <c r="DN111" s="220"/>
      <c r="DO111" s="220"/>
      <c r="DP111" s="220"/>
      <c r="DQ111" s="140"/>
      <c r="DR111" s="141"/>
      <c r="DS111" s="142"/>
      <c r="DT111" s="146"/>
      <c r="DU111" s="142"/>
      <c r="DV111" s="144"/>
      <c r="DW111" s="145"/>
      <c r="DX111" s="142"/>
      <c r="DY111" s="144"/>
      <c r="EA111" s="172"/>
      <c r="EB111" s="137"/>
      <c r="EC111" s="137"/>
      <c r="ED111" s="512"/>
      <c r="EE111" s="513"/>
      <c r="EG111" s="495"/>
      <c r="EH111" s="76"/>
      <c r="EI111" s="466"/>
      <c r="EJ111" s="76"/>
      <c r="EK111" s="500"/>
      <c r="EL111" s="81"/>
      <c r="EM111" s="76"/>
      <c r="EN111" s="76"/>
      <c r="EO111" s="76"/>
      <c r="EP111" s="496"/>
      <c r="EQ111" s="81"/>
      <c r="ER111" s="76"/>
      <c r="ES111" s="76"/>
      <c r="ET111" s="76"/>
      <c r="EU111" s="496"/>
    </row>
    <row r="112" spans="1:151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3341</v>
      </c>
      <c r="I112" s="366"/>
      <c r="J112" s="174">
        <v>124800</v>
      </c>
      <c r="K112" s="174"/>
      <c r="L112" s="174"/>
      <c r="M112" s="174"/>
      <c r="N112" s="367">
        <f t="shared" si="53"/>
        <v>124800</v>
      </c>
      <c r="O112" s="366"/>
      <c r="P112" s="174"/>
      <c r="Q112" s="174"/>
      <c r="R112" s="174"/>
      <c r="S112" s="174"/>
      <c r="T112" s="367">
        <f t="shared" si="32"/>
        <v>0</v>
      </c>
      <c r="U112" s="172"/>
      <c r="V112" s="137"/>
      <c r="W112" s="137"/>
      <c r="X112" s="137"/>
      <c r="Y112" s="137"/>
      <c r="Z112" s="138">
        <f t="shared" si="54"/>
        <v>0</v>
      </c>
      <c r="AA112" s="160"/>
      <c r="AB112" s="146"/>
      <c r="AC112" s="146"/>
      <c r="AD112" s="146"/>
      <c r="AE112" s="146"/>
      <c r="AF112" s="138">
        <f t="shared" si="55"/>
        <v>0</v>
      </c>
      <c r="AG112" s="160"/>
      <c r="AH112" s="146"/>
      <c r="AI112" s="146"/>
      <c r="AJ112" s="146"/>
      <c r="AK112" s="146"/>
      <c r="AL112" s="138">
        <f t="shared" si="33"/>
        <v>0</v>
      </c>
      <c r="AM112" s="160"/>
      <c r="AN112" s="146"/>
      <c r="AO112" s="146"/>
      <c r="AP112" s="146"/>
      <c r="AQ112" s="146"/>
      <c r="AR112" s="138">
        <f t="shared" si="34"/>
        <v>0</v>
      </c>
      <c r="AS112" s="205"/>
      <c r="AT112" s="146"/>
      <c r="AU112" s="146"/>
      <c r="AV112" s="146"/>
      <c r="AW112" s="146">
        <v>145000</v>
      </c>
      <c r="AX112" s="138">
        <f t="shared" si="35"/>
        <v>145000</v>
      </c>
      <c r="AY112" s="160"/>
      <c r="AZ112" s="146"/>
      <c r="BA112" s="146"/>
      <c r="BB112" s="146"/>
      <c r="BC112" s="146"/>
      <c r="BD112" s="138">
        <f t="shared" si="36"/>
        <v>0</v>
      </c>
      <c r="BE112" s="160"/>
      <c r="BF112" s="146"/>
      <c r="BG112" s="146"/>
      <c r="BH112" s="146"/>
      <c r="BI112" s="146"/>
      <c r="BJ112" s="138">
        <f t="shared" si="56"/>
        <v>0</v>
      </c>
      <c r="BK112" s="160"/>
      <c r="BL112" s="146"/>
      <c r="BM112" s="146"/>
      <c r="BN112" s="146"/>
      <c r="BO112" s="146"/>
      <c r="BP112" s="138">
        <f t="shared" si="37"/>
        <v>0</v>
      </c>
      <c r="BQ112" s="160"/>
      <c r="BR112" s="146"/>
      <c r="BS112" s="146"/>
      <c r="BT112" s="146"/>
      <c r="BU112" s="146"/>
      <c r="BV112" s="138">
        <f t="shared" si="57"/>
        <v>0</v>
      </c>
      <c r="BW112" s="160"/>
      <c r="BX112" s="146"/>
      <c r="BY112" s="146"/>
      <c r="BZ112" s="146"/>
      <c r="CA112" s="146"/>
      <c r="CB112" s="138">
        <f t="shared" si="38"/>
        <v>0</v>
      </c>
      <c r="CC112" s="160"/>
      <c r="CD112" s="146"/>
      <c r="CE112" s="146"/>
      <c r="CF112" s="146"/>
      <c r="CG112" s="146"/>
      <c r="CH112" s="138">
        <f t="shared" si="52"/>
        <v>0</v>
      </c>
      <c r="CI112" s="160"/>
      <c r="CJ112" s="146"/>
      <c r="CK112" s="146"/>
      <c r="CL112" s="146"/>
      <c r="CM112" s="146"/>
      <c r="CN112" s="138">
        <f t="shared" si="39"/>
        <v>0</v>
      </c>
      <c r="CO112" s="172"/>
      <c r="CP112" s="137"/>
      <c r="CQ112" s="137"/>
      <c r="CR112" s="137"/>
      <c r="CS112" s="137"/>
      <c r="CT112" s="138">
        <f t="shared" si="58"/>
        <v>0</v>
      </c>
      <c r="CU112" s="160"/>
      <c r="CV112" s="146"/>
      <c r="CW112" s="146"/>
      <c r="CX112" s="146"/>
      <c r="CY112" s="146"/>
      <c r="CZ112" s="138">
        <f t="shared" si="40"/>
        <v>0</v>
      </c>
      <c r="DA112" s="172">
        <f t="shared" si="41"/>
        <v>0</v>
      </c>
      <c r="DB112" s="137">
        <f t="shared" si="42"/>
        <v>124800</v>
      </c>
      <c r="DC112" s="137">
        <f t="shared" si="43"/>
        <v>0</v>
      </c>
      <c r="DD112" s="137">
        <f t="shared" si="44"/>
        <v>0</v>
      </c>
      <c r="DE112" s="137">
        <f t="shared" si="45"/>
        <v>145000</v>
      </c>
      <c r="DF112" s="173">
        <f t="shared" si="46"/>
        <v>269800</v>
      </c>
      <c r="DG112" s="172">
        <f t="shared" si="47"/>
        <v>0</v>
      </c>
      <c r="DH112" s="137">
        <f t="shared" si="48"/>
        <v>0</v>
      </c>
      <c r="DI112" s="137">
        <f t="shared" si="49"/>
        <v>0</v>
      </c>
      <c r="DJ112" s="137">
        <f t="shared" si="50"/>
        <v>0</v>
      </c>
      <c r="DK112" s="137">
        <f t="shared" si="51"/>
        <v>0</v>
      </c>
      <c r="DL112" s="173">
        <f t="shared" si="59"/>
        <v>0</v>
      </c>
      <c r="DM112" s="140"/>
      <c r="DN112" s="220"/>
      <c r="DO112" s="220"/>
      <c r="DP112" s="220"/>
      <c r="DQ112" s="140"/>
      <c r="DR112" s="141"/>
      <c r="DS112" s="142"/>
      <c r="DT112" s="146"/>
      <c r="DU112" s="142"/>
      <c r="DV112" s="144"/>
      <c r="DW112" s="145"/>
      <c r="DX112" s="142"/>
      <c r="DY112" s="144"/>
      <c r="EA112" s="172"/>
      <c r="EB112" s="137"/>
      <c r="EC112" s="137"/>
      <c r="ED112" s="512"/>
      <c r="EE112" s="513"/>
      <c r="EG112" s="495"/>
      <c r="EH112" s="76"/>
      <c r="EI112" s="466"/>
      <c r="EJ112" s="76"/>
      <c r="EK112" s="500"/>
      <c r="EL112" s="81"/>
      <c r="EM112" s="76"/>
      <c r="EN112" s="76"/>
      <c r="EO112" s="76"/>
      <c r="EP112" s="496"/>
      <c r="EQ112" s="81"/>
      <c r="ER112" s="76"/>
      <c r="ES112" s="76"/>
      <c r="ET112" s="76"/>
      <c r="EU112" s="496"/>
    </row>
    <row r="113" spans="1:151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53"/>
        <v>159575</v>
      </c>
      <c r="O113" s="366"/>
      <c r="P113" s="174"/>
      <c r="Q113" s="174"/>
      <c r="R113" s="174"/>
      <c r="S113" s="174"/>
      <c r="T113" s="367">
        <f t="shared" si="32"/>
        <v>0</v>
      </c>
      <c r="U113" s="172"/>
      <c r="V113" s="137"/>
      <c r="W113" s="137"/>
      <c r="X113" s="137"/>
      <c r="Y113" s="137"/>
      <c r="Z113" s="138">
        <f t="shared" si="54"/>
        <v>0</v>
      </c>
      <c r="AA113" s="160"/>
      <c r="AB113" s="146"/>
      <c r="AC113" s="146"/>
      <c r="AD113" s="146"/>
      <c r="AE113" s="146"/>
      <c r="AF113" s="138">
        <f t="shared" si="55"/>
        <v>0</v>
      </c>
      <c r="AG113" s="160"/>
      <c r="AH113" s="146"/>
      <c r="AI113" s="146"/>
      <c r="AJ113" s="146"/>
      <c r="AK113" s="146">
        <v>462000</v>
      </c>
      <c r="AL113" s="138">
        <f t="shared" si="33"/>
        <v>462000</v>
      </c>
      <c r="AM113" s="160"/>
      <c r="AN113" s="146"/>
      <c r="AO113" s="146"/>
      <c r="AP113" s="146"/>
      <c r="AQ113" s="146"/>
      <c r="AR113" s="138">
        <f t="shared" si="34"/>
        <v>0</v>
      </c>
      <c r="AS113" s="205"/>
      <c r="AT113" s="146"/>
      <c r="AU113" s="146"/>
      <c r="AV113" s="146"/>
      <c r="AW113" s="146">
        <v>311000</v>
      </c>
      <c r="AX113" s="138">
        <f t="shared" si="35"/>
        <v>311000</v>
      </c>
      <c r="AY113" s="160"/>
      <c r="AZ113" s="146"/>
      <c r="BA113" s="146"/>
      <c r="BB113" s="146"/>
      <c r="BC113" s="146"/>
      <c r="BD113" s="138">
        <f t="shared" si="36"/>
        <v>0</v>
      </c>
      <c r="BE113" s="160"/>
      <c r="BF113" s="146"/>
      <c r="BG113" s="146"/>
      <c r="BH113" s="146"/>
      <c r="BI113" s="146"/>
      <c r="BJ113" s="138">
        <f t="shared" si="56"/>
        <v>0</v>
      </c>
      <c r="BK113" s="160"/>
      <c r="BL113" s="146"/>
      <c r="BM113" s="146"/>
      <c r="BN113" s="146"/>
      <c r="BO113" s="146"/>
      <c r="BP113" s="138">
        <f t="shared" si="37"/>
        <v>0</v>
      </c>
      <c r="BQ113" s="160"/>
      <c r="BR113" s="146"/>
      <c r="BS113" s="146"/>
      <c r="BT113" s="146"/>
      <c r="BU113" s="146"/>
      <c r="BV113" s="138">
        <f t="shared" si="57"/>
        <v>0</v>
      </c>
      <c r="BW113" s="160"/>
      <c r="BX113" s="146"/>
      <c r="BY113" s="146"/>
      <c r="BZ113" s="146"/>
      <c r="CA113" s="146"/>
      <c r="CB113" s="138">
        <f t="shared" si="38"/>
        <v>0</v>
      </c>
      <c r="CC113" s="160"/>
      <c r="CD113" s="146"/>
      <c r="CE113" s="146"/>
      <c r="CF113" s="146"/>
      <c r="CG113" s="146"/>
      <c r="CH113" s="138">
        <f t="shared" si="52"/>
        <v>0</v>
      </c>
      <c r="CI113" s="160"/>
      <c r="CJ113" s="146"/>
      <c r="CK113" s="146"/>
      <c r="CL113" s="146"/>
      <c r="CM113" s="146"/>
      <c r="CN113" s="138">
        <f t="shared" si="39"/>
        <v>0</v>
      </c>
      <c r="CO113" s="172"/>
      <c r="CP113" s="137"/>
      <c r="CQ113" s="137"/>
      <c r="CR113" s="137"/>
      <c r="CS113" s="137"/>
      <c r="CT113" s="138">
        <f t="shared" si="58"/>
        <v>0</v>
      </c>
      <c r="CU113" s="160"/>
      <c r="CV113" s="146"/>
      <c r="CW113" s="146"/>
      <c r="CX113" s="146"/>
      <c r="CY113" s="146"/>
      <c r="CZ113" s="138">
        <f t="shared" si="40"/>
        <v>0</v>
      </c>
      <c r="DA113" s="172">
        <f t="shared" si="41"/>
        <v>0</v>
      </c>
      <c r="DB113" s="137">
        <f t="shared" si="42"/>
        <v>159575</v>
      </c>
      <c r="DC113" s="137">
        <f t="shared" si="43"/>
        <v>0</v>
      </c>
      <c r="DD113" s="137">
        <f t="shared" si="44"/>
        <v>0</v>
      </c>
      <c r="DE113" s="137">
        <f t="shared" si="45"/>
        <v>773000</v>
      </c>
      <c r="DF113" s="173">
        <f t="shared" si="46"/>
        <v>932575</v>
      </c>
      <c r="DG113" s="172">
        <f t="shared" si="47"/>
        <v>0</v>
      </c>
      <c r="DH113" s="137">
        <f t="shared" si="48"/>
        <v>0</v>
      </c>
      <c r="DI113" s="137">
        <f t="shared" si="49"/>
        <v>0</v>
      </c>
      <c r="DJ113" s="137">
        <f t="shared" si="50"/>
        <v>0</v>
      </c>
      <c r="DK113" s="137">
        <f t="shared" si="51"/>
        <v>0</v>
      </c>
      <c r="DL113" s="173">
        <f t="shared" si="59"/>
        <v>0</v>
      </c>
      <c r="DM113" s="140"/>
      <c r="DN113" s="220"/>
      <c r="DO113" s="220"/>
      <c r="DP113" s="220"/>
      <c r="DQ113" s="140"/>
      <c r="DR113" s="141"/>
      <c r="DS113" s="142"/>
      <c r="DT113" s="146"/>
      <c r="DU113" s="142"/>
      <c r="DV113" s="144"/>
      <c r="DW113" s="145"/>
      <c r="DX113" s="142"/>
      <c r="DY113" s="144"/>
      <c r="EA113" s="172"/>
      <c r="EB113" s="137"/>
      <c r="EC113" s="137"/>
      <c r="ED113" s="512"/>
      <c r="EE113" s="513"/>
      <c r="EG113" s="495"/>
      <c r="EH113" s="76"/>
      <c r="EI113" s="466"/>
      <c r="EJ113" s="76"/>
      <c r="EK113" s="500"/>
      <c r="EL113" s="81"/>
      <c r="EM113" s="76"/>
      <c r="EN113" s="76"/>
      <c r="EO113" s="76"/>
      <c r="EP113" s="496"/>
      <c r="EQ113" s="81"/>
      <c r="ER113" s="76"/>
      <c r="ES113" s="76"/>
      <c r="ET113" s="76"/>
      <c r="EU113" s="496"/>
    </row>
    <row r="114" spans="1:151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53"/>
        <v>242450</v>
      </c>
      <c r="O114" s="366"/>
      <c r="P114" s="174"/>
      <c r="Q114" s="174"/>
      <c r="R114" s="174"/>
      <c r="S114" s="174"/>
      <c r="T114" s="367">
        <f t="shared" si="32"/>
        <v>0</v>
      </c>
      <c r="U114" s="172"/>
      <c r="V114" s="137"/>
      <c r="W114" s="137"/>
      <c r="X114" s="137"/>
      <c r="Y114" s="137"/>
      <c r="Z114" s="138">
        <f t="shared" si="54"/>
        <v>0</v>
      </c>
      <c r="AA114" s="160"/>
      <c r="AB114" s="146"/>
      <c r="AC114" s="146"/>
      <c r="AD114" s="146"/>
      <c r="AE114" s="146"/>
      <c r="AF114" s="138">
        <f t="shared" si="55"/>
        <v>0</v>
      </c>
      <c r="AG114" s="160"/>
      <c r="AH114" s="146"/>
      <c r="AI114" s="146"/>
      <c r="AJ114" s="146"/>
      <c r="AK114" s="146">
        <v>569000</v>
      </c>
      <c r="AL114" s="138">
        <f t="shared" si="33"/>
        <v>569000</v>
      </c>
      <c r="AM114" s="160"/>
      <c r="AN114" s="146"/>
      <c r="AO114" s="146"/>
      <c r="AP114" s="146"/>
      <c r="AQ114" s="146"/>
      <c r="AR114" s="138">
        <f t="shared" si="34"/>
        <v>0</v>
      </c>
      <c r="AS114" s="205"/>
      <c r="AT114" s="146"/>
      <c r="AU114" s="146"/>
      <c r="AV114" s="146"/>
      <c r="AW114" s="146">
        <v>185000</v>
      </c>
      <c r="AX114" s="138">
        <f t="shared" si="35"/>
        <v>185000</v>
      </c>
      <c r="AY114" s="160"/>
      <c r="AZ114" s="146"/>
      <c r="BA114" s="146"/>
      <c r="BB114" s="146"/>
      <c r="BC114" s="146"/>
      <c r="BD114" s="138">
        <f t="shared" si="36"/>
        <v>0</v>
      </c>
      <c r="BE114" s="160"/>
      <c r="BF114" s="146"/>
      <c r="BG114" s="146"/>
      <c r="BH114" s="146"/>
      <c r="BI114" s="146"/>
      <c r="BJ114" s="138">
        <f t="shared" si="56"/>
        <v>0</v>
      </c>
      <c r="BK114" s="160"/>
      <c r="BL114" s="146"/>
      <c r="BM114" s="146"/>
      <c r="BN114" s="146"/>
      <c r="BO114" s="146"/>
      <c r="BP114" s="138">
        <f t="shared" si="37"/>
        <v>0</v>
      </c>
      <c r="BQ114" s="160"/>
      <c r="BR114" s="146"/>
      <c r="BS114" s="146"/>
      <c r="BT114" s="146"/>
      <c r="BU114" s="441">
        <v>390000</v>
      </c>
      <c r="BV114" s="138">
        <f t="shared" si="57"/>
        <v>390000</v>
      </c>
      <c r="BW114" s="160"/>
      <c r="BX114" s="146"/>
      <c r="BY114" s="146"/>
      <c r="BZ114" s="146"/>
      <c r="CA114" s="146"/>
      <c r="CB114" s="138">
        <f t="shared" si="38"/>
        <v>0</v>
      </c>
      <c r="CC114" s="160"/>
      <c r="CD114" s="146"/>
      <c r="CE114" s="146"/>
      <c r="CF114" s="146"/>
      <c r="CG114" s="146"/>
      <c r="CH114" s="138">
        <f t="shared" si="52"/>
        <v>0</v>
      </c>
      <c r="CI114" s="160"/>
      <c r="CJ114" s="146"/>
      <c r="CK114" s="146"/>
      <c r="CL114" s="146"/>
      <c r="CM114" s="146"/>
      <c r="CN114" s="138">
        <f t="shared" si="39"/>
        <v>0</v>
      </c>
      <c r="CO114" s="172"/>
      <c r="CP114" s="137"/>
      <c r="CQ114" s="137"/>
      <c r="CR114" s="137"/>
      <c r="CS114" s="137"/>
      <c r="CT114" s="138">
        <f t="shared" si="58"/>
        <v>0</v>
      </c>
      <c r="CU114" s="160"/>
      <c r="CV114" s="146"/>
      <c r="CW114" s="146"/>
      <c r="CX114" s="146"/>
      <c r="CY114" s="146"/>
      <c r="CZ114" s="138">
        <f t="shared" si="40"/>
        <v>0</v>
      </c>
      <c r="DA114" s="172">
        <f t="shared" si="41"/>
        <v>0</v>
      </c>
      <c r="DB114" s="137">
        <f t="shared" si="42"/>
        <v>242450</v>
      </c>
      <c r="DC114" s="137">
        <f t="shared" si="43"/>
        <v>0</v>
      </c>
      <c r="DD114" s="137">
        <f t="shared" si="44"/>
        <v>0</v>
      </c>
      <c r="DE114" s="137">
        <f t="shared" si="45"/>
        <v>1144000</v>
      </c>
      <c r="DF114" s="173">
        <f t="shared" si="46"/>
        <v>1386450</v>
      </c>
      <c r="DG114" s="172">
        <f t="shared" si="47"/>
        <v>0</v>
      </c>
      <c r="DH114" s="137">
        <f t="shared" si="48"/>
        <v>0</v>
      </c>
      <c r="DI114" s="137">
        <f t="shared" si="49"/>
        <v>0</v>
      </c>
      <c r="DJ114" s="137">
        <f t="shared" si="50"/>
        <v>0</v>
      </c>
      <c r="DK114" s="137">
        <f t="shared" si="51"/>
        <v>0</v>
      </c>
      <c r="DL114" s="173">
        <f t="shared" si="59"/>
        <v>0</v>
      </c>
      <c r="DM114" s="140"/>
      <c r="DN114" s="220"/>
      <c r="DO114" s="220"/>
      <c r="DP114" s="220"/>
      <c r="DQ114" s="140"/>
      <c r="DR114" s="141"/>
      <c r="DS114" s="142"/>
      <c r="DT114" s="146"/>
      <c r="DU114" s="142"/>
      <c r="DV114" s="144"/>
      <c r="DW114" s="145"/>
      <c r="DX114" s="142"/>
      <c r="DY114" s="144"/>
      <c r="EA114" s="172"/>
      <c r="EB114" s="137"/>
      <c r="EC114" s="137"/>
      <c r="ED114" s="512"/>
      <c r="EE114" s="513"/>
      <c r="EG114" s="495"/>
      <c r="EH114" s="76"/>
      <c r="EI114" s="466"/>
      <c r="EJ114" s="76"/>
      <c r="EK114" s="500"/>
      <c r="EL114" s="81"/>
      <c r="EM114" s="76"/>
      <c r="EN114" s="76"/>
      <c r="EO114" s="76"/>
      <c r="EP114" s="496"/>
      <c r="EQ114" s="81"/>
      <c r="ER114" s="76"/>
      <c r="ES114" s="76"/>
      <c r="ET114" s="76"/>
      <c r="EU114" s="496"/>
    </row>
    <row r="115" spans="1:151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53"/>
        <v>122525</v>
      </c>
      <c r="O115" s="366"/>
      <c r="P115" s="174"/>
      <c r="Q115" s="174"/>
      <c r="R115" s="174"/>
      <c r="S115" s="174"/>
      <c r="T115" s="367">
        <f t="shared" si="32"/>
        <v>0</v>
      </c>
      <c r="U115" s="172"/>
      <c r="V115" s="137"/>
      <c r="W115" s="137"/>
      <c r="X115" s="137"/>
      <c r="Y115" s="137"/>
      <c r="Z115" s="138">
        <f t="shared" si="54"/>
        <v>0</v>
      </c>
      <c r="AA115" s="160"/>
      <c r="AB115" s="146"/>
      <c r="AC115" s="146"/>
      <c r="AD115" s="146"/>
      <c r="AE115" s="146"/>
      <c r="AF115" s="138">
        <f t="shared" si="55"/>
        <v>0</v>
      </c>
      <c r="AG115" s="160"/>
      <c r="AH115" s="146"/>
      <c r="AI115" s="146"/>
      <c r="AJ115" s="146"/>
      <c r="AK115" s="146"/>
      <c r="AL115" s="138">
        <f t="shared" si="33"/>
        <v>0</v>
      </c>
      <c r="AM115" s="160"/>
      <c r="AN115" s="146"/>
      <c r="AO115" s="146"/>
      <c r="AP115" s="146"/>
      <c r="AQ115" s="146"/>
      <c r="AR115" s="138">
        <f t="shared" si="34"/>
        <v>0</v>
      </c>
      <c r="AS115" s="205"/>
      <c r="AT115" s="146"/>
      <c r="AU115" s="146"/>
      <c r="AV115" s="146"/>
      <c r="AW115" s="146">
        <v>96000</v>
      </c>
      <c r="AX115" s="138">
        <f t="shared" si="35"/>
        <v>96000</v>
      </c>
      <c r="AY115" s="160"/>
      <c r="AZ115" s="146"/>
      <c r="BA115" s="146"/>
      <c r="BB115" s="146"/>
      <c r="BC115" s="146"/>
      <c r="BD115" s="138">
        <f t="shared" si="36"/>
        <v>0</v>
      </c>
      <c r="BE115" s="160"/>
      <c r="BF115" s="146"/>
      <c r="BG115" s="146"/>
      <c r="BH115" s="146"/>
      <c r="BI115" s="146"/>
      <c r="BJ115" s="138">
        <f t="shared" si="56"/>
        <v>0</v>
      </c>
      <c r="BK115" s="160"/>
      <c r="BL115" s="146"/>
      <c r="BM115" s="146"/>
      <c r="BN115" s="146"/>
      <c r="BO115" s="146"/>
      <c r="BP115" s="138">
        <f t="shared" si="37"/>
        <v>0</v>
      </c>
      <c r="BQ115" s="160"/>
      <c r="BR115" s="146"/>
      <c r="BS115" s="146"/>
      <c r="BT115" s="146"/>
      <c r="BU115" s="441">
        <v>585000</v>
      </c>
      <c r="BV115" s="138">
        <f t="shared" si="57"/>
        <v>585000</v>
      </c>
      <c r="BW115" s="160"/>
      <c r="BX115" s="146"/>
      <c r="BY115" s="146"/>
      <c r="BZ115" s="146"/>
      <c r="CA115" s="146"/>
      <c r="CB115" s="138">
        <f t="shared" si="38"/>
        <v>0</v>
      </c>
      <c r="CC115" s="160"/>
      <c r="CD115" s="146"/>
      <c r="CE115" s="146"/>
      <c r="CF115" s="146"/>
      <c r="CG115" s="146"/>
      <c r="CH115" s="138">
        <f t="shared" si="52"/>
        <v>0</v>
      </c>
      <c r="CI115" s="160"/>
      <c r="CJ115" s="146"/>
      <c r="CK115" s="146"/>
      <c r="CL115" s="146"/>
      <c r="CM115" s="146"/>
      <c r="CN115" s="138">
        <f t="shared" si="39"/>
        <v>0</v>
      </c>
      <c r="CO115" s="172"/>
      <c r="CP115" s="137"/>
      <c r="CQ115" s="137"/>
      <c r="CR115" s="137"/>
      <c r="CS115" s="137"/>
      <c r="CT115" s="138">
        <f t="shared" si="58"/>
        <v>0</v>
      </c>
      <c r="CU115" s="160"/>
      <c r="CV115" s="146"/>
      <c r="CW115" s="146"/>
      <c r="CX115" s="146"/>
      <c r="CY115" s="146"/>
      <c r="CZ115" s="138">
        <f t="shared" si="40"/>
        <v>0</v>
      </c>
      <c r="DA115" s="172">
        <f t="shared" si="41"/>
        <v>0</v>
      </c>
      <c r="DB115" s="137">
        <f t="shared" si="42"/>
        <v>122525</v>
      </c>
      <c r="DC115" s="137">
        <f t="shared" si="43"/>
        <v>0</v>
      </c>
      <c r="DD115" s="137">
        <f t="shared" si="44"/>
        <v>0</v>
      </c>
      <c r="DE115" s="137">
        <f t="shared" si="45"/>
        <v>681000</v>
      </c>
      <c r="DF115" s="173">
        <f t="shared" si="46"/>
        <v>803525</v>
      </c>
      <c r="DG115" s="172">
        <f t="shared" si="47"/>
        <v>0</v>
      </c>
      <c r="DH115" s="137">
        <f t="shared" si="48"/>
        <v>0</v>
      </c>
      <c r="DI115" s="137">
        <f t="shared" si="49"/>
        <v>0</v>
      </c>
      <c r="DJ115" s="137">
        <f t="shared" si="50"/>
        <v>0</v>
      </c>
      <c r="DK115" s="137">
        <f t="shared" si="51"/>
        <v>0</v>
      </c>
      <c r="DL115" s="173">
        <f t="shared" si="59"/>
        <v>0</v>
      </c>
      <c r="DM115" s="140"/>
      <c r="DN115" s="220"/>
      <c r="DO115" s="220"/>
      <c r="DP115" s="220"/>
      <c r="DQ115" s="140"/>
      <c r="DR115" s="141"/>
      <c r="DS115" s="142"/>
      <c r="DT115" s="146"/>
      <c r="DU115" s="142"/>
      <c r="DV115" s="144"/>
      <c r="DW115" s="145"/>
      <c r="DX115" s="142"/>
      <c r="DY115" s="144"/>
      <c r="EA115" s="172"/>
      <c r="EB115" s="137"/>
      <c r="EC115" s="137"/>
      <c r="ED115" s="512"/>
      <c r="EE115" s="513"/>
      <c r="EG115" s="495"/>
      <c r="EH115" s="76"/>
      <c r="EI115" s="466"/>
      <c r="EJ115" s="76"/>
      <c r="EK115" s="500"/>
      <c r="EL115" s="81"/>
      <c r="EM115" s="76"/>
      <c r="EN115" s="76"/>
      <c r="EO115" s="76"/>
      <c r="EP115" s="496"/>
      <c r="EQ115" s="81"/>
      <c r="ER115" s="76"/>
      <c r="ES115" s="76"/>
      <c r="ET115" s="76"/>
      <c r="EU115" s="496"/>
    </row>
    <row r="116" spans="1:151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53"/>
        <v>182975</v>
      </c>
      <c r="O116" s="366"/>
      <c r="P116" s="174"/>
      <c r="Q116" s="174"/>
      <c r="R116" s="174"/>
      <c r="S116" s="174"/>
      <c r="T116" s="367">
        <f t="shared" si="32"/>
        <v>0</v>
      </c>
      <c r="U116" s="172"/>
      <c r="V116" s="137"/>
      <c r="W116" s="137"/>
      <c r="X116" s="137"/>
      <c r="Y116" s="137"/>
      <c r="Z116" s="138">
        <f t="shared" si="54"/>
        <v>0</v>
      </c>
      <c r="AA116" s="160"/>
      <c r="AB116" s="146"/>
      <c r="AC116" s="146"/>
      <c r="AD116" s="146"/>
      <c r="AE116" s="146"/>
      <c r="AF116" s="138">
        <f t="shared" si="55"/>
        <v>0</v>
      </c>
      <c r="AG116" s="160"/>
      <c r="AH116" s="146"/>
      <c r="AI116" s="146"/>
      <c r="AJ116" s="146"/>
      <c r="AK116" s="146">
        <v>146000</v>
      </c>
      <c r="AL116" s="138">
        <f t="shared" si="33"/>
        <v>146000</v>
      </c>
      <c r="AM116" s="160"/>
      <c r="AN116" s="146"/>
      <c r="AO116" s="146"/>
      <c r="AP116" s="146"/>
      <c r="AQ116" s="146"/>
      <c r="AR116" s="138">
        <f t="shared" si="34"/>
        <v>0</v>
      </c>
      <c r="AS116" s="205"/>
      <c r="AT116" s="146"/>
      <c r="AU116" s="146"/>
      <c r="AV116" s="146"/>
      <c r="AW116" s="146">
        <v>438000</v>
      </c>
      <c r="AX116" s="138">
        <f t="shared" si="35"/>
        <v>438000</v>
      </c>
      <c r="AY116" s="160"/>
      <c r="AZ116" s="146"/>
      <c r="BA116" s="146"/>
      <c r="BB116" s="146"/>
      <c r="BC116" s="146"/>
      <c r="BD116" s="138">
        <f t="shared" si="36"/>
        <v>0</v>
      </c>
      <c r="BE116" s="160"/>
      <c r="BF116" s="146"/>
      <c r="BG116" s="146"/>
      <c r="BH116" s="146"/>
      <c r="BI116" s="146"/>
      <c r="BJ116" s="138">
        <f t="shared" si="56"/>
        <v>0</v>
      </c>
      <c r="BK116" s="160"/>
      <c r="BL116" s="146"/>
      <c r="BM116" s="146"/>
      <c r="BN116" s="146"/>
      <c r="BO116" s="146"/>
      <c r="BP116" s="138">
        <f t="shared" si="37"/>
        <v>0</v>
      </c>
      <c r="BQ116" s="160"/>
      <c r="BR116" s="146"/>
      <c r="BS116" s="146"/>
      <c r="BT116" s="146"/>
      <c r="BU116" s="146"/>
      <c r="BV116" s="138">
        <f t="shared" si="57"/>
        <v>0</v>
      </c>
      <c r="BW116" s="160"/>
      <c r="BX116" s="146"/>
      <c r="BY116" s="146"/>
      <c r="BZ116" s="146"/>
      <c r="CA116" s="146"/>
      <c r="CB116" s="138">
        <f t="shared" si="38"/>
        <v>0</v>
      </c>
      <c r="CC116" s="160"/>
      <c r="CD116" s="146"/>
      <c r="CE116" s="146"/>
      <c r="CF116" s="146"/>
      <c r="CG116" s="146"/>
      <c r="CH116" s="138">
        <f t="shared" si="52"/>
        <v>0</v>
      </c>
      <c r="CI116" s="160"/>
      <c r="CJ116" s="146"/>
      <c r="CK116" s="146"/>
      <c r="CL116" s="146"/>
      <c r="CM116" s="146"/>
      <c r="CN116" s="138">
        <f t="shared" si="39"/>
        <v>0</v>
      </c>
      <c r="CO116" s="172"/>
      <c r="CP116" s="137"/>
      <c r="CQ116" s="137"/>
      <c r="CR116" s="137"/>
      <c r="CS116" s="137"/>
      <c r="CT116" s="138">
        <f t="shared" si="58"/>
        <v>0</v>
      </c>
      <c r="CU116" s="160"/>
      <c r="CV116" s="146"/>
      <c r="CW116" s="146"/>
      <c r="CX116" s="146"/>
      <c r="CY116" s="146"/>
      <c r="CZ116" s="138">
        <f t="shared" si="40"/>
        <v>0</v>
      </c>
      <c r="DA116" s="172">
        <f t="shared" si="41"/>
        <v>0</v>
      </c>
      <c r="DB116" s="137">
        <f t="shared" si="42"/>
        <v>182975</v>
      </c>
      <c r="DC116" s="137">
        <f t="shared" si="43"/>
        <v>0</v>
      </c>
      <c r="DD116" s="137">
        <f t="shared" si="44"/>
        <v>0</v>
      </c>
      <c r="DE116" s="137">
        <f t="shared" si="45"/>
        <v>584000</v>
      </c>
      <c r="DF116" s="173">
        <f t="shared" si="46"/>
        <v>766975</v>
      </c>
      <c r="DG116" s="172">
        <f t="shared" si="47"/>
        <v>0</v>
      </c>
      <c r="DH116" s="137">
        <f t="shared" si="48"/>
        <v>0</v>
      </c>
      <c r="DI116" s="137">
        <f t="shared" si="49"/>
        <v>0</v>
      </c>
      <c r="DJ116" s="137">
        <f t="shared" si="50"/>
        <v>0</v>
      </c>
      <c r="DK116" s="137">
        <f t="shared" si="51"/>
        <v>0</v>
      </c>
      <c r="DL116" s="173">
        <f t="shared" si="59"/>
        <v>0</v>
      </c>
      <c r="DM116" s="140"/>
      <c r="DN116" s="220"/>
      <c r="DO116" s="220"/>
      <c r="DP116" s="220"/>
      <c r="DQ116" s="140"/>
      <c r="DR116" s="141"/>
      <c r="DS116" s="142"/>
      <c r="DT116" s="146"/>
      <c r="DU116" s="142"/>
      <c r="DV116" s="144"/>
      <c r="DW116" s="145"/>
      <c r="DX116" s="142"/>
      <c r="DY116" s="144"/>
      <c r="EA116" s="172"/>
      <c r="EB116" s="137"/>
      <c r="EC116" s="137"/>
      <c r="ED116" s="512"/>
      <c r="EE116" s="513"/>
      <c r="EG116" s="495"/>
      <c r="EH116" s="76"/>
      <c r="EI116" s="466"/>
      <c r="EJ116" s="76"/>
      <c r="EK116" s="500"/>
      <c r="EL116" s="81"/>
      <c r="EM116" s="76"/>
      <c r="EN116" s="76"/>
      <c r="EO116" s="76"/>
      <c r="EP116" s="496"/>
      <c r="EQ116" s="81"/>
      <c r="ER116" s="76"/>
      <c r="ES116" s="76"/>
      <c r="ET116" s="76"/>
      <c r="EU116" s="496"/>
    </row>
    <row r="117" spans="1:151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53"/>
        <v>0</v>
      </c>
      <c r="O117" s="366"/>
      <c r="P117" s="174"/>
      <c r="Q117" s="174"/>
      <c r="R117" s="174"/>
      <c r="S117" s="174"/>
      <c r="T117" s="367">
        <f t="shared" si="32"/>
        <v>0</v>
      </c>
      <c r="U117" s="172"/>
      <c r="V117" s="137"/>
      <c r="W117" s="137"/>
      <c r="X117" s="137"/>
      <c r="Y117" s="137"/>
      <c r="Z117" s="138">
        <f t="shared" si="54"/>
        <v>0</v>
      </c>
      <c r="AA117" s="160"/>
      <c r="AB117" s="146"/>
      <c r="AC117" s="146"/>
      <c r="AD117" s="146"/>
      <c r="AE117" s="146"/>
      <c r="AF117" s="138">
        <f t="shared" si="55"/>
        <v>0</v>
      </c>
      <c r="AG117" s="160"/>
      <c r="AH117" s="146"/>
      <c r="AI117" s="146"/>
      <c r="AJ117" s="146"/>
      <c r="AK117" s="146"/>
      <c r="AL117" s="138">
        <f t="shared" si="33"/>
        <v>0</v>
      </c>
      <c r="AM117" s="160"/>
      <c r="AN117" s="146"/>
      <c r="AO117" s="146"/>
      <c r="AP117" s="146"/>
      <c r="AQ117" s="146"/>
      <c r="AR117" s="138">
        <f t="shared" si="34"/>
        <v>0</v>
      </c>
      <c r="AS117" s="205"/>
      <c r="AT117" s="146"/>
      <c r="AU117" s="146"/>
      <c r="AV117" s="146"/>
      <c r="AW117" s="146"/>
      <c r="AX117" s="138">
        <f t="shared" si="35"/>
        <v>0</v>
      </c>
      <c r="AY117" s="160"/>
      <c r="AZ117" s="146"/>
      <c r="BA117" s="146"/>
      <c r="BB117" s="146"/>
      <c r="BC117" s="146"/>
      <c r="BD117" s="138">
        <f t="shared" si="36"/>
        <v>0</v>
      </c>
      <c r="BE117" s="160"/>
      <c r="BF117" s="146"/>
      <c r="BG117" s="146"/>
      <c r="BH117" s="146"/>
      <c r="BI117" s="146"/>
      <c r="BJ117" s="138">
        <f t="shared" si="56"/>
        <v>0</v>
      </c>
      <c r="BK117" s="160"/>
      <c r="BL117" s="146"/>
      <c r="BM117" s="146"/>
      <c r="BN117" s="146"/>
      <c r="BO117" s="146"/>
      <c r="BP117" s="138">
        <f t="shared" si="37"/>
        <v>0</v>
      </c>
      <c r="BQ117" s="160"/>
      <c r="BR117" s="146"/>
      <c r="BS117" s="146"/>
      <c r="BT117" s="146"/>
      <c r="BU117" s="146"/>
      <c r="BV117" s="138">
        <f t="shared" si="57"/>
        <v>0</v>
      </c>
      <c r="BW117" s="160"/>
      <c r="BX117" s="146"/>
      <c r="BY117" s="146"/>
      <c r="BZ117" s="146"/>
      <c r="CA117" s="146"/>
      <c r="CB117" s="138">
        <f t="shared" si="38"/>
        <v>0</v>
      </c>
      <c r="CC117" s="160"/>
      <c r="CD117" s="146"/>
      <c r="CE117" s="146"/>
      <c r="CF117" s="146"/>
      <c r="CG117" s="146"/>
      <c r="CH117" s="138">
        <f t="shared" si="52"/>
        <v>0</v>
      </c>
      <c r="CI117" s="160"/>
      <c r="CJ117" s="146"/>
      <c r="CK117" s="146"/>
      <c r="CL117" s="146"/>
      <c r="CM117" s="146"/>
      <c r="CN117" s="138">
        <f t="shared" si="39"/>
        <v>0</v>
      </c>
      <c r="CO117" s="172"/>
      <c r="CP117" s="137"/>
      <c r="CQ117" s="137"/>
      <c r="CR117" s="137"/>
      <c r="CS117" s="137"/>
      <c r="CT117" s="138">
        <f t="shared" si="58"/>
        <v>0</v>
      </c>
      <c r="CU117" s="160"/>
      <c r="CV117" s="146"/>
      <c r="CW117" s="146"/>
      <c r="CX117" s="146"/>
      <c r="CY117" s="146"/>
      <c r="CZ117" s="138">
        <f t="shared" si="40"/>
        <v>0</v>
      </c>
      <c r="DA117" s="172">
        <f t="shared" si="41"/>
        <v>0</v>
      </c>
      <c r="DB117" s="137">
        <f t="shared" si="42"/>
        <v>0</v>
      </c>
      <c r="DC117" s="137">
        <f t="shared" si="43"/>
        <v>0</v>
      </c>
      <c r="DD117" s="137">
        <f t="shared" si="44"/>
        <v>0</v>
      </c>
      <c r="DE117" s="137">
        <f t="shared" si="45"/>
        <v>0</v>
      </c>
      <c r="DF117" s="173">
        <f t="shared" si="46"/>
        <v>0</v>
      </c>
      <c r="DG117" s="172">
        <f t="shared" si="47"/>
        <v>0</v>
      </c>
      <c r="DH117" s="137">
        <f t="shared" si="48"/>
        <v>0</v>
      </c>
      <c r="DI117" s="137">
        <f t="shared" si="49"/>
        <v>0</v>
      </c>
      <c r="DJ117" s="137">
        <f t="shared" si="50"/>
        <v>0</v>
      </c>
      <c r="DK117" s="137">
        <f t="shared" si="51"/>
        <v>0</v>
      </c>
      <c r="DL117" s="173">
        <f t="shared" si="59"/>
        <v>0</v>
      </c>
      <c r="DM117" s="140"/>
      <c r="DN117" s="220"/>
      <c r="DO117" s="220"/>
      <c r="DP117" s="220"/>
      <c r="DQ117" s="140"/>
      <c r="DR117" s="141"/>
      <c r="DS117" s="142"/>
      <c r="DT117" s="146"/>
      <c r="DU117" s="142"/>
      <c r="DV117" s="144"/>
      <c r="DW117" s="145">
        <v>10851</v>
      </c>
      <c r="DX117" s="142" t="s">
        <v>5012</v>
      </c>
      <c r="DY117" s="144">
        <v>44685</v>
      </c>
      <c r="EA117" s="172"/>
      <c r="EB117" s="137"/>
      <c r="EC117" s="137"/>
      <c r="ED117" s="512"/>
      <c r="EE117" s="513"/>
      <c r="EG117" s="495"/>
      <c r="EH117" s="76"/>
      <c r="EI117" s="466"/>
      <c r="EJ117" s="76"/>
      <c r="EK117" s="500"/>
      <c r="EL117" s="81"/>
      <c r="EM117" s="76"/>
      <c r="EN117" s="76"/>
      <c r="EO117" s="76"/>
      <c r="EP117" s="496"/>
      <c r="EQ117" s="81"/>
      <c r="ER117" s="76"/>
      <c r="ES117" s="76"/>
      <c r="ET117" s="76"/>
      <c r="EU117" s="496"/>
    </row>
    <row r="118" spans="1:151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53"/>
        <v>0</v>
      </c>
      <c r="O118" s="366"/>
      <c r="P118" s="174"/>
      <c r="Q118" s="174"/>
      <c r="R118" s="174"/>
      <c r="S118" s="174"/>
      <c r="T118" s="367">
        <f t="shared" si="32"/>
        <v>0</v>
      </c>
      <c r="U118" s="172"/>
      <c r="V118" s="137"/>
      <c r="W118" s="137"/>
      <c r="X118" s="137"/>
      <c r="Y118" s="137">
        <v>68000</v>
      </c>
      <c r="Z118" s="138">
        <f t="shared" si="54"/>
        <v>68000</v>
      </c>
      <c r="AA118" s="160"/>
      <c r="AB118" s="146"/>
      <c r="AC118" s="146"/>
      <c r="AD118" s="146"/>
      <c r="AE118" s="146"/>
      <c r="AF118" s="138">
        <f t="shared" si="55"/>
        <v>0</v>
      </c>
      <c r="AG118" s="160"/>
      <c r="AH118" s="146"/>
      <c r="AI118" s="146"/>
      <c r="AJ118" s="146"/>
      <c r="AK118" s="146"/>
      <c r="AL118" s="138">
        <f t="shared" si="33"/>
        <v>0</v>
      </c>
      <c r="AM118" s="160"/>
      <c r="AN118" s="146"/>
      <c r="AO118" s="146"/>
      <c r="AP118" s="146"/>
      <c r="AQ118" s="146"/>
      <c r="AR118" s="138">
        <f t="shared" si="34"/>
        <v>0</v>
      </c>
      <c r="AS118" s="205"/>
      <c r="AT118" s="146"/>
      <c r="AU118" s="146"/>
      <c r="AV118" s="146"/>
      <c r="AW118" s="146"/>
      <c r="AX118" s="138">
        <f t="shared" si="35"/>
        <v>0</v>
      </c>
      <c r="AY118" s="160"/>
      <c r="AZ118" s="146"/>
      <c r="BA118" s="146"/>
      <c r="BB118" s="146"/>
      <c r="BC118" s="146"/>
      <c r="BD118" s="138">
        <f t="shared" si="36"/>
        <v>0</v>
      </c>
      <c r="BE118" s="160"/>
      <c r="BF118" s="146"/>
      <c r="BG118" s="146"/>
      <c r="BH118" s="146"/>
      <c r="BI118" s="146"/>
      <c r="BJ118" s="138">
        <f t="shared" si="56"/>
        <v>0</v>
      </c>
      <c r="BK118" s="160"/>
      <c r="BL118" s="146"/>
      <c r="BM118" s="146"/>
      <c r="BN118" s="146"/>
      <c r="BO118" s="146"/>
      <c r="BP118" s="138">
        <f t="shared" si="37"/>
        <v>0</v>
      </c>
      <c r="BQ118" s="160"/>
      <c r="BR118" s="146"/>
      <c r="BS118" s="146"/>
      <c r="BT118" s="146"/>
      <c r="BU118" s="146"/>
      <c r="BV118" s="138">
        <f t="shared" si="57"/>
        <v>0</v>
      </c>
      <c r="BW118" s="160"/>
      <c r="BX118" s="146"/>
      <c r="BY118" s="146"/>
      <c r="BZ118" s="146"/>
      <c r="CA118" s="146"/>
      <c r="CB118" s="138">
        <f t="shared" si="38"/>
        <v>0</v>
      </c>
      <c r="CC118" s="160"/>
      <c r="CD118" s="146"/>
      <c r="CE118" s="146"/>
      <c r="CF118" s="146"/>
      <c r="CG118" s="146"/>
      <c r="CH118" s="138">
        <f t="shared" si="52"/>
        <v>0</v>
      </c>
      <c r="CI118" s="160"/>
      <c r="CJ118" s="146"/>
      <c r="CK118" s="146"/>
      <c r="CL118" s="146"/>
      <c r="CM118" s="146"/>
      <c r="CN118" s="138">
        <f t="shared" si="39"/>
        <v>0</v>
      </c>
      <c r="CO118" s="172"/>
      <c r="CP118" s="137"/>
      <c r="CQ118" s="137"/>
      <c r="CR118" s="137"/>
      <c r="CS118" s="137"/>
      <c r="CT118" s="138">
        <f t="shared" si="58"/>
        <v>0</v>
      </c>
      <c r="CU118" s="160"/>
      <c r="CV118" s="146"/>
      <c r="CW118" s="146"/>
      <c r="CX118" s="146"/>
      <c r="CY118" s="146"/>
      <c r="CZ118" s="138">
        <f t="shared" si="40"/>
        <v>0</v>
      </c>
      <c r="DA118" s="172">
        <f t="shared" si="41"/>
        <v>0</v>
      </c>
      <c r="DB118" s="137">
        <f t="shared" si="42"/>
        <v>0</v>
      </c>
      <c r="DC118" s="137">
        <f t="shared" si="43"/>
        <v>0</v>
      </c>
      <c r="DD118" s="137">
        <f t="shared" si="44"/>
        <v>0</v>
      </c>
      <c r="DE118" s="137">
        <f t="shared" si="45"/>
        <v>68000</v>
      </c>
      <c r="DF118" s="173">
        <f t="shared" si="46"/>
        <v>68000</v>
      </c>
      <c r="DG118" s="172">
        <f t="shared" si="47"/>
        <v>0</v>
      </c>
      <c r="DH118" s="137">
        <f t="shared" si="48"/>
        <v>0</v>
      </c>
      <c r="DI118" s="137">
        <f t="shared" si="49"/>
        <v>0</v>
      </c>
      <c r="DJ118" s="137">
        <f t="shared" si="50"/>
        <v>0</v>
      </c>
      <c r="DK118" s="137">
        <f t="shared" si="51"/>
        <v>0</v>
      </c>
      <c r="DL118" s="173">
        <f t="shared" si="59"/>
        <v>0</v>
      </c>
      <c r="DM118" s="140"/>
      <c r="DN118" s="220"/>
      <c r="DO118" s="220"/>
      <c r="DP118" s="220"/>
      <c r="DQ118" s="140"/>
      <c r="DR118" s="141"/>
      <c r="DS118" s="142"/>
      <c r="DT118" s="146"/>
      <c r="DU118" s="142"/>
      <c r="DV118" s="144"/>
      <c r="DW118" s="145"/>
      <c r="DX118" s="142"/>
      <c r="DY118" s="144"/>
      <c r="EA118" s="172"/>
      <c r="EB118" s="137"/>
      <c r="EC118" s="137"/>
      <c r="ED118" s="512"/>
      <c r="EE118" s="513"/>
      <c r="EG118" s="495"/>
      <c r="EH118" s="76"/>
      <c r="EI118" s="466"/>
      <c r="EJ118" s="76"/>
      <c r="EK118" s="500"/>
      <c r="EL118" s="81"/>
      <c r="EM118" s="76"/>
      <c r="EN118" s="76"/>
      <c r="EO118" s="76"/>
      <c r="EP118" s="496"/>
      <c r="EQ118" s="81"/>
      <c r="ER118" s="76"/>
      <c r="ES118" s="76"/>
      <c r="ET118" s="76"/>
      <c r="EU118" s="496"/>
    </row>
    <row r="119" spans="1:151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53"/>
        <v>0</v>
      </c>
      <c r="O119" s="366"/>
      <c r="P119" s="174"/>
      <c r="Q119" s="174"/>
      <c r="R119" s="174"/>
      <c r="S119" s="174"/>
      <c r="T119" s="367">
        <f t="shared" si="32"/>
        <v>0</v>
      </c>
      <c r="U119" s="172"/>
      <c r="V119" s="137"/>
      <c r="W119" s="137"/>
      <c r="X119" s="137"/>
      <c r="Y119" s="137">
        <v>128000</v>
      </c>
      <c r="Z119" s="138">
        <f t="shared" si="54"/>
        <v>128000</v>
      </c>
      <c r="AA119" s="160"/>
      <c r="AB119" s="146"/>
      <c r="AC119" s="146"/>
      <c r="AD119" s="146"/>
      <c r="AE119" s="146"/>
      <c r="AF119" s="138">
        <f t="shared" si="55"/>
        <v>0</v>
      </c>
      <c r="AG119" s="160"/>
      <c r="AH119" s="146"/>
      <c r="AI119" s="146"/>
      <c r="AJ119" s="146"/>
      <c r="AK119" s="146"/>
      <c r="AL119" s="138">
        <f t="shared" si="33"/>
        <v>0</v>
      </c>
      <c r="AM119" s="160"/>
      <c r="AN119" s="146"/>
      <c r="AO119" s="146"/>
      <c r="AP119" s="146"/>
      <c r="AQ119" s="146"/>
      <c r="AR119" s="138">
        <f t="shared" si="34"/>
        <v>0</v>
      </c>
      <c r="AS119" s="205"/>
      <c r="AT119" s="146"/>
      <c r="AU119" s="146"/>
      <c r="AV119" s="146"/>
      <c r="AW119" s="146"/>
      <c r="AX119" s="138">
        <f t="shared" si="35"/>
        <v>0</v>
      </c>
      <c r="AY119" s="160"/>
      <c r="AZ119" s="146"/>
      <c r="BA119" s="146"/>
      <c r="BB119" s="146"/>
      <c r="BC119" s="146"/>
      <c r="BD119" s="138">
        <f t="shared" si="36"/>
        <v>0</v>
      </c>
      <c r="BE119" s="160"/>
      <c r="BF119" s="146"/>
      <c r="BG119" s="146"/>
      <c r="BH119" s="146"/>
      <c r="BI119" s="146"/>
      <c r="BJ119" s="138">
        <f t="shared" si="56"/>
        <v>0</v>
      </c>
      <c r="BK119" s="160"/>
      <c r="BL119" s="146"/>
      <c r="BM119" s="146"/>
      <c r="BN119" s="146"/>
      <c r="BO119" s="146"/>
      <c r="BP119" s="138">
        <f t="shared" si="37"/>
        <v>0</v>
      </c>
      <c r="BQ119" s="160"/>
      <c r="BR119" s="146"/>
      <c r="BS119" s="146"/>
      <c r="BT119" s="146"/>
      <c r="BU119" s="146"/>
      <c r="BV119" s="138">
        <f t="shared" si="57"/>
        <v>0</v>
      </c>
      <c r="BW119" s="160"/>
      <c r="BX119" s="146"/>
      <c r="BY119" s="146"/>
      <c r="BZ119" s="146"/>
      <c r="CA119" s="146"/>
      <c r="CB119" s="138">
        <f t="shared" si="38"/>
        <v>0</v>
      </c>
      <c r="CC119" s="160"/>
      <c r="CD119" s="146"/>
      <c r="CE119" s="146"/>
      <c r="CF119" s="146"/>
      <c r="CG119" s="146"/>
      <c r="CH119" s="138">
        <f t="shared" si="52"/>
        <v>0</v>
      </c>
      <c r="CI119" s="160"/>
      <c r="CJ119" s="146"/>
      <c r="CK119" s="146"/>
      <c r="CL119" s="146"/>
      <c r="CM119" s="146"/>
      <c r="CN119" s="138">
        <f t="shared" si="39"/>
        <v>0</v>
      </c>
      <c r="CO119" s="172"/>
      <c r="CP119" s="137"/>
      <c r="CQ119" s="137"/>
      <c r="CR119" s="137"/>
      <c r="CS119" s="137"/>
      <c r="CT119" s="138">
        <f t="shared" si="58"/>
        <v>0</v>
      </c>
      <c r="CU119" s="160"/>
      <c r="CV119" s="146"/>
      <c r="CW119" s="146"/>
      <c r="CX119" s="146"/>
      <c r="CY119" s="146"/>
      <c r="CZ119" s="138">
        <f t="shared" si="40"/>
        <v>0</v>
      </c>
      <c r="DA119" s="172">
        <f t="shared" si="41"/>
        <v>0</v>
      </c>
      <c r="DB119" s="137">
        <f t="shared" si="42"/>
        <v>0</v>
      </c>
      <c r="DC119" s="137">
        <f t="shared" si="43"/>
        <v>0</v>
      </c>
      <c r="DD119" s="137">
        <f t="shared" si="44"/>
        <v>0</v>
      </c>
      <c r="DE119" s="137">
        <f t="shared" si="45"/>
        <v>128000</v>
      </c>
      <c r="DF119" s="173">
        <f t="shared" si="46"/>
        <v>128000</v>
      </c>
      <c r="DG119" s="172">
        <f t="shared" si="47"/>
        <v>0</v>
      </c>
      <c r="DH119" s="137">
        <f t="shared" si="48"/>
        <v>0</v>
      </c>
      <c r="DI119" s="137">
        <f t="shared" si="49"/>
        <v>0</v>
      </c>
      <c r="DJ119" s="137">
        <f t="shared" si="50"/>
        <v>0</v>
      </c>
      <c r="DK119" s="137">
        <f t="shared" si="51"/>
        <v>0</v>
      </c>
      <c r="DL119" s="173">
        <f t="shared" si="59"/>
        <v>0</v>
      </c>
      <c r="DM119" s="140"/>
      <c r="DN119" s="220"/>
      <c r="DO119" s="220"/>
      <c r="DP119" s="220"/>
      <c r="DQ119" s="140"/>
      <c r="DR119" s="141"/>
      <c r="DS119" s="142"/>
      <c r="DT119" s="146"/>
      <c r="DU119" s="142"/>
      <c r="DV119" s="144"/>
      <c r="DW119" s="145"/>
      <c r="DX119" s="142"/>
      <c r="DY119" s="144"/>
      <c r="EA119" s="172"/>
      <c r="EB119" s="137"/>
      <c r="EC119" s="137"/>
      <c r="ED119" s="512"/>
      <c r="EE119" s="513"/>
      <c r="EG119" s="495"/>
      <c r="EH119" s="76"/>
      <c r="EI119" s="466"/>
      <c r="EJ119" s="76"/>
      <c r="EK119" s="500"/>
      <c r="EL119" s="81"/>
      <c r="EM119" s="76"/>
      <c r="EN119" s="76"/>
      <c r="EO119" s="76"/>
      <c r="EP119" s="496"/>
      <c r="EQ119" s="81"/>
      <c r="ER119" s="76"/>
      <c r="ES119" s="76"/>
      <c r="ET119" s="76"/>
      <c r="EU119" s="496"/>
    </row>
    <row r="120" spans="1:151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3374</v>
      </c>
      <c r="I120" s="366"/>
      <c r="J120" s="174">
        <v>305500</v>
      </c>
      <c r="K120" s="174"/>
      <c r="L120" s="174"/>
      <c r="M120" s="174"/>
      <c r="N120" s="367">
        <f t="shared" si="53"/>
        <v>305500</v>
      </c>
      <c r="O120" s="366"/>
      <c r="P120" s="174"/>
      <c r="Q120" s="174"/>
      <c r="R120" s="174"/>
      <c r="S120" s="174"/>
      <c r="T120" s="367">
        <f t="shared" si="32"/>
        <v>0</v>
      </c>
      <c r="U120" s="172"/>
      <c r="V120" s="137"/>
      <c r="W120" s="137"/>
      <c r="X120" s="137"/>
      <c r="Y120" s="137"/>
      <c r="Z120" s="138">
        <f t="shared" si="54"/>
        <v>0</v>
      </c>
      <c r="AA120" s="160"/>
      <c r="AB120" s="146"/>
      <c r="AC120" s="146"/>
      <c r="AD120" s="146"/>
      <c r="AE120" s="146"/>
      <c r="AF120" s="138">
        <f t="shared" si="55"/>
        <v>0</v>
      </c>
      <c r="AG120" s="160"/>
      <c r="AH120" s="146"/>
      <c r="AI120" s="146"/>
      <c r="AJ120" s="146"/>
      <c r="AK120" s="146">
        <v>714000</v>
      </c>
      <c r="AL120" s="138">
        <f t="shared" si="33"/>
        <v>714000</v>
      </c>
      <c r="AM120" s="160"/>
      <c r="AN120" s="146"/>
      <c r="AO120" s="146"/>
      <c r="AP120" s="146"/>
      <c r="AQ120" s="146"/>
      <c r="AR120" s="138">
        <f t="shared" si="34"/>
        <v>0</v>
      </c>
      <c r="AS120" s="205"/>
      <c r="AT120" s="146"/>
      <c r="AU120" s="146"/>
      <c r="AV120" s="146"/>
      <c r="AW120" s="146">
        <v>320000</v>
      </c>
      <c r="AX120" s="138">
        <f t="shared" si="35"/>
        <v>320000</v>
      </c>
      <c r="AY120" s="160"/>
      <c r="AZ120" s="146"/>
      <c r="BA120" s="146"/>
      <c r="BB120" s="146"/>
      <c r="BC120" s="146"/>
      <c r="BD120" s="138">
        <f t="shared" si="36"/>
        <v>0</v>
      </c>
      <c r="BE120" s="160"/>
      <c r="BF120" s="146"/>
      <c r="BG120" s="146"/>
      <c r="BH120" s="146"/>
      <c r="BI120" s="146"/>
      <c r="BJ120" s="138">
        <f t="shared" si="56"/>
        <v>0</v>
      </c>
      <c r="BK120" s="160"/>
      <c r="BL120" s="146"/>
      <c r="BM120" s="146"/>
      <c r="BN120" s="146"/>
      <c r="BO120" s="146"/>
      <c r="BP120" s="138">
        <f t="shared" si="37"/>
        <v>0</v>
      </c>
      <c r="BQ120" s="160"/>
      <c r="BR120" s="146"/>
      <c r="BS120" s="146"/>
      <c r="BT120" s="146"/>
      <c r="BU120" s="146"/>
      <c r="BV120" s="138">
        <f t="shared" si="57"/>
        <v>0</v>
      </c>
      <c r="BW120" s="160"/>
      <c r="BX120" s="146"/>
      <c r="BY120" s="146"/>
      <c r="BZ120" s="146"/>
      <c r="CA120" s="146"/>
      <c r="CB120" s="138">
        <f t="shared" si="38"/>
        <v>0</v>
      </c>
      <c r="CC120" s="160"/>
      <c r="CD120" s="146"/>
      <c r="CE120" s="146"/>
      <c r="CF120" s="146"/>
      <c r="CG120" s="146"/>
      <c r="CH120" s="138">
        <f t="shared" si="52"/>
        <v>0</v>
      </c>
      <c r="CI120" s="160"/>
      <c r="CJ120" s="146"/>
      <c r="CK120" s="146"/>
      <c r="CL120" s="146"/>
      <c r="CM120" s="146"/>
      <c r="CN120" s="138">
        <f t="shared" si="39"/>
        <v>0</v>
      </c>
      <c r="CO120" s="172"/>
      <c r="CP120" s="137"/>
      <c r="CQ120" s="137"/>
      <c r="CR120" s="137"/>
      <c r="CS120" s="137"/>
      <c r="CT120" s="138">
        <f t="shared" si="58"/>
        <v>0</v>
      </c>
      <c r="CU120" s="160"/>
      <c r="CV120" s="146"/>
      <c r="CW120" s="146"/>
      <c r="CX120" s="146"/>
      <c r="CY120" s="146"/>
      <c r="CZ120" s="138">
        <f t="shared" si="40"/>
        <v>0</v>
      </c>
      <c r="DA120" s="172">
        <f t="shared" si="41"/>
        <v>0</v>
      </c>
      <c r="DB120" s="137">
        <f t="shared" si="42"/>
        <v>305500</v>
      </c>
      <c r="DC120" s="137">
        <f t="shared" si="43"/>
        <v>0</v>
      </c>
      <c r="DD120" s="137">
        <f t="shared" si="44"/>
        <v>0</v>
      </c>
      <c r="DE120" s="137">
        <f t="shared" si="45"/>
        <v>1034000</v>
      </c>
      <c r="DF120" s="173">
        <f t="shared" si="46"/>
        <v>1339500</v>
      </c>
      <c r="DG120" s="172">
        <f t="shared" si="47"/>
        <v>0</v>
      </c>
      <c r="DH120" s="137">
        <f t="shared" si="48"/>
        <v>0</v>
      </c>
      <c r="DI120" s="137">
        <f t="shared" si="49"/>
        <v>0</v>
      </c>
      <c r="DJ120" s="137">
        <f t="shared" si="50"/>
        <v>0</v>
      </c>
      <c r="DK120" s="137">
        <f t="shared" si="51"/>
        <v>0</v>
      </c>
      <c r="DL120" s="173">
        <f t="shared" si="59"/>
        <v>0</v>
      </c>
      <c r="DM120" s="140"/>
      <c r="DN120" s="220"/>
      <c r="DO120" s="220"/>
      <c r="DP120" s="220"/>
      <c r="DQ120" s="140"/>
      <c r="DR120" s="141"/>
      <c r="DS120" s="142"/>
      <c r="DT120" s="146"/>
      <c r="DU120" s="142"/>
      <c r="DV120" s="144"/>
      <c r="DW120" s="145"/>
      <c r="DX120" s="142"/>
      <c r="DY120" s="144"/>
      <c r="EA120" s="172"/>
      <c r="EB120" s="137"/>
      <c r="EC120" s="137"/>
      <c r="ED120" s="512"/>
      <c r="EE120" s="513"/>
      <c r="EG120" s="495"/>
      <c r="EH120" s="76"/>
      <c r="EI120" s="466"/>
      <c r="EJ120" s="76"/>
      <c r="EK120" s="500"/>
      <c r="EL120" s="81"/>
      <c r="EM120" s="76"/>
      <c r="EN120" s="76"/>
      <c r="EO120" s="76"/>
      <c r="EP120" s="496"/>
      <c r="EQ120" s="81"/>
      <c r="ER120" s="76"/>
      <c r="ES120" s="76"/>
      <c r="ET120" s="76"/>
      <c r="EU120" s="496"/>
    </row>
    <row r="121" spans="1:151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53"/>
        <v>0</v>
      </c>
      <c r="O121" s="366"/>
      <c r="P121" s="174"/>
      <c r="Q121" s="174"/>
      <c r="R121" s="174"/>
      <c r="S121" s="174"/>
      <c r="T121" s="367">
        <f t="shared" si="32"/>
        <v>0</v>
      </c>
      <c r="U121" s="172"/>
      <c r="V121" s="137"/>
      <c r="W121" s="137"/>
      <c r="X121" s="137"/>
      <c r="Y121" s="137">
        <v>32000</v>
      </c>
      <c r="Z121" s="138">
        <f t="shared" si="54"/>
        <v>32000</v>
      </c>
      <c r="AA121" s="160"/>
      <c r="AB121" s="146"/>
      <c r="AC121" s="146"/>
      <c r="AD121" s="146"/>
      <c r="AE121" s="146"/>
      <c r="AF121" s="138">
        <f t="shared" si="55"/>
        <v>0</v>
      </c>
      <c r="AG121" s="160"/>
      <c r="AH121" s="146"/>
      <c r="AI121" s="146"/>
      <c r="AJ121" s="146"/>
      <c r="AK121" s="146"/>
      <c r="AL121" s="138">
        <f t="shared" si="33"/>
        <v>0</v>
      </c>
      <c r="AM121" s="160"/>
      <c r="AN121" s="146"/>
      <c r="AO121" s="146"/>
      <c r="AP121" s="146"/>
      <c r="AQ121" s="146"/>
      <c r="AR121" s="138">
        <f t="shared" si="34"/>
        <v>0</v>
      </c>
      <c r="AS121" s="205"/>
      <c r="AT121" s="146"/>
      <c r="AU121" s="146"/>
      <c r="AV121" s="146"/>
      <c r="AW121" s="146"/>
      <c r="AX121" s="138">
        <f t="shared" si="35"/>
        <v>0</v>
      </c>
      <c r="AY121" s="160"/>
      <c r="AZ121" s="146"/>
      <c r="BA121" s="146"/>
      <c r="BB121" s="146"/>
      <c r="BC121" s="146"/>
      <c r="BD121" s="138">
        <f t="shared" si="36"/>
        <v>0</v>
      </c>
      <c r="BE121" s="160"/>
      <c r="BF121" s="146"/>
      <c r="BG121" s="146"/>
      <c r="BH121" s="146"/>
      <c r="BI121" s="146"/>
      <c r="BJ121" s="138">
        <f t="shared" si="56"/>
        <v>0</v>
      </c>
      <c r="BK121" s="160"/>
      <c r="BL121" s="146"/>
      <c r="BM121" s="146"/>
      <c r="BN121" s="146"/>
      <c r="BO121" s="146"/>
      <c r="BP121" s="138">
        <f t="shared" si="37"/>
        <v>0</v>
      </c>
      <c r="BQ121" s="160"/>
      <c r="BR121" s="146"/>
      <c r="BS121" s="146"/>
      <c r="BT121" s="146"/>
      <c r="BU121" s="146"/>
      <c r="BV121" s="138">
        <f t="shared" si="57"/>
        <v>0</v>
      </c>
      <c r="BW121" s="160"/>
      <c r="BX121" s="146"/>
      <c r="BY121" s="146"/>
      <c r="BZ121" s="146"/>
      <c r="CA121" s="146"/>
      <c r="CB121" s="138">
        <f t="shared" si="38"/>
        <v>0</v>
      </c>
      <c r="CC121" s="160"/>
      <c r="CD121" s="146"/>
      <c r="CE121" s="146"/>
      <c r="CF121" s="146"/>
      <c r="CG121" s="146"/>
      <c r="CH121" s="138">
        <f t="shared" si="52"/>
        <v>0</v>
      </c>
      <c r="CI121" s="160"/>
      <c r="CJ121" s="146"/>
      <c r="CK121" s="146"/>
      <c r="CL121" s="146"/>
      <c r="CM121" s="146"/>
      <c r="CN121" s="138">
        <f t="shared" si="39"/>
        <v>0</v>
      </c>
      <c r="CO121" s="172"/>
      <c r="CP121" s="137"/>
      <c r="CQ121" s="137"/>
      <c r="CR121" s="137"/>
      <c r="CS121" s="137"/>
      <c r="CT121" s="138">
        <f t="shared" si="58"/>
        <v>0</v>
      </c>
      <c r="CU121" s="160"/>
      <c r="CV121" s="146"/>
      <c r="CW121" s="146"/>
      <c r="CX121" s="146"/>
      <c r="CY121" s="146"/>
      <c r="CZ121" s="138">
        <f t="shared" si="40"/>
        <v>0</v>
      </c>
      <c r="DA121" s="172">
        <f t="shared" si="41"/>
        <v>0</v>
      </c>
      <c r="DB121" s="137">
        <f t="shared" si="42"/>
        <v>0</v>
      </c>
      <c r="DC121" s="137">
        <f t="shared" si="43"/>
        <v>0</v>
      </c>
      <c r="DD121" s="137">
        <f t="shared" si="44"/>
        <v>0</v>
      </c>
      <c r="DE121" s="137">
        <f t="shared" si="45"/>
        <v>32000</v>
      </c>
      <c r="DF121" s="173">
        <f t="shared" si="46"/>
        <v>32000</v>
      </c>
      <c r="DG121" s="172">
        <f t="shared" si="47"/>
        <v>0</v>
      </c>
      <c r="DH121" s="137">
        <f t="shared" si="48"/>
        <v>0</v>
      </c>
      <c r="DI121" s="137">
        <f t="shared" si="49"/>
        <v>0</v>
      </c>
      <c r="DJ121" s="137">
        <f t="shared" si="50"/>
        <v>0</v>
      </c>
      <c r="DK121" s="137">
        <f t="shared" si="51"/>
        <v>0</v>
      </c>
      <c r="DL121" s="173">
        <f t="shared" si="59"/>
        <v>0</v>
      </c>
      <c r="DM121" s="140"/>
      <c r="DN121" s="220"/>
      <c r="DO121" s="220"/>
      <c r="DP121" s="220"/>
      <c r="DQ121" s="140"/>
      <c r="DR121" s="141"/>
      <c r="DS121" s="142"/>
      <c r="DT121" s="146"/>
      <c r="DU121" s="142"/>
      <c r="DV121" s="144"/>
      <c r="DW121" s="145"/>
      <c r="DX121" s="142"/>
      <c r="DY121" s="144"/>
      <c r="EA121" s="172"/>
      <c r="EB121" s="137"/>
      <c r="EC121" s="137"/>
      <c r="ED121" s="512"/>
      <c r="EE121" s="513"/>
      <c r="EG121" s="495"/>
      <c r="EH121" s="76"/>
      <c r="EI121" s="466"/>
      <c r="EJ121" s="76"/>
      <c r="EK121" s="500"/>
      <c r="EL121" s="81"/>
      <c r="EM121" s="76"/>
      <c r="EN121" s="76"/>
      <c r="EO121" s="76"/>
      <c r="EP121" s="496"/>
      <c r="EQ121" s="81"/>
      <c r="ER121" s="76"/>
      <c r="ES121" s="76"/>
      <c r="ET121" s="76"/>
      <c r="EU121" s="496"/>
    </row>
    <row r="122" spans="1:151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53"/>
        <v>19825</v>
      </c>
      <c r="O122" s="366"/>
      <c r="P122" s="174"/>
      <c r="Q122" s="174"/>
      <c r="R122" s="174"/>
      <c r="S122" s="174"/>
      <c r="T122" s="367">
        <f t="shared" si="32"/>
        <v>0</v>
      </c>
      <c r="U122" s="172"/>
      <c r="V122" s="137"/>
      <c r="W122" s="137"/>
      <c r="X122" s="137"/>
      <c r="Y122" s="137">
        <v>32000</v>
      </c>
      <c r="Z122" s="138">
        <f t="shared" si="54"/>
        <v>32000</v>
      </c>
      <c r="AA122" s="160"/>
      <c r="AB122" s="146"/>
      <c r="AC122" s="146"/>
      <c r="AD122" s="146"/>
      <c r="AE122" s="146"/>
      <c r="AF122" s="138">
        <f t="shared" si="55"/>
        <v>0</v>
      </c>
      <c r="AG122" s="160"/>
      <c r="AH122" s="146"/>
      <c r="AI122" s="146"/>
      <c r="AJ122" s="146"/>
      <c r="AK122" s="146"/>
      <c r="AL122" s="138">
        <f t="shared" si="33"/>
        <v>0</v>
      </c>
      <c r="AM122" s="160"/>
      <c r="AN122" s="146"/>
      <c r="AO122" s="146"/>
      <c r="AP122" s="146"/>
      <c r="AQ122" s="146"/>
      <c r="AR122" s="138">
        <f t="shared" si="34"/>
        <v>0</v>
      </c>
      <c r="AS122" s="205"/>
      <c r="AT122" s="146"/>
      <c r="AU122" s="146"/>
      <c r="AV122" s="146"/>
      <c r="AW122" s="146">
        <v>19000</v>
      </c>
      <c r="AX122" s="138">
        <f t="shared" si="35"/>
        <v>19000</v>
      </c>
      <c r="AY122" s="160"/>
      <c r="AZ122" s="146"/>
      <c r="BA122" s="146"/>
      <c r="BB122" s="146"/>
      <c r="BC122" s="146"/>
      <c r="BD122" s="138">
        <f t="shared" si="36"/>
        <v>0</v>
      </c>
      <c r="BE122" s="160"/>
      <c r="BF122" s="146"/>
      <c r="BG122" s="146"/>
      <c r="BH122" s="146"/>
      <c r="BI122" s="146"/>
      <c r="BJ122" s="138">
        <f t="shared" si="56"/>
        <v>0</v>
      </c>
      <c r="BK122" s="160"/>
      <c r="BL122" s="146"/>
      <c r="BM122" s="146"/>
      <c r="BN122" s="146"/>
      <c r="BO122" s="146"/>
      <c r="BP122" s="138">
        <f t="shared" si="37"/>
        <v>0</v>
      </c>
      <c r="BQ122" s="160"/>
      <c r="BR122" s="146"/>
      <c r="BS122" s="146"/>
      <c r="BT122" s="146"/>
      <c r="BU122" s="146"/>
      <c r="BV122" s="138">
        <f t="shared" si="57"/>
        <v>0</v>
      </c>
      <c r="BW122" s="160"/>
      <c r="BX122" s="146"/>
      <c r="BY122" s="146"/>
      <c r="BZ122" s="146"/>
      <c r="CA122" s="146"/>
      <c r="CB122" s="138">
        <f t="shared" si="38"/>
        <v>0</v>
      </c>
      <c r="CC122" s="160"/>
      <c r="CD122" s="146"/>
      <c r="CE122" s="146"/>
      <c r="CF122" s="146"/>
      <c r="CG122" s="146"/>
      <c r="CH122" s="138">
        <f t="shared" si="52"/>
        <v>0</v>
      </c>
      <c r="CI122" s="160"/>
      <c r="CJ122" s="146"/>
      <c r="CK122" s="146"/>
      <c r="CL122" s="146"/>
      <c r="CM122" s="146"/>
      <c r="CN122" s="138">
        <f t="shared" si="39"/>
        <v>0</v>
      </c>
      <c r="CO122" s="172"/>
      <c r="CP122" s="137"/>
      <c r="CQ122" s="137"/>
      <c r="CR122" s="137"/>
      <c r="CS122" s="137"/>
      <c r="CT122" s="138">
        <f t="shared" si="58"/>
        <v>0</v>
      </c>
      <c r="CU122" s="160"/>
      <c r="CV122" s="146"/>
      <c r="CW122" s="146"/>
      <c r="CX122" s="146"/>
      <c r="CY122" s="146"/>
      <c r="CZ122" s="138">
        <f t="shared" si="40"/>
        <v>0</v>
      </c>
      <c r="DA122" s="172">
        <f t="shared" si="41"/>
        <v>0</v>
      </c>
      <c r="DB122" s="137">
        <f t="shared" si="42"/>
        <v>19825</v>
      </c>
      <c r="DC122" s="137">
        <f t="shared" si="43"/>
        <v>0</v>
      </c>
      <c r="DD122" s="137">
        <f t="shared" si="44"/>
        <v>0</v>
      </c>
      <c r="DE122" s="137">
        <f t="shared" si="45"/>
        <v>51000</v>
      </c>
      <c r="DF122" s="173">
        <f t="shared" si="46"/>
        <v>70825</v>
      </c>
      <c r="DG122" s="172">
        <f t="shared" si="47"/>
        <v>0</v>
      </c>
      <c r="DH122" s="137">
        <f t="shared" si="48"/>
        <v>0</v>
      </c>
      <c r="DI122" s="137">
        <f t="shared" si="49"/>
        <v>0</v>
      </c>
      <c r="DJ122" s="137">
        <f t="shared" si="50"/>
        <v>0</v>
      </c>
      <c r="DK122" s="137">
        <f t="shared" si="51"/>
        <v>0</v>
      </c>
      <c r="DL122" s="173">
        <f t="shared" si="59"/>
        <v>0</v>
      </c>
      <c r="DM122" s="140"/>
      <c r="DN122" s="220"/>
      <c r="DO122" s="220"/>
      <c r="DP122" s="220"/>
      <c r="DQ122" s="140"/>
      <c r="DR122" s="141"/>
      <c r="DS122" s="142"/>
      <c r="DT122" s="146"/>
      <c r="DU122" s="142"/>
      <c r="DV122" s="144"/>
      <c r="DW122" s="145"/>
      <c r="DX122" s="142"/>
      <c r="DY122" s="144"/>
      <c r="EA122" s="172"/>
      <c r="EB122" s="137"/>
      <c r="EC122" s="137"/>
      <c r="ED122" s="512"/>
      <c r="EE122" s="513"/>
      <c r="EG122" s="495"/>
      <c r="EH122" s="76"/>
      <c r="EI122" s="466"/>
      <c r="EJ122" s="76"/>
      <c r="EK122" s="500"/>
      <c r="EL122" s="81"/>
      <c r="EM122" s="76"/>
      <c r="EN122" s="76"/>
      <c r="EO122" s="76"/>
      <c r="EP122" s="496"/>
      <c r="EQ122" s="81"/>
      <c r="ER122" s="76"/>
      <c r="ES122" s="76"/>
      <c r="ET122" s="76"/>
      <c r="EU122" s="496"/>
    </row>
    <row r="123" spans="1:151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53"/>
        <v>0</v>
      </c>
      <c r="O123" s="366"/>
      <c r="P123" s="174"/>
      <c r="Q123" s="174"/>
      <c r="R123" s="174"/>
      <c r="S123" s="174"/>
      <c r="T123" s="367">
        <f t="shared" si="32"/>
        <v>0</v>
      </c>
      <c r="U123" s="172"/>
      <c r="V123" s="137"/>
      <c r="W123" s="137"/>
      <c r="X123" s="137"/>
      <c r="Y123" s="137">
        <v>64000</v>
      </c>
      <c r="Z123" s="138">
        <f t="shared" si="54"/>
        <v>64000</v>
      </c>
      <c r="AA123" s="160"/>
      <c r="AB123" s="146"/>
      <c r="AC123" s="146"/>
      <c r="AD123" s="146"/>
      <c r="AE123" s="146"/>
      <c r="AF123" s="138">
        <f t="shared" si="55"/>
        <v>0</v>
      </c>
      <c r="AG123" s="160"/>
      <c r="AH123" s="146"/>
      <c r="AI123" s="146"/>
      <c r="AJ123" s="146"/>
      <c r="AK123" s="146"/>
      <c r="AL123" s="138">
        <f t="shared" si="33"/>
        <v>0</v>
      </c>
      <c r="AM123" s="160"/>
      <c r="AN123" s="146"/>
      <c r="AO123" s="146"/>
      <c r="AP123" s="146"/>
      <c r="AQ123" s="146"/>
      <c r="AR123" s="138">
        <f t="shared" si="34"/>
        <v>0</v>
      </c>
      <c r="AS123" s="205"/>
      <c r="AT123" s="146"/>
      <c r="AU123" s="146"/>
      <c r="AV123" s="146"/>
      <c r="AW123" s="146"/>
      <c r="AX123" s="138">
        <f t="shared" si="35"/>
        <v>0</v>
      </c>
      <c r="AY123" s="160"/>
      <c r="AZ123" s="146"/>
      <c r="BA123" s="146"/>
      <c r="BB123" s="146"/>
      <c r="BC123" s="146"/>
      <c r="BD123" s="138">
        <f t="shared" si="36"/>
        <v>0</v>
      </c>
      <c r="BE123" s="160"/>
      <c r="BF123" s="146"/>
      <c r="BG123" s="146"/>
      <c r="BH123" s="146"/>
      <c r="BI123" s="146"/>
      <c r="BJ123" s="138">
        <f t="shared" si="56"/>
        <v>0</v>
      </c>
      <c r="BK123" s="160"/>
      <c r="BL123" s="146"/>
      <c r="BM123" s="146"/>
      <c r="BN123" s="146"/>
      <c r="BO123" s="146"/>
      <c r="BP123" s="138">
        <f t="shared" si="37"/>
        <v>0</v>
      </c>
      <c r="BQ123" s="160"/>
      <c r="BR123" s="146"/>
      <c r="BS123" s="146"/>
      <c r="BT123" s="146"/>
      <c r="BU123" s="146"/>
      <c r="BV123" s="138">
        <f t="shared" si="57"/>
        <v>0</v>
      </c>
      <c r="BW123" s="160"/>
      <c r="BX123" s="146"/>
      <c r="BY123" s="146"/>
      <c r="BZ123" s="146"/>
      <c r="CA123" s="146"/>
      <c r="CB123" s="138">
        <f t="shared" si="38"/>
        <v>0</v>
      </c>
      <c r="CC123" s="160"/>
      <c r="CD123" s="146"/>
      <c r="CE123" s="146"/>
      <c r="CF123" s="146"/>
      <c r="CG123" s="146"/>
      <c r="CH123" s="138">
        <f t="shared" si="52"/>
        <v>0</v>
      </c>
      <c r="CI123" s="160"/>
      <c r="CJ123" s="146"/>
      <c r="CK123" s="146"/>
      <c r="CL123" s="146"/>
      <c r="CM123" s="146"/>
      <c r="CN123" s="138">
        <f t="shared" si="39"/>
        <v>0</v>
      </c>
      <c r="CO123" s="172"/>
      <c r="CP123" s="137"/>
      <c r="CQ123" s="137"/>
      <c r="CR123" s="137"/>
      <c r="CS123" s="137"/>
      <c r="CT123" s="138">
        <f t="shared" si="58"/>
        <v>0</v>
      </c>
      <c r="CU123" s="160"/>
      <c r="CV123" s="146"/>
      <c r="CW123" s="146"/>
      <c r="CX123" s="146"/>
      <c r="CY123" s="146"/>
      <c r="CZ123" s="138">
        <f t="shared" si="40"/>
        <v>0</v>
      </c>
      <c r="DA123" s="172">
        <f t="shared" si="41"/>
        <v>0</v>
      </c>
      <c r="DB123" s="137">
        <f t="shared" si="42"/>
        <v>0</v>
      </c>
      <c r="DC123" s="137">
        <f t="shared" si="43"/>
        <v>0</v>
      </c>
      <c r="DD123" s="137">
        <f t="shared" si="44"/>
        <v>0</v>
      </c>
      <c r="DE123" s="137">
        <f t="shared" si="45"/>
        <v>64000</v>
      </c>
      <c r="DF123" s="173">
        <f t="shared" si="46"/>
        <v>64000</v>
      </c>
      <c r="DG123" s="172">
        <f t="shared" si="47"/>
        <v>0</v>
      </c>
      <c r="DH123" s="137">
        <f t="shared" si="48"/>
        <v>0</v>
      </c>
      <c r="DI123" s="137">
        <f t="shared" si="49"/>
        <v>0</v>
      </c>
      <c r="DJ123" s="137">
        <f t="shared" si="50"/>
        <v>0</v>
      </c>
      <c r="DK123" s="137">
        <f t="shared" si="51"/>
        <v>0</v>
      </c>
      <c r="DL123" s="173">
        <f t="shared" si="59"/>
        <v>0</v>
      </c>
      <c r="DM123" s="140"/>
      <c r="DN123" s="220"/>
      <c r="DO123" s="220"/>
      <c r="DP123" s="220"/>
      <c r="DQ123" s="140"/>
      <c r="DR123" s="141"/>
      <c r="DS123" s="142"/>
      <c r="DT123" s="146"/>
      <c r="DU123" s="142"/>
      <c r="DV123" s="144"/>
      <c r="DW123" s="145"/>
      <c r="DX123" s="142"/>
      <c r="DY123" s="144"/>
      <c r="EA123" s="172"/>
      <c r="EB123" s="137"/>
      <c r="EC123" s="137"/>
      <c r="ED123" s="512"/>
      <c r="EE123" s="513"/>
      <c r="EG123" s="495"/>
      <c r="EH123" s="76"/>
      <c r="EI123" s="466"/>
      <c r="EJ123" s="76"/>
      <c r="EK123" s="500"/>
      <c r="EL123" s="81"/>
      <c r="EM123" s="76"/>
      <c r="EN123" s="76"/>
      <c r="EO123" s="76"/>
      <c r="EP123" s="496"/>
      <c r="EQ123" s="81"/>
      <c r="ER123" s="76"/>
      <c r="ES123" s="76"/>
      <c r="ET123" s="76"/>
      <c r="EU123" s="496"/>
    </row>
    <row r="124" spans="1:151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53"/>
        <v>144950</v>
      </c>
      <c r="O124" s="366"/>
      <c r="P124" s="174"/>
      <c r="Q124" s="174"/>
      <c r="R124" s="174"/>
      <c r="S124" s="174"/>
      <c r="T124" s="367">
        <f t="shared" si="32"/>
        <v>0</v>
      </c>
      <c r="U124" s="172"/>
      <c r="V124" s="137"/>
      <c r="W124" s="137"/>
      <c r="X124" s="137"/>
      <c r="Y124" s="137"/>
      <c r="Z124" s="138">
        <f t="shared" si="54"/>
        <v>0</v>
      </c>
      <c r="AA124" s="160"/>
      <c r="AB124" s="146"/>
      <c r="AC124" s="146"/>
      <c r="AD124" s="146"/>
      <c r="AE124" s="146"/>
      <c r="AF124" s="138">
        <f t="shared" si="55"/>
        <v>0</v>
      </c>
      <c r="AG124" s="160"/>
      <c r="AH124" s="146"/>
      <c r="AI124" s="146"/>
      <c r="AJ124" s="146"/>
      <c r="AK124" s="146">
        <v>429000</v>
      </c>
      <c r="AL124" s="138">
        <f t="shared" si="33"/>
        <v>429000</v>
      </c>
      <c r="AM124" s="160"/>
      <c r="AN124" s="146"/>
      <c r="AO124" s="146"/>
      <c r="AP124" s="146"/>
      <c r="AQ124" s="146"/>
      <c r="AR124" s="138">
        <f t="shared" si="34"/>
        <v>0</v>
      </c>
      <c r="AS124" s="205"/>
      <c r="AT124" s="146"/>
      <c r="AU124" s="146"/>
      <c r="AV124" s="146"/>
      <c r="AW124" s="146">
        <v>117000</v>
      </c>
      <c r="AX124" s="138">
        <f t="shared" si="35"/>
        <v>117000</v>
      </c>
      <c r="AY124" s="160"/>
      <c r="AZ124" s="146"/>
      <c r="BA124" s="146"/>
      <c r="BB124" s="146"/>
      <c r="BC124" s="146"/>
      <c r="BD124" s="138">
        <f t="shared" si="36"/>
        <v>0</v>
      </c>
      <c r="BE124" s="160"/>
      <c r="BF124" s="146"/>
      <c r="BG124" s="146"/>
      <c r="BH124" s="146"/>
      <c r="BI124" s="146"/>
      <c r="BJ124" s="138">
        <f t="shared" si="56"/>
        <v>0</v>
      </c>
      <c r="BK124" s="160"/>
      <c r="BL124" s="146"/>
      <c r="BM124" s="146"/>
      <c r="BN124" s="146"/>
      <c r="BO124" s="146"/>
      <c r="BP124" s="138">
        <f t="shared" si="37"/>
        <v>0</v>
      </c>
      <c r="BQ124" s="160"/>
      <c r="BR124" s="146"/>
      <c r="BS124" s="146"/>
      <c r="BT124" s="146"/>
      <c r="BU124" s="146"/>
      <c r="BV124" s="138">
        <f t="shared" si="57"/>
        <v>0</v>
      </c>
      <c r="BW124" s="160"/>
      <c r="BX124" s="146"/>
      <c r="BY124" s="146"/>
      <c r="BZ124" s="146"/>
      <c r="CA124" s="146"/>
      <c r="CB124" s="138">
        <f t="shared" si="38"/>
        <v>0</v>
      </c>
      <c r="CC124" s="160"/>
      <c r="CD124" s="146"/>
      <c r="CE124" s="146"/>
      <c r="CF124" s="146"/>
      <c r="CG124" s="146"/>
      <c r="CH124" s="138">
        <f t="shared" si="52"/>
        <v>0</v>
      </c>
      <c r="CI124" s="160"/>
      <c r="CJ124" s="146"/>
      <c r="CK124" s="146"/>
      <c r="CL124" s="146"/>
      <c r="CM124" s="146"/>
      <c r="CN124" s="138">
        <f t="shared" si="39"/>
        <v>0</v>
      </c>
      <c r="CO124" s="172"/>
      <c r="CP124" s="137"/>
      <c r="CQ124" s="137"/>
      <c r="CR124" s="137"/>
      <c r="CS124" s="137"/>
      <c r="CT124" s="138">
        <f t="shared" si="58"/>
        <v>0</v>
      </c>
      <c r="CU124" s="160"/>
      <c r="CV124" s="146"/>
      <c r="CW124" s="146"/>
      <c r="CX124" s="146"/>
      <c r="CY124" s="146"/>
      <c r="CZ124" s="138">
        <f t="shared" si="40"/>
        <v>0</v>
      </c>
      <c r="DA124" s="172">
        <f t="shared" si="41"/>
        <v>0</v>
      </c>
      <c r="DB124" s="137">
        <f t="shared" si="42"/>
        <v>144950</v>
      </c>
      <c r="DC124" s="137">
        <f t="shared" si="43"/>
        <v>0</v>
      </c>
      <c r="DD124" s="137">
        <f t="shared" si="44"/>
        <v>0</v>
      </c>
      <c r="DE124" s="137">
        <f t="shared" si="45"/>
        <v>546000</v>
      </c>
      <c r="DF124" s="173">
        <f t="shared" si="46"/>
        <v>690950</v>
      </c>
      <c r="DG124" s="172">
        <f t="shared" si="47"/>
        <v>0</v>
      </c>
      <c r="DH124" s="137">
        <f t="shared" si="48"/>
        <v>0</v>
      </c>
      <c r="DI124" s="137">
        <f t="shared" si="49"/>
        <v>0</v>
      </c>
      <c r="DJ124" s="137">
        <f t="shared" si="50"/>
        <v>0</v>
      </c>
      <c r="DK124" s="137">
        <f t="shared" si="51"/>
        <v>0</v>
      </c>
      <c r="DL124" s="173">
        <f t="shared" si="59"/>
        <v>0</v>
      </c>
      <c r="DM124" s="140"/>
      <c r="DN124" s="220"/>
      <c r="DO124" s="220"/>
      <c r="DP124" s="220"/>
      <c r="DQ124" s="140"/>
      <c r="DR124" s="141"/>
      <c r="DS124" s="142"/>
      <c r="DT124" s="146"/>
      <c r="DU124" s="142"/>
      <c r="DV124" s="144"/>
      <c r="DW124" s="145"/>
      <c r="DX124" s="142"/>
      <c r="DY124" s="144"/>
      <c r="EA124" s="172"/>
      <c r="EB124" s="137"/>
      <c r="EC124" s="137"/>
      <c r="ED124" s="512"/>
      <c r="EE124" s="513"/>
      <c r="EG124" s="495"/>
      <c r="EH124" s="76"/>
      <c r="EI124" s="466"/>
      <c r="EJ124" s="76"/>
      <c r="EK124" s="500"/>
      <c r="EL124" s="81"/>
      <c r="EM124" s="76"/>
      <c r="EN124" s="76"/>
      <c r="EO124" s="76"/>
      <c r="EP124" s="496"/>
      <c r="EQ124" s="81"/>
      <c r="ER124" s="76"/>
      <c r="ES124" s="76"/>
      <c r="ET124" s="76"/>
      <c r="EU124" s="496"/>
    </row>
    <row r="125" spans="1:151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53"/>
        <v>0</v>
      </c>
      <c r="O125" s="366"/>
      <c r="P125" s="174"/>
      <c r="Q125" s="174"/>
      <c r="R125" s="174"/>
      <c r="S125" s="174"/>
      <c r="T125" s="367">
        <f t="shared" si="32"/>
        <v>0</v>
      </c>
      <c r="U125" s="172"/>
      <c r="V125" s="137"/>
      <c r="W125" s="137"/>
      <c r="X125" s="137"/>
      <c r="Y125" s="137"/>
      <c r="Z125" s="138">
        <f t="shared" si="54"/>
        <v>0</v>
      </c>
      <c r="AA125" s="160"/>
      <c r="AB125" s="146"/>
      <c r="AC125" s="146"/>
      <c r="AD125" s="146"/>
      <c r="AE125" s="146"/>
      <c r="AF125" s="138">
        <f t="shared" si="55"/>
        <v>0</v>
      </c>
      <c r="AG125" s="160"/>
      <c r="AH125" s="146"/>
      <c r="AI125" s="146"/>
      <c r="AJ125" s="146"/>
      <c r="AK125" s="146"/>
      <c r="AL125" s="138">
        <f t="shared" si="33"/>
        <v>0</v>
      </c>
      <c r="AM125" s="160"/>
      <c r="AN125" s="146"/>
      <c r="AO125" s="146"/>
      <c r="AP125" s="146"/>
      <c r="AQ125" s="146"/>
      <c r="AR125" s="138">
        <f t="shared" si="34"/>
        <v>0</v>
      </c>
      <c r="AS125" s="205"/>
      <c r="AT125" s="146"/>
      <c r="AU125" s="146"/>
      <c r="AV125" s="146"/>
      <c r="AW125" s="146"/>
      <c r="AX125" s="138">
        <f t="shared" si="35"/>
        <v>0</v>
      </c>
      <c r="AY125" s="160"/>
      <c r="AZ125" s="146"/>
      <c r="BA125" s="146"/>
      <c r="BB125" s="146"/>
      <c r="BC125" s="146"/>
      <c r="BD125" s="138">
        <f t="shared" si="36"/>
        <v>0</v>
      </c>
      <c r="BE125" s="160"/>
      <c r="BF125" s="146"/>
      <c r="BG125" s="146"/>
      <c r="BH125" s="146"/>
      <c r="BI125" s="146"/>
      <c r="BJ125" s="138">
        <f t="shared" si="56"/>
        <v>0</v>
      </c>
      <c r="BK125" s="160"/>
      <c r="BL125" s="146"/>
      <c r="BM125" s="146"/>
      <c r="BN125" s="146"/>
      <c r="BO125" s="146"/>
      <c r="BP125" s="138">
        <f t="shared" si="37"/>
        <v>0</v>
      </c>
      <c r="BQ125" s="160"/>
      <c r="BR125" s="146"/>
      <c r="BS125" s="146"/>
      <c r="BT125" s="146"/>
      <c r="BU125" s="146"/>
      <c r="BV125" s="138">
        <f t="shared" si="57"/>
        <v>0</v>
      </c>
      <c r="BW125" s="160"/>
      <c r="BX125" s="146"/>
      <c r="BY125" s="146"/>
      <c r="BZ125" s="146"/>
      <c r="CA125" s="146"/>
      <c r="CB125" s="138">
        <f t="shared" si="38"/>
        <v>0</v>
      </c>
      <c r="CC125" s="160"/>
      <c r="CD125" s="146"/>
      <c r="CE125" s="146"/>
      <c r="CF125" s="146"/>
      <c r="CG125" s="146"/>
      <c r="CH125" s="138">
        <f t="shared" si="52"/>
        <v>0</v>
      </c>
      <c r="CI125" s="160"/>
      <c r="CJ125" s="146"/>
      <c r="CK125" s="146"/>
      <c r="CL125" s="146"/>
      <c r="CM125" s="146"/>
      <c r="CN125" s="138">
        <f t="shared" si="39"/>
        <v>0</v>
      </c>
      <c r="CO125" s="172"/>
      <c r="CP125" s="137"/>
      <c r="CQ125" s="137"/>
      <c r="CR125" s="137"/>
      <c r="CS125" s="137"/>
      <c r="CT125" s="138">
        <f t="shared" si="58"/>
        <v>0</v>
      </c>
      <c r="CU125" s="160"/>
      <c r="CV125" s="146"/>
      <c r="CW125" s="146"/>
      <c r="CX125" s="146"/>
      <c r="CY125" s="146"/>
      <c r="CZ125" s="138">
        <f t="shared" si="40"/>
        <v>0</v>
      </c>
      <c r="DA125" s="172">
        <f t="shared" si="41"/>
        <v>0</v>
      </c>
      <c r="DB125" s="137">
        <f t="shared" si="42"/>
        <v>0</v>
      </c>
      <c r="DC125" s="137">
        <f t="shared" si="43"/>
        <v>0</v>
      </c>
      <c r="DD125" s="137">
        <f t="shared" si="44"/>
        <v>0</v>
      </c>
      <c r="DE125" s="137">
        <f t="shared" si="45"/>
        <v>0</v>
      </c>
      <c r="DF125" s="173">
        <f t="shared" si="46"/>
        <v>0</v>
      </c>
      <c r="DG125" s="172">
        <f t="shared" si="47"/>
        <v>0</v>
      </c>
      <c r="DH125" s="137">
        <f t="shared" si="48"/>
        <v>0</v>
      </c>
      <c r="DI125" s="137">
        <f t="shared" si="49"/>
        <v>0</v>
      </c>
      <c r="DJ125" s="137">
        <f t="shared" si="50"/>
        <v>0</v>
      </c>
      <c r="DK125" s="137">
        <f t="shared" si="51"/>
        <v>0</v>
      </c>
      <c r="DL125" s="173">
        <f t="shared" si="59"/>
        <v>0</v>
      </c>
      <c r="DM125" s="140"/>
      <c r="DN125" s="220"/>
      <c r="DO125" s="220"/>
      <c r="DP125" s="220"/>
      <c r="DQ125" s="140"/>
      <c r="DR125" s="141"/>
      <c r="DS125" s="142"/>
      <c r="DT125" s="146"/>
      <c r="DU125" s="142"/>
      <c r="DV125" s="144"/>
      <c r="DW125" s="145"/>
      <c r="DX125" s="142"/>
      <c r="DY125" s="144"/>
      <c r="EA125" s="172"/>
      <c r="EB125" s="137"/>
      <c r="EC125" s="137"/>
      <c r="ED125" s="512"/>
      <c r="EE125" s="513"/>
      <c r="EG125" s="495"/>
      <c r="EH125" s="76"/>
      <c r="EI125" s="466"/>
      <c r="EJ125" s="76"/>
      <c r="EK125" s="500"/>
      <c r="EL125" s="81"/>
      <c r="EM125" s="76"/>
      <c r="EN125" s="76"/>
      <c r="EO125" s="76"/>
      <c r="EP125" s="496"/>
      <c r="EQ125" s="81"/>
      <c r="ER125" s="76"/>
      <c r="ES125" s="76"/>
      <c r="ET125" s="76"/>
      <c r="EU125" s="496"/>
    </row>
    <row r="126" spans="1:151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3399</v>
      </c>
      <c r="I126" s="366"/>
      <c r="J126" s="174">
        <v>15925</v>
      </c>
      <c r="K126" s="174"/>
      <c r="L126" s="174"/>
      <c r="M126" s="174"/>
      <c r="N126" s="367">
        <f t="shared" si="53"/>
        <v>15925</v>
      </c>
      <c r="O126" s="366"/>
      <c r="P126" s="174"/>
      <c r="Q126" s="174"/>
      <c r="R126" s="174"/>
      <c r="S126" s="174"/>
      <c r="T126" s="367">
        <f t="shared" si="32"/>
        <v>0</v>
      </c>
      <c r="U126" s="172"/>
      <c r="V126" s="137"/>
      <c r="W126" s="137"/>
      <c r="X126" s="137"/>
      <c r="Y126" s="137">
        <v>47200</v>
      </c>
      <c r="Z126" s="138">
        <f t="shared" si="54"/>
        <v>47200</v>
      </c>
      <c r="AA126" s="160"/>
      <c r="AB126" s="146"/>
      <c r="AC126" s="146"/>
      <c r="AD126" s="146"/>
      <c r="AE126" s="146"/>
      <c r="AF126" s="138">
        <f t="shared" si="55"/>
        <v>0</v>
      </c>
      <c r="AG126" s="160"/>
      <c r="AH126" s="146"/>
      <c r="AI126" s="146"/>
      <c r="AJ126" s="146"/>
      <c r="AK126" s="146"/>
      <c r="AL126" s="138">
        <f t="shared" si="33"/>
        <v>0</v>
      </c>
      <c r="AM126" s="160"/>
      <c r="AN126" s="146"/>
      <c r="AO126" s="146"/>
      <c r="AP126" s="146"/>
      <c r="AQ126" s="146"/>
      <c r="AR126" s="138">
        <f t="shared" si="34"/>
        <v>0</v>
      </c>
      <c r="AS126" s="205"/>
      <c r="AT126" s="146"/>
      <c r="AU126" s="146"/>
      <c r="AV126" s="146"/>
      <c r="AW126" s="146">
        <v>23000</v>
      </c>
      <c r="AX126" s="138">
        <f t="shared" si="35"/>
        <v>23000</v>
      </c>
      <c r="AY126" s="160"/>
      <c r="AZ126" s="146"/>
      <c r="BA126" s="146"/>
      <c r="BB126" s="146"/>
      <c r="BC126" s="146"/>
      <c r="BD126" s="138">
        <f t="shared" si="36"/>
        <v>0</v>
      </c>
      <c r="BE126" s="160"/>
      <c r="BF126" s="146"/>
      <c r="BG126" s="146"/>
      <c r="BH126" s="146"/>
      <c r="BI126" s="146"/>
      <c r="BJ126" s="138">
        <f t="shared" si="56"/>
        <v>0</v>
      </c>
      <c r="BK126" s="160"/>
      <c r="BL126" s="146"/>
      <c r="BM126" s="146"/>
      <c r="BN126" s="146"/>
      <c r="BO126" s="146"/>
      <c r="BP126" s="138">
        <f t="shared" si="37"/>
        <v>0</v>
      </c>
      <c r="BQ126" s="160"/>
      <c r="BR126" s="146"/>
      <c r="BS126" s="146"/>
      <c r="BT126" s="146"/>
      <c r="BU126" s="146"/>
      <c r="BV126" s="138">
        <f t="shared" si="57"/>
        <v>0</v>
      </c>
      <c r="BW126" s="160"/>
      <c r="BX126" s="146"/>
      <c r="BY126" s="146"/>
      <c r="BZ126" s="146"/>
      <c r="CA126" s="146"/>
      <c r="CB126" s="138">
        <f t="shared" si="38"/>
        <v>0</v>
      </c>
      <c r="CC126" s="160"/>
      <c r="CD126" s="146"/>
      <c r="CE126" s="146"/>
      <c r="CF126" s="146"/>
      <c r="CG126" s="146"/>
      <c r="CH126" s="138">
        <f t="shared" si="52"/>
        <v>0</v>
      </c>
      <c r="CI126" s="160"/>
      <c r="CJ126" s="146"/>
      <c r="CK126" s="146"/>
      <c r="CL126" s="146"/>
      <c r="CM126" s="146"/>
      <c r="CN126" s="138">
        <f t="shared" si="39"/>
        <v>0</v>
      </c>
      <c r="CO126" s="172"/>
      <c r="CP126" s="137"/>
      <c r="CQ126" s="137"/>
      <c r="CR126" s="137"/>
      <c r="CS126" s="137"/>
      <c r="CT126" s="138">
        <f t="shared" si="58"/>
        <v>0</v>
      </c>
      <c r="CU126" s="160"/>
      <c r="CV126" s="146"/>
      <c r="CW126" s="146"/>
      <c r="CX126" s="146"/>
      <c r="CY126" s="146"/>
      <c r="CZ126" s="138">
        <f t="shared" si="40"/>
        <v>0</v>
      </c>
      <c r="DA126" s="172">
        <f t="shared" si="41"/>
        <v>0</v>
      </c>
      <c r="DB126" s="137">
        <f t="shared" si="42"/>
        <v>15925</v>
      </c>
      <c r="DC126" s="137">
        <f t="shared" si="43"/>
        <v>0</v>
      </c>
      <c r="DD126" s="137">
        <f t="shared" si="44"/>
        <v>0</v>
      </c>
      <c r="DE126" s="137">
        <f t="shared" si="45"/>
        <v>70200</v>
      </c>
      <c r="DF126" s="173">
        <f t="shared" si="46"/>
        <v>86125</v>
      </c>
      <c r="DG126" s="172">
        <f t="shared" si="47"/>
        <v>0</v>
      </c>
      <c r="DH126" s="137">
        <f t="shared" si="48"/>
        <v>0</v>
      </c>
      <c r="DI126" s="137">
        <f t="shared" si="49"/>
        <v>0</v>
      </c>
      <c r="DJ126" s="137">
        <f t="shared" si="50"/>
        <v>0</v>
      </c>
      <c r="DK126" s="137">
        <f t="shared" si="51"/>
        <v>0</v>
      </c>
      <c r="DL126" s="173">
        <f t="shared" si="59"/>
        <v>0</v>
      </c>
      <c r="DM126" s="140"/>
      <c r="DN126" s="220"/>
      <c r="DO126" s="220"/>
      <c r="DP126" s="220"/>
      <c r="DQ126" s="140"/>
      <c r="DR126" s="141"/>
      <c r="DS126" s="142"/>
      <c r="DT126" s="146"/>
      <c r="DU126" s="142"/>
      <c r="DV126" s="144"/>
      <c r="DW126" s="145"/>
      <c r="DX126" s="142"/>
      <c r="DY126" s="144"/>
      <c r="EA126" s="172"/>
      <c r="EB126" s="137"/>
      <c r="EC126" s="137"/>
      <c r="ED126" s="512"/>
      <c r="EE126" s="513"/>
      <c r="EG126" s="495"/>
      <c r="EH126" s="76"/>
      <c r="EI126" s="466"/>
      <c r="EJ126" s="76"/>
      <c r="EK126" s="500"/>
      <c r="EL126" s="81"/>
      <c r="EM126" s="76"/>
      <c r="EN126" s="76"/>
      <c r="EO126" s="76"/>
      <c r="EP126" s="496"/>
      <c r="EQ126" s="81"/>
      <c r="ER126" s="76"/>
      <c r="ES126" s="76"/>
      <c r="ET126" s="76"/>
      <c r="EU126" s="496"/>
    </row>
    <row r="127" spans="1:151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3403</v>
      </c>
      <c r="I127" s="366"/>
      <c r="J127" s="174">
        <v>3250</v>
      </c>
      <c r="K127" s="174"/>
      <c r="L127" s="174"/>
      <c r="M127" s="174"/>
      <c r="N127" s="367">
        <f t="shared" si="53"/>
        <v>3250</v>
      </c>
      <c r="O127" s="366"/>
      <c r="P127" s="174"/>
      <c r="Q127" s="174"/>
      <c r="R127" s="174"/>
      <c r="S127" s="174"/>
      <c r="T127" s="367">
        <f t="shared" si="32"/>
        <v>0</v>
      </c>
      <c r="U127" s="172"/>
      <c r="V127" s="137"/>
      <c r="W127" s="137"/>
      <c r="X127" s="137"/>
      <c r="Y127" s="137">
        <v>16000</v>
      </c>
      <c r="Z127" s="138">
        <f t="shared" si="54"/>
        <v>16000</v>
      </c>
      <c r="AA127" s="160"/>
      <c r="AB127" s="146"/>
      <c r="AC127" s="146"/>
      <c r="AD127" s="146"/>
      <c r="AE127" s="146"/>
      <c r="AF127" s="138">
        <f t="shared" si="55"/>
        <v>0</v>
      </c>
      <c r="AG127" s="160"/>
      <c r="AH127" s="146"/>
      <c r="AI127" s="146"/>
      <c r="AJ127" s="146"/>
      <c r="AK127" s="146"/>
      <c r="AL127" s="138">
        <f t="shared" si="33"/>
        <v>0</v>
      </c>
      <c r="AM127" s="160"/>
      <c r="AN127" s="146"/>
      <c r="AO127" s="146"/>
      <c r="AP127" s="146"/>
      <c r="AQ127" s="146"/>
      <c r="AR127" s="138">
        <f t="shared" si="34"/>
        <v>0</v>
      </c>
      <c r="AS127" s="205"/>
      <c r="AT127" s="146"/>
      <c r="AU127" s="146"/>
      <c r="AV127" s="146"/>
      <c r="AW127" s="146">
        <v>19000</v>
      </c>
      <c r="AX127" s="138">
        <f t="shared" si="35"/>
        <v>19000</v>
      </c>
      <c r="AY127" s="160"/>
      <c r="AZ127" s="146"/>
      <c r="BA127" s="146"/>
      <c r="BB127" s="146"/>
      <c r="BC127" s="146"/>
      <c r="BD127" s="138">
        <f t="shared" si="36"/>
        <v>0</v>
      </c>
      <c r="BE127" s="160"/>
      <c r="BF127" s="146"/>
      <c r="BG127" s="146"/>
      <c r="BH127" s="146"/>
      <c r="BI127" s="146"/>
      <c r="BJ127" s="138">
        <f t="shared" si="56"/>
        <v>0</v>
      </c>
      <c r="BK127" s="160"/>
      <c r="BL127" s="146"/>
      <c r="BM127" s="146"/>
      <c r="BN127" s="146"/>
      <c r="BO127" s="146"/>
      <c r="BP127" s="138">
        <f t="shared" si="37"/>
        <v>0</v>
      </c>
      <c r="BQ127" s="160"/>
      <c r="BR127" s="146"/>
      <c r="BS127" s="146"/>
      <c r="BT127" s="146"/>
      <c r="BU127" s="146"/>
      <c r="BV127" s="138">
        <f t="shared" si="57"/>
        <v>0</v>
      </c>
      <c r="BW127" s="160"/>
      <c r="BX127" s="146"/>
      <c r="BY127" s="146"/>
      <c r="BZ127" s="146"/>
      <c r="CA127" s="146"/>
      <c r="CB127" s="138">
        <f t="shared" si="38"/>
        <v>0</v>
      </c>
      <c r="CC127" s="160"/>
      <c r="CD127" s="146"/>
      <c r="CE127" s="146"/>
      <c r="CF127" s="146"/>
      <c r="CG127" s="146"/>
      <c r="CH127" s="138">
        <f t="shared" si="52"/>
        <v>0</v>
      </c>
      <c r="CI127" s="160"/>
      <c r="CJ127" s="146"/>
      <c r="CK127" s="146"/>
      <c r="CL127" s="146"/>
      <c r="CM127" s="146"/>
      <c r="CN127" s="138">
        <f t="shared" si="39"/>
        <v>0</v>
      </c>
      <c r="CO127" s="172"/>
      <c r="CP127" s="137"/>
      <c r="CQ127" s="137"/>
      <c r="CR127" s="137"/>
      <c r="CS127" s="137"/>
      <c r="CT127" s="138">
        <f t="shared" si="58"/>
        <v>0</v>
      </c>
      <c r="CU127" s="160"/>
      <c r="CV127" s="146"/>
      <c r="CW127" s="146"/>
      <c r="CX127" s="146"/>
      <c r="CY127" s="146"/>
      <c r="CZ127" s="138">
        <f t="shared" si="40"/>
        <v>0</v>
      </c>
      <c r="DA127" s="172">
        <f t="shared" si="41"/>
        <v>0</v>
      </c>
      <c r="DB127" s="137">
        <f t="shared" si="42"/>
        <v>3250</v>
      </c>
      <c r="DC127" s="137">
        <f t="shared" si="43"/>
        <v>0</v>
      </c>
      <c r="DD127" s="137">
        <f t="shared" si="44"/>
        <v>0</v>
      </c>
      <c r="DE127" s="137">
        <f t="shared" si="45"/>
        <v>35000</v>
      </c>
      <c r="DF127" s="173">
        <f t="shared" si="46"/>
        <v>38250</v>
      </c>
      <c r="DG127" s="172">
        <f t="shared" si="47"/>
        <v>0</v>
      </c>
      <c r="DH127" s="137">
        <f t="shared" si="48"/>
        <v>0</v>
      </c>
      <c r="DI127" s="137">
        <f t="shared" si="49"/>
        <v>0</v>
      </c>
      <c r="DJ127" s="137">
        <f t="shared" si="50"/>
        <v>0</v>
      </c>
      <c r="DK127" s="137">
        <f t="shared" si="51"/>
        <v>0</v>
      </c>
      <c r="DL127" s="173">
        <f t="shared" si="59"/>
        <v>0</v>
      </c>
      <c r="DM127" s="140"/>
      <c r="DN127" s="220"/>
      <c r="DO127" s="220"/>
      <c r="DP127" s="220"/>
      <c r="DQ127" s="140"/>
      <c r="DR127" s="141"/>
      <c r="DS127" s="142"/>
      <c r="DT127" s="146"/>
      <c r="DU127" s="142"/>
      <c r="DV127" s="144"/>
      <c r="DW127" s="145">
        <v>6960</v>
      </c>
      <c r="DX127" s="142" t="s">
        <v>5576</v>
      </c>
      <c r="DY127" s="144">
        <v>44827</v>
      </c>
      <c r="EA127" s="172"/>
      <c r="EB127" s="137"/>
      <c r="EC127" s="137"/>
      <c r="ED127" s="512"/>
      <c r="EE127" s="513"/>
      <c r="EG127" s="495"/>
      <c r="EH127" s="76"/>
      <c r="EI127" s="466"/>
      <c r="EJ127" s="76"/>
      <c r="EK127" s="500"/>
      <c r="EL127" s="81"/>
      <c r="EM127" s="76"/>
      <c r="EN127" s="76"/>
      <c r="EO127" s="76"/>
      <c r="EP127" s="496"/>
      <c r="EQ127" s="81"/>
      <c r="ER127" s="76"/>
      <c r="ES127" s="76"/>
      <c r="ET127" s="76"/>
      <c r="EU127" s="496"/>
    </row>
    <row r="128" spans="1:151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53"/>
        <v>0</v>
      </c>
      <c r="O128" s="366"/>
      <c r="P128" s="174"/>
      <c r="Q128" s="174"/>
      <c r="R128" s="174"/>
      <c r="S128" s="174"/>
      <c r="T128" s="367">
        <f t="shared" si="32"/>
        <v>0</v>
      </c>
      <c r="U128" s="172"/>
      <c r="V128" s="137"/>
      <c r="W128" s="137"/>
      <c r="X128" s="137"/>
      <c r="Y128" s="137">
        <v>64000</v>
      </c>
      <c r="Z128" s="138">
        <f t="shared" si="54"/>
        <v>64000</v>
      </c>
      <c r="AA128" s="160"/>
      <c r="AB128" s="146"/>
      <c r="AC128" s="146"/>
      <c r="AD128" s="146"/>
      <c r="AE128" s="146"/>
      <c r="AF128" s="138">
        <f t="shared" si="55"/>
        <v>0</v>
      </c>
      <c r="AG128" s="160"/>
      <c r="AH128" s="146"/>
      <c r="AI128" s="146"/>
      <c r="AJ128" s="146"/>
      <c r="AK128" s="146"/>
      <c r="AL128" s="138">
        <f t="shared" si="33"/>
        <v>0</v>
      </c>
      <c r="AM128" s="160"/>
      <c r="AN128" s="146"/>
      <c r="AO128" s="146"/>
      <c r="AP128" s="146"/>
      <c r="AQ128" s="146"/>
      <c r="AR128" s="138">
        <f t="shared" si="34"/>
        <v>0</v>
      </c>
      <c r="AS128" s="205"/>
      <c r="AT128" s="146"/>
      <c r="AU128" s="146"/>
      <c r="AV128" s="146"/>
      <c r="AW128" s="146"/>
      <c r="AX128" s="138">
        <f t="shared" si="35"/>
        <v>0</v>
      </c>
      <c r="AY128" s="160"/>
      <c r="AZ128" s="146"/>
      <c r="BA128" s="146"/>
      <c r="BB128" s="146"/>
      <c r="BC128" s="146"/>
      <c r="BD128" s="138">
        <f t="shared" si="36"/>
        <v>0</v>
      </c>
      <c r="BE128" s="160"/>
      <c r="BF128" s="146"/>
      <c r="BG128" s="146"/>
      <c r="BH128" s="146"/>
      <c r="BI128" s="146"/>
      <c r="BJ128" s="138">
        <f t="shared" si="56"/>
        <v>0</v>
      </c>
      <c r="BK128" s="160"/>
      <c r="BL128" s="146"/>
      <c r="BM128" s="146"/>
      <c r="BN128" s="146"/>
      <c r="BO128" s="146"/>
      <c r="BP128" s="138">
        <f t="shared" si="37"/>
        <v>0</v>
      </c>
      <c r="BQ128" s="160"/>
      <c r="BR128" s="146"/>
      <c r="BS128" s="146"/>
      <c r="BT128" s="146"/>
      <c r="BU128" s="146"/>
      <c r="BV128" s="138">
        <f t="shared" si="57"/>
        <v>0</v>
      </c>
      <c r="BW128" s="160"/>
      <c r="BX128" s="146"/>
      <c r="BY128" s="146"/>
      <c r="BZ128" s="146"/>
      <c r="CA128" s="146"/>
      <c r="CB128" s="138">
        <f t="shared" si="38"/>
        <v>0</v>
      </c>
      <c r="CC128" s="160"/>
      <c r="CD128" s="146"/>
      <c r="CE128" s="146"/>
      <c r="CF128" s="146"/>
      <c r="CG128" s="146"/>
      <c r="CH128" s="138">
        <f t="shared" si="52"/>
        <v>0</v>
      </c>
      <c r="CI128" s="160"/>
      <c r="CJ128" s="146"/>
      <c r="CK128" s="146"/>
      <c r="CL128" s="146"/>
      <c r="CM128" s="146"/>
      <c r="CN128" s="138">
        <f t="shared" si="39"/>
        <v>0</v>
      </c>
      <c r="CO128" s="172"/>
      <c r="CP128" s="137"/>
      <c r="CQ128" s="137"/>
      <c r="CR128" s="137"/>
      <c r="CS128" s="137"/>
      <c r="CT128" s="138">
        <f t="shared" si="58"/>
        <v>0</v>
      </c>
      <c r="CU128" s="160"/>
      <c r="CV128" s="146"/>
      <c r="CW128" s="146"/>
      <c r="CX128" s="146"/>
      <c r="CY128" s="146"/>
      <c r="CZ128" s="138">
        <f t="shared" si="40"/>
        <v>0</v>
      </c>
      <c r="DA128" s="172">
        <f t="shared" si="41"/>
        <v>0</v>
      </c>
      <c r="DB128" s="137">
        <f t="shared" si="42"/>
        <v>0</v>
      </c>
      <c r="DC128" s="137">
        <f t="shared" si="43"/>
        <v>0</v>
      </c>
      <c r="DD128" s="137">
        <f t="shared" si="44"/>
        <v>0</v>
      </c>
      <c r="DE128" s="137">
        <f t="shared" si="45"/>
        <v>64000</v>
      </c>
      <c r="DF128" s="173">
        <f t="shared" si="46"/>
        <v>64000</v>
      </c>
      <c r="DG128" s="172">
        <f t="shared" si="47"/>
        <v>0</v>
      </c>
      <c r="DH128" s="137">
        <f t="shared" si="48"/>
        <v>0</v>
      </c>
      <c r="DI128" s="137">
        <f t="shared" si="49"/>
        <v>0</v>
      </c>
      <c r="DJ128" s="137">
        <f t="shared" si="50"/>
        <v>0</v>
      </c>
      <c r="DK128" s="137">
        <f t="shared" si="51"/>
        <v>0</v>
      </c>
      <c r="DL128" s="173">
        <f t="shared" si="59"/>
        <v>0</v>
      </c>
      <c r="DM128" s="140"/>
      <c r="DN128" s="220"/>
      <c r="DO128" s="220"/>
      <c r="DP128" s="220"/>
      <c r="DQ128" s="140"/>
      <c r="DR128" s="141"/>
      <c r="DS128" s="142"/>
      <c r="DT128" s="146"/>
      <c r="DU128" s="142"/>
      <c r="DV128" s="144"/>
      <c r="DW128" s="145"/>
      <c r="DX128" s="142"/>
      <c r="DY128" s="144"/>
      <c r="EA128" s="172"/>
      <c r="EB128" s="137"/>
      <c r="EC128" s="137"/>
      <c r="ED128" s="512"/>
      <c r="EE128" s="513"/>
      <c r="EG128" s="495"/>
      <c r="EH128" s="76"/>
      <c r="EI128" s="466"/>
      <c r="EJ128" s="76"/>
      <c r="EK128" s="500"/>
      <c r="EL128" s="81"/>
      <c r="EM128" s="76"/>
      <c r="EN128" s="76"/>
      <c r="EO128" s="76"/>
      <c r="EP128" s="496"/>
      <c r="EQ128" s="81"/>
      <c r="ER128" s="76"/>
      <c r="ES128" s="76"/>
      <c r="ET128" s="76"/>
      <c r="EU128" s="496"/>
    </row>
    <row r="129" spans="1:151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53"/>
        <v>88725</v>
      </c>
      <c r="O129" s="366"/>
      <c r="P129" s="174"/>
      <c r="Q129" s="174"/>
      <c r="R129" s="174"/>
      <c r="S129" s="174"/>
      <c r="T129" s="367">
        <f t="shared" si="32"/>
        <v>0</v>
      </c>
      <c r="U129" s="172"/>
      <c r="V129" s="137"/>
      <c r="W129" s="137"/>
      <c r="X129" s="137"/>
      <c r="Y129" s="137"/>
      <c r="Z129" s="138">
        <f t="shared" si="54"/>
        <v>0</v>
      </c>
      <c r="AA129" s="160"/>
      <c r="AB129" s="146"/>
      <c r="AC129" s="146"/>
      <c r="AD129" s="146"/>
      <c r="AE129" s="146"/>
      <c r="AF129" s="138">
        <f t="shared" si="55"/>
        <v>0</v>
      </c>
      <c r="AG129" s="160"/>
      <c r="AH129" s="146"/>
      <c r="AI129" s="146"/>
      <c r="AJ129" s="146"/>
      <c r="AK129" s="146">
        <v>301000</v>
      </c>
      <c r="AL129" s="138">
        <f t="shared" si="33"/>
        <v>301000</v>
      </c>
      <c r="AM129" s="160"/>
      <c r="AN129" s="146"/>
      <c r="AO129" s="146"/>
      <c r="AP129" s="146"/>
      <c r="AQ129" s="146"/>
      <c r="AR129" s="138">
        <f t="shared" si="34"/>
        <v>0</v>
      </c>
      <c r="AS129" s="205"/>
      <c r="AT129" s="146"/>
      <c r="AU129" s="146"/>
      <c r="AV129" s="146"/>
      <c r="AW129" s="146">
        <v>84000</v>
      </c>
      <c r="AX129" s="138">
        <f t="shared" si="35"/>
        <v>84000</v>
      </c>
      <c r="AY129" s="160"/>
      <c r="AZ129" s="146"/>
      <c r="BA129" s="146"/>
      <c r="BB129" s="146"/>
      <c r="BC129" s="146"/>
      <c r="BD129" s="138">
        <f t="shared" si="36"/>
        <v>0</v>
      </c>
      <c r="BE129" s="160"/>
      <c r="BF129" s="146"/>
      <c r="BG129" s="146"/>
      <c r="BH129" s="146"/>
      <c r="BI129" s="146"/>
      <c r="BJ129" s="138">
        <f t="shared" si="56"/>
        <v>0</v>
      </c>
      <c r="BK129" s="160"/>
      <c r="BL129" s="146"/>
      <c r="BM129" s="146"/>
      <c r="BN129" s="146"/>
      <c r="BO129" s="146"/>
      <c r="BP129" s="138">
        <f t="shared" si="37"/>
        <v>0</v>
      </c>
      <c r="BQ129" s="160"/>
      <c r="BR129" s="146"/>
      <c r="BS129" s="146"/>
      <c r="BT129" s="146"/>
      <c r="BU129" s="146"/>
      <c r="BV129" s="138">
        <f t="shared" si="57"/>
        <v>0</v>
      </c>
      <c r="BW129" s="160"/>
      <c r="BX129" s="146"/>
      <c r="BY129" s="146"/>
      <c r="BZ129" s="146"/>
      <c r="CA129" s="146"/>
      <c r="CB129" s="138">
        <f t="shared" si="38"/>
        <v>0</v>
      </c>
      <c r="CC129" s="160"/>
      <c r="CD129" s="146"/>
      <c r="CE129" s="146"/>
      <c r="CF129" s="146"/>
      <c r="CG129" s="146"/>
      <c r="CH129" s="138">
        <f t="shared" si="52"/>
        <v>0</v>
      </c>
      <c r="CI129" s="160"/>
      <c r="CJ129" s="146"/>
      <c r="CK129" s="146"/>
      <c r="CL129" s="146"/>
      <c r="CM129" s="146"/>
      <c r="CN129" s="138">
        <f t="shared" si="39"/>
        <v>0</v>
      </c>
      <c r="CO129" s="172"/>
      <c r="CP129" s="137"/>
      <c r="CQ129" s="137"/>
      <c r="CR129" s="137"/>
      <c r="CS129" s="137"/>
      <c r="CT129" s="138">
        <f t="shared" si="58"/>
        <v>0</v>
      </c>
      <c r="CU129" s="160"/>
      <c r="CV129" s="146"/>
      <c r="CW129" s="146"/>
      <c r="CX129" s="146"/>
      <c r="CY129" s="146"/>
      <c r="CZ129" s="138">
        <f t="shared" si="40"/>
        <v>0</v>
      </c>
      <c r="DA129" s="172">
        <f t="shared" si="41"/>
        <v>0</v>
      </c>
      <c r="DB129" s="137">
        <f t="shared" si="42"/>
        <v>88725</v>
      </c>
      <c r="DC129" s="137">
        <f t="shared" si="43"/>
        <v>0</v>
      </c>
      <c r="DD129" s="137">
        <f t="shared" si="44"/>
        <v>0</v>
      </c>
      <c r="DE129" s="137">
        <f t="shared" si="45"/>
        <v>385000</v>
      </c>
      <c r="DF129" s="173">
        <f t="shared" si="46"/>
        <v>473725</v>
      </c>
      <c r="DG129" s="172">
        <f t="shared" si="47"/>
        <v>0</v>
      </c>
      <c r="DH129" s="137">
        <f t="shared" si="48"/>
        <v>0</v>
      </c>
      <c r="DI129" s="137">
        <f t="shared" si="49"/>
        <v>0</v>
      </c>
      <c r="DJ129" s="137">
        <f t="shared" si="50"/>
        <v>0</v>
      </c>
      <c r="DK129" s="137">
        <f t="shared" si="51"/>
        <v>0</v>
      </c>
      <c r="DL129" s="173">
        <f t="shared" si="59"/>
        <v>0</v>
      </c>
      <c r="DM129" s="140"/>
      <c r="DN129" s="220"/>
      <c r="DO129" s="220"/>
      <c r="DP129" s="220"/>
      <c r="DQ129" s="140"/>
      <c r="DR129" s="141"/>
      <c r="DS129" s="142"/>
      <c r="DT129" s="146"/>
      <c r="DU129" s="142"/>
      <c r="DV129" s="144"/>
      <c r="DW129" s="145"/>
      <c r="DX129" s="142"/>
      <c r="DY129" s="144"/>
      <c r="EA129" s="172"/>
      <c r="EB129" s="137"/>
      <c r="EC129" s="137"/>
      <c r="ED129" s="512"/>
      <c r="EE129" s="513"/>
      <c r="EG129" s="495"/>
      <c r="EH129" s="76"/>
      <c r="EI129" s="466"/>
      <c r="EJ129" s="76"/>
      <c r="EK129" s="500"/>
      <c r="EL129" s="81"/>
      <c r="EM129" s="76"/>
      <c r="EN129" s="76"/>
      <c r="EO129" s="76"/>
      <c r="EP129" s="496"/>
      <c r="EQ129" s="81"/>
      <c r="ER129" s="76"/>
      <c r="ES129" s="76"/>
      <c r="ET129" s="76"/>
      <c r="EU129" s="496"/>
    </row>
    <row r="130" spans="1:151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53"/>
        <v>0</v>
      </c>
      <c r="O130" s="366"/>
      <c r="P130" s="174"/>
      <c r="Q130" s="174"/>
      <c r="R130" s="174"/>
      <c r="S130" s="174"/>
      <c r="T130" s="367">
        <f t="shared" ref="T130:T194" si="60">SUM(O130:S130)</f>
        <v>0</v>
      </c>
      <c r="U130" s="172"/>
      <c r="V130" s="137"/>
      <c r="W130" s="137"/>
      <c r="X130" s="137"/>
      <c r="Y130" s="137"/>
      <c r="Z130" s="138">
        <f t="shared" si="54"/>
        <v>0</v>
      </c>
      <c r="AA130" s="160"/>
      <c r="AB130" s="146"/>
      <c r="AC130" s="146"/>
      <c r="AD130" s="146"/>
      <c r="AE130" s="146"/>
      <c r="AF130" s="138">
        <f t="shared" si="55"/>
        <v>0</v>
      </c>
      <c r="AG130" s="160"/>
      <c r="AH130" s="146"/>
      <c r="AI130" s="146"/>
      <c r="AJ130" s="146"/>
      <c r="AK130" s="146"/>
      <c r="AL130" s="138">
        <f t="shared" ref="AL130:AL193" si="61">SUM(AG130:AK130)</f>
        <v>0</v>
      </c>
      <c r="AM130" s="160"/>
      <c r="AN130" s="146"/>
      <c r="AO130" s="146"/>
      <c r="AP130" s="146"/>
      <c r="AQ130" s="146"/>
      <c r="AR130" s="138">
        <f t="shared" ref="AR130:AR193" si="62">SUM(AM130:AQ130)</f>
        <v>0</v>
      </c>
      <c r="AS130" s="205"/>
      <c r="AT130" s="146"/>
      <c r="AU130" s="146"/>
      <c r="AV130" s="146"/>
      <c r="AW130" s="146"/>
      <c r="AX130" s="138">
        <f t="shared" ref="AX130:AX194" si="63">SUM(AS130:AW130)</f>
        <v>0</v>
      </c>
      <c r="AY130" s="160"/>
      <c r="AZ130" s="146"/>
      <c r="BA130" s="146"/>
      <c r="BB130" s="146"/>
      <c r="BC130" s="146"/>
      <c r="BD130" s="138">
        <f t="shared" ref="BD130:BD193" si="64">SUM(AY130:BC130)</f>
        <v>0</v>
      </c>
      <c r="BE130" s="160"/>
      <c r="BF130" s="146"/>
      <c r="BG130" s="146"/>
      <c r="BH130" s="146"/>
      <c r="BI130" s="146"/>
      <c r="BJ130" s="138">
        <f t="shared" si="56"/>
        <v>0</v>
      </c>
      <c r="BK130" s="160"/>
      <c r="BL130" s="146"/>
      <c r="BM130" s="146"/>
      <c r="BN130" s="146"/>
      <c r="BO130" s="146"/>
      <c r="BP130" s="138">
        <f t="shared" ref="BP130:BP193" si="65">SUM(BK130:BO130)</f>
        <v>0</v>
      </c>
      <c r="BQ130" s="160"/>
      <c r="BR130" s="146"/>
      <c r="BS130" s="146"/>
      <c r="BT130" s="146"/>
      <c r="BU130" s="146"/>
      <c r="BV130" s="138">
        <f t="shared" si="57"/>
        <v>0</v>
      </c>
      <c r="BW130" s="160"/>
      <c r="BX130" s="146"/>
      <c r="BY130" s="146"/>
      <c r="BZ130" s="146"/>
      <c r="CA130" s="146"/>
      <c r="CB130" s="138">
        <f t="shared" ref="CB130:CB193" si="66">SUM(BW130:CA130)</f>
        <v>0</v>
      </c>
      <c r="CC130" s="160"/>
      <c r="CD130" s="146"/>
      <c r="CE130" s="146"/>
      <c r="CF130" s="146"/>
      <c r="CG130" s="146"/>
      <c r="CH130" s="138">
        <f t="shared" si="52"/>
        <v>0</v>
      </c>
      <c r="CI130" s="160"/>
      <c r="CJ130" s="146"/>
      <c r="CK130" s="146"/>
      <c r="CL130" s="146"/>
      <c r="CM130" s="146"/>
      <c r="CN130" s="138">
        <f t="shared" ref="CN130:CN193" si="67">SUM(CI130:CM130)</f>
        <v>0</v>
      </c>
      <c r="CO130" s="172"/>
      <c r="CP130" s="137"/>
      <c r="CQ130" s="137"/>
      <c r="CR130" s="137"/>
      <c r="CS130" s="137"/>
      <c r="CT130" s="138">
        <f t="shared" si="58"/>
        <v>0</v>
      </c>
      <c r="CU130" s="160"/>
      <c r="CV130" s="146"/>
      <c r="CW130" s="146"/>
      <c r="CX130" s="146"/>
      <c r="CY130" s="146"/>
      <c r="CZ130" s="138">
        <f t="shared" ref="CZ130:CZ193" si="68">SUM(CU130:CY130)</f>
        <v>0</v>
      </c>
      <c r="DA130" s="172">
        <f t="shared" ref="DA130:DA193" si="69">I130+U130+AG130+AS130+BE130+BQ130+CC130+CO130</f>
        <v>0</v>
      </c>
      <c r="DB130" s="137">
        <f t="shared" ref="DB130:DB193" si="70">J130+V130+AH130+AT130+BF130+BR130+CD130+CP130</f>
        <v>0</v>
      </c>
      <c r="DC130" s="137">
        <f t="shared" ref="DC130:DC193" si="71">K130+W130+AI130+AU130+BG130+BS130+CE130+CQ130</f>
        <v>0</v>
      </c>
      <c r="DD130" s="137">
        <f t="shared" ref="DD130:DD193" si="72">L130+X130+AJ130+AV130+BH130+BT130+CF130+CR130</f>
        <v>0</v>
      </c>
      <c r="DE130" s="137">
        <f t="shared" ref="DE130:DE193" si="73">M130+Y130+AK130+AW130+BI130+BU130+CG130+CS130</f>
        <v>0</v>
      </c>
      <c r="DF130" s="173">
        <f t="shared" ref="DF130:DF193" si="74">SUM(DA130:DE130)</f>
        <v>0</v>
      </c>
      <c r="DG130" s="172">
        <f t="shared" ref="DG130:DG193" si="75">O130+AA130+AM130+AY130+BK130+BW130+CI130+CU130</f>
        <v>0</v>
      </c>
      <c r="DH130" s="137">
        <f t="shared" ref="DH130:DH193" si="76">P130+AB130+AN130+AZ130+BL130+BX130+CJ130+CV130</f>
        <v>0</v>
      </c>
      <c r="DI130" s="137">
        <f t="shared" ref="DI130:DI193" si="77">Q130+AC130+AO130+BA130+BM130+BY130+CK130+CW130</f>
        <v>0</v>
      </c>
      <c r="DJ130" s="137">
        <f t="shared" ref="DJ130:DJ193" si="78">R130+AD130+AP130+BB130+BN130+BZ130+CL130+CX130</f>
        <v>0</v>
      </c>
      <c r="DK130" s="137">
        <f t="shared" ref="DK130:DK193" si="79">S130+AE130+AQ130+BC130+BO130+CA130+CM130+CY130</f>
        <v>0</v>
      </c>
      <c r="DL130" s="173">
        <f t="shared" si="59"/>
        <v>0</v>
      </c>
      <c r="DM130" s="140"/>
      <c r="DN130" s="220"/>
      <c r="DO130" s="220"/>
      <c r="DP130" s="220"/>
      <c r="DQ130" s="140"/>
      <c r="DR130" s="141"/>
      <c r="DS130" s="142"/>
      <c r="DT130" s="146"/>
      <c r="DU130" s="142"/>
      <c r="DV130" s="144"/>
      <c r="DW130" s="145"/>
      <c r="DX130" s="142"/>
      <c r="DY130" s="144"/>
      <c r="EA130" s="172"/>
      <c r="EB130" s="137"/>
      <c r="EC130" s="137"/>
      <c r="ED130" s="512"/>
      <c r="EE130" s="513"/>
      <c r="EG130" s="495"/>
      <c r="EH130" s="76"/>
      <c r="EI130" s="466"/>
      <c r="EJ130" s="76"/>
      <c r="EK130" s="500"/>
      <c r="EL130" s="81"/>
      <c r="EM130" s="76"/>
      <c r="EN130" s="76"/>
      <c r="EO130" s="76"/>
      <c r="EP130" s="496"/>
      <c r="EQ130" s="81"/>
      <c r="ER130" s="76"/>
      <c r="ES130" s="76"/>
      <c r="ET130" s="76"/>
      <c r="EU130" s="496"/>
    </row>
    <row r="131" spans="1:151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53"/>
        <v>0</v>
      </c>
      <c r="O131" s="366"/>
      <c r="P131" s="174"/>
      <c r="Q131" s="174"/>
      <c r="R131" s="174"/>
      <c r="S131" s="174"/>
      <c r="T131" s="367">
        <f t="shared" si="60"/>
        <v>0</v>
      </c>
      <c r="U131" s="172"/>
      <c r="V131" s="137"/>
      <c r="W131" s="137"/>
      <c r="X131" s="137"/>
      <c r="Y131" s="137">
        <v>64000</v>
      </c>
      <c r="Z131" s="138">
        <f t="shared" si="54"/>
        <v>64000</v>
      </c>
      <c r="AA131" s="160"/>
      <c r="AB131" s="146"/>
      <c r="AC131" s="146"/>
      <c r="AD131" s="146"/>
      <c r="AE131" s="146"/>
      <c r="AF131" s="138">
        <f t="shared" si="55"/>
        <v>0</v>
      </c>
      <c r="AG131" s="160"/>
      <c r="AH131" s="146"/>
      <c r="AI131" s="146"/>
      <c r="AJ131" s="146"/>
      <c r="AK131" s="146"/>
      <c r="AL131" s="138">
        <f t="shared" si="61"/>
        <v>0</v>
      </c>
      <c r="AM131" s="160"/>
      <c r="AN131" s="146"/>
      <c r="AO131" s="146"/>
      <c r="AP131" s="146"/>
      <c r="AQ131" s="146"/>
      <c r="AR131" s="138">
        <f t="shared" si="62"/>
        <v>0</v>
      </c>
      <c r="AS131" s="205"/>
      <c r="AT131" s="146"/>
      <c r="AU131" s="146"/>
      <c r="AV131" s="146"/>
      <c r="AW131" s="146"/>
      <c r="AX131" s="138">
        <f t="shared" si="63"/>
        <v>0</v>
      </c>
      <c r="AY131" s="160"/>
      <c r="AZ131" s="146"/>
      <c r="BA131" s="146"/>
      <c r="BB131" s="146"/>
      <c r="BC131" s="146"/>
      <c r="BD131" s="138">
        <f t="shared" si="64"/>
        <v>0</v>
      </c>
      <c r="BE131" s="160"/>
      <c r="BF131" s="146"/>
      <c r="BG131" s="146"/>
      <c r="BH131" s="146"/>
      <c r="BI131" s="146"/>
      <c r="BJ131" s="138">
        <f t="shared" si="56"/>
        <v>0</v>
      </c>
      <c r="BK131" s="160"/>
      <c r="BL131" s="146"/>
      <c r="BM131" s="146"/>
      <c r="BN131" s="146"/>
      <c r="BO131" s="146"/>
      <c r="BP131" s="138">
        <f t="shared" si="65"/>
        <v>0</v>
      </c>
      <c r="BQ131" s="160"/>
      <c r="BR131" s="146"/>
      <c r="BS131" s="146"/>
      <c r="BT131" s="146"/>
      <c r="BU131" s="146"/>
      <c r="BV131" s="138">
        <f t="shared" si="57"/>
        <v>0</v>
      </c>
      <c r="BW131" s="160"/>
      <c r="BX131" s="146"/>
      <c r="BY131" s="146"/>
      <c r="BZ131" s="146"/>
      <c r="CA131" s="146"/>
      <c r="CB131" s="138">
        <f t="shared" si="66"/>
        <v>0</v>
      </c>
      <c r="CC131" s="160"/>
      <c r="CD131" s="146"/>
      <c r="CE131" s="146"/>
      <c r="CF131" s="146"/>
      <c r="CG131" s="146"/>
      <c r="CH131" s="138">
        <f t="shared" ref="CH131:CH195" si="80">SUM(CC131:CG131)</f>
        <v>0</v>
      </c>
      <c r="CI131" s="160"/>
      <c r="CJ131" s="146"/>
      <c r="CK131" s="146"/>
      <c r="CL131" s="146"/>
      <c r="CM131" s="146"/>
      <c r="CN131" s="138">
        <f t="shared" si="67"/>
        <v>0</v>
      </c>
      <c r="CO131" s="172"/>
      <c r="CP131" s="137"/>
      <c r="CQ131" s="137"/>
      <c r="CR131" s="137"/>
      <c r="CS131" s="137"/>
      <c r="CT131" s="138">
        <f t="shared" si="58"/>
        <v>0</v>
      </c>
      <c r="CU131" s="160"/>
      <c r="CV131" s="146"/>
      <c r="CW131" s="146"/>
      <c r="CX131" s="146"/>
      <c r="CY131" s="146"/>
      <c r="CZ131" s="138">
        <f t="shared" si="68"/>
        <v>0</v>
      </c>
      <c r="DA131" s="172">
        <f t="shared" si="69"/>
        <v>0</v>
      </c>
      <c r="DB131" s="137">
        <f t="shared" si="70"/>
        <v>0</v>
      </c>
      <c r="DC131" s="137">
        <f t="shared" si="71"/>
        <v>0</v>
      </c>
      <c r="DD131" s="137">
        <f t="shared" si="72"/>
        <v>0</v>
      </c>
      <c r="DE131" s="137">
        <f t="shared" si="73"/>
        <v>64000</v>
      </c>
      <c r="DF131" s="173">
        <f t="shared" si="74"/>
        <v>64000</v>
      </c>
      <c r="DG131" s="172">
        <f t="shared" si="75"/>
        <v>0</v>
      </c>
      <c r="DH131" s="137">
        <f t="shared" si="76"/>
        <v>0</v>
      </c>
      <c r="DI131" s="137">
        <f t="shared" si="77"/>
        <v>0</v>
      </c>
      <c r="DJ131" s="137">
        <f t="shared" si="78"/>
        <v>0</v>
      </c>
      <c r="DK131" s="137">
        <f t="shared" si="79"/>
        <v>0</v>
      </c>
      <c r="DL131" s="173">
        <f t="shared" si="59"/>
        <v>0</v>
      </c>
      <c r="DM131" s="140"/>
      <c r="DN131" s="220"/>
      <c r="DO131" s="220"/>
      <c r="DP131" s="220"/>
      <c r="DQ131" s="140"/>
      <c r="DR131" s="141"/>
      <c r="DS131" s="142"/>
      <c r="DT131" s="146"/>
      <c r="DU131" s="142"/>
      <c r="DV131" s="144"/>
      <c r="DW131" s="145"/>
      <c r="DX131" s="142"/>
      <c r="DY131" s="144"/>
      <c r="EA131" s="172"/>
      <c r="EB131" s="137"/>
      <c r="EC131" s="137"/>
      <c r="ED131" s="512"/>
      <c r="EE131" s="513"/>
      <c r="EG131" s="495"/>
      <c r="EH131" s="76"/>
      <c r="EI131" s="466"/>
      <c r="EJ131" s="76"/>
      <c r="EK131" s="500"/>
      <c r="EL131" s="81"/>
      <c r="EM131" s="76"/>
      <c r="EN131" s="76"/>
      <c r="EO131" s="76"/>
      <c r="EP131" s="496"/>
      <c r="EQ131" s="81"/>
      <c r="ER131" s="76"/>
      <c r="ES131" s="76"/>
      <c r="ET131" s="76"/>
      <c r="EU131" s="496"/>
    </row>
    <row r="132" spans="1:151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53"/>
        <v>0</v>
      </c>
      <c r="O132" s="366"/>
      <c r="P132" s="174"/>
      <c r="Q132" s="174"/>
      <c r="R132" s="174"/>
      <c r="S132" s="174"/>
      <c r="T132" s="367">
        <f t="shared" si="60"/>
        <v>0</v>
      </c>
      <c r="U132" s="172"/>
      <c r="V132" s="137"/>
      <c r="W132" s="137"/>
      <c r="X132" s="137"/>
      <c r="Y132" s="137">
        <v>48000</v>
      </c>
      <c r="Z132" s="138">
        <f t="shared" si="54"/>
        <v>48000</v>
      </c>
      <c r="AA132" s="160"/>
      <c r="AB132" s="146"/>
      <c r="AC132" s="146"/>
      <c r="AD132" s="146"/>
      <c r="AE132" s="146"/>
      <c r="AF132" s="138">
        <f t="shared" si="55"/>
        <v>0</v>
      </c>
      <c r="AG132" s="160"/>
      <c r="AH132" s="146"/>
      <c r="AI132" s="146"/>
      <c r="AJ132" s="146"/>
      <c r="AK132" s="146"/>
      <c r="AL132" s="138">
        <f t="shared" si="61"/>
        <v>0</v>
      </c>
      <c r="AM132" s="160"/>
      <c r="AN132" s="146"/>
      <c r="AO132" s="146"/>
      <c r="AP132" s="146"/>
      <c r="AQ132" s="146"/>
      <c r="AR132" s="138">
        <f t="shared" si="62"/>
        <v>0</v>
      </c>
      <c r="AS132" s="205"/>
      <c r="AT132" s="146"/>
      <c r="AU132" s="146"/>
      <c r="AV132" s="146"/>
      <c r="AW132" s="146"/>
      <c r="AX132" s="138">
        <f t="shared" si="63"/>
        <v>0</v>
      </c>
      <c r="AY132" s="160"/>
      <c r="AZ132" s="146"/>
      <c r="BA132" s="146"/>
      <c r="BB132" s="146"/>
      <c r="BC132" s="146"/>
      <c r="BD132" s="138">
        <f t="shared" si="64"/>
        <v>0</v>
      </c>
      <c r="BE132" s="160"/>
      <c r="BF132" s="146"/>
      <c r="BG132" s="146"/>
      <c r="BH132" s="146"/>
      <c r="BI132" s="146"/>
      <c r="BJ132" s="138">
        <f t="shared" si="56"/>
        <v>0</v>
      </c>
      <c r="BK132" s="160"/>
      <c r="BL132" s="146"/>
      <c r="BM132" s="146"/>
      <c r="BN132" s="146"/>
      <c r="BO132" s="146"/>
      <c r="BP132" s="138">
        <f t="shared" si="65"/>
        <v>0</v>
      </c>
      <c r="BQ132" s="160"/>
      <c r="BR132" s="146"/>
      <c r="BS132" s="146"/>
      <c r="BT132" s="146"/>
      <c r="BU132" s="146"/>
      <c r="BV132" s="138">
        <f t="shared" si="57"/>
        <v>0</v>
      </c>
      <c r="BW132" s="160"/>
      <c r="BX132" s="146"/>
      <c r="BY132" s="146"/>
      <c r="BZ132" s="146"/>
      <c r="CA132" s="146"/>
      <c r="CB132" s="138">
        <f t="shared" si="66"/>
        <v>0</v>
      </c>
      <c r="CC132" s="160"/>
      <c r="CD132" s="146"/>
      <c r="CE132" s="146"/>
      <c r="CF132" s="146"/>
      <c r="CG132" s="146"/>
      <c r="CH132" s="138">
        <f t="shared" si="80"/>
        <v>0</v>
      </c>
      <c r="CI132" s="160"/>
      <c r="CJ132" s="146"/>
      <c r="CK132" s="146"/>
      <c r="CL132" s="146"/>
      <c r="CM132" s="146"/>
      <c r="CN132" s="138">
        <f t="shared" si="67"/>
        <v>0</v>
      </c>
      <c r="CO132" s="172"/>
      <c r="CP132" s="137"/>
      <c r="CQ132" s="137"/>
      <c r="CR132" s="137"/>
      <c r="CS132" s="137"/>
      <c r="CT132" s="138">
        <f t="shared" si="58"/>
        <v>0</v>
      </c>
      <c r="CU132" s="160"/>
      <c r="CV132" s="146"/>
      <c r="CW132" s="146"/>
      <c r="CX132" s="146"/>
      <c r="CY132" s="146"/>
      <c r="CZ132" s="138">
        <f t="shared" si="68"/>
        <v>0</v>
      </c>
      <c r="DA132" s="172">
        <f t="shared" si="69"/>
        <v>0</v>
      </c>
      <c r="DB132" s="137">
        <f t="shared" si="70"/>
        <v>0</v>
      </c>
      <c r="DC132" s="137">
        <f t="shared" si="71"/>
        <v>0</v>
      </c>
      <c r="DD132" s="137">
        <f t="shared" si="72"/>
        <v>0</v>
      </c>
      <c r="DE132" s="137">
        <f t="shared" si="73"/>
        <v>48000</v>
      </c>
      <c r="DF132" s="173">
        <f t="shared" si="74"/>
        <v>48000</v>
      </c>
      <c r="DG132" s="172">
        <f t="shared" si="75"/>
        <v>0</v>
      </c>
      <c r="DH132" s="137">
        <f t="shared" si="76"/>
        <v>0</v>
      </c>
      <c r="DI132" s="137">
        <f t="shared" si="77"/>
        <v>0</v>
      </c>
      <c r="DJ132" s="137">
        <f t="shared" si="78"/>
        <v>0</v>
      </c>
      <c r="DK132" s="137">
        <f t="shared" si="79"/>
        <v>0</v>
      </c>
      <c r="DL132" s="173">
        <f t="shared" si="59"/>
        <v>0</v>
      </c>
      <c r="DM132" s="140"/>
      <c r="DN132" s="220"/>
      <c r="DO132" s="220"/>
      <c r="DP132" s="220"/>
      <c r="DQ132" s="140"/>
      <c r="DR132" s="141"/>
      <c r="DS132" s="142"/>
      <c r="DT132" s="146"/>
      <c r="DU132" s="142"/>
      <c r="DV132" s="144"/>
      <c r="DW132" s="145"/>
      <c r="DX132" s="142"/>
      <c r="DY132" s="144"/>
      <c r="EA132" s="172"/>
      <c r="EB132" s="137"/>
      <c r="EC132" s="137"/>
      <c r="ED132" s="512"/>
      <c r="EE132" s="513"/>
      <c r="EG132" s="495"/>
      <c r="EH132" s="76"/>
      <c r="EI132" s="466"/>
      <c r="EJ132" s="76"/>
      <c r="EK132" s="500"/>
      <c r="EL132" s="81"/>
      <c r="EM132" s="76"/>
      <c r="EN132" s="76"/>
      <c r="EO132" s="76"/>
      <c r="EP132" s="496"/>
      <c r="EQ132" s="81"/>
      <c r="ER132" s="76"/>
      <c r="ES132" s="76"/>
      <c r="ET132" s="76"/>
      <c r="EU132" s="496"/>
    </row>
    <row r="133" spans="1:151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53"/>
        <v>0</v>
      </c>
      <c r="O133" s="366"/>
      <c r="P133" s="174"/>
      <c r="Q133" s="174"/>
      <c r="R133" s="174"/>
      <c r="S133" s="174"/>
      <c r="T133" s="367">
        <f t="shared" si="60"/>
        <v>0</v>
      </c>
      <c r="U133" s="172"/>
      <c r="V133" s="137"/>
      <c r="W133" s="137"/>
      <c r="X133" s="137"/>
      <c r="Y133" s="137">
        <v>32000</v>
      </c>
      <c r="Z133" s="138">
        <f t="shared" si="54"/>
        <v>32000</v>
      </c>
      <c r="AA133" s="160"/>
      <c r="AB133" s="146"/>
      <c r="AC133" s="146"/>
      <c r="AD133" s="146"/>
      <c r="AE133" s="146"/>
      <c r="AF133" s="138">
        <f t="shared" si="55"/>
        <v>0</v>
      </c>
      <c r="AG133" s="160"/>
      <c r="AH133" s="146"/>
      <c r="AI133" s="146"/>
      <c r="AJ133" s="146"/>
      <c r="AK133" s="146"/>
      <c r="AL133" s="138">
        <f t="shared" si="61"/>
        <v>0</v>
      </c>
      <c r="AM133" s="160"/>
      <c r="AN133" s="146"/>
      <c r="AO133" s="146"/>
      <c r="AP133" s="146"/>
      <c r="AQ133" s="146"/>
      <c r="AR133" s="138">
        <f t="shared" si="62"/>
        <v>0</v>
      </c>
      <c r="AS133" s="205"/>
      <c r="AT133" s="146"/>
      <c r="AU133" s="146"/>
      <c r="AV133" s="146"/>
      <c r="AW133" s="146"/>
      <c r="AX133" s="138">
        <f t="shared" si="63"/>
        <v>0</v>
      </c>
      <c r="AY133" s="160"/>
      <c r="AZ133" s="146"/>
      <c r="BA133" s="146"/>
      <c r="BB133" s="146"/>
      <c r="BC133" s="146"/>
      <c r="BD133" s="138">
        <f t="shared" si="64"/>
        <v>0</v>
      </c>
      <c r="BE133" s="160"/>
      <c r="BF133" s="146"/>
      <c r="BG133" s="146"/>
      <c r="BH133" s="146"/>
      <c r="BI133" s="146"/>
      <c r="BJ133" s="138">
        <f t="shared" si="56"/>
        <v>0</v>
      </c>
      <c r="BK133" s="160"/>
      <c r="BL133" s="146"/>
      <c r="BM133" s="146"/>
      <c r="BN133" s="146"/>
      <c r="BO133" s="146"/>
      <c r="BP133" s="138">
        <f t="shared" si="65"/>
        <v>0</v>
      </c>
      <c r="BQ133" s="160"/>
      <c r="BR133" s="146"/>
      <c r="BS133" s="146"/>
      <c r="BT133" s="146"/>
      <c r="BU133" s="146"/>
      <c r="BV133" s="138">
        <f t="shared" si="57"/>
        <v>0</v>
      </c>
      <c r="BW133" s="160"/>
      <c r="BX133" s="146"/>
      <c r="BY133" s="146"/>
      <c r="BZ133" s="146"/>
      <c r="CA133" s="146"/>
      <c r="CB133" s="138">
        <f t="shared" si="66"/>
        <v>0</v>
      </c>
      <c r="CC133" s="160"/>
      <c r="CD133" s="146"/>
      <c r="CE133" s="146"/>
      <c r="CF133" s="146"/>
      <c r="CG133" s="146"/>
      <c r="CH133" s="138">
        <f t="shared" si="80"/>
        <v>0</v>
      </c>
      <c r="CI133" s="160"/>
      <c r="CJ133" s="146"/>
      <c r="CK133" s="146"/>
      <c r="CL133" s="146"/>
      <c r="CM133" s="146"/>
      <c r="CN133" s="138">
        <f t="shared" si="67"/>
        <v>0</v>
      </c>
      <c r="CO133" s="172"/>
      <c r="CP133" s="137"/>
      <c r="CQ133" s="137"/>
      <c r="CR133" s="137"/>
      <c r="CS133" s="137"/>
      <c r="CT133" s="138">
        <f t="shared" si="58"/>
        <v>0</v>
      </c>
      <c r="CU133" s="160"/>
      <c r="CV133" s="146"/>
      <c r="CW133" s="146"/>
      <c r="CX133" s="146"/>
      <c r="CY133" s="146"/>
      <c r="CZ133" s="138">
        <f t="shared" si="68"/>
        <v>0</v>
      </c>
      <c r="DA133" s="172">
        <f t="shared" si="69"/>
        <v>0</v>
      </c>
      <c r="DB133" s="137">
        <f t="shared" si="70"/>
        <v>0</v>
      </c>
      <c r="DC133" s="137">
        <f t="shared" si="71"/>
        <v>0</v>
      </c>
      <c r="DD133" s="137">
        <f t="shared" si="72"/>
        <v>0</v>
      </c>
      <c r="DE133" s="137">
        <f t="shared" si="73"/>
        <v>32000</v>
      </c>
      <c r="DF133" s="173">
        <f t="shared" si="74"/>
        <v>32000</v>
      </c>
      <c r="DG133" s="172">
        <f t="shared" si="75"/>
        <v>0</v>
      </c>
      <c r="DH133" s="137">
        <f t="shared" si="76"/>
        <v>0</v>
      </c>
      <c r="DI133" s="137">
        <f t="shared" si="77"/>
        <v>0</v>
      </c>
      <c r="DJ133" s="137">
        <f t="shared" si="78"/>
        <v>0</v>
      </c>
      <c r="DK133" s="137">
        <f t="shared" si="79"/>
        <v>0</v>
      </c>
      <c r="DL133" s="173">
        <f t="shared" si="59"/>
        <v>0</v>
      </c>
      <c r="DM133" s="140"/>
      <c r="DN133" s="220"/>
      <c r="DO133" s="220"/>
      <c r="DP133" s="220"/>
      <c r="DQ133" s="140"/>
      <c r="DR133" s="141"/>
      <c r="DS133" s="142"/>
      <c r="DT133" s="146"/>
      <c r="DU133" s="142"/>
      <c r="DV133" s="144"/>
      <c r="DW133" s="145"/>
      <c r="DX133" s="142"/>
      <c r="DY133" s="144"/>
      <c r="EA133" s="172"/>
      <c r="EB133" s="137"/>
      <c r="EC133" s="137"/>
      <c r="ED133" s="512"/>
      <c r="EE133" s="513"/>
      <c r="EG133" s="495"/>
      <c r="EH133" s="76"/>
      <c r="EI133" s="466"/>
      <c r="EJ133" s="76"/>
      <c r="EK133" s="500"/>
      <c r="EL133" s="81"/>
      <c r="EM133" s="76"/>
      <c r="EN133" s="76"/>
      <c r="EO133" s="76"/>
      <c r="EP133" s="496"/>
      <c r="EQ133" s="81"/>
      <c r="ER133" s="76"/>
      <c r="ES133" s="76"/>
      <c r="ET133" s="76"/>
      <c r="EU133" s="496"/>
    </row>
    <row r="134" spans="1:151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53"/>
        <v>55900</v>
      </c>
      <c r="O134" s="366"/>
      <c r="P134" s="174"/>
      <c r="Q134" s="174"/>
      <c r="R134" s="174"/>
      <c r="S134" s="174"/>
      <c r="T134" s="367">
        <f t="shared" si="60"/>
        <v>0</v>
      </c>
      <c r="U134" s="172"/>
      <c r="V134" s="137"/>
      <c r="W134" s="137"/>
      <c r="X134" s="137"/>
      <c r="Y134" s="137">
        <v>40000</v>
      </c>
      <c r="Z134" s="138">
        <f t="shared" si="54"/>
        <v>40000</v>
      </c>
      <c r="AA134" s="160"/>
      <c r="AB134" s="146"/>
      <c r="AC134" s="146"/>
      <c r="AD134" s="146"/>
      <c r="AE134" s="146"/>
      <c r="AF134" s="138">
        <f t="shared" si="55"/>
        <v>0</v>
      </c>
      <c r="AG134" s="160"/>
      <c r="AH134" s="146"/>
      <c r="AI134" s="146"/>
      <c r="AJ134" s="146"/>
      <c r="AK134" s="146">
        <v>41000</v>
      </c>
      <c r="AL134" s="138">
        <f t="shared" si="61"/>
        <v>41000</v>
      </c>
      <c r="AM134" s="160"/>
      <c r="AN134" s="146"/>
      <c r="AO134" s="146"/>
      <c r="AP134" s="146"/>
      <c r="AQ134" s="146"/>
      <c r="AR134" s="138">
        <f t="shared" si="62"/>
        <v>0</v>
      </c>
      <c r="AS134" s="205"/>
      <c r="AT134" s="146"/>
      <c r="AU134" s="146"/>
      <c r="AV134" s="146"/>
      <c r="AW134" s="146">
        <v>123000</v>
      </c>
      <c r="AX134" s="138">
        <f t="shared" si="63"/>
        <v>123000</v>
      </c>
      <c r="AY134" s="160"/>
      <c r="AZ134" s="146"/>
      <c r="BA134" s="146"/>
      <c r="BB134" s="146"/>
      <c r="BC134" s="146"/>
      <c r="BD134" s="138">
        <f t="shared" si="64"/>
        <v>0</v>
      </c>
      <c r="BE134" s="160"/>
      <c r="BF134" s="146"/>
      <c r="BG134" s="146"/>
      <c r="BH134" s="146"/>
      <c r="BI134" s="146"/>
      <c r="BJ134" s="138">
        <f t="shared" si="56"/>
        <v>0</v>
      </c>
      <c r="BK134" s="160"/>
      <c r="BL134" s="146"/>
      <c r="BM134" s="146"/>
      <c r="BN134" s="146"/>
      <c r="BO134" s="146"/>
      <c r="BP134" s="138">
        <f t="shared" si="65"/>
        <v>0</v>
      </c>
      <c r="BQ134" s="160"/>
      <c r="BR134" s="146"/>
      <c r="BS134" s="146"/>
      <c r="BT134" s="146"/>
      <c r="BU134" s="146"/>
      <c r="BV134" s="138">
        <f t="shared" si="57"/>
        <v>0</v>
      </c>
      <c r="BW134" s="160"/>
      <c r="BX134" s="146"/>
      <c r="BY134" s="146"/>
      <c r="BZ134" s="146"/>
      <c r="CA134" s="146"/>
      <c r="CB134" s="138">
        <f t="shared" si="66"/>
        <v>0</v>
      </c>
      <c r="CC134" s="160"/>
      <c r="CD134" s="146"/>
      <c r="CE134" s="146"/>
      <c r="CF134" s="146"/>
      <c r="CG134" s="146"/>
      <c r="CH134" s="138">
        <f t="shared" si="80"/>
        <v>0</v>
      </c>
      <c r="CI134" s="160"/>
      <c r="CJ134" s="146"/>
      <c r="CK134" s="146"/>
      <c r="CL134" s="146"/>
      <c r="CM134" s="146"/>
      <c r="CN134" s="138">
        <f t="shared" si="67"/>
        <v>0</v>
      </c>
      <c r="CO134" s="172"/>
      <c r="CP134" s="137"/>
      <c r="CQ134" s="137"/>
      <c r="CR134" s="137"/>
      <c r="CS134" s="137"/>
      <c r="CT134" s="138">
        <f t="shared" si="58"/>
        <v>0</v>
      </c>
      <c r="CU134" s="160"/>
      <c r="CV134" s="146"/>
      <c r="CW134" s="146"/>
      <c r="CX134" s="146"/>
      <c r="CY134" s="146"/>
      <c r="CZ134" s="138">
        <f t="shared" si="68"/>
        <v>0</v>
      </c>
      <c r="DA134" s="172">
        <f t="shared" si="69"/>
        <v>0</v>
      </c>
      <c r="DB134" s="137">
        <f t="shared" si="70"/>
        <v>55900</v>
      </c>
      <c r="DC134" s="137">
        <f t="shared" si="71"/>
        <v>0</v>
      </c>
      <c r="DD134" s="137">
        <f t="shared" si="72"/>
        <v>0</v>
      </c>
      <c r="DE134" s="137">
        <f t="shared" si="73"/>
        <v>204000</v>
      </c>
      <c r="DF134" s="173">
        <f t="shared" si="74"/>
        <v>259900</v>
      </c>
      <c r="DG134" s="172">
        <f t="shared" si="75"/>
        <v>0</v>
      </c>
      <c r="DH134" s="137">
        <f t="shared" si="76"/>
        <v>0</v>
      </c>
      <c r="DI134" s="137">
        <f t="shared" si="77"/>
        <v>0</v>
      </c>
      <c r="DJ134" s="137">
        <f t="shared" si="78"/>
        <v>0</v>
      </c>
      <c r="DK134" s="137">
        <f t="shared" si="79"/>
        <v>0</v>
      </c>
      <c r="DL134" s="173">
        <f t="shared" si="59"/>
        <v>0</v>
      </c>
      <c r="DM134" s="140"/>
      <c r="DN134" s="220"/>
      <c r="DO134" s="220"/>
      <c r="DP134" s="220"/>
      <c r="DQ134" s="140"/>
      <c r="DR134" s="141"/>
      <c r="DS134" s="142"/>
      <c r="DT134" s="146"/>
      <c r="DU134" s="142"/>
      <c r="DV134" s="144"/>
      <c r="DW134" s="145">
        <v>34392</v>
      </c>
      <c r="DX134" s="142" t="s">
        <v>5364</v>
      </c>
      <c r="DY134" s="144">
        <v>44680</v>
      </c>
      <c r="EA134" s="172"/>
      <c r="EB134" s="137"/>
      <c r="EC134" s="137"/>
      <c r="ED134" s="512"/>
      <c r="EE134" s="513"/>
      <c r="EG134" s="495"/>
      <c r="EH134" s="76"/>
      <c r="EI134" s="466"/>
      <c r="EJ134" s="76"/>
      <c r="EK134" s="500"/>
      <c r="EL134" s="81"/>
      <c r="EM134" s="76"/>
      <c r="EN134" s="76"/>
      <c r="EO134" s="76"/>
      <c r="EP134" s="496"/>
      <c r="EQ134" s="81"/>
      <c r="ER134" s="76"/>
      <c r="ES134" s="76"/>
      <c r="ET134" s="76"/>
      <c r="EU134" s="496"/>
    </row>
    <row r="135" spans="1:151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53"/>
        <v>45175</v>
      </c>
      <c r="O135" s="366"/>
      <c r="P135" s="174"/>
      <c r="Q135" s="174"/>
      <c r="R135" s="174"/>
      <c r="S135" s="174"/>
      <c r="T135" s="367">
        <f t="shared" si="60"/>
        <v>0</v>
      </c>
      <c r="U135" s="172"/>
      <c r="V135" s="137"/>
      <c r="W135" s="137"/>
      <c r="X135" s="137"/>
      <c r="Y135" s="137"/>
      <c r="Z135" s="138">
        <f t="shared" si="54"/>
        <v>0</v>
      </c>
      <c r="AA135" s="160"/>
      <c r="AB135" s="146"/>
      <c r="AC135" s="146"/>
      <c r="AD135" s="146"/>
      <c r="AE135" s="146"/>
      <c r="AF135" s="138">
        <f t="shared" si="55"/>
        <v>0</v>
      </c>
      <c r="AG135" s="160"/>
      <c r="AH135" s="146"/>
      <c r="AI135" s="146"/>
      <c r="AJ135" s="146"/>
      <c r="AK135" s="146">
        <v>83000</v>
      </c>
      <c r="AL135" s="138">
        <f t="shared" si="61"/>
        <v>83000</v>
      </c>
      <c r="AM135" s="160"/>
      <c r="AN135" s="146"/>
      <c r="AO135" s="146"/>
      <c r="AP135" s="146"/>
      <c r="AQ135" s="146"/>
      <c r="AR135" s="138">
        <f t="shared" si="62"/>
        <v>0</v>
      </c>
      <c r="AS135" s="205"/>
      <c r="AT135" s="146"/>
      <c r="AU135" s="146"/>
      <c r="AV135" s="146"/>
      <c r="AW135" s="146">
        <v>53000</v>
      </c>
      <c r="AX135" s="138">
        <f t="shared" si="63"/>
        <v>53000</v>
      </c>
      <c r="AY135" s="160"/>
      <c r="AZ135" s="146"/>
      <c r="BA135" s="146"/>
      <c r="BB135" s="146"/>
      <c r="BC135" s="146"/>
      <c r="BD135" s="138">
        <f t="shared" si="64"/>
        <v>0</v>
      </c>
      <c r="BE135" s="160"/>
      <c r="BF135" s="146"/>
      <c r="BG135" s="146"/>
      <c r="BH135" s="146"/>
      <c r="BI135" s="146"/>
      <c r="BJ135" s="138">
        <f t="shared" si="56"/>
        <v>0</v>
      </c>
      <c r="BK135" s="160"/>
      <c r="BL135" s="146"/>
      <c r="BM135" s="146"/>
      <c r="BN135" s="146"/>
      <c r="BO135" s="146"/>
      <c r="BP135" s="138">
        <f t="shared" si="65"/>
        <v>0</v>
      </c>
      <c r="BQ135" s="160"/>
      <c r="BR135" s="146"/>
      <c r="BS135" s="146"/>
      <c r="BT135" s="146"/>
      <c r="BU135" s="146"/>
      <c r="BV135" s="138">
        <f t="shared" si="57"/>
        <v>0</v>
      </c>
      <c r="BW135" s="160"/>
      <c r="BX135" s="146"/>
      <c r="BY135" s="146"/>
      <c r="BZ135" s="146"/>
      <c r="CA135" s="146"/>
      <c r="CB135" s="138">
        <f t="shared" si="66"/>
        <v>0</v>
      </c>
      <c r="CC135" s="160"/>
      <c r="CD135" s="146"/>
      <c r="CE135" s="146"/>
      <c r="CF135" s="146"/>
      <c r="CG135" s="146"/>
      <c r="CH135" s="138">
        <f t="shared" si="80"/>
        <v>0</v>
      </c>
      <c r="CI135" s="160"/>
      <c r="CJ135" s="146"/>
      <c r="CK135" s="146"/>
      <c r="CL135" s="146"/>
      <c r="CM135" s="146"/>
      <c r="CN135" s="138">
        <f t="shared" si="67"/>
        <v>0</v>
      </c>
      <c r="CO135" s="172"/>
      <c r="CP135" s="137"/>
      <c r="CQ135" s="137"/>
      <c r="CR135" s="137"/>
      <c r="CS135" s="137"/>
      <c r="CT135" s="138">
        <f t="shared" si="58"/>
        <v>0</v>
      </c>
      <c r="CU135" s="160"/>
      <c r="CV135" s="146"/>
      <c r="CW135" s="146"/>
      <c r="CX135" s="146"/>
      <c r="CY135" s="146"/>
      <c r="CZ135" s="138">
        <f t="shared" si="68"/>
        <v>0</v>
      </c>
      <c r="DA135" s="172">
        <f t="shared" si="69"/>
        <v>0</v>
      </c>
      <c r="DB135" s="137">
        <f t="shared" si="70"/>
        <v>45175</v>
      </c>
      <c r="DC135" s="137">
        <f t="shared" si="71"/>
        <v>0</v>
      </c>
      <c r="DD135" s="137">
        <f t="shared" si="72"/>
        <v>0</v>
      </c>
      <c r="DE135" s="137">
        <f t="shared" si="73"/>
        <v>136000</v>
      </c>
      <c r="DF135" s="173">
        <f t="shared" si="74"/>
        <v>181175</v>
      </c>
      <c r="DG135" s="172">
        <f t="shared" si="75"/>
        <v>0</v>
      </c>
      <c r="DH135" s="137">
        <f t="shared" si="76"/>
        <v>0</v>
      </c>
      <c r="DI135" s="137">
        <f t="shared" si="77"/>
        <v>0</v>
      </c>
      <c r="DJ135" s="137">
        <f t="shared" si="78"/>
        <v>0</v>
      </c>
      <c r="DK135" s="137">
        <f t="shared" si="79"/>
        <v>0</v>
      </c>
      <c r="DL135" s="173">
        <f t="shared" si="59"/>
        <v>0</v>
      </c>
      <c r="DM135" s="140"/>
      <c r="DN135" s="220"/>
      <c r="DO135" s="220"/>
      <c r="DP135" s="220"/>
      <c r="DQ135" s="140"/>
      <c r="DR135" s="141"/>
      <c r="DS135" s="142"/>
      <c r="DT135" s="146"/>
      <c r="DU135" s="142"/>
      <c r="DV135" s="144"/>
      <c r="DW135" s="145"/>
      <c r="DX135" s="142"/>
      <c r="DY135" s="144"/>
      <c r="EA135" s="172"/>
      <c r="EB135" s="137"/>
      <c r="EC135" s="137"/>
      <c r="ED135" s="512"/>
      <c r="EE135" s="513"/>
      <c r="EG135" s="495"/>
      <c r="EH135" s="76"/>
      <c r="EI135" s="466"/>
      <c r="EJ135" s="76"/>
      <c r="EK135" s="500"/>
      <c r="EL135" s="81"/>
      <c r="EM135" s="76"/>
      <c r="EN135" s="76"/>
      <c r="EO135" s="76"/>
      <c r="EP135" s="496"/>
      <c r="EQ135" s="81"/>
      <c r="ER135" s="76"/>
      <c r="ES135" s="76"/>
      <c r="ET135" s="76"/>
      <c r="EU135" s="496"/>
    </row>
    <row r="136" spans="1:151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81">SUM(I136:M136)</f>
        <v>100100</v>
      </c>
      <c r="O136" s="366"/>
      <c r="P136" s="174"/>
      <c r="Q136" s="174"/>
      <c r="R136" s="174"/>
      <c r="S136" s="174"/>
      <c r="T136" s="367">
        <f t="shared" si="60"/>
        <v>0</v>
      </c>
      <c r="U136" s="172"/>
      <c r="V136" s="137"/>
      <c r="W136" s="137"/>
      <c r="X136" s="137"/>
      <c r="Y136" s="137"/>
      <c r="Z136" s="138">
        <f t="shared" ref="Z136:Z199" si="82">SUM(U136:Y136)</f>
        <v>0</v>
      </c>
      <c r="AA136" s="160"/>
      <c r="AB136" s="146"/>
      <c r="AC136" s="146"/>
      <c r="AD136" s="146"/>
      <c r="AE136" s="146"/>
      <c r="AF136" s="138">
        <f t="shared" ref="AF136:AF199" si="83">SUM(AA136:AE136)</f>
        <v>0</v>
      </c>
      <c r="AG136" s="160"/>
      <c r="AH136" s="146"/>
      <c r="AI136" s="146"/>
      <c r="AJ136" s="146"/>
      <c r="AK136" s="146">
        <v>291000</v>
      </c>
      <c r="AL136" s="138">
        <f t="shared" si="61"/>
        <v>291000</v>
      </c>
      <c r="AM136" s="160"/>
      <c r="AN136" s="146"/>
      <c r="AO136" s="146"/>
      <c r="AP136" s="146"/>
      <c r="AQ136" s="146"/>
      <c r="AR136" s="138">
        <f t="shared" si="62"/>
        <v>0</v>
      </c>
      <c r="AS136" s="205"/>
      <c r="AT136" s="146"/>
      <c r="AU136" s="146"/>
      <c r="AV136" s="146"/>
      <c r="AW136" s="146">
        <v>62000</v>
      </c>
      <c r="AX136" s="138">
        <f t="shared" si="63"/>
        <v>62000</v>
      </c>
      <c r="AY136" s="160"/>
      <c r="AZ136" s="146"/>
      <c r="BA136" s="146"/>
      <c r="BB136" s="146"/>
      <c r="BC136" s="146"/>
      <c r="BD136" s="138">
        <f t="shared" si="64"/>
        <v>0</v>
      </c>
      <c r="BE136" s="160"/>
      <c r="BF136" s="146"/>
      <c r="BG136" s="146"/>
      <c r="BH136" s="146"/>
      <c r="BI136" s="146"/>
      <c r="BJ136" s="138">
        <f t="shared" ref="BJ136:BJ199" si="84">SUM(BE136:BI136)</f>
        <v>0</v>
      </c>
      <c r="BK136" s="160"/>
      <c r="BL136" s="146"/>
      <c r="BM136" s="146"/>
      <c r="BN136" s="146"/>
      <c r="BO136" s="146"/>
      <c r="BP136" s="138">
        <f t="shared" si="65"/>
        <v>0</v>
      </c>
      <c r="BQ136" s="160"/>
      <c r="BR136" s="146"/>
      <c r="BS136" s="146"/>
      <c r="BT136" s="146"/>
      <c r="BU136" s="146"/>
      <c r="BV136" s="138">
        <f t="shared" ref="BV136:BV199" si="85">SUM(BQ136:BU136)</f>
        <v>0</v>
      </c>
      <c r="BW136" s="160"/>
      <c r="BX136" s="146"/>
      <c r="BY136" s="146"/>
      <c r="BZ136" s="146"/>
      <c r="CA136" s="146"/>
      <c r="CB136" s="138">
        <f t="shared" si="66"/>
        <v>0</v>
      </c>
      <c r="CC136" s="160"/>
      <c r="CD136" s="146"/>
      <c r="CE136" s="146"/>
      <c r="CF136" s="146"/>
      <c r="CG136" s="146"/>
      <c r="CH136" s="138">
        <f t="shared" si="80"/>
        <v>0</v>
      </c>
      <c r="CI136" s="160"/>
      <c r="CJ136" s="146"/>
      <c r="CK136" s="146"/>
      <c r="CL136" s="146"/>
      <c r="CM136" s="146"/>
      <c r="CN136" s="138">
        <f t="shared" si="67"/>
        <v>0</v>
      </c>
      <c r="CO136" s="172"/>
      <c r="CP136" s="137"/>
      <c r="CQ136" s="137"/>
      <c r="CR136" s="137"/>
      <c r="CS136" s="137"/>
      <c r="CT136" s="138">
        <f t="shared" ref="CT136:CT199" si="86">SUM(CO136:CS136)</f>
        <v>0</v>
      </c>
      <c r="CU136" s="160"/>
      <c r="CV136" s="146"/>
      <c r="CW136" s="146"/>
      <c r="CX136" s="146"/>
      <c r="CY136" s="146"/>
      <c r="CZ136" s="138">
        <f t="shared" si="68"/>
        <v>0</v>
      </c>
      <c r="DA136" s="172">
        <f t="shared" si="69"/>
        <v>0</v>
      </c>
      <c r="DB136" s="137">
        <f t="shared" si="70"/>
        <v>100100</v>
      </c>
      <c r="DC136" s="137">
        <f t="shared" si="71"/>
        <v>0</v>
      </c>
      <c r="DD136" s="137">
        <f t="shared" si="72"/>
        <v>0</v>
      </c>
      <c r="DE136" s="137">
        <f t="shared" si="73"/>
        <v>353000</v>
      </c>
      <c r="DF136" s="173">
        <f t="shared" si="74"/>
        <v>453100</v>
      </c>
      <c r="DG136" s="172">
        <f t="shared" si="75"/>
        <v>0</v>
      </c>
      <c r="DH136" s="137">
        <f t="shared" si="76"/>
        <v>0</v>
      </c>
      <c r="DI136" s="137">
        <f t="shared" si="77"/>
        <v>0</v>
      </c>
      <c r="DJ136" s="137">
        <f t="shared" si="78"/>
        <v>0</v>
      </c>
      <c r="DK136" s="137">
        <f t="shared" si="79"/>
        <v>0</v>
      </c>
      <c r="DL136" s="173">
        <f t="shared" ref="DL136:DL200" si="87">SUM(DG136:DK136)</f>
        <v>0</v>
      </c>
      <c r="DM136" s="140"/>
      <c r="DN136" s="220"/>
      <c r="DO136" s="220"/>
      <c r="DP136" s="220"/>
      <c r="DQ136" s="140"/>
      <c r="DR136" s="141"/>
      <c r="DS136" s="142"/>
      <c r="DT136" s="146"/>
      <c r="DU136" s="142"/>
      <c r="DV136" s="144"/>
      <c r="DW136" s="145"/>
      <c r="DX136" s="142"/>
      <c r="DY136" s="144"/>
      <c r="EA136" s="172"/>
      <c r="EB136" s="137"/>
      <c r="EC136" s="137"/>
      <c r="ED136" s="512"/>
      <c r="EE136" s="513"/>
      <c r="EG136" s="495"/>
      <c r="EH136" s="76"/>
      <c r="EI136" s="466"/>
      <c r="EJ136" s="76"/>
      <c r="EK136" s="500"/>
      <c r="EL136" s="81"/>
      <c r="EM136" s="76"/>
      <c r="EN136" s="76"/>
      <c r="EO136" s="76"/>
      <c r="EP136" s="496"/>
      <c r="EQ136" s="81"/>
      <c r="ER136" s="76"/>
      <c r="ES136" s="76"/>
      <c r="ET136" s="76"/>
      <c r="EU136" s="496"/>
    </row>
    <row r="137" spans="1:151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81"/>
        <v>117325</v>
      </c>
      <c r="O137" s="366"/>
      <c r="P137" s="174"/>
      <c r="Q137" s="174"/>
      <c r="R137" s="174"/>
      <c r="S137" s="174"/>
      <c r="T137" s="367">
        <f t="shared" si="60"/>
        <v>0</v>
      </c>
      <c r="U137" s="172"/>
      <c r="V137" s="137"/>
      <c r="W137" s="137"/>
      <c r="X137" s="137"/>
      <c r="Y137" s="137"/>
      <c r="Z137" s="138">
        <f t="shared" si="82"/>
        <v>0</v>
      </c>
      <c r="AA137" s="160"/>
      <c r="AB137" s="146"/>
      <c r="AC137" s="146"/>
      <c r="AD137" s="146"/>
      <c r="AE137" s="146"/>
      <c r="AF137" s="138">
        <f t="shared" si="83"/>
        <v>0</v>
      </c>
      <c r="AG137" s="160"/>
      <c r="AH137" s="146"/>
      <c r="AI137" s="146"/>
      <c r="AJ137" s="146"/>
      <c r="AK137" s="146">
        <v>364000</v>
      </c>
      <c r="AL137" s="138">
        <f t="shared" si="61"/>
        <v>364000</v>
      </c>
      <c r="AM137" s="160"/>
      <c r="AN137" s="146"/>
      <c r="AO137" s="146"/>
      <c r="AP137" s="146"/>
      <c r="AQ137" s="146"/>
      <c r="AR137" s="138">
        <f t="shared" si="62"/>
        <v>0</v>
      </c>
      <c r="AS137" s="205"/>
      <c r="AT137" s="146"/>
      <c r="AU137" s="146"/>
      <c r="AV137" s="146"/>
      <c r="AW137" s="146">
        <v>107000</v>
      </c>
      <c r="AX137" s="138">
        <f t="shared" si="63"/>
        <v>107000</v>
      </c>
      <c r="AY137" s="160"/>
      <c r="AZ137" s="146"/>
      <c r="BA137" s="146"/>
      <c r="BB137" s="146"/>
      <c r="BC137" s="146"/>
      <c r="BD137" s="138">
        <f t="shared" si="64"/>
        <v>0</v>
      </c>
      <c r="BE137" s="160"/>
      <c r="BF137" s="146"/>
      <c r="BG137" s="146"/>
      <c r="BH137" s="146"/>
      <c r="BI137" s="146"/>
      <c r="BJ137" s="138">
        <f t="shared" si="84"/>
        <v>0</v>
      </c>
      <c r="BK137" s="160"/>
      <c r="BL137" s="146"/>
      <c r="BM137" s="146"/>
      <c r="BN137" s="146"/>
      <c r="BO137" s="146"/>
      <c r="BP137" s="138">
        <f t="shared" si="65"/>
        <v>0</v>
      </c>
      <c r="BQ137" s="160"/>
      <c r="BR137" s="146"/>
      <c r="BS137" s="146"/>
      <c r="BT137" s="146"/>
      <c r="BU137" s="146"/>
      <c r="BV137" s="138">
        <f t="shared" si="85"/>
        <v>0</v>
      </c>
      <c r="BW137" s="160"/>
      <c r="BX137" s="146"/>
      <c r="BY137" s="146"/>
      <c r="BZ137" s="146"/>
      <c r="CA137" s="146"/>
      <c r="CB137" s="138">
        <f t="shared" si="66"/>
        <v>0</v>
      </c>
      <c r="CC137" s="160"/>
      <c r="CD137" s="146"/>
      <c r="CE137" s="146"/>
      <c r="CF137" s="146"/>
      <c r="CG137" s="146"/>
      <c r="CH137" s="138">
        <f t="shared" si="80"/>
        <v>0</v>
      </c>
      <c r="CI137" s="160"/>
      <c r="CJ137" s="146"/>
      <c r="CK137" s="146"/>
      <c r="CL137" s="146"/>
      <c r="CM137" s="146"/>
      <c r="CN137" s="138">
        <f t="shared" si="67"/>
        <v>0</v>
      </c>
      <c r="CO137" s="172"/>
      <c r="CP137" s="137"/>
      <c r="CQ137" s="137"/>
      <c r="CR137" s="137"/>
      <c r="CS137" s="137"/>
      <c r="CT137" s="138">
        <f t="shared" si="86"/>
        <v>0</v>
      </c>
      <c r="CU137" s="160"/>
      <c r="CV137" s="146"/>
      <c r="CW137" s="146"/>
      <c r="CX137" s="146"/>
      <c r="CY137" s="146"/>
      <c r="CZ137" s="138">
        <f t="shared" si="68"/>
        <v>0</v>
      </c>
      <c r="DA137" s="172">
        <f t="shared" si="69"/>
        <v>0</v>
      </c>
      <c r="DB137" s="137">
        <f t="shared" si="70"/>
        <v>117325</v>
      </c>
      <c r="DC137" s="137">
        <f t="shared" si="71"/>
        <v>0</v>
      </c>
      <c r="DD137" s="137">
        <f t="shared" si="72"/>
        <v>0</v>
      </c>
      <c r="DE137" s="137">
        <f t="shared" si="73"/>
        <v>471000</v>
      </c>
      <c r="DF137" s="173">
        <f t="shared" si="74"/>
        <v>588325</v>
      </c>
      <c r="DG137" s="172">
        <f t="shared" si="75"/>
        <v>0</v>
      </c>
      <c r="DH137" s="137">
        <f t="shared" si="76"/>
        <v>0</v>
      </c>
      <c r="DI137" s="137">
        <f t="shared" si="77"/>
        <v>0</v>
      </c>
      <c r="DJ137" s="137">
        <f t="shared" si="78"/>
        <v>0</v>
      </c>
      <c r="DK137" s="137">
        <f t="shared" si="79"/>
        <v>0</v>
      </c>
      <c r="DL137" s="173">
        <f t="shared" si="87"/>
        <v>0</v>
      </c>
      <c r="DM137" s="140"/>
      <c r="DN137" s="220"/>
      <c r="DO137" s="220"/>
      <c r="DP137" s="220"/>
      <c r="DQ137" s="140"/>
      <c r="DR137" s="141"/>
      <c r="DS137" s="142"/>
      <c r="DT137" s="146"/>
      <c r="DU137" s="142"/>
      <c r="DV137" s="144"/>
      <c r="DW137" s="145"/>
      <c r="DX137" s="142"/>
      <c r="DY137" s="144"/>
      <c r="EA137" s="172"/>
      <c r="EB137" s="137"/>
      <c r="EC137" s="137"/>
      <c r="ED137" s="512"/>
      <c r="EE137" s="513"/>
      <c r="EG137" s="495"/>
      <c r="EH137" s="76"/>
      <c r="EI137" s="466"/>
      <c r="EJ137" s="76"/>
      <c r="EK137" s="500"/>
      <c r="EL137" s="81"/>
      <c r="EM137" s="76"/>
      <c r="EN137" s="76"/>
      <c r="EO137" s="76"/>
      <c r="EP137" s="496"/>
      <c r="EQ137" s="81"/>
      <c r="ER137" s="76"/>
      <c r="ES137" s="76"/>
      <c r="ET137" s="76"/>
      <c r="EU137" s="496"/>
    </row>
    <row r="138" spans="1:151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81"/>
        <v>3250</v>
      </c>
      <c r="O138" s="366"/>
      <c r="P138" s="174">
        <v>3250</v>
      </c>
      <c r="Q138" s="174"/>
      <c r="R138" s="174"/>
      <c r="S138" s="174"/>
      <c r="T138" s="367">
        <f t="shared" si="60"/>
        <v>3250</v>
      </c>
      <c r="U138" s="172"/>
      <c r="V138" s="137"/>
      <c r="W138" s="137"/>
      <c r="X138" s="137"/>
      <c r="Y138" s="137">
        <v>32000</v>
      </c>
      <c r="Z138" s="138">
        <f t="shared" si="82"/>
        <v>32000</v>
      </c>
      <c r="AA138" s="160"/>
      <c r="AB138" s="146"/>
      <c r="AC138" s="146"/>
      <c r="AD138" s="146"/>
      <c r="AE138" s="146"/>
      <c r="AF138" s="138">
        <f t="shared" si="83"/>
        <v>0</v>
      </c>
      <c r="AG138" s="160"/>
      <c r="AH138" s="146"/>
      <c r="AI138" s="146"/>
      <c r="AJ138" s="146"/>
      <c r="AK138" s="146">
        <v>59000</v>
      </c>
      <c r="AL138" s="138">
        <f t="shared" si="61"/>
        <v>59000</v>
      </c>
      <c r="AM138" s="160"/>
      <c r="AN138" s="146"/>
      <c r="AO138" s="146"/>
      <c r="AP138" s="146"/>
      <c r="AQ138" s="146"/>
      <c r="AR138" s="138">
        <f t="shared" si="62"/>
        <v>0</v>
      </c>
      <c r="AS138" s="205"/>
      <c r="AT138" s="146"/>
      <c r="AU138" s="146"/>
      <c r="AV138" s="146"/>
      <c r="AW138" s="146">
        <v>24000</v>
      </c>
      <c r="AX138" s="138">
        <f t="shared" si="63"/>
        <v>24000</v>
      </c>
      <c r="AY138" s="160"/>
      <c r="AZ138" s="146"/>
      <c r="BA138" s="146"/>
      <c r="BB138" s="146"/>
      <c r="BC138" s="146"/>
      <c r="BD138" s="138">
        <f t="shared" si="64"/>
        <v>0</v>
      </c>
      <c r="BE138" s="160"/>
      <c r="BF138" s="146"/>
      <c r="BG138" s="146"/>
      <c r="BH138" s="146"/>
      <c r="BI138" s="146"/>
      <c r="BJ138" s="138">
        <f t="shared" si="84"/>
        <v>0</v>
      </c>
      <c r="BK138" s="160"/>
      <c r="BL138" s="146"/>
      <c r="BM138" s="146"/>
      <c r="BN138" s="146"/>
      <c r="BO138" s="146"/>
      <c r="BP138" s="138">
        <f t="shared" si="65"/>
        <v>0</v>
      </c>
      <c r="BQ138" s="160"/>
      <c r="BR138" s="146"/>
      <c r="BS138" s="146"/>
      <c r="BT138" s="146"/>
      <c r="BU138" s="146"/>
      <c r="BV138" s="138">
        <f t="shared" si="85"/>
        <v>0</v>
      </c>
      <c r="BW138" s="160"/>
      <c r="BX138" s="146"/>
      <c r="BY138" s="146"/>
      <c r="BZ138" s="146"/>
      <c r="CA138" s="146"/>
      <c r="CB138" s="138">
        <f t="shared" si="66"/>
        <v>0</v>
      </c>
      <c r="CC138" s="160"/>
      <c r="CD138" s="146"/>
      <c r="CE138" s="146"/>
      <c r="CF138" s="146"/>
      <c r="CG138" s="146"/>
      <c r="CH138" s="138">
        <f t="shared" si="80"/>
        <v>0</v>
      </c>
      <c r="CI138" s="160"/>
      <c r="CJ138" s="146"/>
      <c r="CK138" s="146"/>
      <c r="CL138" s="146"/>
      <c r="CM138" s="146"/>
      <c r="CN138" s="138">
        <f t="shared" si="67"/>
        <v>0</v>
      </c>
      <c r="CO138" s="172"/>
      <c r="CP138" s="137"/>
      <c r="CQ138" s="137"/>
      <c r="CR138" s="137"/>
      <c r="CS138" s="137"/>
      <c r="CT138" s="138">
        <f t="shared" si="86"/>
        <v>0</v>
      </c>
      <c r="CU138" s="160"/>
      <c r="CV138" s="146"/>
      <c r="CW138" s="146"/>
      <c r="CX138" s="146"/>
      <c r="CY138" s="146"/>
      <c r="CZ138" s="138">
        <f t="shared" si="68"/>
        <v>0</v>
      </c>
      <c r="DA138" s="172">
        <f t="shared" si="69"/>
        <v>0</v>
      </c>
      <c r="DB138" s="137">
        <f t="shared" si="70"/>
        <v>3250</v>
      </c>
      <c r="DC138" s="137">
        <f t="shared" si="71"/>
        <v>0</v>
      </c>
      <c r="DD138" s="137">
        <f t="shared" si="72"/>
        <v>0</v>
      </c>
      <c r="DE138" s="137">
        <f t="shared" si="73"/>
        <v>115000</v>
      </c>
      <c r="DF138" s="173">
        <f t="shared" si="74"/>
        <v>118250</v>
      </c>
      <c r="DG138" s="172">
        <f t="shared" si="75"/>
        <v>0</v>
      </c>
      <c r="DH138" s="137">
        <f t="shared" si="76"/>
        <v>3250</v>
      </c>
      <c r="DI138" s="137">
        <f t="shared" si="77"/>
        <v>0</v>
      </c>
      <c r="DJ138" s="137">
        <f t="shared" si="78"/>
        <v>0</v>
      </c>
      <c r="DK138" s="137">
        <f t="shared" si="79"/>
        <v>0</v>
      </c>
      <c r="DL138" s="173">
        <f t="shared" si="87"/>
        <v>3250</v>
      </c>
      <c r="DM138" s="140"/>
      <c r="DN138" s="220"/>
      <c r="DO138" s="220"/>
      <c r="DP138" s="220"/>
      <c r="DQ138" s="140"/>
      <c r="DR138" s="141"/>
      <c r="DS138" s="142"/>
      <c r="DT138" s="146"/>
      <c r="DU138" s="142"/>
      <c r="DV138" s="144"/>
      <c r="DW138" s="145"/>
      <c r="DX138" s="142"/>
      <c r="DY138" s="144"/>
      <c r="EA138" s="172"/>
      <c r="EB138" s="137"/>
      <c r="EC138" s="137"/>
      <c r="ED138" s="512"/>
      <c r="EE138" s="513"/>
      <c r="EG138" s="495">
        <v>3250</v>
      </c>
      <c r="EH138" s="77">
        <v>44615</v>
      </c>
      <c r="EI138" s="467" t="s">
        <v>5389</v>
      </c>
      <c r="EJ138" s="76"/>
      <c r="EK138" s="500" t="s">
        <v>5562</v>
      </c>
      <c r="EL138" s="81"/>
      <c r="EM138" s="76"/>
      <c r="EN138" s="76"/>
      <c r="EO138" s="76"/>
      <c r="EP138" s="496"/>
      <c r="EQ138" s="81"/>
      <c r="ER138" s="76"/>
      <c r="ES138" s="76"/>
      <c r="ET138" s="76"/>
      <c r="EU138" s="496"/>
    </row>
    <row r="139" spans="1:151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81"/>
        <v>0</v>
      </c>
      <c r="O139" s="366"/>
      <c r="P139" s="174"/>
      <c r="Q139" s="174"/>
      <c r="R139" s="174"/>
      <c r="S139" s="174"/>
      <c r="T139" s="367">
        <f t="shared" si="60"/>
        <v>0</v>
      </c>
      <c r="U139" s="172"/>
      <c r="V139" s="137"/>
      <c r="W139" s="137"/>
      <c r="X139" s="137"/>
      <c r="Y139" s="137">
        <v>133600</v>
      </c>
      <c r="Z139" s="138">
        <f t="shared" si="82"/>
        <v>133600</v>
      </c>
      <c r="AA139" s="160"/>
      <c r="AB139" s="146"/>
      <c r="AC139" s="146"/>
      <c r="AD139" s="146"/>
      <c r="AE139" s="146"/>
      <c r="AF139" s="138">
        <f t="shared" si="83"/>
        <v>0</v>
      </c>
      <c r="AG139" s="160"/>
      <c r="AH139" s="146"/>
      <c r="AI139" s="146"/>
      <c r="AJ139" s="146"/>
      <c r="AK139" s="146"/>
      <c r="AL139" s="138">
        <f t="shared" si="61"/>
        <v>0</v>
      </c>
      <c r="AM139" s="160"/>
      <c r="AN139" s="146"/>
      <c r="AO139" s="146"/>
      <c r="AP139" s="146"/>
      <c r="AQ139" s="146"/>
      <c r="AR139" s="138">
        <f t="shared" si="62"/>
        <v>0</v>
      </c>
      <c r="AS139" s="205"/>
      <c r="AT139" s="146"/>
      <c r="AU139" s="146"/>
      <c r="AV139" s="146"/>
      <c r="AW139" s="146"/>
      <c r="AX139" s="138">
        <f t="shared" si="63"/>
        <v>0</v>
      </c>
      <c r="AY139" s="160"/>
      <c r="AZ139" s="146"/>
      <c r="BA139" s="146"/>
      <c r="BB139" s="146"/>
      <c r="BC139" s="146"/>
      <c r="BD139" s="138">
        <f t="shared" si="64"/>
        <v>0</v>
      </c>
      <c r="BE139" s="160"/>
      <c r="BF139" s="146"/>
      <c r="BG139" s="146"/>
      <c r="BH139" s="146"/>
      <c r="BI139" s="146"/>
      <c r="BJ139" s="138">
        <f t="shared" si="84"/>
        <v>0</v>
      </c>
      <c r="BK139" s="160"/>
      <c r="BL139" s="146"/>
      <c r="BM139" s="146"/>
      <c r="BN139" s="146"/>
      <c r="BO139" s="146"/>
      <c r="BP139" s="138">
        <f t="shared" si="65"/>
        <v>0</v>
      </c>
      <c r="BQ139" s="160"/>
      <c r="BR139" s="146"/>
      <c r="BS139" s="146"/>
      <c r="BT139" s="146"/>
      <c r="BU139" s="146"/>
      <c r="BV139" s="138">
        <f t="shared" si="85"/>
        <v>0</v>
      </c>
      <c r="BW139" s="160"/>
      <c r="BX139" s="146"/>
      <c r="BY139" s="146"/>
      <c r="BZ139" s="146"/>
      <c r="CA139" s="146"/>
      <c r="CB139" s="138">
        <f t="shared" si="66"/>
        <v>0</v>
      </c>
      <c r="CC139" s="160"/>
      <c r="CD139" s="146"/>
      <c r="CE139" s="146"/>
      <c r="CF139" s="146"/>
      <c r="CG139" s="146"/>
      <c r="CH139" s="138">
        <f t="shared" si="80"/>
        <v>0</v>
      </c>
      <c r="CI139" s="160"/>
      <c r="CJ139" s="146"/>
      <c r="CK139" s="146"/>
      <c r="CL139" s="146"/>
      <c r="CM139" s="146"/>
      <c r="CN139" s="138">
        <f t="shared" si="67"/>
        <v>0</v>
      </c>
      <c r="CO139" s="172"/>
      <c r="CP139" s="137"/>
      <c r="CQ139" s="137"/>
      <c r="CR139" s="137"/>
      <c r="CS139" s="137"/>
      <c r="CT139" s="138">
        <f t="shared" si="86"/>
        <v>0</v>
      </c>
      <c r="CU139" s="160"/>
      <c r="CV139" s="146"/>
      <c r="CW139" s="146"/>
      <c r="CX139" s="146"/>
      <c r="CY139" s="146"/>
      <c r="CZ139" s="138">
        <f t="shared" si="68"/>
        <v>0</v>
      </c>
      <c r="DA139" s="172">
        <f t="shared" si="69"/>
        <v>0</v>
      </c>
      <c r="DB139" s="137">
        <f t="shared" si="70"/>
        <v>0</v>
      </c>
      <c r="DC139" s="137">
        <f t="shared" si="71"/>
        <v>0</v>
      </c>
      <c r="DD139" s="137">
        <f t="shared" si="72"/>
        <v>0</v>
      </c>
      <c r="DE139" s="137">
        <f t="shared" si="73"/>
        <v>133600</v>
      </c>
      <c r="DF139" s="173">
        <f t="shared" si="74"/>
        <v>133600</v>
      </c>
      <c r="DG139" s="172">
        <f t="shared" si="75"/>
        <v>0</v>
      </c>
      <c r="DH139" s="137">
        <f t="shared" si="76"/>
        <v>0</v>
      </c>
      <c r="DI139" s="137">
        <f t="shared" si="77"/>
        <v>0</v>
      </c>
      <c r="DJ139" s="137">
        <f t="shared" si="78"/>
        <v>0</v>
      </c>
      <c r="DK139" s="137">
        <f t="shared" si="79"/>
        <v>0</v>
      </c>
      <c r="DL139" s="173">
        <f t="shared" si="87"/>
        <v>0</v>
      </c>
      <c r="DM139" s="140"/>
      <c r="DN139" s="220"/>
      <c r="DO139" s="220"/>
      <c r="DP139" s="220"/>
      <c r="DQ139" s="140"/>
      <c r="DR139" s="141"/>
      <c r="DS139" s="142"/>
      <c r="DT139" s="146"/>
      <c r="DU139" s="142"/>
      <c r="DV139" s="144"/>
      <c r="DW139" s="145"/>
      <c r="DX139" s="142"/>
      <c r="DY139" s="144"/>
      <c r="EA139" s="172"/>
      <c r="EB139" s="137"/>
      <c r="EC139" s="137"/>
      <c r="ED139" s="512"/>
      <c r="EE139" s="513"/>
      <c r="EG139" s="495"/>
      <c r="EH139" s="76"/>
      <c r="EI139" s="466"/>
      <c r="EJ139" s="76"/>
      <c r="EK139" s="500"/>
      <c r="EL139" s="81"/>
      <c r="EM139" s="76"/>
      <c r="EN139" s="76"/>
      <c r="EO139" s="76"/>
      <c r="EP139" s="496"/>
      <c r="EQ139" s="81"/>
      <c r="ER139" s="76"/>
      <c r="ES139" s="76"/>
      <c r="ET139" s="76"/>
      <c r="EU139" s="496"/>
    </row>
    <row r="140" spans="1:151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81"/>
        <v>0</v>
      </c>
      <c r="O140" s="366"/>
      <c r="P140" s="174"/>
      <c r="Q140" s="174"/>
      <c r="R140" s="174"/>
      <c r="S140" s="174"/>
      <c r="T140" s="367">
        <f t="shared" si="60"/>
        <v>0</v>
      </c>
      <c r="U140" s="172"/>
      <c r="V140" s="137"/>
      <c r="W140" s="137"/>
      <c r="X140" s="137"/>
      <c r="Y140" s="137"/>
      <c r="Z140" s="138">
        <f t="shared" si="82"/>
        <v>0</v>
      </c>
      <c r="AA140" s="160"/>
      <c r="AB140" s="146"/>
      <c r="AC140" s="146"/>
      <c r="AD140" s="146"/>
      <c r="AE140" s="146"/>
      <c r="AF140" s="138">
        <f t="shared" si="83"/>
        <v>0</v>
      </c>
      <c r="AG140" s="160"/>
      <c r="AH140" s="146"/>
      <c r="AI140" s="146"/>
      <c r="AJ140" s="146"/>
      <c r="AK140" s="146"/>
      <c r="AL140" s="138">
        <f t="shared" si="61"/>
        <v>0</v>
      </c>
      <c r="AM140" s="160"/>
      <c r="AN140" s="146"/>
      <c r="AO140" s="146"/>
      <c r="AP140" s="146"/>
      <c r="AQ140" s="146"/>
      <c r="AR140" s="138">
        <f t="shared" si="62"/>
        <v>0</v>
      </c>
      <c r="AS140" s="205"/>
      <c r="AT140" s="146"/>
      <c r="AU140" s="146"/>
      <c r="AV140" s="146"/>
      <c r="AW140" s="146"/>
      <c r="AX140" s="138">
        <f t="shared" si="63"/>
        <v>0</v>
      </c>
      <c r="AY140" s="160"/>
      <c r="AZ140" s="146"/>
      <c r="BA140" s="146"/>
      <c r="BB140" s="146"/>
      <c r="BC140" s="146"/>
      <c r="BD140" s="138">
        <f t="shared" si="64"/>
        <v>0</v>
      </c>
      <c r="BE140" s="160"/>
      <c r="BF140" s="146"/>
      <c r="BG140" s="146"/>
      <c r="BH140" s="146"/>
      <c r="BI140" s="146"/>
      <c r="BJ140" s="138">
        <f t="shared" si="84"/>
        <v>0</v>
      </c>
      <c r="BK140" s="160"/>
      <c r="BL140" s="146"/>
      <c r="BM140" s="146"/>
      <c r="BN140" s="146"/>
      <c r="BO140" s="146"/>
      <c r="BP140" s="138">
        <f t="shared" si="65"/>
        <v>0</v>
      </c>
      <c r="BQ140" s="160"/>
      <c r="BR140" s="146"/>
      <c r="BS140" s="146"/>
      <c r="BT140" s="146"/>
      <c r="BU140" s="146"/>
      <c r="BV140" s="138">
        <f t="shared" si="85"/>
        <v>0</v>
      </c>
      <c r="BW140" s="160"/>
      <c r="BX140" s="146"/>
      <c r="BY140" s="146"/>
      <c r="BZ140" s="146"/>
      <c r="CA140" s="146"/>
      <c r="CB140" s="138">
        <f t="shared" si="66"/>
        <v>0</v>
      </c>
      <c r="CC140" s="160"/>
      <c r="CD140" s="146"/>
      <c r="CE140" s="146"/>
      <c r="CF140" s="146"/>
      <c r="CG140" s="146"/>
      <c r="CH140" s="138">
        <f t="shared" si="80"/>
        <v>0</v>
      </c>
      <c r="CI140" s="160"/>
      <c r="CJ140" s="146"/>
      <c r="CK140" s="146"/>
      <c r="CL140" s="146"/>
      <c r="CM140" s="146"/>
      <c r="CN140" s="138">
        <f t="shared" si="67"/>
        <v>0</v>
      </c>
      <c r="CO140" s="172"/>
      <c r="CP140" s="137"/>
      <c r="CQ140" s="137"/>
      <c r="CR140" s="137"/>
      <c r="CS140" s="137"/>
      <c r="CT140" s="138">
        <f t="shared" si="86"/>
        <v>0</v>
      </c>
      <c r="CU140" s="160"/>
      <c r="CV140" s="146"/>
      <c r="CW140" s="146"/>
      <c r="CX140" s="146"/>
      <c r="CY140" s="146"/>
      <c r="CZ140" s="138">
        <f t="shared" si="68"/>
        <v>0</v>
      </c>
      <c r="DA140" s="172">
        <f t="shared" si="69"/>
        <v>0</v>
      </c>
      <c r="DB140" s="137">
        <f t="shared" si="70"/>
        <v>0</v>
      </c>
      <c r="DC140" s="137">
        <f t="shared" si="71"/>
        <v>0</v>
      </c>
      <c r="DD140" s="137">
        <f t="shared" si="72"/>
        <v>0</v>
      </c>
      <c r="DE140" s="137">
        <f t="shared" si="73"/>
        <v>0</v>
      </c>
      <c r="DF140" s="173">
        <f t="shared" si="74"/>
        <v>0</v>
      </c>
      <c r="DG140" s="172">
        <f t="shared" si="75"/>
        <v>0</v>
      </c>
      <c r="DH140" s="137">
        <f t="shared" si="76"/>
        <v>0</v>
      </c>
      <c r="DI140" s="137">
        <f t="shared" si="77"/>
        <v>0</v>
      </c>
      <c r="DJ140" s="137">
        <f t="shared" si="78"/>
        <v>0</v>
      </c>
      <c r="DK140" s="137">
        <f t="shared" si="79"/>
        <v>0</v>
      </c>
      <c r="DL140" s="173">
        <f t="shared" si="87"/>
        <v>0</v>
      </c>
      <c r="DM140" s="140"/>
      <c r="DN140" s="220"/>
      <c r="DO140" s="220"/>
      <c r="DP140" s="220"/>
      <c r="DQ140" s="140"/>
      <c r="DR140" s="141"/>
      <c r="DS140" s="142"/>
      <c r="DT140" s="146"/>
      <c r="DU140" s="142"/>
      <c r="DV140" s="144"/>
      <c r="DW140" s="145"/>
      <c r="DX140" s="142"/>
      <c r="DY140" s="144"/>
      <c r="EA140" s="172"/>
      <c r="EB140" s="137"/>
      <c r="EC140" s="137"/>
      <c r="ED140" s="512"/>
      <c r="EE140" s="513"/>
      <c r="EG140" s="495"/>
      <c r="EH140" s="76"/>
      <c r="EI140" s="466"/>
      <c r="EJ140" s="76"/>
      <c r="EK140" s="500"/>
      <c r="EL140" s="81"/>
      <c r="EM140" s="76"/>
      <c r="EN140" s="76"/>
      <c r="EO140" s="76"/>
      <c r="EP140" s="496"/>
      <c r="EQ140" s="81"/>
      <c r="ER140" s="76"/>
      <c r="ES140" s="76"/>
      <c r="ET140" s="76"/>
      <c r="EU140" s="496"/>
    </row>
    <row r="141" spans="1:151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81"/>
        <v>20475</v>
      </c>
      <c r="O141" s="366"/>
      <c r="P141" s="174"/>
      <c r="Q141" s="174"/>
      <c r="R141" s="174"/>
      <c r="S141" s="174"/>
      <c r="T141" s="367">
        <f t="shared" si="60"/>
        <v>0</v>
      </c>
      <c r="U141" s="172"/>
      <c r="V141" s="137"/>
      <c r="W141" s="137"/>
      <c r="X141" s="137"/>
      <c r="Y141" s="137">
        <v>16000</v>
      </c>
      <c r="Z141" s="138">
        <f t="shared" si="82"/>
        <v>16000</v>
      </c>
      <c r="AA141" s="160"/>
      <c r="AB141" s="146"/>
      <c r="AC141" s="146"/>
      <c r="AD141" s="146"/>
      <c r="AE141" s="146"/>
      <c r="AF141" s="138">
        <f t="shared" si="83"/>
        <v>0</v>
      </c>
      <c r="AG141" s="160"/>
      <c r="AH141" s="146"/>
      <c r="AI141" s="146"/>
      <c r="AJ141" s="146"/>
      <c r="AK141" s="146"/>
      <c r="AL141" s="138">
        <f t="shared" si="61"/>
        <v>0</v>
      </c>
      <c r="AM141" s="160"/>
      <c r="AN141" s="146"/>
      <c r="AO141" s="146"/>
      <c r="AP141" s="146"/>
      <c r="AQ141" s="146"/>
      <c r="AR141" s="138">
        <f t="shared" si="62"/>
        <v>0</v>
      </c>
      <c r="AS141" s="205"/>
      <c r="AT141" s="146"/>
      <c r="AU141" s="146"/>
      <c r="AV141" s="146"/>
      <c r="AW141" s="146">
        <v>10000</v>
      </c>
      <c r="AX141" s="138">
        <f t="shared" si="63"/>
        <v>10000</v>
      </c>
      <c r="AY141" s="160"/>
      <c r="AZ141" s="146"/>
      <c r="BA141" s="146"/>
      <c r="BB141" s="146"/>
      <c r="BC141" s="146"/>
      <c r="BD141" s="138">
        <f t="shared" si="64"/>
        <v>0</v>
      </c>
      <c r="BE141" s="160"/>
      <c r="BF141" s="146"/>
      <c r="BG141" s="146"/>
      <c r="BH141" s="146"/>
      <c r="BI141" s="146"/>
      <c r="BJ141" s="138">
        <f t="shared" si="84"/>
        <v>0</v>
      </c>
      <c r="BK141" s="160"/>
      <c r="BL141" s="146"/>
      <c r="BM141" s="146"/>
      <c r="BN141" s="146"/>
      <c r="BO141" s="146"/>
      <c r="BP141" s="138">
        <f t="shared" si="65"/>
        <v>0</v>
      </c>
      <c r="BQ141" s="160"/>
      <c r="BR141" s="146"/>
      <c r="BS141" s="146"/>
      <c r="BT141" s="146"/>
      <c r="BU141" s="146"/>
      <c r="BV141" s="138">
        <f t="shared" si="85"/>
        <v>0</v>
      </c>
      <c r="BW141" s="160"/>
      <c r="BX141" s="146"/>
      <c r="BY141" s="146"/>
      <c r="BZ141" s="146"/>
      <c r="CA141" s="146"/>
      <c r="CB141" s="138">
        <f t="shared" si="66"/>
        <v>0</v>
      </c>
      <c r="CC141" s="160"/>
      <c r="CD141" s="146"/>
      <c r="CE141" s="146"/>
      <c r="CF141" s="146"/>
      <c r="CG141" s="146"/>
      <c r="CH141" s="138">
        <f t="shared" si="80"/>
        <v>0</v>
      </c>
      <c r="CI141" s="160"/>
      <c r="CJ141" s="146"/>
      <c r="CK141" s="146"/>
      <c r="CL141" s="146"/>
      <c r="CM141" s="146"/>
      <c r="CN141" s="138">
        <f t="shared" si="67"/>
        <v>0</v>
      </c>
      <c r="CO141" s="172"/>
      <c r="CP141" s="137"/>
      <c r="CQ141" s="137"/>
      <c r="CR141" s="137"/>
      <c r="CS141" s="137"/>
      <c r="CT141" s="138">
        <f t="shared" si="86"/>
        <v>0</v>
      </c>
      <c r="CU141" s="160"/>
      <c r="CV141" s="146"/>
      <c r="CW141" s="146"/>
      <c r="CX141" s="146"/>
      <c r="CY141" s="146"/>
      <c r="CZ141" s="138">
        <f t="shared" si="68"/>
        <v>0</v>
      </c>
      <c r="DA141" s="172">
        <f t="shared" si="69"/>
        <v>0</v>
      </c>
      <c r="DB141" s="137">
        <f t="shared" si="70"/>
        <v>20475</v>
      </c>
      <c r="DC141" s="137">
        <f t="shared" si="71"/>
        <v>0</v>
      </c>
      <c r="DD141" s="137">
        <f t="shared" si="72"/>
        <v>0</v>
      </c>
      <c r="DE141" s="137">
        <f t="shared" si="73"/>
        <v>26000</v>
      </c>
      <c r="DF141" s="173">
        <f t="shared" si="74"/>
        <v>46475</v>
      </c>
      <c r="DG141" s="172">
        <f t="shared" si="75"/>
        <v>0</v>
      </c>
      <c r="DH141" s="137">
        <f t="shared" si="76"/>
        <v>0</v>
      </c>
      <c r="DI141" s="137">
        <f t="shared" si="77"/>
        <v>0</v>
      </c>
      <c r="DJ141" s="137">
        <f t="shared" si="78"/>
        <v>0</v>
      </c>
      <c r="DK141" s="137">
        <f t="shared" si="79"/>
        <v>0</v>
      </c>
      <c r="DL141" s="173">
        <f t="shared" si="87"/>
        <v>0</v>
      </c>
      <c r="DM141" s="140"/>
      <c r="DN141" s="220"/>
      <c r="DO141" s="220"/>
      <c r="DP141" s="220"/>
      <c r="DQ141" s="140"/>
      <c r="DR141" s="141"/>
      <c r="DS141" s="142"/>
      <c r="DT141" s="146"/>
      <c r="DU141" s="142"/>
      <c r="DV141" s="144"/>
      <c r="DW141" s="145"/>
      <c r="DX141" s="142"/>
      <c r="DY141" s="144"/>
      <c r="EA141" s="172"/>
      <c r="EB141" s="137"/>
      <c r="EC141" s="137"/>
      <c r="ED141" s="512"/>
      <c r="EE141" s="513"/>
      <c r="EG141" s="495"/>
      <c r="EH141" s="76"/>
      <c r="EI141" s="466"/>
      <c r="EJ141" s="76"/>
      <c r="EK141" s="500"/>
      <c r="EL141" s="81"/>
      <c r="EM141" s="76"/>
      <c r="EN141" s="76"/>
      <c r="EO141" s="76"/>
      <c r="EP141" s="496"/>
      <c r="EQ141" s="81"/>
      <c r="ER141" s="76"/>
      <c r="ES141" s="76"/>
      <c r="ET141" s="76"/>
      <c r="EU141" s="496"/>
    </row>
    <row r="142" spans="1:151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81"/>
        <v>276900</v>
      </c>
      <c r="O142" s="366"/>
      <c r="P142" s="174"/>
      <c r="Q142" s="174"/>
      <c r="R142" s="174"/>
      <c r="S142" s="174"/>
      <c r="T142" s="367">
        <f t="shared" si="60"/>
        <v>0</v>
      </c>
      <c r="U142" s="172"/>
      <c r="V142" s="137"/>
      <c r="W142" s="137"/>
      <c r="X142" s="137"/>
      <c r="Y142" s="137"/>
      <c r="Z142" s="138">
        <f t="shared" si="82"/>
        <v>0</v>
      </c>
      <c r="AA142" s="160"/>
      <c r="AB142" s="146"/>
      <c r="AC142" s="146"/>
      <c r="AD142" s="146"/>
      <c r="AE142" s="146"/>
      <c r="AF142" s="138">
        <f t="shared" si="83"/>
        <v>0</v>
      </c>
      <c r="AG142" s="160"/>
      <c r="AH142" s="146"/>
      <c r="AI142" s="146"/>
      <c r="AJ142" s="146"/>
      <c r="AK142" s="146"/>
      <c r="AL142" s="138">
        <f t="shared" si="61"/>
        <v>0</v>
      </c>
      <c r="AM142" s="160"/>
      <c r="AN142" s="146"/>
      <c r="AO142" s="146"/>
      <c r="AP142" s="146"/>
      <c r="AQ142" s="146"/>
      <c r="AR142" s="138">
        <f t="shared" si="62"/>
        <v>0</v>
      </c>
      <c r="AS142" s="205"/>
      <c r="AT142" s="146"/>
      <c r="AU142" s="146"/>
      <c r="AV142" s="146"/>
      <c r="AW142" s="146">
        <v>225000</v>
      </c>
      <c r="AX142" s="138">
        <f t="shared" si="63"/>
        <v>225000</v>
      </c>
      <c r="AY142" s="160"/>
      <c r="AZ142" s="146"/>
      <c r="BA142" s="146"/>
      <c r="BB142" s="146"/>
      <c r="BC142" s="146"/>
      <c r="BD142" s="138">
        <f t="shared" si="64"/>
        <v>0</v>
      </c>
      <c r="BE142" s="160"/>
      <c r="BF142" s="146"/>
      <c r="BG142" s="146"/>
      <c r="BH142" s="146"/>
      <c r="BI142" s="146"/>
      <c r="BJ142" s="138">
        <f t="shared" si="84"/>
        <v>0</v>
      </c>
      <c r="BK142" s="160"/>
      <c r="BL142" s="146"/>
      <c r="BM142" s="146"/>
      <c r="BN142" s="146"/>
      <c r="BO142" s="146"/>
      <c r="BP142" s="138">
        <f t="shared" si="65"/>
        <v>0</v>
      </c>
      <c r="BQ142" s="160"/>
      <c r="BR142" s="146"/>
      <c r="BS142" s="146"/>
      <c r="BT142" s="146"/>
      <c r="BU142" s="146"/>
      <c r="BV142" s="138">
        <f t="shared" si="85"/>
        <v>0</v>
      </c>
      <c r="BW142" s="160"/>
      <c r="BX142" s="146"/>
      <c r="BY142" s="146"/>
      <c r="BZ142" s="146"/>
      <c r="CA142" s="146"/>
      <c r="CB142" s="138">
        <f t="shared" si="66"/>
        <v>0</v>
      </c>
      <c r="CC142" s="160"/>
      <c r="CD142" s="146"/>
      <c r="CE142" s="146"/>
      <c r="CF142" s="146"/>
      <c r="CG142" s="146"/>
      <c r="CH142" s="138">
        <f t="shared" si="80"/>
        <v>0</v>
      </c>
      <c r="CI142" s="160"/>
      <c r="CJ142" s="146"/>
      <c r="CK142" s="146"/>
      <c r="CL142" s="146"/>
      <c r="CM142" s="146"/>
      <c r="CN142" s="138">
        <f t="shared" si="67"/>
        <v>0</v>
      </c>
      <c r="CO142" s="172"/>
      <c r="CP142" s="137"/>
      <c r="CQ142" s="137"/>
      <c r="CR142" s="137"/>
      <c r="CS142" s="137"/>
      <c r="CT142" s="138">
        <f t="shared" si="86"/>
        <v>0</v>
      </c>
      <c r="CU142" s="160"/>
      <c r="CV142" s="146"/>
      <c r="CW142" s="146"/>
      <c r="CX142" s="146"/>
      <c r="CY142" s="146"/>
      <c r="CZ142" s="138">
        <f t="shared" si="68"/>
        <v>0</v>
      </c>
      <c r="DA142" s="172">
        <f t="shared" si="69"/>
        <v>0</v>
      </c>
      <c r="DB142" s="137">
        <f t="shared" si="70"/>
        <v>276900</v>
      </c>
      <c r="DC142" s="137">
        <f t="shared" si="71"/>
        <v>0</v>
      </c>
      <c r="DD142" s="137">
        <f t="shared" si="72"/>
        <v>0</v>
      </c>
      <c r="DE142" s="137">
        <f t="shared" si="73"/>
        <v>225000</v>
      </c>
      <c r="DF142" s="173">
        <f t="shared" si="74"/>
        <v>501900</v>
      </c>
      <c r="DG142" s="172">
        <f t="shared" si="75"/>
        <v>0</v>
      </c>
      <c r="DH142" s="137">
        <f t="shared" si="76"/>
        <v>0</v>
      </c>
      <c r="DI142" s="137">
        <f t="shared" si="77"/>
        <v>0</v>
      </c>
      <c r="DJ142" s="137">
        <f t="shared" si="78"/>
        <v>0</v>
      </c>
      <c r="DK142" s="137">
        <f t="shared" si="79"/>
        <v>0</v>
      </c>
      <c r="DL142" s="173">
        <f t="shared" si="87"/>
        <v>0</v>
      </c>
      <c r="DM142" s="140"/>
      <c r="DN142" s="220"/>
      <c r="DO142" s="220"/>
      <c r="DP142" s="220"/>
      <c r="DQ142" s="140"/>
      <c r="DR142" s="141"/>
      <c r="DS142" s="142"/>
      <c r="DT142" s="146"/>
      <c r="DU142" s="142"/>
      <c r="DV142" s="144"/>
      <c r="DW142" s="145"/>
      <c r="DX142" s="142"/>
      <c r="DY142" s="144"/>
      <c r="EA142" s="172"/>
      <c r="EB142" s="137"/>
      <c r="EC142" s="137"/>
      <c r="ED142" s="512"/>
      <c r="EE142" s="513"/>
      <c r="EG142" s="495"/>
      <c r="EH142" s="76"/>
      <c r="EI142" s="466"/>
      <c r="EJ142" s="76"/>
      <c r="EK142" s="500"/>
      <c r="EL142" s="81"/>
      <c r="EM142" s="76"/>
      <c r="EN142" s="76"/>
      <c r="EO142" s="76"/>
      <c r="EP142" s="496"/>
      <c r="EQ142" s="81"/>
      <c r="ER142" s="76"/>
      <c r="ES142" s="76"/>
      <c r="ET142" s="76"/>
      <c r="EU142" s="496"/>
    </row>
    <row r="143" spans="1:151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3466</v>
      </c>
      <c r="I143" s="366"/>
      <c r="J143" s="174"/>
      <c r="K143" s="174"/>
      <c r="L143" s="174"/>
      <c r="M143" s="174"/>
      <c r="N143" s="367">
        <f t="shared" si="81"/>
        <v>0</v>
      </c>
      <c r="O143" s="366"/>
      <c r="P143" s="174"/>
      <c r="Q143" s="174"/>
      <c r="R143" s="174"/>
      <c r="S143" s="174"/>
      <c r="T143" s="367">
        <f t="shared" si="60"/>
        <v>0</v>
      </c>
      <c r="U143" s="172"/>
      <c r="V143" s="137"/>
      <c r="W143" s="137"/>
      <c r="X143" s="137"/>
      <c r="Y143" s="137">
        <v>96000</v>
      </c>
      <c r="Z143" s="138">
        <f t="shared" si="82"/>
        <v>96000</v>
      </c>
      <c r="AA143" s="160"/>
      <c r="AB143" s="146"/>
      <c r="AC143" s="146"/>
      <c r="AD143" s="146"/>
      <c r="AE143" s="146"/>
      <c r="AF143" s="138">
        <f t="shared" si="83"/>
        <v>0</v>
      </c>
      <c r="AG143" s="160"/>
      <c r="AH143" s="146"/>
      <c r="AI143" s="146"/>
      <c r="AJ143" s="146"/>
      <c r="AK143" s="146"/>
      <c r="AL143" s="138">
        <f t="shared" si="61"/>
        <v>0</v>
      </c>
      <c r="AM143" s="160"/>
      <c r="AN143" s="146"/>
      <c r="AO143" s="146"/>
      <c r="AP143" s="146"/>
      <c r="AQ143" s="146"/>
      <c r="AR143" s="138">
        <f t="shared" si="62"/>
        <v>0</v>
      </c>
      <c r="AS143" s="205"/>
      <c r="AT143" s="146"/>
      <c r="AU143" s="146"/>
      <c r="AV143" s="146"/>
      <c r="AW143" s="146"/>
      <c r="AX143" s="138">
        <f t="shared" si="63"/>
        <v>0</v>
      </c>
      <c r="AY143" s="160"/>
      <c r="AZ143" s="146"/>
      <c r="BA143" s="146"/>
      <c r="BB143" s="146"/>
      <c r="BC143" s="146"/>
      <c r="BD143" s="138">
        <f t="shared" si="64"/>
        <v>0</v>
      </c>
      <c r="BE143" s="160"/>
      <c r="BF143" s="146"/>
      <c r="BG143" s="146"/>
      <c r="BH143" s="146"/>
      <c r="BI143" s="146"/>
      <c r="BJ143" s="138">
        <f t="shared" si="84"/>
        <v>0</v>
      </c>
      <c r="BK143" s="160"/>
      <c r="BL143" s="146"/>
      <c r="BM143" s="146"/>
      <c r="BN143" s="146"/>
      <c r="BO143" s="146"/>
      <c r="BP143" s="138">
        <f t="shared" si="65"/>
        <v>0</v>
      </c>
      <c r="BQ143" s="160"/>
      <c r="BR143" s="146"/>
      <c r="BS143" s="146"/>
      <c r="BT143" s="146"/>
      <c r="BU143" s="146"/>
      <c r="BV143" s="138">
        <f t="shared" si="85"/>
        <v>0</v>
      </c>
      <c r="BW143" s="160"/>
      <c r="BX143" s="146"/>
      <c r="BY143" s="146"/>
      <c r="BZ143" s="146"/>
      <c r="CA143" s="146"/>
      <c r="CB143" s="138">
        <f t="shared" si="66"/>
        <v>0</v>
      </c>
      <c r="CC143" s="160"/>
      <c r="CD143" s="146"/>
      <c r="CE143" s="146"/>
      <c r="CF143" s="146"/>
      <c r="CG143" s="146"/>
      <c r="CH143" s="138">
        <f t="shared" si="80"/>
        <v>0</v>
      </c>
      <c r="CI143" s="160"/>
      <c r="CJ143" s="146"/>
      <c r="CK143" s="146"/>
      <c r="CL143" s="146"/>
      <c r="CM143" s="146"/>
      <c r="CN143" s="138">
        <f t="shared" si="67"/>
        <v>0</v>
      </c>
      <c r="CO143" s="172"/>
      <c r="CP143" s="137"/>
      <c r="CQ143" s="137"/>
      <c r="CR143" s="137"/>
      <c r="CS143" s="137"/>
      <c r="CT143" s="138">
        <f t="shared" si="86"/>
        <v>0</v>
      </c>
      <c r="CU143" s="160"/>
      <c r="CV143" s="146"/>
      <c r="CW143" s="146"/>
      <c r="CX143" s="146"/>
      <c r="CY143" s="146"/>
      <c r="CZ143" s="138">
        <f t="shared" si="68"/>
        <v>0</v>
      </c>
      <c r="DA143" s="172">
        <f t="shared" si="69"/>
        <v>0</v>
      </c>
      <c r="DB143" s="137">
        <f t="shared" si="70"/>
        <v>0</v>
      </c>
      <c r="DC143" s="137">
        <f t="shared" si="71"/>
        <v>0</v>
      </c>
      <c r="DD143" s="137">
        <f t="shared" si="72"/>
        <v>0</v>
      </c>
      <c r="DE143" s="137">
        <f t="shared" si="73"/>
        <v>96000</v>
      </c>
      <c r="DF143" s="173">
        <f t="shared" si="74"/>
        <v>96000</v>
      </c>
      <c r="DG143" s="172">
        <f t="shared" si="75"/>
        <v>0</v>
      </c>
      <c r="DH143" s="137">
        <f t="shared" si="76"/>
        <v>0</v>
      </c>
      <c r="DI143" s="137">
        <f t="shared" si="77"/>
        <v>0</v>
      </c>
      <c r="DJ143" s="137">
        <f t="shared" si="78"/>
        <v>0</v>
      </c>
      <c r="DK143" s="137">
        <f t="shared" si="79"/>
        <v>0</v>
      </c>
      <c r="DL143" s="173">
        <f t="shared" si="87"/>
        <v>0</v>
      </c>
      <c r="DM143" s="140"/>
      <c r="DN143" s="220"/>
      <c r="DO143" s="220"/>
      <c r="DP143" s="220"/>
      <c r="DQ143" s="140"/>
      <c r="DR143" s="141"/>
      <c r="DS143" s="142"/>
      <c r="DT143" s="146"/>
      <c r="DU143" s="142"/>
      <c r="DV143" s="144"/>
      <c r="DW143" s="145"/>
      <c r="DX143" s="142"/>
      <c r="DY143" s="144"/>
      <c r="EA143" s="172"/>
      <c r="EB143" s="137"/>
      <c r="EC143" s="137"/>
      <c r="ED143" s="512"/>
      <c r="EE143" s="513"/>
      <c r="EG143" s="495"/>
      <c r="EH143" s="76"/>
      <c r="EI143" s="466"/>
      <c r="EJ143" s="76"/>
      <c r="EK143" s="500"/>
      <c r="EL143" s="81"/>
      <c r="EM143" s="76"/>
      <c r="EN143" s="76"/>
      <c r="EO143" s="76"/>
      <c r="EP143" s="496"/>
      <c r="EQ143" s="81"/>
      <c r="ER143" s="76"/>
      <c r="ES143" s="76"/>
      <c r="ET143" s="76"/>
      <c r="EU143" s="496"/>
    </row>
    <row r="144" spans="1:151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81"/>
        <v>138450</v>
      </c>
      <c r="O144" s="366"/>
      <c r="P144" s="174">
        <v>70</v>
      </c>
      <c r="Q144" s="174"/>
      <c r="R144" s="174"/>
      <c r="S144" s="174"/>
      <c r="T144" s="367">
        <f t="shared" si="60"/>
        <v>70</v>
      </c>
      <c r="U144" s="172"/>
      <c r="V144" s="137"/>
      <c r="W144" s="137"/>
      <c r="X144" s="137"/>
      <c r="Y144" s="137"/>
      <c r="Z144" s="138">
        <f t="shared" si="82"/>
        <v>0</v>
      </c>
      <c r="AA144" s="160"/>
      <c r="AB144" s="146"/>
      <c r="AC144" s="146"/>
      <c r="AD144" s="146"/>
      <c r="AE144" s="146"/>
      <c r="AF144" s="138">
        <f t="shared" si="83"/>
        <v>0</v>
      </c>
      <c r="AG144" s="160"/>
      <c r="AH144" s="146"/>
      <c r="AI144" s="146"/>
      <c r="AJ144" s="146"/>
      <c r="AK144" s="146">
        <v>398000</v>
      </c>
      <c r="AL144" s="138">
        <f t="shared" si="61"/>
        <v>398000</v>
      </c>
      <c r="AM144" s="160"/>
      <c r="AN144" s="146"/>
      <c r="AO144" s="146"/>
      <c r="AP144" s="146"/>
      <c r="AQ144" s="146"/>
      <c r="AR144" s="138">
        <f t="shared" si="62"/>
        <v>0</v>
      </c>
      <c r="AS144" s="205"/>
      <c r="AT144" s="146"/>
      <c r="AU144" s="146"/>
      <c r="AV144" s="146"/>
      <c r="AW144" s="146">
        <v>100000</v>
      </c>
      <c r="AX144" s="138">
        <f t="shared" si="63"/>
        <v>100000</v>
      </c>
      <c r="AY144" s="160"/>
      <c r="AZ144" s="146"/>
      <c r="BA144" s="146"/>
      <c r="BB144" s="146"/>
      <c r="BC144" s="146"/>
      <c r="BD144" s="138">
        <f t="shared" si="64"/>
        <v>0</v>
      </c>
      <c r="BE144" s="160"/>
      <c r="BF144" s="146"/>
      <c r="BG144" s="146"/>
      <c r="BH144" s="146"/>
      <c r="BI144" s="146"/>
      <c r="BJ144" s="138">
        <f t="shared" si="84"/>
        <v>0</v>
      </c>
      <c r="BK144" s="160"/>
      <c r="BL144" s="146"/>
      <c r="BM144" s="146"/>
      <c r="BN144" s="146"/>
      <c r="BO144" s="146"/>
      <c r="BP144" s="138">
        <f t="shared" si="65"/>
        <v>0</v>
      </c>
      <c r="BQ144" s="160"/>
      <c r="BR144" s="146"/>
      <c r="BS144" s="146"/>
      <c r="BT144" s="146"/>
      <c r="BU144" s="146"/>
      <c r="BV144" s="138">
        <f t="shared" si="85"/>
        <v>0</v>
      </c>
      <c r="BW144" s="160"/>
      <c r="BX144" s="146"/>
      <c r="BY144" s="146"/>
      <c r="BZ144" s="146"/>
      <c r="CA144" s="146"/>
      <c r="CB144" s="138">
        <f t="shared" si="66"/>
        <v>0</v>
      </c>
      <c r="CC144" s="160"/>
      <c r="CD144" s="146"/>
      <c r="CE144" s="146"/>
      <c r="CF144" s="146"/>
      <c r="CG144" s="146"/>
      <c r="CH144" s="138">
        <f t="shared" si="80"/>
        <v>0</v>
      </c>
      <c r="CI144" s="160"/>
      <c r="CJ144" s="146"/>
      <c r="CK144" s="146"/>
      <c r="CL144" s="146"/>
      <c r="CM144" s="146"/>
      <c r="CN144" s="138">
        <f t="shared" si="67"/>
        <v>0</v>
      </c>
      <c r="CO144" s="172"/>
      <c r="CP144" s="137"/>
      <c r="CQ144" s="137"/>
      <c r="CR144" s="137"/>
      <c r="CS144" s="137"/>
      <c r="CT144" s="138">
        <f t="shared" si="86"/>
        <v>0</v>
      </c>
      <c r="CU144" s="160"/>
      <c r="CV144" s="146"/>
      <c r="CW144" s="146"/>
      <c r="CX144" s="146"/>
      <c r="CY144" s="146"/>
      <c r="CZ144" s="138">
        <f t="shared" si="68"/>
        <v>0</v>
      </c>
      <c r="DA144" s="172">
        <f t="shared" si="69"/>
        <v>0</v>
      </c>
      <c r="DB144" s="137">
        <f t="shared" si="70"/>
        <v>138450</v>
      </c>
      <c r="DC144" s="137">
        <f t="shared" si="71"/>
        <v>0</v>
      </c>
      <c r="DD144" s="137">
        <f t="shared" si="72"/>
        <v>0</v>
      </c>
      <c r="DE144" s="137">
        <f t="shared" si="73"/>
        <v>498000</v>
      </c>
      <c r="DF144" s="173">
        <f t="shared" si="74"/>
        <v>636450</v>
      </c>
      <c r="DG144" s="172">
        <f t="shared" si="75"/>
        <v>0</v>
      </c>
      <c r="DH144" s="137">
        <f t="shared" si="76"/>
        <v>70</v>
      </c>
      <c r="DI144" s="137">
        <f t="shared" si="77"/>
        <v>0</v>
      </c>
      <c r="DJ144" s="137">
        <f t="shared" si="78"/>
        <v>0</v>
      </c>
      <c r="DK144" s="137">
        <f t="shared" si="79"/>
        <v>0</v>
      </c>
      <c r="DL144" s="173">
        <f t="shared" si="87"/>
        <v>70</v>
      </c>
      <c r="DM144" s="140"/>
      <c r="DN144" s="220"/>
      <c r="DO144" s="220"/>
      <c r="DP144" s="220"/>
      <c r="DQ144" s="140"/>
      <c r="DR144" s="141"/>
      <c r="DS144" s="142"/>
      <c r="DT144" s="146"/>
      <c r="DU144" s="142"/>
      <c r="DV144" s="144"/>
      <c r="DW144" s="145"/>
      <c r="DX144" s="142"/>
      <c r="DY144" s="144"/>
      <c r="EA144" s="172"/>
      <c r="EB144" s="137"/>
      <c r="EC144" s="137"/>
      <c r="ED144" s="512"/>
      <c r="EE144" s="513"/>
      <c r="EG144" s="495">
        <v>70</v>
      </c>
      <c r="EH144" s="77">
        <v>44789</v>
      </c>
      <c r="EI144" s="466" t="s">
        <v>5389</v>
      </c>
      <c r="EJ144" s="76"/>
      <c r="EK144" s="500" t="s">
        <v>5391</v>
      </c>
      <c r="EL144" s="81"/>
      <c r="EM144" s="76"/>
      <c r="EN144" s="76"/>
      <c r="EO144" s="76"/>
      <c r="EP144" s="496"/>
      <c r="EQ144" s="81"/>
      <c r="ER144" s="76"/>
      <c r="ES144" s="76"/>
      <c r="ET144" s="76"/>
      <c r="EU144" s="496"/>
    </row>
    <row r="145" spans="1:151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81"/>
        <v>8775</v>
      </c>
      <c r="O145" s="366"/>
      <c r="P145" s="174"/>
      <c r="Q145" s="174"/>
      <c r="R145" s="174"/>
      <c r="S145" s="174"/>
      <c r="T145" s="367">
        <f t="shared" si="60"/>
        <v>0</v>
      </c>
      <c r="U145" s="172"/>
      <c r="V145" s="137"/>
      <c r="W145" s="137"/>
      <c r="X145" s="137"/>
      <c r="Y145" s="137"/>
      <c r="Z145" s="138">
        <f t="shared" si="82"/>
        <v>0</v>
      </c>
      <c r="AA145" s="160"/>
      <c r="AB145" s="146"/>
      <c r="AC145" s="146"/>
      <c r="AD145" s="146"/>
      <c r="AE145" s="146"/>
      <c r="AF145" s="138">
        <f t="shared" si="83"/>
        <v>0</v>
      </c>
      <c r="AG145" s="160"/>
      <c r="AH145" s="146"/>
      <c r="AI145" s="146"/>
      <c r="AJ145" s="146"/>
      <c r="AK145" s="146">
        <v>39000</v>
      </c>
      <c r="AL145" s="138">
        <f t="shared" si="61"/>
        <v>39000</v>
      </c>
      <c r="AM145" s="160"/>
      <c r="AN145" s="146"/>
      <c r="AO145" s="146"/>
      <c r="AP145" s="146"/>
      <c r="AQ145" s="146"/>
      <c r="AR145" s="138">
        <f t="shared" si="62"/>
        <v>0</v>
      </c>
      <c r="AS145" s="205"/>
      <c r="AT145" s="146"/>
      <c r="AU145" s="146"/>
      <c r="AV145" s="146"/>
      <c r="AW145" s="146">
        <v>114000</v>
      </c>
      <c r="AX145" s="138">
        <f t="shared" si="63"/>
        <v>114000</v>
      </c>
      <c r="AY145" s="160"/>
      <c r="AZ145" s="146"/>
      <c r="BA145" s="146"/>
      <c r="BB145" s="146"/>
      <c r="BC145" s="146"/>
      <c r="BD145" s="138">
        <f t="shared" si="64"/>
        <v>0</v>
      </c>
      <c r="BE145" s="160"/>
      <c r="BF145" s="146"/>
      <c r="BG145" s="146"/>
      <c r="BH145" s="146"/>
      <c r="BI145" s="146"/>
      <c r="BJ145" s="138">
        <f t="shared" si="84"/>
        <v>0</v>
      </c>
      <c r="BK145" s="160"/>
      <c r="BL145" s="146"/>
      <c r="BM145" s="146"/>
      <c r="BN145" s="146"/>
      <c r="BO145" s="146"/>
      <c r="BP145" s="138">
        <f t="shared" si="65"/>
        <v>0</v>
      </c>
      <c r="BQ145" s="160"/>
      <c r="BR145" s="146"/>
      <c r="BS145" s="146"/>
      <c r="BT145" s="146"/>
      <c r="BU145" s="146"/>
      <c r="BV145" s="138">
        <f t="shared" si="85"/>
        <v>0</v>
      </c>
      <c r="BW145" s="160"/>
      <c r="BX145" s="146"/>
      <c r="BY145" s="146"/>
      <c r="BZ145" s="146"/>
      <c r="CA145" s="146"/>
      <c r="CB145" s="138">
        <f t="shared" si="66"/>
        <v>0</v>
      </c>
      <c r="CC145" s="160"/>
      <c r="CD145" s="146"/>
      <c r="CE145" s="146"/>
      <c r="CF145" s="146"/>
      <c r="CG145" s="146"/>
      <c r="CH145" s="138">
        <f t="shared" si="80"/>
        <v>0</v>
      </c>
      <c r="CI145" s="160"/>
      <c r="CJ145" s="146"/>
      <c r="CK145" s="146"/>
      <c r="CL145" s="146"/>
      <c r="CM145" s="146"/>
      <c r="CN145" s="138">
        <f t="shared" si="67"/>
        <v>0</v>
      </c>
      <c r="CO145" s="172"/>
      <c r="CP145" s="137"/>
      <c r="CQ145" s="137"/>
      <c r="CR145" s="137"/>
      <c r="CS145" s="137"/>
      <c r="CT145" s="138">
        <f t="shared" si="86"/>
        <v>0</v>
      </c>
      <c r="CU145" s="160"/>
      <c r="CV145" s="146"/>
      <c r="CW145" s="146"/>
      <c r="CX145" s="146"/>
      <c r="CY145" s="146"/>
      <c r="CZ145" s="138">
        <f t="shared" si="68"/>
        <v>0</v>
      </c>
      <c r="DA145" s="172">
        <f t="shared" si="69"/>
        <v>0</v>
      </c>
      <c r="DB145" s="137">
        <f t="shared" si="70"/>
        <v>8775</v>
      </c>
      <c r="DC145" s="137">
        <f t="shared" si="71"/>
        <v>0</v>
      </c>
      <c r="DD145" s="137">
        <f t="shared" si="72"/>
        <v>0</v>
      </c>
      <c r="DE145" s="137">
        <f t="shared" si="73"/>
        <v>153000</v>
      </c>
      <c r="DF145" s="173">
        <f t="shared" si="74"/>
        <v>161775</v>
      </c>
      <c r="DG145" s="172">
        <f t="shared" si="75"/>
        <v>0</v>
      </c>
      <c r="DH145" s="137">
        <f t="shared" si="76"/>
        <v>0</v>
      </c>
      <c r="DI145" s="137">
        <f t="shared" si="77"/>
        <v>0</v>
      </c>
      <c r="DJ145" s="137">
        <f t="shared" si="78"/>
        <v>0</v>
      </c>
      <c r="DK145" s="137">
        <f t="shared" si="79"/>
        <v>0</v>
      </c>
      <c r="DL145" s="173">
        <f t="shared" si="87"/>
        <v>0</v>
      </c>
      <c r="DM145" s="140"/>
      <c r="DN145" s="220"/>
      <c r="DO145" s="220"/>
      <c r="DP145" s="220"/>
      <c r="DQ145" s="140"/>
      <c r="DR145" s="141"/>
      <c r="DS145" s="142"/>
      <c r="DT145" s="146"/>
      <c r="DU145" s="142"/>
      <c r="DV145" s="144"/>
      <c r="DW145" s="145"/>
      <c r="DX145" s="142"/>
      <c r="DY145" s="144"/>
      <c r="EA145" s="172"/>
      <c r="EB145" s="137"/>
      <c r="EC145" s="137"/>
      <c r="ED145" s="512"/>
      <c r="EE145" s="513"/>
      <c r="EG145" s="495"/>
      <c r="EH145" s="76"/>
      <c r="EI145" s="466"/>
      <c r="EJ145" s="76"/>
      <c r="EK145" s="500"/>
      <c r="EL145" s="81"/>
      <c r="EM145" s="76"/>
      <c r="EN145" s="76"/>
      <c r="EO145" s="76"/>
      <c r="EP145" s="496"/>
      <c r="EQ145" s="81"/>
      <c r="ER145" s="76"/>
      <c r="ES145" s="76"/>
      <c r="ET145" s="76"/>
      <c r="EU145" s="496"/>
    </row>
    <row r="146" spans="1:151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81"/>
        <v>0</v>
      </c>
      <c r="O146" s="366"/>
      <c r="P146" s="174"/>
      <c r="Q146" s="174"/>
      <c r="R146" s="174"/>
      <c r="S146" s="174"/>
      <c r="T146" s="367">
        <f t="shared" si="60"/>
        <v>0</v>
      </c>
      <c r="U146" s="172"/>
      <c r="V146" s="137"/>
      <c r="W146" s="137"/>
      <c r="X146" s="137"/>
      <c r="Y146" s="137">
        <v>32000</v>
      </c>
      <c r="Z146" s="138">
        <f t="shared" si="82"/>
        <v>32000</v>
      </c>
      <c r="AA146" s="160"/>
      <c r="AB146" s="146"/>
      <c r="AC146" s="146"/>
      <c r="AD146" s="146"/>
      <c r="AE146" s="146"/>
      <c r="AF146" s="138">
        <f t="shared" si="83"/>
        <v>0</v>
      </c>
      <c r="AG146" s="160"/>
      <c r="AH146" s="146"/>
      <c r="AI146" s="146"/>
      <c r="AJ146" s="146"/>
      <c r="AK146" s="146"/>
      <c r="AL146" s="138">
        <f t="shared" si="61"/>
        <v>0</v>
      </c>
      <c r="AM146" s="160"/>
      <c r="AN146" s="146"/>
      <c r="AO146" s="146"/>
      <c r="AP146" s="146"/>
      <c r="AQ146" s="146"/>
      <c r="AR146" s="138">
        <f t="shared" si="62"/>
        <v>0</v>
      </c>
      <c r="AS146" s="205"/>
      <c r="AT146" s="146"/>
      <c r="AU146" s="146"/>
      <c r="AV146" s="146"/>
      <c r="AW146" s="146"/>
      <c r="AX146" s="138">
        <f t="shared" si="63"/>
        <v>0</v>
      </c>
      <c r="AY146" s="160"/>
      <c r="AZ146" s="146"/>
      <c r="BA146" s="146"/>
      <c r="BB146" s="146"/>
      <c r="BC146" s="146"/>
      <c r="BD146" s="138">
        <f t="shared" si="64"/>
        <v>0</v>
      </c>
      <c r="BE146" s="160"/>
      <c r="BF146" s="146"/>
      <c r="BG146" s="146"/>
      <c r="BH146" s="146"/>
      <c r="BI146" s="146"/>
      <c r="BJ146" s="138">
        <f t="shared" si="84"/>
        <v>0</v>
      </c>
      <c r="BK146" s="160"/>
      <c r="BL146" s="146"/>
      <c r="BM146" s="146"/>
      <c r="BN146" s="146"/>
      <c r="BO146" s="146"/>
      <c r="BP146" s="138">
        <f t="shared" si="65"/>
        <v>0</v>
      </c>
      <c r="BQ146" s="160"/>
      <c r="BR146" s="146"/>
      <c r="BS146" s="146"/>
      <c r="BT146" s="146"/>
      <c r="BU146" s="146"/>
      <c r="BV146" s="138">
        <f t="shared" si="85"/>
        <v>0</v>
      </c>
      <c r="BW146" s="160"/>
      <c r="BX146" s="146"/>
      <c r="BY146" s="146"/>
      <c r="BZ146" s="146"/>
      <c r="CA146" s="146"/>
      <c r="CB146" s="138">
        <f t="shared" si="66"/>
        <v>0</v>
      </c>
      <c r="CC146" s="160"/>
      <c r="CD146" s="146"/>
      <c r="CE146" s="146"/>
      <c r="CF146" s="146"/>
      <c r="CG146" s="146"/>
      <c r="CH146" s="138">
        <f t="shared" si="80"/>
        <v>0</v>
      </c>
      <c r="CI146" s="160"/>
      <c r="CJ146" s="146"/>
      <c r="CK146" s="146"/>
      <c r="CL146" s="146"/>
      <c r="CM146" s="146"/>
      <c r="CN146" s="138">
        <f t="shared" si="67"/>
        <v>0</v>
      </c>
      <c r="CO146" s="172"/>
      <c r="CP146" s="137"/>
      <c r="CQ146" s="137"/>
      <c r="CR146" s="137"/>
      <c r="CS146" s="137"/>
      <c r="CT146" s="138">
        <f t="shared" si="86"/>
        <v>0</v>
      </c>
      <c r="CU146" s="160"/>
      <c r="CV146" s="146"/>
      <c r="CW146" s="146"/>
      <c r="CX146" s="146"/>
      <c r="CY146" s="146"/>
      <c r="CZ146" s="138">
        <f t="shared" si="68"/>
        <v>0</v>
      </c>
      <c r="DA146" s="172">
        <f t="shared" si="69"/>
        <v>0</v>
      </c>
      <c r="DB146" s="137">
        <f t="shared" si="70"/>
        <v>0</v>
      </c>
      <c r="DC146" s="137">
        <f t="shared" si="71"/>
        <v>0</v>
      </c>
      <c r="DD146" s="137">
        <f t="shared" si="72"/>
        <v>0</v>
      </c>
      <c r="DE146" s="137">
        <f t="shared" si="73"/>
        <v>32000</v>
      </c>
      <c r="DF146" s="173">
        <f t="shared" si="74"/>
        <v>32000</v>
      </c>
      <c r="DG146" s="172">
        <f t="shared" si="75"/>
        <v>0</v>
      </c>
      <c r="DH146" s="137">
        <f t="shared" si="76"/>
        <v>0</v>
      </c>
      <c r="DI146" s="137">
        <f t="shared" si="77"/>
        <v>0</v>
      </c>
      <c r="DJ146" s="137">
        <f t="shared" si="78"/>
        <v>0</v>
      </c>
      <c r="DK146" s="137">
        <f t="shared" si="79"/>
        <v>0</v>
      </c>
      <c r="DL146" s="173">
        <f t="shared" si="87"/>
        <v>0</v>
      </c>
      <c r="DM146" s="140"/>
      <c r="DN146" s="220"/>
      <c r="DO146" s="220"/>
      <c r="DP146" s="220"/>
      <c r="DQ146" s="140"/>
      <c r="DR146" s="141"/>
      <c r="DS146" s="142"/>
      <c r="DT146" s="146"/>
      <c r="DU146" s="142"/>
      <c r="DV146" s="144"/>
      <c r="DW146" s="145"/>
      <c r="DX146" s="142"/>
      <c r="DY146" s="144"/>
      <c r="EA146" s="172"/>
      <c r="EB146" s="137"/>
      <c r="EC146" s="137"/>
      <c r="ED146" s="512"/>
      <c r="EE146" s="513"/>
      <c r="EG146" s="495"/>
      <c r="EH146" s="76"/>
      <c r="EI146" s="466"/>
      <c r="EJ146" s="76"/>
      <c r="EK146" s="500"/>
      <c r="EL146" s="81"/>
      <c r="EM146" s="76"/>
      <c r="EN146" s="76"/>
      <c r="EO146" s="76"/>
      <c r="EP146" s="496"/>
      <c r="EQ146" s="81"/>
      <c r="ER146" s="76"/>
      <c r="ES146" s="76"/>
      <c r="ET146" s="76"/>
      <c r="EU146" s="496"/>
    </row>
    <row r="147" spans="1:151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81"/>
        <v>39975</v>
      </c>
      <c r="O147" s="366"/>
      <c r="P147" s="174"/>
      <c r="Q147" s="174"/>
      <c r="R147" s="174"/>
      <c r="S147" s="174"/>
      <c r="T147" s="367">
        <f t="shared" si="60"/>
        <v>0</v>
      </c>
      <c r="U147" s="172"/>
      <c r="V147" s="137"/>
      <c r="W147" s="137"/>
      <c r="X147" s="137"/>
      <c r="Y147" s="137"/>
      <c r="Z147" s="138">
        <f t="shared" si="82"/>
        <v>0</v>
      </c>
      <c r="AA147" s="160"/>
      <c r="AB147" s="146"/>
      <c r="AC147" s="146"/>
      <c r="AD147" s="146"/>
      <c r="AE147" s="146"/>
      <c r="AF147" s="138">
        <f t="shared" si="83"/>
        <v>0</v>
      </c>
      <c r="AG147" s="160"/>
      <c r="AH147" s="146"/>
      <c r="AI147" s="146"/>
      <c r="AJ147" s="146"/>
      <c r="AK147" s="146">
        <v>78000</v>
      </c>
      <c r="AL147" s="138">
        <f t="shared" si="61"/>
        <v>78000</v>
      </c>
      <c r="AM147" s="160"/>
      <c r="AN147" s="146"/>
      <c r="AO147" s="146"/>
      <c r="AP147" s="146"/>
      <c r="AQ147" s="146"/>
      <c r="AR147" s="138">
        <f t="shared" si="62"/>
        <v>0</v>
      </c>
      <c r="AS147" s="205"/>
      <c r="AT147" s="146"/>
      <c r="AU147" s="146"/>
      <c r="AV147" s="146"/>
      <c r="AW147" s="146">
        <v>58000</v>
      </c>
      <c r="AX147" s="138">
        <f t="shared" si="63"/>
        <v>58000</v>
      </c>
      <c r="AY147" s="160"/>
      <c r="AZ147" s="146"/>
      <c r="BA147" s="146"/>
      <c r="BB147" s="146"/>
      <c r="BC147" s="146"/>
      <c r="BD147" s="138">
        <f t="shared" si="64"/>
        <v>0</v>
      </c>
      <c r="BE147" s="160"/>
      <c r="BF147" s="146"/>
      <c r="BG147" s="146"/>
      <c r="BH147" s="146"/>
      <c r="BI147" s="146"/>
      <c r="BJ147" s="138">
        <f t="shared" si="84"/>
        <v>0</v>
      </c>
      <c r="BK147" s="160"/>
      <c r="BL147" s="146"/>
      <c r="BM147" s="146"/>
      <c r="BN147" s="146"/>
      <c r="BO147" s="146"/>
      <c r="BP147" s="138">
        <f t="shared" si="65"/>
        <v>0</v>
      </c>
      <c r="BQ147" s="160"/>
      <c r="BR147" s="146"/>
      <c r="BS147" s="146"/>
      <c r="BT147" s="146"/>
      <c r="BU147" s="146"/>
      <c r="BV147" s="138">
        <f t="shared" si="85"/>
        <v>0</v>
      </c>
      <c r="BW147" s="160"/>
      <c r="BX147" s="146"/>
      <c r="BY147" s="146"/>
      <c r="BZ147" s="146"/>
      <c r="CA147" s="146"/>
      <c r="CB147" s="138">
        <f t="shared" si="66"/>
        <v>0</v>
      </c>
      <c r="CC147" s="160"/>
      <c r="CD147" s="146"/>
      <c r="CE147" s="146"/>
      <c r="CF147" s="146"/>
      <c r="CG147" s="146"/>
      <c r="CH147" s="138">
        <f t="shared" si="80"/>
        <v>0</v>
      </c>
      <c r="CI147" s="160"/>
      <c r="CJ147" s="146"/>
      <c r="CK147" s="146"/>
      <c r="CL147" s="146"/>
      <c r="CM147" s="146"/>
      <c r="CN147" s="138">
        <f t="shared" si="67"/>
        <v>0</v>
      </c>
      <c r="CO147" s="172"/>
      <c r="CP147" s="137"/>
      <c r="CQ147" s="137"/>
      <c r="CR147" s="137"/>
      <c r="CS147" s="137"/>
      <c r="CT147" s="138">
        <f t="shared" si="86"/>
        <v>0</v>
      </c>
      <c r="CU147" s="160"/>
      <c r="CV147" s="146"/>
      <c r="CW147" s="146"/>
      <c r="CX147" s="146"/>
      <c r="CY147" s="146"/>
      <c r="CZ147" s="138">
        <f t="shared" si="68"/>
        <v>0</v>
      </c>
      <c r="DA147" s="172">
        <f t="shared" si="69"/>
        <v>0</v>
      </c>
      <c r="DB147" s="137">
        <f t="shared" si="70"/>
        <v>39975</v>
      </c>
      <c r="DC147" s="137">
        <f t="shared" si="71"/>
        <v>0</v>
      </c>
      <c r="DD147" s="137">
        <f t="shared" si="72"/>
        <v>0</v>
      </c>
      <c r="DE147" s="137">
        <f t="shared" si="73"/>
        <v>136000</v>
      </c>
      <c r="DF147" s="173">
        <f t="shared" si="74"/>
        <v>175975</v>
      </c>
      <c r="DG147" s="172">
        <f t="shared" si="75"/>
        <v>0</v>
      </c>
      <c r="DH147" s="137">
        <f t="shared" si="76"/>
        <v>0</v>
      </c>
      <c r="DI147" s="137">
        <f t="shared" si="77"/>
        <v>0</v>
      </c>
      <c r="DJ147" s="137">
        <f t="shared" si="78"/>
        <v>0</v>
      </c>
      <c r="DK147" s="137">
        <f t="shared" si="79"/>
        <v>0</v>
      </c>
      <c r="DL147" s="173">
        <f t="shared" si="87"/>
        <v>0</v>
      </c>
      <c r="DM147" s="140"/>
      <c r="DN147" s="220"/>
      <c r="DO147" s="220"/>
      <c r="DP147" s="220"/>
      <c r="DQ147" s="140"/>
      <c r="DR147" s="141"/>
      <c r="DS147" s="142"/>
      <c r="DT147" s="146"/>
      <c r="DU147" s="142"/>
      <c r="DV147" s="144"/>
      <c r="DW147" s="145">
        <v>1732</v>
      </c>
      <c r="DX147" s="142" t="s">
        <v>2679</v>
      </c>
      <c r="DY147" s="144">
        <v>44600</v>
      </c>
      <c r="EA147" s="172"/>
      <c r="EB147" s="137"/>
      <c r="EC147" s="137"/>
      <c r="ED147" s="512"/>
      <c r="EE147" s="513"/>
      <c r="EG147" s="495"/>
      <c r="EH147" s="76"/>
      <c r="EI147" s="466"/>
      <c r="EJ147" s="76"/>
      <c r="EK147" s="500"/>
      <c r="EL147" s="81"/>
      <c r="EM147" s="76"/>
      <c r="EN147" s="76"/>
      <c r="EO147" s="76"/>
      <c r="EP147" s="496"/>
      <c r="EQ147" s="81"/>
      <c r="ER147" s="76"/>
      <c r="ES147" s="76"/>
      <c r="ET147" s="76"/>
      <c r="EU147" s="496"/>
    </row>
    <row r="148" spans="1:151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81"/>
        <v>12675</v>
      </c>
      <c r="O148" s="366"/>
      <c r="P148" s="174"/>
      <c r="Q148" s="174"/>
      <c r="R148" s="174"/>
      <c r="S148" s="174"/>
      <c r="T148" s="367">
        <f t="shared" si="60"/>
        <v>0</v>
      </c>
      <c r="U148" s="172"/>
      <c r="V148" s="137"/>
      <c r="W148" s="137"/>
      <c r="X148" s="137"/>
      <c r="Y148" s="137">
        <v>78400</v>
      </c>
      <c r="Z148" s="138">
        <f t="shared" si="82"/>
        <v>78400</v>
      </c>
      <c r="AA148" s="160"/>
      <c r="AB148" s="146"/>
      <c r="AC148" s="146"/>
      <c r="AD148" s="146"/>
      <c r="AE148" s="146"/>
      <c r="AF148" s="138">
        <f t="shared" si="83"/>
        <v>0</v>
      </c>
      <c r="AG148" s="160"/>
      <c r="AH148" s="146"/>
      <c r="AI148" s="146"/>
      <c r="AJ148" s="146"/>
      <c r="AK148" s="146">
        <v>236000</v>
      </c>
      <c r="AL148" s="138">
        <f t="shared" si="61"/>
        <v>236000</v>
      </c>
      <c r="AM148" s="160"/>
      <c r="AN148" s="146"/>
      <c r="AO148" s="146"/>
      <c r="AP148" s="146"/>
      <c r="AQ148" s="146"/>
      <c r="AR148" s="138">
        <f t="shared" si="62"/>
        <v>0</v>
      </c>
      <c r="AS148" s="205"/>
      <c r="AT148" s="146"/>
      <c r="AU148" s="146"/>
      <c r="AV148" s="146"/>
      <c r="AW148" s="146">
        <v>36000</v>
      </c>
      <c r="AX148" s="138">
        <f t="shared" si="63"/>
        <v>36000</v>
      </c>
      <c r="AY148" s="160"/>
      <c r="AZ148" s="146"/>
      <c r="BA148" s="146"/>
      <c r="BB148" s="146"/>
      <c r="BC148" s="146"/>
      <c r="BD148" s="138">
        <f t="shared" si="64"/>
        <v>0</v>
      </c>
      <c r="BE148" s="160"/>
      <c r="BF148" s="146"/>
      <c r="BG148" s="146"/>
      <c r="BH148" s="146"/>
      <c r="BI148" s="146"/>
      <c r="BJ148" s="138">
        <f t="shared" si="84"/>
        <v>0</v>
      </c>
      <c r="BK148" s="160"/>
      <c r="BL148" s="146"/>
      <c r="BM148" s="146"/>
      <c r="BN148" s="146"/>
      <c r="BO148" s="146"/>
      <c r="BP148" s="138">
        <f t="shared" si="65"/>
        <v>0</v>
      </c>
      <c r="BQ148" s="160"/>
      <c r="BR148" s="146"/>
      <c r="BS148" s="146"/>
      <c r="BT148" s="146"/>
      <c r="BU148" s="146"/>
      <c r="BV148" s="138">
        <f t="shared" si="85"/>
        <v>0</v>
      </c>
      <c r="BW148" s="160"/>
      <c r="BX148" s="146"/>
      <c r="BY148" s="146"/>
      <c r="BZ148" s="146"/>
      <c r="CA148" s="146"/>
      <c r="CB148" s="138">
        <f t="shared" si="66"/>
        <v>0</v>
      </c>
      <c r="CC148" s="160"/>
      <c r="CD148" s="146"/>
      <c r="CE148" s="146"/>
      <c r="CF148" s="146"/>
      <c r="CG148" s="146"/>
      <c r="CH148" s="138">
        <f t="shared" si="80"/>
        <v>0</v>
      </c>
      <c r="CI148" s="160"/>
      <c r="CJ148" s="146"/>
      <c r="CK148" s="146"/>
      <c r="CL148" s="146"/>
      <c r="CM148" s="146"/>
      <c r="CN148" s="138">
        <f t="shared" si="67"/>
        <v>0</v>
      </c>
      <c r="CO148" s="172"/>
      <c r="CP148" s="137"/>
      <c r="CQ148" s="137"/>
      <c r="CR148" s="137"/>
      <c r="CS148" s="137"/>
      <c r="CT148" s="138">
        <f t="shared" si="86"/>
        <v>0</v>
      </c>
      <c r="CU148" s="160"/>
      <c r="CV148" s="146"/>
      <c r="CW148" s="146"/>
      <c r="CX148" s="146"/>
      <c r="CY148" s="146"/>
      <c r="CZ148" s="138">
        <f t="shared" si="68"/>
        <v>0</v>
      </c>
      <c r="DA148" s="172">
        <f t="shared" si="69"/>
        <v>0</v>
      </c>
      <c r="DB148" s="137">
        <f t="shared" si="70"/>
        <v>12675</v>
      </c>
      <c r="DC148" s="137">
        <f t="shared" si="71"/>
        <v>0</v>
      </c>
      <c r="DD148" s="137">
        <f t="shared" si="72"/>
        <v>0</v>
      </c>
      <c r="DE148" s="137">
        <f t="shared" si="73"/>
        <v>350400</v>
      </c>
      <c r="DF148" s="173">
        <f t="shared" si="74"/>
        <v>363075</v>
      </c>
      <c r="DG148" s="172">
        <f t="shared" si="75"/>
        <v>0</v>
      </c>
      <c r="DH148" s="137">
        <f t="shared" si="76"/>
        <v>0</v>
      </c>
      <c r="DI148" s="137">
        <f t="shared" si="77"/>
        <v>0</v>
      </c>
      <c r="DJ148" s="137">
        <f t="shared" si="78"/>
        <v>0</v>
      </c>
      <c r="DK148" s="137">
        <f t="shared" si="79"/>
        <v>0</v>
      </c>
      <c r="DL148" s="173">
        <f t="shared" si="87"/>
        <v>0</v>
      </c>
      <c r="DM148" s="140"/>
      <c r="DN148" s="220"/>
      <c r="DO148" s="220"/>
      <c r="DP148" s="220"/>
      <c r="DQ148" s="140"/>
      <c r="DR148" s="141"/>
      <c r="DS148" s="142"/>
      <c r="DT148" s="146"/>
      <c r="DU148" s="142"/>
      <c r="DV148" s="144"/>
      <c r="DW148" s="145"/>
      <c r="DX148" s="142"/>
      <c r="DY148" s="144"/>
      <c r="EA148" s="172"/>
      <c r="EB148" s="137"/>
      <c r="EC148" s="137"/>
      <c r="ED148" s="512"/>
      <c r="EE148" s="513"/>
      <c r="EG148" s="495"/>
      <c r="EH148" s="76"/>
      <c r="EI148" s="466"/>
      <c r="EJ148" s="76"/>
      <c r="EK148" s="500"/>
      <c r="EL148" s="81"/>
      <c r="EM148" s="76"/>
      <c r="EN148" s="76"/>
      <c r="EO148" s="76"/>
      <c r="EP148" s="496"/>
      <c r="EQ148" s="81"/>
      <c r="ER148" s="76"/>
      <c r="ES148" s="76"/>
      <c r="ET148" s="76"/>
      <c r="EU148" s="496"/>
    </row>
    <row r="149" spans="1:151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81"/>
        <v>29575</v>
      </c>
      <c r="O149" s="366"/>
      <c r="P149" s="174"/>
      <c r="Q149" s="174"/>
      <c r="R149" s="174"/>
      <c r="S149" s="174"/>
      <c r="T149" s="367">
        <f t="shared" si="60"/>
        <v>0</v>
      </c>
      <c r="U149" s="172"/>
      <c r="V149" s="137"/>
      <c r="W149" s="137"/>
      <c r="X149" s="137"/>
      <c r="Y149" s="137">
        <v>32000</v>
      </c>
      <c r="Z149" s="138">
        <f t="shared" si="82"/>
        <v>32000</v>
      </c>
      <c r="AA149" s="160"/>
      <c r="AB149" s="146"/>
      <c r="AC149" s="146"/>
      <c r="AD149" s="146"/>
      <c r="AE149" s="146"/>
      <c r="AF149" s="138">
        <f t="shared" si="83"/>
        <v>0</v>
      </c>
      <c r="AG149" s="160"/>
      <c r="AH149" s="146"/>
      <c r="AI149" s="146"/>
      <c r="AJ149" s="146"/>
      <c r="AK149" s="146">
        <v>43000</v>
      </c>
      <c r="AL149" s="138">
        <f t="shared" si="61"/>
        <v>43000</v>
      </c>
      <c r="AM149" s="160"/>
      <c r="AN149" s="146"/>
      <c r="AO149" s="146"/>
      <c r="AP149" s="146"/>
      <c r="AQ149" s="146"/>
      <c r="AR149" s="138">
        <f t="shared" si="62"/>
        <v>0</v>
      </c>
      <c r="AS149" s="205"/>
      <c r="AT149" s="146"/>
      <c r="AU149" s="146"/>
      <c r="AV149" s="146"/>
      <c r="AW149" s="146">
        <v>33000</v>
      </c>
      <c r="AX149" s="138">
        <f t="shared" si="63"/>
        <v>33000</v>
      </c>
      <c r="AY149" s="160"/>
      <c r="AZ149" s="146"/>
      <c r="BA149" s="146"/>
      <c r="BB149" s="146"/>
      <c r="BC149" s="146"/>
      <c r="BD149" s="138">
        <f t="shared" si="64"/>
        <v>0</v>
      </c>
      <c r="BE149" s="160"/>
      <c r="BF149" s="146"/>
      <c r="BG149" s="146"/>
      <c r="BH149" s="146"/>
      <c r="BI149" s="146"/>
      <c r="BJ149" s="138">
        <f t="shared" si="84"/>
        <v>0</v>
      </c>
      <c r="BK149" s="160"/>
      <c r="BL149" s="146"/>
      <c r="BM149" s="146"/>
      <c r="BN149" s="146"/>
      <c r="BO149" s="146"/>
      <c r="BP149" s="138">
        <f t="shared" si="65"/>
        <v>0</v>
      </c>
      <c r="BQ149" s="160"/>
      <c r="BR149" s="146"/>
      <c r="BS149" s="146"/>
      <c r="BT149" s="146"/>
      <c r="BU149" s="146"/>
      <c r="BV149" s="138">
        <f t="shared" si="85"/>
        <v>0</v>
      </c>
      <c r="BW149" s="160"/>
      <c r="BX149" s="146"/>
      <c r="BY149" s="146"/>
      <c r="BZ149" s="146"/>
      <c r="CA149" s="146"/>
      <c r="CB149" s="138">
        <f t="shared" si="66"/>
        <v>0</v>
      </c>
      <c r="CC149" s="160"/>
      <c r="CD149" s="146"/>
      <c r="CE149" s="146"/>
      <c r="CF149" s="146"/>
      <c r="CG149" s="146"/>
      <c r="CH149" s="138">
        <f t="shared" si="80"/>
        <v>0</v>
      </c>
      <c r="CI149" s="160"/>
      <c r="CJ149" s="146"/>
      <c r="CK149" s="146"/>
      <c r="CL149" s="146"/>
      <c r="CM149" s="146"/>
      <c r="CN149" s="138">
        <f t="shared" si="67"/>
        <v>0</v>
      </c>
      <c r="CO149" s="172"/>
      <c r="CP149" s="137"/>
      <c r="CQ149" s="137"/>
      <c r="CR149" s="137"/>
      <c r="CS149" s="137"/>
      <c r="CT149" s="138">
        <f t="shared" si="86"/>
        <v>0</v>
      </c>
      <c r="CU149" s="160"/>
      <c r="CV149" s="146"/>
      <c r="CW149" s="146"/>
      <c r="CX149" s="146"/>
      <c r="CY149" s="146"/>
      <c r="CZ149" s="138">
        <f t="shared" si="68"/>
        <v>0</v>
      </c>
      <c r="DA149" s="172">
        <f t="shared" si="69"/>
        <v>0</v>
      </c>
      <c r="DB149" s="137">
        <f t="shared" si="70"/>
        <v>29575</v>
      </c>
      <c r="DC149" s="137">
        <f t="shared" si="71"/>
        <v>0</v>
      </c>
      <c r="DD149" s="137">
        <f t="shared" si="72"/>
        <v>0</v>
      </c>
      <c r="DE149" s="137">
        <f t="shared" si="73"/>
        <v>108000</v>
      </c>
      <c r="DF149" s="173">
        <f t="shared" si="74"/>
        <v>137575</v>
      </c>
      <c r="DG149" s="172">
        <f t="shared" si="75"/>
        <v>0</v>
      </c>
      <c r="DH149" s="137">
        <f t="shared" si="76"/>
        <v>0</v>
      </c>
      <c r="DI149" s="137">
        <f t="shared" si="77"/>
        <v>0</v>
      </c>
      <c r="DJ149" s="137">
        <f t="shared" si="78"/>
        <v>0</v>
      </c>
      <c r="DK149" s="137">
        <f t="shared" si="79"/>
        <v>0</v>
      </c>
      <c r="DL149" s="173">
        <f t="shared" si="87"/>
        <v>0</v>
      </c>
      <c r="DM149" s="140"/>
      <c r="DN149" s="220"/>
      <c r="DO149" s="220"/>
      <c r="DP149" s="220"/>
      <c r="DQ149" s="140"/>
      <c r="DR149" s="141"/>
      <c r="DS149" s="142"/>
      <c r="DT149" s="146"/>
      <c r="DU149" s="142"/>
      <c r="DV149" s="144"/>
      <c r="DW149" s="145">
        <v>3458</v>
      </c>
      <c r="DX149" s="142" t="s">
        <v>5263</v>
      </c>
      <c r="DY149" s="144">
        <v>44658</v>
      </c>
      <c r="EA149" s="172"/>
      <c r="EB149" s="137"/>
      <c r="EC149" s="137"/>
      <c r="ED149" s="512"/>
      <c r="EE149" s="513"/>
      <c r="EG149" s="495"/>
      <c r="EH149" s="76"/>
      <c r="EI149" s="466"/>
      <c r="EJ149" s="76"/>
      <c r="EK149" s="500"/>
      <c r="EL149" s="81"/>
      <c r="EM149" s="76"/>
      <c r="EN149" s="76"/>
      <c r="EO149" s="76"/>
      <c r="EP149" s="496"/>
      <c r="EQ149" s="81"/>
      <c r="ER149" s="76"/>
      <c r="ES149" s="76"/>
      <c r="ET149" s="76"/>
      <c r="EU149" s="496"/>
    </row>
    <row r="150" spans="1:151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81"/>
        <v>41925</v>
      </c>
      <c r="O150" s="366"/>
      <c r="P150" s="174"/>
      <c r="Q150" s="174"/>
      <c r="R150" s="174"/>
      <c r="S150" s="174"/>
      <c r="T150" s="367">
        <f t="shared" si="60"/>
        <v>0</v>
      </c>
      <c r="U150" s="172"/>
      <c r="V150" s="137"/>
      <c r="W150" s="137"/>
      <c r="X150" s="137"/>
      <c r="Y150" s="137">
        <v>46400</v>
      </c>
      <c r="Z150" s="138">
        <f t="shared" si="82"/>
        <v>46400</v>
      </c>
      <c r="AA150" s="160"/>
      <c r="AB150" s="146"/>
      <c r="AC150" s="146"/>
      <c r="AD150" s="146"/>
      <c r="AE150" s="146"/>
      <c r="AF150" s="138">
        <f t="shared" si="83"/>
        <v>0</v>
      </c>
      <c r="AG150" s="160"/>
      <c r="AH150" s="146"/>
      <c r="AI150" s="146"/>
      <c r="AJ150" s="146"/>
      <c r="AK150" s="146">
        <v>201000</v>
      </c>
      <c r="AL150" s="138">
        <f t="shared" si="61"/>
        <v>201000</v>
      </c>
      <c r="AM150" s="160"/>
      <c r="AN150" s="146"/>
      <c r="AO150" s="146"/>
      <c r="AP150" s="146"/>
      <c r="AQ150" s="146"/>
      <c r="AR150" s="138">
        <f t="shared" si="62"/>
        <v>0</v>
      </c>
      <c r="AS150" s="205"/>
      <c r="AT150" s="146"/>
      <c r="AU150" s="146"/>
      <c r="AV150" s="146"/>
      <c r="AW150" s="146">
        <v>50000</v>
      </c>
      <c r="AX150" s="138">
        <f t="shared" si="63"/>
        <v>50000</v>
      </c>
      <c r="AY150" s="160"/>
      <c r="AZ150" s="146"/>
      <c r="BA150" s="146"/>
      <c r="BB150" s="146"/>
      <c r="BC150" s="146"/>
      <c r="BD150" s="138">
        <f t="shared" si="64"/>
        <v>0</v>
      </c>
      <c r="BE150" s="160"/>
      <c r="BF150" s="146"/>
      <c r="BG150" s="146"/>
      <c r="BH150" s="146"/>
      <c r="BI150" s="146"/>
      <c r="BJ150" s="138">
        <f t="shared" si="84"/>
        <v>0</v>
      </c>
      <c r="BK150" s="160"/>
      <c r="BL150" s="146"/>
      <c r="BM150" s="146"/>
      <c r="BN150" s="146"/>
      <c r="BO150" s="146"/>
      <c r="BP150" s="138">
        <f t="shared" si="65"/>
        <v>0</v>
      </c>
      <c r="BQ150" s="160"/>
      <c r="BR150" s="146"/>
      <c r="BS150" s="146"/>
      <c r="BT150" s="146"/>
      <c r="BU150" s="146"/>
      <c r="BV150" s="138">
        <f t="shared" si="85"/>
        <v>0</v>
      </c>
      <c r="BW150" s="160"/>
      <c r="BX150" s="146"/>
      <c r="BY150" s="146"/>
      <c r="BZ150" s="146"/>
      <c r="CA150" s="146"/>
      <c r="CB150" s="138">
        <f t="shared" si="66"/>
        <v>0</v>
      </c>
      <c r="CC150" s="160"/>
      <c r="CD150" s="146"/>
      <c r="CE150" s="146"/>
      <c r="CF150" s="146"/>
      <c r="CG150" s="146"/>
      <c r="CH150" s="138">
        <f t="shared" si="80"/>
        <v>0</v>
      </c>
      <c r="CI150" s="160"/>
      <c r="CJ150" s="146"/>
      <c r="CK150" s="146"/>
      <c r="CL150" s="146"/>
      <c r="CM150" s="146"/>
      <c r="CN150" s="138">
        <f t="shared" si="67"/>
        <v>0</v>
      </c>
      <c r="CO150" s="172"/>
      <c r="CP150" s="137"/>
      <c r="CQ150" s="137"/>
      <c r="CR150" s="137"/>
      <c r="CS150" s="137"/>
      <c r="CT150" s="138">
        <f t="shared" si="86"/>
        <v>0</v>
      </c>
      <c r="CU150" s="160"/>
      <c r="CV150" s="146"/>
      <c r="CW150" s="146"/>
      <c r="CX150" s="146"/>
      <c r="CY150" s="146"/>
      <c r="CZ150" s="138">
        <f t="shared" si="68"/>
        <v>0</v>
      </c>
      <c r="DA150" s="172">
        <f t="shared" si="69"/>
        <v>0</v>
      </c>
      <c r="DB150" s="137">
        <f t="shared" si="70"/>
        <v>41925</v>
      </c>
      <c r="DC150" s="137">
        <f t="shared" si="71"/>
        <v>0</v>
      </c>
      <c r="DD150" s="137">
        <f t="shared" si="72"/>
        <v>0</v>
      </c>
      <c r="DE150" s="137">
        <f t="shared" si="73"/>
        <v>297400</v>
      </c>
      <c r="DF150" s="173">
        <f t="shared" si="74"/>
        <v>339325</v>
      </c>
      <c r="DG150" s="172">
        <f t="shared" si="75"/>
        <v>0</v>
      </c>
      <c r="DH150" s="137">
        <f t="shared" si="76"/>
        <v>0</v>
      </c>
      <c r="DI150" s="137">
        <f t="shared" si="77"/>
        <v>0</v>
      </c>
      <c r="DJ150" s="137">
        <f t="shared" si="78"/>
        <v>0</v>
      </c>
      <c r="DK150" s="137">
        <f t="shared" si="79"/>
        <v>0</v>
      </c>
      <c r="DL150" s="173">
        <f t="shared" si="87"/>
        <v>0</v>
      </c>
      <c r="DM150" s="140"/>
      <c r="DN150" s="220"/>
      <c r="DO150" s="220"/>
      <c r="DP150" s="220"/>
      <c r="DQ150" s="140"/>
      <c r="DR150" s="141"/>
      <c r="DS150" s="142"/>
      <c r="DT150" s="146"/>
      <c r="DU150" s="142"/>
      <c r="DV150" s="144"/>
      <c r="DW150" s="145"/>
      <c r="DX150" s="142"/>
      <c r="DY150" s="144"/>
      <c r="EA150" s="172"/>
      <c r="EB150" s="137"/>
      <c r="EC150" s="137"/>
      <c r="ED150" s="512"/>
      <c r="EE150" s="513"/>
      <c r="EG150" s="495"/>
      <c r="EH150" s="76"/>
      <c r="EI150" s="466"/>
      <c r="EJ150" s="76"/>
      <c r="EK150" s="500"/>
      <c r="EL150" s="81"/>
      <c r="EM150" s="76"/>
      <c r="EN150" s="76"/>
      <c r="EO150" s="76"/>
      <c r="EP150" s="496"/>
      <c r="EQ150" s="81"/>
      <c r="ER150" s="76"/>
      <c r="ES150" s="76"/>
      <c r="ET150" s="76"/>
      <c r="EU150" s="496"/>
    </row>
    <row r="151" spans="1:151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3501</v>
      </c>
      <c r="I151" s="366"/>
      <c r="J151" s="174">
        <v>33475</v>
      </c>
      <c r="K151" s="174"/>
      <c r="L151" s="174"/>
      <c r="M151" s="174"/>
      <c r="N151" s="367">
        <f t="shared" si="81"/>
        <v>33475</v>
      </c>
      <c r="O151" s="366"/>
      <c r="P151" s="174"/>
      <c r="Q151" s="174"/>
      <c r="R151" s="174"/>
      <c r="S151" s="174"/>
      <c r="T151" s="367">
        <f t="shared" si="60"/>
        <v>0</v>
      </c>
      <c r="U151" s="172"/>
      <c r="V151" s="137"/>
      <c r="W151" s="137"/>
      <c r="X151" s="137"/>
      <c r="Y151" s="137">
        <v>31200</v>
      </c>
      <c r="Z151" s="138">
        <f t="shared" si="82"/>
        <v>31200</v>
      </c>
      <c r="AA151" s="160"/>
      <c r="AB151" s="146"/>
      <c r="AC151" s="146"/>
      <c r="AD151" s="146"/>
      <c r="AE151" s="146"/>
      <c r="AF151" s="138">
        <f t="shared" si="83"/>
        <v>0</v>
      </c>
      <c r="AG151" s="160"/>
      <c r="AH151" s="146"/>
      <c r="AI151" s="146"/>
      <c r="AJ151" s="146"/>
      <c r="AK151" s="146"/>
      <c r="AL151" s="138">
        <f t="shared" si="61"/>
        <v>0</v>
      </c>
      <c r="AM151" s="160"/>
      <c r="AN151" s="146"/>
      <c r="AO151" s="146"/>
      <c r="AP151" s="146"/>
      <c r="AQ151" s="146"/>
      <c r="AR151" s="138">
        <f t="shared" si="62"/>
        <v>0</v>
      </c>
      <c r="AS151" s="205"/>
      <c r="AT151" s="146"/>
      <c r="AU151" s="146"/>
      <c r="AV151" s="146"/>
      <c r="AW151" s="146">
        <v>28000</v>
      </c>
      <c r="AX151" s="138">
        <f t="shared" si="63"/>
        <v>28000</v>
      </c>
      <c r="AY151" s="160"/>
      <c r="AZ151" s="146"/>
      <c r="BA151" s="146"/>
      <c r="BB151" s="146"/>
      <c r="BC151" s="146"/>
      <c r="BD151" s="138">
        <f t="shared" si="64"/>
        <v>0</v>
      </c>
      <c r="BE151" s="160"/>
      <c r="BF151" s="146"/>
      <c r="BG151" s="146"/>
      <c r="BH151" s="146"/>
      <c r="BI151" s="146"/>
      <c r="BJ151" s="138">
        <f t="shared" si="84"/>
        <v>0</v>
      </c>
      <c r="BK151" s="160"/>
      <c r="BL151" s="146"/>
      <c r="BM151" s="146"/>
      <c r="BN151" s="146"/>
      <c r="BO151" s="146"/>
      <c r="BP151" s="138">
        <f t="shared" si="65"/>
        <v>0</v>
      </c>
      <c r="BQ151" s="160"/>
      <c r="BR151" s="146"/>
      <c r="BS151" s="146"/>
      <c r="BT151" s="146"/>
      <c r="BU151" s="146"/>
      <c r="BV151" s="138">
        <f t="shared" si="85"/>
        <v>0</v>
      </c>
      <c r="BW151" s="160"/>
      <c r="BX151" s="146"/>
      <c r="BY151" s="146"/>
      <c r="BZ151" s="146"/>
      <c r="CA151" s="146"/>
      <c r="CB151" s="138">
        <f t="shared" si="66"/>
        <v>0</v>
      </c>
      <c r="CC151" s="160"/>
      <c r="CD151" s="146"/>
      <c r="CE151" s="146"/>
      <c r="CF151" s="146"/>
      <c r="CG151" s="146"/>
      <c r="CH151" s="138">
        <f t="shared" si="80"/>
        <v>0</v>
      </c>
      <c r="CI151" s="160"/>
      <c r="CJ151" s="146"/>
      <c r="CK151" s="146"/>
      <c r="CL151" s="146"/>
      <c r="CM151" s="146"/>
      <c r="CN151" s="138">
        <f t="shared" si="67"/>
        <v>0</v>
      </c>
      <c r="CO151" s="172"/>
      <c r="CP151" s="137"/>
      <c r="CQ151" s="137"/>
      <c r="CR151" s="137"/>
      <c r="CS151" s="137"/>
      <c r="CT151" s="138">
        <f t="shared" si="86"/>
        <v>0</v>
      </c>
      <c r="CU151" s="160"/>
      <c r="CV151" s="146"/>
      <c r="CW151" s="146"/>
      <c r="CX151" s="146"/>
      <c r="CY151" s="146"/>
      <c r="CZ151" s="138">
        <f t="shared" si="68"/>
        <v>0</v>
      </c>
      <c r="DA151" s="172">
        <f t="shared" si="69"/>
        <v>0</v>
      </c>
      <c r="DB151" s="137">
        <f t="shared" si="70"/>
        <v>33475</v>
      </c>
      <c r="DC151" s="137">
        <f t="shared" si="71"/>
        <v>0</v>
      </c>
      <c r="DD151" s="137">
        <f t="shared" si="72"/>
        <v>0</v>
      </c>
      <c r="DE151" s="137">
        <f t="shared" si="73"/>
        <v>59200</v>
      </c>
      <c r="DF151" s="173">
        <f t="shared" si="74"/>
        <v>92675</v>
      </c>
      <c r="DG151" s="172">
        <f t="shared" si="75"/>
        <v>0</v>
      </c>
      <c r="DH151" s="137">
        <f t="shared" si="76"/>
        <v>0</v>
      </c>
      <c r="DI151" s="137">
        <f t="shared" si="77"/>
        <v>0</v>
      </c>
      <c r="DJ151" s="137">
        <f t="shared" si="78"/>
        <v>0</v>
      </c>
      <c r="DK151" s="137">
        <f t="shared" si="79"/>
        <v>0</v>
      </c>
      <c r="DL151" s="173">
        <f t="shared" si="87"/>
        <v>0</v>
      </c>
      <c r="DM151" s="140"/>
      <c r="DN151" s="220"/>
      <c r="DO151" s="220"/>
      <c r="DP151" s="220"/>
      <c r="DQ151" s="140"/>
      <c r="DR151" s="141"/>
      <c r="DS151" s="142"/>
      <c r="DT151" s="146"/>
      <c r="DU151" s="142"/>
      <c r="DV151" s="144"/>
      <c r="DW151" s="145"/>
      <c r="DX151" s="142"/>
      <c r="DY151" s="144"/>
      <c r="EA151" s="172"/>
      <c r="EB151" s="137"/>
      <c r="EC151" s="137"/>
      <c r="ED151" s="512"/>
      <c r="EE151" s="513"/>
      <c r="EG151" s="495"/>
      <c r="EH151" s="76"/>
      <c r="EI151" s="466"/>
      <c r="EJ151" s="76"/>
      <c r="EK151" s="500"/>
      <c r="EL151" s="81"/>
      <c r="EM151" s="76"/>
      <c r="EN151" s="76"/>
      <c r="EO151" s="76"/>
      <c r="EP151" s="496"/>
      <c r="EQ151" s="81"/>
      <c r="ER151" s="76"/>
      <c r="ES151" s="76"/>
      <c r="ET151" s="76"/>
      <c r="EU151" s="496"/>
    </row>
    <row r="152" spans="1:151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81"/>
        <v>64350</v>
      </c>
      <c r="O152" s="366"/>
      <c r="P152" s="174"/>
      <c r="Q152" s="174"/>
      <c r="R152" s="174"/>
      <c r="S152" s="174"/>
      <c r="T152" s="367">
        <f t="shared" si="60"/>
        <v>0</v>
      </c>
      <c r="U152" s="172"/>
      <c r="V152" s="137"/>
      <c r="W152" s="137"/>
      <c r="X152" s="137"/>
      <c r="Y152" s="137">
        <v>48000</v>
      </c>
      <c r="Z152" s="138">
        <f t="shared" si="82"/>
        <v>48000</v>
      </c>
      <c r="AA152" s="160"/>
      <c r="AB152" s="146"/>
      <c r="AC152" s="146"/>
      <c r="AD152" s="146"/>
      <c r="AE152" s="146"/>
      <c r="AF152" s="138">
        <f t="shared" si="83"/>
        <v>0</v>
      </c>
      <c r="AG152" s="160"/>
      <c r="AH152" s="146"/>
      <c r="AI152" s="146"/>
      <c r="AJ152" s="146"/>
      <c r="AK152" s="146">
        <v>250000</v>
      </c>
      <c r="AL152" s="138">
        <f t="shared" si="61"/>
        <v>250000</v>
      </c>
      <c r="AM152" s="160"/>
      <c r="AN152" s="146"/>
      <c r="AO152" s="146"/>
      <c r="AP152" s="146"/>
      <c r="AQ152" s="146"/>
      <c r="AR152" s="138">
        <f t="shared" si="62"/>
        <v>0</v>
      </c>
      <c r="AS152" s="205"/>
      <c r="AT152" s="146"/>
      <c r="AU152" s="146"/>
      <c r="AV152" s="146"/>
      <c r="AW152" s="146">
        <v>113000</v>
      </c>
      <c r="AX152" s="138">
        <f t="shared" si="63"/>
        <v>113000</v>
      </c>
      <c r="AY152" s="160"/>
      <c r="AZ152" s="146"/>
      <c r="BA152" s="146"/>
      <c r="BB152" s="146"/>
      <c r="BC152" s="146"/>
      <c r="BD152" s="138">
        <f t="shared" si="64"/>
        <v>0</v>
      </c>
      <c r="BE152" s="160"/>
      <c r="BF152" s="146"/>
      <c r="BG152" s="146"/>
      <c r="BH152" s="146"/>
      <c r="BI152" s="146"/>
      <c r="BJ152" s="138">
        <f t="shared" si="84"/>
        <v>0</v>
      </c>
      <c r="BK152" s="160"/>
      <c r="BL152" s="146"/>
      <c r="BM152" s="146"/>
      <c r="BN152" s="146"/>
      <c r="BO152" s="146"/>
      <c r="BP152" s="138">
        <f t="shared" si="65"/>
        <v>0</v>
      </c>
      <c r="BQ152" s="160"/>
      <c r="BR152" s="146"/>
      <c r="BS152" s="146"/>
      <c r="BT152" s="146"/>
      <c r="BU152" s="146"/>
      <c r="BV152" s="138">
        <f t="shared" si="85"/>
        <v>0</v>
      </c>
      <c r="BW152" s="160"/>
      <c r="BX152" s="146"/>
      <c r="BY152" s="146"/>
      <c r="BZ152" s="146"/>
      <c r="CA152" s="146"/>
      <c r="CB152" s="138">
        <f t="shared" si="66"/>
        <v>0</v>
      </c>
      <c r="CC152" s="160"/>
      <c r="CD152" s="146"/>
      <c r="CE152" s="146"/>
      <c r="CF152" s="146"/>
      <c r="CG152" s="146"/>
      <c r="CH152" s="138">
        <f t="shared" si="80"/>
        <v>0</v>
      </c>
      <c r="CI152" s="160"/>
      <c r="CJ152" s="146"/>
      <c r="CK152" s="146"/>
      <c r="CL152" s="146"/>
      <c r="CM152" s="146"/>
      <c r="CN152" s="138">
        <f t="shared" si="67"/>
        <v>0</v>
      </c>
      <c r="CO152" s="172"/>
      <c r="CP152" s="137"/>
      <c r="CQ152" s="137"/>
      <c r="CR152" s="137"/>
      <c r="CS152" s="137"/>
      <c r="CT152" s="138">
        <f t="shared" si="86"/>
        <v>0</v>
      </c>
      <c r="CU152" s="160"/>
      <c r="CV152" s="146"/>
      <c r="CW152" s="146"/>
      <c r="CX152" s="146"/>
      <c r="CY152" s="146"/>
      <c r="CZ152" s="138">
        <f t="shared" si="68"/>
        <v>0</v>
      </c>
      <c r="DA152" s="172">
        <f t="shared" si="69"/>
        <v>0</v>
      </c>
      <c r="DB152" s="137">
        <f t="shared" si="70"/>
        <v>64350</v>
      </c>
      <c r="DC152" s="137">
        <f t="shared" si="71"/>
        <v>0</v>
      </c>
      <c r="DD152" s="137">
        <f t="shared" si="72"/>
        <v>0</v>
      </c>
      <c r="DE152" s="137">
        <f t="shared" si="73"/>
        <v>411000</v>
      </c>
      <c r="DF152" s="173">
        <f t="shared" si="74"/>
        <v>475350</v>
      </c>
      <c r="DG152" s="172">
        <f t="shared" si="75"/>
        <v>0</v>
      </c>
      <c r="DH152" s="137">
        <f t="shared" si="76"/>
        <v>0</v>
      </c>
      <c r="DI152" s="137">
        <f t="shared" si="77"/>
        <v>0</v>
      </c>
      <c r="DJ152" s="137">
        <f t="shared" si="78"/>
        <v>0</v>
      </c>
      <c r="DK152" s="137">
        <f t="shared" si="79"/>
        <v>0</v>
      </c>
      <c r="DL152" s="173">
        <f t="shared" si="87"/>
        <v>0</v>
      </c>
      <c r="DM152" s="140"/>
      <c r="DN152" s="220"/>
      <c r="DO152" s="220"/>
      <c r="DP152" s="220"/>
      <c r="DQ152" s="140"/>
      <c r="DR152" s="141"/>
      <c r="DS152" s="142"/>
      <c r="DT152" s="146"/>
      <c r="DU152" s="142"/>
      <c r="DV152" s="144"/>
      <c r="DW152" s="145">
        <v>4425</v>
      </c>
      <c r="DX152" s="142" t="s">
        <v>5506</v>
      </c>
      <c r="DY152" s="144">
        <v>44741</v>
      </c>
      <c r="EA152" s="172"/>
      <c r="EB152" s="137"/>
      <c r="EC152" s="137"/>
      <c r="ED152" s="512"/>
      <c r="EE152" s="513"/>
      <c r="EG152" s="495"/>
      <c r="EH152" s="76"/>
      <c r="EI152" s="466"/>
      <c r="EJ152" s="76"/>
      <c r="EK152" s="500"/>
      <c r="EL152" s="81"/>
      <c r="EM152" s="76"/>
      <c r="EN152" s="76"/>
      <c r="EO152" s="76"/>
      <c r="EP152" s="496"/>
      <c r="EQ152" s="81"/>
      <c r="ER152" s="76"/>
      <c r="ES152" s="76"/>
      <c r="ET152" s="76"/>
      <c r="EU152" s="496"/>
    </row>
    <row r="153" spans="1:151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81"/>
        <v>3250</v>
      </c>
      <c r="O153" s="366"/>
      <c r="P153" s="174"/>
      <c r="Q153" s="174"/>
      <c r="R153" s="174"/>
      <c r="S153" s="174"/>
      <c r="T153" s="367">
        <f t="shared" si="60"/>
        <v>0</v>
      </c>
      <c r="U153" s="172"/>
      <c r="V153" s="137"/>
      <c r="W153" s="137"/>
      <c r="X153" s="137"/>
      <c r="Y153" s="137">
        <v>31200</v>
      </c>
      <c r="Z153" s="138">
        <f t="shared" si="82"/>
        <v>31200</v>
      </c>
      <c r="AA153" s="160"/>
      <c r="AB153" s="146"/>
      <c r="AC153" s="146"/>
      <c r="AD153" s="146"/>
      <c r="AE153" s="146"/>
      <c r="AF153" s="138">
        <f t="shared" si="83"/>
        <v>0</v>
      </c>
      <c r="AG153" s="160"/>
      <c r="AH153" s="146"/>
      <c r="AI153" s="146"/>
      <c r="AJ153" s="146"/>
      <c r="AK153" s="146"/>
      <c r="AL153" s="138">
        <f t="shared" si="61"/>
        <v>0</v>
      </c>
      <c r="AM153" s="160"/>
      <c r="AN153" s="146"/>
      <c r="AO153" s="146"/>
      <c r="AP153" s="146"/>
      <c r="AQ153" s="146"/>
      <c r="AR153" s="138">
        <f t="shared" si="62"/>
        <v>0</v>
      </c>
      <c r="AS153" s="205"/>
      <c r="AT153" s="146"/>
      <c r="AU153" s="146"/>
      <c r="AV153" s="146"/>
      <c r="AW153" s="146">
        <v>19000</v>
      </c>
      <c r="AX153" s="138">
        <f t="shared" si="63"/>
        <v>19000</v>
      </c>
      <c r="AY153" s="160"/>
      <c r="AZ153" s="146"/>
      <c r="BA153" s="146"/>
      <c r="BB153" s="146"/>
      <c r="BC153" s="146"/>
      <c r="BD153" s="138">
        <f t="shared" si="64"/>
        <v>0</v>
      </c>
      <c r="BE153" s="160"/>
      <c r="BF153" s="146"/>
      <c r="BG153" s="146"/>
      <c r="BH153" s="146"/>
      <c r="BI153" s="146"/>
      <c r="BJ153" s="138">
        <f t="shared" si="84"/>
        <v>0</v>
      </c>
      <c r="BK153" s="160"/>
      <c r="BL153" s="146"/>
      <c r="BM153" s="146"/>
      <c r="BN153" s="146"/>
      <c r="BO153" s="146"/>
      <c r="BP153" s="138">
        <f t="shared" si="65"/>
        <v>0</v>
      </c>
      <c r="BQ153" s="160"/>
      <c r="BR153" s="146"/>
      <c r="BS153" s="146"/>
      <c r="BT153" s="146"/>
      <c r="BU153" s="146"/>
      <c r="BV153" s="138">
        <f t="shared" si="85"/>
        <v>0</v>
      </c>
      <c r="BW153" s="160"/>
      <c r="BX153" s="146"/>
      <c r="BY153" s="146"/>
      <c r="BZ153" s="146"/>
      <c r="CA153" s="146"/>
      <c r="CB153" s="138">
        <f t="shared" si="66"/>
        <v>0</v>
      </c>
      <c r="CC153" s="160"/>
      <c r="CD153" s="146"/>
      <c r="CE153" s="146"/>
      <c r="CF153" s="146"/>
      <c r="CG153" s="146"/>
      <c r="CH153" s="138">
        <f t="shared" si="80"/>
        <v>0</v>
      </c>
      <c r="CI153" s="160"/>
      <c r="CJ153" s="146"/>
      <c r="CK153" s="146"/>
      <c r="CL153" s="146"/>
      <c r="CM153" s="146"/>
      <c r="CN153" s="138">
        <f t="shared" si="67"/>
        <v>0</v>
      </c>
      <c r="CO153" s="172"/>
      <c r="CP153" s="137"/>
      <c r="CQ153" s="137"/>
      <c r="CR153" s="137"/>
      <c r="CS153" s="137"/>
      <c r="CT153" s="138">
        <f t="shared" si="86"/>
        <v>0</v>
      </c>
      <c r="CU153" s="160"/>
      <c r="CV153" s="146"/>
      <c r="CW153" s="146"/>
      <c r="CX153" s="146"/>
      <c r="CY153" s="146"/>
      <c r="CZ153" s="138">
        <f t="shared" si="68"/>
        <v>0</v>
      </c>
      <c r="DA153" s="172">
        <f t="shared" si="69"/>
        <v>0</v>
      </c>
      <c r="DB153" s="137">
        <f t="shared" si="70"/>
        <v>3250</v>
      </c>
      <c r="DC153" s="137">
        <f t="shared" si="71"/>
        <v>0</v>
      </c>
      <c r="DD153" s="137">
        <f t="shared" si="72"/>
        <v>0</v>
      </c>
      <c r="DE153" s="137">
        <f t="shared" si="73"/>
        <v>50200</v>
      </c>
      <c r="DF153" s="173">
        <f t="shared" si="74"/>
        <v>53450</v>
      </c>
      <c r="DG153" s="172">
        <f t="shared" si="75"/>
        <v>0</v>
      </c>
      <c r="DH153" s="137">
        <f t="shared" si="76"/>
        <v>0</v>
      </c>
      <c r="DI153" s="137">
        <f t="shared" si="77"/>
        <v>0</v>
      </c>
      <c r="DJ153" s="137">
        <f t="shared" si="78"/>
        <v>0</v>
      </c>
      <c r="DK153" s="137">
        <f t="shared" si="79"/>
        <v>0</v>
      </c>
      <c r="DL153" s="173">
        <f t="shared" si="87"/>
        <v>0</v>
      </c>
      <c r="DM153" s="140"/>
      <c r="DN153" s="220"/>
      <c r="DO153" s="220"/>
      <c r="DP153" s="220"/>
      <c r="DQ153" s="140"/>
      <c r="DR153" s="141"/>
      <c r="DS153" s="142"/>
      <c r="DT153" s="146"/>
      <c r="DU153" s="142"/>
      <c r="DV153" s="144"/>
      <c r="DW153" s="145"/>
      <c r="DX153" s="142"/>
      <c r="DY153" s="144"/>
      <c r="EA153" s="172"/>
      <c r="EB153" s="137"/>
      <c r="EC153" s="137"/>
      <c r="ED153" s="512"/>
      <c r="EE153" s="513"/>
      <c r="EG153" s="495"/>
      <c r="EH153" s="76"/>
      <c r="EI153" s="466"/>
      <c r="EJ153" s="76"/>
      <c r="EK153" s="500"/>
      <c r="EL153" s="81"/>
      <c r="EM153" s="76"/>
      <c r="EN153" s="76"/>
      <c r="EO153" s="76"/>
      <c r="EP153" s="496"/>
      <c r="EQ153" s="81"/>
      <c r="ER153" s="76"/>
      <c r="ES153" s="76"/>
      <c r="ET153" s="76"/>
      <c r="EU153" s="496"/>
    </row>
    <row r="154" spans="1:151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81"/>
        <v>0</v>
      </c>
      <c r="O154" s="366"/>
      <c r="P154" s="174"/>
      <c r="Q154" s="174"/>
      <c r="R154" s="174"/>
      <c r="S154" s="174"/>
      <c r="T154" s="367">
        <f t="shared" si="60"/>
        <v>0</v>
      </c>
      <c r="U154" s="172"/>
      <c r="V154" s="137"/>
      <c r="W154" s="137"/>
      <c r="X154" s="137"/>
      <c r="Y154" s="137">
        <v>19200</v>
      </c>
      <c r="Z154" s="138">
        <f t="shared" si="82"/>
        <v>19200</v>
      </c>
      <c r="AA154" s="160"/>
      <c r="AB154" s="146"/>
      <c r="AC154" s="146"/>
      <c r="AD154" s="146"/>
      <c r="AE154" s="146"/>
      <c r="AF154" s="138">
        <f t="shared" si="83"/>
        <v>0</v>
      </c>
      <c r="AG154" s="160"/>
      <c r="AH154" s="146"/>
      <c r="AI154" s="146"/>
      <c r="AJ154" s="146"/>
      <c r="AK154" s="146"/>
      <c r="AL154" s="138">
        <f t="shared" si="61"/>
        <v>0</v>
      </c>
      <c r="AM154" s="160"/>
      <c r="AN154" s="146"/>
      <c r="AO154" s="146"/>
      <c r="AP154" s="146"/>
      <c r="AQ154" s="146"/>
      <c r="AR154" s="138">
        <f t="shared" si="62"/>
        <v>0</v>
      </c>
      <c r="AS154" s="205"/>
      <c r="AT154" s="146"/>
      <c r="AU154" s="146"/>
      <c r="AV154" s="146"/>
      <c r="AW154" s="146"/>
      <c r="AX154" s="138">
        <f t="shared" si="63"/>
        <v>0</v>
      </c>
      <c r="AY154" s="160"/>
      <c r="AZ154" s="146"/>
      <c r="BA154" s="146"/>
      <c r="BB154" s="146"/>
      <c r="BC154" s="146"/>
      <c r="BD154" s="138">
        <f t="shared" si="64"/>
        <v>0</v>
      </c>
      <c r="BE154" s="160"/>
      <c r="BF154" s="146"/>
      <c r="BG154" s="146"/>
      <c r="BH154" s="146"/>
      <c r="BI154" s="146"/>
      <c r="BJ154" s="138">
        <f t="shared" si="84"/>
        <v>0</v>
      </c>
      <c r="BK154" s="160"/>
      <c r="BL154" s="146"/>
      <c r="BM154" s="146"/>
      <c r="BN154" s="146"/>
      <c r="BO154" s="146"/>
      <c r="BP154" s="138">
        <f t="shared" si="65"/>
        <v>0</v>
      </c>
      <c r="BQ154" s="160"/>
      <c r="BR154" s="146"/>
      <c r="BS154" s="146"/>
      <c r="BT154" s="146"/>
      <c r="BU154" s="146"/>
      <c r="BV154" s="138">
        <f t="shared" si="85"/>
        <v>0</v>
      </c>
      <c r="BW154" s="160"/>
      <c r="BX154" s="146"/>
      <c r="BY154" s="146"/>
      <c r="BZ154" s="146"/>
      <c r="CA154" s="146"/>
      <c r="CB154" s="138">
        <f t="shared" si="66"/>
        <v>0</v>
      </c>
      <c r="CC154" s="160"/>
      <c r="CD154" s="146"/>
      <c r="CE154" s="146"/>
      <c r="CF154" s="146"/>
      <c r="CG154" s="146"/>
      <c r="CH154" s="138">
        <f t="shared" si="80"/>
        <v>0</v>
      </c>
      <c r="CI154" s="160"/>
      <c r="CJ154" s="146"/>
      <c r="CK154" s="146"/>
      <c r="CL154" s="146"/>
      <c r="CM154" s="146"/>
      <c r="CN154" s="138">
        <f t="shared" si="67"/>
        <v>0</v>
      </c>
      <c r="CO154" s="172"/>
      <c r="CP154" s="137"/>
      <c r="CQ154" s="137"/>
      <c r="CR154" s="137"/>
      <c r="CS154" s="137"/>
      <c r="CT154" s="138">
        <f t="shared" si="86"/>
        <v>0</v>
      </c>
      <c r="CU154" s="160"/>
      <c r="CV154" s="146"/>
      <c r="CW154" s="146"/>
      <c r="CX154" s="146"/>
      <c r="CY154" s="146"/>
      <c r="CZ154" s="138">
        <f t="shared" si="68"/>
        <v>0</v>
      </c>
      <c r="DA154" s="172">
        <f t="shared" si="69"/>
        <v>0</v>
      </c>
      <c r="DB154" s="137">
        <f t="shared" si="70"/>
        <v>0</v>
      </c>
      <c r="DC154" s="137">
        <f t="shared" si="71"/>
        <v>0</v>
      </c>
      <c r="DD154" s="137">
        <f t="shared" si="72"/>
        <v>0</v>
      </c>
      <c r="DE154" s="137">
        <f t="shared" si="73"/>
        <v>19200</v>
      </c>
      <c r="DF154" s="173">
        <f t="shared" si="74"/>
        <v>19200</v>
      </c>
      <c r="DG154" s="172">
        <f t="shared" si="75"/>
        <v>0</v>
      </c>
      <c r="DH154" s="137">
        <f t="shared" si="76"/>
        <v>0</v>
      </c>
      <c r="DI154" s="137">
        <f t="shared" si="77"/>
        <v>0</v>
      </c>
      <c r="DJ154" s="137">
        <f t="shared" si="78"/>
        <v>0</v>
      </c>
      <c r="DK154" s="137">
        <f t="shared" si="79"/>
        <v>0</v>
      </c>
      <c r="DL154" s="173">
        <f t="shared" si="87"/>
        <v>0</v>
      </c>
      <c r="DM154" s="140"/>
      <c r="DN154" s="220"/>
      <c r="DO154" s="220"/>
      <c r="DP154" s="220"/>
      <c r="DQ154" s="140"/>
      <c r="DR154" s="141"/>
      <c r="DS154" s="142"/>
      <c r="DT154" s="146"/>
      <c r="DU154" s="142"/>
      <c r="DV154" s="144"/>
      <c r="DW154" s="145"/>
      <c r="DX154" s="142"/>
      <c r="DY154" s="144"/>
      <c r="EA154" s="172"/>
      <c r="EB154" s="137"/>
      <c r="EC154" s="137"/>
      <c r="ED154" s="512"/>
      <c r="EE154" s="513"/>
      <c r="EG154" s="495"/>
      <c r="EH154" s="76"/>
      <c r="EI154" s="466"/>
      <c r="EJ154" s="76"/>
      <c r="EK154" s="500"/>
      <c r="EL154" s="81"/>
      <c r="EM154" s="76"/>
      <c r="EN154" s="76"/>
      <c r="EO154" s="76"/>
      <c r="EP154" s="496"/>
      <c r="EQ154" s="81"/>
      <c r="ER154" s="76"/>
      <c r="ES154" s="76"/>
      <c r="ET154" s="76"/>
      <c r="EU154" s="496"/>
    </row>
    <row r="155" spans="1:151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>
        <f t="shared" si="81"/>
        <v>0</v>
      </c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82"/>
        <v>52000</v>
      </c>
      <c r="AA155" s="160"/>
      <c r="AB155" s="146"/>
      <c r="AC155" s="146"/>
      <c r="AD155" s="146"/>
      <c r="AE155" s="146"/>
      <c r="AF155" s="138">
        <f t="shared" si="83"/>
        <v>0</v>
      </c>
      <c r="AG155" s="160"/>
      <c r="AH155" s="146"/>
      <c r="AI155" s="146"/>
      <c r="AJ155" s="146"/>
      <c r="AK155" s="146"/>
      <c r="AL155" s="138">
        <f t="shared" si="61"/>
        <v>0</v>
      </c>
      <c r="AM155" s="160"/>
      <c r="AN155" s="146"/>
      <c r="AO155" s="146"/>
      <c r="AP155" s="146"/>
      <c r="AQ155" s="146"/>
      <c r="AR155" s="138">
        <f t="shared" si="62"/>
        <v>0</v>
      </c>
      <c r="AS155" s="205"/>
      <c r="AT155" s="146"/>
      <c r="AU155" s="146"/>
      <c r="AV155" s="146"/>
      <c r="AW155" s="146"/>
      <c r="AX155" s="138">
        <v>0</v>
      </c>
      <c r="AY155" s="160"/>
      <c r="AZ155" s="146"/>
      <c r="BA155" s="146"/>
      <c r="BB155" s="146"/>
      <c r="BC155" s="146"/>
      <c r="BD155" s="138">
        <f t="shared" si="64"/>
        <v>0</v>
      </c>
      <c r="BE155" s="160"/>
      <c r="BF155" s="146"/>
      <c r="BG155" s="146"/>
      <c r="BH155" s="146"/>
      <c r="BI155" s="146"/>
      <c r="BJ155" s="138">
        <f t="shared" si="84"/>
        <v>0</v>
      </c>
      <c r="BK155" s="160"/>
      <c r="BL155" s="146"/>
      <c r="BM155" s="146"/>
      <c r="BN155" s="146"/>
      <c r="BO155" s="146"/>
      <c r="BP155" s="138">
        <f t="shared" si="65"/>
        <v>0</v>
      </c>
      <c r="BQ155" s="160"/>
      <c r="BR155" s="146"/>
      <c r="BS155" s="146"/>
      <c r="BT155" s="146"/>
      <c r="BU155" s="146"/>
      <c r="BV155" s="138">
        <f t="shared" si="85"/>
        <v>0</v>
      </c>
      <c r="BW155" s="160"/>
      <c r="BX155" s="146"/>
      <c r="BY155" s="146"/>
      <c r="BZ155" s="146"/>
      <c r="CA155" s="146"/>
      <c r="CB155" s="138">
        <f t="shared" si="66"/>
        <v>0</v>
      </c>
      <c r="CC155" s="160"/>
      <c r="CD155" s="146"/>
      <c r="CE155" s="146"/>
      <c r="CF155" s="146"/>
      <c r="CG155" s="146"/>
      <c r="CH155" s="138">
        <f t="shared" si="80"/>
        <v>0</v>
      </c>
      <c r="CI155" s="160"/>
      <c r="CJ155" s="146"/>
      <c r="CK155" s="146"/>
      <c r="CL155" s="146"/>
      <c r="CM155" s="146"/>
      <c r="CN155" s="138">
        <f t="shared" si="67"/>
        <v>0</v>
      </c>
      <c r="CO155" s="172"/>
      <c r="CP155" s="137"/>
      <c r="CQ155" s="137"/>
      <c r="CR155" s="137"/>
      <c r="CS155" s="137"/>
      <c r="CT155" s="138">
        <f t="shared" si="86"/>
        <v>0</v>
      </c>
      <c r="CU155" s="160"/>
      <c r="CV155" s="146"/>
      <c r="CW155" s="146"/>
      <c r="CX155" s="146"/>
      <c r="CY155" s="146"/>
      <c r="CZ155" s="138">
        <f t="shared" si="68"/>
        <v>0</v>
      </c>
      <c r="DA155" s="172">
        <f t="shared" si="69"/>
        <v>0</v>
      </c>
      <c r="DB155" s="137">
        <f t="shared" si="70"/>
        <v>0</v>
      </c>
      <c r="DC155" s="137">
        <f t="shared" si="71"/>
        <v>0</v>
      </c>
      <c r="DD155" s="137">
        <f t="shared" si="72"/>
        <v>0</v>
      </c>
      <c r="DE155" s="137">
        <f t="shared" si="73"/>
        <v>52000</v>
      </c>
      <c r="DF155" s="173">
        <f t="shared" si="74"/>
        <v>52000</v>
      </c>
      <c r="DG155" s="172">
        <f t="shared" si="75"/>
        <v>0</v>
      </c>
      <c r="DH155" s="137">
        <f t="shared" si="76"/>
        <v>0</v>
      </c>
      <c r="DI155" s="137">
        <f t="shared" si="77"/>
        <v>0</v>
      </c>
      <c r="DJ155" s="137">
        <f t="shared" si="78"/>
        <v>0</v>
      </c>
      <c r="DK155" s="137">
        <f t="shared" si="79"/>
        <v>0</v>
      </c>
      <c r="DL155" s="173">
        <f t="shared" si="87"/>
        <v>0</v>
      </c>
      <c r="DM155" s="140"/>
      <c r="DN155" s="220"/>
      <c r="DO155" s="220"/>
      <c r="DP155" s="220"/>
      <c r="DQ155" s="140"/>
      <c r="DR155" s="141"/>
      <c r="DS155" s="142"/>
      <c r="DT155" s="146"/>
      <c r="DU155" s="142"/>
      <c r="DV155" s="144"/>
      <c r="DW155" s="145"/>
      <c r="DX155" s="142"/>
      <c r="DY155" s="144"/>
      <c r="EA155" s="172"/>
      <c r="EB155" s="137"/>
      <c r="EC155" s="137"/>
      <c r="ED155" s="512"/>
      <c r="EE155" s="513"/>
      <c r="EG155" s="495"/>
      <c r="EH155" s="76"/>
      <c r="EI155" s="466"/>
      <c r="EJ155" s="76"/>
      <c r="EK155" s="500"/>
      <c r="EL155" s="81"/>
      <c r="EM155" s="76"/>
      <c r="EN155" s="76"/>
      <c r="EO155" s="76"/>
      <c r="EP155" s="496"/>
      <c r="EQ155" s="81"/>
      <c r="ER155" s="76"/>
      <c r="ES155" s="76"/>
      <c r="ET155" s="76"/>
      <c r="EU155" s="496"/>
    </row>
    <row r="156" spans="1:151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81"/>
        <v>0</v>
      </c>
      <c r="O156" s="366"/>
      <c r="P156" s="174"/>
      <c r="Q156" s="174"/>
      <c r="R156" s="174"/>
      <c r="S156" s="174"/>
      <c r="T156" s="367">
        <f t="shared" si="60"/>
        <v>0</v>
      </c>
      <c r="U156" s="172"/>
      <c r="V156" s="137"/>
      <c r="W156" s="137"/>
      <c r="X156" s="137"/>
      <c r="Y156" s="137"/>
      <c r="Z156" s="138">
        <f t="shared" si="82"/>
        <v>0</v>
      </c>
      <c r="AA156" s="160"/>
      <c r="AB156" s="146"/>
      <c r="AC156" s="146"/>
      <c r="AD156" s="146"/>
      <c r="AE156" s="146"/>
      <c r="AF156" s="138">
        <f t="shared" si="83"/>
        <v>0</v>
      </c>
      <c r="AG156" s="160"/>
      <c r="AH156" s="146"/>
      <c r="AI156" s="146"/>
      <c r="AJ156" s="146"/>
      <c r="AK156" s="146"/>
      <c r="AL156" s="138">
        <f t="shared" si="61"/>
        <v>0</v>
      </c>
      <c r="AM156" s="160"/>
      <c r="AN156" s="146"/>
      <c r="AO156" s="146"/>
      <c r="AP156" s="146"/>
      <c r="AQ156" s="146"/>
      <c r="AR156" s="138">
        <f t="shared" si="62"/>
        <v>0</v>
      </c>
      <c r="AS156" s="205"/>
      <c r="AT156" s="146"/>
      <c r="AU156" s="146"/>
      <c r="AV156" s="146"/>
      <c r="AW156" s="146"/>
      <c r="AX156" s="138">
        <f t="shared" si="63"/>
        <v>0</v>
      </c>
      <c r="AY156" s="160"/>
      <c r="AZ156" s="146"/>
      <c r="BA156" s="146"/>
      <c r="BB156" s="146"/>
      <c r="BC156" s="146"/>
      <c r="BD156" s="138">
        <f t="shared" si="64"/>
        <v>0</v>
      </c>
      <c r="BE156" s="160"/>
      <c r="BF156" s="146"/>
      <c r="BG156" s="146"/>
      <c r="BH156" s="146"/>
      <c r="BI156" s="146"/>
      <c r="BJ156" s="138">
        <f t="shared" si="84"/>
        <v>0</v>
      </c>
      <c r="BK156" s="160"/>
      <c r="BL156" s="146"/>
      <c r="BM156" s="146"/>
      <c r="BN156" s="146"/>
      <c r="BO156" s="146"/>
      <c r="BP156" s="138">
        <f t="shared" si="65"/>
        <v>0</v>
      </c>
      <c r="BQ156" s="160"/>
      <c r="BR156" s="146"/>
      <c r="BS156" s="146"/>
      <c r="BT156" s="146"/>
      <c r="BU156" s="146"/>
      <c r="BV156" s="138">
        <f t="shared" si="85"/>
        <v>0</v>
      </c>
      <c r="BW156" s="160"/>
      <c r="BX156" s="146"/>
      <c r="BY156" s="146"/>
      <c r="BZ156" s="146"/>
      <c r="CA156" s="146"/>
      <c r="CB156" s="138">
        <f t="shared" si="66"/>
        <v>0</v>
      </c>
      <c r="CC156" s="160"/>
      <c r="CD156" s="146"/>
      <c r="CE156" s="146"/>
      <c r="CF156" s="146"/>
      <c r="CG156" s="146"/>
      <c r="CH156" s="138">
        <f t="shared" si="80"/>
        <v>0</v>
      </c>
      <c r="CI156" s="160"/>
      <c r="CJ156" s="146"/>
      <c r="CK156" s="146"/>
      <c r="CL156" s="146"/>
      <c r="CM156" s="146"/>
      <c r="CN156" s="138">
        <f t="shared" si="67"/>
        <v>0</v>
      </c>
      <c r="CO156" s="172"/>
      <c r="CP156" s="137"/>
      <c r="CQ156" s="137"/>
      <c r="CR156" s="137"/>
      <c r="CS156" s="137"/>
      <c r="CT156" s="138">
        <f t="shared" si="86"/>
        <v>0</v>
      </c>
      <c r="CU156" s="160"/>
      <c r="CV156" s="146"/>
      <c r="CW156" s="146"/>
      <c r="CX156" s="146"/>
      <c r="CY156" s="146"/>
      <c r="CZ156" s="138">
        <f t="shared" si="68"/>
        <v>0</v>
      </c>
      <c r="DA156" s="172">
        <f t="shared" si="69"/>
        <v>0</v>
      </c>
      <c r="DB156" s="137">
        <f t="shared" si="70"/>
        <v>0</v>
      </c>
      <c r="DC156" s="137">
        <f t="shared" si="71"/>
        <v>0</v>
      </c>
      <c r="DD156" s="137">
        <f t="shared" si="72"/>
        <v>0</v>
      </c>
      <c r="DE156" s="137">
        <f t="shared" si="73"/>
        <v>0</v>
      </c>
      <c r="DF156" s="173">
        <f t="shared" si="74"/>
        <v>0</v>
      </c>
      <c r="DG156" s="172">
        <f t="shared" si="75"/>
        <v>0</v>
      </c>
      <c r="DH156" s="137">
        <f t="shared" si="76"/>
        <v>0</v>
      </c>
      <c r="DI156" s="137">
        <f t="shared" si="77"/>
        <v>0</v>
      </c>
      <c r="DJ156" s="137">
        <f t="shared" si="78"/>
        <v>0</v>
      </c>
      <c r="DK156" s="137">
        <f t="shared" si="79"/>
        <v>0</v>
      </c>
      <c r="DL156" s="173">
        <f t="shared" si="87"/>
        <v>0</v>
      </c>
      <c r="DM156" s="140"/>
      <c r="DN156" s="220"/>
      <c r="DO156" s="220"/>
      <c r="DP156" s="220"/>
      <c r="DQ156" s="140"/>
      <c r="DR156" s="141"/>
      <c r="DS156" s="142"/>
      <c r="DT156" s="146"/>
      <c r="DU156" s="142"/>
      <c r="DV156" s="144"/>
      <c r="DW156" s="145"/>
      <c r="DX156" s="142"/>
      <c r="DY156" s="144"/>
      <c r="EA156" s="172"/>
      <c r="EB156" s="137"/>
      <c r="EC156" s="137"/>
      <c r="ED156" s="512"/>
      <c r="EE156" s="513"/>
      <c r="EG156" s="495"/>
      <c r="EH156" s="76"/>
      <c r="EI156" s="466"/>
      <c r="EJ156" s="76"/>
      <c r="EK156" s="500"/>
      <c r="EL156" s="81"/>
      <c r="EM156" s="76"/>
      <c r="EN156" s="76"/>
      <c r="EO156" s="76"/>
      <c r="EP156" s="496"/>
      <c r="EQ156" s="81"/>
      <c r="ER156" s="76"/>
      <c r="ES156" s="76"/>
      <c r="ET156" s="76"/>
      <c r="EU156" s="496"/>
    </row>
    <row r="157" spans="1:151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81"/>
        <v>56225</v>
      </c>
      <c r="O157" s="366"/>
      <c r="P157" s="174"/>
      <c r="Q157" s="174"/>
      <c r="R157" s="174"/>
      <c r="S157" s="174"/>
      <c r="T157" s="367">
        <f t="shared" si="60"/>
        <v>0</v>
      </c>
      <c r="U157" s="172"/>
      <c r="V157" s="137"/>
      <c r="W157" s="137"/>
      <c r="X157" s="137"/>
      <c r="Y157" s="137"/>
      <c r="Z157" s="138">
        <f t="shared" si="82"/>
        <v>0</v>
      </c>
      <c r="AA157" s="160"/>
      <c r="AB157" s="146"/>
      <c r="AC157" s="146"/>
      <c r="AD157" s="146"/>
      <c r="AE157" s="146"/>
      <c r="AF157" s="138">
        <f t="shared" si="83"/>
        <v>0</v>
      </c>
      <c r="AG157" s="160"/>
      <c r="AH157" s="146"/>
      <c r="AI157" s="146"/>
      <c r="AJ157" s="146"/>
      <c r="AK157" s="146"/>
      <c r="AL157" s="138">
        <f t="shared" si="61"/>
        <v>0</v>
      </c>
      <c r="AM157" s="160"/>
      <c r="AN157" s="146"/>
      <c r="AO157" s="146"/>
      <c r="AP157" s="146"/>
      <c r="AQ157" s="146"/>
      <c r="AR157" s="138">
        <f t="shared" si="62"/>
        <v>0</v>
      </c>
      <c r="AS157" s="205"/>
      <c r="AT157" s="146"/>
      <c r="AU157" s="146"/>
      <c r="AV157" s="146"/>
      <c r="AW157" s="146">
        <v>150000</v>
      </c>
      <c r="AX157" s="138">
        <f t="shared" si="63"/>
        <v>150000</v>
      </c>
      <c r="AY157" s="160"/>
      <c r="AZ157" s="146"/>
      <c r="BA157" s="146"/>
      <c r="BB157" s="146"/>
      <c r="BC157" s="146"/>
      <c r="BD157" s="138">
        <f t="shared" si="64"/>
        <v>0</v>
      </c>
      <c r="BE157" s="160"/>
      <c r="BF157" s="146"/>
      <c r="BG157" s="146"/>
      <c r="BH157" s="146"/>
      <c r="BI157" s="146"/>
      <c r="BJ157" s="138">
        <f t="shared" si="84"/>
        <v>0</v>
      </c>
      <c r="BK157" s="160"/>
      <c r="BL157" s="146"/>
      <c r="BM157" s="146"/>
      <c r="BN157" s="146"/>
      <c r="BO157" s="146"/>
      <c r="BP157" s="138">
        <f t="shared" si="65"/>
        <v>0</v>
      </c>
      <c r="BQ157" s="160"/>
      <c r="BR157" s="146"/>
      <c r="BS157" s="146"/>
      <c r="BT157" s="146"/>
      <c r="BU157" s="146"/>
      <c r="BV157" s="138">
        <f t="shared" si="85"/>
        <v>0</v>
      </c>
      <c r="BW157" s="160"/>
      <c r="BX157" s="146"/>
      <c r="BY157" s="146"/>
      <c r="BZ157" s="146"/>
      <c r="CA157" s="146"/>
      <c r="CB157" s="138">
        <f t="shared" si="66"/>
        <v>0</v>
      </c>
      <c r="CC157" s="160"/>
      <c r="CD157" s="146"/>
      <c r="CE157" s="146"/>
      <c r="CF157" s="146"/>
      <c r="CG157" s="146"/>
      <c r="CH157" s="138">
        <f t="shared" si="80"/>
        <v>0</v>
      </c>
      <c r="CI157" s="160"/>
      <c r="CJ157" s="146"/>
      <c r="CK157" s="146"/>
      <c r="CL157" s="146"/>
      <c r="CM157" s="146"/>
      <c r="CN157" s="138">
        <f t="shared" si="67"/>
        <v>0</v>
      </c>
      <c r="CO157" s="172"/>
      <c r="CP157" s="137"/>
      <c r="CQ157" s="137"/>
      <c r="CR157" s="137"/>
      <c r="CS157" s="137"/>
      <c r="CT157" s="138">
        <f t="shared" si="86"/>
        <v>0</v>
      </c>
      <c r="CU157" s="160"/>
      <c r="CV157" s="146"/>
      <c r="CW157" s="146"/>
      <c r="CX157" s="146"/>
      <c r="CY157" s="146"/>
      <c r="CZ157" s="138">
        <f t="shared" si="68"/>
        <v>0</v>
      </c>
      <c r="DA157" s="172">
        <f t="shared" si="69"/>
        <v>0</v>
      </c>
      <c r="DB157" s="137">
        <f t="shared" si="70"/>
        <v>56225</v>
      </c>
      <c r="DC157" s="137">
        <f t="shared" si="71"/>
        <v>0</v>
      </c>
      <c r="DD157" s="137">
        <f t="shared" si="72"/>
        <v>0</v>
      </c>
      <c r="DE157" s="137">
        <f t="shared" si="73"/>
        <v>150000</v>
      </c>
      <c r="DF157" s="173">
        <f t="shared" si="74"/>
        <v>206225</v>
      </c>
      <c r="DG157" s="172">
        <f t="shared" si="75"/>
        <v>0</v>
      </c>
      <c r="DH157" s="137">
        <f t="shared" si="76"/>
        <v>0</v>
      </c>
      <c r="DI157" s="137">
        <f t="shared" si="77"/>
        <v>0</v>
      </c>
      <c r="DJ157" s="137">
        <f t="shared" si="78"/>
        <v>0</v>
      </c>
      <c r="DK157" s="137">
        <f t="shared" si="79"/>
        <v>0</v>
      </c>
      <c r="DL157" s="173">
        <f t="shared" si="87"/>
        <v>0</v>
      </c>
      <c r="DM157" s="140"/>
      <c r="DN157" s="220"/>
      <c r="DO157" s="220"/>
      <c r="DP157" s="220"/>
      <c r="DQ157" s="140"/>
      <c r="DR157" s="141"/>
      <c r="DS157" s="142"/>
      <c r="DT157" s="146"/>
      <c r="DU157" s="142"/>
      <c r="DV157" s="144"/>
      <c r="DW157" s="145"/>
      <c r="DX157" s="142"/>
      <c r="DY157" s="144"/>
      <c r="EA157" s="172"/>
      <c r="EB157" s="137"/>
      <c r="EC157" s="137"/>
      <c r="ED157" s="512"/>
      <c r="EE157" s="513"/>
      <c r="EG157" s="495"/>
      <c r="EH157" s="76"/>
      <c r="EI157" s="466"/>
      <c r="EJ157" s="76"/>
      <c r="EK157" s="500"/>
      <c r="EL157" s="81"/>
      <c r="EM157" s="76"/>
      <c r="EN157" s="76"/>
      <c r="EO157" s="76"/>
      <c r="EP157" s="496"/>
      <c r="EQ157" s="81"/>
      <c r="ER157" s="76"/>
      <c r="ES157" s="76"/>
      <c r="ET157" s="76"/>
      <c r="EU157" s="496"/>
    </row>
    <row r="158" spans="1:151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81"/>
        <v>446550</v>
      </c>
      <c r="O158" s="366"/>
      <c r="P158" s="174"/>
      <c r="Q158" s="174"/>
      <c r="R158" s="174"/>
      <c r="S158" s="174"/>
      <c r="T158" s="367">
        <f t="shared" si="60"/>
        <v>0</v>
      </c>
      <c r="U158" s="172"/>
      <c r="V158" s="137"/>
      <c r="W158" s="137"/>
      <c r="X158" s="137"/>
      <c r="Y158" s="137">
        <v>148000</v>
      </c>
      <c r="Z158" s="138">
        <f t="shared" si="82"/>
        <v>148000</v>
      </c>
      <c r="AA158" s="160"/>
      <c r="AB158" s="146"/>
      <c r="AC158" s="146"/>
      <c r="AD158" s="146"/>
      <c r="AE158" s="146"/>
      <c r="AF158" s="138">
        <f t="shared" si="83"/>
        <v>0</v>
      </c>
      <c r="AG158" s="160"/>
      <c r="AH158" s="146"/>
      <c r="AI158" s="146"/>
      <c r="AJ158" s="146"/>
      <c r="AK158" s="146">
        <v>929000</v>
      </c>
      <c r="AL158" s="138">
        <f t="shared" si="61"/>
        <v>929000</v>
      </c>
      <c r="AM158" s="160"/>
      <c r="AN158" s="146"/>
      <c r="AO158" s="146"/>
      <c r="AP158" s="146"/>
      <c r="AQ158" s="146"/>
      <c r="AR158" s="138">
        <f t="shared" si="62"/>
        <v>0</v>
      </c>
      <c r="AS158" s="205"/>
      <c r="AT158" s="146"/>
      <c r="AU158" s="146"/>
      <c r="AV158" s="146"/>
      <c r="AW158" s="146">
        <v>289000</v>
      </c>
      <c r="AX158" s="138">
        <f t="shared" si="63"/>
        <v>289000</v>
      </c>
      <c r="AY158" s="160"/>
      <c r="AZ158" s="146"/>
      <c r="BA158" s="146"/>
      <c r="BB158" s="146"/>
      <c r="BC158" s="146"/>
      <c r="BD158" s="138">
        <f t="shared" si="64"/>
        <v>0</v>
      </c>
      <c r="BE158" s="160"/>
      <c r="BF158" s="146"/>
      <c r="BG158" s="146"/>
      <c r="BH158" s="146"/>
      <c r="BI158" s="146"/>
      <c r="BJ158" s="138">
        <f t="shared" si="84"/>
        <v>0</v>
      </c>
      <c r="BK158" s="160"/>
      <c r="BL158" s="146"/>
      <c r="BM158" s="146"/>
      <c r="BN158" s="146"/>
      <c r="BO158" s="146"/>
      <c r="BP158" s="138">
        <f t="shared" si="65"/>
        <v>0</v>
      </c>
      <c r="BQ158" s="160"/>
      <c r="BR158" s="146"/>
      <c r="BS158" s="146"/>
      <c r="BT158" s="146"/>
      <c r="BU158" s="146"/>
      <c r="BV158" s="138">
        <f t="shared" si="85"/>
        <v>0</v>
      </c>
      <c r="BW158" s="160"/>
      <c r="BX158" s="146"/>
      <c r="BY158" s="146"/>
      <c r="BZ158" s="146"/>
      <c r="CA158" s="146"/>
      <c r="CB158" s="138">
        <f t="shared" si="66"/>
        <v>0</v>
      </c>
      <c r="CC158" s="160"/>
      <c r="CD158" s="146"/>
      <c r="CE158" s="146"/>
      <c r="CF158" s="146"/>
      <c r="CG158" s="146"/>
      <c r="CH158" s="138">
        <f t="shared" si="80"/>
        <v>0</v>
      </c>
      <c r="CI158" s="160"/>
      <c r="CJ158" s="146"/>
      <c r="CK158" s="146"/>
      <c r="CL158" s="146"/>
      <c r="CM158" s="146"/>
      <c r="CN158" s="138">
        <f t="shared" si="67"/>
        <v>0</v>
      </c>
      <c r="CO158" s="172"/>
      <c r="CP158" s="137"/>
      <c r="CQ158" s="137"/>
      <c r="CR158" s="137"/>
      <c r="CS158" s="137"/>
      <c r="CT158" s="138">
        <f t="shared" si="86"/>
        <v>0</v>
      </c>
      <c r="CU158" s="160"/>
      <c r="CV158" s="146"/>
      <c r="CW158" s="146"/>
      <c r="CX158" s="146"/>
      <c r="CY158" s="146"/>
      <c r="CZ158" s="138">
        <f t="shared" si="68"/>
        <v>0</v>
      </c>
      <c r="DA158" s="172">
        <f t="shared" si="69"/>
        <v>0</v>
      </c>
      <c r="DB158" s="137">
        <f t="shared" si="70"/>
        <v>446550</v>
      </c>
      <c r="DC158" s="137">
        <f t="shared" si="71"/>
        <v>0</v>
      </c>
      <c r="DD158" s="137">
        <f t="shared" si="72"/>
        <v>0</v>
      </c>
      <c r="DE158" s="137">
        <f t="shared" si="73"/>
        <v>1366000</v>
      </c>
      <c r="DF158" s="173">
        <f t="shared" si="74"/>
        <v>1812550</v>
      </c>
      <c r="DG158" s="172">
        <f t="shared" si="75"/>
        <v>0</v>
      </c>
      <c r="DH158" s="137">
        <f t="shared" si="76"/>
        <v>0</v>
      </c>
      <c r="DI158" s="137">
        <f t="shared" si="77"/>
        <v>0</v>
      </c>
      <c r="DJ158" s="137">
        <f t="shared" si="78"/>
        <v>0</v>
      </c>
      <c r="DK158" s="137">
        <f t="shared" si="79"/>
        <v>0</v>
      </c>
      <c r="DL158" s="173">
        <f t="shared" si="87"/>
        <v>0</v>
      </c>
      <c r="DM158" s="140"/>
      <c r="DN158" s="220"/>
      <c r="DO158" s="220"/>
      <c r="DP158" s="220"/>
      <c r="DQ158" s="140"/>
      <c r="DR158" s="141"/>
      <c r="DS158" s="142"/>
      <c r="DT158" s="146"/>
      <c r="DU158" s="142"/>
      <c r="DV158" s="144"/>
      <c r="DW158" s="145"/>
      <c r="DX158" s="142"/>
      <c r="DY158" s="144"/>
      <c r="EA158" s="172"/>
      <c r="EB158" s="137"/>
      <c r="EC158" s="137"/>
      <c r="ED158" s="512"/>
      <c r="EE158" s="513"/>
      <c r="EG158" s="495"/>
      <c r="EH158" s="76"/>
      <c r="EI158" s="466"/>
      <c r="EJ158" s="76"/>
      <c r="EK158" s="500"/>
      <c r="EL158" s="81"/>
      <c r="EM158" s="76"/>
      <c r="EN158" s="76"/>
      <c r="EO158" s="76"/>
      <c r="EP158" s="496"/>
      <c r="EQ158" s="81"/>
      <c r="ER158" s="76"/>
      <c r="ES158" s="76"/>
      <c r="ET158" s="76"/>
      <c r="EU158" s="496"/>
    </row>
    <row r="159" spans="1:151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81"/>
        <v>27625</v>
      </c>
      <c r="O159" s="366"/>
      <c r="P159" s="174"/>
      <c r="Q159" s="174"/>
      <c r="R159" s="174"/>
      <c r="S159" s="174"/>
      <c r="T159" s="367">
        <f t="shared" si="60"/>
        <v>0</v>
      </c>
      <c r="U159" s="172"/>
      <c r="V159" s="137"/>
      <c r="W159" s="137"/>
      <c r="X159" s="137"/>
      <c r="Y159" s="137">
        <v>16000</v>
      </c>
      <c r="Z159" s="138">
        <f t="shared" si="82"/>
        <v>16000</v>
      </c>
      <c r="AA159" s="160"/>
      <c r="AB159" s="146"/>
      <c r="AC159" s="146"/>
      <c r="AD159" s="146"/>
      <c r="AE159" s="146"/>
      <c r="AF159" s="138">
        <f t="shared" si="83"/>
        <v>0</v>
      </c>
      <c r="AG159" s="160"/>
      <c r="AH159" s="146"/>
      <c r="AI159" s="146"/>
      <c r="AJ159" s="146"/>
      <c r="AK159" s="146">
        <v>16000</v>
      </c>
      <c r="AL159" s="138">
        <f t="shared" si="61"/>
        <v>16000</v>
      </c>
      <c r="AM159" s="160"/>
      <c r="AN159" s="146"/>
      <c r="AO159" s="146"/>
      <c r="AP159" s="146"/>
      <c r="AQ159" s="146"/>
      <c r="AR159" s="138">
        <f t="shared" si="62"/>
        <v>0</v>
      </c>
      <c r="AS159" s="205"/>
      <c r="AT159" s="146"/>
      <c r="AU159" s="146"/>
      <c r="AV159" s="146"/>
      <c r="AW159" s="146">
        <v>13000</v>
      </c>
      <c r="AX159" s="138">
        <f t="shared" si="63"/>
        <v>13000</v>
      </c>
      <c r="AY159" s="160"/>
      <c r="AZ159" s="146"/>
      <c r="BA159" s="146"/>
      <c r="BB159" s="146"/>
      <c r="BC159" s="146"/>
      <c r="BD159" s="138">
        <f t="shared" si="64"/>
        <v>0</v>
      </c>
      <c r="BE159" s="160"/>
      <c r="BF159" s="146"/>
      <c r="BG159" s="146"/>
      <c r="BH159" s="146"/>
      <c r="BI159" s="146"/>
      <c r="BJ159" s="138">
        <f t="shared" si="84"/>
        <v>0</v>
      </c>
      <c r="BK159" s="160"/>
      <c r="BL159" s="146"/>
      <c r="BM159" s="146"/>
      <c r="BN159" s="146"/>
      <c r="BO159" s="146"/>
      <c r="BP159" s="138">
        <f t="shared" si="65"/>
        <v>0</v>
      </c>
      <c r="BQ159" s="160"/>
      <c r="BR159" s="146"/>
      <c r="BS159" s="146"/>
      <c r="BT159" s="146"/>
      <c r="BU159" s="146"/>
      <c r="BV159" s="138">
        <f t="shared" si="85"/>
        <v>0</v>
      </c>
      <c r="BW159" s="160"/>
      <c r="BX159" s="146"/>
      <c r="BY159" s="146"/>
      <c r="BZ159" s="146"/>
      <c r="CA159" s="146"/>
      <c r="CB159" s="138">
        <f t="shared" si="66"/>
        <v>0</v>
      </c>
      <c r="CC159" s="160"/>
      <c r="CD159" s="146"/>
      <c r="CE159" s="146"/>
      <c r="CF159" s="146"/>
      <c r="CG159" s="146"/>
      <c r="CH159" s="138">
        <f t="shared" si="80"/>
        <v>0</v>
      </c>
      <c r="CI159" s="160"/>
      <c r="CJ159" s="146"/>
      <c r="CK159" s="146"/>
      <c r="CL159" s="146"/>
      <c r="CM159" s="146"/>
      <c r="CN159" s="138">
        <f t="shared" si="67"/>
        <v>0</v>
      </c>
      <c r="CO159" s="172"/>
      <c r="CP159" s="137"/>
      <c r="CQ159" s="137"/>
      <c r="CR159" s="137"/>
      <c r="CS159" s="137"/>
      <c r="CT159" s="138">
        <f t="shared" si="86"/>
        <v>0</v>
      </c>
      <c r="CU159" s="160"/>
      <c r="CV159" s="146"/>
      <c r="CW159" s="146"/>
      <c r="CX159" s="146"/>
      <c r="CY159" s="146"/>
      <c r="CZ159" s="138">
        <f t="shared" si="68"/>
        <v>0</v>
      </c>
      <c r="DA159" s="172">
        <f t="shared" si="69"/>
        <v>0</v>
      </c>
      <c r="DB159" s="137">
        <f t="shared" si="70"/>
        <v>27625</v>
      </c>
      <c r="DC159" s="137">
        <f t="shared" si="71"/>
        <v>0</v>
      </c>
      <c r="DD159" s="137">
        <f t="shared" si="72"/>
        <v>0</v>
      </c>
      <c r="DE159" s="137">
        <f t="shared" si="73"/>
        <v>45000</v>
      </c>
      <c r="DF159" s="173">
        <f t="shared" si="74"/>
        <v>72625</v>
      </c>
      <c r="DG159" s="172">
        <f t="shared" si="75"/>
        <v>0</v>
      </c>
      <c r="DH159" s="137">
        <f t="shared" si="76"/>
        <v>0</v>
      </c>
      <c r="DI159" s="137">
        <f t="shared" si="77"/>
        <v>0</v>
      </c>
      <c r="DJ159" s="137">
        <f t="shared" si="78"/>
        <v>0</v>
      </c>
      <c r="DK159" s="137">
        <f t="shared" si="79"/>
        <v>0</v>
      </c>
      <c r="DL159" s="173">
        <f t="shared" si="87"/>
        <v>0</v>
      </c>
      <c r="DM159" s="140"/>
      <c r="DN159" s="220"/>
      <c r="DO159" s="220"/>
      <c r="DP159" s="220"/>
      <c r="DQ159" s="140"/>
      <c r="DR159" s="141"/>
      <c r="DS159" s="142"/>
      <c r="DT159" s="146"/>
      <c r="DU159" s="142"/>
      <c r="DV159" s="144"/>
      <c r="DW159" s="145"/>
      <c r="DX159" s="142"/>
      <c r="DY159" s="144"/>
      <c r="EA159" s="172"/>
      <c r="EB159" s="137"/>
      <c r="EC159" s="137"/>
      <c r="ED159" s="512"/>
      <c r="EE159" s="513"/>
      <c r="EG159" s="495"/>
      <c r="EH159" s="76"/>
      <c r="EI159" s="466"/>
      <c r="EJ159" s="76"/>
      <c r="EK159" s="500"/>
      <c r="EL159" s="81"/>
      <c r="EM159" s="76"/>
      <c r="EN159" s="76"/>
      <c r="EO159" s="76"/>
      <c r="EP159" s="496"/>
      <c r="EQ159" s="81"/>
      <c r="ER159" s="76"/>
      <c r="ES159" s="76"/>
      <c r="ET159" s="76"/>
      <c r="EU159" s="496"/>
    </row>
    <row r="160" spans="1:151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81"/>
        <v>4550</v>
      </c>
      <c r="O160" s="366"/>
      <c r="P160" s="174"/>
      <c r="Q160" s="174"/>
      <c r="R160" s="174"/>
      <c r="S160" s="174"/>
      <c r="T160" s="367">
        <f t="shared" si="60"/>
        <v>0</v>
      </c>
      <c r="U160" s="172"/>
      <c r="V160" s="137"/>
      <c r="W160" s="137"/>
      <c r="X160" s="137"/>
      <c r="Y160" s="137">
        <v>16000</v>
      </c>
      <c r="Z160" s="138">
        <f t="shared" si="82"/>
        <v>16000</v>
      </c>
      <c r="AA160" s="160"/>
      <c r="AB160" s="146"/>
      <c r="AC160" s="146"/>
      <c r="AD160" s="146"/>
      <c r="AE160" s="146"/>
      <c r="AF160" s="138">
        <f t="shared" si="83"/>
        <v>0</v>
      </c>
      <c r="AG160" s="160"/>
      <c r="AH160" s="146"/>
      <c r="AI160" s="146"/>
      <c r="AJ160" s="146"/>
      <c r="AK160" s="146"/>
      <c r="AL160" s="138">
        <f t="shared" si="61"/>
        <v>0</v>
      </c>
      <c r="AM160" s="160"/>
      <c r="AN160" s="146"/>
      <c r="AO160" s="146"/>
      <c r="AP160" s="146"/>
      <c r="AQ160" s="146"/>
      <c r="AR160" s="138">
        <f t="shared" si="62"/>
        <v>0</v>
      </c>
      <c r="AS160" s="205"/>
      <c r="AT160" s="146"/>
      <c r="AU160" s="146"/>
      <c r="AV160" s="146"/>
      <c r="AW160" s="146">
        <v>58000</v>
      </c>
      <c r="AX160" s="138">
        <f t="shared" si="63"/>
        <v>58000</v>
      </c>
      <c r="AY160" s="160"/>
      <c r="AZ160" s="146"/>
      <c r="BA160" s="146"/>
      <c r="BB160" s="146"/>
      <c r="BC160" s="146"/>
      <c r="BD160" s="138">
        <f t="shared" si="64"/>
        <v>0</v>
      </c>
      <c r="BE160" s="160"/>
      <c r="BF160" s="146"/>
      <c r="BG160" s="146"/>
      <c r="BH160" s="146"/>
      <c r="BI160" s="146"/>
      <c r="BJ160" s="138">
        <f t="shared" si="84"/>
        <v>0</v>
      </c>
      <c r="BK160" s="160"/>
      <c r="BL160" s="146"/>
      <c r="BM160" s="146"/>
      <c r="BN160" s="146"/>
      <c r="BO160" s="146"/>
      <c r="BP160" s="138">
        <f t="shared" si="65"/>
        <v>0</v>
      </c>
      <c r="BQ160" s="160"/>
      <c r="BR160" s="146"/>
      <c r="BS160" s="146"/>
      <c r="BT160" s="146"/>
      <c r="BU160" s="146"/>
      <c r="BV160" s="138">
        <f t="shared" si="85"/>
        <v>0</v>
      </c>
      <c r="BW160" s="160"/>
      <c r="BX160" s="146"/>
      <c r="BY160" s="146"/>
      <c r="BZ160" s="146"/>
      <c r="CA160" s="146"/>
      <c r="CB160" s="138">
        <f t="shared" si="66"/>
        <v>0</v>
      </c>
      <c r="CC160" s="160"/>
      <c r="CD160" s="146"/>
      <c r="CE160" s="146"/>
      <c r="CF160" s="146"/>
      <c r="CG160" s="146"/>
      <c r="CH160" s="138">
        <f t="shared" si="80"/>
        <v>0</v>
      </c>
      <c r="CI160" s="160"/>
      <c r="CJ160" s="146"/>
      <c r="CK160" s="146"/>
      <c r="CL160" s="146"/>
      <c r="CM160" s="146"/>
      <c r="CN160" s="138">
        <f t="shared" si="67"/>
        <v>0</v>
      </c>
      <c r="CO160" s="172"/>
      <c r="CP160" s="137"/>
      <c r="CQ160" s="137"/>
      <c r="CR160" s="137"/>
      <c r="CS160" s="137"/>
      <c r="CT160" s="138">
        <f t="shared" si="86"/>
        <v>0</v>
      </c>
      <c r="CU160" s="160"/>
      <c r="CV160" s="146"/>
      <c r="CW160" s="146"/>
      <c r="CX160" s="146"/>
      <c r="CY160" s="146"/>
      <c r="CZ160" s="138">
        <f t="shared" si="68"/>
        <v>0</v>
      </c>
      <c r="DA160" s="172">
        <f t="shared" si="69"/>
        <v>0</v>
      </c>
      <c r="DB160" s="137">
        <f t="shared" si="70"/>
        <v>4550</v>
      </c>
      <c r="DC160" s="137">
        <f t="shared" si="71"/>
        <v>0</v>
      </c>
      <c r="DD160" s="137">
        <f t="shared" si="72"/>
        <v>0</v>
      </c>
      <c r="DE160" s="137">
        <f t="shared" si="73"/>
        <v>74000</v>
      </c>
      <c r="DF160" s="173">
        <f t="shared" si="74"/>
        <v>78550</v>
      </c>
      <c r="DG160" s="172">
        <f t="shared" si="75"/>
        <v>0</v>
      </c>
      <c r="DH160" s="137">
        <f t="shared" si="76"/>
        <v>0</v>
      </c>
      <c r="DI160" s="137">
        <f t="shared" si="77"/>
        <v>0</v>
      </c>
      <c r="DJ160" s="137">
        <f t="shared" si="78"/>
        <v>0</v>
      </c>
      <c r="DK160" s="137">
        <f t="shared" si="79"/>
        <v>0</v>
      </c>
      <c r="DL160" s="173">
        <f t="shared" si="87"/>
        <v>0</v>
      </c>
      <c r="DM160" s="140"/>
      <c r="DN160" s="220"/>
      <c r="DO160" s="220"/>
      <c r="DP160" s="220"/>
      <c r="DQ160" s="140"/>
      <c r="DR160" s="141"/>
      <c r="DS160" s="142"/>
      <c r="DT160" s="146"/>
      <c r="DU160" s="142"/>
      <c r="DV160" s="144"/>
      <c r="DW160" s="145"/>
      <c r="DX160" s="142"/>
      <c r="DY160" s="144"/>
      <c r="EA160" s="172"/>
      <c r="EB160" s="137"/>
      <c r="EC160" s="137"/>
      <c r="ED160" s="512"/>
      <c r="EE160" s="513"/>
      <c r="EG160" s="495"/>
      <c r="EH160" s="76"/>
      <c r="EI160" s="466"/>
      <c r="EJ160" s="76"/>
      <c r="EK160" s="500"/>
      <c r="EL160" s="81"/>
      <c r="EM160" s="76"/>
      <c r="EN160" s="76"/>
      <c r="EO160" s="76"/>
      <c r="EP160" s="496"/>
      <c r="EQ160" s="81"/>
      <c r="ER160" s="76"/>
      <c r="ES160" s="76"/>
      <c r="ET160" s="76"/>
      <c r="EU160" s="496"/>
    </row>
    <row r="161" spans="1:151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81"/>
        <v>35750</v>
      </c>
      <c r="O161" s="366"/>
      <c r="P161" s="174"/>
      <c r="Q161" s="174"/>
      <c r="R161" s="174"/>
      <c r="S161" s="174"/>
      <c r="T161" s="367">
        <f t="shared" si="60"/>
        <v>0</v>
      </c>
      <c r="U161" s="172"/>
      <c r="V161" s="137"/>
      <c r="W161" s="137"/>
      <c r="X161" s="137"/>
      <c r="Y161" s="137">
        <v>33600</v>
      </c>
      <c r="Z161" s="138">
        <f t="shared" si="82"/>
        <v>33600</v>
      </c>
      <c r="AA161" s="160"/>
      <c r="AB161" s="146"/>
      <c r="AC161" s="146"/>
      <c r="AD161" s="146"/>
      <c r="AE161" s="146"/>
      <c r="AF161" s="138">
        <f t="shared" si="83"/>
        <v>0</v>
      </c>
      <c r="AG161" s="160"/>
      <c r="AH161" s="146"/>
      <c r="AI161" s="146"/>
      <c r="AJ161" s="146"/>
      <c r="AK161" s="146">
        <v>66000</v>
      </c>
      <c r="AL161" s="138">
        <f t="shared" si="61"/>
        <v>66000</v>
      </c>
      <c r="AM161" s="160"/>
      <c r="AN161" s="146"/>
      <c r="AO161" s="146"/>
      <c r="AP161" s="146"/>
      <c r="AQ161" s="146"/>
      <c r="AR161" s="138">
        <f t="shared" si="62"/>
        <v>0</v>
      </c>
      <c r="AS161" s="205"/>
      <c r="AT161" s="146"/>
      <c r="AU161" s="146"/>
      <c r="AV161" s="146"/>
      <c r="AW161" s="146">
        <v>63000</v>
      </c>
      <c r="AX161" s="138">
        <f t="shared" si="63"/>
        <v>63000</v>
      </c>
      <c r="AY161" s="160"/>
      <c r="AZ161" s="146"/>
      <c r="BA161" s="146"/>
      <c r="BB161" s="146"/>
      <c r="BC161" s="146"/>
      <c r="BD161" s="138">
        <f t="shared" si="64"/>
        <v>0</v>
      </c>
      <c r="BE161" s="160"/>
      <c r="BF161" s="146"/>
      <c r="BG161" s="146"/>
      <c r="BH161" s="146"/>
      <c r="BI161" s="146"/>
      <c r="BJ161" s="138">
        <f t="shared" si="84"/>
        <v>0</v>
      </c>
      <c r="BK161" s="160"/>
      <c r="BL161" s="146"/>
      <c r="BM161" s="146"/>
      <c r="BN161" s="146"/>
      <c r="BO161" s="146"/>
      <c r="BP161" s="138">
        <f t="shared" si="65"/>
        <v>0</v>
      </c>
      <c r="BQ161" s="160"/>
      <c r="BR161" s="146"/>
      <c r="BS161" s="146"/>
      <c r="BT161" s="146"/>
      <c r="BU161" s="146"/>
      <c r="BV161" s="138">
        <f t="shared" si="85"/>
        <v>0</v>
      </c>
      <c r="BW161" s="160"/>
      <c r="BX161" s="146"/>
      <c r="BY161" s="146"/>
      <c r="BZ161" s="146"/>
      <c r="CA161" s="146"/>
      <c r="CB161" s="138">
        <f t="shared" si="66"/>
        <v>0</v>
      </c>
      <c r="CC161" s="160"/>
      <c r="CD161" s="146"/>
      <c r="CE161" s="146"/>
      <c r="CF161" s="146"/>
      <c r="CG161" s="146"/>
      <c r="CH161" s="138">
        <f t="shared" si="80"/>
        <v>0</v>
      </c>
      <c r="CI161" s="160"/>
      <c r="CJ161" s="146"/>
      <c r="CK161" s="146"/>
      <c r="CL161" s="146"/>
      <c r="CM161" s="146"/>
      <c r="CN161" s="138">
        <f t="shared" si="67"/>
        <v>0</v>
      </c>
      <c r="CO161" s="172"/>
      <c r="CP161" s="137"/>
      <c r="CQ161" s="137"/>
      <c r="CR161" s="137"/>
      <c r="CS161" s="137"/>
      <c r="CT161" s="138">
        <f t="shared" si="86"/>
        <v>0</v>
      </c>
      <c r="CU161" s="160"/>
      <c r="CV161" s="146"/>
      <c r="CW161" s="146"/>
      <c r="CX161" s="146"/>
      <c r="CY161" s="146"/>
      <c r="CZ161" s="138">
        <f t="shared" si="68"/>
        <v>0</v>
      </c>
      <c r="DA161" s="172">
        <f t="shared" si="69"/>
        <v>0</v>
      </c>
      <c r="DB161" s="137">
        <f t="shared" si="70"/>
        <v>35750</v>
      </c>
      <c r="DC161" s="137">
        <f t="shared" si="71"/>
        <v>0</v>
      </c>
      <c r="DD161" s="137">
        <f t="shared" si="72"/>
        <v>0</v>
      </c>
      <c r="DE161" s="137">
        <f t="shared" si="73"/>
        <v>162600</v>
      </c>
      <c r="DF161" s="173">
        <f t="shared" si="74"/>
        <v>198350</v>
      </c>
      <c r="DG161" s="172">
        <f t="shared" si="75"/>
        <v>0</v>
      </c>
      <c r="DH161" s="137">
        <f t="shared" si="76"/>
        <v>0</v>
      </c>
      <c r="DI161" s="137">
        <f t="shared" si="77"/>
        <v>0</v>
      </c>
      <c r="DJ161" s="137">
        <f t="shared" si="78"/>
        <v>0</v>
      </c>
      <c r="DK161" s="137">
        <f t="shared" si="79"/>
        <v>0</v>
      </c>
      <c r="DL161" s="173">
        <f t="shared" si="87"/>
        <v>0</v>
      </c>
      <c r="DM161" s="140"/>
      <c r="DN161" s="220"/>
      <c r="DO161" s="220"/>
      <c r="DP161" s="220"/>
      <c r="DQ161" s="140"/>
      <c r="DR161" s="141"/>
      <c r="DS161" s="142"/>
      <c r="DT161" s="146"/>
      <c r="DU161" s="142"/>
      <c r="DV161" s="144"/>
      <c r="DW161" s="145">
        <v>5559</v>
      </c>
      <c r="DX161" s="142" t="s">
        <v>5048</v>
      </c>
      <c r="DY161" s="144">
        <v>44678</v>
      </c>
      <c r="EA161" s="172"/>
      <c r="EB161" s="137"/>
      <c r="EC161" s="137"/>
      <c r="ED161" s="512"/>
      <c r="EE161" s="513"/>
      <c r="EG161" s="495"/>
      <c r="EH161" s="76"/>
      <c r="EI161" s="466"/>
      <c r="EJ161" s="76"/>
      <c r="EK161" s="500"/>
      <c r="EL161" s="81"/>
      <c r="EM161" s="76"/>
      <c r="EN161" s="76"/>
      <c r="EO161" s="76"/>
      <c r="EP161" s="496"/>
      <c r="EQ161" s="81"/>
      <c r="ER161" s="76"/>
      <c r="ES161" s="76"/>
      <c r="ET161" s="76"/>
      <c r="EU161" s="496"/>
    </row>
    <row r="162" spans="1:151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81"/>
        <v>22100</v>
      </c>
      <c r="O162" s="366"/>
      <c r="P162" s="174"/>
      <c r="Q162" s="174"/>
      <c r="R162" s="174"/>
      <c r="S162" s="174"/>
      <c r="T162" s="367">
        <f t="shared" si="60"/>
        <v>0</v>
      </c>
      <c r="U162" s="172"/>
      <c r="V162" s="137"/>
      <c r="W162" s="137"/>
      <c r="X162" s="137"/>
      <c r="Y162" s="137">
        <v>32000</v>
      </c>
      <c r="Z162" s="138">
        <f t="shared" si="82"/>
        <v>32000</v>
      </c>
      <c r="AA162" s="160"/>
      <c r="AB162" s="146"/>
      <c r="AC162" s="146"/>
      <c r="AD162" s="146"/>
      <c r="AE162" s="146"/>
      <c r="AF162" s="138">
        <f t="shared" si="83"/>
        <v>0</v>
      </c>
      <c r="AG162" s="160"/>
      <c r="AH162" s="146"/>
      <c r="AI162" s="146"/>
      <c r="AJ162" s="146"/>
      <c r="AK162" s="146"/>
      <c r="AL162" s="138">
        <f t="shared" si="61"/>
        <v>0</v>
      </c>
      <c r="AM162" s="160"/>
      <c r="AN162" s="146"/>
      <c r="AO162" s="146"/>
      <c r="AP162" s="146"/>
      <c r="AQ162" s="146"/>
      <c r="AR162" s="138">
        <f t="shared" si="62"/>
        <v>0</v>
      </c>
      <c r="AS162" s="205"/>
      <c r="AT162" s="146"/>
      <c r="AU162" s="146"/>
      <c r="AV162" s="146"/>
      <c r="AW162" s="146">
        <v>27000</v>
      </c>
      <c r="AX162" s="138">
        <f t="shared" si="63"/>
        <v>27000</v>
      </c>
      <c r="AY162" s="160"/>
      <c r="AZ162" s="146"/>
      <c r="BA162" s="146"/>
      <c r="BB162" s="146"/>
      <c r="BC162" s="146"/>
      <c r="BD162" s="138">
        <f t="shared" si="64"/>
        <v>0</v>
      </c>
      <c r="BE162" s="160"/>
      <c r="BF162" s="146"/>
      <c r="BG162" s="146"/>
      <c r="BH162" s="146"/>
      <c r="BI162" s="146"/>
      <c r="BJ162" s="138">
        <f t="shared" si="84"/>
        <v>0</v>
      </c>
      <c r="BK162" s="160"/>
      <c r="BL162" s="146"/>
      <c r="BM162" s="146"/>
      <c r="BN162" s="146"/>
      <c r="BO162" s="146"/>
      <c r="BP162" s="138">
        <f t="shared" si="65"/>
        <v>0</v>
      </c>
      <c r="BQ162" s="160"/>
      <c r="BR162" s="146"/>
      <c r="BS162" s="146"/>
      <c r="BT162" s="146"/>
      <c r="BU162" s="146"/>
      <c r="BV162" s="138">
        <f t="shared" si="85"/>
        <v>0</v>
      </c>
      <c r="BW162" s="160"/>
      <c r="BX162" s="146"/>
      <c r="BY162" s="146"/>
      <c r="BZ162" s="146"/>
      <c r="CA162" s="146"/>
      <c r="CB162" s="138">
        <f t="shared" si="66"/>
        <v>0</v>
      </c>
      <c r="CC162" s="160"/>
      <c r="CD162" s="146"/>
      <c r="CE162" s="146"/>
      <c r="CF162" s="146"/>
      <c r="CG162" s="146"/>
      <c r="CH162" s="138">
        <f t="shared" si="80"/>
        <v>0</v>
      </c>
      <c r="CI162" s="160"/>
      <c r="CJ162" s="146"/>
      <c r="CK162" s="146"/>
      <c r="CL162" s="146"/>
      <c r="CM162" s="146"/>
      <c r="CN162" s="138">
        <f t="shared" si="67"/>
        <v>0</v>
      </c>
      <c r="CO162" s="172"/>
      <c r="CP162" s="137"/>
      <c r="CQ162" s="137"/>
      <c r="CR162" s="137"/>
      <c r="CS162" s="137"/>
      <c r="CT162" s="138">
        <f t="shared" si="86"/>
        <v>0</v>
      </c>
      <c r="CU162" s="160"/>
      <c r="CV162" s="146"/>
      <c r="CW162" s="146"/>
      <c r="CX162" s="146"/>
      <c r="CY162" s="146"/>
      <c r="CZ162" s="138">
        <f t="shared" si="68"/>
        <v>0</v>
      </c>
      <c r="DA162" s="172">
        <f t="shared" si="69"/>
        <v>0</v>
      </c>
      <c r="DB162" s="137">
        <f t="shared" si="70"/>
        <v>22100</v>
      </c>
      <c r="DC162" s="137">
        <f t="shared" si="71"/>
        <v>0</v>
      </c>
      <c r="DD162" s="137">
        <f t="shared" si="72"/>
        <v>0</v>
      </c>
      <c r="DE162" s="137">
        <f t="shared" si="73"/>
        <v>59000</v>
      </c>
      <c r="DF162" s="173">
        <f t="shared" si="74"/>
        <v>81100</v>
      </c>
      <c r="DG162" s="172">
        <f t="shared" si="75"/>
        <v>0</v>
      </c>
      <c r="DH162" s="137">
        <f t="shared" si="76"/>
        <v>0</v>
      </c>
      <c r="DI162" s="137">
        <f t="shared" si="77"/>
        <v>0</v>
      </c>
      <c r="DJ162" s="137">
        <f t="shared" si="78"/>
        <v>0</v>
      </c>
      <c r="DK162" s="137">
        <f t="shared" si="79"/>
        <v>0</v>
      </c>
      <c r="DL162" s="173">
        <f t="shared" si="87"/>
        <v>0</v>
      </c>
      <c r="DM162" s="140"/>
      <c r="DN162" s="220"/>
      <c r="DO162" s="220"/>
      <c r="DP162" s="220"/>
      <c r="DQ162" s="140"/>
      <c r="DR162" s="141"/>
      <c r="DS162" s="142"/>
      <c r="DT162" s="146"/>
      <c r="DU162" s="142"/>
      <c r="DV162" s="144"/>
      <c r="DW162" s="145"/>
      <c r="DX162" s="142"/>
      <c r="DY162" s="144"/>
      <c r="EA162" s="172"/>
      <c r="EB162" s="137"/>
      <c r="EC162" s="137"/>
      <c r="ED162" s="512"/>
      <c r="EE162" s="513"/>
      <c r="EG162" s="495"/>
      <c r="EH162" s="76"/>
      <c r="EI162" s="466"/>
      <c r="EJ162" s="76"/>
      <c r="EK162" s="500"/>
      <c r="EL162" s="81"/>
      <c r="EM162" s="76"/>
      <c r="EN162" s="76"/>
      <c r="EO162" s="76"/>
      <c r="EP162" s="496"/>
      <c r="EQ162" s="81"/>
      <c r="ER162" s="76"/>
      <c r="ES162" s="76"/>
      <c r="ET162" s="76"/>
      <c r="EU162" s="496"/>
    </row>
    <row r="163" spans="1:151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81"/>
        <v>12675</v>
      </c>
      <c r="O163" s="366"/>
      <c r="P163" s="174"/>
      <c r="Q163" s="174"/>
      <c r="R163" s="174"/>
      <c r="S163" s="174"/>
      <c r="T163" s="367">
        <f t="shared" si="60"/>
        <v>0</v>
      </c>
      <c r="U163" s="172"/>
      <c r="V163" s="137"/>
      <c r="W163" s="137"/>
      <c r="X163" s="137"/>
      <c r="Y163" s="137">
        <v>16000</v>
      </c>
      <c r="Z163" s="138">
        <f t="shared" si="82"/>
        <v>16000</v>
      </c>
      <c r="AA163" s="160"/>
      <c r="AB163" s="146"/>
      <c r="AC163" s="146"/>
      <c r="AD163" s="146"/>
      <c r="AE163" s="146"/>
      <c r="AF163" s="138">
        <f t="shared" si="83"/>
        <v>0</v>
      </c>
      <c r="AG163" s="160"/>
      <c r="AH163" s="146"/>
      <c r="AI163" s="146"/>
      <c r="AJ163" s="146"/>
      <c r="AK163" s="146"/>
      <c r="AL163" s="138">
        <f t="shared" si="61"/>
        <v>0</v>
      </c>
      <c r="AM163" s="160"/>
      <c r="AN163" s="146"/>
      <c r="AO163" s="146"/>
      <c r="AP163" s="146"/>
      <c r="AQ163" s="146"/>
      <c r="AR163" s="138">
        <f t="shared" si="62"/>
        <v>0</v>
      </c>
      <c r="AS163" s="205"/>
      <c r="AT163" s="146"/>
      <c r="AU163" s="146"/>
      <c r="AV163" s="146"/>
      <c r="AW163" s="146">
        <v>18000</v>
      </c>
      <c r="AX163" s="138">
        <f t="shared" si="63"/>
        <v>18000</v>
      </c>
      <c r="AY163" s="160"/>
      <c r="AZ163" s="146"/>
      <c r="BA163" s="146"/>
      <c r="BB163" s="146"/>
      <c r="BC163" s="146"/>
      <c r="BD163" s="138">
        <f t="shared" si="64"/>
        <v>0</v>
      </c>
      <c r="BE163" s="160"/>
      <c r="BF163" s="146"/>
      <c r="BG163" s="146"/>
      <c r="BH163" s="146"/>
      <c r="BI163" s="146"/>
      <c r="BJ163" s="138">
        <f t="shared" si="84"/>
        <v>0</v>
      </c>
      <c r="BK163" s="160"/>
      <c r="BL163" s="146"/>
      <c r="BM163" s="146"/>
      <c r="BN163" s="146"/>
      <c r="BO163" s="146"/>
      <c r="BP163" s="138">
        <f t="shared" si="65"/>
        <v>0</v>
      </c>
      <c r="BQ163" s="160"/>
      <c r="BR163" s="146"/>
      <c r="BS163" s="146"/>
      <c r="BT163" s="146"/>
      <c r="BU163" s="146"/>
      <c r="BV163" s="138">
        <f t="shared" si="85"/>
        <v>0</v>
      </c>
      <c r="BW163" s="160"/>
      <c r="BX163" s="146"/>
      <c r="BY163" s="146"/>
      <c r="BZ163" s="146"/>
      <c r="CA163" s="146"/>
      <c r="CB163" s="138">
        <f t="shared" si="66"/>
        <v>0</v>
      </c>
      <c r="CC163" s="160"/>
      <c r="CD163" s="146"/>
      <c r="CE163" s="146"/>
      <c r="CF163" s="146"/>
      <c r="CG163" s="146"/>
      <c r="CH163" s="138">
        <f t="shared" si="80"/>
        <v>0</v>
      </c>
      <c r="CI163" s="160"/>
      <c r="CJ163" s="146"/>
      <c r="CK163" s="146"/>
      <c r="CL163" s="146"/>
      <c r="CM163" s="146"/>
      <c r="CN163" s="138">
        <f t="shared" si="67"/>
        <v>0</v>
      </c>
      <c r="CO163" s="172"/>
      <c r="CP163" s="137"/>
      <c r="CQ163" s="137"/>
      <c r="CR163" s="137"/>
      <c r="CS163" s="137"/>
      <c r="CT163" s="138">
        <f t="shared" si="86"/>
        <v>0</v>
      </c>
      <c r="CU163" s="160"/>
      <c r="CV163" s="146"/>
      <c r="CW163" s="146"/>
      <c r="CX163" s="146"/>
      <c r="CY163" s="146"/>
      <c r="CZ163" s="138">
        <f t="shared" si="68"/>
        <v>0</v>
      </c>
      <c r="DA163" s="172">
        <f t="shared" si="69"/>
        <v>0</v>
      </c>
      <c r="DB163" s="137">
        <f t="shared" si="70"/>
        <v>12675</v>
      </c>
      <c r="DC163" s="137">
        <f t="shared" si="71"/>
        <v>0</v>
      </c>
      <c r="DD163" s="137">
        <f t="shared" si="72"/>
        <v>0</v>
      </c>
      <c r="DE163" s="137">
        <f t="shared" si="73"/>
        <v>34000</v>
      </c>
      <c r="DF163" s="173">
        <f t="shared" si="74"/>
        <v>46675</v>
      </c>
      <c r="DG163" s="172">
        <f t="shared" si="75"/>
        <v>0</v>
      </c>
      <c r="DH163" s="137">
        <f t="shared" si="76"/>
        <v>0</v>
      </c>
      <c r="DI163" s="137">
        <f t="shared" si="77"/>
        <v>0</v>
      </c>
      <c r="DJ163" s="137">
        <f t="shared" si="78"/>
        <v>0</v>
      </c>
      <c r="DK163" s="137">
        <f t="shared" si="79"/>
        <v>0</v>
      </c>
      <c r="DL163" s="173">
        <f t="shared" si="87"/>
        <v>0</v>
      </c>
      <c r="DM163" s="140"/>
      <c r="DN163" s="220"/>
      <c r="DO163" s="220"/>
      <c r="DP163" s="220"/>
      <c r="DQ163" s="140"/>
      <c r="DR163" s="141"/>
      <c r="DS163" s="142"/>
      <c r="DT163" s="146"/>
      <c r="DU163" s="142"/>
      <c r="DV163" s="144"/>
      <c r="DW163" s="145"/>
      <c r="DX163" s="142"/>
      <c r="DY163" s="144"/>
      <c r="EA163" s="172"/>
      <c r="EB163" s="137"/>
      <c r="EC163" s="137"/>
      <c r="ED163" s="512"/>
      <c r="EE163" s="513"/>
      <c r="EG163" s="495"/>
      <c r="EH163" s="76"/>
      <c r="EI163" s="466"/>
      <c r="EJ163" s="76"/>
      <c r="EK163" s="500"/>
      <c r="EL163" s="81"/>
      <c r="EM163" s="76"/>
      <c r="EN163" s="76"/>
      <c r="EO163" s="76"/>
      <c r="EP163" s="496"/>
      <c r="EQ163" s="81"/>
      <c r="ER163" s="76"/>
      <c r="ES163" s="76"/>
      <c r="ET163" s="76"/>
      <c r="EU163" s="496"/>
    </row>
    <row r="164" spans="1:151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81"/>
        <v>123175</v>
      </c>
      <c r="O164" s="366"/>
      <c r="P164" s="174"/>
      <c r="Q164" s="174"/>
      <c r="R164" s="174"/>
      <c r="S164" s="174"/>
      <c r="T164" s="367">
        <f t="shared" si="60"/>
        <v>0</v>
      </c>
      <c r="U164" s="172"/>
      <c r="V164" s="137"/>
      <c r="W164" s="137"/>
      <c r="X164" s="137"/>
      <c r="Y164" s="137">
        <v>80000</v>
      </c>
      <c r="Z164" s="138">
        <f t="shared" si="82"/>
        <v>80000</v>
      </c>
      <c r="AA164" s="160"/>
      <c r="AB164" s="146"/>
      <c r="AC164" s="146"/>
      <c r="AD164" s="146"/>
      <c r="AE164" s="146"/>
      <c r="AF164" s="138">
        <f t="shared" si="83"/>
        <v>0</v>
      </c>
      <c r="AG164" s="160"/>
      <c r="AH164" s="146"/>
      <c r="AI164" s="146"/>
      <c r="AJ164" s="146"/>
      <c r="AK164" s="146">
        <v>327000</v>
      </c>
      <c r="AL164" s="138">
        <f t="shared" si="61"/>
        <v>327000</v>
      </c>
      <c r="AM164" s="160"/>
      <c r="AN164" s="146"/>
      <c r="AO164" s="146"/>
      <c r="AP164" s="146"/>
      <c r="AQ164" s="146"/>
      <c r="AR164" s="138">
        <f t="shared" si="62"/>
        <v>0</v>
      </c>
      <c r="AS164" s="205"/>
      <c r="AT164" s="146"/>
      <c r="AU164" s="146"/>
      <c r="AV164" s="146"/>
      <c r="AW164" s="146">
        <v>106000</v>
      </c>
      <c r="AX164" s="138">
        <f t="shared" si="63"/>
        <v>106000</v>
      </c>
      <c r="AY164" s="160"/>
      <c r="AZ164" s="146"/>
      <c r="BA164" s="146"/>
      <c r="BB164" s="146"/>
      <c r="BC164" s="146"/>
      <c r="BD164" s="138">
        <f t="shared" si="64"/>
        <v>0</v>
      </c>
      <c r="BE164" s="160"/>
      <c r="BF164" s="146"/>
      <c r="BG164" s="146"/>
      <c r="BH164" s="146"/>
      <c r="BI164" s="146"/>
      <c r="BJ164" s="138">
        <f t="shared" si="84"/>
        <v>0</v>
      </c>
      <c r="BK164" s="160"/>
      <c r="BL164" s="146"/>
      <c r="BM164" s="146"/>
      <c r="BN164" s="146"/>
      <c r="BO164" s="146"/>
      <c r="BP164" s="138">
        <f t="shared" si="65"/>
        <v>0</v>
      </c>
      <c r="BQ164" s="160"/>
      <c r="BR164" s="146"/>
      <c r="BS164" s="146"/>
      <c r="BT164" s="146"/>
      <c r="BU164" s="146"/>
      <c r="BV164" s="138">
        <f t="shared" si="85"/>
        <v>0</v>
      </c>
      <c r="BW164" s="160"/>
      <c r="BX164" s="146"/>
      <c r="BY164" s="146"/>
      <c r="BZ164" s="146"/>
      <c r="CA164" s="146"/>
      <c r="CB164" s="138">
        <f t="shared" si="66"/>
        <v>0</v>
      </c>
      <c r="CC164" s="160"/>
      <c r="CD164" s="146"/>
      <c r="CE164" s="146"/>
      <c r="CF164" s="146"/>
      <c r="CG164" s="146"/>
      <c r="CH164" s="138">
        <f t="shared" si="80"/>
        <v>0</v>
      </c>
      <c r="CI164" s="160"/>
      <c r="CJ164" s="146"/>
      <c r="CK164" s="146"/>
      <c r="CL164" s="146"/>
      <c r="CM164" s="146"/>
      <c r="CN164" s="138">
        <f t="shared" si="67"/>
        <v>0</v>
      </c>
      <c r="CO164" s="172"/>
      <c r="CP164" s="137"/>
      <c r="CQ164" s="137"/>
      <c r="CR164" s="137"/>
      <c r="CS164" s="137"/>
      <c r="CT164" s="138">
        <f t="shared" si="86"/>
        <v>0</v>
      </c>
      <c r="CU164" s="160"/>
      <c r="CV164" s="146"/>
      <c r="CW164" s="146"/>
      <c r="CX164" s="146"/>
      <c r="CY164" s="146"/>
      <c r="CZ164" s="138">
        <f t="shared" si="68"/>
        <v>0</v>
      </c>
      <c r="DA164" s="172">
        <f t="shared" si="69"/>
        <v>0</v>
      </c>
      <c r="DB164" s="137">
        <f t="shared" si="70"/>
        <v>123175</v>
      </c>
      <c r="DC164" s="137">
        <f t="shared" si="71"/>
        <v>0</v>
      </c>
      <c r="DD164" s="137">
        <f t="shared" si="72"/>
        <v>0</v>
      </c>
      <c r="DE164" s="137">
        <f t="shared" si="73"/>
        <v>513000</v>
      </c>
      <c r="DF164" s="173">
        <f t="shared" si="74"/>
        <v>636175</v>
      </c>
      <c r="DG164" s="172">
        <f t="shared" si="75"/>
        <v>0</v>
      </c>
      <c r="DH164" s="137">
        <f t="shared" si="76"/>
        <v>0</v>
      </c>
      <c r="DI164" s="137">
        <f t="shared" si="77"/>
        <v>0</v>
      </c>
      <c r="DJ164" s="137">
        <f t="shared" si="78"/>
        <v>0</v>
      </c>
      <c r="DK164" s="137">
        <f t="shared" si="79"/>
        <v>0</v>
      </c>
      <c r="DL164" s="173">
        <f t="shared" si="87"/>
        <v>0</v>
      </c>
      <c r="DM164" s="140"/>
      <c r="DN164" s="220"/>
      <c r="DO164" s="220"/>
      <c r="DP164" s="220"/>
      <c r="DQ164" s="140"/>
      <c r="DR164" s="141"/>
      <c r="DS164" s="142"/>
      <c r="DT164" s="146"/>
      <c r="DU164" s="142"/>
      <c r="DV164" s="144"/>
      <c r="DW164" s="145">
        <v>468076</v>
      </c>
      <c r="DX164" s="142" t="s">
        <v>5183</v>
      </c>
      <c r="DY164" s="144">
        <v>44726</v>
      </c>
      <c r="EA164" s="172"/>
      <c r="EB164" s="137"/>
      <c r="EC164" s="137"/>
      <c r="ED164" s="512"/>
      <c r="EE164" s="513"/>
      <c r="EG164" s="495"/>
      <c r="EH164" s="76"/>
      <c r="EI164" s="466"/>
      <c r="EJ164" s="76"/>
      <c r="EK164" s="500"/>
      <c r="EL164" s="81"/>
      <c r="EM164" s="76"/>
      <c r="EN164" s="76"/>
      <c r="EO164" s="76"/>
      <c r="EP164" s="496"/>
      <c r="EQ164" s="81"/>
      <c r="ER164" s="76"/>
      <c r="ES164" s="76"/>
      <c r="ET164" s="76"/>
      <c r="EU164" s="496"/>
    </row>
    <row r="165" spans="1:151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81"/>
        <v>50050</v>
      </c>
      <c r="O165" s="366"/>
      <c r="P165" s="174"/>
      <c r="Q165" s="174"/>
      <c r="R165" s="174"/>
      <c r="S165" s="174"/>
      <c r="T165" s="367">
        <f t="shared" si="60"/>
        <v>0</v>
      </c>
      <c r="U165" s="172"/>
      <c r="V165" s="137"/>
      <c r="W165" s="137"/>
      <c r="X165" s="137"/>
      <c r="Y165" s="137">
        <v>16000</v>
      </c>
      <c r="Z165" s="138">
        <f t="shared" si="82"/>
        <v>16000</v>
      </c>
      <c r="AA165" s="160"/>
      <c r="AB165" s="146"/>
      <c r="AC165" s="146"/>
      <c r="AD165" s="146"/>
      <c r="AE165" s="146"/>
      <c r="AF165" s="138">
        <f t="shared" si="83"/>
        <v>0</v>
      </c>
      <c r="AG165" s="160"/>
      <c r="AH165" s="146"/>
      <c r="AI165" s="146"/>
      <c r="AJ165" s="146"/>
      <c r="AK165" s="146">
        <v>22000</v>
      </c>
      <c r="AL165" s="138">
        <f t="shared" si="61"/>
        <v>22000</v>
      </c>
      <c r="AM165" s="160"/>
      <c r="AN165" s="146"/>
      <c r="AO165" s="146"/>
      <c r="AP165" s="146"/>
      <c r="AQ165" s="146"/>
      <c r="AR165" s="138">
        <f t="shared" si="62"/>
        <v>0</v>
      </c>
      <c r="AS165" s="205"/>
      <c r="AT165" s="146"/>
      <c r="AU165" s="146"/>
      <c r="AV165" s="146"/>
      <c r="AW165" s="146">
        <v>65000</v>
      </c>
      <c r="AX165" s="138">
        <f t="shared" si="63"/>
        <v>65000</v>
      </c>
      <c r="AY165" s="160"/>
      <c r="AZ165" s="146"/>
      <c r="BA165" s="146"/>
      <c r="BB165" s="146"/>
      <c r="BC165" s="146"/>
      <c r="BD165" s="138">
        <f t="shared" si="64"/>
        <v>0</v>
      </c>
      <c r="BE165" s="160"/>
      <c r="BF165" s="146"/>
      <c r="BG165" s="146"/>
      <c r="BH165" s="146"/>
      <c r="BI165" s="146"/>
      <c r="BJ165" s="138">
        <f t="shared" si="84"/>
        <v>0</v>
      </c>
      <c r="BK165" s="160"/>
      <c r="BL165" s="146"/>
      <c r="BM165" s="146"/>
      <c r="BN165" s="146"/>
      <c r="BO165" s="146"/>
      <c r="BP165" s="138">
        <f t="shared" si="65"/>
        <v>0</v>
      </c>
      <c r="BQ165" s="160"/>
      <c r="BR165" s="146"/>
      <c r="BS165" s="146"/>
      <c r="BT165" s="146"/>
      <c r="BU165" s="146"/>
      <c r="BV165" s="138">
        <f t="shared" si="85"/>
        <v>0</v>
      </c>
      <c r="BW165" s="160"/>
      <c r="BX165" s="146"/>
      <c r="BY165" s="146"/>
      <c r="BZ165" s="146"/>
      <c r="CA165" s="146"/>
      <c r="CB165" s="138">
        <f t="shared" si="66"/>
        <v>0</v>
      </c>
      <c r="CC165" s="160"/>
      <c r="CD165" s="146"/>
      <c r="CE165" s="146"/>
      <c r="CF165" s="146"/>
      <c r="CG165" s="146"/>
      <c r="CH165" s="138">
        <f t="shared" si="80"/>
        <v>0</v>
      </c>
      <c r="CI165" s="160"/>
      <c r="CJ165" s="146"/>
      <c r="CK165" s="146"/>
      <c r="CL165" s="146"/>
      <c r="CM165" s="146"/>
      <c r="CN165" s="138">
        <f t="shared" si="67"/>
        <v>0</v>
      </c>
      <c r="CO165" s="172"/>
      <c r="CP165" s="137"/>
      <c r="CQ165" s="137"/>
      <c r="CR165" s="137"/>
      <c r="CS165" s="137"/>
      <c r="CT165" s="138">
        <f t="shared" si="86"/>
        <v>0</v>
      </c>
      <c r="CU165" s="160"/>
      <c r="CV165" s="146"/>
      <c r="CW165" s="146"/>
      <c r="CX165" s="146"/>
      <c r="CY165" s="146"/>
      <c r="CZ165" s="138">
        <f t="shared" si="68"/>
        <v>0</v>
      </c>
      <c r="DA165" s="172">
        <f t="shared" si="69"/>
        <v>0</v>
      </c>
      <c r="DB165" s="137">
        <f t="shared" si="70"/>
        <v>50050</v>
      </c>
      <c r="DC165" s="137">
        <f t="shared" si="71"/>
        <v>0</v>
      </c>
      <c r="DD165" s="137">
        <f t="shared" si="72"/>
        <v>0</v>
      </c>
      <c r="DE165" s="137">
        <f t="shared" si="73"/>
        <v>103000</v>
      </c>
      <c r="DF165" s="173">
        <f t="shared" si="74"/>
        <v>153050</v>
      </c>
      <c r="DG165" s="172">
        <f t="shared" si="75"/>
        <v>0</v>
      </c>
      <c r="DH165" s="137">
        <f t="shared" si="76"/>
        <v>0</v>
      </c>
      <c r="DI165" s="137">
        <f t="shared" si="77"/>
        <v>0</v>
      </c>
      <c r="DJ165" s="137">
        <f t="shared" si="78"/>
        <v>0</v>
      </c>
      <c r="DK165" s="137">
        <f t="shared" si="79"/>
        <v>0</v>
      </c>
      <c r="DL165" s="173">
        <f t="shared" si="87"/>
        <v>0</v>
      </c>
      <c r="DM165" s="140"/>
      <c r="DN165" s="220"/>
      <c r="DO165" s="220"/>
      <c r="DP165" s="220"/>
      <c r="DQ165" s="140"/>
      <c r="DR165" s="141"/>
      <c r="DS165" s="142"/>
      <c r="DT165" s="146"/>
      <c r="DU165" s="142"/>
      <c r="DV165" s="144"/>
      <c r="DW165" s="145"/>
      <c r="DX165" s="142"/>
      <c r="DY165" s="144"/>
      <c r="EA165" s="172"/>
      <c r="EB165" s="137"/>
      <c r="EC165" s="137"/>
      <c r="ED165" s="512"/>
      <c r="EE165" s="513"/>
      <c r="EG165" s="495"/>
      <c r="EH165" s="76"/>
      <c r="EI165" s="466"/>
      <c r="EJ165" s="76"/>
      <c r="EK165" s="500"/>
      <c r="EL165" s="81"/>
      <c r="EM165" s="76"/>
      <c r="EN165" s="76"/>
      <c r="EO165" s="76"/>
      <c r="EP165" s="496"/>
      <c r="EQ165" s="81"/>
      <c r="ER165" s="76"/>
      <c r="ES165" s="76"/>
      <c r="ET165" s="76"/>
      <c r="EU165" s="496"/>
    </row>
    <row r="166" spans="1:151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81"/>
        <v>3250</v>
      </c>
      <c r="O166" s="366"/>
      <c r="P166" s="174"/>
      <c r="Q166" s="174"/>
      <c r="R166" s="174"/>
      <c r="S166" s="174"/>
      <c r="T166" s="367">
        <f t="shared" si="60"/>
        <v>0</v>
      </c>
      <c r="U166" s="172"/>
      <c r="V166" s="137"/>
      <c r="W166" s="137"/>
      <c r="X166" s="137"/>
      <c r="Y166" s="137">
        <v>12800</v>
      </c>
      <c r="Z166" s="138">
        <f t="shared" si="82"/>
        <v>12800</v>
      </c>
      <c r="AA166" s="160"/>
      <c r="AB166" s="146"/>
      <c r="AC166" s="146"/>
      <c r="AD166" s="146"/>
      <c r="AE166" s="146"/>
      <c r="AF166" s="138">
        <f t="shared" si="83"/>
        <v>0</v>
      </c>
      <c r="AG166" s="160"/>
      <c r="AH166" s="146"/>
      <c r="AI166" s="146"/>
      <c r="AJ166" s="146"/>
      <c r="AK166" s="146"/>
      <c r="AL166" s="138">
        <f t="shared" si="61"/>
        <v>0</v>
      </c>
      <c r="AM166" s="160"/>
      <c r="AN166" s="146"/>
      <c r="AO166" s="146"/>
      <c r="AP166" s="146"/>
      <c r="AQ166" s="146"/>
      <c r="AR166" s="138">
        <f t="shared" si="62"/>
        <v>0</v>
      </c>
      <c r="AS166" s="205"/>
      <c r="AT166" s="146"/>
      <c r="AU166" s="146"/>
      <c r="AV166" s="146"/>
      <c r="AW166" s="146">
        <v>5000</v>
      </c>
      <c r="AX166" s="138">
        <f t="shared" si="63"/>
        <v>5000</v>
      </c>
      <c r="AY166" s="160"/>
      <c r="AZ166" s="146"/>
      <c r="BA166" s="146"/>
      <c r="BB166" s="146"/>
      <c r="BC166" s="146"/>
      <c r="BD166" s="138">
        <f t="shared" si="64"/>
        <v>0</v>
      </c>
      <c r="BE166" s="160"/>
      <c r="BF166" s="146"/>
      <c r="BG166" s="146"/>
      <c r="BH166" s="146"/>
      <c r="BI166" s="146"/>
      <c r="BJ166" s="138">
        <f t="shared" si="84"/>
        <v>0</v>
      </c>
      <c r="BK166" s="160"/>
      <c r="BL166" s="146"/>
      <c r="BM166" s="146"/>
      <c r="BN166" s="146"/>
      <c r="BO166" s="146"/>
      <c r="BP166" s="138">
        <f t="shared" si="65"/>
        <v>0</v>
      </c>
      <c r="BQ166" s="160"/>
      <c r="BR166" s="146"/>
      <c r="BS166" s="146"/>
      <c r="BT166" s="146"/>
      <c r="BU166" s="146"/>
      <c r="BV166" s="138">
        <f t="shared" si="85"/>
        <v>0</v>
      </c>
      <c r="BW166" s="160"/>
      <c r="BX166" s="146"/>
      <c r="BY166" s="146"/>
      <c r="BZ166" s="146"/>
      <c r="CA166" s="146"/>
      <c r="CB166" s="138">
        <f t="shared" si="66"/>
        <v>0</v>
      </c>
      <c r="CC166" s="160"/>
      <c r="CD166" s="146"/>
      <c r="CE166" s="146"/>
      <c r="CF166" s="146"/>
      <c r="CG166" s="146"/>
      <c r="CH166" s="138">
        <f t="shared" si="80"/>
        <v>0</v>
      </c>
      <c r="CI166" s="160"/>
      <c r="CJ166" s="146"/>
      <c r="CK166" s="146"/>
      <c r="CL166" s="146"/>
      <c r="CM166" s="146"/>
      <c r="CN166" s="138">
        <f t="shared" si="67"/>
        <v>0</v>
      </c>
      <c r="CO166" s="172"/>
      <c r="CP166" s="137"/>
      <c r="CQ166" s="137"/>
      <c r="CR166" s="137"/>
      <c r="CS166" s="137"/>
      <c r="CT166" s="138">
        <f t="shared" si="86"/>
        <v>0</v>
      </c>
      <c r="CU166" s="160"/>
      <c r="CV166" s="146"/>
      <c r="CW166" s="146"/>
      <c r="CX166" s="146"/>
      <c r="CY166" s="146"/>
      <c r="CZ166" s="138">
        <f t="shared" si="68"/>
        <v>0</v>
      </c>
      <c r="DA166" s="172">
        <f t="shared" si="69"/>
        <v>0</v>
      </c>
      <c r="DB166" s="137">
        <f t="shared" si="70"/>
        <v>3250</v>
      </c>
      <c r="DC166" s="137">
        <f t="shared" si="71"/>
        <v>0</v>
      </c>
      <c r="DD166" s="137">
        <f t="shared" si="72"/>
        <v>0</v>
      </c>
      <c r="DE166" s="137">
        <f t="shared" si="73"/>
        <v>17800</v>
      </c>
      <c r="DF166" s="173">
        <f t="shared" si="74"/>
        <v>21050</v>
      </c>
      <c r="DG166" s="172">
        <f t="shared" si="75"/>
        <v>0</v>
      </c>
      <c r="DH166" s="137">
        <f t="shared" si="76"/>
        <v>0</v>
      </c>
      <c r="DI166" s="137">
        <f t="shared" si="77"/>
        <v>0</v>
      </c>
      <c r="DJ166" s="137">
        <f t="shared" si="78"/>
        <v>0</v>
      </c>
      <c r="DK166" s="137">
        <f t="shared" si="79"/>
        <v>0</v>
      </c>
      <c r="DL166" s="173">
        <f t="shared" si="87"/>
        <v>0</v>
      </c>
      <c r="DM166" s="140"/>
      <c r="DN166" s="220"/>
      <c r="DO166" s="220"/>
      <c r="DP166" s="220"/>
      <c r="DQ166" s="140"/>
      <c r="DR166" s="141"/>
      <c r="DS166" s="142"/>
      <c r="DT166" s="146"/>
      <c r="DU166" s="142"/>
      <c r="DV166" s="144"/>
      <c r="DW166" s="145">
        <v>132833</v>
      </c>
      <c r="DX166" s="142" t="s">
        <v>5074</v>
      </c>
      <c r="DY166" s="144">
        <v>44734</v>
      </c>
      <c r="EA166" s="172"/>
      <c r="EB166" s="137"/>
      <c r="EC166" s="137"/>
      <c r="ED166" s="512"/>
      <c r="EE166" s="513"/>
      <c r="EG166" s="495"/>
      <c r="EH166" s="76"/>
      <c r="EI166" s="466"/>
      <c r="EJ166" s="76"/>
      <c r="EK166" s="500"/>
      <c r="EL166" s="81"/>
      <c r="EM166" s="76"/>
      <c r="EN166" s="76"/>
      <c r="EO166" s="76"/>
      <c r="EP166" s="496"/>
      <c r="EQ166" s="81"/>
      <c r="ER166" s="76"/>
      <c r="ES166" s="76"/>
      <c r="ET166" s="76"/>
      <c r="EU166" s="496"/>
    </row>
    <row r="167" spans="1:151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81"/>
        <v>11700</v>
      </c>
      <c r="O167" s="366"/>
      <c r="P167" s="174"/>
      <c r="Q167" s="174"/>
      <c r="R167" s="174"/>
      <c r="S167" s="174"/>
      <c r="T167" s="367">
        <f t="shared" si="60"/>
        <v>0</v>
      </c>
      <c r="U167" s="172"/>
      <c r="V167" s="137"/>
      <c r="W167" s="137"/>
      <c r="X167" s="137"/>
      <c r="Y167" s="137">
        <v>16000</v>
      </c>
      <c r="Z167" s="138">
        <f t="shared" si="82"/>
        <v>16000</v>
      </c>
      <c r="AA167" s="160"/>
      <c r="AB167" s="146"/>
      <c r="AC167" s="146"/>
      <c r="AD167" s="146"/>
      <c r="AE167" s="146"/>
      <c r="AF167" s="138">
        <f t="shared" si="83"/>
        <v>0</v>
      </c>
      <c r="AG167" s="160"/>
      <c r="AH167" s="146"/>
      <c r="AI167" s="146"/>
      <c r="AJ167" s="146"/>
      <c r="AK167" s="146"/>
      <c r="AL167" s="138">
        <f t="shared" si="61"/>
        <v>0</v>
      </c>
      <c r="AM167" s="160"/>
      <c r="AN167" s="146"/>
      <c r="AO167" s="146"/>
      <c r="AP167" s="146"/>
      <c r="AQ167" s="146"/>
      <c r="AR167" s="138">
        <f t="shared" si="62"/>
        <v>0</v>
      </c>
      <c r="AS167" s="205"/>
      <c r="AT167" s="146"/>
      <c r="AU167" s="146"/>
      <c r="AV167" s="146"/>
      <c r="AW167" s="146">
        <v>17000</v>
      </c>
      <c r="AX167" s="138">
        <f t="shared" si="63"/>
        <v>17000</v>
      </c>
      <c r="AY167" s="160"/>
      <c r="AZ167" s="146"/>
      <c r="BA167" s="146"/>
      <c r="BB167" s="146"/>
      <c r="BC167" s="146"/>
      <c r="BD167" s="138">
        <f t="shared" si="64"/>
        <v>0</v>
      </c>
      <c r="BE167" s="160"/>
      <c r="BF167" s="146"/>
      <c r="BG167" s="146"/>
      <c r="BH167" s="146"/>
      <c r="BI167" s="146"/>
      <c r="BJ167" s="138">
        <f t="shared" si="84"/>
        <v>0</v>
      </c>
      <c r="BK167" s="160"/>
      <c r="BL167" s="146"/>
      <c r="BM167" s="146"/>
      <c r="BN167" s="146"/>
      <c r="BO167" s="146"/>
      <c r="BP167" s="138">
        <f t="shared" si="65"/>
        <v>0</v>
      </c>
      <c r="BQ167" s="160"/>
      <c r="BR167" s="146"/>
      <c r="BS167" s="146"/>
      <c r="BT167" s="146"/>
      <c r="BU167" s="146"/>
      <c r="BV167" s="138">
        <f t="shared" si="85"/>
        <v>0</v>
      </c>
      <c r="BW167" s="160"/>
      <c r="BX167" s="146"/>
      <c r="BY167" s="146"/>
      <c r="BZ167" s="146"/>
      <c r="CA167" s="146"/>
      <c r="CB167" s="138">
        <f t="shared" si="66"/>
        <v>0</v>
      </c>
      <c r="CC167" s="160"/>
      <c r="CD167" s="146"/>
      <c r="CE167" s="146"/>
      <c r="CF167" s="146"/>
      <c r="CG167" s="146"/>
      <c r="CH167" s="138">
        <f t="shared" si="80"/>
        <v>0</v>
      </c>
      <c r="CI167" s="160"/>
      <c r="CJ167" s="146"/>
      <c r="CK167" s="146"/>
      <c r="CL167" s="146"/>
      <c r="CM167" s="146"/>
      <c r="CN167" s="138">
        <f t="shared" si="67"/>
        <v>0</v>
      </c>
      <c r="CO167" s="172"/>
      <c r="CP167" s="137"/>
      <c r="CQ167" s="137"/>
      <c r="CR167" s="137"/>
      <c r="CS167" s="137"/>
      <c r="CT167" s="138">
        <f t="shared" si="86"/>
        <v>0</v>
      </c>
      <c r="CU167" s="160"/>
      <c r="CV167" s="146"/>
      <c r="CW167" s="146"/>
      <c r="CX167" s="146"/>
      <c r="CY167" s="146"/>
      <c r="CZ167" s="138">
        <f t="shared" si="68"/>
        <v>0</v>
      </c>
      <c r="DA167" s="172">
        <f t="shared" si="69"/>
        <v>0</v>
      </c>
      <c r="DB167" s="137">
        <f t="shared" si="70"/>
        <v>11700</v>
      </c>
      <c r="DC167" s="137">
        <f t="shared" si="71"/>
        <v>0</v>
      </c>
      <c r="DD167" s="137">
        <f t="shared" si="72"/>
        <v>0</v>
      </c>
      <c r="DE167" s="137">
        <f t="shared" si="73"/>
        <v>33000</v>
      </c>
      <c r="DF167" s="173">
        <f t="shared" si="74"/>
        <v>44700</v>
      </c>
      <c r="DG167" s="172">
        <f t="shared" si="75"/>
        <v>0</v>
      </c>
      <c r="DH167" s="137">
        <f t="shared" si="76"/>
        <v>0</v>
      </c>
      <c r="DI167" s="137">
        <f t="shared" si="77"/>
        <v>0</v>
      </c>
      <c r="DJ167" s="137">
        <f t="shared" si="78"/>
        <v>0</v>
      </c>
      <c r="DK167" s="137">
        <f t="shared" si="79"/>
        <v>0</v>
      </c>
      <c r="DL167" s="173">
        <f t="shared" si="87"/>
        <v>0</v>
      </c>
      <c r="DM167" s="140"/>
      <c r="DN167" s="220"/>
      <c r="DO167" s="220"/>
      <c r="DP167" s="220"/>
      <c r="DQ167" s="140"/>
      <c r="DR167" s="141"/>
      <c r="DS167" s="142"/>
      <c r="DT167" s="146"/>
      <c r="DU167" s="142"/>
      <c r="DV167" s="144"/>
      <c r="DW167" s="145"/>
      <c r="DX167" s="142"/>
      <c r="DY167" s="144"/>
      <c r="EA167" s="172"/>
      <c r="EB167" s="137"/>
      <c r="EC167" s="137"/>
      <c r="ED167" s="512"/>
      <c r="EE167" s="513"/>
      <c r="EG167" s="495"/>
      <c r="EH167" s="76"/>
      <c r="EI167" s="466"/>
      <c r="EJ167" s="76"/>
      <c r="EK167" s="500"/>
      <c r="EL167" s="81"/>
      <c r="EM167" s="76"/>
      <c r="EN167" s="76"/>
      <c r="EO167" s="76"/>
      <c r="EP167" s="496"/>
      <c r="EQ167" s="81"/>
      <c r="ER167" s="76"/>
      <c r="ES167" s="76"/>
      <c r="ET167" s="76"/>
      <c r="EU167" s="496"/>
    </row>
    <row r="168" spans="1:151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81"/>
        <v>0</v>
      </c>
      <c r="O168" s="366"/>
      <c r="P168" s="174"/>
      <c r="Q168" s="174"/>
      <c r="R168" s="174"/>
      <c r="S168" s="174"/>
      <c r="T168" s="367">
        <f t="shared" si="60"/>
        <v>0</v>
      </c>
      <c r="U168" s="172"/>
      <c r="V168" s="137"/>
      <c r="W168" s="137"/>
      <c r="X168" s="137"/>
      <c r="Y168" s="137">
        <v>19200</v>
      </c>
      <c r="Z168" s="138">
        <f t="shared" si="82"/>
        <v>19200</v>
      </c>
      <c r="AA168" s="160"/>
      <c r="AB168" s="146"/>
      <c r="AC168" s="146"/>
      <c r="AD168" s="146"/>
      <c r="AE168" s="146"/>
      <c r="AF168" s="138">
        <f t="shared" si="83"/>
        <v>0</v>
      </c>
      <c r="AG168" s="160"/>
      <c r="AH168" s="146"/>
      <c r="AI168" s="146"/>
      <c r="AJ168" s="146"/>
      <c r="AK168" s="146"/>
      <c r="AL168" s="138">
        <f t="shared" si="61"/>
        <v>0</v>
      </c>
      <c r="AM168" s="160"/>
      <c r="AN168" s="146"/>
      <c r="AO168" s="146"/>
      <c r="AP168" s="146"/>
      <c r="AQ168" s="146"/>
      <c r="AR168" s="138">
        <f t="shared" si="62"/>
        <v>0</v>
      </c>
      <c r="AS168" s="205"/>
      <c r="AT168" s="146"/>
      <c r="AU168" s="146"/>
      <c r="AV168" s="146"/>
      <c r="AW168" s="146"/>
      <c r="AX168" s="138">
        <f t="shared" si="63"/>
        <v>0</v>
      </c>
      <c r="AY168" s="160"/>
      <c r="AZ168" s="146"/>
      <c r="BA168" s="146"/>
      <c r="BB168" s="146"/>
      <c r="BC168" s="146"/>
      <c r="BD168" s="138">
        <f t="shared" si="64"/>
        <v>0</v>
      </c>
      <c r="BE168" s="160"/>
      <c r="BF168" s="146"/>
      <c r="BG168" s="146"/>
      <c r="BH168" s="146"/>
      <c r="BI168" s="146"/>
      <c r="BJ168" s="138">
        <f t="shared" si="84"/>
        <v>0</v>
      </c>
      <c r="BK168" s="160"/>
      <c r="BL168" s="146"/>
      <c r="BM168" s="146"/>
      <c r="BN168" s="146"/>
      <c r="BO168" s="146"/>
      <c r="BP168" s="138">
        <f t="shared" si="65"/>
        <v>0</v>
      </c>
      <c r="BQ168" s="160"/>
      <c r="BR168" s="146"/>
      <c r="BS168" s="146"/>
      <c r="BT168" s="146"/>
      <c r="BU168" s="146"/>
      <c r="BV168" s="138">
        <f t="shared" si="85"/>
        <v>0</v>
      </c>
      <c r="BW168" s="160"/>
      <c r="BX168" s="146"/>
      <c r="BY168" s="146"/>
      <c r="BZ168" s="146"/>
      <c r="CA168" s="146"/>
      <c r="CB168" s="138">
        <f t="shared" si="66"/>
        <v>0</v>
      </c>
      <c r="CC168" s="160"/>
      <c r="CD168" s="146"/>
      <c r="CE168" s="146"/>
      <c r="CF168" s="146"/>
      <c r="CG168" s="146"/>
      <c r="CH168" s="138">
        <f t="shared" si="80"/>
        <v>0</v>
      </c>
      <c r="CI168" s="160"/>
      <c r="CJ168" s="146"/>
      <c r="CK168" s="146"/>
      <c r="CL168" s="146"/>
      <c r="CM168" s="146"/>
      <c r="CN168" s="138">
        <f t="shared" si="67"/>
        <v>0</v>
      </c>
      <c r="CO168" s="172"/>
      <c r="CP168" s="137"/>
      <c r="CQ168" s="137"/>
      <c r="CR168" s="137"/>
      <c r="CS168" s="137"/>
      <c r="CT168" s="138">
        <f t="shared" si="86"/>
        <v>0</v>
      </c>
      <c r="CU168" s="160"/>
      <c r="CV168" s="146"/>
      <c r="CW168" s="146"/>
      <c r="CX168" s="146"/>
      <c r="CY168" s="146"/>
      <c r="CZ168" s="138">
        <f t="shared" si="68"/>
        <v>0</v>
      </c>
      <c r="DA168" s="172">
        <f t="shared" si="69"/>
        <v>0</v>
      </c>
      <c r="DB168" s="137">
        <f t="shared" si="70"/>
        <v>0</v>
      </c>
      <c r="DC168" s="137">
        <f t="shared" si="71"/>
        <v>0</v>
      </c>
      <c r="DD168" s="137">
        <f t="shared" si="72"/>
        <v>0</v>
      </c>
      <c r="DE168" s="137">
        <f t="shared" si="73"/>
        <v>19200</v>
      </c>
      <c r="DF168" s="173">
        <f t="shared" si="74"/>
        <v>19200</v>
      </c>
      <c r="DG168" s="172">
        <f t="shared" si="75"/>
        <v>0</v>
      </c>
      <c r="DH168" s="137">
        <f t="shared" si="76"/>
        <v>0</v>
      </c>
      <c r="DI168" s="137">
        <f t="shared" si="77"/>
        <v>0</v>
      </c>
      <c r="DJ168" s="137">
        <f t="shared" si="78"/>
        <v>0</v>
      </c>
      <c r="DK168" s="137">
        <f t="shared" si="79"/>
        <v>0</v>
      </c>
      <c r="DL168" s="173">
        <f t="shared" si="87"/>
        <v>0</v>
      </c>
      <c r="DM168" s="140"/>
      <c r="DN168" s="220"/>
      <c r="DO168" s="220"/>
      <c r="DP168" s="220"/>
      <c r="DQ168" s="140"/>
      <c r="DR168" s="141"/>
      <c r="DS168" s="142"/>
      <c r="DT168" s="146"/>
      <c r="DU168" s="142"/>
      <c r="DV168" s="144"/>
      <c r="DW168" s="145"/>
      <c r="DX168" s="142"/>
      <c r="DY168" s="144"/>
      <c r="EA168" s="172"/>
      <c r="EB168" s="137"/>
      <c r="EC168" s="137"/>
      <c r="ED168" s="512"/>
      <c r="EE168" s="513"/>
      <c r="EG168" s="495"/>
      <c r="EH168" s="76"/>
      <c r="EI168" s="466"/>
      <c r="EJ168" s="76"/>
      <c r="EK168" s="500"/>
      <c r="EL168" s="81"/>
      <c r="EM168" s="76"/>
      <c r="EN168" s="76"/>
      <c r="EO168" s="76"/>
      <c r="EP168" s="496"/>
      <c r="EQ168" s="81"/>
      <c r="ER168" s="76"/>
      <c r="ES168" s="76"/>
      <c r="ET168" s="76"/>
      <c r="EU168" s="496"/>
    </row>
    <row r="169" spans="1:151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81"/>
        <v>19825</v>
      </c>
      <c r="O169" s="366"/>
      <c r="P169" s="174"/>
      <c r="Q169" s="174"/>
      <c r="R169" s="174"/>
      <c r="S169" s="174"/>
      <c r="T169" s="367">
        <f t="shared" si="60"/>
        <v>0</v>
      </c>
      <c r="U169" s="172"/>
      <c r="V169" s="137"/>
      <c r="W169" s="137"/>
      <c r="X169" s="137"/>
      <c r="Y169" s="137"/>
      <c r="Z169" s="138">
        <f t="shared" si="82"/>
        <v>0</v>
      </c>
      <c r="AA169" s="160"/>
      <c r="AB169" s="146"/>
      <c r="AC169" s="146"/>
      <c r="AD169" s="146"/>
      <c r="AE169" s="146"/>
      <c r="AF169" s="138">
        <f t="shared" si="83"/>
        <v>0</v>
      </c>
      <c r="AG169" s="160"/>
      <c r="AH169" s="146"/>
      <c r="AI169" s="146"/>
      <c r="AJ169" s="146"/>
      <c r="AK169" s="146">
        <v>30000</v>
      </c>
      <c r="AL169" s="138">
        <f t="shared" si="61"/>
        <v>30000</v>
      </c>
      <c r="AM169" s="160"/>
      <c r="AN169" s="146"/>
      <c r="AO169" s="146"/>
      <c r="AP169" s="146"/>
      <c r="AQ169" s="146"/>
      <c r="AR169" s="138">
        <f t="shared" si="62"/>
        <v>0</v>
      </c>
      <c r="AS169" s="205"/>
      <c r="AT169" s="146"/>
      <c r="AU169" s="146"/>
      <c r="AV169" s="146"/>
      <c r="AW169" s="146">
        <v>50000</v>
      </c>
      <c r="AX169" s="138">
        <f t="shared" si="63"/>
        <v>50000</v>
      </c>
      <c r="AY169" s="160"/>
      <c r="AZ169" s="146"/>
      <c r="BA169" s="146"/>
      <c r="BB169" s="146"/>
      <c r="BC169" s="146"/>
      <c r="BD169" s="138">
        <f t="shared" si="64"/>
        <v>0</v>
      </c>
      <c r="BE169" s="160"/>
      <c r="BF169" s="146"/>
      <c r="BG169" s="146"/>
      <c r="BH169" s="146"/>
      <c r="BI169" s="146"/>
      <c r="BJ169" s="138">
        <f t="shared" si="84"/>
        <v>0</v>
      </c>
      <c r="BK169" s="160"/>
      <c r="BL169" s="146"/>
      <c r="BM169" s="146"/>
      <c r="BN169" s="146"/>
      <c r="BO169" s="146"/>
      <c r="BP169" s="138">
        <f t="shared" si="65"/>
        <v>0</v>
      </c>
      <c r="BQ169" s="160"/>
      <c r="BR169" s="146"/>
      <c r="BS169" s="146"/>
      <c r="BT169" s="146"/>
      <c r="BU169" s="146"/>
      <c r="BV169" s="138">
        <f t="shared" si="85"/>
        <v>0</v>
      </c>
      <c r="BW169" s="160"/>
      <c r="BX169" s="146"/>
      <c r="BY169" s="146"/>
      <c r="BZ169" s="146"/>
      <c r="CA169" s="146"/>
      <c r="CB169" s="138">
        <f t="shared" si="66"/>
        <v>0</v>
      </c>
      <c r="CC169" s="160"/>
      <c r="CD169" s="146"/>
      <c r="CE169" s="146"/>
      <c r="CF169" s="146"/>
      <c r="CG169" s="146"/>
      <c r="CH169" s="138">
        <f t="shared" si="80"/>
        <v>0</v>
      </c>
      <c r="CI169" s="160"/>
      <c r="CJ169" s="146"/>
      <c r="CK169" s="146"/>
      <c r="CL169" s="146"/>
      <c r="CM169" s="146"/>
      <c r="CN169" s="138">
        <f t="shared" si="67"/>
        <v>0</v>
      </c>
      <c r="CO169" s="172"/>
      <c r="CP169" s="137"/>
      <c r="CQ169" s="137"/>
      <c r="CR169" s="137"/>
      <c r="CS169" s="137"/>
      <c r="CT169" s="138">
        <f t="shared" si="86"/>
        <v>0</v>
      </c>
      <c r="CU169" s="160"/>
      <c r="CV169" s="146"/>
      <c r="CW169" s="146"/>
      <c r="CX169" s="146"/>
      <c r="CY169" s="146"/>
      <c r="CZ169" s="138">
        <f t="shared" si="68"/>
        <v>0</v>
      </c>
      <c r="DA169" s="172">
        <f t="shared" si="69"/>
        <v>0</v>
      </c>
      <c r="DB169" s="137">
        <f t="shared" si="70"/>
        <v>19825</v>
      </c>
      <c r="DC169" s="137">
        <f t="shared" si="71"/>
        <v>0</v>
      </c>
      <c r="DD169" s="137">
        <f t="shared" si="72"/>
        <v>0</v>
      </c>
      <c r="DE169" s="137">
        <f t="shared" si="73"/>
        <v>80000</v>
      </c>
      <c r="DF169" s="173">
        <f t="shared" si="74"/>
        <v>99825</v>
      </c>
      <c r="DG169" s="172">
        <f t="shared" si="75"/>
        <v>0</v>
      </c>
      <c r="DH169" s="137">
        <f t="shared" si="76"/>
        <v>0</v>
      </c>
      <c r="DI169" s="137">
        <f t="shared" si="77"/>
        <v>0</v>
      </c>
      <c r="DJ169" s="137">
        <f t="shared" si="78"/>
        <v>0</v>
      </c>
      <c r="DK169" s="137">
        <f t="shared" si="79"/>
        <v>0</v>
      </c>
      <c r="DL169" s="173">
        <f t="shared" si="87"/>
        <v>0</v>
      </c>
      <c r="DM169" s="140"/>
      <c r="DN169" s="220"/>
      <c r="DO169" s="220"/>
      <c r="DP169" s="220"/>
      <c r="DQ169" s="140"/>
      <c r="DR169" s="141"/>
      <c r="DS169" s="142"/>
      <c r="DT169" s="146"/>
      <c r="DU169" s="142"/>
      <c r="DV169" s="144"/>
      <c r="DW169" s="145"/>
      <c r="DX169" s="142"/>
      <c r="DY169" s="144"/>
      <c r="EA169" s="172"/>
      <c r="EB169" s="137"/>
      <c r="EC169" s="137"/>
      <c r="ED169" s="512"/>
      <c r="EE169" s="513"/>
      <c r="EG169" s="495"/>
      <c r="EH169" s="76"/>
      <c r="EI169" s="466"/>
      <c r="EJ169" s="76"/>
      <c r="EK169" s="500"/>
      <c r="EL169" s="81"/>
      <c r="EM169" s="76"/>
      <c r="EN169" s="76"/>
      <c r="EO169" s="76"/>
      <c r="EP169" s="496"/>
      <c r="EQ169" s="81"/>
      <c r="ER169" s="76"/>
      <c r="ES169" s="76"/>
      <c r="ET169" s="76"/>
      <c r="EU169" s="496"/>
    </row>
    <row r="170" spans="1:151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81"/>
        <v>0</v>
      </c>
      <c r="O170" s="366"/>
      <c r="P170" s="174"/>
      <c r="Q170" s="174"/>
      <c r="R170" s="174"/>
      <c r="S170" s="174"/>
      <c r="T170" s="367">
        <f t="shared" si="60"/>
        <v>0</v>
      </c>
      <c r="U170" s="172"/>
      <c r="V170" s="137"/>
      <c r="W170" s="137"/>
      <c r="X170" s="137"/>
      <c r="Y170" s="137">
        <v>82400</v>
      </c>
      <c r="Z170" s="138">
        <f t="shared" si="82"/>
        <v>82400</v>
      </c>
      <c r="AA170" s="160"/>
      <c r="AB170" s="146"/>
      <c r="AC170" s="146"/>
      <c r="AD170" s="146"/>
      <c r="AE170" s="146"/>
      <c r="AF170" s="138">
        <f t="shared" si="83"/>
        <v>0</v>
      </c>
      <c r="AG170" s="160"/>
      <c r="AH170" s="146"/>
      <c r="AI170" s="146"/>
      <c r="AJ170" s="146"/>
      <c r="AK170" s="146"/>
      <c r="AL170" s="138">
        <f t="shared" si="61"/>
        <v>0</v>
      </c>
      <c r="AM170" s="160"/>
      <c r="AN170" s="146"/>
      <c r="AO170" s="146"/>
      <c r="AP170" s="146"/>
      <c r="AQ170" s="146"/>
      <c r="AR170" s="138">
        <f t="shared" si="62"/>
        <v>0</v>
      </c>
      <c r="AS170" s="205"/>
      <c r="AT170" s="146"/>
      <c r="AU170" s="146"/>
      <c r="AV170" s="146"/>
      <c r="AW170" s="146"/>
      <c r="AX170" s="138">
        <f t="shared" si="63"/>
        <v>0</v>
      </c>
      <c r="AY170" s="160"/>
      <c r="AZ170" s="146"/>
      <c r="BA170" s="146"/>
      <c r="BB170" s="146"/>
      <c r="BC170" s="146"/>
      <c r="BD170" s="138">
        <f t="shared" si="64"/>
        <v>0</v>
      </c>
      <c r="BE170" s="160"/>
      <c r="BF170" s="146"/>
      <c r="BG170" s="146"/>
      <c r="BH170" s="146"/>
      <c r="BI170" s="146"/>
      <c r="BJ170" s="138">
        <f t="shared" si="84"/>
        <v>0</v>
      </c>
      <c r="BK170" s="160"/>
      <c r="BL170" s="146"/>
      <c r="BM170" s="146"/>
      <c r="BN170" s="146"/>
      <c r="BO170" s="146"/>
      <c r="BP170" s="138">
        <f t="shared" si="65"/>
        <v>0</v>
      </c>
      <c r="BQ170" s="160"/>
      <c r="BR170" s="146"/>
      <c r="BS170" s="146"/>
      <c r="BT170" s="146"/>
      <c r="BU170" s="146"/>
      <c r="BV170" s="138">
        <f t="shared" si="85"/>
        <v>0</v>
      </c>
      <c r="BW170" s="160"/>
      <c r="BX170" s="146"/>
      <c r="BY170" s="146"/>
      <c r="BZ170" s="146"/>
      <c r="CA170" s="146"/>
      <c r="CB170" s="138">
        <f t="shared" si="66"/>
        <v>0</v>
      </c>
      <c r="CC170" s="160"/>
      <c r="CD170" s="146"/>
      <c r="CE170" s="146"/>
      <c r="CF170" s="146"/>
      <c r="CG170" s="146"/>
      <c r="CH170" s="138">
        <f t="shared" si="80"/>
        <v>0</v>
      </c>
      <c r="CI170" s="160"/>
      <c r="CJ170" s="146"/>
      <c r="CK170" s="146"/>
      <c r="CL170" s="146"/>
      <c r="CM170" s="146"/>
      <c r="CN170" s="138">
        <f t="shared" si="67"/>
        <v>0</v>
      </c>
      <c r="CO170" s="172"/>
      <c r="CP170" s="137"/>
      <c r="CQ170" s="137"/>
      <c r="CR170" s="137"/>
      <c r="CS170" s="137"/>
      <c r="CT170" s="138">
        <f t="shared" si="86"/>
        <v>0</v>
      </c>
      <c r="CU170" s="160"/>
      <c r="CV170" s="146"/>
      <c r="CW170" s="146"/>
      <c r="CX170" s="146"/>
      <c r="CY170" s="146"/>
      <c r="CZ170" s="138">
        <f t="shared" si="68"/>
        <v>0</v>
      </c>
      <c r="DA170" s="172">
        <f t="shared" si="69"/>
        <v>0</v>
      </c>
      <c r="DB170" s="137">
        <f t="shared" si="70"/>
        <v>0</v>
      </c>
      <c r="DC170" s="137">
        <f t="shared" si="71"/>
        <v>0</v>
      </c>
      <c r="DD170" s="137">
        <f t="shared" si="72"/>
        <v>0</v>
      </c>
      <c r="DE170" s="137">
        <f t="shared" si="73"/>
        <v>82400</v>
      </c>
      <c r="DF170" s="173">
        <f t="shared" si="74"/>
        <v>82400</v>
      </c>
      <c r="DG170" s="172">
        <f t="shared" si="75"/>
        <v>0</v>
      </c>
      <c r="DH170" s="137">
        <f t="shared" si="76"/>
        <v>0</v>
      </c>
      <c r="DI170" s="137">
        <f t="shared" si="77"/>
        <v>0</v>
      </c>
      <c r="DJ170" s="137">
        <f t="shared" si="78"/>
        <v>0</v>
      </c>
      <c r="DK170" s="137">
        <f t="shared" si="79"/>
        <v>0</v>
      </c>
      <c r="DL170" s="173">
        <f t="shared" si="87"/>
        <v>0</v>
      </c>
      <c r="DM170" s="140"/>
      <c r="DN170" s="220"/>
      <c r="DO170" s="220"/>
      <c r="DP170" s="220"/>
      <c r="DQ170" s="140"/>
      <c r="DR170" s="141"/>
      <c r="DS170" s="142"/>
      <c r="DT170" s="146"/>
      <c r="DU170" s="142"/>
      <c r="DV170" s="144"/>
      <c r="DW170" s="145"/>
      <c r="DX170" s="142"/>
      <c r="DY170" s="144"/>
      <c r="EA170" s="172"/>
      <c r="EB170" s="137"/>
      <c r="EC170" s="137"/>
      <c r="ED170" s="512"/>
      <c r="EE170" s="513"/>
      <c r="EG170" s="495"/>
      <c r="EH170" s="76"/>
      <c r="EI170" s="466"/>
      <c r="EJ170" s="76"/>
      <c r="EK170" s="500"/>
      <c r="EL170" s="81"/>
      <c r="EM170" s="76"/>
      <c r="EN170" s="76"/>
      <c r="EO170" s="76"/>
      <c r="EP170" s="496"/>
      <c r="EQ170" s="81"/>
      <c r="ER170" s="76"/>
      <c r="ES170" s="76"/>
      <c r="ET170" s="76"/>
      <c r="EU170" s="496"/>
    </row>
    <row r="171" spans="1:151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3575</v>
      </c>
      <c r="I171" s="366"/>
      <c r="J171" s="174"/>
      <c r="K171" s="174"/>
      <c r="L171" s="174"/>
      <c r="M171" s="174"/>
      <c r="N171" s="367">
        <f t="shared" si="81"/>
        <v>0</v>
      </c>
      <c r="O171" s="366"/>
      <c r="P171" s="174"/>
      <c r="Q171" s="174"/>
      <c r="R171" s="174"/>
      <c r="S171" s="174"/>
      <c r="T171" s="367">
        <f t="shared" si="60"/>
        <v>0</v>
      </c>
      <c r="U171" s="172"/>
      <c r="V171" s="137"/>
      <c r="W171" s="137"/>
      <c r="X171" s="137"/>
      <c r="Y171" s="137"/>
      <c r="Z171" s="138">
        <f t="shared" si="82"/>
        <v>0</v>
      </c>
      <c r="AA171" s="160"/>
      <c r="AB171" s="146"/>
      <c r="AC171" s="146"/>
      <c r="AD171" s="146"/>
      <c r="AE171" s="146"/>
      <c r="AF171" s="138">
        <f t="shared" si="83"/>
        <v>0</v>
      </c>
      <c r="AG171" s="160"/>
      <c r="AH171" s="146"/>
      <c r="AI171" s="146"/>
      <c r="AJ171" s="146"/>
      <c r="AK171" s="146"/>
      <c r="AL171" s="138">
        <f t="shared" si="61"/>
        <v>0</v>
      </c>
      <c r="AM171" s="160"/>
      <c r="AN171" s="146"/>
      <c r="AO171" s="146"/>
      <c r="AP171" s="146"/>
      <c r="AQ171" s="146"/>
      <c r="AR171" s="138">
        <f t="shared" si="62"/>
        <v>0</v>
      </c>
      <c r="AS171" s="205"/>
      <c r="AT171" s="146"/>
      <c r="AU171" s="146"/>
      <c r="AV171" s="146"/>
      <c r="AW171" s="146"/>
      <c r="AX171" s="138">
        <f t="shared" si="63"/>
        <v>0</v>
      </c>
      <c r="AY171" s="160"/>
      <c r="AZ171" s="146"/>
      <c r="BA171" s="146"/>
      <c r="BB171" s="146"/>
      <c r="BC171" s="146"/>
      <c r="BD171" s="138">
        <f t="shared" si="64"/>
        <v>0</v>
      </c>
      <c r="BE171" s="160"/>
      <c r="BF171" s="146"/>
      <c r="BG171" s="146"/>
      <c r="BH171" s="146"/>
      <c r="BI171" s="146"/>
      <c r="BJ171" s="138">
        <f t="shared" si="84"/>
        <v>0</v>
      </c>
      <c r="BK171" s="160"/>
      <c r="BL171" s="146"/>
      <c r="BM171" s="146"/>
      <c r="BN171" s="146"/>
      <c r="BO171" s="146"/>
      <c r="BP171" s="138">
        <f t="shared" si="65"/>
        <v>0</v>
      </c>
      <c r="BQ171" s="160"/>
      <c r="BR171" s="146"/>
      <c r="BS171" s="146"/>
      <c r="BT171" s="146"/>
      <c r="BU171" s="146"/>
      <c r="BV171" s="138">
        <f t="shared" si="85"/>
        <v>0</v>
      </c>
      <c r="BW171" s="160"/>
      <c r="BX171" s="146"/>
      <c r="BY171" s="146"/>
      <c r="BZ171" s="146"/>
      <c r="CA171" s="146"/>
      <c r="CB171" s="138">
        <f t="shared" si="66"/>
        <v>0</v>
      </c>
      <c r="CC171" s="160"/>
      <c r="CD171" s="146"/>
      <c r="CE171" s="146"/>
      <c r="CF171" s="146"/>
      <c r="CG171" s="146"/>
      <c r="CH171" s="138">
        <f t="shared" si="80"/>
        <v>0</v>
      </c>
      <c r="CI171" s="160"/>
      <c r="CJ171" s="146"/>
      <c r="CK171" s="146"/>
      <c r="CL171" s="146"/>
      <c r="CM171" s="146"/>
      <c r="CN171" s="138">
        <f t="shared" si="67"/>
        <v>0</v>
      </c>
      <c r="CO171" s="172"/>
      <c r="CP171" s="137"/>
      <c r="CQ171" s="137"/>
      <c r="CR171" s="137"/>
      <c r="CS171" s="137"/>
      <c r="CT171" s="138">
        <f t="shared" si="86"/>
        <v>0</v>
      </c>
      <c r="CU171" s="160"/>
      <c r="CV171" s="146"/>
      <c r="CW171" s="146"/>
      <c r="CX171" s="146"/>
      <c r="CY171" s="146"/>
      <c r="CZ171" s="138">
        <f t="shared" si="68"/>
        <v>0</v>
      </c>
      <c r="DA171" s="172">
        <f t="shared" si="69"/>
        <v>0</v>
      </c>
      <c r="DB171" s="137">
        <f t="shared" si="70"/>
        <v>0</v>
      </c>
      <c r="DC171" s="137">
        <f t="shared" si="71"/>
        <v>0</v>
      </c>
      <c r="DD171" s="137">
        <f t="shared" si="72"/>
        <v>0</v>
      </c>
      <c r="DE171" s="137">
        <f t="shared" si="73"/>
        <v>0</v>
      </c>
      <c r="DF171" s="173">
        <f t="shared" si="74"/>
        <v>0</v>
      </c>
      <c r="DG171" s="172">
        <f t="shared" si="75"/>
        <v>0</v>
      </c>
      <c r="DH171" s="137">
        <f t="shared" si="76"/>
        <v>0</v>
      </c>
      <c r="DI171" s="137">
        <f t="shared" si="77"/>
        <v>0</v>
      </c>
      <c r="DJ171" s="137">
        <f t="shared" si="78"/>
        <v>0</v>
      </c>
      <c r="DK171" s="137">
        <f t="shared" si="79"/>
        <v>0</v>
      </c>
      <c r="DL171" s="173">
        <f t="shared" si="87"/>
        <v>0</v>
      </c>
      <c r="DM171" s="140"/>
      <c r="DN171" s="220"/>
      <c r="DO171" s="220"/>
      <c r="DP171" s="220"/>
      <c r="DQ171" s="140"/>
      <c r="DR171" s="141"/>
      <c r="DS171" s="142"/>
      <c r="DT171" s="146"/>
      <c r="DU171" s="142"/>
      <c r="DV171" s="144"/>
      <c r="DW171" s="145"/>
      <c r="DX171" s="142"/>
      <c r="DY171" s="144"/>
      <c r="EA171" s="172"/>
      <c r="EB171" s="137"/>
      <c r="EC171" s="137"/>
      <c r="ED171" s="512"/>
      <c r="EE171" s="513"/>
      <c r="EG171" s="495"/>
      <c r="EH171" s="76"/>
      <c r="EI171" s="466"/>
      <c r="EJ171" s="76"/>
      <c r="EK171" s="500"/>
      <c r="EL171" s="81"/>
      <c r="EM171" s="76"/>
      <c r="EN171" s="76"/>
      <c r="EO171" s="76"/>
      <c r="EP171" s="496"/>
      <c r="EQ171" s="81"/>
      <c r="ER171" s="76"/>
      <c r="ES171" s="76"/>
      <c r="ET171" s="76"/>
      <c r="EU171" s="496"/>
    </row>
    <row r="172" spans="1:151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81"/>
        <v>201500</v>
      </c>
      <c r="O172" s="366"/>
      <c r="P172" s="174"/>
      <c r="Q172" s="174"/>
      <c r="R172" s="174"/>
      <c r="S172" s="174"/>
      <c r="T172" s="367">
        <f t="shared" si="60"/>
        <v>0</v>
      </c>
      <c r="U172" s="172"/>
      <c r="V172" s="137"/>
      <c r="W172" s="137"/>
      <c r="X172" s="137"/>
      <c r="Y172" s="137"/>
      <c r="Z172" s="138">
        <f t="shared" si="82"/>
        <v>0</v>
      </c>
      <c r="AA172" s="160"/>
      <c r="AB172" s="146"/>
      <c r="AC172" s="146"/>
      <c r="AD172" s="146"/>
      <c r="AE172" s="146"/>
      <c r="AF172" s="138">
        <f t="shared" si="83"/>
        <v>0</v>
      </c>
      <c r="AG172" s="160"/>
      <c r="AH172" s="146"/>
      <c r="AI172" s="146"/>
      <c r="AJ172" s="146"/>
      <c r="AK172" s="146"/>
      <c r="AL172" s="138">
        <f t="shared" si="61"/>
        <v>0</v>
      </c>
      <c r="AM172" s="160"/>
      <c r="AN172" s="146"/>
      <c r="AO172" s="146"/>
      <c r="AP172" s="146"/>
      <c r="AQ172" s="146"/>
      <c r="AR172" s="138">
        <f t="shared" si="62"/>
        <v>0</v>
      </c>
      <c r="AS172" s="205"/>
      <c r="AT172" s="146"/>
      <c r="AU172" s="146"/>
      <c r="AV172" s="146"/>
      <c r="AW172" s="146">
        <v>312000</v>
      </c>
      <c r="AX172" s="138">
        <f t="shared" si="63"/>
        <v>312000</v>
      </c>
      <c r="AY172" s="160"/>
      <c r="AZ172" s="146"/>
      <c r="BA172" s="146"/>
      <c r="BB172" s="146"/>
      <c r="BC172" s="146"/>
      <c r="BD172" s="138">
        <f t="shared" si="64"/>
        <v>0</v>
      </c>
      <c r="BE172" s="160"/>
      <c r="BF172" s="146"/>
      <c r="BG172" s="146"/>
      <c r="BH172" s="146"/>
      <c r="BI172" s="146"/>
      <c r="BJ172" s="138">
        <f t="shared" si="84"/>
        <v>0</v>
      </c>
      <c r="BK172" s="160"/>
      <c r="BL172" s="146"/>
      <c r="BM172" s="146"/>
      <c r="BN172" s="146"/>
      <c r="BO172" s="146"/>
      <c r="BP172" s="138">
        <f t="shared" si="65"/>
        <v>0</v>
      </c>
      <c r="BQ172" s="160"/>
      <c r="BR172" s="146"/>
      <c r="BS172" s="146"/>
      <c r="BT172" s="146"/>
      <c r="BU172" s="146"/>
      <c r="BV172" s="138">
        <f t="shared" si="85"/>
        <v>0</v>
      </c>
      <c r="BW172" s="160"/>
      <c r="BX172" s="146"/>
      <c r="BY172" s="146"/>
      <c r="BZ172" s="146"/>
      <c r="CA172" s="146"/>
      <c r="CB172" s="138">
        <f t="shared" si="66"/>
        <v>0</v>
      </c>
      <c r="CC172" s="160"/>
      <c r="CD172" s="146"/>
      <c r="CE172" s="146"/>
      <c r="CF172" s="146"/>
      <c r="CG172" s="146"/>
      <c r="CH172" s="138">
        <f t="shared" si="80"/>
        <v>0</v>
      </c>
      <c r="CI172" s="160"/>
      <c r="CJ172" s="146"/>
      <c r="CK172" s="146"/>
      <c r="CL172" s="146"/>
      <c r="CM172" s="146"/>
      <c r="CN172" s="138">
        <f t="shared" si="67"/>
        <v>0</v>
      </c>
      <c r="CO172" s="172"/>
      <c r="CP172" s="137"/>
      <c r="CQ172" s="137"/>
      <c r="CR172" s="137"/>
      <c r="CS172" s="137"/>
      <c r="CT172" s="138">
        <f t="shared" si="86"/>
        <v>0</v>
      </c>
      <c r="CU172" s="160"/>
      <c r="CV172" s="146"/>
      <c r="CW172" s="146"/>
      <c r="CX172" s="146"/>
      <c r="CY172" s="146"/>
      <c r="CZ172" s="138">
        <f t="shared" si="68"/>
        <v>0</v>
      </c>
      <c r="DA172" s="172">
        <f t="shared" si="69"/>
        <v>0</v>
      </c>
      <c r="DB172" s="137">
        <f t="shared" si="70"/>
        <v>201500</v>
      </c>
      <c r="DC172" s="137">
        <f t="shared" si="71"/>
        <v>0</v>
      </c>
      <c r="DD172" s="137">
        <f t="shared" si="72"/>
        <v>0</v>
      </c>
      <c r="DE172" s="137">
        <f t="shared" si="73"/>
        <v>312000</v>
      </c>
      <c r="DF172" s="173">
        <f t="shared" si="74"/>
        <v>513500</v>
      </c>
      <c r="DG172" s="172">
        <f t="shared" si="75"/>
        <v>0</v>
      </c>
      <c r="DH172" s="137">
        <f t="shared" si="76"/>
        <v>0</v>
      </c>
      <c r="DI172" s="137">
        <f t="shared" si="77"/>
        <v>0</v>
      </c>
      <c r="DJ172" s="137">
        <f t="shared" si="78"/>
        <v>0</v>
      </c>
      <c r="DK172" s="137">
        <f t="shared" si="79"/>
        <v>0</v>
      </c>
      <c r="DL172" s="173">
        <f t="shared" si="87"/>
        <v>0</v>
      </c>
      <c r="DM172" s="140"/>
      <c r="DN172" s="220"/>
      <c r="DO172" s="220"/>
      <c r="DP172" s="220"/>
      <c r="DQ172" s="140"/>
      <c r="DR172" s="141"/>
      <c r="DS172" s="142"/>
      <c r="DT172" s="146"/>
      <c r="DU172" s="142"/>
      <c r="DV172" s="144"/>
      <c r="DW172" s="145"/>
      <c r="DX172" s="142"/>
      <c r="DY172" s="144"/>
      <c r="EA172" s="172"/>
      <c r="EB172" s="137"/>
      <c r="EC172" s="137"/>
      <c r="ED172" s="512"/>
      <c r="EE172" s="513"/>
      <c r="EG172" s="495"/>
      <c r="EH172" s="76"/>
      <c r="EI172" s="466"/>
      <c r="EJ172" s="76"/>
      <c r="EK172" s="500"/>
      <c r="EL172" s="81"/>
      <c r="EM172" s="76"/>
      <c r="EN172" s="76"/>
      <c r="EO172" s="76"/>
      <c r="EP172" s="496"/>
      <c r="EQ172" s="81"/>
      <c r="ER172" s="76"/>
      <c r="ES172" s="76"/>
      <c r="ET172" s="76"/>
      <c r="EU172" s="496"/>
    </row>
    <row r="173" spans="1:151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81"/>
        <v>0</v>
      </c>
      <c r="O173" s="366"/>
      <c r="P173" s="174"/>
      <c r="Q173" s="174"/>
      <c r="R173" s="174"/>
      <c r="S173" s="174"/>
      <c r="T173" s="367">
        <f t="shared" si="60"/>
        <v>0</v>
      </c>
      <c r="U173" s="172"/>
      <c r="V173" s="137"/>
      <c r="W173" s="137"/>
      <c r="X173" s="137"/>
      <c r="Y173" s="137"/>
      <c r="Z173" s="138">
        <f t="shared" si="82"/>
        <v>0</v>
      </c>
      <c r="AA173" s="160"/>
      <c r="AB173" s="146"/>
      <c r="AC173" s="146"/>
      <c r="AD173" s="146"/>
      <c r="AE173" s="146"/>
      <c r="AF173" s="138">
        <f t="shared" si="83"/>
        <v>0</v>
      </c>
      <c r="AG173" s="160"/>
      <c r="AH173" s="146"/>
      <c r="AI173" s="146"/>
      <c r="AJ173" s="146"/>
      <c r="AK173" s="146"/>
      <c r="AL173" s="138">
        <f t="shared" si="61"/>
        <v>0</v>
      </c>
      <c r="AM173" s="160"/>
      <c r="AN173" s="146"/>
      <c r="AO173" s="146"/>
      <c r="AP173" s="146"/>
      <c r="AQ173" s="146"/>
      <c r="AR173" s="138">
        <f t="shared" si="62"/>
        <v>0</v>
      </c>
      <c r="AS173" s="205"/>
      <c r="AT173" s="146"/>
      <c r="AU173" s="146"/>
      <c r="AV173" s="146"/>
      <c r="AW173" s="146"/>
      <c r="AX173" s="138">
        <f t="shared" si="63"/>
        <v>0</v>
      </c>
      <c r="AY173" s="160"/>
      <c r="AZ173" s="146"/>
      <c r="BA173" s="146"/>
      <c r="BB173" s="146"/>
      <c r="BC173" s="146"/>
      <c r="BD173" s="138">
        <f t="shared" si="64"/>
        <v>0</v>
      </c>
      <c r="BE173" s="160"/>
      <c r="BF173" s="146"/>
      <c r="BG173" s="146"/>
      <c r="BH173" s="146"/>
      <c r="BI173" s="146"/>
      <c r="BJ173" s="138">
        <f t="shared" si="84"/>
        <v>0</v>
      </c>
      <c r="BK173" s="160"/>
      <c r="BL173" s="146"/>
      <c r="BM173" s="146"/>
      <c r="BN173" s="146"/>
      <c r="BO173" s="146"/>
      <c r="BP173" s="138">
        <f t="shared" si="65"/>
        <v>0</v>
      </c>
      <c r="BQ173" s="160"/>
      <c r="BR173" s="146"/>
      <c r="BS173" s="146"/>
      <c r="BT173" s="146"/>
      <c r="BU173" s="146"/>
      <c r="BV173" s="138">
        <f t="shared" si="85"/>
        <v>0</v>
      </c>
      <c r="BW173" s="160"/>
      <c r="BX173" s="146"/>
      <c r="BY173" s="146"/>
      <c r="BZ173" s="146"/>
      <c r="CA173" s="146"/>
      <c r="CB173" s="138">
        <f t="shared" si="66"/>
        <v>0</v>
      </c>
      <c r="CC173" s="160"/>
      <c r="CD173" s="146"/>
      <c r="CE173" s="146"/>
      <c r="CF173" s="146"/>
      <c r="CG173" s="146"/>
      <c r="CH173" s="138">
        <f t="shared" si="80"/>
        <v>0</v>
      </c>
      <c r="CI173" s="160"/>
      <c r="CJ173" s="146"/>
      <c r="CK173" s="146"/>
      <c r="CL173" s="146"/>
      <c r="CM173" s="146"/>
      <c r="CN173" s="138">
        <f t="shared" si="67"/>
        <v>0</v>
      </c>
      <c r="CO173" s="172"/>
      <c r="CP173" s="137"/>
      <c r="CQ173" s="137"/>
      <c r="CR173" s="137"/>
      <c r="CS173" s="137"/>
      <c r="CT173" s="138">
        <f t="shared" si="86"/>
        <v>0</v>
      </c>
      <c r="CU173" s="160"/>
      <c r="CV173" s="146"/>
      <c r="CW173" s="146"/>
      <c r="CX173" s="146"/>
      <c r="CY173" s="146"/>
      <c r="CZ173" s="138">
        <f t="shared" si="68"/>
        <v>0</v>
      </c>
      <c r="DA173" s="172">
        <f t="shared" si="69"/>
        <v>0</v>
      </c>
      <c r="DB173" s="137">
        <f t="shared" si="70"/>
        <v>0</v>
      </c>
      <c r="DC173" s="137">
        <f t="shared" si="71"/>
        <v>0</v>
      </c>
      <c r="DD173" s="137">
        <f t="shared" si="72"/>
        <v>0</v>
      </c>
      <c r="DE173" s="137">
        <f t="shared" si="73"/>
        <v>0</v>
      </c>
      <c r="DF173" s="173">
        <f t="shared" si="74"/>
        <v>0</v>
      </c>
      <c r="DG173" s="172">
        <f t="shared" si="75"/>
        <v>0</v>
      </c>
      <c r="DH173" s="137">
        <f t="shared" si="76"/>
        <v>0</v>
      </c>
      <c r="DI173" s="137">
        <f t="shared" si="77"/>
        <v>0</v>
      </c>
      <c r="DJ173" s="137">
        <f t="shared" si="78"/>
        <v>0</v>
      </c>
      <c r="DK173" s="137">
        <f t="shared" si="79"/>
        <v>0</v>
      </c>
      <c r="DL173" s="173">
        <f t="shared" si="87"/>
        <v>0</v>
      </c>
      <c r="DM173" s="140"/>
      <c r="DN173" s="220"/>
      <c r="DO173" s="220"/>
      <c r="DP173" s="220"/>
      <c r="DQ173" s="140"/>
      <c r="DR173" s="141"/>
      <c r="DS173" s="142"/>
      <c r="DT173" s="146"/>
      <c r="DU173" s="142"/>
      <c r="DV173" s="144"/>
      <c r="DW173" s="145"/>
      <c r="DX173" s="142"/>
      <c r="DY173" s="144"/>
      <c r="EA173" s="172"/>
      <c r="EB173" s="137"/>
      <c r="EC173" s="137"/>
      <c r="ED173" s="512"/>
      <c r="EE173" s="513"/>
      <c r="EG173" s="495"/>
      <c r="EH173" s="76"/>
      <c r="EI173" s="466"/>
      <c r="EJ173" s="76"/>
      <c r="EK173" s="500"/>
      <c r="EL173" s="81"/>
      <c r="EM173" s="76"/>
      <c r="EN173" s="76"/>
      <c r="EO173" s="76"/>
      <c r="EP173" s="496"/>
      <c r="EQ173" s="81"/>
      <c r="ER173" s="76"/>
      <c r="ES173" s="76"/>
      <c r="ET173" s="76"/>
      <c r="EU173" s="496"/>
    </row>
    <row r="174" spans="1:151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81"/>
        <v>98475</v>
      </c>
      <c r="O174" s="366"/>
      <c r="P174" s="174"/>
      <c r="Q174" s="174"/>
      <c r="R174" s="174"/>
      <c r="S174" s="174"/>
      <c r="T174" s="367">
        <f t="shared" si="60"/>
        <v>0</v>
      </c>
      <c r="U174" s="172"/>
      <c r="V174" s="137"/>
      <c r="W174" s="137"/>
      <c r="X174" s="137"/>
      <c r="Y174" s="137">
        <v>64000</v>
      </c>
      <c r="Z174" s="138">
        <f t="shared" si="82"/>
        <v>64000</v>
      </c>
      <c r="AA174" s="160"/>
      <c r="AB174" s="146"/>
      <c r="AC174" s="146"/>
      <c r="AD174" s="146"/>
      <c r="AE174" s="146"/>
      <c r="AF174" s="138">
        <f t="shared" si="83"/>
        <v>0</v>
      </c>
      <c r="AG174" s="160"/>
      <c r="AH174" s="146"/>
      <c r="AI174" s="146"/>
      <c r="AJ174" s="146"/>
      <c r="AK174" s="146"/>
      <c r="AL174" s="138">
        <f t="shared" si="61"/>
        <v>0</v>
      </c>
      <c r="AM174" s="160"/>
      <c r="AN174" s="146"/>
      <c r="AO174" s="146"/>
      <c r="AP174" s="146"/>
      <c r="AQ174" s="146"/>
      <c r="AR174" s="138">
        <f t="shared" si="62"/>
        <v>0</v>
      </c>
      <c r="AS174" s="205"/>
      <c r="AT174" s="146"/>
      <c r="AU174" s="146"/>
      <c r="AV174" s="146"/>
      <c r="AW174" s="146">
        <v>316000</v>
      </c>
      <c r="AX174" s="138">
        <f t="shared" si="63"/>
        <v>316000</v>
      </c>
      <c r="AY174" s="160"/>
      <c r="AZ174" s="146"/>
      <c r="BA174" s="146"/>
      <c r="BB174" s="146"/>
      <c r="BC174" s="146"/>
      <c r="BD174" s="138">
        <f t="shared" si="64"/>
        <v>0</v>
      </c>
      <c r="BE174" s="160"/>
      <c r="BF174" s="146"/>
      <c r="BG174" s="146"/>
      <c r="BH174" s="146"/>
      <c r="BI174" s="146"/>
      <c r="BJ174" s="138">
        <f t="shared" si="84"/>
        <v>0</v>
      </c>
      <c r="BK174" s="160"/>
      <c r="BL174" s="146"/>
      <c r="BM174" s="146"/>
      <c r="BN174" s="146"/>
      <c r="BO174" s="146"/>
      <c r="BP174" s="138">
        <f t="shared" si="65"/>
        <v>0</v>
      </c>
      <c r="BQ174" s="160"/>
      <c r="BR174" s="146"/>
      <c r="BS174" s="146"/>
      <c r="BT174" s="146"/>
      <c r="BU174" s="146"/>
      <c r="BV174" s="138">
        <f t="shared" si="85"/>
        <v>0</v>
      </c>
      <c r="BW174" s="160"/>
      <c r="BX174" s="146"/>
      <c r="BY174" s="146"/>
      <c r="BZ174" s="146"/>
      <c r="CA174" s="146"/>
      <c r="CB174" s="138">
        <f t="shared" si="66"/>
        <v>0</v>
      </c>
      <c r="CC174" s="160"/>
      <c r="CD174" s="146"/>
      <c r="CE174" s="146"/>
      <c r="CF174" s="146"/>
      <c r="CG174" s="146"/>
      <c r="CH174" s="138">
        <f t="shared" si="80"/>
        <v>0</v>
      </c>
      <c r="CI174" s="160"/>
      <c r="CJ174" s="146"/>
      <c r="CK174" s="146"/>
      <c r="CL174" s="146"/>
      <c r="CM174" s="146"/>
      <c r="CN174" s="138">
        <f t="shared" si="67"/>
        <v>0</v>
      </c>
      <c r="CO174" s="172"/>
      <c r="CP174" s="137"/>
      <c r="CQ174" s="137"/>
      <c r="CR174" s="137"/>
      <c r="CS174" s="137"/>
      <c r="CT174" s="138">
        <f t="shared" si="86"/>
        <v>0</v>
      </c>
      <c r="CU174" s="160"/>
      <c r="CV174" s="146"/>
      <c r="CW174" s="146"/>
      <c r="CX174" s="146"/>
      <c r="CY174" s="146"/>
      <c r="CZ174" s="138">
        <f t="shared" si="68"/>
        <v>0</v>
      </c>
      <c r="DA174" s="172">
        <f t="shared" si="69"/>
        <v>0</v>
      </c>
      <c r="DB174" s="137">
        <f t="shared" si="70"/>
        <v>98475</v>
      </c>
      <c r="DC174" s="137">
        <f t="shared" si="71"/>
        <v>0</v>
      </c>
      <c r="DD174" s="137">
        <f t="shared" si="72"/>
        <v>0</v>
      </c>
      <c r="DE174" s="137">
        <f t="shared" si="73"/>
        <v>380000</v>
      </c>
      <c r="DF174" s="173">
        <f t="shared" si="74"/>
        <v>478475</v>
      </c>
      <c r="DG174" s="172">
        <f t="shared" si="75"/>
        <v>0</v>
      </c>
      <c r="DH174" s="137">
        <f t="shared" si="76"/>
        <v>0</v>
      </c>
      <c r="DI174" s="137">
        <f t="shared" si="77"/>
        <v>0</v>
      </c>
      <c r="DJ174" s="137">
        <f t="shared" si="78"/>
        <v>0</v>
      </c>
      <c r="DK174" s="137">
        <f t="shared" si="79"/>
        <v>0</v>
      </c>
      <c r="DL174" s="173">
        <f t="shared" si="87"/>
        <v>0</v>
      </c>
      <c r="DM174" s="140"/>
      <c r="DN174" s="220"/>
      <c r="DO174" s="220"/>
      <c r="DP174" s="220"/>
      <c r="DQ174" s="140"/>
      <c r="DR174" s="141"/>
      <c r="DS174" s="142"/>
      <c r="DT174" s="146"/>
      <c r="DU174" s="142"/>
      <c r="DV174" s="144"/>
      <c r="DW174" s="145"/>
      <c r="DX174" s="142"/>
      <c r="DY174" s="144"/>
      <c r="EA174" s="172"/>
      <c r="EB174" s="137"/>
      <c r="EC174" s="137"/>
      <c r="ED174" s="512"/>
      <c r="EE174" s="513"/>
      <c r="EG174" s="495"/>
      <c r="EH174" s="76"/>
      <c r="EI174" s="466"/>
      <c r="EJ174" s="76"/>
      <c r="EK174" s="500"/>
      <c r="EL174" s="81"/>
      <c r="EM174" s="76"/>
      <c r="EN174" s="76"/>
      <c r="EO174" s="76"/>
      <c r="EP174" s="496"/>
      <c r="EQ174" s="81"/>
      <c r="ER174" s="76"/>
      <c r="ES174" s="76"/>
      <c r="ET174" s="76"/>
      <c r="EU174" s="496"/>
    </row>
    <row r="175" spans="1:151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81"/>
        <v>19500</v>
      </c>
      <c r="O175" s="366"/>
      <c r="P175" s="174"/>
      <c r="Q175" s="174"/>
      <c r="R175" s="174"/>
      <c r="S175" s="174"/>
      <c r="T175" s="367">
        <f t="shared" si="60"/>
        <v>0</v>
      </c>
      <c r="U175" s="172"/>
      <c r="V175" s="137"/>
      <c r="W175" s="137"/>
      <c r="X175" s="137"/>
      <c r="Y175" s="137">
        <v>24000</v>
      </c>
      <c r="Z175" s="138">
        <f t="shared" si="82"/>
        <v>24000</v>
      </c>
      <c r="AA175" s="160"/>
      <c r="AB175" s="146"/>
      <c r="AC175" s="146"/>
      <c r="AD175" s="146"/>
      <c r="AE175" s="146"/>
      <c r="AF175" s="138">
        <f t="shared" si="83"/>
        <v>0</v>
      </c>
      <c r="AG175" s="160"/>
      <c r="AH175" s="146"/>
      <c r="AI175" s="146"/>
      <c r="AJ175" s="146"/>
      <c r="AK175" s="146">
        <v>61000</v>
      </c>
      <c r="AL175" s="138">
        <f t="shared" si="61"/>
        <v>61000</v>
      </c>
      <c r="AM175" s="160"/>
      <c r="AN175" s="146"/>
      <c r="AO175" s="146"/>
      <c r="AP175" s="146"/>
      <c r="AQ175" s="146"/>
      <c r="AR175" s="138">
        <f t="shared" si="62"/>
        <v>0</v>
      </c>
      <c r="AS175" s="205"/>
      <c r="AT175" s="146"/>
      <c r="AU175" s="146"/>
      <c r="AV175" s="146"/>
      <c r="AW175" s="146">
        <v>43000</v>
      </c>
      <c r="AX175" s="138">
        <f t="shared" si="63"/>
        <v>43000</v>
      </c>
      <c r="AY175" s="160"/>
      <c r="AZ175" s="146"/>
      <c r="BA175" s="146"/>
      <c r="BB175" s="146"/>
      <c r="BC175" s="146"/>
      <c r="BD175" s="138">
        <f t="shared" si="64"/>
        <v>0</v>
      </c>
      <c r="BE175" s="160"/>
      <c r="BF175" s="146"/>
      <c r="BG175" s="146"/>
      <c r="BH175" s="146"/>
      <c r="BI175" s="146"/>
      <c r="BJ175" s="138">
        <f t="shared" si="84"/>
        <v>0</v>
      </c>
      <c r="BK175" s="160"/>
      <c r="BL175" s="146"/>
      <c r="BM175" s="146"/>
      <c r="BN175" s="146"/>
      <c r="BO175" s="146"/>
      <c r="BP175" s="138">
        <f t="shared" si="65"/>
        <v>0</v>
      </c>
      <c r="BQ175" s="160"/>
      <c r="BR175" s="146"/>
      <c r="BS175" s="146"/>
      <c r="BT175" s="146"/>
      <c r="BU175" s="146"/>
      <c r="BV175" s="138">
        <f t="shared" si="85"/>
        <v>0</v>
      </c>
      <c r="BW175" s="160"/>
      <c r="BX175" s="146"/>
      <c r="BY175" s="146"/>
      <c r="BZ175" s="146"/>
      <c r="CA175" s="146"/>
      <c r="CB175" s="138">
        <f t="shared" si="66"/>
        <v>0</v>
      </c>
      <c r="CC175" s="160"/>
      <c r="CD175" s="146"/>
      <c r="CE175" s="146"/>
      <c r="CF175" s="146"/>
      <c r="CG175" s="146"/>
      <c r="CH175" s="138">
        <f t="shared" si="80"/>
        <v>0</v>
      </c>
      <c r="CI175" s="160"/>
      <c r="CJ175" s="146"/>
      <c r="CK175" s="146"/>
      <c r="CL175" s="146"/>
      <c r="CM175" s="146"/>
      <c r="CN175" s="138">
        <f t="shared" si="67"/>
        <v>0</v>
      </c>
      <c r="CO175" s="172"/>
      <c r="CP175" s="137"/>
      <c r="CQ175" s="137"/>
      <c r="CR175" s="137"/>
      <c r="CS175" s="137"/>
      <c r="CT175" s="138">
        <f t="shared" si="86"/>
        <v>0</v>
      </c>
      <c r="CU175" s="160"/>
      <c r="CV175" s="146"/>
      <c r="CW175" s="146"/>
      <c r="CX175" s="146"/>
      <c r="CY175" s="146"/>
      <c r="CZ175" s="138">
        <f t="shared" si="68"/>
        <v>0</v>
      </c>
      <c r="DA175" s="172">
        <f t="shared" si="69"/>
        <v>0</v>
      </c>
      <c r="DB175" s="137">
        <f t="shared" si="70"/>
        <v>19500</v>
      </c>
      <c r="DC175" s="137">
        <f t="shared" si="71"/>
        <v>0</v>
      </c>
      <c r="DD175" s="137">
        <f t="shared" si="72"/>
        <v>0</v>
      </c>
      <c r="DE175" s="137">
        <f t="shared" si="73"/>
        <v>128000</v>
      </c>
      <c r="DF175" s="173">
        <f t="shared" si="74"/>
        <v>147500</v>
      </c>
      <c r="DG175" s="172">
        <f t="shared" si="75"/>
        <v>0</v>
      </c>
      <c r="DH175" s="137">
        <f t="shared" si="76"/>
        <v>0</v>
      </c>
      <c r="DI175" s="137">
        <f t="shared" si="77"/>
        <v>0</v>
      </c>
      <c r="DJ175" s="137">
        <f t="shared" si="78"/>
        <v>0</v>
      </c>
      <c r="DK175" s="137">
        <f t="shared" si="79"/>
        <v>0</v>
      </c>
      <c r="DL175" s="173">
        <f t="shared" si="87"/>
        <v>0</v>
      </c>
      <c r="DM175" s="140"/>
      <c r="DN175" s="220"/>
      <c r="DO175" s="220"/>
      <c r="DP175" s="220"/>
      <c r="DQ175" s="140"/>
      <c r="DR175" s="141"/>
      <c r="DS175" s="142"/>
      <c r="DT175" s="146"/>
      <c r="DU175" s="142"/>
      <c r="DV175" s="144"/>
      <c r="DW175" s="145"/>
      <c r="DX175" s="142"/>
      <c r="DY175" s="144"/>
      <c r="EA175" s="172"/>
      <c r="EB175" s="137"/>
      <c r="EC175" s="137"/>
      <c r="ED175" s="512"/>
      <c r="EE175" s="513"/>
      <c r="EG175" s="495"/>
      <c r="EH175" s="76"/>
      <c r="EI175" s="466"/>
      <c r="EJ175" s="76"/>
      <c r="EK175" s="500"/>
      <c r="EL175" s="81"/>
      <c r="EM175" s="76"/>
      <c r="EN175" s="76"/>
      <c r="EO175" s="76"/>
      <c r="EP175" s="496"/>
      <c r="EQ175" s="81"/>
      <c r="ER175" s="76"/>
      <c r="ES175" s="76"/>
      <c r="ET175" s="76"/>
      <c r="EU175" s="496"/>
    </row>
    <row r="176" spans="1:151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81"/>
        <v>0</v>
      </c>
      <c r="O176" s="366"/>
      <c r="P176" s="174"/>
      <c r="Q176" s="174"/>
      <c r="R176" s="174"/>
      <c r="S176" s="174"/>
      <c r="T176" s="367">
        <f t="shared" si="60"/>
        <v>0</v>
      </c>
      <c r="U176" s="172"/>
      <c r="V176" s="137"/>
      <c r="W176" s="137"/>
      <c r="X176" s="137"/>
      <c r="Y176" s="137"/>
      <c r="Z176" s="138">
        <f t="shared" si="82"/>
        <v>0</v>
      </c>
      <c r="AA176" s="160"/>
      <c r="AB176" s="146"/>
      <c r="AC176" s="146"/>
      <c r="AD176" s="146"/>
      <c r="AE176" s="146"/>
      <c r="AF176" s="138">
        <f t="shared" si="83"/>
        <v>0</v>
      </c>
      <c r="AG176" s="160"/>
      <c r="AH176" s="146"/>
      <c r="AI176" s="146"/>
      <c r="AJ176" s="146"/>
      <c r="AK176" s="146"/>
      <c r="AL176" s="138">
        <f t="shared" si="61"/>
        <v>0</v>
      </c>
      <c r="AM176" s="160"/>
      <c r="AN176" s="146"/>
      <c r="AO176" s="146"/>
      <c r="AP176" s="146"/>
      <c r="AQ176" s="146"/>
      <c r="AR176" s="138">
        <f t="shared" si="62"/>
        <v>0</v>
      </c>
      <c r="AS176" s="205"/>
      <c r="AT176" s="146"/>
      <c r="AU176" s="146"/>
      <c r="AV176" s="146"/>
      <c r="AW176" s="146"/>
      <c r="AX176" s="138">
        <f t="shared" si="63"/>
        <v>0</v>
      </c>
      <c r="AY176" s="160"/>
      <c r="AZ176" s="146"/>
      <c r="BA176" s="146"/>
      <c r="BB176" s="146"/>
      <c r="BC176" s="146"/>
      <c r="BD176" s="138">
        <f t="shared" si="64"/>
        <v>0</v>
      </c>
      <c r="BE176" s="160"/>
      <c r="BF176" s="146"/>
      <c r="BG176" s="146"/>
      <c r="BH176" s="146"/>
      <c r="BI176" s="146"/>
      <c r="BJ176" s="138">
        <f t="shared" si="84"/>
        <v>0</v>
      </c>
      <c r="BK176" s="160"/>
      <c r="BL176" s="146"/>
      <c r="BM176" s="146"/>
      <c r="BN176" s="146"/>
      <c r="BO176" s="146"/>
      <c r="BP176" s="138">
        <f t="shared" si="65"/>
        <v>0</v>
      </c>
      <c r="BQ176" s="160"/>
      <c r="BR176" s="146"/>
      <c r="BS176" s="146"/>
      <c r="BT176" s="146"/>
      <c r="BU176" s="146"/>
      <c r="BV176" s="138">
        <f t="shared" si="85"/>
        <v>0</v>
      </c>
      <c r="BW176" s="160"/>
      <c r="BX176" s="146"/>
      <c r="BY176" s="146"/>
      <c r="BZ176" s="146"/>
      <c r="CA176" s="146"/>
      <c r="CB176" s="138">
        <f t="shared" si="66"/>
        <v>0</v>
      </c>
      <c r="CC176" s="160"/>
      <c r="CD176" s="146"/>
      <c r="CE176" s="146"/>
      <c r="CF176" s="146"/>
      <c r="CG176" s="146"/>
      <c r="CH176" s="138">
        <f t="shared" si="80"/>
        <v>0</v>
      </c>
      <c r="CI176" s="160"/>
      <c r="CJ176" s="146"/>
      <c r="CK176" s="146"/>
      <c r="CL176" s="146"/>
      <c r="CM176" s="146"/>
      <c r="CN176" s="138">
        <f t="shared" si="67"/>
        <v>0</v>
      </c>
      <c r="CO176" s="172"/>
      <c r="CP176" s="137"/>
      <c r="CQ176" s="137"/>
      <c r="CR176" s="137"/>
      <c r="CS176" s="137"/>
      <c r="CT176" s="138">
        <f t="shared" si="86"/>
        <v>0</v>
      </c>
      <c r="CU176" s="160"/>
      <c r="CV176" s="146"/>
      <c r="CW176" s="146"/>
      <c r="CX176" s="146"/>
      <c r="CY176" s="146"/>
      <c r="CZ176" s="138">
        <f t="shared" si="68"/>
        <v>0</v>
      </c>
      <c r="DA176" s="172">
        <f t="shared" si="69"/>
        <v>0</v>
      </c>
      <c r="DB176" s="137">
        <f t="shared" si="70"/>
        <v>0</v>
      </c>
      <c r="DC176" s="137">
        <f t="shared" si="71"/>
        <v>0</v>
      </c>
      <c r="DD176" s="137">
        <f t="shared" si="72"/>
        <v>0</v>
      </c>
      <c r="DE176" s="137">
        <f t="shared" si="73"/>
        <v>0</v>
      </c>
      <c r="DF176" s="173">
        <f t="shared" si="74"/>
        <v>0</v>
      </c>
      <c r="DG176" s="172">
        <f t="shared" si="75"/>
        <v>0</v>
      </c>
      <c r="DH176" s="137">
        <f t="shared" si="76"/>
        <v>0</v>
      </c>
      <c r="DI176" s="137">
        <f t="shared" si="77"/>
        <v>0</v>
      </c>
      <c r="DJ176" s="137">
        <f t="shared" si="78"/>
        <v>0</v>
      </c>
      <c r="DK176" s="137">
        <f t="shared" si="79"/>
        <v>0</v>
      </c>
      <c r="DL176" s="173">
        <f t="shared" si="87"/>
        <v>0</v>
      </c>
      <c r="DM176" s="140"/>
      <c r="DN176" s="220"/>
      <c r="DO176" s="220"/>
      <c r="DP176" s="220"/>
      <c r="DQ176" s="140"/>
      <c r="DR176" s="141"/>
      <c r="DS176" s="142"/>
      <c r="DT176" s="146"/>
      <c r="DU176" s="142"/>
      <c r="DV176" s="144"/>
      <c r="DW176" s="145"/>
      <c r="DX176" s="142"/>
      <c r="DY176" s="144"/>
      <c r="EA176" s="172"/>
      <c r="EB176" s="137"/>
      <c r="EC176" s="137"/>
      <c r="ED176" s="512"/>
      <c r="EE176" s="513"/>
      <c r="EG176" s="495"/>
      <c r="EH176" s="76"/>
      <c r="EI176" s="466"/>
      <c r="EJ176" s="76"/>
      <c r="EK176" s="500"/>
      <c r="EL176" s="81"/>
      <c r="EM176" s="76"/>
      <c r="EN176" s="76"/>
      <c r="EO176" s="76"/>
      <c r="EP176" s="496"/>
      <c r="EQ176" s="81"/>
      <c r="ER176" s="76"/>
      <c r="ES176" s="76"/>
      <c r="ET176" s="76"/>
      <c r="EU176" s="496"/>
    </row>
    <row r="177" spans="1:151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81"/>
        <v>0</v>
      </c>
      <c r="O177" s="366"/>
      <c r="P177" s="174"/>
      <c r="Q177" s="174"/>
      <c r="R177" s="174"/>
      <c r="S177" s="174"/>
      <c r="T177" s="367">
        <f t="shared" si="60"/>
        <v>0</v>
      </c>
      <c r="U177" s="172"/>
      <c r="V177" s="137"/>
      <c r="W177" s="137"/>
      <c r="X177" s="137"/>
      <c r="Y177" s="137">
        <v>48000</v>
      </c>
      <c r="Z177" s="138">
        <f t="shared" si="82"/>
        <v>48000</v>
      </c>
      <c r="AA177" s="160"/>
      <c r="AB177" s="146"/>
      <c r="AC177" s="146"/>
      <c r="AD177" s="146"/>
      <c r="AE177" s="146"/>
      <c r="AF177" s="138">
        <f t="shared" si="83"/>
        <v>0</v>
      </c>
      <c r="AG177" s="160"/>
      <c r="AH177" s="146"/>
      <c r="AI177" s="146"/>
      <c r="AJ177" s="146"/>
      <c r="AK177" s="146"/>
      <c r="AL177" s="138">
        <f t="shared" si="61"/>
        <v>0</v>
      </c>
      <c r="AM177" s="160"/>
      <c r="AN177" s="146"/>
      <c r="AO177" s="146"/>
      <c r="AP177" s="146"/>
      <c r="AQ177" s="146"/>
      <c r="AR177" s="138">
        <f t="shared" si="62"/>
        <v>0</v>
      </c>
      <c r="AS177" s="205"/>
      <c r="AT177" s="146"/>
      <c r="AU177" s="146"/>
      <c r="AV177" s="146"/>
      <c r="AW177" s="146"/>
      <c r="AX177" s="138">
        <f t="shared" si="63"/>
        <v>0</v>
      </c>
      <c r="AY177" s="160"/>
      <c r="AZ177" s="146"/>
      <c r="BA177" s="146"/>
      <c r="BB177" s="146"/>
      <c r="BC177" s="146"/>
      <c r="BD177" s="138">
        <f t="shared" si="64"/>
        <v>0</v>
      </c>
      <c r="BE177" s="160"/>
      <c r="BF177" s="146"/>
      <c r="BG177" s="146"/>
      <c r="BH177" s="146"/>
      <c r="BI177" s="146"/>
      <c r="BJ177" s="138">
        <f t="shared" si="84"/>
        <v>0</v>
      </c>
      <c r="BK177" s="160"/>
      <c r="BL177" s="146"/>
      <c r="BM177" s="146"/>
      <c r="BN177" s="146"/>
      <c r="BO177" s="146"/>
      <c r="BP177" s="138">
        <f t="shared" si="65"/>
        <v>0</v>
      </c>
      <c r="BQ177" s="160"/>
      <c r="BR177" s="146"/>
      <c r="BS177" s="146"/>
      <c r="BT177" s="146"/>
      <c r="BU177" s="146"/>
      <c r="BV177" s="138">
        <f t="shared" si="85"/>
        <v>0</v>
      </c>
      <c r="BW177" s="160"/>
      <c r="BX177" s="146"/>
      <c r="BY177" s="146"/>
      <c r="BZ177" s="146"/>
      <c r="CA177" s="146"/>
      <c r="CB177" s="138">
        <f t="shared" si="66"/>
        <v>0</v>
      </c>
      <c r="CC177" s="160"/>
      <c r="CD177" s="146"/>
      <c r="CE177" s="146"/>
      <c r="CF177" s="146"/>
      <c r="CG177" s="146"/>
      <c r="CH177" s="138">
        <f t="shared" si="80"/>
        <v>0</v>
      </c>
      <c r="CI177" s="160"/>
      <c r="CJ177" s="146"/>
      <c r="CK177" s="146"/>
      <c r="CL177" s="146"/>
      <c r="CM177" s="146"/>
      <c r="CN177" s="138">
        <f t="shared" si="67"/>
        <v>0</v>
      </c>
      <c r="CO177" s="172"/>
      <c r="CP177" s="137"/>
      <c r="CQ177" s="137"/>
      <c r="CR177" s="137"/>
      <c r="CS177" s="137"/>
      <c r="CT177" s="138">
        <f t="shared" si="86"/>
        <v>0</v>
      </c>
      <c r="CU177" s="160"/>
      <c r="CV177" s="146"/>
      <c r="CW177" s="146"/>
      <c r="CX177" s="146"/>
      <c r="CY177" s="146"/>
      <c r="CZ177" s="138">
        <f t="shared" si="68"/>
        <v>0</v>
      </c>
      <c r="DA177" s="172">
        <f t="shared" si="69"/>
        <v>0</v>
      </c>
      <c r="DB177" s="137">
        <f t="shared" si="70"/>
        <v>0</v>
      </c>
      <c r="DC177" s="137">
        <f t="shared" si="71"/>
        <v>0</v>
      </c>
      <c r="DD177" s="137">
        <f t="shared" si="72"/>
        <v>0</v>
      </c>
      <c r="DE177" s="137">
        <f t="shared" si="73"/>
        <v>48000</v>
      </c>
      <c r="DF177" s="173">
        <f t="shared" si="74"/>
        <v>48000</v>
      </c>
      <c r="DG177" s="172">
        <f t="shared" si="75"/>
        <v>0</v>
      </c>
      <c r="DH177" s="137">
        <f t="shared" si="76"/>
        <v>0</v>
      </c>
      <c r="DI177" s="137">
        <f t="shared" si="77"/>
        <v>0</v>
      </c>
      <c r="DJ177" s="137">
        <f t="shared" si="78"/>
        <v>0</v>
      </c>
      <c r="DK177" s="137">
        <f t="shared" si="79"/>
        <v>0</v>
      </c>
      <c r="DL177" s="173">
        <f t="shared" si="87"/>
        <v>0</v>
      </c>
      <c r="DM177" s="140"/>
      <c r="DN177" s="220"/>
      <c r="DO177" s="220"/>
      <c r="DP177" s="220"/>
      <c r="DQ177" s="140"/>
      <c r="DR177" s="141"/>
      <c r="DS177" s="142"/>
      <c r="DT177" s="146"/>
      <c r="DU177" s="142"/>
      <c r="DV177" s="144"/>
      <c r="DW177" s="145"/>
      <c r="DX177" s="142"/>
      <c r="DY177" s="144"/>
      <c r="EA177" s="172"/>
      <c r="EB177" s="137"/>
      <c r="EC177" s="137"/>
      <c r="ED177" s="512"/>
      <c r="EE177" s="513"/>
      <c r="EG177" s="495"/>
      <c r="EH177" s="76"/>
      <c r="EI177" s="466"/>
      <c r="EJ177" s="76"/>
      <c r="EK177" s="500"/>
      <c r="EL177" s="81"/>
      <c r="EM177" s="76"/>
      <c r="EN177" s="76"/>
      <c r="EO177" s="76"/>
      <c r="EP177" s="496"/>
      <c r="EQ177" s="81"/>
      <c r="ER177" s="76"/>
      <c r="ES177" s="76"/>
      <c r="ET177" s="76"/>
      <c r="EU177" s="496"/>
    </row>
    <row r="178" spans="1:151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81"/>
        <v>0</v>
      </c>
      <c r="O178" s="366"/>
      <c r="P178" s="174"/>
      <c r="Q178" s="174"/>
      <c r="R178" s="174"/>
      <c r="S178" s="174"/>
      <c r="T178" s="367">
        <f t="shared" si="60"/>
        <v>0</v>
      </c>
      <c r="U178" s="172"/>
      <c r="V178" s="137"/>
      <c r="W178" s="137"/>
      <c r="X178" s="137"/>
      <c r="Y178" s="137">
        <v>64000</v>
      </c>
      <c r="Z178" s="138">
        <f t="shared" si="82"/>
        <v>64000</v>
      </c>
      <c r="AA178" s="160"/>
      <c r="AB178" s="146"/>
      <c r="AC178" s="146"/>
      <c r="AD178" s="146"/>
      <c r="AE178" s="146"/>
      <c r="AF178" s="138">
        <f t="shared" si="83"/>
        <v>0</v>
      </c>
      <c r="AG178" s="160"/>
      <c r="AH178" s="146"/>
      <c r="AI178" s="146"/>
      <c r="AJ178" s="146"/>
      <c r="AK178" s="146"/>
      <c r="AL178" s="138">
        <f t="shared" si="61"/>
        <v>0</v>
      </c>
      <c r="AM178" s="160"/>
      <c r="AN178" s="146"/>
      <c r="AO178" s="146"/>
      <c r="AP178" s="146"/>
      <c r="AQ178" s="146"/>
      <c r="AR178" s="138">
        <f t="shared" si="62"/>
        <v>0</v>
      </c>
      <c r="AS178" s="205"/>
      <c r="AT178" s="146"/>
      <c r="AU178" s="146"/>
      <c r="AV178" s="146"/>
      <c r="AW178" s="146"/>
      <c r="AX178" s="138">
        <f t="shared" si="63"/>
        <v>0</v>
      </c>
      <c r="AY178" s="160"/>
      <c r="AZ178" s="146"/>
      <c r="BA178" s="146"/>
      <c r="BB178" s="146"/>
      <c r="BC178" s="146"/>
      <c r="BD178" s="138">
        <f t="shared" si="64"/>
        <v>0</v>
      </c>
      <c r="BE178" s="160"/>
      <c r="BF178" s="146"/>
      <c r="BG178" s="146"/>
      <c r="BH178" s="146"/>
      <c r="BI178" s="146"/>
      <c r="BJ178" s="138">
        <f t="shared" si="84"/>
        <v>0</v>
      </c>
      <c r="BK178" s="160"/>
      <c r="BL178" s="146"/>
      <c r="BM178" s="146"/>
      <c r="BN178" s="146"/>
      <c r="BO178" s="146"/>
      <c r="BP178" s="138">
        <f t="shared" si="65"/>
        <v>0</v>
      </c>
      <c r="BQ178" s="160"/>
      <c r="BR178" s="146"/>
      <c r="BS178" s="146"/>
      <c r="BT178" s="146"/>
      <c r="BU178" s="146"/>
      <c r="BV178" s="138">
        <f t="shared" si="85"/>
        <v>0</v>
      </c>
      <c r="BW178" s="160"/>
      <c r="BX178" s="146"/>
      <c r="BY178" s="146"/>
      <c r="BZ178" s="146"/>
      <c r="CA178" s="146"/>
      <c r="CB178" s="138">
        <f t="shared" si="66"/>
        <v>0</v>
      </c>
      <c r="CC178" s="160"/>
      <c r="CD178" s="146"/>
      <c r="CE178" s="146"/>
      <c r="CF178" s="146"/>
      <c r="CG178" s="146"/>
      <c r="CH178" s="138">
        <f t="shared" si="80"/>
        <v>0</v>
      </c>
      <c r="CI178" s="160"/>
      <c r="CJ178" s="146"/>
      <c r="CK178" s="146"/>
      <c r="CL178" s="146"/>
      <c r="CM178" s="146"/>
      <c r="CN178" s="138">
        <f t="shared" si="67"/>
        <v>0</v>
      </c>
      <c r="CO178" s="172"/>
      <c r="CP178" s="137"/>
      <c r="CQ178" s="137"/>
      <c r="CR178" s="137"/>
      <c r="CS178" s="137"/>
      <c r="CT178" s="138">
        <f t="shared" si="86"/>
        <v>0</v>
      </c>
      <c r="CU178" s="160"/>
      <c r="CV178" s="146"/>
      <c r="CW178" s="146"/>
      <c r="CX178" s="146"/>
      <c r="CY178" s="146"/>
      <c r="CZ178" s="138">
        <f t="shared" si="68"/>
        <v>0</v>
      </c>
      <c r="DA178" s="172">
        <f t="shared" si="69"/>
        <v>0</v>
      </c>
      <c r="DB178" s="137">
        <f t="shared" si="70"/>
        <v>0</v>
      </c>
      <c r="DC178" s="137">
        <f t="shared" si="71"/>
        <v>0</v>
      </c>
      <c r="DD178" s="137">
        <f t="shared" si="72"/>
        <v>0</v>
      </c>
      <c r="DE178" s="137">
        <f t="shared" si="73"/>
        <v>64000</v>
      </c>
      <c r="DF178" s="173">
        <f t="shared" si="74"/>
        <v>64000</v>
      </c>
      <c r="DG178" s="172">
        <f t="shared" si="75"/>
        <v>0</v>
      </c>
      <c r="DH178" s="137">
        <f t="shared" si="76"/>
        <v>0</v>
      </c>
      <c r="DI178" s="137">
        <f t="shared" si="77"/>
        <v>0</v>
      </c>
      <c r="DJ178" s="137">
        <f t="shared" si="78"/>
        <v>0</v>
      </c>
      <c r="DK178" s="137">
        <f t="shared" si="79"/>
        <v>0</v>
      </c>
      <c r="DL178" s="173">
        <f t="shared" si="87"/>
        <v>0</v>
      </c>
      <c r="DM178" s="140"/>
      <c r="DN178" s="220"/>
      <c r="DO178" s="220"/>
      <c r="DP178" s="220"/>
      <c r="DQ178" s="140"/>
      <c r="DR178" s="141"/>
      <c r="DS178" s="142"/>
      <c r="DT178" s="146"/>
      <c r="DU178" s="142"/>
      <c r="DV178" s="144"/>
      <c r="DW178" s="145"/>
      <c r="DX178" s="142"/>
      <c r="DY178" s="144"/>
      <c r="EA178" s="172"/>
      <c r="EB178" s="137"/>
      <c r="EC178" s="137"/>
      <c r="ED178" s="512"/>
      <c r="EE178" s="513"/>
      <c r="EG178" s="495"/>
      <c r="EH178" s="76"/>
      <c r="EI178" s="466"/>
      <c r="EJ178" s="76"/>
      <c r="EK178" s="500"/>
      <c r="EL178" s="81"/>
      <c r="EM178" s="76"/>
      <c r="EN178" s="76"/>
      <c r="EO178" s="76"/>
      <c r="EP178" s="496"/>
      <c r="EQ178" s="81"/>
      <c r="ER178" s="76"/>
      <c r="ES178" s="76"/>
      <c r="ET178" s="76"/>
      <c r="EU178" s="496"/>
    </row>
    <row r="179" spans="1:151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81"/>
        <v>0</v>
      </c>
      <c r="O179" s="366"/>
      <c r="P179" s="174"/>
      <c r="Q179" s="174"/>
      <c r="R179" s="174"/>
      <c r="S179" s="174"/>
      <c r="T179" s="367">
        <f t="shared" si="60"/>
        <v>0</v>
      </c>
      <c r="U179" s="172"/>
      <c r="V179" s="137"/>
      <c r="W179" s="137"/>
      <c r="X179" s="137"/>
      <c r="Y179" s="137">
        <v>48000</v>
      </c>
      <c r="Z179" s="138">
        <f t="shared" si="82"/>
        <v>48000</v>
      </c>
      <c r="AA179" s="160"/>
      <c r="AB179" s="146"/>
      <c r="AC179" s="146"/>
      <c r="AD179" s="146"/>
      <c r="AE179" s="146"/>
      <c r="AF179" s="138">
        <f t="shared" si="83"/>
        <v>0</v>
      </c>
      <c r="AG179" s="160"/>
      <c r="AH179" s="146"/>
      <c r="AI179" s="146"/>
      <c r="AJ179" s="146"/>
      <c r="AK179" s="146"/>
      <c r="AL179" s="138">
        <f t="shared" si="61"/>
        <v>0</v>
      </c>
      <c r="AM179" s="160"/>
      <c r="AN179" s="146"/>
      <c r="AO179" s="146"/>
      <c r="AP179" s="146"/>
      <c r="AQ179" s="146"/>
      <c r="AR179" s="138">
        <f t="shared" si="62"/>
        <v>0</v>
      </c>
      <c r="AS179" s="205"/>
      <c r="AT179" s="146"/>
      <c r="AU179" s="146"/>
      <c r="AV179" s="146"/>
      <c r="AW179" s="146"/>
      <c r="AX179" s="138">
        <f t="shared" si="63"/>
        <v>0</v>
      </c>
      <c r="AY179" s="160"/>
      <c r="AZ179" s="146"/>
      <c r="BA179" s="146"/>
      <c r="BB179" s="146"/>
      <c r="BC179" s="146"/>
      <c r="BD179" s="138">
        <f t="shared" si="64"/>
        <v>0</v>
      </c>
      <c r="BE179" s="160"/>
      <c r="BF179" s="146"/>
      <c r="BG179" s="146"/>
      <c r="BH179" s="146"/>
      <c r="BI179" s="146"/>
      <c r="BJ179" s="138">
        <f t="shared" si="84"/>
        <v>0</v>
      </c>
      <c r="BK179" s="160"/>
      <c r="BL179" s="146"/>
      <c r="BM179" s="146"/>
      <c r="BN179" s="146"/>
      <c r="BO179" s="146"/>
      <c r="BP179" s="138">
        <f t="shared" si="65"/>
        <v>0</v>
      </c>
      <c r="BQ179" s="160"/>
      <c r="BR179" s="146"/>
      <c r="BS179" s="146"/>
      <c r="BT179" s="146"/>
      <c r="BU179" s="146"/>
      <c r="BV179" s="138">
        <f t="shared" si="85"/>
        <v>0</v>
      </c>
      <c r="BW179" s="160"/>
      <c r="BX179" s="146"/>
      <c r="BY179" s="146"/>
      <c r="BZ179" s="146"/>
      <c r="CA179" s="146"/>
      <c r="CB179" s="138">
        <f t="shared" si="66"/>
        <v>0</v>
      </c>
      <c r="CC179" s="160"/>
      <c r="CD179" s="146"/>
      <c r="CE179" s="146"/>
      <c r="CF179" s="146"/>
      <c r="CG179" s="146"/>
      <c r="CH179" s="138">
        <f t="shared" si="80"/>
        <v>0</v>
      </c>
      <c r="CI179" s="160"/>
      <c r="CJ179" s="146"/>
      <c r="CK179" s="146"/>
      <c r="CL179" s="146"/>
      <c r="CM179" s="146"/>
      <c r="CN179" s="138">
        <f t="shared" si="67"/>
        <v>0</v>
      </c>
      <c r="CO179" s="172"/>
      <c r="CP179" s="137"/>
      <c r="CQ179" s="137"/>
      <c r="CR179" s="137"/>
      <c r="CS179" s="137"/>
      <c r="CT179" s="138">
        <f t="shared" si="86"/>
        <v>0</v>
      </c>
      <c r="CU179" s="160"/>
      <c r="CV179" s="146"/>
      <c r="CW179" s="146"/>
      <c r="CX179" s="146"/>
      <c r="CY179" s="146"/>
      <c r="CZ179" s="138">
        <f t="shared" si="68"/>
        <v>0</v>
      </c>
      <c r="DA179" s="172">
        <f t="shared" si="69"/>
        <v>0</v>
      </c>
      <c r="DB179" s="137">
        <f t="shared" si="70"/>
        <v>0</v>
      </c>
      <c r="DC179" s="137">
        <f t="shared" si="71"/>
        <v>0</v>
      </c>
      <c r="DD179" s="137">
        <f t="shared" si="72"/>
        <v>0</v>
      </c>
      <c r="DE179" s="137">
        <f t="shared" si="73"/>
        <v>48000</v>
      </c>
      <c r="DF179" s="173">
        <f t="shared" si="74"/>
        <v>48000</v>
      </c>
      <c r="DG179" s="172">
        <f t="shared" si="75"/>
        <v>0</v>
      </c>
      <c r="DH179" s="137">
        <f t="shared" si="76"/>
        <v>0</v>
      </c>
      <c r="DI179" s="137">
        <f t="shared" si="77"/>
        <v>0</v>
      </c>
      <c r="DJ179" s="137">
        <f t="shared" si="78"/>
        <v>0</v>
      </c>
      <c r="DK179" s="137">
        <f t="shared" si="79"/>
        <v>0</v>
      </c>
      <c r="DL179" s="173">
        <f t="shared" si="87"/>
        <v>0</v>
      </c>
      <c r="DM179" s="140"/>
      <c r="DN179" s="220"/>
      <c r="DO179" s="220"/>
      <c r="DP179" s="220"/>
      <c r="DQ179" s="140"/>
      <c r="DR179" s="141"/>
      <c r="DS179" s="142"/>
      <c r="DT179" s="146"/>
      <c r="DU179" s="142"/>
      <c r="DV179" s="144"/>
      <c r="DW179" s="145"/>
      <c r="DX179" s="142"/>
      <c r="DY179" s="144"/>
      <c r="EA179" s="172"/>
      <c r="EB179" s="137"/>
      <c r="EC179" s="137"/>
      <c r="ED179" s="512"/>
      <c r="EE179" s="513"/>
      <c r="EG179" s="495"/>
      <c r="EH179" s="76"/>
      <c r="EI179" s="466"/>
      <c r="EJ179" s="76"/>
      <c r="EK179" s="500"/>
      <c r="EL179" s="81"/>
      <c r="EM179" s="76"/>
      <c r="EN179" s="76"/>
      <c r="EO179" s="76"/>
      <c r="EP179" s="496"/>
      <c r="EQ179" s="81"/>
      <c r="ER179" s="76"/>
      <c r="ES179" s="76"/>
      <c r="ET179" s="76"/>
      <c r="EU179" s="496"/>
    </row>
    <row r="180" spans="1:151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81"/>
        <v>0</v>
      </c>
      <c r="O180" s="366"/>
      <c r="P180" s="174"/>
      <c r="Q180" s="174"/>
      <c r="R180" s="174"/>
      <c r="S180" s="174"/>
      <c r="T180" s="367">
        <f t="shared" si="60"/>
        <v>0</v>
      </c>
      <c r="U180" s="172"/>
      <c r="V180" s="137"/>
      <c r="W180" s="137"/>
      <c r="X180" s="137"/>
      <c r="Y180" s="137">
        <v>64000</v>
      </c>
      <c r="Z180" s="138">
        <f t="shared" si="82"/>
        <v>64000</v>
      </c>
      <c r="AA180" s="160"/>
      <c r="AB180" s="146"/>
      <c r="AC180" s="146"/>
      <c r="AD180" s="146"/>
      <c r="AE180" s="146"/>
      <c r="AF180" s="138">
        <f t="shared" si="83"/>
        <v>0</v>
      </c>
      <c r="AG180" s="160"/>
      <c r="AH180" s="146"/>
      <c r="AI180" s="146"/>
      <c r="AJ180" s="146"/>
      <c r="AK180" s="146"/>
      <c r="AL180" s="138">
        <f t="shared" si="61"/>
        <v>0</v>
      </c>
      <c r="AM180" s="160"/>
      <c r="AN180" s="146"/>
      <c r="AO180" s="146"/>
      <c r="AP180" s="146"/>
      <c r="AQ180" s="146"/>
      <c r="AR180" s="138">
        <f t="shared" si="62"/>
        <v>0</v>
      </c>
      <c r="AS180" s="205"/>
      <c r="AT180" s="146"/>
      <c r="AU180" s="146"/>
      <c r="AV180" s="146"/>
      <c r="AW180" s="146"/>
      <c r="AX180" s="138">
        <f t="shared" si="63"/>
        <v>0</v>
      </c>
      <c r="AY180" s="160"/>
      <c r="AZ180" s="146"/>
      <c r="BA180" s="146"/>
      <c r="BB180" s="146"/>
      <c r="BC180" s="146"/>
      <c r="BD180" s="138">
        <f t="shared" si="64"/>
        <v>0</v>
      </c>
      <c r="BE180" s="160"/>
      <c r="BF180" s="146"/>
      <c r="BG180" s="146"/>
      <c r="BH180" s="146"/>
      <c r="BI180" s="146"/>
      <c r="BJ180" s="138">
        <f t="shared" si="84"/>
        <v>0</v>
      </c>
      <c r="BK180" s="160"/>
      <c r="BL180" s="146"/>
      <c r="BM180" s="146"/>
      <c r="BN180" s="146"/>
      <c r="BO180" s="146"/>
      <c r="BP180" s="138">
        <f t="shared" si="65"/>
        <v>0</v>
      </c>
      <c r="BQ180" s="160"/>
      <c r="BR180" s="146"/>
      <c r="BS180" s="146"/>
      <c r="BT180" s="146"/>
      <c r="BU180" s="146"/>
      <c r="BV180" s="138">
        <f t="shared" si="85"/>
        <v>0</v>
      </c>
      <c r="BW180" s="160"/>
      <c r="BX180" s="146"/>
      <c r="BY180" s="146"/>
      <c r="BZ180" s="146"/>
      <c r="CA180" s="146"/>
      <c r="CB180" s="138">
        <f t="shared" si="66"/>
        <v>0</v>
      </c>
      <c r="CC180" s="160"/>
      <c r="CD180" s="146"/>
      <c r="CE180" s="146"/>
      <c r="CF180" s="146"/>
      <c r="CG180" s="146"/>
      <c r="CH180" s="138">
        <f t="shared" si="80"/>
        <v>0</v>
      </c>
      <c r="CI180" s="160"/>
      <c r="CJ180" s="146"/>
      <c r="CK180" s="146"/>
      <c r="CL180" s="146"/>
      <c r="CM180" s="146"/>
      <c r="CN180" s="138">
        <f t="shared" si="67"/>
        <v>0</v>
      </c>
      <c r="CO180" s="172"/>
      <c r="CP180" s="137"/>
      <c r="CQ180" s="137"/>
      <c r="CR180" s="137"/>
      <c r="CS180" s="137"/>
      <c r="CT180" s="138">
        <f t="shared" si="86"/>
        <v>0</v>
      </c>
      <c r="CU180" s="160"/>
      <c r="CV180" s="146"/>
      <c r="CW180" s="146"/>
      <c r="CX180" s="146"/>
      <c r="CY180" s="146"/>
      <c r="CZ180" s="138">
        <f t="shared" si="68"/>
        <v>0</v>
      </c>
      <c r="DA180" s="172">
        <f t="shared" si="69"/>
        <v>0</v>
      </c>
      <c r="DB180" s="137">
        <f t="shared" si="70"/>
        <v>0</v>
      </c>
      <c r="DC180" s="137">
        <f t="shared" si="71"/>
        <v>0</v>
      </c>
      <c r="DD180" s="137">
        <f t="shared" si="72"/>
        <v>0</v>
      </c>
      <c r="DE180" s="137">
        <f t="shared" si="73"/>
        <v>64000</v>
      </c>
      <c r="DF180" s="173">
        <f t="shared" si="74"/>
        <v>64000</v>
      </c>
      <c r="DG180" s="172">
        <f t="shared" si="75"/>
        <v>0</v>
      </c>
      <c r="DH180" s="137">
        <f t="shared" si="76"/>
        <v>0</v>
      </c>
      <c r="DI180" s="137">
        <f t="shared" si="77"/>
        <v>0</v>
      </c>
      <c r="DJ180" s="137">
        <f t="shared" si="78"/>
        <v>0</v>
      </c>
      <c r="DK180" s="137">
        <f t="shared" si="79"/>
        <v>0</v>
      </c>
      <c r="DL180" s="173">
        <f t="shared" si="87"/>
        <v>0</v>
      </c>
      <c r="DM180" s="140"/>
      <c r="DN180" s="220"/>
      <c r="DO180" s="220"/>
      <c r="DP180" s="220"/>
      <c r="DQ180" s="140"/>
      <c r="DR180" s="141"/>
      <c r="DS180" s="142"/>
      <c r="DT180" s="146"/>
      <c r="DU180" s="142"/>
      <c r="DV180" s="144"/>
      <c r="DW180" s="145"/>
      <c r="DX180" s="142"/>
      <c r="DY180" s="144"/>
      <c r="EA180" s="172"/>
      <c r="EB180" s="137"/>
      <c r="EC180" s="137"/>
      <c r="ED180" s="512"/>
      <c r="EE180" s="513"/>
      <c r="EG180" s="495"/>
      <c r="EH180" s="76"/>
      <c r="EI180" s="466"/>
      <c r="EJ180" s="76"/>
      <c r="EK180" s="500"/>
      <c r="EL180" s="81"/>
      <c r="EM180" s="76"/>
      <c r="EN180" s="76"/>
      <c r="EO180" s="76"/>
      <c r="EP180" s="496"/>
      <c r="EQ180" s="81"/>
      <c r="ER180" s="76"/>
      <c r="ES180" s="76"/>
      <c r="ET180" s="76"/>
      <c r="EU180" s="496"/>
    </row>
    <row r="181" spans="1:151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81"/>
        <v>0</v>
      </c>
      <c r="O181" s="366"/>
      <c r="P181" s="174"/>
      <c r="Q181" s="174"/>
      <c r="R181" s="174"/>
      <c r="S181" s="174"/>
      <c r="T181" s="367">
        <f t="shared" si="60"/>
        <v>0</v>
      </c>
      <c r="U181" s="172"/>
      <c r="V181" s="137"/>
      <c r="W181" s="137"/>
      <c r="X181" s="137"/>
      <c r="Y181" s="137">
        <v>60000</v>
      </c>
      <c r="Z181" s="138">
        <f t="shared" si="82"/>
        <v>60000</v>
      </c>
      <c r="AA181" s="160"/>
      <c r="AB181" s="146"/>
      <c r="AC181" s="146"/>
      <c r="AD181" s="146"/>
      <c r="AE181" s="146"/>
      <c r="AF181" s="138">
        <f t="shared" si="83"/>
        <v>0</v>
      </c>
      <c r="AG181" s="160"/>
      <c r="AH181" s="146"/>
      <c r="AI181" s="146"/>
      <c r="AJ181" s="146"/>
      <c r="AK181" s="146"/>
      <c r="AL181" s="138">
        <f t="shared" si="61"/>
        <v>0</v>
      </c>
      <c r="AM181" s="160"/>
      <c r="AN181" s="146"/>
      <c r="AO181" s="146"/>
      <c r="AP181" s="146"/>
      <c r="AQ181" s="146"/>
      <c r="AR181" s="138">
        <f t="shared" si="62"/>
        <v>0</v>
      </c>
      <c r="AS181" s="205"/>
      <c r="AT181" s="146"/>
      <c r="AU181" s="146"/>
      <c r="AV181" s="146"/>
      <c r="AW181" s="146"/>
      <c r="AX181" s="138">
        <f t="shared" si="63"/>
        <v>0</v>
      </c>
      <c r="AY181" s="160"/>
      <c r="AZ181" s="146"/>
      <c r="BA181" s="146"/>
      <c r="BB181" s="146"/>
      <c r="BC181" s="146"/>
      <c r="BD181" s="138">
        <f t="shared" si="64"/>
        <v>0</v>
      </c>
      <c r="BE181" s="160"/>
      <c r="BF181" s="146"/>
      <c r="BG181" s="146"/>
      <c r="BH181" s="146"/>
      <c r="BI181" s="146"/>
      <c r="BJ181" s="138">
        <f t="shared" si="84"/>
        <v>0</v>
      </c>
      <c r="BK181" s="160"/>
      <c r="BL181" s="146"/>
      <c r="BM181" s="146"/>
      <c r="BN181" s="146"/>
      <c r="BO181" s="146"/>
      <c r="BP181" s="138">
        <f t="shared" si="65"/>
        <v>0</v>
      </c>
      <c r="BQ181" s="160"/>
      <c r="BR181" s="146"/>
      <c r="BS181" s="146"/>
      <c r="BT181" s="146"/>
      <c r="BU181" s="146"/>
      <c r="BV181" s="138">
        <f t="shared" si="85"/>
        <v>0</v>
      </c>
      <c r="BW181" s="160"/>
      <c r="BX181" s="146"/>
      <c r="BY181" s="146"/>
      <c r="BZ181" s="146"/>
      <c r="CA181" s="146"/>
      <c r="CB181" s="138">
        <f t="shared" si="66"/>
        <v>0</v>
      </c>
      <c r="CC181" s="160"/>
      <c r="CD181" s="146"/>
      <c r="CE181" s="146"/>
      <c r="CF181" s="146"/>
      <c r="CG181" s="146"/>
      <c r="CH181" s="138">
        <f t="shared" si="80"/>
        <v>0</v>
      </c>
      <c r="CI181" s="160"/>
      <c r="CJ181" s="146"/>
      <c r="CK181" s="146"/>
      <c r="CL181" s="146"/>
      <c r="CM181" s="146"/>
      <c r="CN181" s="138">
        <f t="shared" si="67"/>
        <v>0</v>
      </c>
      <c r="CO181" s="172"/>
      <c r="CP181" s="137"/>
      <c r="CQ181" s="137"/>
      <c r="CR181" s="137"/>
      <c r="CS181" s="137"/>
      <c r="CT181" s="138">
        <f t="shared" si="86"/>
        <v>0</v>
      </c>
      <c r="CU181" s="160"/>
      <c r="CV181" s="146"/>
      <c r="CW181" s="146"/>
      <c r="CX181" s="146"/>
      <c r="CY181" s="146"/>
      <c r="CZ181" s="138">
        <f t="shared" si="68"/>
        <v>0</v>
      </c>
      <c r="DA181" s="172">
        <f t="shared" si="69"/>
        <v>0</v>
      </c>
      <c r="DB181" s="137">
        <f t="shared" si="70"/>
        <v>0</v>
      </c>
      <c r="DC181" s="137">
        <f t="shared" si="71"/>
        <v>0</v>
      </c>
      <c r="DD181" s="137">
        <f t="shared" si="72"/>
        <v>0</v>
      </c>
      <c r="DE181" s="137">
        <f t="shared" si="73"/>
        <v>60000</v>
      </c>
      <c r="DF181" s="173">
        <f t="shared" si="74"/>
        <v>60000</v>
      </c>
      <c r="DG181" s="172">
        <f t="shared" si="75"/>
        <v>0</v>
      </c>
      <c r="DH181" s="137">
        <f t="shared" si="76"/>
        <v>0</v>
      </c>
      <c r="DI181" s="137">
        <f t="shared" si="77"/>
        <v>0</v>
      </c>
      <c r="DJ181" s="137">
        <f t="shared" si="78"/>
        <v>0</v>
      </c>
      <c r="DK181" s="137">
        <f t="shared" si="79"/>
        <v>0</v>
      </c>
      <c r="DL181" s="173">
        <f t="shared" si="87"/>
        <v>0</v>
      </c>
      <c r="DM181" s="140"/>
      <c r="DN181" s="220"/>
      <c r="DO181" s="220"/>
      <c r="DP181" s="220"/>
      <c r="DQ181" s="140"/>
      <c r="DR181" s="141"/>
      <c r="DS181" s="142"/>
      <c r="DT181" s="146"/>
      <c r="DU181" s="142"/>
      <c r="DV181" s="144"/>
      <c r="DW181" s="145"/>
      <c r="DX181" s="142"/>
      <c r="DY181" s="144"/>
      <c r="EA181" s="172"/>
      <c r="EB181" s="137"/>
      <c r="EC181" s="137"/>
      <c r="ED181" s="512"/>
      <c r="EE181" s="513"/>
      <c r="EG181" s="495"/>
      <c r="EH181" s="76"/>
      <c r="EI181" s="466"/>
      <c r="EJ181" s="76"/>
      <c r="EK181" s="500"/>
      <c r="EL181" s="81"/>
      <c r="EM181" s="76"/>
      <c r="EN181" s="76"/>
      <c r="EO181" s="76"/>
      <c r="EP181" s="496"/>
      <c r="EQ181" s="81"/>
      <c r="ER181" s="76"/>
      <c r="ES181" s="76"/>
      <c r="ET181" s="76"/>
      <c r="EU181" s="496"/>
    </row>
    <row r="182" spans="1:151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81"/>
        <v>0</v>
      </c>
      <c r="O182" s="366"/>
      <c r="P182" s="174"/>
      <c r="Q182" s="174"/>
      <c r="R182" s="174"/>
      <c r="S182" s="174"/>
      <c r="T182" s="367">
        <f t="shared" si="60"/>
        <v>0</v>
      </c>
      <c r="U182" s="172"/>
      <c r="V182" s="137"/>
      <c r="W182" s="137"/>
      <c r="X182" s="137"/>
      <c r="Y182" s="137">
        <v>64000</v>
      </c>
      <c r="Z182" s="138">
        <f t="shared" si="82"/>
        <v>64000</v>
      </c>
      <c r="AA182" s="160"/>
      <c r="AB182" s="146"/>
      <c r="AC182" s="146"/>
      <c r="AD182" s="146"/>
      <c r="AE182" s="146"/>
      <c r="AF182" s="138">
        <f t="shared" si="83"/>
        <v>0</v>
      </c>
      <c r="AG182" s="160"/>
      <c r="AH182" s="146"/>
      <c r="AI182" s="146"/>
      <c r="AJ182" s="146"/>
      <c r="AK182" s="146"/>
      <c r="AL182" s="138">
        <f t="shared" si="61"/>
        <v>0</v>
      </c>
      <c r="AM182" s="160"/>
      <c r="AN182" s="146"/>
      <c r="AO182" s="146"/>
      <c r="AP182" s="146"/>
      <c r="AQ182" s="146"/>
      <c r="AR182" s="138">
        <f t="shared" si="62"/>
        <v>0</v>
      </c>
      <c r="AS182" s="205"/>
      <c r="AT182" s="146"/>
      <c r="AU182" s="146"/>
      <c r="AV182" s="146"/>
      <c r="AW182" s="146"/>
      <c r="AX182" s="138">
        <f t="shared" si="63"/>
        <v>0</v>
      </c>
      <c r="AY182" s="160"/>
      <c r="AZ182" s="146"/>
      <c r="BA182" s="146"/>
      <c r="BB182" s="146"/>
      <c r="BC182" s="146"/>
      <c r="BD182" s="138">
        <f t="shared" si="64"/>
        <v>0</v>
      </c>
      <c r="BE182" s="160"/>
      <c r="BF182" s="146"/>
      <c r="BG182" s="146"/>
      <c r="BH182" s="146"/>
      <c r="BI182" s="146"/>
      <c r="BJ182" s="138">
        <f t="shared" si="84"/>
        <v>0</v>
      </c>
      <c r="BK182" s="160"/>
      <c r="BL182" s="146"/>
      <c r="BM182" s="146"/>
      <c r="BN182" s="146"/>
      <c r="BO182" s="146"/>
      <c r="BP182" s="138">
        <f t="shared" si="65"/>
        <v>0</v>
      </c>
      <c r="BQ182" s="160"/>
      <c r="BR182" s="146"/>
      <c r="BS182" s="146"/>
      <c r="BT182" s="146"/>
      <c r="BU182" s="146"/>
      <c r="BV182" s="138">
        <f t="shared" si="85"/>
        <v>0</v>
      </c>
      <c r="BW182" s="160"/>
      <c r="BX182" s="146"/>
      <c r="BY182" s="146"/>
      <c r="BZ182" s="146"/>
      <c r="CA182" s="146"/>
      <c r="CB182" s="138">
        <f t="shared" si="66"/>
        <v>0</v>
      </c>
      <c r="CC182" s="160"/>
      <c r="CD182" s="146"/>
      <c r="CE182" s="146"/>
      <c r="CF182" s="146"/>
      <c r="CG182" s="146"/>
      <c r="CH182" s="138">
        <f t="shared" si="80"/>
        <v>0</v>
      </c>
      <c r="CI182" s="160"/>
      <c r="CJ182" s="146"/>
      <c r="CK182" s="146"/>
      <c r="CL182" s="146"/>
      <c r="CM182" s="146"/>
      <c r="CN182" s="138">
        <f t="shared" si="67"/>
        <v>0</v>
      </c>
      <c r="CO182" s="172"/>
      <c r="CP182" s="137"/>
      <c r="CQ182" s="137"/>
      <c r="CR182" s="137"/>
      <c r="CS182" s="137"/>
      <c r="CT182" s="138">
        <f t="shared" si="86"/>
        <v>0</v>
      </c>
      <c r="CU182" s="160"/>
      <c r="CV182" s="146"/>
      <c r="CW182" s="146"/>
      <c r="CX182" s="146"/>
      <c r="CY182" s="146"/>
      <c r="CZ182" s="138">
        <f t="shared" si="68"/>
        <v>0</v>
      </c>
      <c r="DA182" s="172">
        <f t="shared" si="69"/>
        <v>0</v>
      </c>
      <c r="DB182" s="137">
        <f t="shared" si="70"/>
        <v>0</v>
      </c>
      <c r="DC182" s="137">
        <f t="shared" si="71"/>
        <v>0</v>
      </c>
      <c r="DD182" s="137">
        <f t="shared" si="72"/>
        <v>0</v>
      </c>
      <c r="DE182" s="137">
        <f t="shared" si="73"/>
        <v>64000</v>
      </c>
      <c r="DF182" s="173">
        <f t="shared" si="74"/>
        <v>64000</v>
      </c>
      <c r="DG182" s="172">
        <f t="shared" si="75"/>
        <v>0</v>
      </c>
      <c r="DH182" s="137">
        <f t="shared" si="76"/>
        <v>0</v>
      </c>
      <c r="DI182" s="137">
        <f t="shared" si="77"/>
        <v>0</v>
      </c>
      <c r="DJ182" s="137">
        <f t="shared" si="78"/>
        <v>0</v>
      </c>
      <c r="DK182" s="137">
        <f t="shared" si="79"/>
        <v>0</v>
      </c>
      <c r="DL182" s="173">
        <f t="shared" si="87"/>
        <v>0</v>
      </c>
      <c r="DM182" s="140"/>
      <c r="DN182" s="220"/>
      <c r="DO182" s="220"/>
      <c r="DP182" s="220"/>
      <c r="DQ182" s="140"/>
      <c r="DR182" s="141"/>
      <c r="DS182" s="142"/>
      <c r="DT182" s="146"/>
      <c r="DU182" s="142"/>
      <c r="DV182" s="144"/>
      <c r="DW182" s="145"/>
      <c r="DX182" s="142"/>
      <c r="DY182" s="144"/>
      <c r="EA182" s="172"/>
      <c r="EB182" s="137"/>
      <c r="EC182" s="137"/>
      <c r="ED182" s="512"/>
      <c r="EE182" s="513"/>
      <c r="EG182" s="495"/>
      <c r="EH182" s="76"/>
      <c r="EI182" s="466"/>
      <c r="EJ182" s="76"/>
      <c r="EK182" s="500"/>
      <c r="EL182" s="81"/>
      <c r="EM182" s="76"/>
      <c r="EN182" s="76"/>
      <c r="EO182" s="76"/>
      <c r="EP182" s="496"/>
      <c r="EQ182" s="81"/>
      <c r="ER182" s="76"/>
      <c r="ES182" s="76"/>
      <c r="ET182" s="76"/>
      <c r="EU182" s="496"/>
    </row>
    <row r="183" spans="1:151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81"/>
        <v>0</v>
      </c>
      <c r="O183" s="366"/>
      <c r="P183" s="174"/>
      <c r="Q183" s="174"/>
      <c r="R183" s="174"/>
      <c r="S183" s="174"/>
      <c r="T183" s="367">
        <f t="shared" si="60"/>
        <v>0</v>
      </c>
      <c r="U183" s="172"/>
      <c r="V183" s="137"/>
      <c r="W183" s="137"/>
      <c r="X183" s="137"/>
      <c r="Y183" s="137">
        <v>48000</v>
      </c>
      <c r="Z183" s="138">
        <f t="shared" si="82"/>
        <v>48000</v>
      </c>
      <c r="AA183" s="160"/>
      <c r="AB183" s="146"/>
      <c r="AC183" s="146"/>
      <c r="AD183" s="146"/>
      <c r="AE183" s="146"/>
      <c r="AF183" s="138">
        <f t="shared" si="83"/>
        <v>0</v>
      </c>
      <c r="AG183" s="160"/>
      <c r="AH183" s="146"/>
      <c r="AI183" s="146"/>
      <c r="AJ183" s="146"/>
      <c r="AK183" s="146"/>
      <c r="AL183" s="138">
        <f t="shared" si="61"/>
        <v>0</v>
      </c>
      <c r="AM183" s="160"/>
      <c r="AN183" s="146"/>
      <c r="AO183" s="146"/>
      <c r="AP183" s="146"/>
      <c r="AQ183" s="146"/>
      <c r="AR183" s="138">
        <f t="shared" si="62"/>
        <v>0</v>
      </c>
      <c r="AS183" s="205"/>
      <c r="AT183" s="146"/>
      <c r="AU183" s="146"/>
      <c r="AV183" s="146"/>
      <c r="AW183" s="146"/>
      <c r="AX183" s="138">
        <f t="shared" si="63"/>
        <v>0</v>
      </c>
      <c r="AY183" s="160"/>
      <c r="AZ183" s="146"/>
      <c r="BA183" s="146"/>
      <c r="BB183" s="146"/>
      <c r="BC183" s="146"/>
      <c r="BD183" s="138">
        <f t="shared" si="64"/>
        <v>0</v>
      </c>
      <c r="BE183" s="160"/>
      <c r="BF183" s="146"/>
      <c r="BG183" s="146"/>
      <c r="BH183" s="146"/>
      <c r="BI183" s="146"/>
      <c r="BJ183" s="138">
        <f t="shared" si="84"/>
        <v>0</v>
      </c>
      <c r="BK183" s="160"/>
      <c r="BL183" s="146"/>
      <c r="BM183" s="146"/>
      <c r="BN183" s="146"/>
      <c r="BO183" s="146"/>
      <c r="BP183" s="138">
        <f t="shared" si="65"/>
        <v>0</v>
      </c>
      <c r="BQ183" s="160"/>
      <c r="BR183" s="146"/>
      <c r="BS183" s="146"/>
      <c r="BT183" s="146"/>
      <c r="BU183" s="146"/>
      <c r="BV183" s="138">
        <f t="shared" si="85"/>
        <v>0</v>
      </c>
      <c r="BW183" s="160"/>
      <c r="BX183" s="146"/>
      <c r="BY183" s="146"/>
      <c r="BZ183" s="146"/>
      <c r="CA183" s="146"/>
      <c r="CB183" s="138">
        <f t="shared" si="66"/>
        <v>0</v>
      </c>
      <c r="CC183" s="160"/>
      <c r="CD183" s="146"/>
      <c r="CE183" s="146"/>
      <c r="CF183" s="146"/>
      <c r="CG183" s="146"/>
      <c r="CH183" s="138">
        <f t="shared" si="80"/>
        <v>0</v>
      </c>
      <c r="CI183" s="160"/>
      <c r="CJ183" s="146"/>
      <c r="CK183" s="146"/>
      <c r="CL183" s="146"/>
      <c r="CM183" s="146"/>
      <c r="CN183" s="138">
        <f t="shared" si="67"/>
        <v>0</v>
      </c>
      <c r="CO183" s="172"/>
      <c r="CP183" s="137"/>
      <c r="CQ183" s="137"/>
      <c r="CR183" s="137"/>
      <c r="CS183" s="137"/>
      <c r="CT183" s="138">
        <f t="shared" si="86"/>
        <v>0</v>
      </c>
      <c r="CU183" s="160"/>
      <c r="CV183" s="146"/>
      <c r="CW183" s="146"/>
      <c r="CX183" s="146"/>
      <c r="CY183" s="146"/>
      <c r="CZ183" s="138">
        <f t="shared" si="68"/>
        <v>0</v>
      </c>
      <c r="DA183" s="172">
        <f t="shared" si="69"/>
        <v>0</v>
      </c>
      <c r="DB183" s="137">
        <f t="shared" si="70"/>
        <v>0</v>
      </c>
      <c r="DC183" s="137">
        <f t="shared" si="71"/>
        <v>0</v>
      </c>
      <c r="DD183" s="137">
        <f t="shared" si="72"/>
        <v>0</v>
      </c>
      <c r="DE183" s="137">
        <f t="shared" si="73"/>
        <v>48000</v>
      </c>
      <c r="DF183" s="173">
        <f t="shared" si="74"/>
        <v>48000</v>
      </c>
      <c r="DG183" s="172">
        <f t="shared" si="75"/>
        <v>0</v>
      </c>
      <c r="DH183" s="137">
        <f t="shared" si="76"/>
        <v>0</v>
      </c>
      <c r="DI183" s="137">
        <f t="shared" si="77"/>
        <v>0</v>
      </c>
      <c r="DJ183" s="137">
        <f t="shared" si="78"/>
        <v>0</v>
      </c>
      <c r="DK183" s="137">
        <f t="shared" si="79"/>
        <v>0</v>
      </c>
      <c r="DL183" s="173">
        <f t="shared" si="87"/>
        <v>0</v>
      </c>
      <c r="DM183" s="140"/>
      <c r="DN183" s="220"/>
      <c r="DO183" s="220"/>
      <c r="DP183" s="220"/>
      <c r="DQ183" s="140"/>
      <c r="DR183" s="141"/>
      <c r="DS183" s="142"/>
      <c r="DT183" s="146"/>
      <c r="DU183" s="142"/>
      <c r="DV183" s="144"/>
      <c r="DW183" s="145"/>
      <c r="DX183" s="142"/>
      <c r="DY183" s="144"/>
      <c r="EA183" s="172"/>
      <c r="EB183" s="137"/>
      <c r="EC183" s="137"/>
      <c r="ED183" s="512"/>
      <c r="EE183" s="513"/>
      <c r="EG183" s="495"/>
      <c r="EH183" s="76"/>
      <c r="EI183" s="466"/>
      <c r="EJ183" s="76"/>
      <c r="EK183" s="500"/>
      <c r="EL183" s="81"/>
      <c r="EM183" s="76"/>
      <c r="EN183" s="76"/>
      <c r="EO183" s="76"/>
      <c r="EP183" s="496"/>
      <c r="EQ183" s="81"/>
      <c r="ER183" s="76"/>
      <c r="ES183" s="76"/>
      <c r="ET183" s="76"/>
      <c r="EU183" s="496"/>
    </row>
    <row r="184" spans="1:151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81"/>
        <v>0</v>
      </c>
      <c r="O184" s="366"/>
      <c r="P184" s="174"/>
      <c r="Q184" s="174"/>
      <c r="R184" s="174"/>
      <c r="S184" s="174"/>
      <c r="T184" s="367">
        <f t="shared" si="60"/>
        <v>0</v>
      </c>
      <c r="U184" s="172"/>
      <c r="V184" s="137"/>
      <c r="W184" s="137"/>
      <c r="X184" s="137"/>
      <c r="Y184" s="137">
        <v>84800</v>
      </c>
      <c r="Z184" s="138">
        <f t="shared" si="82"/>
        <v>84800</v>
      </c>
      <c r="AA184" s="160"/>
      <c r="AB184" s="146"/>
      <c r="AC184" s="146"/>
      <c r="AD184" s="146"/>
      <c r="AE184" s="146"/>
      <c r="AF184" s="138">
        <f t="shared" si="83"/>
        <v>0</v>
      </c>
      <c r="AG184" s="160"/>
      <c r="AH184" s="146"/>
      <c r="AI184" s="146"/>
      <c r="AJ184" s="146"/>
      <c r="AK184" s="146"/>
      <c r="AL184" s="138">
        <f t="shared" si="61"/>
        <v>0</v>
      </c>
      <c r="AM184" s="160"/>
      <c r="AN184" s="146"/>
      <c r="AO184" s="146"/>
      <c r="AP184" s="146"/>
      <c r="AQ184" s="146"/>
      <c r="AR184" s="138">
        <f t="shared" si="62"/>
        <v>0</v>
      </c>
      <c r="AS184" s="205"/>
      <c r="AT184" s="146"/>
      <c r="AU184" s="146"/>
      <c r="AV184" s="146"/>
      <c r="AW184" s="146"/>
      <c r="AX184" s="138">
        <f t="shared" si="63"/>
        <v>0</v>
      </c>
      <c r="AY184" s="160"/>
      <c r="AZ184" s="146"/>
      <c r="BA184" s="146"/>
      <c r="BB184" s="146"/>
      <c r="BC184" s="146"/>
      <c r="BD184" s="138">
        <f t="shared" si="64"/>
        <v>0</v>
      </c>
      <c r="BE184" s="160"/>
      <c r="BF184" s="146"/>
      <c r="BG184" s="146"/>
      <c r="BH184" s="146"/>
      <c r="BI184" s="146"/>
      <c r="BJ184" s="138">
        <f t="shared" si="84"/>
        <v>0</v>
      </c>
      <c r="BK184" s="160"/>
      <c r="BL184" s="146"/>
      <c r="BM184" s="146"/>
      <c r="BN184" s="146"/>
      <c r="BO184" s="146"/>
      <c r="BP184" s="138">
        <f t="shared" si="65"/>
        <v>0</v>
      </c>
      <c r="BQ184" s="160"/>
      <c r="BR184" s="146"/>
      <c r="BS184" s="146"/>
      <c r="BT184" s="146"/>
      <c r="BU184" s="146"/>
      <c r="BV184" s="138">
        <f t="shared" si="85"/>
        <v>0</v>
      </c>
      <c r="BW184" s="160"/>
      <c r="BX184" s="146"/>
      <c r="BY184" s="146"/>
      <c r="BZ184" s="146"/>
      <c r="CA184" s="146"/>
      <c r="CB184" s="138">
        <f t="shared" si="66"/>
        <v>0</v>
      </c>
      <c r="CC184" s="160"/>
      <c r="CD184" s="146"/>
      <c r="CE184" s="146"/>
      <c r="CF184" s="146"/>
      <c r="CG184" s="146"/>
      <c r="CH184" s="138">
        <f t="shared" si="80"/>
        <v>0</v>
      </c>
      <c r="CI184" s="160"/>
      <c r="CJ184" s="146"/>
      <c r="CK184" s="146"/>
      <c r="CL184" s="146"/>
      <c r="CM184" s="146"/>
      <c r="CN184" s="138">
        <f t="shared" si="67"/>
        <v>0</v>
      </c>
      <c r="CO184" s="172"/>
      <c r="CP184" s="137"/>
      <c r="CQ184" s="137"/>
      <c r="CR184" s="137"/>
      <c r="CS184" s="137"/>
      <c r="CT184" s="138">
        <f t="shared" si="86"/>
        <v>0</v>
      </c>
      <c r="CU184" s="160"/>
      <c r="CV184" s="146"/>
      <c r="CW184" s="146"/>
      <c r="CX184" s="146"/>
      <c r="CY184" s="146"/>
      <c r="CZ184" s="138">
        <f t="shared" si="68"/>
        <v>0</v>
      </c>
      <c r="DA184" s="172">
        <f t="shared" si="69"/>
        <v>0</v>
      </c>
      <c r="DB184" s="137">
        <f t="shared" si="70"/>
        <v>0</v>
      </c>
      <c r="DC184" s="137">
        <f t="shared" si="71"/>
        <v>0</v>
      </c>
      <c r="DD184" s="137">
        <f t="shared" si="72"/>
        <v>0</v>
      </c>
      <c r="DE184" s="137">
        <f t="shared" si="73"/>
        <v>84800</v>
      </c>
      <c r="DF184" s="173">
        <f t="shared" si="74"/>
        <v>84800</v>
      </c>
      <c r="DG184" s="172">
        <f t="shared" si="75"/>
        <v>0</v>
      </c>
      <c r="DH184" s="137">
        <f t="shared" si="76"/>
        <v>0</v>
      </c>
      <c r="DI184" s="137">
        <f t="shared" si="77"/>
        <v>0</v>
      </c>
      <c r="DJ184" s="137">
        <f t="shared" si="78"/>
        <v>0</v>
      </c>
      <c r="DK184" s="137">
        <f t="shared" si="79"/>
        <v>0</v>
      </c>
      <c r="DL184" s="173">
        <f t="shared" si="87"/>
        <v>0</v>
      </c>
      <c r="DM184" s="140"/>
      <c r="DN184" s="220"/>
      <c r="DO184" s="220"/>
      <c r="DP184" s="220"/>
      <c r="DQ184" s="140"/>
      <c r="DR184" s="141"/>
      <c r="DS184" s="142"/>
      <c r="DT184" s="146"/>
      <c r="DU184" s="142"/>
      <c r="DV184" s="144"/>
      <c r="DW184" s="145">
        <v>2670.01</v>
      </c>
      <c r="DX184" s="142" t="s">
        <v>4854</v>
      </c>
      <c r="DY184" s="144">
        <v>44595</v>
      </c>
      <c r="EA184" s="172"/>
      <c r="EB184" s="137"/>
      <c r="EC184" s="137"/>
      <c r="ED184" s="512"/>
      <c r="EE184" s="513"/>
      <c r="EG184" s="495"/>
      <c r="EH184" s="76"/>
      <c r="EI184" s="466"/>
      <c r="EJ184" s="76"/>
      <c r="EK184" s="500"/>
      <c r="EL184" s="81"/>
      <c r="EM184" s="76"/>
      <c r="EN184" s="76"/>
      <c r="EO184" s="76"/>
      <c r="EP184" s="496"/>
      <c r="EQ184" s="81"/>
      <c r="ER184" s="76"/>
      <c r="ES184" s="76"/>
      <c r="ET184" s="76"/>
      <c r="EU184" s="496"/>
    </row>
    <row r="185" spans="1:151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81"/>
        <v>0</v>
      </c>
      <c r="O185" s="366"/>
      <c r="P185" s="174"/>
      <c r="Q185" s="174"/>
      <c r="R185" s="174"/>
      <c r="S185" s="174"/>
      <c r="T185" s="367">
        <f t="shared" si="60"/>
        <v>0</v>
      </c>
      <c r="U185" s="172"/>
      <c r="V185" s="137"/>
      <c r="W185" s="137"/>
      <c r="X185" s="137"/>
      <c r="Y185" s="137">
        <v>85600</v>
      </c>
      <c r="Z185" s="138">
        <f t="shared" si="82"/>
        <v>85600</v>
      </c>
      <c r="AA185" s="160"/>
      <c r="AB185" s="146"/>
      <c r="AC185" s="146"/>
      <c r="AD185" s="146"/>
      <c r="AE185" s="146"/>
      <c r="AF185" s="138">
        <f t="shared" si="83"/>
        <v>0</v>
      </c>
      <c r="AG185" s="160"/>
      <c r="AH185" s="146"/>
      <c r="AI185" s="146"/>
      <c r="AJ185" s="146"/>
      <c r="AK185" s="146"/>
      <c r="AL185" s="138">
        <f t="shared" si="61"/>
        <v>0</v>
      </c>
      <c r="AM185" s="160"/>
      <c r="AN185" s="146"/>
      <c r="AO185" s="146"/>
      <c r="AP185" s="146"/>
      <c r="AQ185" s="146"/>
      <c r="AR185" s="138">
        <f t="shared" si="62"/>
        <v>0</v>
      </c>
      <c r="AS185" s="205"/>
      <c r="AT185" s="146"/>
      <c r="AU185" s="146"/>
      <c r="AV185" s="146"/>
      <c r="AW185" s="146"/>
      <c r="AX185" s="138">
        <f t="shared" si="63"/>
        <v>0</v>
      </c>
      <c r="AY185" s="160"/>
      <c r="AZ185" s="146"/>
      <c r="BA185" s="146"/>
      <c r="BB185" s="146"/>
      <c r="BC185" s="146"/>
      <c r="BD185" s="138">
        <f t="shared" si="64"/>
        <v>0</v>
      </c>
      <c r="BE185" s="160"/>
      <c r="BF185" s="146"/>
      <c r="BG185" s="146"/>
      <c r="BH185" s="146"/>
      <c r="BI185" s="146"/>
      <c r="BJ185" s="138">
        <f t="shared" si="84"/>
        <v>0</v>
      </c>
      <c r="BK185" s="160"/>
      <c r="BL185" s="146"/>
      <c r="BM185" s="146"/>
      <c r="BN185" s="146"/>
      <c r="BO185" s="146"/>
      <c r="BP185" s="138">
        <f t="shared" si="65"/>
        <v>0</v>
      </c>
      <c r="BQ185" s="160"/>
      <c r="BR185" s="146"/>
      <c r="BS185" s="146"/>
      <c r="BT185" s="146"/>
      <c r="BU185" s="146"/>
      <c r="BV185" s="138">
        <f t="shared" si="85"/>
        <v>0</v>
      </c>
      <c r="BW185" s="160"/>
      <c r="BX185" s="146"/>
      <c r="BY185" s="146"/>
      <c r="BZ185" s="146"/>
      <c r="CA185" s="146"/>
      <c r="CB185" s="138">
        <f t="shared" si="66"/>
        <v>0</v>
      </c>
      <c r="CC185" s="160"/>
      <c r="CD185" s="146"/>
      <c r="CE185" s="146"/>
      <c r="CF185" s="146"/>
      <c r="CG185" s="146"/>
      <c r="CH185" s="138">
        <f t="shared" si="80"/>
        <v>0</v>
      </c>
      <c r="CI185" s="160"/>
      <c r="CJ185" s="146"/>
      <c r="CK185" s="146"/>
      <c r="CL185" s="146"/>
      <c r="CM185" s="146"/>
      <c r="CN185" s="138">
        <f t="shared" si="67"/>
        <v>0</v>
      </c>
      <c r="CO185" s="172"/>
      <c r="CP185" s="137"/>
      <c r="CQ185" s="137"/>
      <c r="CR185" s="137"/>
      <c r="CS185" s="137"/>
      <c r="CT185" s="138">
        <f t="shared" si="86"/>
        <v>0</v>
      </c>
      <c r="CU185" s="160"/>
      <c r="CV185" s="146"/>
      <c r="CW185" s="146"/>
      <c r="CX185" s="146"/>
      <c r="CY185" s="146"/>
      <c r="CZ185" s="138">
        <f t="shared" si="68"/>
        <v>0</v>
      </c>
      <c r="DA185" s="172">
        <f t="shared" si="69"/>
        <v>0</v>
      </c>
      <c r="DB185" s="137">
        <f t="shared" si="70"/>
        <v>0</v>
      </c>
      <c r="DC185" s="137">
        <f t="shared" si="71"/>
        <v>0</v>
      </c>
      <c r="DD185" s="137">
        <f t="shared" si="72"/>
        <v>0</v>
      </c>
      <c r="DE185" s="137">
        <f t="shared" si="73"/>
        <v>85600</v>
      </c>
      <c r="DF185" s="173">
        <f t="shared" si="74"/>
        <v>85600</v>
      </c>
      <c r="DG185" s="172">
        <f t="shared" si="75"/>
        <v>0</v>
      </c>
      <c r="DH185" s="137">
        <f t="shared" si="76"/>
        <v>0</v>
      </c>
      <c r="DI185" s="137">
        <f t="shared" si="77"/>
        <v>0</v>
      </c>
      <c r="DJ185" s="137">
        <f t="shared" si="78"/>
        <v>0</v>
      </c>
      <c r="DK185" s="137">
        <f t="shared" si="79"/>
        <v>0</v>
      </c>
      <c r="DL185" s="173">
        <f t="shared" si="87"/>
        <v>0</v>
      </c>
      <c r="DM185" s="140"/>
      <c r="DN185" s="220"/>
      <c r="DO185" s="220"/>
      <c r="DP185" s="220"/>
      <c r="DQ185" s="140"/>
      <c r="DR185" s="141"/>
      <c r="DS185" s="142"/>
      <c r="DT185" s="146"/>
      <c r="DU185" s="142"/>
      <c r="DV185" s="144"/>
      <c r="DW185" s="145"/>
      <c r="DX185" s="142"/>
      <c r="DY185" s="144"/>
      <c r="EA185" s="172"/>
      <c r="EB185" s="137"/>
      <c r="EC185" s="137"/>
      <c r="ED185" s="512"/>
      <c r="EE185" s="513"/>
      <c r="EG185" s="495"/>
      <c r="EH185" s="76"/>
      <c r="EI185" s="466"/>
      <c r="EJ185" s="76"/>
      <c r="EK185" s="500"/>
      <c r="EL185" s="81"/>
      <c r="EM185" s="76"/>
      <c r="EN185" s="76"/>
      <c r="EO185" s="76"/>
      <c r="EP185" s="496"/>
      <c r="EQ185" s="81"/>
      <c r="ER185" s="76"/>
      <c r="ES185" s="76"/>
      <c r="ET185" s="76"/>
      <c r="EU185" s="496"/>
    </row>
    <row r="186" spans="1:151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81"/>
        <v>0</v>
      </c>
      <c r="O186" s="366"/>
      <c r="P186" s="174"/>
      <c r="Q186" s="174"/>
      <c r="R186" s="174"/>
      <c r="S186" s="174"/>
      <c r="T186" s="367">
        <f t="shared" si="60"/>
        <v>0</v>
      </c>
      <c r="U186" s="172"/>
      <c r="V186" s="137"/>
      <c r="W186" s="137"/>
      <c r="X186" s="137"/>
      <c r="Y186" s="137">
        <v>92000</v>
      </c>
      <c r="Z186" s="138">
        <f t="shared" si="82"/>
        <v>92000</v>
      </c>
      <c r="AA186" s="160"/>
      <c r="AB186" s="146"/>
      <c r="AC186" s="146"/>
      <c r="AD186" s="146"/>
      <c r="AE186" s="146"/>
      <c r="AF186" s="138">
        <f t="shared" si="83"/>
        <v>0</v>
      </c>
      <c r="AG186" s="160"/>
      <c r="AH186" s="146"/>
      <c r="AI186" s="146"/>
      <c r="AJ186" s="146"/>
      <c r="AK186" s="146"/>
      <c r="AL186" s="138">
        <f t="shared" si="61"/>
        <v>0</v>
      </c>
      <c r="AM186" s="160"/>
      <c r="AN186" s="146"/>
      <c r="AO186" s="146"/>
      <c r="AP186" s="146"/>
      <c r="AQ186" s="146"/>
      <c r="AR186" s="138">
        <f t="shared" si="62"/>
        <v>0</v>
      </c>
      <c r="AS186" s="205"/>
      <c r="AT186" s="146"/>
      <c r="AU186" s="146"/>
      <c r="AV186" s="146"/>
      <c r="AW186" s="146"/>
      <c r="AX186" s="138">
        <f t="shared" si="63"/>
        <v>0</v>
      </c>
      <c r="AY186" s="160"/>
      <c r="AZ186" s="146"/>
      <c r="BA186" s="146"/>
      <c r="BB186" s="146"/>
      <c r="BC186" s="146"/>
      <c r="BD186" s="138">
        <f t="shared" si="64"/>
        <v>0</v>
      </c>
      <c r="BE186" s="160"/>
      <c r="BF186" s="146"/>
      <c r="BG186" s="146"/>
      <c r="BH186" s="146"/>
      <c r="BI186" s="146"/>
      <c r="BJ186" s="138">
        <f t="shared" si="84"/>
        <v>0</v>
      </c>
      <c r="BK186" s="160"/>
      <c r="BL186" s="146"/>
      <c r="BM186" s="146"/>
      <c r="BN186" s="146"/>
      <c r="BO186" s="146"/>
      <c r="BP186" s="138">
        <f t="shared" si="65"/>
        <v>0</v>
      </c>
      <c r="BQ186" s="160"/>
      <c r="BR186" s="146"/>
      <c r="BS186" s="146"/>
      <c r="BT186" s="146"/>
      <c r="BU186" s="146"/>
      <c r="BV186" s="138">
        <f t="shared" si="85"/>
        <v>0</v>
      </c>
      <c r="BW186" s="160"/>
      <c r="BX186" s="146"/>
      <c r="BY186" s="146"/>
      <c r="BZ186" s="146"/>
      <c r="CA186" s="146"/>
      <c r="CB186" s="138">
        <f t="shared" si="66"/>
        <v>0</v>
      </c>
      <c r="CC186" s="160"/>
      <c r="CD186" s="146"/>
      <c r="CE186" s="146"/>
      <c r="CF186" s="146"/>
      <c r="CG186" s="146"/>
      <c r="CH186" s="138">
        <f t="shared" si="80"/>
        <v>0</v>
      </c>
      <c r="CI186" s="160"/>
      <c r="CJ186" s="146"/>
      <c r="CK186" s="146"/>
      <c r="CL186" s="146"/>
      <c r="CM186" s="146"/>
      <c r="CN186" s="138">
        <f t="shared" si="67"/>
        <v>0</v>
      </c>
      <c r="CO186" s="172"/>
      <c r="CP186" s="137"/>
      <c r="CQ186" s="137"/>
      <c r="CR186" s="137"/>
      <c r="CS186" s="137"/>
      <c r="CT186" s="138">
        <f t="shared" si="86"/>
        <v>0</v>
      </c>
      <c r="CU186" s="160"/>
      <c r="CV186" s="146"/>
      <c r="CW186" s="146"/>
      <c r="CX186" s="146"/>
      <c r="CY186" s="146"/>
      <c r="CZ186" s="138">
        <f t="shared" si="68"/>
        <v>0</v>
      </c>
      <c r="DA186" s="172">
        <f t="shared" si="69"/>
        <v>0</v>
      </c>
      <c r="DB186" s="137">
        <f t="shared" si="70"/>
        <v>0</v>
      </c>
      <c r="DC186" s="137">
        <f t="shared" si="71"/>
        <v>0</v>
      </c>
      <c r="DD186" s="137">
        <f t="shared" si="72"/>
        <v>0</v>
      </c>
      <c r="DE186" s="137">
        <f t="shared" si="73"/>
        <v>92000</v>
      </c>
      <c r="DF186" s="173">
        <f t="shared" si="74"/>
        <v>92000</v>
      </c>
      <c r="DG186" s="172">
        <f t="shared" si="75"/>
        <v>0</v>
      </c>
      <c r="DH186" s="137">
        <f t="shared" si="76"/>
        <v>0</v>
      </c>
      <c r="DI186" s="137">
        <f t="shared" si="77"/>
        <v>0</v>
      </c>
      <c r="DJ186" s="137">
        <f t="shared" si="78"/>
        <v>0</v>
      </c>
      <c r="DK186" s="137">
        <f t="shared" si="79"/>
        <v>0</v>
      </c>
      <c r="DL186" s="173">
        <f t="shared" si="87"/>
        <v>0</v>
      </c>
      <c r="DM186" s="140"/>
      <c r="DN186" s="220"/>
      <c r="DO186" s="220"/>
      <c r="DP186" s="220"/>
      <c r="DQ186" s="140"/>
      <c r="DR186" s="141"/>
      <c r="DS186" s="142"/>
      <c r="DT186" s="146"/>
      <c r="DU186" s="142"/>
      <c r="DV186" s="144"/>
      <c r="DW186" s="145">
        <v>2079</v>
      </c>
      <c r="DX186" s="142" t="s">
        <v>5143</v>
      </c>
      <c r="DY186" s="144">
        <v>44655</v>
      </c>
      <c r="EA186" s="172"/>
      <c r="EB186" s="137"/>
      <c r="EC186" s="137"/>
      <c r="ED186" s="512"/>
      <c r="EE186" s="513"/>
      <c r="EG186" s="495"/>
      <c r="EH186" s="76"/>
      <c r="EI186" s="466"/>
      <c r="EJ186" s="76"/>
      <c r="EK186" s="500"/>
      <c r="EL186" s="81"/>
      <c r="EM186" s="76"/>
      <c r="EN186" s="76"/>
      <c r="EO186" s="76"/>
      <c r="EP186" s="496"/>
      <c r="EQ186" s="81"/>
      <c r="ER186" s="76"/>
      <c r="ES186" s="76"/>
      <c r="ET186" s="76"/>
      <c r="EU186" s="496"/>
    </row>
    <row r="187" spans="1:151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81"/>
        <v>0</v>
      </c>
      <c r="O187" s="366"/>
      <c r="P187" s="174"/>
      <c r="Q187" s="174"/>
      <c r="R187" s="174"/>
      <c r="S187" s="174"/>
      <c r="T187" s="367">
        <f t="shared" si="60"/>
        <v>0</v>
      </c>
      <c r="U187" s="172"/>
      <c r="V187" s="137"/>
      <c r="W187" s="137"/>
      <c r="X187" s="137"/>
      <c r="Y187" s="137">
        <v>64000</v>
      </c>
      <c r="Z187" s="138">
        <f t="shared" si="82"/>
        <v>64000</v>
      </c>
      <c r="AA187" s="160"/>
      <c r="AB187" s="146"/>
      <c r="AC187" s="146"/>
      <c r="AD187" s="146"/>
      <c r="AE187" s="146"/>
      <c r="AF187" s="138">
        <f t="shared" si="83"/>
        <v>0</v>
      </c>
      <c r="AG187" s="160"/>
      <c r="AH187" s="146"/>
      <c r="AI187" s="146"/>
      <c r="AJ187" s="146"/>
      <c r="AK187" s="146"/>
      <c r="AL187" s="138">
        <f t="shared" si="61"/>
        <v>0</v>
      </c>
      <c r="AM187" s="160"/>
      <c r="AN187" s="146"/>
      <c r="AO187" s="146"/>
      <c r="AP187" s="146"/>
      <c r="AQ187" s="146"/>
      <c r="AR187" s="138">
        <f t="shared" si="62"/>
        <v>0</v>
      </c>
      <c r="AS187" s="205"/>
      <c r="AT187" s="146"/>
      <c r="AU187" s="146"/>
      <c r="AV187" s="146"/>
      <c r="AW187" s="146"/>
      <c r="AX187" s="138">
        <f t="shared" si="63"/>
        <v>0</v>
      </c>
      <c r="AY187" s="160"/>
      <c r="AZ187" s="146"/>
      <c r="BA187" s="146"/>
      <c r="BB187" s="146"/>
      <c r="BC187" s="146"/>
      <c r="BD187" s="138">
        <f t="shared" si="64"/>
        <v>0</v>
      </c>
      <c r="BE187" s="160"/>
      <c r="BF187" s="146"/>
      <c r="BG187" s="146"/>
      <c r="BH187" s="146"/>
      <c r="BI187" s="146"/>
      <c r="BJ187" s="138">
        <f t="shared" si="84"/>
        <v>0</v>
      </c>
      <c r="BK187" s="160"/>
      <c r="BL187" s="146"/>
      <c r="BM187" s="146"/>
      <c r="BN187" s="146"/>
      <c r="BO187" s="146"/>
      <c r="BP187" s="138">
        <f t="shared" si="65"/>
        <v>0</v>
      </c>
      <c r="BQ187" s="160"/>
      <c r="BR187" s="146"/>
      <c r="BS187" s="146"/>
      <c r="BT187" s="146"/>
      <c r="BU187" s="146"/>
      <c r="BV187" s="138">
        <f t="shared" si="85"/>
        <v>0</v>
      </c>
      <c r="BW187" s="160"/>
      <c r="BX187" s="146"/>
      <c r="BY187" s="146"/>
      <c r="BZ187" s="146"/>
      <c r="CA187" s="146"/>
      <c r="CB187" s="138">
        <f t="shared" si="66"/>
        <v>0</v>
      </c>
      <c r="CC187" s="160"/>
      <c r="CD187" s="146"/>
      <c r="CE187" s="146"/>
      <c r="CF187" s="146"/>
      <c r="CG187" s="146"/>
      <c r="CH187" s="138">
        <f t="shared" si="80"/>
        <v>0</v>
      </c>
      <c r="CI187" s="160"/>
      <c r="CJ187" s="146"/>
      <c r="CK187" s="146"/>
      <c r="CL187" s="146"/>
      <c r="CM187" s="146"/>
      <c r="CN187" s="138">
        <f t="shared" si="67"/>
        <v>0</v>
      </c>
      <c r="CO187" s="172"/>
      <c r="CP187" s="137"/>
      <c r="CQ187" s="137"/>
      <c r="CR187" s="137"/>
      <c r="CS187" s="137"/>
      <c r="CT187" s="138">
        <f t="shared" si="86"/>
        <v>0</v>
      </c>
      <c r="CU187" s="160"/>
      <c r="CV187" s="146"/>
      <c r="CW187" s="146"/>
      <c r="CX187" s="146"/>
      <c r="CY187" s="146"/>
      <c r="CZ187" s="138">
        <f t="shared" si="68"/>
        <v>0</v>
      </c>
      <c r="DA187" s="172">
        <f t="shared" si="69"/>
        <v>0</v>
      </c>
      <c r="DB187" s="137">
        <f t="shared" si="70"/>
        <v>0</v>
      </c>
      <c r="DC187" s="137">
        <f t="shared" si="71"/>
        <v>0</v>
      </c>
      <c r="DD187" s="137">
        <f t="shared" si="72"/>
        <v>0</v>
      </c>
      <c r="DE187" s="137">
        <f t="shared" si="73"/>
        <v>64000</v>
      </c>
      <c r="DF187" s="173">
        <f t="shared" si="74"/>
        <v>64000</v>
      </c>
      <c r="DG187" s="172">
        <f t="shared" si="75"/>
        <v>0</v>
      </c>
      <c r="DH187" s="137">
        <f t="shared" si="76"/>
        <v>0</v>
      </c>
      <c r="DI187" s="137">
        <f t="shared" si="77"/>
        <v>0</v>
      </c>
      <c r="DJ187" s="137">
        <f t="shared" si="78"/>
        <v>0</v>
      </c>
      <c r="DK187" s="137">
        <f t="shared" si="79"/>
        <v>0</v>
      </c>
      <c r="DL187" s="173">
        <f t="shared" si="87"/>
        <v>0</v>
      </c>
      <c r="DM187" s="140"/>
      <c r="DN187" s="220"/>
      <c r="DO187" s="220"/>
      <c r="DP187" s="220"/>
      <c r="DQ187" s="140"/>
      <c r="DR187" s="141"/>
      <c r="DS187" s="142"/>
      <c r="DT187" s="146"/>
      <c r="DU187" s="142"/>
      <c r="DV187" s="144"/>
      <c r="DW187" s="145"/>
      <c r="DX187" s="142"/>
      <c r="DY187" s="144"/>
      <c r="EA187" s="172"/>
      <c r="EB187" s="137"/>
      <c r="EC187" s="137"/>
      <c r="ED187" s="512"/>
      <c r="EE187" s="513"/>
      <c r="EG187" s="495"/>
      <c r="EH187" s="76"/>
      <c r="EI187" s="466"/>
      <c r="EJ187" s="76"/>
      <c r="EK187" s="500"/>
      <c r="EL187" s="81"/>
      <c r="EM187" s="76"/>
      <c r="EN187" s="76"/>
      <c r="EO187" s="76"/>
      <c r="EP187" s="496"/>
      <c r="EQ187" s="81"/>
      <c r="ER187" s="76"/>
      <c r="ES187" s="76"/>
      <c r="ET187" s="76"/>
      <c r="EU187" s="496"/>
    </row>
    <row r="188" spans="1:151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81"/>
        <v>0</v>
      </c>
      <c r="O188" s="366"/>
      <c r="P188" s="174"/>
      <c r="Q188" s="174"/>
      <c r="R188" s="174"/>
      <c r="S188" s="174"/>
      <c r="T188" s="367">
        <f t="shared" si="60"/>
        <v>0</v>
      </c>
      <c r="U188" s="172"/>
      <c r="V188" s="137"/>
      <c r="W188" s="137"/>
      <c r="X188" s="137"/>
      <c r="Y188" s="137">
        <v>80000</v>
      </c>
      <c r="Z188" s="138">
        <f t="shared" si="82"/>
        <v>80000</v>
      </c>
      <c r="AA188" s="160"/>
      <c r="AB188" s="146"/>
      <c r="AC188" s="146"/>
      <c r="AD188" s="146"/>
      <c r="AE188" s="146"/>
      <c r="AF188" s="138">
        <f t="shared" si="83"/>
        <v>0</v>
      </c>
      <c r="AG188" s="160"/>
      <c r="AH188" s="146"/>
      <c r="AI188" s="146"/>
      <c r="AJ188" s="146"/>
      <c r="AK188" s="146"/>
      <c r="AL188" s="138">
        <f t="shared" si="61"/>
        <v>0</v>
      </c>
      <c r="AM188" s="160"/>
      <c r="AN188" s="146"/>
      <c r="AO188" s="146"/>
      <c r="AP188" s="146"/>
      <c r="AQ188" s="146"/>
      <c r="AR188" s="138">
        <f t="shared" si="62"/>
        <v>0</v>
      </c>
      <c r="AS188" s="205"/>
      <c r="AT188" s="146"/>
      <c r="AU188" s="146"/>
      <c r="AV188" s="146"/>
      <c r="AW188" s="146"/>
      <c r="AX188" s="138">
        <f t="shared" si="63"/>
        <v>0</v>
      </c>
      <c r="AY188" s="160"/>
      <c r="AZ188" s="146"/>
      <c r="BA188" s="146"/>
      <c r="BB188" s="146"/>
      <c r="BC188" s="146"/>
      <c r="BD188" s="138">
        <f t="shared" si="64"/>
        <v>0</v>
      </c>
      <c r="BE188" s="160"/>
      <c r="BF188" s="146"/>
      <c r="BG188" s="146"/>
      <c r="BH188" s="146"/>
      <c r="BI188" s="146"/>
      <c r="BJ188" s="138">
        <f t="shared" si="84"/>
        <v>0</v>
      </c>
      <c r="BK188" s="160"/>
      <c r="BL188" s="146"/>
      <c r="BM188" s="146"/>
      <c r="BN188" s="146"/>
      <c r="BO188" s="146"/>
      <c r="BP188" s="138">
        <f t="shared" si="65"/>
        <v>0</v>
      </c>
      <c r="BQ188" s="160"/>
      <c r="BR188" s="146"/>
      <c r="BS188" s="146"/>
      <c r="BT188" s="146"/>
      <c r="BU188" s="146"/>
      <c r="BV188" s="138">
        <f t="shared" si="85"/>
        <v>0</v>
      </c>
      <c r="BW188" s="160"/>
      <c r="BX188" s="146"/>
      <c r="BY188" s="146"/>
      <c r="BZ188" s="146"/>
      <c r="CA188" s="146"/>
      <c r="CB188" s="138">
        <f t="shared" si="66"/>
        <v>0</v>
      </c>
      <c r="CC188" s="160"/>
      <c r="CD188" s="146"/>
      <c r="CE188" s="146"/>
      <c r="CF188" s="146"/>
      <c r="CG188" s="146"/>
      <c r="CH188" s="138">
        <f t="shared" si="80"/>
        <v>0</v>
      </c>
      <c r="CI188" s="160"/>
      <c r="CJ188" s="146"/>
      <c r="CK188" s="146"/>
      <c r="CL188" s="146"/>
      <c r="CM188" s="146"/>
      <c r="CN188" s="138">
        <f t="shared" si="67"/>
        <v>0</v>
      </c>
      <c r="CO188" s="172"/>
      <c r="CP188" s="137"/>
      <c r="CQ188" s="137"/>
      <c r="CR188" s="137"/>
      <c r="CS188" s="137"/>
      <c r="CT188" s="138">
        <f t="shared" si="86"/>
        <v>0</v>
      </c>
      <c r="CU188" s="160"/>
      <c r="CV188" s="146"/>
      <c r="CW188" s="146"/>
      <c r="CX188" s="146"/>
      <c r="CY188" s="146"/>
      <c r="CZ188" s="138">
        <f t="shared" si="68"/>
        <v>0</v>
      </c>
      <c r="DA188" s="172">
        <f t="shared" si="69"/>
        <v>0</v>
      </c>
      <c r="DB188" s="137">
        <f t="shared" si="70"/>
        <v>0</v>
      </c>
      <c r="DC188" s="137">
        <f t="shared" si="71"/>
        <v>0</v>
      </c>
      <c r="DD188" s="137">
        <f t="shared" si="72"/>
        <v>0</v>
      </c>
      <c r="DE188" s="137">
        <f t="shared" si="73"/>
        <v>80000</v>
      </c>
      <c r="DF188" s="173">
        <f t="shared" si="74"/>
        <v>80000</v>
      </c>
      <c r="DG188" s="172">
        <f t="shared" si="75"/>
        <v>0</v>
      </c>
      <c r="DH188" s="137">
        <f t="shared" si="76"/>
        <v>0</v>
      </c>
      <c r="DI188" s="137">
        <f t="shared" si="77"/>
        <v>0</v>
      </c>
      <c r="DJ188" s="137">
        <f t="shared" si="78"/>
        <v>0</v>
      </c>
      <c r="DK188" s="137">
        <f t="shared" si="79"/>
        <v>0</v>
      </c>
      <c r="DL188" s="173">
        <f t="shared" si="87"/>
        <v>0</v>
      </c>
      <c r="DM188" s="140"/>
      <c r="DN188" s="220"/>
      <c r="DO188" s="220"/>
      <c r="DP188" s="220"/>
      <c r="DQ188" s="140"/>
      <c r="DR188" s="141"/>
      <c r="DS188" s="142"/>
      <c r="DT188" s="146"/>
      <c r="DU188" s="142"/>
      <c r="DV188" s="144"/>
      <c r="DW188" s="145">
        <v>34800</v>
      </c>
      <c r="DX188" s="142" t="s">
        <v>5422</v>
      </c>
      <c r="DY188" s="144">
        <v>44741</v>
      </c>
      <c r="EA188" s="172"/>
      <c r="EB188" s="137"/>
      <c r="EC188" s="137"/>
      <c r="ED188" s="512"/>
      <c r="EE188" s="513"/>
      <c r="EG188" s="495"/>
      <c r="EH188" s="76"/>
      <c r="EI188" s="466"/>
      <c r="EJ188" s="76"/>
      <c r="EK188" s="500"/>
      <c r="EL188" s="81"/>
      <c r="EM188" s="76"/>
      <c r="EN188" s="76"/>
      <c r="EO188" s="76"/>
      <c r="EP188" s="496"/>
      <c r="EQ188" s="81"/>
      <c r="ER188" s="76"/>
      <c r="ES188" s="76"/>
      <c r="ET188" s="76"/>
      <c r="EU188" s="496"/>
    </row>
    <row r="189" spans="1:151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81"/>
        <v>0</v>
      </c>
      <c r="O189" s="366"/>
      <c r="P189" s="174"/>
      <c r="Q189" s="174"/>
      <c r="R189" s="174"/>
      <c r="S189" s="174"/>
      <c r="T189" s="367">
        <f t="shared" si="60"/>
        <v>0</v>
      </c>
      <c r="U189" s="172"/>
      <c r="V189" s="137"/>
      <c r="W189" s="137"/>
      <c r="X189" s="137"/>
      <c r="Y189" s="137">
        <v>48000</v>
      </c>
      <c r="Z189" s="138">
        <f t="shared" si="82"/>
        <v>48000</v>
      </c>
      <c r="AA189" s="160"/>
      <c r="AB189" s="146"/>
      <c r="AC189" s="146"/>
      <c r="AD189" s="146"/>
      <c r="AE189" s="146"/>
      <c r="AF189" s="138">
        <f t="shared" si="83"/>
        <v>0</v>
      </c>
      <c r="AG189" s="160"/>
      <c r="AH189" s="146"/>
      <c r="AI189" s="146"/>
      <c r="AJ189" s="146"/>
      <c r="AK189" s="146"/>
      <c r="AL189" s="138">
        <f t="shared" si="61"/>
        <v>0</v>
      </c>
      <c r="AM189" s="160"/>
      <c r="AN189" s="146"/>
      <c r="AO189" s="146"/>
      <c r="AP189" s="146"/>
      <c r="AQ189" s="146"/>
      <c r="AR189" s="138">
        <f t="shared" si="62"/>
        <v>0</v>
      </c>
      <c r="AS189" s="205"/>
      <c r="AT189" s="146"/>
      <c r="AU189" s="146"/>
      <c r="AV189" s="146"/>
      <c r="AW189" s="146"/>
      <c r="AX189" s="138">
        <f t="shared" si="63"/>
        <v>0</v>
      </c>
      <c r="AY189" s="160"/>
      <c r="AZ189" s="146"/>
      <c r="BA189" s="146"/>
      <c r="BB189" s="146"/>
      <c r="BC189" s="146"/>
      <c r="BD189" s="138">
        <f t="shared" si="64"/>
        <v>0</v>
      </c>
      <c r="BE189" s="160"/>
      <c r="BF189" s="146"/>
      <c r="BG189" s="146"/>
      <c r="BH189" s="146"/>
      <c r="BI189" s="146"/>
      <c r="BJ189" s="138">
        <f t="shared" si="84"/>
        <v>0</v>
      </c>
      <c r="BK189" s="160"/>
      <c r="BL189" s="146"/>
      <c r="BM189" s="146"/>
      <c r="BN189" s="146"/>
      <c r="BO189" s="146"/>
      <c r="BP189" s="138">
        <f t="shared" si="65"/>
        <v>0</v>
      </c>
      <c r="BQ189" s="160"/>
      <c r="BR189" s="146"/>
      <c r="BS189" s="146"/>
      <c r="BT189" s="146"/>
      <c r="BU189" s="146"/>
      <c r="BV189" s="138">
        <f t="shared" si="85"/>
        <v>0</v>
      </c>
      <c r="BW189" s="160"/>
      <c r="BX189" s="146"/>
      <c r="BY189" s="146"/>
      <c r="BZ189" s="146"/>
      <c r="CA189" s="146"/>
      <c r="CB189" s="138">
        <f t="shared" si="66"/>
        <v>0</v>
      </c>
      <c r="CC189" s="160"/>
      <c r="CD189" s="146"/>
      <c r="CE189" s="146"/>
      <c r="CF189" s="146"/>
      <c r="CG189" s="146"/>
      <c r="CH189" s="138">
        <f t="shared" si="80"/>
        <v>0</v>
      </c>
      <c r="CI189" s="160"/>
      <c r="CJ189" s="146"/>
      <c r="CK189" s="146"/>
      <c r="CL189" s="146"/>
      <c r="CM189" s="146"/>
      <c r="CN189" s="138">
        <f t="shared" si="67"/>
        <v>0</v>
      </c>
      <c r="CO189" s="172"/>
      <c r="CP189" s="137"/>
      <c r="CQ189" s="137"/>
      <c r="CR189" s="137"/>
      <c r="CS189" s="137"/>
      <c r="CT189" s="138">
        <f t="shared" si="86"/>
        <v>0</v>
      </c>
      <c r="CU189" s="160"/>
      <c r="CV189" s="146"/>
      <c r="CW189" s="146"/>
      <c r="CX189" s="146"/>
      <c r="CY189" s="146"/>
      <c r="CZ189" s="138">
        <f t="shared" si="68"/>
        <v>0</v>
      </c>
      <c r="DA189" s="172">
        <f t="shared" si="69"/>
        <v>0</v>
      </c>
      <c r="DB189" s="137">
        <f t="shared" si="70"/>
        <v>0</v>
      </c>
      <c r="DC189" s="137">
        <f t="shared" si="71"/>
        <v>0</v>
      </c>
      <c r="DD189" s="137">
        <f t="shared" si="72"/>
        <v>0</v>
      </c>
      <c r="DE189" s="137">
        <f t="shared" si="73"/>
        <v>48000</v>
      </c>
      <c r="DF189" s="173">
        <f t="shared" si="74"/>
        <v>48000</v>
      </c>
      <c r="DG189" s="172">
        <f t="shared" si="75"/>
        <v>0</v>
      </c>
      <c r="DH189" s="137">
        <f t="shared" si="76"/>
        <v>0</v>
      </c>
      <c r="DI189" s="137">
        <f t="shared" si="77"/>
        <v>0</v>
      </c>
      <c r="DJ189" s="137">
        <f t="shared" si="78"/>
        <v>0</v>
      </c>
      <c r="DK189" s="137">
        <f t="shared" si="79"/>
        <v>0</v>
      </c>
      <c r="DL189" s="173">
        <f t="shared" si="87"/>
        <v>0</v>
      </c>
      <c r="DM189" s="140"/>
      <c r="DN189" s="220"/>
      <c r="DO189" s="220"/>
      <c r="DP189" s="220"/>
      <c r="DQ189" s="140"/>
      <c r="DR189" s="141"/>
      <c r="DS189" s="142"/>
      <c r="DT189" s="146"/>
      <c r="DU189" s="142"/>
      <c r="DV189" s="144"/>
      <c r="DW189" s="145"/>
      <c r="DX189" s="142"/>
      <c r="DY189" s="144"/>
      <c r="EA189" s="172"/>
      <c r="EB189" s="137"/>
      <c r="EC189" s="137"/>
      <c r="ED189" s="512"/>
      <c r="EE189" s="513"/>
      <c r="EG189" s="495"/>
      <c r="EH189" s="76"/>
      <c r="EI189" s="466"/>
      <c r="EJ189" s="76"/>
      <c r="EK189" s="500"/>
      <c r="EL189" s="81"/>
      <c r="EM189" s="76"/>
      <c r="EN189" s="76"/>
      <c r="EO189" s="76"/>
      <c r="EP189" s="496"/>
      <c r="EQ189" s="81"/>
      <c r="ER189" s="76"/>
      <c r="ES189" s="76"/>
      <c r="ET189" s="76"/>
      <c r="EU189" s="496"/>
    </row>
    <row r="190" spans="1:151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81"/>
        <v>0</v>
      </c>
      <c r="O190" s="366"/>
      <c r="P190" s="174"/>
      <c r="Q190" s="174"/>
      <c r="R190" s="174"/>
      <c r="S190" s="174"/>
      <c r="T190" s="367">
        <f t="shared" si="60"/>
        <v>0</v>
      </c>
      <c r="U190" s="172"/>
      <c r="V190" s="137"/>
      <c r="W190" s="137"/>
      <c r="X190" s="137"/>
      <c r="Y190" s="137">
        <v>48000</v>
      </c>
      <c r="Z190" s="138">
        <f t="shared" si="82"/>
        <v>48000</v>
      </c>
      <c r="AA190" s="160"/>
      <c r="AB190" s="146"/>
      <c r="AC190" s="146"/>
      <c r="AD190" s="146"/>
      <c r="AE190" s="146"/>
      <c r="AF190" s="138">
        <f t="shared" si="83"/>
        <v>0</v>
      </c>
      <c r="AG190" s="160"/>
      <c r="AH190" s="146"/>
      <c r="AI190" s="146"/>
      <c r="AJ190" s="146"/>
      <c r="AK190" s="146"/>
      <c r="AL190" s="138">
        <f t="shared" si="61"/>
        <v>0</v>
      </c>
      <c r="AM190" s="160"/>
      <c r="AN190" s="146"/>
      <c r="AO190" s="146"/>
      <c r="AP190" s="146"/>
      <c r="AQ190" s="146"/>
      <c r="AR190" s="138">
        <f t="shared" si="62"/>
        <v>0</v>
      </c>
      <c r="AS190" s="205"/>
      <c r="AT190" s="146"/>
      <c r="AU190" s="146"/>
      <c r="AV190" s="146"/>
      <c r="AW190" s="146"/>
      <c r="AX190" s="138">
        <f t="shared" si="63"/>
        <v>0</v>
      </c>
      <c r="AY190" s="160"/>
      <c r="AZ190" s="146"/>
      <c r="BA190" s="146"/>
      <c r="BB190" s="146"/>
      <c r="BC190" s="146"/>
      <c r="BD190" s="138">
        <f t="shared" si="64"/>
        <v>0</v>
      </c>
      <c r="BE190" s="160"/>
      <c r="BF190" s="146"/>
      <c r="BG190" s="146"/>
      <c r="BH190" s="146"/>
      <c r="BI190" s="146"/>
      <c r="BJ190" s="138">
        <f t="shared" si="84"/>
        <v>0</v>
      </c>
      <c r="BK190" s="160"/>
      <c r="BL190" s="146"/>
      <c r="BM190" s="146"/>
      <c r="BN190" s="146"/>
      <c r="BO190" s="146"/>
      <c r="BP190" s="138">
        <f t="shared" si="65"/>
        <v>0</v>
      </c>
      <c r="BQ190" s="160"/>
      <c r="BR190" s="146"/>
      <c r="BS190" s="146"/>
      <c r="BT190" s="146"/>
      <c r="BU190" s="146"/>
      <c r="BV190" s="138">
        <f t="shared" si="85"/>
        <v>0</v>
      </c>
      <c r="BW190" s="160"/>
      <c r="BX190" s="146"/>
      <c r="BY190" s="146"/>
      <c r="BZ190" s="146"/>
      <c r="CA190" s="146"/>
      <c r="CB190" s="138">
        <f t="shared" si="66"/>
        <v>0</v>
      </c>
      <c r="CC190" s="160"/>
      <c r="CD190" s="146"/>
      <c r="CE190" s="146"/>
      <c r="CF190" s="146"/>
      <c r="CG190" s="146"/>
      <c r="CH190" s="138">
        <f t="shared" si="80"/>
        <v>0</v>
      </c>
      <c r="CI190" s="160"/>
      <c r="CJ190" s="146"/>
      <c r="CK190" s="146"/>
      <c r="CL190" s="146"/>
      <c r="CM190" s="146"/>
      <c r="CN190" s="138">
        <f t="shared" si="67"/>
        <v>0</v>
      </c>
      <c r="CO190" s="172"/>
      <c r="CP190" s="137"/>
      <c r="CQ190" s="137"/>
      <c r="CR190" s="137"/>
      <c r="CS190" s="137"/>
      <c r="CT190" s="138">
        <f t="shared" si="86"/>
        <v>0</v>
      </c>
      <c r="CU190" s="160"/>
      <c r="CV190" s="146"/>
      <c r="CW190" s="146"/>
      <c r="CX190" s="146"/>
      <c r="CY190" s="146"/>
      <c r="CZ190" s="138">
        <f t="shared" si="68"/>
        <v>0</v>
      </c>
      <c r="DA190" s="172">
        <f t="shared" si="69"/>
        <v>0</v>
      </c>
      <c r="DB190" s="137">
        <f t="shared" si="70"/>
        <v>0</v>
      </c>
      <c r="DC190" s="137">
        <f t="shared" si="71"/>
        <v>0</v>
      </c>
      <c r="DD190" s="137">
        <f t="shared" si="72"/>
        <v>0</v>
      </c>
      <c r="DE190" s="137">
        <f t="shared" si="73"/>
        <v>48000</v>
      </c>
      <c r="DF190" s="173">
        <f t="shared" si="74"/>
        <v>48000</v>
      </c>
      <c r="DG190" s="172">
        <f t="shared" si="75"/>
        <v>0</v>
      </c>
      <c r="DH190" s="137">
        <f t="shared" si="76"/>
        <v>0</v>
      </c>
      <c r="DI190" s="137">
        <f t="shared" si="77"/>
        <v>0</v>
      </c>
      <c r="DJ190" s="137">
        <f t="shared" si="78"/>
        <v>0</v>
      </c>
      <c r="DK190" s="137">
        <f t="shared" si="79"/>
        <v>0</v>
      </c>
      <c r="DL190" s="173">
        <f t="shared" si="87"/>
        <v>0</v>
      </c>
      <c r="DM190" s="140"/>
      <c r="DN190" s="220"/>
      <c r="DO190" s="220"/>
      <c r="DP190" s="220"/>
      <c r="DQ190" s="140"/>
      <c r="DR190" s="141"/>
      <c r="DS190" s="142"/>
      <c r="DT190" s="146"/>
      <c r="DU190" s="142"/>
      <c r="DV190" s="144"/>
      <c r="DW190" s="145"/>
      <c r="DX190" s="142"/>
      <c r="DY190" s="144"/>
      <c r="EA190" s="172"/>
      <c r="EB190" s="137"/>
      <c r="EC190" s="137"/>
      <c r="ED190" s="512"/>
      <c r="EE190" s="513"/>
      <c r="EG190" s="495"/>
      <c r="EH190" s="76"/>
      <c r="EI190" s="466"/>
      <c r="EJ190" s="76"/>
      <c r="EK190" s="500"/>
      <c r="EL190" s="81"/>
      <c r="EM190" s="76"/>
      <c r="EN190" s="76"/>
      <c r="EO190" s="76"/>
      <c r="EP190" s="496"/>
      <c r="EQ190" s="81"/>
      <c r="ER190" s="76"/>
      <c r="ES190" s="76"/>
      <c r="ET190" s="76"/>
      <c r="EU190" s="496"/>
    </row>
    <row r="191" spans="1:151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81"/>
        <v>0</v>
      </c>
      <c r="O191" s="366"/>
      <c r="P191" s="174"/>
      <c r="Q191" s="174"/>
      <c r="R191" s="174"/>
      <c r="S191" s="174"/>
      <c r="T191" s="367">
        <f t="shared" si="60"/>
        <v>0</v>
      </c>
      <c r="U191" s="172"/>
      <c r="V191" s="137"/>
      <c r="W191" s="137"/>
      <c r="X191" s="137"/>
      <c r="Y191" s="137">
        <v>112000</v>
      </c>
      <c r="Z191" s="138">
        <f t="shared" si="82"/>
        <v>112000</v>
      </c>
      <c r="AA191" s="160"/>
      <c r="AB191" s="146"/>
      <c r="AC191" s="146"/>
      <c r="AD191" s="146"/>
      <c r="AE191" s="146"/>
      <c r="AF191" s="138">
        <f t="shared" si="83"/>
        <v>0</v>
      </c>
      <c r="AG191" s="160"/>
      <c r="AH191" s="146"/>
      <c r="AI191" s="146"/>
      <c r="AJ191" s="146"/>
      <c r="AK191" s="146"/>
      <c r="AL191" s="138">
        <f t="shared" si="61"/>
        <v>0</v>
      </c>
      <c r="AM191" s="160"/>
      <c r="AN191" s="146"/>
      <c r="AO191" s="146"/>
      <c r="AP191" s="146"/>
      <c r="AQ191" s="146"/>
      <c r="AR191" s="138">
        <f t="shared" si="62"/>
        <v>0</v>
      </c>
      <c r="AS191" s="205"/>
      <c r="AT191" s="146"/>
      <c r="AU191" s="146"/>
      <c r="AV191" s="146"/>
      <c r="AW191" s="146"/>
      <c r="AX191" s="138">
        <f t="shared" si="63"/>
        <v>0</v>
      </c>
      <c r="AY191" s="160"/>
      <c r="AZ191" s="146"/>
      <c r="BA191" s="146"/>
      <c r="BB191" s="146"/>
      <c r="BC191" s="146"/>
      <c r="BD191" s="138">
        <f t="shared" si="64"/>
        <v>0</v>
      </c>
      <c r="BE191" s="160"/>
      <c r="BF191" s="146"/>
      <c r="BG191" s="146"/>
      <c r="BH191" s="146"/>
      <c r="BI191" s="146"/>
      <c r="BJ191" s="138">
        <f t="shared" si="84"/>
        <v>0</v>
      </c>
      <c r="BK191" s="160"/>
      <c r="BL191" s="146"/>
      <c r="BM191" s="146"/>
      <c r="BN191" s="146"/>
      <c r="BO191" s="146"/>
      <c r="BP191" s="138">
        <f t="shared" si="65"/>
        <v>0</v>
      </c>
      <c r="BQ191" s="160"/>
      <c r="BR191" s="146"/>
      <c r="BS191" s="146"/>
      <c r="BT191" s="146"/>
      <c r="BU191" s="146"/>
      <c r="BV191" s="138">
        <f t="shared" si="85"/>
        <v>0</v>
      </c>
      <c r="BW191" s="160"/>
      <c r="BX191" s="146"/>
      <c r="BY191" s="146"/>
      <c r="BZ191" s="146"/>
      <c r="CA191" s="146"/>
      <c r="CB191" s="138">
        <f t="shared" si="66"/>
        <v>0</v>
      </c>
      <c r="CC191" s="160"/>
      <c r="CD191" s="146"/>
      <c r="CE191" s="146"/>
      <c r="CF191" s="146"/>
      <c r="CG191" s="146"/>
      <c r="CH191" s="138">
        <f t="shared" si="80"/>
        <v>0</v>
      </c>
      <c r="CI191" s="160"/>
      <c r="CJ191" s="146"/>
      <c r="CK191" s="146"/>
      <c r="CL191" s="146"/>
      <c r="CM191" s="146"/>
      <c r="CN191" s="138">
        <f t="shared" si="67"/>
        <v>0</v>
      </c>
      <c r="CO191" s="172"/>
      <c r="CP191" s="137"/>
      <c r="CQ191" s="137"/>
      <c r="CR191" s="137"/>
      <c r="CS191" s="137"/>
      <c r="CT191" s="138">
        <f t="shared" si="86"/>
        <v>0</v>
      </c>
      <c r="CU191" s="160"/>
      <c r="CV191" s="146"/>
      <c r="CW191" s="146"/>
      <c r="CX191" s="146"/>
      <c r="CY191" s="146"/>
      <c r="CZ191" s="138">
        <f t="shared" si="68"/>
        <v>0</v>
      </c>
      <c r="DA191" s="172">
        <f t="shared" si="69"/>
        <v>0</v>
      </c>
      <c r="DB191" s="137">
        <f t="shared" si="70"/>
        <v>0</v>
      </c>
      <c r="DC191" s="137">
        <f t="shared" si="71"/>
        <v>0</v>
      </c>
      <c r="DD191" s="137">
        <f t="shared" si="72"/>
        <v>0</v>
      </c>
      <c r="DE191" s="137">
        <f t="shared" si="73"/>
        <v>112000</v>
      </c>
      <c r="DF191" s="173">
        <f t="shared" si="74"/>
        <v>112000</v>
      </c>
      <c r="DG191" s="172">
        <f t="shared" si="75"/>
        <v>0</v>
      </c>
      <c r="DH191" s="137">
        <f t="shared" si="76"/>
        <v>0</v>
      </c>
      <c r="DI191" s="137">
        <f t="shared" si="77"/>
        <v>0</v>
      </c>
      <c r="DJ191" s="137">
        <f t="shared" si="78"/>
        <v>0</v>
      </c>
      <c r="DK191" s="137">
        <f t="shared" si="79"/>
        <v>0</v>
      </c>
      <c r="DL191" s="173">
        <f t="shared" si="87"/>
        <v>0</v>
      </c>
      <c r="DM191" s="140"/>
      <c r="DN191" s="220"/>
      <c r="DO191" s="220"/>
      <c r="DP191" s="220"/>
      <c r="DQ191" s="140"/>
      <c r="DR191" s="141"/>
      <c r="DS191" s="142"/>
      <c r="DT191" s="146"/>
      <c r="DU191" s="142"/>
      <c r="DV191" s="144"/>
      <c r="DW191" s="145"/>
      <c r="DX191" s="142"/>
      <c r="DY191" s="144"/>
      <c r="EA191" s="172"/>
      <c r="EB191" s="137"/>
      <c r="EC191" s="137"/>
      <c r="ED191" s="512"/>
      <c r="EE191" s="513"/>
      <c r="EG191" s="495"/>
      <c r="EH191" s="76"/>
      <c r="EI191" s="466"/>
      <c r="EJ191" s="76"/>
      <c r="EK191" s="500"/>
      <c r="EL191" s="81"/>
      <c r="EM191" s="76"/>
      <c r="EN191" s="76"/>
      <c r="EO191" s="76"/>
      <c r="EP191" s="496"/>
      <c r="EQ191" s="81"/>
      <c r="ER191" s="76"/>
      <c r="ES191" s="76"/>
      <c r="ET191" s="76"/>
      <c r="EU191" s="496"/>
    </row>
    <row r="192" spans="1:151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81"/>
        <v>0</v>
      </c>
      <c r="O192" s="366"/>
      <c r="P192" s="174"/>
      <c r="Q192" s="174"/>
      <c r="R192" s="174"/>
      <c r="S192" s="174"/>
      <c r="T192" s="367">
        <f t="shared" si="60"/>
        <v>0</v>
      </c>
      <c r="U192" s="172"/>
      <c r="V192" s="137"/>
      <c r="W192" s="137"/>
      <c r="X192" s="137"/>
      <c r="Y192" s="137">
        <v>68000</v>
      </c>
      <c r="Z192" s="138">
        <f t="shared" si="82"/>
        <v>68000</v>
      </c>
      <c r="AA192" s="160"/>
      <c r="AB192" s="146"/>
      <c r="AC192" s="146"/>
      <c r="AD192" s="146"/>
      <c r="AE192" s="146"/>
      <c r="AF192" s="138">
        <f t="shared" si="83"/>
        <v>0</v>
      </c>
      <c r="AG192" s="160"/>
      <c r="AH192" s="146"/>
      <c r="AI192" s="146"/>
      <c r="AJ192" s="146"/>
      <c r="AK192" s="146"/>
      <c r="AL192" s="138">
        <f t="shared" si="61"/>
        <v>0</v>
      </c>
      <c r="AM192" s="160"/>
      <c r="AN192" s="146"/>
      <c r="AO192" s="146"/>
      <c r="AP192" s="146"/>
      <c r="AQ192" s="146"/>
      <c r="AR192" s="138">
        <f t="shared" si="62"/>
        <v>0</v>
      </c>
      <c r="AS192" s="205"/>
      <c r="AT192" s="146"/>
      <c r="AU192" s="146"/>
      <c r="AV192" s="146"/>
      <c r="AW192" s="146"/>
      <c r="AX192" s="138">
        <f t="shared" si="63"/>
        <v>0</v>
      </c>
      <c r="AY192" s="160"/>
      <c r="AZ192" s="146"/>
      <c r="BA192" s="146"/>
      <c r="BB192" s="146"/>
      <c r="BC192" s="146"/>
      <c r="BD192" s="138">
        <f t="shared" si="64"/>
        <v>0</v>
      </c>
      <c r="BE192" s="160"/>
      <c r="BF192" s="146"/>
      <c r="BG192" s="146"/>
      <c r="BH192" s="146"/>
      <c r="BI192" s="146"/>
      <c r="BJ192" s="138">
        <f t="shared" si="84"/>
        <v>0</v>
      </c>
      <c r="BK192" s="160"/>
      <c r="BL192" s="146"/>
      <c r="BM192" s="146"/>
      <c r="BN192" s="146"/>
      <c r="BO192" s="146"/>
      <c r="BP192" s="138">
        <f t="shared" si="65"/>
        <v>0</v>
      </c>
      <c r="BQ192" s="160"/>
      <c r="BR192" s="146"/>
      <c r="BS192" s="146"/>
      <c r="BT192" s="146"/>
      <c r="BU192" s="146"/>
      <c r="BV192" s="138">
        <f t="shared" si="85"/>
        <v>0</v>
      </c>
      <c r="BW192" s="160"/>
      <c r="BX192" s="146"/>
      <c r="BY192" s="146"/>
      <c r="BZ192" s="146"/>
      <c r="CA192" s="146"/>
      <c r="CB192" s="138">
        <f t="shared" si="66"/>
        <v>0</v>
      </c>
      <c r="CC192" s="160"/>
      <c r="CD192" s="146"/>
      <c r="CE192" s="146"/>
      <c r="CF192" s="146"/>
      <c r="CG192" s="146"/>
      <c r="CH192" s="138">
        <f t="shared" si="80"/>
        <v>0</v>
      </c>
      <c r="CI192" s="160"/>
      <c r="CJ192" s="146"/>
      <c r="CK192" s="146"/>
      <c r="CL192" s="146"/>
      <c r="CM192" s="146"/>
      <c r="CN192" s="138">
        <f t="shared" si="67"/>
        <v>0</v>
      </c>
      <c r="CO192" s="172"/>
      <c r="CP192" s="137"/>
      <c r="CQ192" s="137"/>
      <c r="CR192" s="137"/>
      <c r="CS192" s="137"/>
      <c r="CT192" s="138">
        <f t="shared" si="86"/>
        <v>0</v>
      </c>
      <c r="CU192" s="160"/>
      <c r="CV192" s="146"/>
      <c r="CW192" s="146"/>
      <c r="CX192" s="146"/>
      <c r="CY192" s="146"/>
      <c r="CZ192" s="138">
        <f t="shared" si="68"/>
        <v>0</v>
      </c>
      <c r="DA192" s="172">
        <f t="shared" si="69"/>
        <v>0</v>
      </c>
      <c r="DB192" s="137">
        <f t="shared" si="70"/>
        <v>0</v>
      </c>
      <c r="DC192" s="137">
        <f t="shared" si="71"/>
        <v>0</v>
      </c>
      <c r="DD192" s="137">
        <f t="shared" si="72"/>
        <v>0</v>
      </c>
      <c r="DE192" s="137">
        <f t="shared" si="73"/>
        <v>68000</v>
      </c>
      <c r="DF192" s="173">
        <f t="shared" si="74"/>
        <v>68000</v>
      </c>
      <c r="DG192" s="172">
        <f t="shared" si="75"/>
        <v>0</v>
      </c>
      <c r="DH192" s="137">
        <f t="shared" si="76"/>
        <v>0</v>
      </c>
      <c r="DI192" s="137">
        <f t="shared" si="77"/>
        <v>0</v>
      </c>
      <c r="DJ192" s="137">
        <f t="shared" si="78"/>
        <v>0</v>
      </c>
      <c r="DK192" s="137">
        <f t="shared" si="79"/>
        <v>0</v>
      </c>
      <c r="DL192" s="173">
        <f t="shared" si="87"/>
        <v>0</v>
      </c>
      <c r="DM192" s="140"/>
      <c r="DN192" s="220"/>
      <c r="DO192" s="220"/>
      <c r="DP192" s="220"/>
      <c r="DQ192" s="140"/>
      <c r="DR192" s="141"/>
      <c r="DS192" s="142"/>
      <c r="DT192" s="146"/>
      <c r="DU192" s="142"/>
      <c r="DV192" s="144"/>
      <c r="DW192" s="145"/>
      <c r="DX192" s="142"/>
      <c r="DY192" s="144"/>
      <c r="EA192" s="172"/>
      <c r="EB192" s="137"/>
      <c r="EC192" s="137"/>
      <c r="ED192" s="512"/>
      <c r="EE192" s="513"/>
      <c r="EG192" s="495"/>
      <c r="EH192" s="76"/>
      <c r="EI192" s="466"/>
      <c r="EJ192" s="76"/>
      <c r="EK192" s="500"/>
      <c r="EL192" s="81"/>
      <c r="EM192" s="76"/>
      <c r="EN192" s="76"/>
      <c r="EO192" s="76"/>
      <c r="EP192" s="496"/>
      <c r="EQ192" s="81"/>
      <c r="ER192" s="76"/>
      <c r="ES192" s="76"/>
      <c r="ET192" s="76"/>
      <c r="EU192" s="496"/>
    </row>
    <row r="193" spans="1:151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3654</v>
      </c>
      <c r="I193" s="366"/>
      <c r="J193" s="174"/>
      <c r="K193" s="174"/>
      <c r="L193" s="174"/>
      <c r="M193" s="174"/>
      <c r="N193" s="367">
        <f t="shared" si="81"/>
        <v>0</v>
      </c>
      <c r="O193" s="366"/>
      <c r="P193" s="174"/>
      <c r="Q193" s="174"/>
      <c r="R193" s="174"/>
      <c r="S193" s="174"/>
      <c r="T193" s="367">
        <f t="shared" si="60"/>
        <v>0</v>
      </c>
      <c r="U193" s="172"/>
      <c r="V193" s="137"/>
      <c r="W193" s="137"/>
      <c r="X193" s="137"/>
      <c r="Y193" s="137">
        <v>52800</v>
      </c>
      <c r="Z193" s="138">
        <f t="shared" si="82"/>
        <v>52800</v>
      </c>
      <c r="AA193" s="160"/>
      <c r="AB193" s="146"/>
      <c r="AC193" s="146"/>
      <c r="AD193" s="146"/>
      <c r="AE193" s="146"/>
      <c r="AF193" s="138">
        <f t="shared" si="83"/>
        <v>0</v>
      </c>
      <c r="AG193" s="160"/>
      <c r="AH193" s="146"/>
      <c r="AI193" s="146"/>
      <c r="AJ193" s="146"/>
      <c r="AK193" s="146"/>
      <c r="AL193" s="138">
        <f t="shared" si="61"/>
        <v>0</v>
      </c>
      <c r="AM193" s="160"/>
      <c r="AN193" s="146"/>
      <c r="AO193" s="146"/>
      <c r="AP193" s="146"/>
      <c r="AQ193" s="146"/>
      <c r="AR193" s="138">
        <f t="shared" si="62"/>
        <v>0</v>
      </c>
      <c r="AS193" s="205"/>
      <c r="AT193" s="146"/>
      <c r="AU193" s="146"/>
      <c r="AV193" s="146"/>
      <c r="AW193" s="146"/>
      <c r="AX193" s="138">
        <f t="shared" si="63"/>
        <v>0</v>
      </c>
      <c r="AY193" s="160"/>
      <c r="AZ193" s="146"/>
      <c r="BA193" s="146"/>
      <c r="BB193" s="146"/>
      <c r="BC193" s="146"/>
      <c r="BD193" s="138">
        <f t="shared" si="64"/>
        <v>0</v>
      </c>
      <c r="BE193" s="160"/>
      <c r="BF193" s="146"/>
      <c r="BG193" s="146"/>
      <c r="BH193" s="146"/>
      <c r="BI193" s="146"/>
      <c r="BJ193" s="138">
        <f t="shared" si="84"/>
        <v>0</v>
      </c>
      <c r="BK193" s="160"/>
      <c r="BL193" s="146"/>
      <c r="BM193" s="146"/>
      <c r="BN193" s="146"/>
      <c r="BO193" s="146"/>
      <c r="BP193" s="138">
        <f t="shared" si="65"/>
        <v>0</v>
      </c>
      <c r="BQ193" s="160"/>
      <c r="BR193" s="146"/>
      <c r="BS193" s="146"/>
      <c r="BT193" s="146"/>
      <c r="BU193" s="441">
        <v>390000</v>
      </c>
      <c r="BV193" s="138">
        <f t="shared" si="85"/>
        <v>390000</v>
      </c>
      <c r="BW193" s="160"/>
      <c r="BX193" s="146"/>
      <c r="BY193" s="146"/>
      <c r="BZ193" s="146"/>
      <c r="CA193" s="146"/>
      <c r="CB193" s="138">
        <f t="shared" si="66"/>
        <v>0</v>
      </c>
      <c r="CC193" s="160"/>
      <c r="CD193" s="146"/>
      <c r="CE193" s="146"/>
      <c r="CF193" s="146"/>
      <c r="CG193" s="146"/>
      <c r="CH193" s="138">
        <f t="shared" si="80"/>
        <v>0</v>
      </c>
      <c r="CI193" s="160"/>
      <c r="CJ193" s="146"/>
      <c r="CK193" s="146"/>
      <c r="CL193" s="146"/>
      <c r="CM193" s="146"/>
      <c r="CN193" s="138">
        <f t="shared" si="67"/>
        <v>0</v>
      </c>
      <c r="CO193" s="172"/>
      <c r="CP193" s="137"/>
      <c r="CQ193" s="137"/>
      <c r="CR193" s="137"/>
      <c r="CS193" s="137"/>
      <c r="CT193" s="138">
        <f t="shared" si="86"/>
        <v>0</v>
      </c>
      <c r="CU193" s="160"/>
      <c r="CV193" s="146"/>
      <c r="CW193" s="146"/>
      <c r="CX193" s="146"/>
      <c r="CY193" s="146"/>
      <c r="CZ193" s="138">
        <f t="shared" si="68"/>
        <v>0</v>
      </c>
      <c r="DA193" s="172">
        <f t="shared" si="69"/>
        <v>0</v>
      </c>
      <c r="DB193" s="137">
        <f t="shared" si="70"/>
        <v>0</v>
      </c>
      <c r="DC193" s="137">
        <f t="shared" si="71"/>
        <v>0</v>
      </c>
      <c r="DD193" s="137">
        <f t="shared" si="72"/>
        <v>0</v>
      </c>
      <c r="DE193" s="137">
        <f t="shared" si="73"/>
        <v>442800</v>
      </c>
      <c r="DF193" s="173">
        <f t="shared" si="74"/>
        <v>442800</v>
      </c>
      <c r="DG193" s="172">
        <f t="shared" si="75"/>
        <v>0</v>
      </c>
      <c r="DH193" s="137">
        <f t="shared" si="76"/>
        <v>0</v>
      </c>
      <c r="DI193" s="137">
        <f t="shared" si="77"/>
        <v>0</v>
      </c>
      <c r="DJ193" s="137">
        <f t="shared" si="78"/>
        <v>0</v>
      </c>
      <c r="DK193" s="137">
        <f t="shared" si="79"/>
        <v>0</v>
      </c>
      <c r="DL193" s="173">
        <f t="shared" si="87"/>
        <v>0</v>
      </c>
      <c r="DM193" s="140"/>
      <c r="DN193" s="220"/>
      <c r="DO193" s="220"/>
      <c r="DP193" s="220"/>
      <c r="DQ193" s="140"/>
      <c r="DR193" s="141"/>
      <c r="DS193" s="142"/>
      <c r="DT193" s="146"/>
      <c r="DU193" s="142"/>
      <c r="DV193" s="144"/>
      <c r="DW193" s="145">
        <v>3617</v>
      </c>
      <c r="DX193" s="142" t="s">
        <v>5316</v>
      </c>
      <c r="DY193" s="144">
        <v>44734</v>
      </c>
      <c r="EA193" s="172"/>
      <c r="EB193" s="137"/>
      <c r="EC193" s="137"/>
      <c r="ED193" s="512"/>
      <c r="EE193" s="513"/>
      <c r="EG193" s="495"/>
      <c r="EH193" s="76"/>
      <c r="EI193" s="466"/>
      <c r="EJ193" s="76"/>
      <c r="EK193" s="500"/>
      <c r="EL193" s="81"/>
      <c r="EM193" s="76"/>
      <c r="EN193" s="76"/>
      <c r="EO193" s="76"/>
      <c r="EP193" s="496"/>
      <c r="EQ193" s="81"/>
      <c r="ER193" s="76"/>
      <c r="ES193" s="76"/>
      <c r="ET193" s="76"/>
      <c r="EU193" s="496"/>
    </row>
    <row r="194" spans="1:151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81"/>
        <v>0</v>
      </c>
      <c r="O194" s="366"/>
      <c r="P194" s="174"/>
      <c r="Q194" s="174"/>
      <c r="R194" s="174"/>
      <c r="S194" s="174"/>
      <c r="T194" s="367">
        <f t="shared" si="60"/>
        <v>0</v>
      </c>
      <c r="U194" s="172"/>
      <c r="V194" s="137"/>
      <c r="W194" s="137"/>
      <c r="X194" s="137"/>
      <c r="Y194" s="137">
        <v>101600</v>
      </c>
      <c r="Z194" s="138">
        <f t="shared" si="82"/>
        <v>101600</v>
      </c>
      <c r="AA194" s="160"/>
      <c r="AB194" s="146"/>
      <c r="AC194" s="146"/>
      <c r="AD194" s="146"/>
      <c r="AE194" s="146"/>
      <c r="AF194" s="138">
        <f t="shared" si="83"/>
        <v>0</v>
      </c>
      <c r="AG194" s="160"/>
      <c r="AH194" s="146"/>
      <c r="AI194" s="146"/>
      <c r="AJ194" s="146"/>
      <c r="AK194" s="146"/>
      <c r="AL194" s="138">
        <f t="shared" ref="AL194:AL257" si="88">SUM(AG194:AK194)</f>
        <v>0</v>
      </c>
      <c r="AM194" s="160"/>
      <c r="AN194" s="146"/>
      <c r="AO194" s="146"/>
      <c r="AP194" s="146"/>
      <c r="AQ194" s="146"/>
      <c r="AR194" s="138">
        <f t="shared" ref="AR194:AR257" si="89">SUM(AM194:AQ194)</f>
        <v>0</v>
      </c>
      <c r="AS194" s="205"/>
      <c r="AT194" s="146"/>
      <c r="AU194" s="146"/>
      <c r="AV194" s="146"/>
      <c r="AW194" s="146"/>
      <c r="AX194" s="138">
        <f t="shared" si="63"/>
        <v>0</v>
      </c>
      <c r="AY194" s="160"/>
      <c r="AZ194" s="146"/>
      <c r="BA194" s="146"/>
      <c r="BB194" s="146"/>
      <c r="BC194" s="146"/>
      <c r="BD194" s="138">
        <f t="shared" ref="BD194:BD257" si="90">SUM(AY194:BC194)</f>
        <v>0</v>
      </c>
      <c r="BE194" s="160"/>
      <c r="BF194" s="146"/>
      <c r="BG194" s="146"/>
      <c r="BH194" s="146"/>
      <c r="BI194" s="146"/>
      <c r="BJ194" s="138">
        <f t="shared" si="84"/>
        <v>0</v>
      </c>
      <c r="BK194" s="160"/>
      <c r="BL194" s="146"/>
      <c r="BM194" s="146"/>
      <c r="BN194" s="146"/>
      <c r="BO194" s="146"/>
      <c r="BP194" s="138">
        <f t="shared" ref="BP194:BP257" si="91">SUM(BK194:BO194)</f>
        <v>0</v>
      </c>
      <c r="BQ194" s="160"/>
      <c r="BR194" s="146"/>
      <c r="BS194" s="146"/>
      <c r="BT194" s="146"/>
      <c r="BU194" s="146"/>
      <c r="BV194" s="138">
        <f t="shared" si="85"/>
        <v>0</v>
      </c>
      <c r="BW194" s="160"/>
      <c r="BX194" s="146"/>
      <c r="BY194" s="146"/>
      <c r="BZ194" s="146"/>
      <c r="CA194" s="146"/>
      <c r="CB194" s="138">
        <f t="shared" ref="CB194:CB257" si="92">SUM(BW194:CA194)</f>
        <v>0</v>
      </c>
      <c r="CC194" s="160"/>
      <c r="CD194" s="146"/>
      <c r="CE194" s="146"/>
      <c r="CF194" s="146"/>
      <c r="CG194" s="146"/>
      <c r="CH194" s="138">
        <f t="shared" si="80"/>
        <v>0</v>
      </c>
      <c r="CI194" s="160"/>
      <c r="CJ194" s="146"/>
      <c r="CK194" s="146"/>
      <c r="CL194" s="146"/>
      <c r="CM194" s="146"/>
      <c r="CN194" s="138">
        <f t="shared" ref="CN194:CN257" si="93">SUM(CI194:CM194)</f>
        <v>0</v>
      </c>
      <c r="CO194" s="172"/>
      <c r="CP194" s="137"/>
      <c r="CQ194" s="137"/>
      <c r="CR194" s="137"/>
      <c r="CS194" s="137"/>
      <c r="CT194" s="138">
        <f t="shared" si="86"/>
        <v>0</v>
      </c>
      <c r="CU194" s="160"/>
      <c r="CV194" s="146"/>
      <c r="CW194" s="146"/>
      <c r="CX194" s="146"/>
      <c r="CY194" s="146"/>
      <c r="CZ194" s="138">
        <f t="shared" ref="CZ194:CZ257" si="94">SUM(CU194:CY194)</f>
        <v>0</v>
      </c>
      <c r="DA194" s="172">
        <f t="shared" ref="DA194:DA257" si="95">I194+U194+AG194+AS194+BE194+BQ194+CC194+CO194</f>
        <v>0</v>
      </c>
      <c r="DB194" s="137">
        <f t="shared" ref="DB194:DB257" si="96">J194+V194+AH194+AT194+BF194+BR194+CD194+CP194</f>
        <v>0</v>
      </c>
      <c r="DC194" s="137">
        <f t="shared" ref="DC194:DC257" si="97">K194+W194+AI194+AU194+BG194+BS194+CE194+CQ194</f>
        <v>0</v>
      </c>
      <c r="DD194" s="137">
        <f t="shared" ref="DD194:DD257" si="98">L194+X194+AJ194+AV194+BH194+BT194+CF194+CR194</f>
        <v>0</v>
      </c>
      <c r="DE194" s="137">
        <f t="shared" ref="DE194:DE257" si="99">M194+Y194+AK194+AW194+BI194+BU194+CG194+CS194</f>
        <v>101600</v>
      </c>
      <c r="DF194" s="173">
        <f t="shared" ref="DF194:DF257" si="100">SUM(DA194:DE194)</f>
        <v>101600</v>
      </c>
      <c r="DG194" s="172">
        <f t="shared" ref="DG194:DG257" si="101">O194+AA194+AM194+AY194+BK194+BW194+CI194+CU194</f>
        <v>0</v>
      </c>
      <c r="DH194" s="137">
        <f t="shared" ref="DH194:DH257" si="102">P194+AB194+AN194+AZ194+BL194+BX194+CJ194+CV194</f>
        <v>0</v>
      </c>
      <c r="DI194" s="137">
        <f t="shared" ref="DI194:DI257" si="103">Q194+AC194+AO194+BA194+BM194+BY194+CK194+CW194</f>
        <v>0</v>
      </c>
      <c r="DJ194" s="137">
        <f t="shared" ref="DJ194:DJ257" si="104">R194+AD194+AP194+BB194+BN194+BZ194+CL194+CX194</f>
        <v>0</v>
      </c>
      <c r="DK194" s="137">
        <f t="shared" ref="DK194:DK257" si="105">S194+AE194+AQ194+BC194+BO194+CA194+CM194+CY194</f>
        <v>0</v>
      </c>
      <c r="DL194" s="173">
        <f t="shared" si="87"/>
        <v>0</v>
      </c>
      <c r="DM194" s="140"/>
      <c r="DN194" s="220"/>
      <c r="DO194" s="220"/>
      <c r="DP194" s="220"/>
      <c r="DQ194" s="140"/>
      <c r="DR194" s="141"/>
      <c r="DS194" s="142"/>
      <c r="DT194" s="146"/>
      <c r="DU194" s="142"/>
      <c r="DV194" s="144"/>
      <c r="DW194" s="145"/>
      <c r="DX194" s="142"/>
      <c r="DY194" s="144"/>
      <c r="EA194" s="172"/>
      <c r="EB194" s="137"/>
      <c r="EC194" s="137"/>
      <c r="ED194" s="512"/>
      <c r="EE194" s="513"/>
      <c r="EG194" s="495"/>
      <c r="EH194" s="76"/>
      <c r="EI194" s="466"/>
      <c r="EJ194" s="76"/>
      <c r="EK194" s="500"/>
      <c r="EL194" s="81"/>
      <c r="EM194" s="76"/>
      <c r="EN194" s="76"/>
      <c r="EO194" s="76"/>
      <c r="EP194" s="496"/>
      <c r="EQ194" s="81"/>
      <c r="ER194" s="76"/>
      <c r="ES194" s="76"/>
      <c r="ET194" s="76"/>
      <c r="EU194" s="496"/>
    </row>
    <row r="195" spans="1:151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81"/>
        <v>135850</v>
      </c>
      <c r="O195" s="366"/>
      <c r="P195" s="174"/>
      <c r="Q195" s="174"/>
      <c r="R195" s="174"/>
      <c r="S195" s="174"/>
      <c r="T195" s="367">
        <f t="shared" ref="T195:T258" si="106">SUM(O195:S195)</f>
        <v>0</v>
      </c>
      <c r="U195" s="172"/>
      <c r="V195" s="137"/>
      <c r="W195" s="137"/>
      <c r="X195" s="137"/>
      <c r="Y195" s="137"/>
      <c r="Z195" s="138">
        <f t="shared" si="82"/>
        <v>0</v>
      </c>
      <c r="AA195" s="160"/>
      <c r="AB195" s="146"/>
      <c r="AC195" s="146"/>
      <c r="AD195" s="146"/>
      <c r="AE195" s="146"/>
      <c r="AF195" s="138">
        <f t="shared" si="83"/>
        <v>0</v>
      </c>
      <c r="AG195" s="160"/>
      <c r="AH195" s="146"/>
      <c r="AI195" s="146"/>
      <c r="AJ195" s="146"/>
      <c r="AK195" s="146">
        <v>340000</v>
      </c>
      <c r="AL195" s="138">
        <f t="shared" si="88"/>
        <v>340000</v>
      </c>
      <c r="AM195" s="160"/>
      <c r="AN195" s="146"/>
      <c r="AO195" s="146"/>
      <c r="AP195" s="146"/>
      <c r="AQ195" s="146"/>
      <c r="AR195" s="138">
        <f t="shared" si="89"/>
        <v>0</v>
      </c>
      <c r="AS195" s="205"/>
      <c r="AT195" s="146"/>
      <c r="AU195" s="146"/>
      <c r="AV195" s="146"/>
      <c r="AW195" s="146">
        <v>179000</v>
      </c>
      <c r="AX195" s="138">
        <f t="shared" ref="AX195:AX258" si="107">SUM(AS195:AW195)</f>
        <v>179000</v>
      </c>
      <c r="AY195" s="160"/>
      <c r="AZ195" s="146"/>
      <c r="BA195" s="146"/>
      <c r="BB195" s="146"/>
      <c r="BC195" s="146"/>
      <c r="BD195" s="138">
        <f t="shared" si="90"/>
        <v>0</v>
      </c>
      <c r="BE195" s="160"/>
      <c r="BF195" s="146"/>
      <c r="BG195" s="146"/>
      <c r="BH195" s="146"/>
      <c r="BI195" s="146"/>
      <c r="BJ195" s="138">
        <f t="shared" si="84"/>
        <v>0</v>
      </c>
      <c r="BK195" s="160"/>
      <c r="BL195" s="146"/>
      <c r="BM195" s="146"/>
      <c r="BN195" s="146"/>
      <c r="BO195" s="146"/>
      <c r="BP195" s="138">
        <f t="shared" si="91"/>
        <v>0</v>
      </c>
      <c r="BQ195" s="160"/>
      <c r="BR195" s="146"/>
      <c r="BS195" s="146"/>
      <c r="BT195" s="146"/>
      <c r="BU195" s="146"/>
      <c r="BV195" s="138">
        <f t="shared" si="85"/>
        <v>0</v>
      </c>
      <c r="BW195" s="160"/>
      <c r="BX195" s="146"/>
      <c r="BY195" s="146"/>
      <c r="BZ195" s="146"/>
      <c r="CA195" s="146"/>
      <c r="CB195" s="138">
        <f t="shared" si="92"/>
        <v>0</v>
      </c>
      <c r="CC195" s="160"/>
      <c r="CD195" s="146"/>
      <c r="CE195" s="146"/>
      <c r="CF195" s="146"/>
      <c r="CG195" s="146"/>
      <c r="CH195" s="138">
        <f t="shared" si="80"/>
        <v>0</v>
      </c>
      <c r="CI195" s="160"/>
      <c r="CJ195" s="146"/>
      <c r="CK195" s="146"/>
      <c r="CL195" s="146"/>
      <c r="CM195" s="146"/>
      <c r="CN195" s="138">
        <f t="shared" si="93"/>
        <v>0</v>
      </c>
      <c r="CO195" s="172"/>
      <c r="CP195" s="137"/>
      <c r="CQ195" s="137"/>
      <c r="CR195" s="137"/>
      <c r="CS195" s="137"/>
      <c r="CT195" s="138">
        <f t="shared" si="86"/>
        <v>0</v>
      </c>
      <c r="CU195" s="160"/>
      <c r="CV195" s="146"/>
      <c r="CW195" s="146"/>
      <c r="CX195" s="146"/>
      <c r="CY195" s="146"/>
      <c r="CZ195" s="138">
        <f t="shared" si="94"/>
        <v>0</v>
      </c>
      <c r="DA195" s="172">
        <f t="shared" si="95"/>
        <v>0</v>
      </c>
      <c r="DB195" s="137">
        <f t="shared" si="96"/>
        <v>135850</v>
      </c>
      <c r="DC195" s="137">
        <f t="shared" si="97"/>
        <v>0</v>
      </c>
      <c r="DD195" s="137">
        <f t="shared" si="98"/>
        <v>0</v>
      </c>
      <c r="DE195" s="137">
        <f t="shared" si="99"/>
        <v>519000</v>
      </c>
      <c r="DF195" s="173">
        <f t="shared" si="100"/>
        <v>654850</v>
      </c>
      <c r="DG195" s="172">
        <f t="shared" si="101"/>
        <v>0</v>
      </c>
      <c r="DH195" s="137">
        <f t="shared" si="102"/>
        <v>0</v>
      </c>
      <c r="DI195" s="137">
        <f t="shared" si="103"/>
        <v>0</v>
      </c>
      <c r="DJ195" s="137">
        <f t="shared" si="104"/>
        <v>0</v>
      </c>
      <c r="DK195" s="137">
        <f t="shared" si="105"/>
        <v>0</v>
      </c>
      <c r="DL195" s="173">
        <f t="shared" si="87"/>
        <v>0</v>
      </c>
      <c r="DM195" s="140"/>
      <c r="DN195" s="220"/>
      <c r="DO195" s="220"/>
      <c r="DP195" s="220"/>
      <c r="DQ195" s="140"/>
      <c r="DR195" s="141"/>
      <c r="DS195" s="142"/>
      <c r="DT195" s="146"/>
      <c r="DU195" s="142"/>
      <c r="DV195" s="144"/>
      <c r="DW195" s="145">
        <v>6918</v>
      </c>
      <c r="DX195" s="142" t="s">
        <v>5415</v>
      </c>
      <c r="DY195" s="144">
        <v>44785</v>
      </c>
      <c r="EA195" s="172"/>
      <c r="EB195" s="137"/>
      <c r="EC195" s="137"/>
      <c r="ED195" s="512"/>
      <c r="EE195" s="513"/>
      <c r="EG195" s="495"/>
      <c r="EH195" s="76"/>
      <c r="EI195" s="466"/>
      <c r="EJ195" s="76"/>
      <c r="EK195" s="500"/>
      <c r="EL195" s="81"/>
      <c r="EM195" s="76"/>
      <c r="EN195" s="76"/>
      <c r="EO195" s="76"/>
      <c r="EP195" s="496"/>
      <c r="EQ195" s="81"/>
      <c r="ER195" s="76"/>
      <c r="ES195" s="76"/>
      <c r="ET195" s="76"/>
      <c r="EU195" s="496"/>
    </row>
    <row r="196" spans="1:151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81"/>
        <v>33800</v>
      </c>
      <c r="O196" s="366"/>
      <c r="P196" s="174"/>
      <c r="Q196" s="174"/>
      <c r="R196" s="174"/>
      <c r="S196" s="174"/>
      <c r="T196" s="367">
        <f t="shared" si="106"/>
        <v>0</v>
      </c>
      <c r="U196" s="172"/>
      <c r="V196" s="137"/>
      <c r="W196" s="137"/>
      <c r="X196" s="137"/>
      <c r="Y196" s="137"/>
      <c r="Z196" s="138">
        <f t="shared" si="82"/>
        <v>0</v>
      </c>
      <c r="AA196" s="160"/>
      <c r="AB196" s="146"/>
      <c r="AC196" s="146"/>
      <c r="AD196" s="146"/>
      <c r="AE196" s="146"/>
      <c r="AF196" s="138">
        <f t="shared" si="83"/>
        <v>0</v>
      </c>
      <c r="AG196" s="160"/>
      <c r="AH196" s="146"/>
      <c r="AI196" s="146"/>
      <c r="AJ196" s="146"/>
      <c r="AK196" s="146"/>
      <c r="AL196" s="138">
        <f t="shared" si="88"/>
        <v>0</v>
      </c>
      <c r="AM196" s="160"/>
      <c r="AN196" s="146"/>
      <c r="AO196" s="146"/>
      <c r="AP196" s="146"/>
      <c r="AQ196" s="146"/>
      <c r="AR196" s="138">
        <f t="shared" si="89"/>
        <v>0</v>
      </c>
      <c r="AS196" s="205"/>
      <c r="AT196" s="146"/>
      <c r="AU196" s="146"/>
      <c r="AV196" s="146"/>
      <c r="AW196" s="146">
        <v>81000</v>
      </c>
      <c r="AX196" s="138">
        <f t="shared" si="107"/>
        <v>81000</v>
      </c>
      <c r="AY196" s="160"/>
      <c r="AZ196" s="146"/>
      <c r="BA196" s="146"/>
      <c r="BB196" s="146"/>
      <c r="BC196" s="146"/>
      <c r="BD196" s="138">
        <f t="shared" si="90"/>
        <v>0</v>
      </c>
      <c r="BE196" s="160"/>
      <c r="BF196" s="146"/>
      <c r="BG196" s="146"/>
      <c r="BH196" s="146"/>
      <c r="BI196" s="146"/>
      <c r="BJ196" s="138">
        <f t="shared" si="84"/>
        <v>0</v>
      </c>
      <c r="BK196" s="160"/>
      <c r="BL196" s="146"/>
      <c r="BM196" s="146"/>
      <c r="BN196" s="146"/>
      <c r="BO196" s="146"/>
      <c r="BP196" s="138">
        <f t="shared" si="91"/>
        <v>0</v>
      </c>
      <c r="BQ196" s="160"/>
      <c r="BR196" s="146"/>
      <c r="BS196" s="146"/>
      <c r="BT196" s="146"/>
      <c r="BU196" s="146"/>
      <c r="BV196" s="138">
        <f t="shared" si="85"/>
        <v>0</v>
      </c>
      <c r="BW196" s="160"/>
      <c r="BX196" s="146"/>
      <c r="BY196" s="146"/>
      <c r="BZ196" s="146"/>
      <c r="CA196" s="146"/>
      <c r="CB196" s="138">
        <f t="shared" si="92"/>
        <v>0</v>
      </c>
      <c r="CC196" s="160"/>
      <c r="CD196" s="146"/>
      <c r="CE196" s="146"/>
      <c r="CF196" s="146"/>
      <c r="CG196" s="146"/>
      <c r="CH196" s="138">
        <f t="shared" ref="CH196:CH259" si="108">SUM(CC196:CG196)</f>
        <v>0</v>
      </c>
      <c r="CI196" s="160"/>
      <c r="CJ196" s="146"/>
      <c r="CK196" s="146"/>
      <c r="CL196" s="146"/>
      <c r="CM196" s="146"/>
      <c r="CN196" s="138">
        <f t="shared" si="93"/>
        <v>0</v>
      </c>
      <c r="CO196" s="172"/>
      <c r="CP196" s="137"/>
      <c r="CQ196" s="137"/>
      <c r="CR196" s="137"/>
      <c r="CS196" s="137"/>
      <c r="CT196" s="138">
        <f t="shared" si="86"/>
        <v>0</v>
      </c>
      <c r="CU196" s="160"/>
      <c r="CV196" s="146"/>
      <c r="CW196" s="146"/>
      <c r="CX196" s="146"/>
      <c r="CY196" s="146"/>
      <c r="CZ196" s="138">
        <f t="shared" si="94"/>
        <v>0</v>
      </c>
      <c r="DA196" s="172">
        <f t="shared" si="95"/>
        <v>0</v>
      </c>
      <c r="DB196" s="137">
        <f t="shared" si="96"/>
        <v>33800</v>
      </c>
      <c r="DC196" s="137">
        <f t="shared" si="97"/>
        <v>0</v>
      </c>
      <c r="DD196" s="137">
        <f t="shared" si="98"/>
        <v>0</v>
      </c>
      <c r="DE196" s="137">
        <f t="shared" si="99"/>
        <v>81000</v>
      </c>
      <c r="DF196" s="173">
        <f t="shared" si="100"/>
        <v>114800</v>
      </c>
      <c r="DG196" s="172">
        <f t="shared" si="101"/>
        <v>0</v>
      </c>
      <c r="DH196" s="137">
        <f t="shared" si="102"/>
        <v>0</v>
      </c>
      <c r="DI196" s="137">
        <f t="shared" si="103"/>
        <v>0</v>
      </c>
      <c r="DJ196" s="137">
        <f t="shared" si="104"/>
        <v>0</v>
      </c>
      <c r="DK196" s="137">
        <f t="shared" si="105"/>
        <v>0</v>
      </c>
      <c r="DL196" s="173">
        <f t="shared" si="87"/>
        <v>0</v>
      </c>
      <c r="DM196" s="140"/>
      <c r="DN196" s="220"/>
      <c r="DO196" s="220"/>
      <c r="DP196" s="220"/>
      <c r="DQ196" s="140"/>
      <c r="DR196" s="141"/>
      <c r="DS196" s="142"/>
      <c r="DT196" s="146"/>
      <c r="DU196" s="142"/>
      <c r="DV196" s="144"/>
      <c r="DW196" s="145">
        <v>173724</v>
      </c>
      <c r="DX196" s="142" t="s">
        <v>5515</v>
      </c>
      <c r="DY196" s="144">
        <v>44817</v>
      </c>
      <c r="EA196" s="172"/>
      <c r="EB196" s="137"/>
      <c r="EC196" s="137"/>
      <c r="ED196" s="512"/>
      <c r="EE196" s="513"/>
      <c r="EG196" s="495"/>
      <c r="EH196" s="76"/>
      <c r="EI196" s="466"/>
      <c r="EJ196" s="76"/>
      <c r="EK196" s="500"/>
      <c r="EL196" s="81"/>
      <c r="EM196" s="76"/>
      <c r="EN196" s="76"/>
      <c r="EO196" s="76"/>
      <c r="EP196" s="496"/>
      <c r="EQ196" s="81"/>
      <c r="ER196" s="76"/>
      <c r="ES196" s="76"/>
      <c r="ET196" s="76"/>
      <c r="EU196" s="496"/>
    </row>
    <row r="197" spans="1:151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81"/>
        <v>248625</v>
      </c>
      <c r="O197" s="366"/>
      <c r="P197" s="174"/>
      <c r="Q197" s="174"/>
      <c r="R197" s="174"/>
      <c r="S197" s="174"/>
      <c r="T197" s="367">
        <f t="shared" si="106"/>
        <v>0</v>
      </c>
      <c r="U197" s="172"/>
      <c r="V197" s="137"/>
      <c r="W197" s="137"/>
      <c r="X197" s="137"/>
      <c r="Y197" s="137"/>
      <c r="Z197" s="138">
        <f t="shared" si="82"/>
        <v>0</v>
      </c>
      <c r="AA197" s="160"/>
      <c r="AB197" s="146"/>
      <c r="AC197" s="146"/>
      <c r="AD197" s="146"/>
      <c r="AE197" s="146"/>
      <c r="AF197" s="138">
        <f t="shared" si="83"/>
        <v>0</v>
      </c>
      <c r="AG197" s="160"/>
      <c r="AH197" s="146"/>
      <c r="AI197" s="146"/>
      <c r="AJ197" s="146"/>
      <c r="AK197" s="146"/>
      <c r="AL197" s="138">
        <f t="shared" si="88"/>
        <v>0</v>
      </c>
      <c r="AM197" s="160"/>
      <c r="AN197" s="146"/>
      <c r="AO197" s="146"/>
      <c r="AP197" s="146"/>
      <c r="AQ197" s="146"/>
      <c r="AR197" s="138">
        <f t="shared" si="89"/>
        <v>0</v>
      </c>
      <c r="AS197" s="205"/>
      <c r="AT197" s="146"/>
      <c r="AU197" s="146"/>
      <c r="AV197" s="146"/>
      <c r="AW197" s="146">
        <v>164000</v>
      </c>
      <c r="AX197" s="138">
        <f t="shared" si="107"/>
        <v>164000</v>
      </c>
      <c r="AY197" s="160"/>
      <c r="AZ197" s="146"/>
      <c r="BA197" s="146"/>
      <c r="BB197" s="146"/>
      <c r="BC197" s="146"/>
      <c r="BD197" s="138">
        <f t="shared" si="90"/>
        <v>0</v>
      </c>
      <c r="BE197" s="160"/>
      <c r="BF197" s="146"/>
      <c r="BG197" s="146"/>
      <c r="BH197" s="146"/>
      <c r="BI197" s="146"/>
      <c r="BJ197" s="138">
        <f t="shared" si="84"/>
        <v>0</v>
      </c>
      <c r="BK197" s="160"/>
      <c r="BL197" s="146"/>
      <c r="BM197" s="146"/>
      <c r="BN197" s="146"/>
      <c r="BO197" s="146"/>
      <c r="BP197" s="138">
        <f t="shared" si="91"/>
        <v>0</v>
      </c>
      <c r="BQ197" s="160"/>
      <c r="BR197" s="146"/>
      <c r="BS197" s="146"/>
      <c r="BT197" s="146"/>
      <c r="BU197" s="146"/>
      <c r="BV197" s="138">
        <f t="shared" si="85"/>
        <v>0</v>
      </c>
      <c r="BW197" s="160"/>
      <c r="BX197" s="146"/>
      <c r="BY197" s="146"/>
      <c r="BZ197" s="146"/>
      <c r="CA197" s="146"/>
      <c r="CB197" s="138">
        <f t="shared" si="92"/>
        <v>0</v>
      </c>
      <c r="CC197" s="160"/>
      <c r="CD197" s="146"/>
      <c r="CE197" s="146"/>
      <c r="CF197" s="146"/>
      <c r="CG197" s="146"/>
      <c r="CH197" s="138">
        <f t="shared" si="108"/>
        <v>0</v>
      </c>
      <c r="CI197" s="160"/>
      <c r="CJ197" s="146"/>
      <c r="CK197" s="146"/>
      <c r="CL197" s="146"/>
      <c r="CM197" s="146"/>
      <c r="CN197" s="138">
        <f t="shared" si="93"/>
        <v>0</v>
      </c>
      <c r="CO197" s="172"/>
      <c r="CP197" s="137"/>
      <c r="CQ197" s="137"/>
      <c r="CR197" s="137"/>
      <c r="CS197" s="137"/>
      <c r="CT197" s="138">
        <f t="shared" si="86"/>
        <v>0</v>
      </c>
      <c r="CU197" s="160"/>
      <c r="CV197" s="146"/>
      <c r="CW197" s="146"/>
      <c r="CX197" s="146"/>
      <c r="CY197" s="146"/>
      <c r="CZ197" s="138">
        <f t="shared" si="94"/>
        <v>0</v>
      </c>
      <c r="DA197" s="172">
        <f t="shared" si="95"/>
        <v>0</v>
      </c>
      <c r="DB197" s="137">
        <f t="shared" si="96"/>
        <v>248625</v>
      </c>
      <c r="DC197" s="137">
        <f t="shared" si="97"/>
        <v>0</v>
      </c>
      <c r="DD197" s="137">
        <f t="shared" si="98"/>
        <v>0</v>
      </c>
      <c r="DE197" s="137">
        <f t="shared" si="99"/>
        <v>164000</v>
      </c>
      <c r="DF197" s="173">
        <f t="shared" si="100"/>
        <v>412625</v>
      </c>
      <c r="DG197" s="172">
        <f t="shared" si="101"/>
        <v>0</v>
      </c>
      <c r="DH197" s="137">
        <f t="shared" si="102"/>
        <v>0</v>
      </c>
      <c r="DI197" s="137">
        <f t="shared" si="103"/>
        <v>0</v>
      </c>
      <c r="DJ197" s="137">
        <f t="shared" si="104"/>
        <v>0</v>
      </c>
      <c r="DK197" s="137">
        <f t="shared" si="105"/>
        <v>0</v>
      </c>
      <c r="DL197" s="173">
        <f t="shared" si="87"/>
        <v>0</v>
      </c>
      <c r="DM197" s="140"/>
      <c r="DN197" s="220"/>
      <c r="DO197" s="220"/>
      <c r="DP197" s="220"/>
      <c r="DQ197" s="140"/>
      <c r="DR197" s="141"/>
      <c r="DS197" s="142"/>
      <c r="DT197" s="146"/>
      <c r="DU197" s="142"/>
      <c r="DV197" s="144"/>
      <c r="DW197" s="145"/>
      <c r="DX197" s="142"/>
      <c r="DY197" s="144"/>
      <c r="EA197" s="172"/>
      <c r="EB197" s="137"/>
      <c r="EC197" s="137"/>
      <c r="ED197" s="512"/>
      <c r="EE197" s="513"/>
      <c r="EG197" s="495"/>
      <c r="EH197" s="76"/>
      <c r="EI197" s="466"/>
      <c r="EJ197" s="76"/>
      <c r="EK197" s="500"/>
      <c r="EL197" s="81"/>
      <c r="EM197" s="76"/>
      <c r="EN197" s="76"/>
      <c r="EO197" s="76"/>
      <c r="EP197" s="496"/>
      <c r="EQ197" s="81"/>
      <c r="ER197" s="76"/>
      <c r="ES197" s="76"/>
      <c r="ET197" s="76"/>
      <c r="EU197" s="496"/>
    </row>
    <row r="198" spans="1:151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81"/>
        <v>159575</v>
      </c>
      <c r="O198" s="366"/>
      <c r="P198" s="174"/>
      <c r="Q198" s="174"/>
      <c r="R198" s="174"/>
      <c r="S198" s="174"/>
      <c r="T198" s="367">
        <f t="shared" si="106"/>
        <v>0</v>
      </c>
      <c r="U198" s="172"/>
      <c r="V198" s="137"/>
      <c r="W198" s="137"/>
      <c r="X198" s="137"/>
      <c r="Y198" s="137"/>
      <c r="Z198" s="138">
        <f t="shared" si="82"/>
        <v>0</v>
      </c>
      <c r="AA198" s="160"/>
      <c r="AB198" s="146"/>
      <c r="AC198" s="146"/>
      <c r="AD198" s="146"/>
      <c r="AE198" s="146"/>
      <c r="AF198" s="138">
        <f t="shared" si="83"/>
        <v>0</v>
      </c>
      <c r="AG198" s="160"/>
      <c r="AH198" s="146"/>
      <c r="AI198" s="146"/>
      <c r="AJ198" s="146"/>
      <c r="AK198" s="146">
        <v>530000</v>
      </c>
      <c r="AL198" s="138">
        <f t="shared" si="88"/>
        <v>530000</v>
      </c>
      <c r="AM198" s="160"/>
      <c r="AN198" s="146"/>
      <c r="AO198" s="146"/>
      <c r="AP198" s="146"/>
      <c r="AQ198" s="146"/>
      <c r="AR198" s="138">
        <f t="shared" si="89"/>
        <v>0</v>
      </c>
      <c r="AS198" s="205"/>
      <c r="AT198" s="146"/>
      <c r="AU198" s="146"/>
      <c r="AV198" s="146"/>
      <c r="AW198" s="146">
        <v>109000</v>
      </c>
      <c r="AX198" s="138">
        <f t="shared" si="107"/>
        <v>109000</v>
      </c>
      <c r="AY198" s="160"/>
      <c r="AZ198" s="146"/>
      <c r="BA198" s="146"/>
      <c r="BB198" s="146"/>
      <c r="BC198" s="146"/>
      <c r="BD198" s="138">
        <f t="shared" si="90"/>
        <v>0</v>
      </c>
      <c r="BE198" s="160"/>
      <c r="BF198" s="146"/>
      <c r="BG198" s="146"/>
      <c r="BH198" s="146"/>
      <c r="BI198" s="146"/>
      <c r="BJ198" s="138">
        <f t="shared" si="84"/>
        <v>0</v>
      </c>
      <c r="BK198" s="160"/>
      <c r="BL198" s="146"/>
      <c r="BM198" s="146"/>
      <c r="BN198" s="146"/>
      <c r="BO198" s="146"/>
      <c r="BP198" s="138">
        <f t="shared" si="91"/>
        <v>0</v>
      </c>
      <c r="BQ198" s="160"/>
      <c r="BR198" s="146"/>
      <c r="BS198" s="146"/>
      <c r="BT198" s="146"/>
      <c r="BU198" s="146"/>
      <c r="BV198" s="138">
        <f t="shared" si="85"/>
        <v>0</v>
      </c>
      <c r="BW198" s="160"/>
      <c r="BX198" s="146"/>
      <c r="BY198" s="146"/>
      <c r="BZ198" s="146"/>
      <c r="CA198" s="146"/>
      <c r="CB198" s="138">
        <f t="shared" si="92"/>
        <v>0</v>
      </c>
      <c r="CC198" s="160"/>
      <c r="CD198" s="146"/>
      <c r="CE198" s="146"/>
      <c r="CF198" s="146"/>
      <c r="CG198" s="146"/>
      <c r="CH198" s="138">
        <f t="shared" si="108"/>
        <v>0</v>
      </c>
      <c r="CI198" s="160"/>
      <c r="CJ198" s="146"/>
      <c r="CK198" s="146"/>
      <c r="CL198" s="146"/>
      <c r="CM198" s="146"/>
      <c r="CN198" s="138">
        <f t="shared" si="93"/>
        <v>0</v>
      </c>
      <c r="CO198" s="172"/>
      <c r="CP198" s="137"/>
      <c r="CQ198" s="137"/>
      <c r="CR198" s="137"/>
      <c r="CS198" s="137"/>
      <c r="CT198" s="138">
        <f t="shared" si="86"/>
        <v>0</v>
      </c>
      <c r="CU198" s="160"/>
      <c r="CV198" s="146"/>
      <c r="CW198" s="146"/>
      <c r="CX198" s="146"/>
      <c r="CY198" s="146"/>
      <c r="CZ198" s="138">
        <f t="shared" si="94"/>
        <v>0</v>
      </c>
      <c r="DA198" s="172">
        <f t="shared" si="95"/>
        <v>0</v>
      </c>
      <c r="DB198" s="137">
        <f t="shared" si="96"/>
        <v>159575</v>
      </c>
      <c r="DC198" s="137">
        <f t="shared" si="97"/>
        <v>0</v>
      </c>
      <c r="DD198" s="137">
        <f t="shared" si="98"/>
        <v>0</v>
      </c>
      <c r="DE198" s="137">
        <f t="shared" si="99"/>
        <v>639000</v>
      </c>
      <c r="DF198" s="173">
        <f t="shared" si="100"/>
        <v>798575</v>
      </c>
      <c r="DG198" s="172">
        <f t="shared" si="101"/>
        <v>0</v>
      </c>
      <c r="DH198" s="137">
        <f t="shared" si="102"/>
        <v>0</v>
      </c>
      <c r="DI198" s="137">
        <f t="shared" si="103"/>
        <v>0</v>
      </c>
      <c r="DJ198" s="137">
        <f t="shared" si="104"/>
        <v>0</v>
      </c>
      <c r="DK198" s="137">
        <f t="shared" si="105"/>
        <v>0</v>
      </c>
      <c r="DL198" s="173">
        <f t="shared" si="87"/>
        <v>0</v>
      </c>
      <c r="DM198" s="140"/>
      <c r="DN198" s="220"/>
      <c r="DO198" s="220"/>
      <c r="DP198" s="220"/>
      <c r="DQ198" s="140"/>
      <c r="DR198" s="141"/>
      <c r="DS198" s="142"/>
      <c r="DT198" s="146"/>
      <c r="DU198" s="142"/>
      <c r="DV198" s="144"/>
      <c r="DW198" s="145"/>
      <c r="DX198" s="142"/>
      <c r="DY198" s="144"/>
      <c r="EA198" s="172"/>
      <c r="EB198" s="137"/>
      <c r="EC198" s="137"/>
      <c r="ED198" s="512"/>
      <c r="EE198" s="513"/>
      <c r="EG198" s="495"/>
      <c r="EH198" s="76"/>
      <c r="EI198" s="466"/>
      <c r="EJ198" s="76"/>
      <c r="EK198" s="500"/>
      <c r="EL198" s="81"/>
      <c r="EM198" s="76"/>
      <c r="EN198" s="76"/>
      <c r="EO198" s="76"/>
      <c r="EP198" s="496"/>
      <c r="EQ198" s="81"/>
      <c r="ER198" s="76"/>
      <c r="ES198" s="76"/>
      <c r="ET198" s="76"/>
      <c r="EU198" s="496"/>
    </row>
    <row r="199" spans="1:151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81"/>
        <v>233350</v>
      </c>
      <c r="O199" s="366"/>
      <c r="P199" s="174"/>
      <c r="Q199" s="174"/>
      <c r="R199" s="174"/>
      <c r="S199" s="174"/>
      <c r="T199" s="367">
        <f t="shared" si="106"/>
        <v>0</v>
      </c>
      <c r="U199" s="172"/>
      <c r="V199" s="137"/>
      <c r="W199" s="137"/>
      <c r="X199" s="137"/>
      <c r="Y199" s="137"/>
      <c r="Z199" s="138">
        <f t="shared" si="82"/>
        <v>0</v>
      </c>
      <c r="AA199" s="160"/>
      <c r="AB199" s="146"/>
      <c r="AC199" s="146"/>
      <c r="AD199" s="146"/>
      <c r="AE199" s="146"/>
      <c r="AF199" s="138">
        <f t="shared" si="83"/>
        <v>0</v>
      </c>
      <c r="AG199" s="160"/>
      <c r="AH199" s="146"/>
      <c r="AI199" s="146"/>
      <c r="AJ199" s="146"/>
      <c r="AK199" s="146">
        <v>560000</v>
      </c>
      <c r="AL199" s="138">
        <f t="shared" si="88"/>
        <v>560000</v>
      </c>
      <c r="AM199" s="160"/>
      <c r="AN199" s="146"/>
      <c r="AO199" s="146"/>
      <c r="AP199" s="146"/>
      <c r="AQ199" s="146"/>
      <c r="AR199" s="138">
        <f t="shared" si="89"/>
        <v>0</v>
      </c>
      <c r="AS199" s="205"/>
      <c r="AT199" s="146"/>
      <c r="AU199" s="146"/>
      <c r="AV199" s="146"/>
      <c r="AW199" s="146">
        <v>236000</v>
      </c>
      <c r="AX199" s="138">
        <f t="shared" si="107"/>
        <v>236000</v>
      </c>
      <c r="AY199" s="160"/>
      <c r="AZ199" s="146"/>
      <c r="BA199" s="146"/>
      <c r="BB199" s="146"/>
      <c r="BC199" s="146"/>
      <c r="BD199" s="138">
        <f t="shared" si="90"/>
        <v>0</v>
      </c>
      <c r="BE199" s="160"/>
      <c r="BF199" s="146"/>
      <c r="BG199" s="146"/>
      <c r="BH199" s="146"/>
      <c r="BI199" s="146"/>
      <c r="BJ199" s="138">
        <f t="shared" si="84"/>
        <v>0</v>
      </c>
      <c r="BK199" s="160"/>
      <c r="BL199" s="146"/>
      <c r="BM199" s="146"/>
      <c r="BN199" s="146"/>
      <c r="BO199" s="146"/>
      <c r="BP199" s="138">
        <f t="shared" si="91"/>
        <v>0</v>
      </c>
      <c r="BQ199" s="160"/>
      <c r="BR199" s="146"/>
      <c r="BS199" s="146"/>
      <c r="BT199" s="146"/>
      <c r="BU199" s="146"/>
      <c r="BV199" s="138">
        <f t="shared" si="85"/>
        <v>0</v>
      </c>
      <c r="BW199" s="160"/>
      <c r="BX199" s="146"/>
      <c r="BY199" s="146"/>
      <c r="BZ199" s="146"/>
      <c r="CA199" s="146"/>
      <c r="CB199" s="138">
        <f t="shared" si="92"/>
        <v>0</v>
      </c>
      <c r="CC199" s="160"/>
      <c r="CD199" s="146"/>
      <c r="CE199" s="146"/>
      <c r="CF199" s="146"/>
      <c r="CG199" s="146"/>
      <c r="CH199" s="138">
        <f t="shared" si="108"/>
        <v>0</v>
      </c>
      <c r="CI199" s="160"/>
      <c r="CJ199" s="146"/>
      <c r="CK199" s="146"/>
      <c r="CL199" s="146"/>
      <c r="CM199" s="146"/>
      <c r="CN199" s="138">
        <f t="shared" si="93"/>
        <v>0</v>
      </c>
      <c r="CO199" s="172"/>
      <c r="CP199" s="137"/>
      <c r="CQ199" s="137"/>
      <c r="CR199" s="137"/>
      <c r="CS199" s="137"/>
      <c r="CT199" s="138">
        <f t="shared" si="86"/>
        <v>0</v>
      </c>
      <c r="CU199" s="160"/>
      <c r="CV199" s="146"/>
      <c r="CW199" s="146"/>
      <c r="CX199" s="146"/>
      <c r="CY199" s="146"/>
      <c r="CZ199" s="138">
        <f t="shared" si="94"/>
        <v>0</v>
      </c>
      <c r="DA199" s="172">
        <f t="shared" si="95"/>
        <v>0</v>
      </c>
      <c r="DB199" s="137">
        <f t="shared" si="96"/>
        <v>233350</v>
      </c>
      <c r="DC199" s="137">
        <f t="shared" si="97"/>
        <v>0</v>
      </c>
      <c r="DD199" s="137">
        <f t="shared" si="98"/>
        <v>0</v>
      </c>
      <c r="DE199" s="137">
        <f t="shared" si="99"/>
        <v>796000</v>
      </c>
      <c r="DF199" s="173">
        <f t="shared" si="100"/>
        <v>1029350</v>
      </c>
      <c r="DG199" s="172">
        <f t="shared" si="101"/>
        <v>0</v>
      </c>
      <c r="DH199" s="137">
        <f t="shared" si="102"/>
        <v>0</v>
      </c>
      <c r="DI199" s="137">
        <f t="shared" si="103"/>
        <v>0</v>
      </c>
      <c r="DJ199" s="137">
        <f t="shared" si="104"/>
        <v>0</v>
      </c>
      <c r="DK199" s="137">
        <f t="shared" si="105"/>
        <v>0</v>
      </c>
      <c r="DL199" s="173">
        <f t="shared" si="87"/>
        <v>0</v>
      </c>
      <c r="DM199" s="140"/>
      <c r="DN199" s="220"/>
      <c r="DO199" s="220"/>
      <c r="DP199" s="220"/>
      <c r="DQ199" s="140"/>
      <c r="DR199" s="141"/>
      <c r="DS199" s="142"/>
      <c r="DT199" s="146"/>
      <c r="DU199" s="142"/>
      <c r="DV199" s="144"/>
      <c r="DW199" s="145"/>
      <c r="DX199" s="142"/>
      <c r="DY199" s="144"/>
      <c r="EA199" s="172"/>
      <c r="EB199" s="137"/>
      <c r="EC199" s="137"/>
      <c r="ED199" s="512"/>
      <c r="EE199" s="513"/>
      <c r="EG199" s="495"/>
      <c r="EH199" s="76"/>
      <c r="EI199" s="466"/>
      <c r="EJ199" s="76"/>
      <c r="EK199" s="500"/>
      <c r="EL199" s="81"/>
      <c r="EM199" s="76"/>
      <c r="EN199" s="76"/>
      <c r="EO199" s="76"/>
      <c r="EP199" s="496"/>
      <c r="EQ199" s="81"/>
      <c r="ER199" s="76"/>
      <c r="ES199" s="76"/>
      <c r="ET199" s="76"/>
      <c r="EU199" s="496"/>
    </row>
    <row r="200" spans="1:151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81"/>
        <v>120575</v>
      </c>
      <c r="O200" s="366"/>
      <c r="P200" s="174"/>
      <c r="Q200" s="174"/>
      <c r="R200" s="174"/>
      <c r="S200" s="174"/>
      <c r="T200" s="367">
        <f t="shared" si="106"/>
        <v>0</v>
      </c>
      <c r="U200" s="172"/>
      <c r="V200" s="137"/>
      <c r="W200" s="137"/>
      <c r="X200" s="137"/>
      <c r="Y200" s="137"/>
      <c r="Z200" s="138">
        <f t="shared" ref="Z200:Z263" si="109">SUM(U200:Y200)</f>
        <v>0</v>
      </c>
      <c r="AA200" s="160"/>
      <c r="AB200" s="146"/>
      <c r="AC200" s="146"/>
      <c r="AD200" s="146"/>
      <c r="AE200" s="146"/>
      <c r="AF200" s="138">
        <f t="shared" ref="AF200:AF263" si="110">SUM(AA200:AE200)</f>
        <v>0</v>
      </c>
      <c r="AG200" s="160"/>
      <c r="AH200" s="146"/>
      <c r="AI200" s="146"/>
      <c r="AJ200" s="146"/>
      <c r="AK200" s="146"/>
      <c r="AL200" s="138">
        <f t="shared" si="88"/>
        <v>0</v>
      </c>
      <c r="AM200" s="160"/>
      <c r="AN200" s="146"/>
      <c r="AO200" s="146"/>
      <c r="AP200" s="146"/>
      <c r="AQ200" s="146"/>
      <c r="AR200" s="138">
        <f t="shared" si="89"/>
        <v>0</v>
      </c>
      <c r="AS200" s="205"/>
      <c r="AT200" s="146"/>
      <c r="AU200" s="146"/>
      <c r="AV200" s="146"/>
      <c r="AW200" s="146">
        <v>97000</v>
      </c>
      <c r="AX200" s="138">
        <f t="shared" si="107"/>
        <v>97000</v>
      </c>
      <c r="AY200" s="160"/>
      <c r="AZ200" s="146"/>
      <c r="BA200" s="146"/>
      <c r="BB200" s="146"/>
      <c r="BC200" s="146"/>
      <c r="BD200" s="138">
        <f t="shared" si="90"/>
        <v>0</v>
      </c>
      <c r="BE200" s="160"/>
      <c r="BF200" s="146"/>
      <c r="BG200" s="146"/>
      <c r="BH200" s="146"/>
      <c r="BI200" s="146"/>
      <c r="BJ200" s="138">
        <f t="shared" ref="BJ200:BJ263" si="111">SUM(BE200:BI200)</f>
        <v>0</v>
      </c>
      <c r="BK200" s="160"/>
      <c r="BL200" s="146"/>
      <c r="BM200" s="146"/>
      <c r="BN200" s="146"/>
      <c r="BO200" s="146"/>
      <c r="BP200" s="138">
        <f t="shared" si="91"/>
        <v>0</v>
      </c>
      <c r="BQ200" s="160"/>
      <c r="BR200" s="146"/>
      <c r="BS200" s="146"/>
      <c r="BT200" s="146"/>
      <c r="BU200" s="146"/>
      <c r="BV200" s="138">
        <f t="shared" ref="BV200:BV263" si="112">SUM(BQ200:BU200)</f>
        <v>0</v>
      </c>
      <c r="BW200" s="160"/>
      <c r="BX200" s="146"/>
      <c r="BY200" s="146"/>
      <c r="BZ200" s="146"/>
      <c r="CA200" s="146"/>
      <c r="CB200" s="138">
        <f t="shared" si="92"/>
        <v>0</v>
      </c>
      <c r="CC200" s="160"/>
      <c r="CD200" s="146"/>
      <c r="CE200" s="146"/>
      <c r="CF200" s="146"/>
      <c r="CG200" s="146"/>
      <c r="CH200" s="138">
        <f t="shared" si="108"/>
        <v>0</v>
      </c>
      <c r="CI200" s="160"/>
      <c r="CJ200" s="146"/>
      <c r="CK200" s="146"/>
      <c r="CL200" s="146"/>
      <c r="CM200" s="146"/>
      <c r="CN200" s="138">
        <f t="shared" si="93"/>
        <v>0</v>
      </c>
      <c r="CO200" s="172"/>
      <c r="CP200" s="137"/>
      <c r="CQ200" s="137"/>
      <c r="CR200" s="137"/>
      <c r="CS200" s="137"/>
      <c r="CT200" s="138">
        <f t="shared" ref="CT200:CT263" si="113">SUM(CO200:CS200)</f>
        <v>0</v>
      </c>
      <c r="CU200" s="160"/>
      <c r="CV200" s="146"/>
      <c r="CW200" s="146"/>
      <c r="CX200" s="146"/>
      <c r="CY200" s="146"/>
      <c r="CZ200" s="138">
        <f t="shared" si="94"/>
        <v>0</v>
      </c>
      <c r="DA200" s="172">
        <f t="shared" si="95"/>
        <v>0</v>
      </c>
      <c r="DB200" s="137">
        <f t="shared" si="96"/>
        <v>120575</v>
      </c>
      <c r="DC200" s="137">
        <f t="shared" si="97"/>
        <v>0</v>
      </c>
      <c r="DD200" s="137">
        <f t="shared" si="98"/>
        <v>0</v>
      </c>
      <c r="DE200" s="137">
        <f t="shared" si="99"/>
        <v>97000</v>
      </c>
      <c r="DF200" s="173">
        <f t="shared" si="100"/>
        <v>217575</v>
      </c>
      <c r="DG200" s="172">
        <f t="shared" si="101"/>
        <v>0</v>
      </c>
      <c r="DH200" s="137">
        <f t="shared" si="102"/>
        <v>0</v>
      </c>
      <c r="DI200" s="137">
        <f t="shared" si="103"/>
        <v>0</v>
      </c>
      <c r="DJ200" s="137">
        <f t="shared" si="104"/>
        <v>0</v>
      </c>
      <c r="DK200" s="137">
        <f t="shared" si="105"/>
        <v>0</v>
      </c>
      <c r="DL200" s="173">
        <f t="shared" si="87"/>
        <v>0</v>
      </c>
      <c r="DM200" s="140"/>
      <c r="DN200" s="220"/>
      <c r="DO200" s="220"/>
      <c r="DP200" s="220"/>
      <c r="DQ200" s="140"/>
      <c r="DR200" s="141"/>
      <c r="DS200" s="142"/>
      <c r="DT200" s="146"/>
      <c r="DU200" s="142"/>
      <c r="DV200" s="144"/>
      <c r="DW200" s="145"/>
      <c r="DX200" s="142"/>
      <c r="DY200" s="144"/>
      <c r="EA200" s="172"/>
      <c r="EB200" s="137"/>
      <c r="EC200" s="137"/>
      <c r="ED200" s="512"/>
      <c r="EE200" s="513"/>
      <c r="EG200" s="495"/>
      <c r="EH200" s="76"/>
      <c r="EI200" s="466"/>
      <c r="EJ200" s="76"/>
      <c r="EK200" s="500"/>
      <c r="EL200" s="81"/>
      <c r="EM200" s="76"/>
      <c r="EN200" s="76"/>
      <c r="EO200" s="76"/>
      <c r="EP200" s="496"/>
      <c r="EQ200" s="81"/>
      <c r="ER200" s="76"/>
      <c r="ES200" s="76"/>
      <c r="ET200" s="76"/>
      <c r="EU200" s="496"/>
    </row>
    <row r="201" spans="1:151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114">SUM(I201:M201)</f>
        <v>104975</v>
      </c>
      <c r="O201" s="366"/>
      <c r="P201" s="174"/>
      <c r="Q201" s="174"/>
      <c r="R201" s="174"/>
      <c r="S201" s="174"/>
      <c r="T201" s="367">
        <f t="shared" si="106"/>
        <v>0</v>
      </c>
      <c r="U201" s="172"/>
      <c r="V201" s="137"/>
      <c r="W201" s="137"/>
      <c r="X201" s="137"/>
      <c r="Y201" s="137"/>
      <c r="Z201" s="138">
        <f t="shared" si="109"/>
        <v>0</v>
      </c>
      <c r="AA201" s="160"/>
      <c r="AB201" s="146"/>
      <c r="AC201" s="146"/>
      <c r="AD201" s="146"/>
      <c r="AE201" s="146"/>
      <c r="AF201" s="138">
        <f t="shared" si="110"/>
        <v>0</v>
      </c>
      <c r="AG201" s="160"/>
      <c r="AH201" s="146"/>
      <c r="AI201" s="146"/>
      <c r="AJ201" s="146"/>
      <c r="AK201" s="146">
        <v>252000</v>
      </c>
      <c r="AL201" s="138">
        <f t="shared" si="88"/>
        <v>252000</v>
      </c>
      <c r="AM201" s="160"/>
      <c r="AN201" s="146"/>
      <c r="AO201" s="146"/>
      <c r="AP201" s="146"/>
      <c r="AQ201" s="146"/>
      <c r="AR201" s="138">
        <f t="shared" si="89"/>
        <v>0</v>
      </c>
      <c r="AS201" s="205"/>
      <c r="AT201" s="146"/>
      <c r="AU201" s="146"/>
      <c r="AV201" s="146"/>
      <c r="AW201" s="146">
        <v>85000</v>
      </c>
      <c r="AX201" s="138">
        <f t="shared" si="107"/>
        <v>85000</v>
      </c>
      <c r="AY201" s="160"/>
      <c r="AZ201" s="146"/>
      <c r="BA201" s="146"/>
      <c r="BB201" s="146"/>
      <c r="BC201" s="146"/>
      <c r="BD201" s="138">
        <f t="shared" si="90"/>
        <v>0</v>
      </c>
      <c r="BE201" s="160"/>
      <c r="BF201" s="146"/>
      <c r="BG201" s="146"/>
      <c r="BH201" s="146"/>
      <c r="BI201" s="146"/>
      <c r="BJ201" s="138">
        <f t="shared" si="111"/>
        <v>0</v>
      </c>
      <c r="BK201" s="160"/>
      <c r="BL201" s="146"/>
      <c r="BM201" s="146"/>
      <c r="BN201" s="146"/>
      <c r="BO201" s="146"/>
      <c r="BP201" s="138">
        <f t="shared" si="91"/>
        <v>0</v>
      </c>
      <c r="BQ201" s="160"/>
      <c r="BR201" s="146"/>
      <c r="BS201" s="146"/>
      <c r="BT201" s="146"/>
      <c r="BU201" s="146"/>
      <c r="BV201" s="138">
        <f t="shared" si="112"/>
        <v>0</v>
      </c>
      <c r="BW201" s="160"/>
      <c r="BX201" s="146"/>
      <c r="BY201" s="146"/>
      <c r="BZ201" s="146"/>
      <c r="CA201" s="146"/>
      <c r="CB201" s="138">
        <f t="shared" si="92"/>
        <v>0</v>
      </c>
      <c r="CC201" s="160"/>
      <c r="CD201" s="146"/>
      <c r="CE201" s="146"/>
      <c r="CF201" s="146"/>
      <c r="CG201" s="146"/>
      <c r="CH201" s="138">
        <f t="shared" si="108"/>
        <v>0</v>
      </c>
      <c r="CI201" s="160"/>
      <c r="CJ201" s="146"/>
      <c r="CK201" s="146"/>
      <c r="CL201" s="146"/>
      <c r="CM201" s="146"/>
      <c r="CN201" s="138">
        <f t="shared" si="93"/>
        <v>0</v>
      </c>
      <c r="CO201" s="172"/>
      <c r="CP201" s="137"/>
      <c r="CQ201" s="137"/>
      <c r="CR201" s="137"/>
      <c r="CS201" s="137"/>
      <c r="CT201" s="138">
        <f t="shared" si="113"/>
        <v>0</v>
      </c>
      <c r="CU201" s="160"/>
      <c r="CV201" s="146"/>
      <c r="CW201" s="146"/>
      <c r="CX201" s="146"/>
      <c r="CY201" s="146"/>
      <c r="CZ201" s="138">
        <f t="shared" si="94"/>
        <v>0</v>
      </c>
      <c r="DA201" s="172">
        <f t="shared" si="95"/>
        <v>0</v>
      </c>
      <c r="DB201" s="137">
        <f t="shared" si="96"/>
        <v>104975</v>
      </c>
      <c r="DC201" s="137">
        <f t="shared" si="97"/>
        <v>0</v>
      </c>
      <c r="DD201" s="137">
        <f t="shared" si="98"/>
        <v>0</v>
      </c>
      <c r="DE201" s="137">
        <f t="shared" si="99"/>
        <v>337000</v>
      </c>
      <c r="DF201" s="173">
        <f t="shared" si="100"/>
        <v>441975</v>
      </c>
      <c r="DG201" s="172">
        <f t="shared" si="101"/>
        <v>0</v>
      </c>
      <c r="DH201" s="137">
        <f t="shared" si="102"/>
        <v>0</v>
      </c>
      <c r="DI201" s="137">
        <f t="shared" si="103"/>
        <v>0</v>
      </c>
      <c r="DJ201" s="137">
        <f t="shared" si="104"/>
        <v>0</v>
      </c>
      <c r="DK201" s="137">
        <f t="shared" si="105"/>
        <v>0</v>
      </c>
      <c r="DL201" s="173">
        <f t="shared" ref="DL201:DL264" si="115">SUM(DG201:DK201)</f>
        <v>0</v>
      </c>
      <c r="DM201" s="140"/>
      <c r="DN201" s="220"/>
      <c r="DO201" s="220"/>
      <c r="DP201" s="220"/>
      <c r="DQ201" s="140"/>
      <c r="DR201" s="141"/>
      <c r="DS201" s="142"/>
      <c r="DT201" s="146"/>
      <c r="DU201" s="142"/>
      <c r="DV201" s="144"/>
      <c r="DW201" s="145"/>
      <c r="DX201" s="142"/>
      <c r="DY201" s="144"/>
      <c r="EA201" s="172"/>
      <c r="EB201" s="137"/>
      <c r="EC201" s="137"/>
      <c r="ED201" s="512"/>
      <c r="EE201" s="513"/>
      <c r="EG201" s="495"/>
      <c r="EH201" s="76"/>
      <c r="EI201" s="466"/>
      <c r="EJ201" s="76"/>
      <c r="EK201" s="500"/>
      <c r="EL201" s="81"/>
      <c r="EM201" s="76"/>
      <c r="EN201" s="76"/>
      <c r="EO201" s="76"/>
      <c r="EP201" s="496"/>
      <c r="EQ201" s="81"/>
      <c r="ER201" s="76"/>
      <c r="ES201" s="76"/>
      <c r="ET201" s="76"/>
      <c r="EU201" s="496"/>
    </row>
    <row r="202" spans="1:151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114"/>
        <v>118950</v>
      </c>
      <c r="O202" s="366"/>
      <c r="P202" s="174"/>
      <c r="Q202" s="174"/>
      <c r="R202" s="174"/>
      <c r="S202" s="174"/>
      <c r="T202" s="367">
        <f t="shared" si="106"/>
        <v>0</v>
      </c>
      <c r="U202" s="172"/>
      <c r="V202" s="137"/>
      <c r="W202" s="137"/>
      <c r="X202" s="137"/>
      <c r="Y202" s="137"/>
      <c r="Z202" s="138">
        <f t="shared" si="109"/>
        <v>0</v>
      </c>
      <c r="AA202" s="160"/>
      <c r="AB202" s="146"/>
      <c r="AC202" s="146"/>
      <c r="AD202" s="146"/>
      <c r="AE202" s="146"/>
      <c r="AF202" s="138">
        <f t="shared" si="110"/>
        <v>0</v>
      </c>
      <c r="AG202" s="160"/>
      <c r="AH202" s="146"/>
      <c r="AI202" s="146"/>
      <c r="AJ202" s="146"/>
      <c r="AK202" s="146">
        <v>200000</v>
      </c>
      <c r="AL202" s="138">
        <f t="shared" si="88"/>
        <v>200000</v>
      </c>
      <c r="AM202" s="160"/>
      <c r="AN202" s="146"/>
      <c r="AO202" s="146"/>
      <c r="AP202" s="146"/>
      <c r="AQ202" s="146"/>
      <c r="AR202" s="138">
        <f t="shared" si="89"/>
        <v>0</v>
      </c>
      <c r="AS202" s="205"/>
      <c r="AT202" s="146"/>
      <c r="AU202" s="146"/>
      <c r="AV202" s="146"/>
      <c r="AW202" s="146">
        <v>149000</v>
      </c>
      <c r="AX202" s="138">
        <f t="shared" si="107"/>
        <v>149000</v>
      </c>
      <c r="AY202" s="160"/>
      <c r="AZ202" s="146"/>
      <c r="BA202" s="146"/>
      <c r="BB202" s="146"/>
      <c r="BC202" s="146"/>
      <c r="BD202" s="138">
        <f t="shared" si="90"/>
        <v>0</v>
      </c>
      <c r="BE202" s="160"/>
      <c r="BF202" s="146"/>
      <c r="BG202" s="146"/>
      <c r="BH202" s="146"/>
      <c r="BI202" s="146"/>
      <c r="BJ202" s="138">
        <f t="shared" si="111"/>
        <v>0</v>
      </c>
      <c r="BK202" s="160"/>
      <c r="BL202" s="146"/>
      <c r="BM202" s="146"/>
      <c r="BN202" s="146"/>
      <c r="BO202" s="146"/>
      <c r="BP202" s="138">
        <f t="shared" si="91"/>
        <v>0</v>
      </c>
      <c r="BQ202" s="160"/>
      <c r="BR202" s="146"/>
      <c r="BS202" s="146"/>
      <c r="BT202" s="146"/>
      <c r="BU202" s="441">
        <v>150000</v>
      </c>
      <c r="BV202" s="138">
        <f t="shared" si="112"/>
        <v>150000</v>
      </c>
      <c r="BW202" s="160"/>
      <c r="BX202" s="146"/>
      <c r="BY202" s="146"/>
      <c r="BZ202" s="146"/>
      <c r="CA202" s="146"/>
      <c r="CB202" s="138">
        <f t="shared" si="92"/>
        <v>0</v>
      </c>
      <c r="CC202" s="160"/>
      <c r="CD202" s="146"/>
      <c r="CE202" s="146"/>
      <c r="CF202" s="146"/>
      <c r="CG202" s="146"/>
      <c r="CH202" s="138">
        <f t="shared" si="108"/>
        <v>0</v>
      </c>
      <c r="CI202" s="160"/>
      <c r="CJ202" s="146"/>
      <c r="CK202" s="146"/>
      <c r="CL202" s="146"/>
      <c r="CM202" s="146"/>
      <c r="CN202" s="138">
        <f t="shared" si="93"/>
        <v>0</v>
      </c>
      <c r="CO202" s="172"/>
      <c r="CP202" s="137"/>
      <c r="CQ202" s="137"/>
      <c r="CR202" s="137"/>
      <c r="CS202" s="137"/>
      <c r="CT202" s="138">
        <f t="shared" si="113"/>
        <v>0</v>
      </c>
      <c r="CU202" s="160"/>
      <c r="CV202" s="146"/>
      <c r="CW202" s="146"/>
      <c r="CX202" s="146"/>
      <c r="CY202" s="146"/>
      <c r="CZ202" s="138">
        <f t="shared" si="94"/>
        <v>0</v>
      </c>
      <c r="DA202" s="172">
        <f t="shared" si="95"/>
        <v>0</v>
      </c>
      <c r="DB202" s="137">
        <f t="shared" si="96"/>
        <v>118950</v>
      </c>
      <c r="DC202" s="137">
        <f t="shared" si="97"/>
        <v>0</v>
      </c>
      <c r="DD202" s="137">
        <f t="shared" si="98"/>
        <v>0</v>
      </c>
      <c r="DE202" s="137">
        <f t="shared" si="99"/>
        <v>499000</v>
      </c>
      <c r="DF202" s="173">
        <f t="shared" si="100"/>
        <v>617950</v>
      </c>
      <c r="DG202" s="172">
        <f t="shared" si="101"/>
        <v>0</v>
      </c>
      <c r="DH202" s="137">
        <f t="shared" si="102"/>
        <v>0</v>
      </c>
      <c r="DI202" s="137">
        <f t="shared" si="103"/>
        <v>0</v>
      </c>
      <c r="DJ202" s="137">
        <f t="shared" si="104"/>
        <v>0</v>
      </c>
      <c r="DK202" s="137">
        <f t="shared" si="105"/>
        <v>0</v>
      </c>
      <c r="DL202" s="173">
        <f t="shared" si="115"/>
        <v>0</v>
      </c>
      <c r="DM202" s="140"/>
      <c r="DN202" s="220"/>
      <c r="DO202" s="220"/>
      <c r="DP202" s="220"/>
      <c r="DQ202" s="140"/>
      <c r="DR202" s="141">
        <v>420503.49</v>
      </c>
      <c r="DS202" s="142">
        <v>74206.509999999995</v>
      </c>
      <c r="DT202" s="146">
        <f>SUBTOTAL(9,DR202:DS202)</f>
        <v>494710</v>
      </c>
      <c r="DU202" s="142" t="s">
        <v>4808</v>
      </c>
      <c r="DV202" s="144">
        <v>44592</v>
      </c>
      <c r="DW202" s="145">
        <v>33351</v>
      </c>
      <c r="DX202" s="142" t="s">
        <v>5321</v>
      </c>
      <c r="DY202" s="144">
        <v>44719</v>
      </c>
      <c r="EA202" s="172"/>
      <c r="EB202" s="137"/>
      <c r="EC202" s="137"/>
      <c r="ED202" s="512"/>
      <c r="EE202" s="513"/>
      <c r="EG202" s="495"/>
      <c r="EH202" s="76"/>
      <c r="EI202" s="466"/>
      <c r="EJ202" s="76"/>
      <c r="EK202" s="500"/>
      <c r="EL202" s="81"/>
      <c r="EM202" s="76"/>
      <c r="EN202" s="76"/>
      <c r="EO202" s="76"/>
      <c r="EP202" s="496"/>
      <c r="EQ202" s="81"/>
      <c r="ER202" s="76"/>
      <c r="ES202" s="76"/>
      <c r="ET202" s="76"/>
      <c r="EU202" s="496"/>
    </row>
    <row r="203" spans="1:151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114"/>
        <v>118950</v>
      </c>
      <c r="O203" s="366"/>
      <c r="P203" s="174"/>
      <c r="Q203" s="174"/>
      <c r="R203" s="174"/>
      <c r="S203" s="174"/>
      <c r="T203" s="367">
        <f t="shared" si="106"/>
        <v>0</v>
      </c>
      <c r="U203" s="172"/>
      <c r="V203" s="137"/>
      <c r="W203" s="137"/>
      <c r="X203" s="137"/>
      <c r="Y203" s="137"/>
      <c r="Z203" s="138">
        <f t="shared" si="109"/>
        <v>0</v>
      </c>
      <c r="AA203" s="160"/>
      <c r="AB203" s="146"/>
      <c r="AC203" s="146"/>
      <c r="AD203" s="146"/>
      <c r="AE203" s="146"/>
      <c r="AF203" s="138">
        <f t="shared" si="110"/>
        <v>0</v>
      </c>
      <c r="AG203" s="160"/>
      <c r="AH203" s="146"/>
      <c r="AI203" s="146"/>
      <c r="AJ203" s="146"/>
      <c r="AK203" s="146"/>
      <c r="AL203" s="138">
        <f t="shared" si="88"/>
        <v>0</v>
      </c>
      <c r="AM203" s="160"/>
      <c r="AN203" s="146"/>
      <c r="AO203" s="146"/>
      <c r="AP203" s="146"/>
      <c r="AQ203" s="146"/>
      <c r="AR203" s="138">
        <f t="shared" si="89"/>
        <v>0</v>
      </c>
      <c r="AS203" s="205"/>
      <c r="AT203" s="146"/>
      <c r="AU203" s="146"/>
      <c r="AV203" s="146"/>
      <c r="AW203" s="146">
        <v>75000</v>
      </c>
      <c r="AX203" s="138">
        <f t="shared" si="107"/>
        <v>75000</v>
      </c>
      <c r="AY203" s="160"/>
      <c r="AZ203" s="146"/>
      <c r="BA203" s="146"/>
      <c r="BB203" s="146"/>
      <c r="BC203" s="146"/>
      <c r="BD203" s="138">
        <f t="shared" si="90"/>
        <v>0</v>
      </c>
      <c r="BE203" s="160"/>
      <c r="BF203" s="146"/>
      <c r="BG203" s="146"/>
      <c r="BH203" s="146"/>
      <c r="BI203" s="146"/>
      <c r="BJ203" s="138">
        <f t="shared" si="111"/>
        <v>0</v>
      </c>
      <c r="BK203" s="160"/>
      <c r="BL203" s="146"/>
      <c r="BM203" s="146"/>
      <c r="BN203" s="146"/>
      <c r="BO203" s="146"/>
      <c r="BP203" s="138">
        <f t="shared" si="91"/>
        <v>0</v>
      </c>
      <c r="BQ203" s="160"/>
      <c r="BR203" s="146"/>
      <c r="BS203" s="146"/>
      <c r="BT203" s="146"/>
      <c r="BU203" s="146"/>
      <c r="BV203" s="138">
        <f t="shared" si="112"/>
        <v>0</v>
      </c>
      <c r="BW203" s="160"/>
      <c r="BX203" s="146"/>
      <c r="BY203" s="146"/>
      <c r="BZ203" s="146"/>
      <c r="CA203" s="146"/>
      <c r="CB203" s="138">
        <f t="shared" si="92"/>
        <v>0</v>
      </c>
      <c r="CC203" s="160"/>
      <c r="CD203" s="146"/>
      <c r="CE203" s="146"/>
      <c r="CF203" s="146"/>
      <c r="CG203" s="146"/>
      <c r="CH203" s="138">
        <f t="shared" si="108"/>
        <v>0</v>
      </c>
      <c r="CI203" s="160"/>
      <c r="CJ203" s="146"/>
      <c r="CK203" s="146"/>
      <c r="CL203" s="146"/>
      <c r="CM203" s="146"/>
      <c r="CN203" s="138">
        <f t="shared" si="93"/>
        <v>0</v>
      </c>
      <c r="CO203" s="172"/>
      <c r="CP203" s="137"/>
      <c r="CQ203" s="137"/>
      <c r="CR203" s="137"/>
      <c r="CS203" s="137"/>
      <c r="CT203" s="138">
        <f t="shared" si="113"/>
        <v>0</v>
      </c>
      <c r="CU203" s="160"/>
      <c r="CV203" s="146"/>
      <c r="CW203" s="146"/>
      <c r="CX203" s="146"/>
      <c r="CY203" s="146"/>
      <c r="CZ203" s="138">
        <f t="shared" si="94"/>
        <v>0</v>
      </c>
      <c r="DA203" s="172">
        <f t="shared" si="95"/>
        <v>0</v>
      </c>
      <c r="DB203" s="137">
        <f t="shared" si="96"/>
        <v>118950</v>
      </c>
      <c r="DC203" s="137">
        <f t="shared" si="97"/>
        <v>0</v>
      </c>
      <c r="DD203" s="137">
        <f t="shared" si="98"/>
        <v>0</v>
      </c>
      <c r="DE203" s="137">
        <f t="shared" si="99"/>
        <v>75000</v>
      </c>
      <c r="DF203" s="173">
        <f t="shared" si="100"/>
        <v>193950</v>
      </c>
      <c r="DG203" s="172">
        <f t="shared" si="101"/>
        <v>0</v>
      </c>
      <c r="DH203" s="137">
        <f t="shared" si="102"/>
        <v>0</v>
      </c>
      <c r="DI203" s="137">
        <f t="shared" si="103"/>
        <v>0</v>
      </c>
      <c r="DJ203" s="137">
        <f t="shared" si="104"/>
        <v>0</v>
      </c>
      <c r="DK203" s="137">
        <f t="shared" si="105"/>
        <v>0</v>
      </c>
      <c r="DL203" s="173">
        <f t="shared" si="115"/>
        <v>0</v>
      </c>
      <c r="DM203" s="140"/>
      <c r="DN203" s="220"/>
      <c r="DO203" s="220"/>
      <c r="DP203" s="220"/>
      <c r="DQ203" s="140"/>
      <c r="DR203" s="141"/>
      <c r="DS203" s="142"/>
      <c r="DT203" s="146"/>
      <c r="DU203" s="142"/>
      <c r="DV203" s="144"/>
      <c r="DW203" s="145">
        <v>62722</v>
      </c>
      <c r="DX203" s="142" t="s">
        <v>4864</v>
      </c>
      <c r="DY203" s="144">
        <v>44599</v>
      </c>
      <c r="EA203" s="172"/>
      <c r="EB203" s="137"/>
      <c r="EC203" s="137"/>
      <c r="ED203" s="512"/>
      <c r="EE203" s="513"/>
      <c r="EG203" s="495"/>
      <c r="EH203" s="76"/>
      <c r="EI203" s="466"/>
      <c r="EJ203" s="76"/>
      <c r="EK203" s="500"/>
      <c r="EL203" s="81"/>
      <c r="EM203" s="76"/>
      <c r="EN203" s="76"/>
      <c r="EO203" s="76"/>
      <c r="EP203" s="496"/>
      <c r="EQ203" s="81"/>
      <c r="ER203" s="76"/>
      <c r="ES203" s="76"/>
      <c r="ET203" s="76"/>
      <c r="EU203" s="496"/>
    </row>
    <row r="204" spans="1:151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114"/>
        <v>0</v>
      </c>
      <c r="O204" s="366"/>
      <c r="P204" s="174"/>
      <c r="Q204" s="174"/>
      <c r="R204" s="174"/>
      <c r="S204" s="174"/>
      <c r="T204" s="367">
        <f t="shared" si="106"/>
        <v>0</v>
      </c>
      <c r="U204" s="172"/>
      <c r="V204" s="137"/>
      <c r="W204" s="137"/>
      <c r="X204" s="137"/>
      <c r="Y204" s="137"/>
      <c r="Z204" s="138">
        <f t="shared" si="109"/>
        <v>0</v>
      </c>
      <c r="AA204" s="160"/>
      <c r="AB204" s="146"/>
      <c r="AC204" s="146"/>
      <c r="AD204" s="146"/>
      <c r="AE204" s="146"/>
      <c r="AF204" s="138">
        <f t="shared" si="110"/>
        <v>0</v>
      </c>
      <c r="AG204" s="160"/>
      <c r="AH204" s="146"/>
      <c r="AI204" s="146"/>
      <c r="AJ204" s="146"/>
      <c r="AK204" s="146"/>
      <c r="AL204" s="138">
        <f t="shared" si="88"/>
        <v>0</v>
      </c>
      <c r="AM204" s="160"/>
      <c r="AN204" s="146"/>
      <c r="AO204" s="146"/>
      <c r="AP204" s="146"/>
      <c r="AQ204" s="146"/>
      <c r="AR204" s="138">
        <f t="shared" si="89"/>
        <v>0</v>
      </c>
      <c r="AS204" s="205"/>
      <c r="AT204" s="146"/>
      <c r="AU204" s="146"/>
      <c r="AV204" s="146"/>
      <c r="AW204" s="146"/>
      <c r="AX204" s="138">
        <f t="shared" si="107"/>
        <v>0</v>
      </c>
      <c r="AY204" s="160"/>
      <c r="AZ204" s="146"/>
      <c r="BA204" s="146"/>
      <c r="BB204" s="146"/>
      <c r="BC204" s="146"/>
      <c r="BD204" s="138">
        <f t="shared" si="90"/>
        <v>0</v>
      </c>
      <c r="BE204" s="160"/>
      <c r="BF204" s="146"/>
      <c r="BG204" s="146"/>
      <c r="BH204" s="146"/>
      <c r="BI204" s="146"/>
      <c r="BJ204" s="138">
        <f t="shared" si="111"/>
        <v>0</v>
      </c>
      <c r="BK204" s="160"/>
      <c r="BL204" s="146"/>
      <c r="BM204" s="146"/>
      <c r="BN204" s="146"/>
      <c r="BO204" s="146"/>
      <c r="BP204" s="138">
        <f t="shared" si="91"/>
        <v>0</v>
      </c>
      <c r="BQ204" s="160"/>
      <c r="BR204" s="146"/>
      <c r="BS204" s="146"/>
      <c r="BT204" s="146"/>
      <c r="BU204" s="146"/>
      <c r="BV204" s="138">
        <f t="shared" si="112"/>
        <v>0</v>
      </c>
      <c r="BW204" s="160"/>
      <c r="BX204" s="146"/>
      <c r="BY204" s="146"/>
      <c r="BZ204" s="146"/>
      <c r="CA204" s="146"/>
      <c r="CB204" s="138">
        <f t="shared" si="92"/>
        <v>0</v>
      </c>
      <c r="CC204" s="160"/>
      <c r="CD204" s="146"/>
      <c r="CE204" s="146"/>
      <c r="CF204" s="146"/>
      <c r="CG204" s="146"/>
      <c r="CH204" s="138">
        <f t="shared" si="108"/>
        <v>0</v>
      </c>
      <c r="CI204" s="160"/>
      <c r="CJ204" s="146"/>
      <c r="CK204" s="146"/>
      <c r="CL204" s="146"/>
      <c r="CM204" s="146"/>
      <c r="CN204" s="138">
        <f t="shared" si="93"/>
        <v>0</v>
      </c>
      <c r="CO204" s="172"/>
      <c r="CP204" s="137"/>
      <c r="CQ204" s="137"/>
      <c r="CR204" s="137"/>
      <c r="CS204" s="137"/>
      <c r="CT204" s="138">
        <f t="shared" si="113"/>
        <v>0</v>
      </c>
      <c r="CU204" s="160"/>
      <c r="CV204" s="146"/>
      <c r="CW204" s="146"/>
      <c r="CX204" s="146"/>
      <c r="CY204" s="146"/>
      <c r="CZ204" s="138">
        <f t="shared" si="94"/>
        <v>0</v>
      </c>
      <c r="DA204" s="172">
        <f t="shared" si="95"/>
        <v>0</v>
      </c>
      <c r="DB204" s="137">
        <f t="shared" si="96"/>
        <v>0</v>
      </c>
      <c r="DC204" s="137">
        <f t="shared" si="97"/>
        <v>0</v>
      </c>
      <c r="DD204" s="137">
        <f t="shared" si="98"/>
        <v>0</v>
      </c>
      <c r="DE204" s="137">
        <f t="shared" si="99"/>
        <v>0</v>
      </c>
      <c r="DF204" s="173">
        <f t="shared" si="100"/>
        <v>0</v>
      </c>
      <c r="DG204" s="172">
        <f t="shared" si="101"/>
        <v>0</v>
      </c>
      <c r="DH204" s="137">
        <f t="shared" si="102"/>
        <v>0</v>
      </c>
      <c r="DI204" s="137">
        <f t="shared" si="103"/>
        <v>0</v>
      </c>
      <c r="DJ204" s="137">
        <f t="shared" si="104"/>
        <v>0</v>
      </c>
      <c r="DK204" s="137">
        <f t="shared" si="105"/>
        <v>0</v>
      </c>
      <c r="DL204" s="173">
        <f t="shared" si="115"/>
        <v>0</v>
      </c>
      <c r="DM204" s="140"/>
      <c r="DN204" s="220"/>
      <c r="DO204" s="220"/>
      <c r="DP204" s="220"/>
      <c r="DQ204" s="140"/>
      <c r="DR204" s="141"/>
      <c r="DS204" s="142"/>
      <c r="DT204" s="146"/>
      <c r="DU204" s="142"/>
      <c r="DV204" s="144"/>
      <c r="DW204" s="145">
        <v>35202</v>
      </c>
      <c r="DX204" s="142" t="s">
        <v>4821</v>
      </c>
      <c r="DY204" s="144">
        <v>44599</v>
      </c>
      <c r="EA204" s="172"/>
      <c r="EB204" s="137"/>
      <c r="EC204" s="137"/>
      <c r="ED204" s="512"/>
      <c r="EE204" s="513"/>
      <c r="EG204" s="495"/>
      <c r="EH204" s="76"/>
      <c r="EI204" s="466"/>
      <c r="EJ204" s="76"/>
      <c r="EK204" s="500"/>
      <c r="EL204" s="81"/>
      <c r="EM204" s="76"/>
      <c r="EN204" s="76"/>
      <c r="EO204" s="76"/>
      <c r="EP204" s="496"/>
      <c r="EQ204" s="81"/>
      <c r="ER204" s="76"/>
      <c r="ES204" s="76"/>
      <c r="ET204" s="76"/>
      <c r="EU204" s="496"/>
    </row>
    <row r="205" spans="1:151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114"/>
        <v>41925</v>
      </c>
      <c r="O205" s="366"/>
      <c r="P205" s="174"/>
      <c r="Q205" s="174"/>
      <c r="R205" s="174"/>
      <c r="S205" s="174"/>
      <c r="T205" s="367">
        <f t="shared" si="106"/>
        <v>0</v>
      </c>
      <c r="U205" s="172"/>
      <c r="V205" s="137"/>
      <c r="W205" s="137"/>
      <c r="X205" s="137"/>
      <c r="Y205" s="137">
        <v>32000</v>
      </c>
      <c r="Z205" s="138">
        <f t="shared" si="109"/>
        <v>32000</v>
      </c>
      <c r="AA205" s="160"/>
      <c r="AB205" s="146"/>
      <c r="AC205" s="146"/>
      <c r="AD205" s="146"/>
      <c r="AE205" s="146"/>
      <c r="AF205" s="138">
        <f t="shared" si="110"/>
        <v>0</v>
      </c>
      <c r="AG205" s="160"/>
      <c r="AH205" s="146"/>
      <c r="AI205" s="146"/>
      <c r="AJ205" s="146"/>
      <c r="AK205" s="146"/>
      <c r="AL205" s="138">
        <f t="shared" si="88"/>
        <v>0</v>
      </c>
      <c r="AM205" s="160"/>
      <c r="AN205" s="146"/>
      <c r="AO205" s="146"/>
      <c r="AP205" s="146"/>
      <c r="AQ205" s="146"/>
      <c r="AR205" s="138">
        <f t="shared" si="89"/>
        <v>0</v>
      </c>
      <c r="AS205" s="205"/>
      <c r="AT205" s="146"/>
      <c r="AU205" s="146"/>
      <c r="AV205" s="146"/>
      <c r="AW205" s="146">
        <v>120000</v>
      </c>
      <c r="AX205" s="138">
        <f t="shared" si="107"/>
        <v>120000</v>
      </c>
      <c r="AY205" s="160"/>
      <c r="AZ205" s="146"/>
      <c r="BA205" s="146"/>
      <c r="BB205" s="146"/>
      <c r="BC205" s="146"/>
      <c r="BD205" s="138">
        <f t="shared" si="90"/>
        <v>0</v>
      </c>
      <c r="BE205" s="160"/>
      <c r="BF205" s="146"/>
      <c r="BG205" s="146"/>
      <c r="BH205" s="146"/>
      <c r="BI205" s="146"/>
      <c r="BJ205" s="138">
        <f t="shared" si="111"/>
        <v>0</v>
      </c>
      <c r="BK205" s="160"/>
      <c r="BL205" s="146"/>
      <c r="BM205" s="146"/>
      <c r="BN205" s="146"/>
      <c r="BO205" s="146"/>
      <c r="BP205" s="138">
        <f t="shared" si="91"/>
        <v>0</v>
      </c>
      <c r="BQ205" s="160"/>
      <c r="BR205" s="146"/>
      <c r="BS205" s="146"/>
      <c r="BT205" s="146"/>
      <c r="BU205" s="146"/>
      <c r="BV205" s="138">
        <f t="shared" si="112"/>
        <v>0</v>
      </c>
      <c r="BW205" s="160"/>
      <c r="BX205" s="146"/>
      <c r="BY205" s="146"/>
      <c r="BZ205" s="146"/>
      <c r="CA205" s="146"/>
      <c r="CB205" s="138">
        <f t="shared" si="92"/>
        <v>0</v>
      </c>
      <c r="CC205" s="160"/>
      <c r="CD205" s="146"/>
      <c r="CE205" s="146"/>
      <c r="CF205" s="146"/>
      <c r="CG205" s="146"/>
      <c r="CH205" s="138">
        <f t="shared" si="108"/>
        <v>0</v>
      </c>
      <c r="CI205" s="160"/>
      <c r="CJ205" s="146"/>
      <c r="CK205" s="146"/>
      <c r="CL205" s="146"/>
      <c r="CM205" s="146"/>
      <c r="CN205" s="138">
        <f t="shared" si="93"/>
        <v>0</v>
      </c>
      <c r="CO205" s="172"/>
      <c r="CP205" s="137"/>
      <c r="CQ205" s="137"/>
      <c r="CR205" s="137"/>
      <c r="CS205" s="137"/>
      <c r="CT205" s="138">
        <f t="shared" si="113"/>
        <v>0</v>
      </c>
      <c r="CU205" s="160"/>
      <c r="CV205" s="146"/>
      <c r="CW205" s="146"/>
      <c r="CX205" s="146"/>
      <c r="CY205" s="146"/>
      <c r="CZ205" s="138">
        <f t="shared" si="94"/>
        <v>0</v>
      </c>
      <c r="DA205" s="172">
        <f t="shared" si="95"/>
        <v>0</v>
      </c>
      <c r="DB205" s="137">
        <f t="shared" si="96"/>
        <v>41925</v>
      </c>
      <c r="DC205" s="137">
        <f t="shared" si="97"/>
        <v>0</v>
      </c>
      <c r="DD205" s="137">
        <f t="shared" si="98"/>
        <v>0</v>
      </c>
      <c r="DE205" s="137">
        <f t="shared" si="99"/>
        <v>152000</v>
      </c>
      <c r="DF205" s="173">
        <f t="shared" si="100"/>
        <v>193925</v>
      </c>
      <c r="DG205" s="172">
        <f t="shared" si="101"/>
        <v>0</v>
      </c>
      <c r="DH205" s="137">
        <f t="shared" si="102"/>
        <v>0</v>
      </c>
      <c r="DI205" s="137">
        <f t="shared" si="103"/>
        <v>0</v>
      </c>
      <c r="DJ205" s="137">
        <f t="shared" si="104"/>
        <v>0</v>
      </c>
      <c r="DK205" s="137">
        <f t="shared" si="105"/>
        <v>0</v>
      </c>
      <c r="DL205" s="173">
        <f t="shared" si="115"/>
        <v>0</v>
      </c>
      <c r="DM205" s="140"/>
      <c r="DN205" s="220"/>
      <c r="DO205" s="220"/>
      <c r="DP205" s="220"/>
      <c r="DQ205" s="140"/>
      <c r="DR205" s="141"/>
      <c r="DS205" s="142"/>
      <c r="DT205" s="146"/>
      <c r="DU205" s="142"/>
      <c r="DV205" s="144"/>
      <c r="DW205" s="145">
        <v>1171</v>
      </c>
      <c r="DX205" s="142" t="s">
        <v>5216</v>
      </c>
      <c r="DY205" s="144">
        <v>44740</v>
      </c>
      <c r="EA205" s="172"/>
      <c r="EB205" s="137"/>
      <c r="EC205" s="137"/>
      <c r="ED205" s="512"/>
      <c r="EE205" s="513"/>
      <c r="EG205" s="495"/>
      <c r="EH205" s="76"/>
      <c r="EI205" s="466"/>
      <c r="EJ205" s="76"/>
      <c r="EK205" s="500"/>
      <c r="EL205" s="81"/>
      <c r="EM205" s="76"/>
      <c r="EN205" s="76"/>
      <c r="EO205" s="76"/>
      <c r="EP205" s="496"/>
      <c r="EQ205" s="81"/>
      <c r="ER205" s="76"/>
      <c r="ES205" s="76"/>
      <c r="ET205" s="76"/>
      <c r="EU205" s="496"/>
    </row>
    <row r="206" spans="1:151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114"/>
        <v>46150</v>
      </c>
      <c r="O206" s="366"/>
      <c r="P206" s="174"/>
      <c r="Q206" s="174"/>
      <c r="R206" s="174"/>
      <c r="S206" s="174"/>
      <c r="T206" s="367">
        <f t="shared" si="106"/>
        <v>0</v>
      </c>
      <c r="U206" s="172"/>
      <c r="V206" s="137"/>
      <c r="W206" s="137"/>
      <c r="X206" s="137"/>
      <c r="Y206" s="137">
        <v>30400</v>
      </c>
      <c r="Z206" s="138">
        <f t="shared" si="109"/>
        <v>30400</v>
      </c>
      <c r="AA206" s="160"/>
      <c r="AB206" s="146"/>
      <c r="AC206" s="146"/>
      <c r="AD206" s="146"/>
      <c r="AE206" s="146"/>
      <c r="AF206" s="138">
        <f t="shared" si="110"/>
        <v>0</v>
      </c>
      <c r="AG206" s="160"/>
      <c r="AH206" s="146"/>
      <c r="AI206" s="146"/>
      <c r="AJ206" s="146"/>
      <c r="AK206" s="146">
        <v>81000</v>
      </c>
      <c r="AL206" s="138">
        <f t="shared" si="88"/>
        <v>81000</v>
      </c>
      <c r="AM206" s="160"/>
      <c r="AN206" s="146"/>
      <c r="AO206" s="146"/>
      <c r="AP206" s="146"/>
      <c r="AQ206" s="146"/>
      <c r="AR206" s="138">
        <f t="shared" si="89"/>
        <v>0</v>
      </c>
      <c r="AS206" s="205"/>
      <c r="AT206" s="146"/>
      <c r="AU206" s="146"/>
      <c r="AV206" s="146"/>
      <c r="AW206" s="146">
        <v>55000</v>
      </c>
      <c r="AX206" s="138">
        <f t="shared" si="107"/>
        <v>55000</v>
      </c>
      <c r="AY206" s="160"/>
      <c r="AZ206" s="146"/>
      <c r="BA206" s="146"/>
      <c r="BB206" s="146"/>
      <c r="BC206" s="146"/>
      <c r="BD206" s="138">
        <f t="shared" si="90"/>
        <v>0</v>
      </c>
      <c r="BE206" s="160"/>
      <c r="BF206" s="146"/>
      <c r="BG206" s="146"/>
      <c r="BH206" s="146"/>
      <c r="BI206" s="146"/>
      <c r="BJ206" s="138">
        <f t="shared" si="111"/>
        <v>0</v>
      </c>
      <c r="BK206" s="160"/>
      <c r="BL206" s="146"/>
      <c r="BM206" s="146"/>
      <c r="BN206" s="146"/>
      <c r="BO206" s="146"/>
      <c r="BP206" s="138">
        <f t="shared" si="91"/>
        <v>0</v>
      </c>
      <c r="BQ206" s="160"/>
      <c r="BR206" s="146"/>
      <c r="BS206" s="146"/>
      <c r="BT206" s="146"/>
      <c r="BU206" s="146"/>
      <c r="BV206" s="138">
        <f t="shared" si="112"/>
        <v>0</v>
      </c>
      <c r="BW206" s="160"/>
      <c r="BX206" s="146"/>
      <c r="BY206" s="146"/>
      <c r="BZ206" s="146"/>
      <c r="CA206" s="146"/>
      <c r="CB206" s="138">
        <f t="shared" si="92"/>
        <v>0</v>
      </c>
      <c r="CC206" s="160"/>
      <c r="CD206" s="146"/>
      <c r="CE206" s="146"/>
      <c r="CF206" s="146"/>
      <c r="CG206" s="146"/>
      <c r="CH206" s="138">
        <f t="shared" si="108"/>
        <v>0</v>
      </c>
      <c r="CI206" s="160"/>
      <c r="CJ206" s="146"/>
      <c r="CK206" s="146"/>
      <c r="CL206" s="146"/>
      <c r="CM206" s="146"/>
      <c r="CN206" s="138">
        <f t="shared" si="93"/>
        <v>0</v>
      </c>
      <c r="CO206" s="172"/>
      <c r="CP206" s="137"/>
      <c r="CQ206" s="137"/>
      <c r="CR206" s="137"/>
      <c r="CS206" s="137"/>
      <c r="CT206" s="138">
        <f t="shared" si="113"/>
        <v>0</v>
      </c>
      <c r="CU206" s="160"/>
      <c r="CV206" s="146"/>
      <c r="CW206" s="146"/>
      <c r="CX206" s="146"/>
      <c r="CY206" s="146"/>
      <c r="CZ206" s="138">
        <f t="shared" si="94"/>
        <v>0</v>
      </c>
      <c r="DA206" s="172">
        <f t="shared" si="95"/>
        <v>0</v>
      </c>
      <c r="DB206" s="137">
        <f t="shared" si="96"/>
        <v>46150</v>
      </c>
      <c r="DC206" s="137">
        <f t="shared" si="97"/>
        <v>0</v>
      </c>
      <c r="DD206" s="137">
        <f t="shared" si="98"/>
        <v>0</v>
      </c>
      <c r="DE206" s="137">
        <f t="shared" si="99"/>
        <v>166400</v>
      </c>
      <c r="DF206" s="173">
        <f t="shared" si="100"/>
        <v>212550</v>
      </c>
      <c r="DG206" s="172">
        <f t="shared" si="101"/>
        <v>0</v>
      </c>
      <c r="DH206" s="137">
        <f t="shared" si="102"/>
        <v>0</v>
      </c>
      <c r="DI206" s="137">
        <f t="shared" si="103"/>
        <v>0</v>
      </c>
      <c r="DJ206" s="137">
        <f t="shared" si="104"/>
        <v>0</v>
      </c>
      <c r="DK206" s="137">
        <f t="shared" si="105"/>
        <v>0</v>
      </c>
      <c r="DL206" s="173">
        <f t="shared" si="115"/>
        <v>0</v>
      </c>
      <c r="DM206" s="140"/>
      <c r="DN206" s="220"/>
      <c r="DO206" s="220"/>
      <c r="DP206" s="220"/>
      <c r="DQ206" s="140"/>
      <c r="DR206" s="141"/>
      <c r="DS206" s="142"/>
      <c r="DT206" s="146"/>
      <c r="DU206" s="142"/>
      <c r="DV206" s="144"/>
      <c r="DW206" s="145"/>
      <c r="DX206" s="142"/>
      <c r="DY206" s="144"/>
      <c r="EA206" s="172"/>
      <c r="EB206" s="137"/>
      <c r="EC206" s="137"/>
      <c r="ED206" s="512"/>
      <c r="EE206" s="513"/>
      <c r="EG206" s="495"/>
      <c r="EH206" s="76"/>
      <c r="EI206" s="466"/>
      <c r="EJ206" s="76"/>
      <c r="EK206" s="500"/>
      <c r="EL206" s="81"/>
      <c r="EM206" s="76"/>
      <c r="EN206" s="76"/>
      <c r="EO206" s="76"/>
      <c r="EP206" s="496"/>
      <c r="EQ206" s="81"/>
      <c r="ER206" s="76"/>
      <c r="ES206" s="76"/>
      <c r="ET206" s="76"/>
      <c r="EU206" s="496"/>
    </row>
    <row r="207" spans="1:151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114"/>
        <v>0</v>
      </c>
      <c r="O207" s="366"/>
      <c r="P207" s="174"/>
      <c r="Q207" s="174"/>
      <c r="R207" s="174"/>
      <c r="S207" s="174"/>
      <c r="T207" s="367">
        <f t="shared" si="106"/>
        <v>0</v>
      </c>
      <c r="U207" s="172"/>
      <c r="V207" s="137"/>
      <c r="W207" s="137"/>
      <c r="X207" s="137"/>
      <c r="Y207" s="137">
        <v>48000</v>
      </c>
      <c r="Z207" s="138">
        <f t="shared" si="109"/>
        <v>48000</v>
      </c>
      <c r="AA207" s="160"/>
      <c r="AB207" s="146"/>
      <c r="AC207" s="146"/>
      <c r="AD207" s="146"/>
      <c r="AE207" s="146"/>
      <c r="AF207" s="138">
        <f t="shared" si="110"/>
        <v>0</v>
      </c>
      <c r="AG207" s="160"/>
      <c r="AH207" s="146"/>
      <c r="AI207" s="146"/>
      <c r="AJ207" s="146"/>
      <c r="AK207" s="146"/>
      <c r="AL207" s="138">
        <f t="shared" si="88"/>
        <v>0</v>
      </c>
      <c r="AM207" s="160"/>
      <c r="AN207" s="146"/>
      <c r="AO207" s="146"/>
      <c r="AP207" s="146"/>
      <c r="AQ207" s="146"/>
      <c r="AR207" s="138">
        <f t="shared" si="89"/>
        <v>0</v>
      </c>
      <c r="AS207" s="205"/>
      <c r="AT207" s="146"/>
      <c r="AU207" s="146"/>
      <c r="AV207" s="146"/>
      <c r="AW207" s="146"/>
      <c r="AX207" s="138">
        <f t="shared" si="107"/>
        <v>0</v>
      </c>
      <c r="AY207" s="160"/>
      <c r="AZ207" s="146"/>
      <c r="BA207" s="146"/>
      <c r="BB207" s="146"/>
      <c r="BC207" s="146"/>
      <c r="BD207" s="138">
        <f t="shared" si="90"/>
        <v>0</v>
      </c>
      <c r="BE207" s="160"/>
      <c r="BF207" s="146"/>
      <c r="BG207" s="146"/>
      <c r="BH207" s="146"/>
      <c r="BI207" s="146"/>
      <c r="BJ207" s="138">
        <f t="shared" si="111"/>
        <v>0</v>
      </c>
      <c r="BK207" s="160"/>
      <c r="BL207" s="146"/>
      <c r="BM207" s="146"/>
      <c r="BN207" s="146"/>
      <c r="BO207" s="146"/>
      <c r="BP207" s="138">
        <f t="shared" si="91"/>
        <v>0</v>
      </c>
      <c r="BQ207" s="160"/>
      <c r="BR207" s="146"/>
      <c r="BS207" s="146"/>
      <c r="BT207" s="146"/>
      <c r="BU207" s="146"/>
      <c r="BV207" s="138">
        <f t="shared" si="112"/>
        <v>0</v>
      </c>
      <c r="BW207" s="160"/>
      <c r="BX207" s="146"/>
      <c r="BY207" s="146"/>
      <c r="BZ207" s="146"/>
      <c r="CA207" s="146"/>
      <c r="CB207" s="138">
        <f t="shared" si="92"/>
        <v>0</v>
      </c>
      <c r="CC207" s="160"/>
      <c r="CD207" s="146"/>
      <c r="CE207" s="146"/>
      <c r="CF207" s="146"/>
      <c r="CG207" s="146"/>
      <c r="CH207" s="138">
        <f t="shared" si="108"/>
        <v>0</v>
      </c>
      <c r="CI207" s="160"/>
      <c r="CJ207" s="146"/>
      <c r="CK207" s="146"/>
      <c r="CL207" s="146"/>
      <c r="CM207" s="146"/>
      <c r="CN207" s="138">
        <f t="shared" si="93"/>
        <v>0</v>
      </c>
      <c r="CO207" s="172"/>
      <c r="CP207" s="137"/>
      <c r="CQ207" s="137"/>
      <c r="CR207" s="137"/>
      <c r="CS207" s="137"/>
      <c r="CT207" s="138">
        <f t="shared" si="113"/>
        <v>0</v>
      </c>
      <c r="CU207" s="160"/>
      <c r="CV207" s="146"/>
      <c r="CW207" s="146"/>
      <c r="CX207" s="146"/>
      <c r="CY207" s="146"/>
      <c r="CZ207" s="138">
        <f t="shared" si="94"/>
        <v>0</v>
      </c>
      <c r="DA207" s="172">
        <f t="shared" si="95"/>
        <v>0</v>
      </c>
      <c r="DB207" s="137">
        <f t="shared" si="96"/>
        <v>0</v>
      </c>
      <c r="DC207" s="137">
        <f t="shared" si="97"/>
        <v>0</v>
      </c>
      <c r="DD207" s="137">
        <f t="shared" si="98"/>
        <v>0</v>
      </c>
      <c r="DE207" s="137">
        <f t="shared" si="99"/>
        <v>48000</v>
      </c>
      <c r="DF207" s="173">
        <f t="shared" si="100"/>
        <v>48000</v>
      </c>
      <c r="DG207" s="172">
        <f t="shared" si="101"/>
        <v>0</v>
      </c>
      <c r="DH207" s="137">
        <f t="shared" si="102"/>
        <v>0</v>
      </c>
      <c r="DI207" s="137">
        <f t="shared" si="103"/>
        <v>0</v>
      </c>
      <c r="DJ207" s="137">
        <f t="shared" si="104"/>
        <v>0</v>
      </c>
      <c r="DK207" s="137">
        <f t="shared" si="105"/>
        <v>0</v>
      </c>
      <c r="DL207" s="173">
        <f t="shared" si="115"/>
        <v>0</v>
      </c>
      <c r="DM207" s="140"/>
      <c r="DN207" s="220"/>
      <c r="DO207" s="220"/>
      <c r="DP207" s="220"/>
      <c r="DQ207" s="140"/>
      <c r="DR207" s="141"/>
      <c r="DS207" s="142"/>
      <c r="DT207" s="146"/>
      <c r="DU207" s="142"/>
      <c r="DV207" s="144"/>
      <c r="DW207" s="145"/>
      <c r="DX207" s="142"/>
      <c r="DY207" s="144"/>
      <c r="EA207" s="172"/>
      <c r="EB207" s="137"/>
      <c r="EC207" s="137"/>
      <c r="ED207" s="512"/>
      <c r="EE207" s="513"/>
      <c r="EG207" s="495"/>
      <c r="EH207" s="76"/>
      <c r="EI207" s="466"/>
      <c r="EJ207" s="76"/>
      <c r="EK207" s="500"/>
      <c r="EL207" s="81"/>
      <c r="EM207" s="76"/>
      <c r="EN207" s="76"/>
      <c r="EO207" s="76"/>
      <c r="EP207" s="496"/>
      <c r="EQ207" s="81"/>
      <c r="ER207" s="76"/>
      <c r="ES207" s="76"/>
      <c r="ET207" s="76"/>
      <c r="EU207" s="496"/>
    </row>
    <row r="208" spans="1:151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114"/>
        <v>85150</v>
      </c>
      <c r="O208" s="366"/>
      <c r="P208" s="174"/>
      <c r="Q208" s="174"/>
      <c r="R208" s="174"/>
      <c r="S208" s="174"/>
      <c r="T208" s="367">
        <f t="shared" si="106"/>
        <v>0</v>
      </c>
      <c r="U208" s="172"/>
      <c r="V208" s="137"/>
      <c r="W208" s="137"/>
      <c r="X208" s="137"/>
      <c r="Y208" s="137"/>
      <c r="Z208" s="138">
        <f t="shared" si="109"/>
        <v>0</v>
      </c>
      <c r="AA208" s="160"/>
      <c r="AB208" s="146"/>
      <c r="AC208" s="146"/>
      <c r="AD208" s="146"/>
      <c r="AE208" s="146"/>
      <c r="AF208" s="138">
        <f t="shared" si="110"/>
        <v>0</v>
      </c>
      <c r="AG208" s="160"/>
      <c r="AH208" s="146"/>
      <c r="AI208" s="146"/>
      <c r="AJ208" s="146"/>
      <c r="AK208" s="146"/>
      <c r="AL208" s="138">
        <f t="shared" si="88"/>
        <v>0</v>
      </c>
      <c r="AM208" s="160"/>
      <c r="AN208" s="146"/>
      <c r="AO208" s="146"/>
      <c r="AP208" s="146"/>
      <c r="AQ208" s="146"/>
      <c r="AR208" s="138">
        <f t="shared" si="89"/>
        <v>0</v>
      </c>
      <c r="AS208" s="205"/>
      <c r="AT208" s="146"/>
      <c r="AU208" s="146"/>
      <c r="AV208" s="146"/>
      <c r="AW208" s="146">
        <v>84000</v>
      </c>
      <c r="AX208" s="138">
        <f t="shared" si="107"/>
        <v>84000</v>
      </c>
      <c r="AY208" s="160"/>
      <c r="AZ208" s="146"/>
      <c r="BA208" s="146"/>
      <c r="BB208" s="146"/>
      <c r="BC208" s="146"/>
      <c r="BD208" s="138">
        <f t="shared" si="90"/>
        <v>0</v>
      </c>
      <c r="BE208" s="160"/>
      <c r="BF208" s="146"/>
      <c r="BG208" s="146"/>
      <c r="BH208" s="146"/>
      <c r="BI208" s="146"/>
      <c r="BJ208" s="138">
        <f t="shared" si="111"/>
        <v>0</v>
      </c>
      <c r="BK208" s="160"/>
      <c r="BL208" s="146"/>
      <c r="BM208" s="146"/>
      <c r="BN208" s="146"/>
      <c r="BO208" s="146"/>
      <c r="BP208" s="138">
        <f t="shared" si="91"/>
        <v>0</v>
      </c>
      <c r="BQ208" s="160"/>
      <c r="BR208" s="146"/>
      <c r="BS208" s="146"/>
      <c r="BT208" s="146"/>
      <c r="BU208" s="146"/>
      <c r="BV208" s="138">
        <f t="shared" si="112"/>
        <v>0</v>
      </c>
      <c r="BW208" s="160"/>
      <c r="BX208" s="146"/>
      <c r="BY208" s="146"/>
      <c r="BZ208" s="146"/>
      <c r="CA208" s="146"/>
      <c r="CB208" s="138">
        <f t="shared" si="92"/>
        <v>0</v>
      </c>
      <c r="CC208" s="160"/>
      <c r="CD208" s="146"/>
      <c r="CE208" s="146"/>
      <c r="CF208" s="146"/>
      <c r="CG208" s="146"/>
      <c r="CH208" s="138">
        <f t="shared" si="108"/>
        <v>0</v>
      </c>
      <c r="CI208" s="160"/>
      <c r="CJ208" s="146"/>
      <c r="CK208" s="146"/>
      <c r="CL208" s="146"/>
      <c r="CM208" s="146"/>
      <c r="CN208" s="138">
        <f t="shared" si="93"/>
        <v>0</v>
      </c>
      <c r="CO208" s="172"/>
      <c r="CP208" s="137"/>
      <c r="CQ208" s="137"/>
      <c r="CR208" s="137"/>
      <c r="CS208" s="137"/>
      <c r="CT208" s="138">
        <f t="shared" si="113"/>
        <v>0</v>
      </c>
      <c r="CU208" s="160"/>
      <c r="CV208" s="146"/>
      <c r="CW208" s="146"/>
      <c r="CX208" s="146"/>
      <c r="CY208" s="146"/>
      <c r="CZ208" s="138">
        <f t="shared" si="94"/>
        <v>0</v>
      </c>
      <c r="DA208" s="172">
        <f t="shared" si="95"/>
        <v>0</v>
      </c>
      <c r="DB208" s="137">
        <f t="shared" si="96"/>
        <v>85150</v>
      </c>
      <c r="DC208" s="137">
        <f t="shared" si="97"/>
        <v>0</v>
      </c>
      <c r="DD208" s="137">
        <f t="shared" si="98"/>
        <v>0</v>
      </c>
      <c r="DE208" s="137">
        <f t="shared" si="99"/>
        <v>84000</v>
      </c>
      <c r="DF208" s="173">
        <f t="shared" si="100"/>
        <v>169150</v>
      </c>
      <c r="DG208" s="172">
        <f t="shared" si="101"/>
        <v>0</v>
      </c>
      <c r="DH208" s="137">
        <f t="shared" si="102"/>
        <v>0</v>
      </c>
      <c r="DI208" s="137">
        <f t="shared" si="103"/>
        <v>0</v>
      </c>
      <c r="DJ208" s="137">
        <f t="shared" si="104"/>
        <v>0</v>
      </c>
      <c r="DK208" s="137">
        <f t="shared" si="105"/>
        <v>0</v>
      </c>
      <c r="DL208" s="173">
        <f t="shared" si="115"/>
        <v>0</v>
      </c>
      <c r="DM208" s="140"/>
      <c r="DN208" s="220"/>
      <c r="DO208" s="220"/>
      <c r="DP208" s="220"/>
      <c r="DQ208" s="140"/>
      <c r="DR208" s="141"/>
      <c r="DS208" s="142"/>
      <c r="DT208" s="146"/>
      <c r="DU208" s="142"/>
      <c r="DV208" s="144"/>
      <c r="DW208" s="145"/>
      <c r="DX208" s="142"/>
      <c r="DY208" s="144"/>
      <c r="EA208" s="172"/>
      <c r="EB208" s="137"/>
      <c r="EC208" s="137"/>
      <c r="ED208" s="512"/>
      <c r="EE208" s="513"/>
      <c r="EG208" s="495"/>
      <c r="EH208" s="76"/>
      <c r="EI208" s="466"/>
      <c r="EJ208" s="76"/>
      <c r="EK208" s="500"/>
      <c r="EL208" s="81"/>
      <c r="EM208" s="76"/>
      <c r="EN208" s="76"/>
      <c r="EO208" s="76"/>
      <c r="EP208" s="496"/>
      <c r="EQ208" s="81"/>
      <c r="ER208" s="76"/>
      <c r="ES208" s="76"/>
      <c r="ET208" s="76"/>
      <c r="EU208" s="496"/>
    </row>
    <row r="209" spans="1:151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114"/>
        <v>0</v>
      </c>
      <c r="O209" s="366"/>
      <c r="P209" s="174"/>
      <c r="Q209" s="174"/>
      <c r="R209" s="174"/>
      <c r="S209" s="174"/>
      <c r="T209" s="367">
        <f t="shared" si="106"/>
        <v>0</v>
      </c>
      <c r="U209" s="172"/>
      <c r="V209" s="137"/>
      <c r="W209" s="137"/>
      <c r="X209" s="137"/>
      <c r="Y209" s="137">
        <v>18400</v>
      </c>
      <c r="Z209" s="138">
        <f t="shared" si="109"/>
        <v>18400</v>
      </c>
      <c r="AA209" s="160"/>
      <c r="AB209" s="146"/>
      <c r="AC209" s="146"/>
      <c r="AD209" s="146"/>
      <c r="AE209" s="146"/>
      <c r="AF209" s="138">
        <f t="shared" si="110"/>
        <v>0</v>
      </c>
      <c r="AG209" s="160"/>
      <c r="AH209" s="146"/>
      <c r="AI209" s="146"/>
      <c r="AJ209" s="146"/>
      <c r="AK209" s="146"/>
      <c r="AL209" s="138">
        <f t="shared" si="88"/>
        <v>0</v>
      </c>
      <c r="AM209" s="160"/>
      <c r="AN209" s="146"/>
      <c r="AO209" s="146"/>
      <c r="AP209" s="146"/>
      <c r="AQ209" s="146"/>
      <c r="AR209" s="138">
        <f t="shared" si="89"/>
        <v>0</v>
      </c>
      <c r="AS209" s="205"/>
      <c r="AT209" s="146"/>
      <c r="AU209" s="146"/>
      <c r="AV209" s="146"/>
      <c r="AW209" s="146"/>
      <c r="AX209" s="138">
        <f t="shared" si="107"/>
        <v>0</v>
      </c>
      <c r="AY209" s="160"/>
      <c r="AZ209" s="146"/>
      <c r="BA209" s="146"/>
      <c r="BB209" s="146"/>
      <c r="BC209" s="146"/>
      <c r="BD209" s="138">
        <f t="shared" si="90"/>
        <v>0</v>
      </c>
      <c r="BE209" s="160"/>
      <c r="BF209" s="146"/>
      <c r="BG209" s="146"/>
      <c r="BH209" s="146"/>
      <c r="BI209" s="146"/>
      <c r="BJ209" s="138">
        <f t="shared" si="111"/>
        <v>0</v>
      </c>
      <c r="BK209" s="160"/>
      <c r="BL209" s="146"/>
      <c r="BM209" s="146"/>
      <c r="BN209" s="146"/>
      <c r="BO209" s="146"/>
      <c r="BP209" s="138">
        <f t="shared" si="91"/>
        <v>0</v>
      </c>
      <c r="BQ209" s="160"/>
      <c r="BR209" s="146"/>
      <c r="BS209" s="146"/>
      <c r="BT209" s="146"/>
      <c r="BU209" s="146"/>
      <c r="BV209" s="138">
        <f t="shared" si="112"/>
        <v>0</v>
      </c>
      <c r="BW209" s="160"/>
      <c r="BX209" s="146"/>
      <c r="BY209" s="146"/>
      <c r="BZ209" s="146"/>
      <c r="CA209" s="146"/>
      <c r="CB209" s="138">
        <f t="shared" si="92"/>
        <v>0</v>
      </c>
      <c r="CC209" s="160"/>
      <c r="CD209" s="146"/>
      <c r="CE209" s="146"/>
      <c r="CF209" s="146"/>
      <c r="CG209" s="146"/>
      <c r="CH209" s="138">
        <f t="shared" si="108"/>
        <v>0</v>
      </c>
      <c r="CI209" s="160"/>
      <c r="CJ209" s="146"/>
      <c r="CK209" s="146"/>
      <c r="CL209" s="146"/>
      <c r="CM209" s="146"/>
      <c r="CN209" s="138">
        <f t="shared" si="93"/>
        <v>0</v>
      </c>
      <c r="CO209" s="172"/>
      <c r="CP209" s="137"/>
      <c r="CQ209" s="137"/>
      <c r="CR209" s="137"/>
      <c r="CS209" s="137"/>
      <c r="CT209" s="138">
        <f t="shared" si="113"/>
        <v>0</v>
      </c>
      <c r="CU209" s="160"/>
      <c r="CV209" s="146"/>
      <c r="CW209" s="146"/>
      <c r="CX209" s="146"/>
      <c r="CY209" s="146"/>
      <c r="CZ209" s="138">
        <f t="shared" si="94"/>
        <v>0</v>
      </c>
      <c r="DA209" s="172">
        <f t="shared" si="95"/>
        <v>0</v>
      </c>
      <c r="DB209" s="137">
        <f t="shared" si="96"/>
        <v>0</v>
      </c>
      <c r="DC209" s="137">
        <f t="shared" si="97"/>
        <v>0</v>
      </c>
      <c r="DD209" s="137">
        <f t="shared" si="98"/>
        <v>0</v>
      </c>
      <c r="DE209" s="137">
        <f t="shared" si="99"/>
        <v>18400</v>
      </c>
      <c r="DF209" s="173">
        <f t="shared" si="100"/>
        <v>18400</v>
      </c>
      <c r="DG209" s="172">
        <f t="shared" si="101"/>
        <v>0</v>
      </c>
      <c r="DH209" s="137">
        <f t="shared" si="102"/>
        <v>0</v>
      </c>
      <c r="DI209" s="137">
        <f t="shared" si="103"/>
        <v>0</v>
      </c>
      <c r="DJ209" s="137">
        <f t="shared" si="104"/>
        <v>0</v>
      </c>
      <c r="DK209" s="137">
        <f t="shared" si="105"/>
        <v>0</v>
      </c>
      <c r="DL209" s="173">
        <f t="shared" si="115"/>
        <v>0</v>
      </c>
      <c r="DM209" s="140"/>
      <c r="DN209" s="220"/>
      <c r="DO209" s="220"/>
      <c r="DP209" s="220"/>
      <c r="DQ209" s="140"/>
      <c r="DR209" s="141"/>
      <c r="DS209" s="142"/>
      <c r="DT209" s="146"/>
      <c r="DU209" s="142"/>
      <c r="DV209" s="144"/>
      <c r="DW209" s="145"/>
      <c r="DX209" s="142"/>
      <c r="DY209" s="144"/>
      <c r="EA209" s="172"/>
      <c r="EB209" s="137"/>
      <c r="EC209" s="137"/>
      <c r="ED209" s="512"/>
      <c r="EE209" s="513"/>
      <c r="EG209" s="495"/>
      <c r="EH209" s="76"/>
      <c r="EI209" s="466"/>
      <c r="EJ209" s="76"/>
      <c r="EK209" s="500"/>
      <c r="EL209" s="81"/>
      <c r="EM209" s="76"/>
      <c r="EN209" s="76"/>
      <c r="EO209" s="76"/>
      <c r="EP209" s="496"/>
      <c r="EQ209" s="81"/>
      <c r="ER209" s="76"/>
      <c r="ES209" s="76"/>
      <c r="ET209" s="76"/>
      <c r="EU209" s="496"/>
    </row>
    <row r="210" spans="1:151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114"/>
        <v>5525</v>
      </c>
      <c r="O210" s="366"/>
      <c r="P210" s="174"/>
      <c r="Q210" s="174"/>
      <c r="R210" s="174"/>
      <c r="S210" s="174"/>
      <c r="T210" s="367">
        <f t="shared" si="106"/>
        <v>0</v>
      </c>
      <c r="U210" s="172"/>
      <c r="V210" s="137"/>
      <c r="W210" s="137"/>
      <c r="X210" s="137"/>
      <c r="Y210" s="137">
        <v>32000</v>
      </c>
      <c r="Z210" s="138">
        <f t="shared" si="109"/>
        <v>32000</v>
      </c>
      <c r="AA210" s="160"/>
      <c r="AB210" s="146"/>
      <c r="AC210" s="146"/>
      <c r="AD210" s="146"/>
      <c r="AE210" s="146"/>
      <c r="AF210" s="138">
        <f t="shared" si="110"/>
        <v>0</v>
      </c>
      <c r="AG210" s="160"/>
      <c r="AH210" s="146"/>
      <c r="AI210" s="146"/>
      <c r="AJ210" s="146"/>
      <c r="AK210" s="146">
        <v>36000</v>
      </c>
      <c r="AL210" s="138">
        <f t="shared" si="88"/>
        <v>36000</v>
      </c>
      <c r="AM210" s="160"/>
      <c r="AN210" s="146"/>
      <c r="AO210" s="146"/>
      <c r="AP210" s="146"/>
      <c r="AQ210" s="146"/>
      <c r="AR210" s="138">
        <f t="shared" si="89"/>
        <v>0</v>
      </c>
      <c r="AS210" s="205"/>
      <c r="AT210" s="146"/>
      <c r="AU210" s="146"/>
      <c r="AV210" s="146"/>
      <c r="AW210" s="146">
        <v>18000</v>
      </c>
      <c r="AX210" s="138">
        <f t="shared" si="107"/>
        <v>18000</v>
      </c>
      <c r="AY210" s="160"/>
      <c r="AZ210" s="146"/>
      <c r="BA210" s="146"/>
      <c r="BB210" s="146"/>
      <c r="BC210" s="146"/>
      <c r="BD210" s="138">
        <f t="shared" si="90"/>
        <v>0</v>
      </c>
      <c r="BE210" s="160"/>
      <c r="BF210" s="146"/>
      <c r="BG210" s="146"/>
      <c r="BH210" s="146"/>
      <c r="BI210" s="146"/>
      <c r="BJ210" s="138">
        <f t="shared" si="111"/>
        <v>0</v>
      </c>
      <c r="BK210" s="160"/>
      <c r="BL210" s="146"/>
      <c r="BM210" s="146"/>
      <c r="BN210" s="146"/>
      <c r="BO210" s="146"/>
      <c r="BP210" s="138">
        <f t="shared" si="91"/>
        <v>0</v>
      </c>
      <c r="BQ210" s="160"/>
      <c r="BR210" s="146"/>
      <c r="BS210" s="146"/>
      <c r="BT210" s="146"/>
      <c r="BU210" s="146"/>
      <c r="BV210" s="138">
        <f t="shared" si="112"/>
        <v>0</v>
      </c>
      <c r="BW210" s="160"/>
      <c r="BX210" s="146"/>
      <c r="BY210" s="146"/>
      <c r="BZ210" s="146"/>
      <c r="CA210" s="146"/>
      <c r="CB210" s="138">
        <f t="shared" si="92"/>
        <v>0</v>
      </c>
      <c r="CC210" s="160"/>
      <c r="CD210" s="146"/>
      <c r="CE210" s="146"/>
      <c r="CF210" s="146"/>
      <c r="CG210" s="146"/>
      <c r="CH210" s="138">
        <f t="shared" si="108"/>
        <v>0</v>
      </c>
      <c r="CI210" s="160"/>
      <c r="CJ210" s="146"/>
      <c r="CK210" s="146"/>
      <c r="CL210" s="146"/>
      <c r="CM210" s="146"/>
      <c r="CN210" s="138">
        <f t="shared" si="93"/>
        <v>0</v>
      </c>
      <c r="CO210" s="172"/>
      <c r="CP210" s="137"/>
      <c r="CQ210" s="137"/>
      <c r="CR210" s="137"/>
      <c r="CS210" s="137"/>
      <c r="CT210" s="138">
        <f t="shared" si="113"/>
        <v>0</v>
      </c>
      <c r="CU210" s="160"/>
      <c r="CV210" s="146"/>
      <c r="CW210" s="146"/>
      <c r="CX210" s="146"/>
      <c r="CY210" s="146"/>
      <c r="CZ210" s="138">
        <f t="shared" si="94"/>
        <v>0</v>
      </c>
      <c r="DA210" s="172">
        <f t="shared" si="95"/>
        <v>0</v>
      </c>
      <c r="DB210" s="137">
        <f t="shared" si="96"/>
        <v>5525</v>
      </c>
      <c r="DC210" s="137">
        <f t="shared" si="97"/>
        <v>0</v>
      </c>
      <c r="DD210" s="137">
        <f t="shared" si="98"/>
        <v>0</v>
      </c>
      <c r="DE210" s="137">
        <f t="shared" si="99"/>
        <v>86000</v>
      </c>
      <c r="DF210" s="173">
        <f t="shared" si="100"/>
        <v>91525</v>
      </c>
      <c r="DG210" s="172">
        <f t="shared" si="101"/>
        <v>0</v>
      </c>
      <c r="DH210" s="137">
        <f t="shared" si="102"/>
        <v>0</v>
      </c>
      <c r="DI210" s="137">
        <f t="shared" si="103"/>
        <v>0</v>
      </c>
      <c r="DJ210" s="137">
        <f t="shared" si="104"/>
        <v>0</v>
      </c>
      <c r="DK210" s="137">
        <f t="shared" si="105"/>
        <v>0</v>
      </c>
      <c r="DL210" s="173">
        <f t="shared" si="115"/>
        <v>0</v>
      </c>
      <c r="DM210" s="140"/>
      <c r="DN210" s="220"/>
      <c r="DO210" s="220"/>
      <c r="DP210" s="220"/>
      <c r="DQ210" s="140"/>
      <c r="DR210" s="141"/>
      <c r="DS210" s="142"/>
      <c r="DT210" s="146"/>
      <c r="DU210" s="142"/>
      <c r="DV210" s="144"/>
      <c r="DW210" s="145">
        <v>23232</v>
      </c>
      <c r="DX210" s="142" t="s">
        <v>5478</v>
      </c>
      <c r="DY210" s="144">
        <v>44746</v>
      </c>
      <c r="EA210" s="172"/>
      <c r="EB210" s="137"/>
      <c r="EC210" s="137"/>
      <c r="ED210" s="512"/>
      <c r="EE210" s="513"/>
      <c r="EG210" s="495"/>
      <c r="EH210" s="76"/>
      <c r="EI210" s="466"/>
      <c r="EJ210" s="76"/>
      <c r="EK210" s="500"/>
      <c r="EL210" s="81"/>
      <c r="EM210" s="76"/>
      <c r="EN210" s="76"/>
      <c r="EO210" s="76"/>
      <c r="EP210" s="496"/>
      <c r="EQ210" s="81"/>
      <c r="ER210" s="76"/>
      <c r="ES210" s="76"/>
      <c r="ET210" s="76"/>
      <c r="EU210" s="496"/>
    </row>
    <row r="211" spans="1:151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114"/>
        <v>0</v>
      </c>
      <c r="O211" s="366"/>
      <c r="P211" s="174"/>
      <c r="Q211" s="174"/>
      <c r="R211" s="174"/>
      <c r="S211" s="174"/>
      <c r="T211" s="367">
        <f t="shared" si="106"/>
        <v>0</v>
      </c>
      <c r="U211" s="172"/>
      <c r="V211" s="137"/>
      <c r="W211" s="137"/>
      <c r="X211" s="137"/>
      <c r="Y211" s="137">
        <v>32000</v>
      </c>
      <c r="Z211" s="138">
        <f t="shared" si="109"/>
        <v>32000</v>
      </c>
      <c r="AA211" s="160"/>
      <c r="AB211" s="146"/>
      <c r="AC211" s="146"/>
      <c r="AD211" s="146"/>
      <c r="AE211" s="146"/>
      <c r="AF211" s="138">
        <f t="shared" si="110"/>
        <v>0</v>
      </c>
      <c r="AG211" s="160"/>
      <c r="AH211" s="146"/>
      <c r="AI211" s="146"/>
      <c r="AJ211" s="146"/>
      <c r="AK211" s="146"/>
      <c r="AL211" s="138">
        <f t="shared" si="88"/>
        <v>0</v>
      </c>
      <c r="AM211" s="160"/>
      <c r="AN211" s="146"/>
      <c r="AO211" s="146"/>
      <c r="AP211" s="146"/>
      <c r="AQ211" s="146"/>
      <c r="AR211" s="138">
        <f t="shared" si="89"/>
        <v>0</v>
      </c>
      <c r="AS211" s="205"/>
      <c r="AT211" s="146"/>
      <c r="AU211" s="146"/>
      <c r="AV211" s="146"/>
      <c r="AW211" s="146"/>
      <c r="AX211" s="138">
        <f t="shared" si="107"/>
        <v>0</v>
      </c>
      <c r="AY211" s="160"/>
      <c r="AZ211" s="146"/>
      <c r="BA211" s="146"/>
      <c r="BB211" s="146"/>
      <c r="BC211" s="146"/>
      <c r="BD211" s="138">
        <f t="shared" si="90"/>
        <v>0</v>
      </c>
      <c r="BE211" s="160"/>
      <c r="BF211" s="146"/>
      <c r="BG211" s="146"/>
      <c r="BH211" s="146"/>
      <c r="BI211" s="146"/>
      <c r="BJ211" s="138">
        <f t="shared" si="111"/>
        <v>0</v>
      </c>
      <c r="BK211" s="160"/>
      <c r="BL211" s="146"/>
      <c r="BM211" s="146"/>
      <c r="BN211" s="146"/>
      <c r="BO211" s="146"/>
      <c r="BP211" s="138">
        <f t="shared" si="91"/>
        <v>0</v>
      </c>
      <c r="BQ211" s="160"/>
      <c r="BR211" s="146"/>
      <c r="BS211" s="146"/>
      <c r="BT211" s="146"/>
      <c r="BU211" s="146"/>
      <c r="BV211" s="138">
        <f t="shared" si="112"/>
        <v>0</v>
      </c>
      <c r="BW211" s="160"/>
      <c r="BX211" s="146"/>
      <c r="BY211" s="146"/>
      <c r="BZ211" s="146"/>
      <c r="CA211" s="146"/>
      <c r="CB211" s="138">
        <f t="shared" si="92"/>
        <v>0</v>
      </c>
      <c r="CC211" s="160"/>
      <c r="CD211" s="146"/>
      <c r="CE211" s="146"/>
      <c r="CF211" s="146"/>
      <c r="CG211" s="146"/>
      <c r="CH211" s="138">
        <f t="shared" si="108"/>
        <v>0</v>
      </c>
      <c r="CI211" s="160"/>
      <c r="CJ211" s="146"/>
      <c r="CK211" s="146"/>
      <c r="CL211" s="146"/>
      <c r="CM211" s="146"/>
      <c r="CN211" s="138">
        <f t="shared" si="93"/>
        <v>0</v>
      </c>
      <c r="CO211" s="172"/>
      <c r="CP211" s="137"/>
      <c r="CQ211" s="137"/>
      <c r="CR211" s="137"/>
      <c r="CS211" s="137"/>
      <c r="CT211" s="138">
        <f t="shared" si="113"/>
        <v>0</v>
      </c>
      <c r="CU211" s="160"/>
      <c r="CV211" s="146"/>
      <c r="CW211" s="146"/>
      <c r="CX211" s="146"/>
      <c r="CY211" s="146"/>
      <c r="CZ211" s="138">
        <f t="shared" si="94"/>
        <v>0</v>
      </c>
      <c r="DA211" s="172">
        <f t="shared" si="95"/>
        <v>0</v>
      </c>
      <c r="DB211" s="137">
        <f t="shared" si="96"/>
        <v>0</v>
      </c>
      <c r="DC211" s="137">
        <f t="shared" si="97"/>
        <v>0</v>
      </c>
      <c r="DD211" s="137">
        <f t="shared" si="98"/>
        <v>0</v>
      </c>
      <c r="DE211" s="137">
        <f t="shared" si="99"/>
        <v>32000</v>
      </c>
      <c r="DF211" s="173">
        <f t="shared" si="100"/>
        <v>32000</v>
      </c>
      <c r="DG211" s="172">
        <f t="shared" si="101"/>
        <v>0</v>
      </c>
      <c r="DH211" s="137">
        <f t="shared" si="102"/>
        <v>0</v>
      </c>
      <c r="DI211" s="137">
        <f t="shared" si="103"/>
        <v>0</v>
      </c>
      <c r="DJ211" s="137">
        <f t="shared" si="104"/>
        <v>0</v>
      </c>
      <c r="DK211" s="137">
        <f t="shared" si="105"/>
        <v>0</v>
      </c>
      <c r="DL211" s="173">
        <f t="shared" si="115"/>
        <v>0</v>
      </c>
      <c r="DM211" s="140"/>
      <c r="DN211" s="220"/>
      <c r="DO211" s="220"/>
      <c r="DP211" s="220"/>
      <c r="DQ211" s="140"/>
      <c r="DR211" s="141"/>
      <c r="DS211" s="142"/>
      <c r="DT211" s="146"/>
      <c r="DU211" s="142"/>
      <c r="DV211" s="144"/>
      <c r="DW211" s="145"/>
      <c r="DX211" s="142"/>
      <c r="DY211" s="144"/>
      <c r="EA211" s="172"/>
      <c r="EB211" s="137"/>
      <c r="EC211" s="137"/>
      <c r="ED211" s="512"/>
      <c r="EE211" s="513"/>
      <c r="EG211" s="495"/>
      <c r="EH211" s="76"/>
      <c r="EI211" s="466"/>
      <c r="EJ211" s="76"/>
      <c r="EK211" s="500"/>
      <c r="EL211" s="81"/>
      <c r="EM211" s="76"/>
      <c r="EN211" s="76"/>
      <c r="EO211" s="76"/>
      <c r="EP211" s="496"/>
      <c r="EQ211" s="81"/>
      <c r="ER211" s="76"/>
      <c r="ES211" s="76"/>
      <c r="ET211" s="76"/>
      <c r="EU211" s="496"/>
    </row>
    <row r="212" spans="1:151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114"/>
        <v>21125</v>
      </c>
      <c r="O212" s="366"/>
      <c r="P212" s="174"/>
      <c r="Q212" s="174"/>
      <c r="R212" s="174"/>
      <c r="S212" s="174"/>
      <c r="T212" s="367">
        <f t="shared" si="106"/>
        <v>0</v>
      </c>
      <c r="U212" s="172"/>
      <c r="V212" s="137"/>
      <c r="W212" s="137"/>
      <c r="X212" s="137"/>
      <c r="Y212" s="137"/>
      <c r="Z212" s="138">
        <f t="shared" si="109"/>
        <v>0</v>
      </c>
      <c r="AA212" s="160"/>
      <c r="AB212" s="146"/>
      <c r="AC212" s="146"/>
      <c r="AD212" s="146"/>
      <c r="AE212" s="146"/>
      <c r="AF212" s="138">
        <f t="shared" si="110"/>
        <v>0</v>
      </c>
      <c r="AG212" s="160"/>
      <c r="AH212" s="146"/>
      <c r="AI212" s="146"/>
      <c r="AJ212" s="146"/>
      <c r="AK212" s="146">
        <v>66000</v>
      </c>
      <c r="AL212" s="138">
        <f t="shared" si="88"/>
        <v>66000</v>
      </c>
      <c r="AM212" s="160"/>
      <c r="AN212" s="146"/>
      <c r="AO212" s="146"/>
      <c r="AP212" s="146"/>
      <c r="AQ212" s="146"/>
      <c r="AR212" s="138">
        <f t="shared" si="89"/>
        <v>0</v>
      </c>
      <c r="AS212" s="205"/>
      <c r="AT212" s="146"/>
      <c r="AU212" s="146"/>
      <c r="AV212" s="146"/>
      <c r="AW212" s="146">
        <v>29000</v>
      </c>
      <c r="AX212" s="138">
        <f t="shared" si="107"/>
        <v>29000</v>
      </c>
      <c r="AY212" s="160"/>
      <c r="AZ212" s="146"/>
      <c r="BA212" s="146"/>
      <c r="BB212" s="146"/>
      <c r="BC212" s="146"/>
      <c r="BD212" s="138">
        <f t="shared" si="90"/>
        <v>0</v>
      </c>
      <c r="BE212" s="160"/>
      <c r="BF212" s="146"/>
      <c r="BG212" s="146"/>
      <c r="BH212" s="146"/>
      <c r="BI212" s="146"/>
      <c r="BJ212" s="138">
        <f t="shared" si="111"/>
        <v>0</v>
      </c>
      <c r="BK212" s="160"/>
      <c r="BL212" s="146"/>
      <c r="BM212" s="146"/>
      <c r="BN212" s="146"/>
      <c r="BO212" s="146"/>
      <c r="BP212" s="138">
        <f t="shared" si="91"/>
        <v>0</v>
      </c>
      <c r="BQ212" s="160"/>
      <c r="BR212" s="146"/>
      <c r="BS212" s="146"/>
      <c r="BT212" s="146"/>
      <c r="BU212" s="146"/>
      <c r="BV212" s="138">
        <f t="shared" si="112"/>
        <v>0</v>
      </c>
      <c r="BW212" s="160"/>
      <c r="BX212" s="146"/>
      <c r="BY212" s="146"/>
      <c r="BZ212" s="146"/>
      <c r="CA212" s="146"/>
      <c r="CB212" s="138">
        <f t="shared" si="92"/>
        <v>0</v>
      </c>
      <c r="CC212" s="160"/>
      <c r="CD212" s="146"/>
      <c r="CE212" s="146"/>
      <c r="CF212" s="146"/>
      <c r="CG212" s="146"/>
      <c r="CH212" s="138">
        <f t="shared" si="108"/>
        <v>0</v>
      </c>
      <c r="CI212" s="160"/>
      <c r="CJ212" s="146"/>
      <c r="CK212" s="146"/>
      <c r="CL212" s="146"/>
      <c r="CM212" s="146"/>
      <c r="CN212" s="138">
        <f t="shared" si="93"/>
        <v>0</v>
      </c>
      <c r="CO212" s="172"/>
      <c r="CP212" s="137"/>
      <c r="CQ212" s="137"/>
      <c r="CR212" s="137"/>
      <c r="CS212" s="137"/>
      <c r="CT212" s="138">
        <f t="shared" si="113"/>
        <v>0</v>
      </c>
      <c r="CU212" s="160"/>
      <c r="CV212" s="146"/>
      <c r="CW212" s="146"/>
      <c r="CX212" s="146"/>
      <c r="CY212" s="146"/>
      <c r="CZ212" s="138">
        <f t="shared" si="94"/>
        <v>0</v>
      </c>
      <c r="DA212" s="172">
        <f t="shared" si="95"/>
        <v>0</v>
      </c>
      <c r="DB212" s="137">
        <f t="shared" si="96"/>
        <v>21125</v>
      </c>
      <c r="DC212" s="137">
        <f t="shared" si="97"/>
        <v>0</v>
      </c>
      <c r="DD212" s="137">
        <f t="shared" si="98"/>
        <v>0</v>
      </c>
      <c r="DE212" s="137">
        <f t="shared" si="99"/>
        <v>95000</v>
      </c>
      <c r="DF212" s="173">
        <f t="shared" si="100"/>
        <v>116125</v>
      </c>
      <c r="DG212" s="172">
        <f t="shared" si="101"/>
        <v>0</v>
      </c>
      <c r="DH212" s="137">
        <f t="shared" si="102"/>
        <v>0</v>
      </c>
      <c r="DI212" s="137">
        <f t="shared" si="103"/>
        <v>0</v>
      </c>
      <c r="DJ212" s="137">
        <f t="shared" si="104"/>
        <v>0</v>
      </c>
      <c r="DK212" s="137">
        <f t="shared" si="105"/>
        <v>0</v>
      </c>
      <c r="DL212" s="173">
        <f t="shared" si="115"/>
        <v>0</v>
      </c>
      <c r="DM212" s="140"/>
      <c r="DN212" s="220"/>
      <c r="DO212" s="220"/>
      <c r="DP212" s="220"/>
      <c r="DQ212" s="140"/>
      <c r="DR212" s="141"/>
      <c r="DS212" s="142"/>
      <c r="DT212" s="146"/>
      <c r="DU212" s="142"/>
      <c r="DV212" s="144"/>
      <c r="DW212" s="145">
        <v>28936</v>
      </c>
      <c r="DX212" s="142" t="s">
        <v>5520</v>
      </c>
      <c r="DY212" s="144">
        <v>44782</v>
      </c>
      <c r="EA212" s="172"/>
      <c r="EB212" s="137"/>
      <c r="EC212" s="137"/>
      <c r="ED212" s="512"/>
      <c r="EE212" s="513"/>
      <c r="EG212" s="495"/>
      <c r="EH212" s="76"/>
      <c r="EI212" s="466"/>
      <c r="EJ212" s="76"/>
      <c r="EK212" s="500"/>
      <c r="EL212" s="81"/>
      <c r="EM212" s="76"/>
      <c r="EN212" s="76"/>
      <c r="EO212" s="76"/>
      <c r="EP212" s="496"/>
      <c r="EQ212" s="81"/>
      <c r="ER212" s="76"/>
      <c r="ES212" s="76"/>
      <c r="ET212" s="76"/>
      <c r="EU212" s="496"/>
    </row>
    <row r="213" spans="1:151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114"/>
        <v>96850</v>
      </c>
      <c r="O213" s="366"/>
      <c r="P213" s="174"/>
      <c r="Q213" s="174"/>
      <c r="R213" s="174"/>
      <c r="S213" s="174"/>
      <c r="T213" s="367">
        <f t="shared" si="106"/>
        <v>0</v>
      </c>
      <c r="U213" s="172"/>
      <c r="V213" s="137"/>
      <c r="W213" s="137"/>
      <c r="X213" s="137"/>
      <c r="Y213" s="137">
        <v>88000</v>
      </c>
      <c r="Z213" s="138">
        <f t="shared" si="109"/>
        <v>88000</v>
      </c>
      <c r="AA213" s="160"/>
      <c r="AB213" s="146"/>
      <c r="AC213" s="146"/>
      <c r="AD213" s="146"/>
      <c r="AE213" s="146"/>
      <c r="AF213" s="138">
        <f t="shared" si="110"/>
        <v>0</v>
      </c>
      <c r="AG213" s="160"/>
      <c r="AH213" s="146"/>
      <c r="AI213" s="146"/>
      <c r="AJ213" s="146"/>
      <c r="AK213" s="146">
        <v>315000</v>
      </c>
      <c r="AL213" s="138">
        <f t="shared" si="88"/>
        <v>315000</v>
      </c>
      <c r="AM213" s="160"/>
      <c r="AN213" s="146"/>
      <c r="AO213" s="146"/>
      <c r="AP213" s="146"/>
      <c r="AQ213" s="146"/>
      <c r="AR213" s="138">
        <f t="shared" si="89"/>
        <v>0</v>
      </c>
      <c r="AS213" s="205"/>
      <c r="AT213" s="146"/>
      <c r="AU213" s="146"/>
      <c r="AV213" s="146"/>
      <c r="AW213" s="146">
        <v>44000</v>
      </c>
      <c r="AX213" s="138">
        <f t="shared" si="107"/>
        <v>44000</v>
      </c>
      <c r="AY213" s="160"/>
      <c r="AZ213" s="146"/>
      <c r="BA213" s="146"/>
      <c r="BB213" s="146"/>
      <c r="BC213" s="146"/>
      <c r="BD213" s="138">
        <f t="shared" si="90"/>
        <v>0</v>
      </c>
      <c r="BE213" s="160"/>
      <c r="BF213" s="146"/>
      <c r="BG213" s="146"/>
      <c r="BH213" s="146"/>
      <c r="BI213" s="146"/>
      <c r="BJ213" s="138">
        <f t="shared" si="111"/>
        <v>0</v>
      </c>
      <c r="BK213" s="160"/>
      <c r="BL213" s="146"/>
      <c r="BM213" s="146"/>
      <c r="BN213" s="146"/>
      <c r="BO213" s="146"/>
      <c r="BP213" s="138">
        <f t="shared" si="91"/>
        <v>0</v>
      </c>
      <c r="BQ213" s="160"/>
      <c r="BR213" s="146"/>
      <c r="BS213" s="146"/>
      <c r="BT213" s="146"/>
      <c r="BU213" s="146"/>
      <c r="BV213" s="138">
        <f t="shared" si="112"/>
        <v>0</v>
      </c>
      <c r="BW213" s="160"/>
      <c r="BX213" s="146"/>
      <c r="BY213" s="146"/>
      <c r="BZ213" s="146"/>
      <c r="CA213" s="146"/>
      <c r="CB213" s="138">
        <f t="shared" si="92"/>
        <v>0</v>
      </c>
      <c r="CC213" s="160"/>
      <c r="CD213" s="146"/>
      <c r="CE213" s="146"/>
      <c r="CF213" s="146"/>
      <c r="CG213" s="146"/>
      <c r="CH213" s="138">
        <f t="shared" si="108"/>
        <v>0</v>
      </c>
      <c r="CI213" s="160"/>
      <c r="CJ213" s="146"/>
      <c r="CK213" s="146"/>
      <c r="CL213" s="146"/>
      <c r="CM213" s="146"/>
      <c r="CN213" s="138">
        <f t="shared" si="93"/>
        <v>0</v>
      </c>
      <c r="CO213" s="172"/>
      <c r="CP213" s="137"/>
      <c r="CQ213" s="137"/>
      <c r="CR213" s="137"/>
      <c r="CS213" s="137"/>
      <c r="CT213" s="138">
        <f t="shared" si="113"/>
        <v>0</v>
      </c>
      <c r="CU213" s="160"/>
      <c r="CV213" s="146"/>
      <c r="CW213" s="146"/>
      <c r="CX213" s="146"/>
      <c r="CY213" s="146"/>
      <c r="CZ213" s="138">
        <f t="shared" si="94"/>
        <v>0</v>
      </c>
      <c r="DA213" s="172">
        <f t="shared" si="95"/>
        <v>0</v>
      </c>
      <c r="DB213" s="137">
        <f t="shared" si="96"/>
        <v>96850</v>
      </c>
      <c r="DC213" s="137">
        <f t="shared" si="97"/>
        <v>0</v>
      </c>
      <c r="DD213" s="137">
        <f t="shared" si="98"/>
        <v>0</v>
      </c>
      <c r="DE213" s="137">
        <f t="shared" si="99"/>
        <v>447000</v>
      </c>
      <c r="DF213" s="173">
        <f t="shared" si="100"/>
        <v>543850</v>
      </c>
      <c r="DG213" s="172">
        <f t="shared" si="101"/>
        <v>0</v>
      </c>
      <c r="DH213" s="137">
        <f t="shared" si="102"/>
        <v>0</v>
      </c>
      <c r="DI213" s="137">
        <f t="shared" si="103"/>
        <v>0</v>
      </c>
      <c r="DJ213" s="137">
        <f t="shared" si="104"/>
        <v>0</v>
      </c>
      <c r="DK213" s="137">
        <f t="shared" si="105"/>
        <v>0</v>
      </c>
      <c r="DL213" s="173">
        <f t="shared" si="115"/>
        <v>0</v>
      </c>
      <c r="DM213" s="140"/>
      <c r="DN213" s="220"/>
      <c r="DO213" s="220"/>
      <c r="DP213" s="220"/>
      <c r="DQ213" s="140"/>
      <c r="DR213" s="141"/>
      <c r="DS213" s="142"/>
      <c r="DT213" s="146"/>
      <c r="DU213" s="142"/>
      <c r="DV213" s="144"/>
      <c r="DW213" s="145"/>
      <c r="DX213" s="142"/>
      <c r="DY213" s="144"/>
      <c r="EA213" s="172"/>
      <c r="EB213" s="137"/>
      <c r="EC213" s="137"/>
      <c r="ED213" s="512"/>
      <c r="EE213" s="513"/>
      <c r="EG213" s="495"/>
      <c r="EH213" s="76"/>
      <c r="EI213" s="466"/>
      <c r="EJ213" s="76"/>
      <c r="EK213" s="500"/>
      <c r="EL213" s="81"/>
      <c r="EM213" s="76"/>
      <c r="EN213" s="76"/>
      <c r="EO213" s="76"/>
      <c r="EP213" s="496"/>
      <c r="EQ213" s="81"/>
      <c r="ER213" s="76"/>
      <c r="ES213" s="76"/>
      <c r="ET213" s="76"/>
      <c r="EU213" s="496"/>
    </row>
    <row r="214" spans="1:151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114"/>
        <v>0</v>
      </c>
      <c r="O214" s="366"/>
      <c r="P214" s="174"/>
      <c r="Q214" s="174"/>
      <c r="R214" s="174"/>
      <c r="S214" s="174"/>
      <c r="T214" s="367">
        <f t="shared" si="106"/>
        <v>0</v>
      </c>
      <c r="U214" s="172"/>
      <c r="V214" s="137"/>
      <c r="W214" s="137"/>
      <c r="X214" s="137"/>
      <c r="Y214" s="137">
        <v>99200</v>
      </c>
      <c r="Z214" s="138">
        <f t="shared" si="109"/>
        <v>99200</v>
      </c>
      <c r="AA214" s="160"/>
      <c r="AB214" s="146"/>
      <c r="AC214" s="146"/>
      <c r="AD214" s="146"/>
      <c r="AE214" s="146"/>
      <c r="AF214" s="138">
        <f t="shared" si="110"/>
        <v>0</v>
      </c>
      <c r="AG214" s="160"/>
      <c r="AH214" s="146"/>
      <c r="AI214" s="146"/>
      <c r="AJ214" s="146"/>
      <c r="AK214" s="146"/>
      <c r="AL214" s="138">
        <f t="shared" si="88"/>
        <v>0</v>
      </c>
      <c r="AM214" s="160"/>
      <c r="AN214" s="146"/>
      <c r="AO214" s="146"/>
      <c r="AP214" s="146"/>
      <c r="AQ214" s="146"/>
      <c r="AR214" s="138">
        <f t="shared" si="89"/>
        <v>0</v>
      </c>
      <c r="AS214" s="205"/>
      <c r="AT214" s="146"/>
      <c r="AU214" s="146"/>
      <c r="AV214" s="146"/>
      <c r="AW214" s="146"/>
      <c r="AX214" s="138">
        <f t="shared" si="107"/>
        <v>0</v>
      </c>
      <c r="AY214" s="160"/>
      <c r="AZ214" s="146"/>
      <c r="BA214" s="146"/>
      <c r="BB214" s="146"/>
      <c r="BC214" s="146"/>
      <c r="BD214" s="138">
        <f t="shared" si="90"/>
        <v>0</v>
      </c>
      <c r="BE214" s="160"/>
      <c r="BF214" s="146"/>
      <c r="BG214" s="146"/>
      <c r="BH214" s="146"/>
      <c r="BI214" s="146"/>
      <c r="BJ214" s="138">
        <f t="shared" si="111"/>
        <v>0</v>
      </c>
      <c r="BK214" s="160"/>
      <c r="BL214" s="146"/>
      <c r="BM214" s="146"/>
      <c r="BN214" s="146"/>
      <c r="BO214" s="146"/>
      <c r="BP214" s="138">
        <f t="shared" si="91"/>
        <v>0</v>
      </c>
      <c r="BQ214" s="160"/>
      <c r="BR214" s="146"/>
      <c r="BS214" s="146"/>
      <c r="BT214" s="146"/>
      <c r="BU214" s="146"/>
      <c r="BV214" s="138">
        <f t="shared" si="112"/>
        <v>0</v>
      </c>
      <c r="BW214" s="160"/>
      <c r="BX214" s="146"/>
      <c r="BY214" s="146"/>
      <c r="BZ214" s="146"/>
      <c r="CA214" s="146"/>
      <c r="CB214" s="138">
        <f t="shared" si="92"/>
        <v>0</v>
      </c>
      <c r="CC214" s="160"/>
      <c r="CD214" s="146"/>
      <c r="CE214" s="146"/>
      <c r="CF214" s="146"/>
      <c r="CG214" s="146"/>
      <c r="CH214" s="138">
        <f t="shared" si="108"/>
        <v>0</v>
      </c>
      <c r="CI214" s="160"/>
      <c r="CJ214" s="146"/>
      <c r="CK214" s="146"/>
      <c r="CL214" s="146"/>
      <c r="CM214" s="146"/>
      <c r="CN214" s="138">
        <f t="shared" si="93"/>
        <v>0</v>
      </c>
      <c r="CO214" s="172"/>
      <c r="CP214" s="137"/>
      <c r="CQ214" s="137"/>
      <c r="CR214" s="137"/>
      <c r="CS214" s="137"/>
      <c r="CT214" s="138">
        <f t="shared" si="113"/>
        <v>0</v>
      </c>
      <c r="CU214" s="160"/>
      <c r="CV214" s="146"/>
      <c r="CW214" s="146"/>
      <c r="CX214" s="146"/>
      <c r="CY214" s="146"/>
      <c r="CZ214" s="138">
        <f t="shared" si="94"/>
        <v>0</v>
      </c>
      <c r="DA214" s="172">
        <f t="shared" si="95"/>
        <v>0</v>
      </c>
      <c r="DB214" s="137">
        <f t="shared" si="96"/>
        <v>0</v>
      </c>
      <c r="DC214" s="137">
        <f t="shared" si="97"/>
        <v>0</v>
      </c>
      <c r="DD214" s="137">
        <f t="shared" si="98"/>
        <v>0</v>
      </c>
      <c r="DE214" s="137">
        <f t="shared" si="99"/>
        <v>99200</v>
      </c>
      <c r="DF214" s="173">
        <f t="shared" si="100"/>
        <v>99200</v>
      </c>
      <c r="DG214" s="172">
        <f t="shared" si="101"/>
        <v>0</v>
      </c>
      <c r="DH214" s="137">
        <f t="shared" si="102"/>
        <v>0</v>
      </c>
      <c r="DI214" s="137">
        <f t="shared" si="103"/>
        <v>0</v>
      </c>
      <c r="DJ214" s="137">
        <f t="shared" si="104"/>
        <v>0</v>
      </c>
      <c r="DK214" s="137">
        <f t="shared" si="105"/>
        <v>0</v>
      </c>
      <c r="DL214" s="173">
        <f t="shared" si="115"/>
        <v>0</v>
      </c>
      <c r="DM214" s="140"/>
      <c r="DN214" s="220"/>
      <c r="DO214" s="220"/>
      <c r="DP214" s="220"/>
      <c r="DQ214" s="140"/>
      <c r="DR214" s="141"/>
      <c r="DS214" s="142"/>
      <c r="DT214" s="146"/>
      <c r="DU214" s="142"/>
      <c r="DV214" s="144"/>
      <c r="DW214" s="145"/>
      <c r="DX214" s="142"/>
      <c r="DY214" s="144"/>
      <c r="EA214" s="172"/>
      <c r="EB214" s="137"/>
      <c r="EC214" s="137"/>
      <c r="ED214" s="512"/>
      <c r="EE214" s="513"/>
      <c r="EG214" s="495"/>
      <c r="EH214" s="76"/>
      <c r="EI214" s="466"/>
      <c r="EJ214" s="76"/>
      <c r="EK214" s="500"/>
      <c r="EL214" s="81"/>
      <c r="EM214" s="76"/>
      <c r="EN214" s="76"/>
      <c r="EO214" s="76"/>
      <c r="EP214" s="496"/>
      <c r="EQ214" s="81"/>
      <c r="ER214" s="76"/>
      <c r="ES214" s="76"/>
      <c r="ET214" s="76"/>
      <c r="EU214" s="496"/>
    </row>
    <row r="215" spans="1:151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114"/>
        <v>0</v>
      </c>
      <c r="O215" s="366"/>
      <c r="P215" s="174"/>
      <c r="Q215" s="174"/>
      <c r="R215" s="174"/>
      <c r="S215" s="174"/>
      <c r="T215" s="367">
        <f t="shared" si="106"/>
        <v>0</v>
      </c>
      <c r="U215" s="172"/>
      <c r="V215" s="137"/>
      <c r="W215" s="137"/>
      <c r="X215" s="137"/>
      <c r="Y215" s="137"/>
      <c r="Z215" s="138">
        <f t="shared" si="109"/>
        <v>0</v>
      </c>
      <c r="AA215" s="160"/>
      <c r="AB215" s="146"/>
      <c r="AC215" s="146"/>
      <c r="AD215" s="146"/>
      <c r="AE215" s="146"/>
      <c r="AF215" s="138">
        <f t="shared" si="110"/>
        <v>0</v>
      </c>
      <c r="AG215" s="160"/>
      <c r="AH215" s="146"/>
      <c r="AI215" s="146"/>
      <c r="AJ215" s="146"/>
      <c r="AK215" s="146"/>
      <c r="AL215" s="138">
        <f t="shared" si="88"/>
        <v>0</v>
      </c>
      <c r="AM215" s="160"/>
      <c r="AN215" s="146"/>
      <c r="AO215" s="146"/>
      <c r="AP215" s="146"/>
      <c r="AQ215" s="146"/>
      <c r="AR215" s="138">
        <f t="shared" si="89"/>
        <v>0</v>
      </c>
      <c r="AS215" s="205"/>
      <c r="AT215" s="146"/>
      <c r="AU215" s="146"/>
      <c r="AV215" s="146"/>
      <c r="AW215" s="146"/>
      <c r="AX215" s="138">
        <f t="shared" si="107"/>
        <v>0</v>
      </c>
      <c r="AY215" s="160"/>
      <c r="AZ215" s="146"/>
      <c r="BA215" s="146"/>
      <c r="BB215" s="146"/>
      <c r="BC215" s="146"/>
      <c r="BD215" s="138">
        <f t="shared" si="90"/>
        <v>0</v>
      </c>
      <c r="BE215" s="160"/>
      <c r="BF215" s="146"/>
      <c r="BG215" s="146"/>
      <c r="BH215" s="146"/>
      <c r="BI215" s="146"/>
      <c r="BJ215" s="138">
        <f t="shared" si="111"/>
        <v>0</v>
      </c>
      <c r="BK215" s="160"/>
      <c r="BL215" s="146"/>
      <c r="BM215" s="146"/>
      <c r="BN215" s="146"/>
      <c r="BO215" s="146"/>
      <c r="BP215" s="138">
        <f t="shared" si="91"/>
        <v>0</v>
      </c>
      <c r="BQ215" s="160"/>
      <c r="BR215" s="146"/>
      <c r="BS215" s="146"/>
      <c r="BT215" s="146"/>
      <c r="BU215" s="146"/>
      <c r="BV215" s="138">
        <f t="shared" si="112"/>
        <v>0</v>
      </c>
      <c r="BW215" s="160"/>
      <c r="BX215" s="146"/>
      <c r="BY215" s="146"/>
      <c r="BZ215" s="146"/>
      <c r="CA215" s="146"/>
      <c r="CB215" s="138">
        <f t="shared" si="92"/>
        <v>0</v>
      </c>
      <c r="CC215" s="160"/>
      <c r="CD215" s="146"/>
      <c r="CE215" s="146"/>
      <c r="CF215" s="146"/>
      <c r="CG215" s="146"/>
      <c r="CH215" s="138">
        <f t="shared" si="108"/>
        <v>0</v>
      </c>
      <c r="CI215" s="160"/>
      <c r="CJ215" s="146"/>
      <c r="CK215" s="146"/>
      <c r="CL215" s="146"/>
      <c r="CM215" s="146"/>
      <c r="CN215" s="138">
        <f t="shared" si="93"/>
        <v>0</v>
      </c>
      <c r="CO215" s="172"/>
      <c r="CP215" s="137"/>
      <c r="CQ215" s="137"/>
      <c r="CR215" s="137"/>
      <c r="CS215" s="137"/>
      <c r="CT215" s="138">
        <f t="shared" si="113"/>
        <v>0</v>
      </c>
      <c r="CU215" s="160"/>
      <c r="CV215" s="146"/>
      <c r="CW215" s="146"/>
      <c r="CX215" s="146"/>
      <c r="CY215" s="146"/>
      <c r="CZ215" s="138">
        <f t="shared" si="94"/>
        <v>0</v>
      </c>
      <c r="DA215" s="172">
        <f t="shared" si="95"/>
        <v>0</v>
      </c>
      <c r="DB215" s="137">
        <f t="shared" si="96"/>
        <v>0</v>
      </c>
      <c r="DC215" s="137">
        <f t="shared" si="97"/>
        <v>0</v>
      </c>
      <c r="DD215" s="137">
        <f t="shared" si="98"/>
        <v>0</v>
      </c>
      <c r="DE215" s="137">
        <f t="shared" si="99"/>
        <v>0</v>
      </c>
      <c r="DF215" s="173">
        <f t="shared" si="100"/>
        <v>0</v>
      </c>
      <c r="DG215" s="172">
        <f t="shared" si="101"/>
        <v>0</v>
      </c>
      <c r="DH215" s="137">
        <f t="shared" si="102"/>
        <v>0</v>
      </c>
      <c r="DI215" s="137">
        <f t="shared" si="103"/>
        <v>0</v>
      </c>
      <c r="DJ215" s="137">
        <f t="shared" si="104"/>
        <v>0</v>
      </c>
      <c r="DK215" s="137">
        <f t="shared" si="105"/>
        <v>0</v>
      </c>
      <c r="DL215" s="173">
        <f t="shared" si="115"/>
        <v>0</v>
      </c>
      <c r="DM215" s="140"/>
      <c r="DN215" s="220"/>
      <c r="DO215" s="220"/>
      <c r="DP215" s="220"/>
      <c r="DQ215" s="140"/>
      <c r="DR215" s="141"/>
      <c r="DS215" s="142"/>
      <c r="DT215" s="146"/>
      <c r="DU215" s="142"/>
      <c r="DV215" s="144"/>
      <c r="DW215" s="145"/>
      <c r="DX215" s="142"/>
      <c r="DY215" s="144"/>
      <c r="EA215" s="172"/>
      <c r="EB215" s="137"/>
      <c r="EC215" s="137"/>
      <c r="ED215" s="512"/>
      <c r="EE215" s="513"/>
      <c r="EG215" s="495"/>
      <c r="EH215" s="76"/>
      <c r="EI215" s="466"/>
      <c r="EJ215" s="76"/>
      <c r="EK215" s="500"/>
      <c r="EL215" s="81"/>
      <c r="EM215" s="76"/>
      <c r="EN215" s="76"/>
      <c r="EO215" s="76"/>
      <c r="EP215" s="496"/>
      <c r="EQ215" s="81"/>
      <c r="ER215" s="76"/>
      <c r="ES215" s="76"/>
      <c r="ET215" s="76"/>
      <c r="EU215" s="496"/>
    </row>
    <row r="216" spans="1:151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114"/>
        <v>142350</v>
      </c>
      <c r="O216" s="366"/>
      <c r="P216" s="174"/>
      <c r="Q216" s="174"/>
      <c r="R216" s="174"/>
      <c r="S216" s="174"/>
      <c r="T216" s="367">
        <f t="shared" si="106"/>
        <v>0</v>
      </c>
      <c r="U216" s="172"/>
      <c r="V216" s="137"/>
      <c r="W216" s="137"/>
      <c r="X216" s="137"/>
      <c r="Y216" s="137"/>
      <c r="Z216" s="138">
        <f t="shared" si="109"/>
        <v>0</v>
      </c>
      <c r="AA216" s="160"/>
      <c r="AB216" s="146"/>
      <c r="AC216" s="146"/>
      <c r="AD216" s="146"/>
      <c r="AE216" s="146"/>
      <c r="AF216" s="138">
        <f t="shared" si="110"/>
        <v>0</v>
      </c>
      <c r="AG216" s="160"/>
      <c r="AH216" s="146"/>
      <c r="AI216" s="146"/>
      <c r="AJ216" s="146"/>
      <c r="AK216" s="146">
        <v>200000</v>
      </c>
      <c r="AL216" s="138">
        <f t="shared" si="88"/>
        <v>200000</v>
      </c>
      <c r="AM216" s="160"/>
      <c r="AN216" s="146"/>
      <c r="AO216" s="146"/>
      <c r="AP216" s="146"/>
      <c r="AQ216" s="146"/>
      <c r="AR216" s="138">
        <f t="shared" si="89"/>
        <v>0</v>
      </c>
      <c r="AS216" s="205"/>
      <c r="AT216" s="146"/>
      <c r="AU216" s="146"/>
      <c r="AV216" s="146"/>
      <c r="AW216" s="146">
        <v>189000</v>
      </c>
      <c r="AX216" s="138">
        <f t="shared" si="107"/>
        <v>189000</v>
      </c>
      <c r="AY216" s="160"/>
      <c r="AZ216" s="146"/>
      <c r="BA216" s="146"/>
      <c r="BB216" s="146"/>
      <c r="BC216" s="146"/>
      <c r="BD216" s="138">
        <f t="shared" si="90"/>
        <v>0</v>
      </c>
      <c r="BE216" s="160"/>
      <c r="BF216" s="146"/>
      <c r="BG216" s="146"/>
      <c r="BH216" s="146"/>
      <c r="BI216" s="146"/>
      <c r="BJ216" s="138">
        <f t="shared" si="111"/>
        <v>0</v>
      </c>
      <c r="BK216" s="160"/>
      <c r="BL216" s="146"/>
      <c r="BM216" s="146"/>
      <c r="BN216" s="146"/>
      <c r="BO216" s="146"/>
      <c r="BP216" s="138">
        <f t="shared" si="91"/>
        <v>0</v>
      </c>
      <c r="BQ216" s="160"/>
      <c r="BR216" s="146"/>
      <c r="BS216" s="146"/>
      <c r="BT216" s="146"/>
      <c r="BU216" s="146"/>
      <c r="BV216" s="138">
        <f t="shared" si="112"/>
        <v>0</v>
      </c>
      <c r="BW216" s="160"/>
      <c r="BX216" s="146"/>
      <c r="BY216" s="146"/>
      <c r="BZ216" s="146"/>
      <c r="CA216" s="146"/>
      <c r="CB216" s="138">
        <f t="shared" si="92"/>
        <v>0</v>
      </c>
      <c r="CC216" s="160"/>
      <c r="CD216" s="146"/>
      <c r="CE216" s="146"/>
      <c r="CF216" s="146"/>
      <c r="CG216" s="146"/>
      <c r="CH216" s="138">
        <f t="shared" si="108"/>
        <v>0</v>
      </c>
      <c r="CI216" s="160"/>
      <c r="CJ216" s="146"/>
      <c r="CK216" s="146"/>
      <c r="CL216" s="146"/>
      <c r="CM216" s="146"/>
      <c r="CN216" s="138">
        <f t="shared" si="93"/>
        <v>0</v>
      </c>
      <c r="CO216" s="172"/>
      <c r="CP216" s="137"/>
      <c r="CQ216" s="137"/>
      <c r="CR216" s="137"/>
      <c r="CS216" s="137"/>
      <c r="CT216" s="138">
        <f t="shared" si="113"/>
        <v>0</v>
      </c>
      <c r="CU216" s="160"/>
      <c r="CV216" s="146"/>
      <c r="CW216" s="146"/>
      <c r="CX216" s="146"/>
      <c r="CY216" s="146"/>
      <c r="CZ216" s="138">
        <f t="shared" si="94"/>
        <v>0</v>
      </c>
      <c r="DA216" s="172">
        <f t="shared" si="95"/>
        <v>0</v>
      </c>
      <c r="DB216" s="137">
        <f t="shared" si="96"/>
        <v>142350</v>
      </c>
      <c r="DC216" s="137">
        <f t="shared" si="97"/>
        <v>0</v>
      </c>
      <c r="DD216" s="137">
        <f t="shared" si="98"/>
        <v>0</v>
      </c>
      <c r="DE216" s="137">
        <f t="shared" si="99"/>
        <v>389000</v>
      </c>
      <c r="DF216" s="173">
        <f t="shared" si="100"/>
        <v>531350</v>
      </c>
      <c r="DG216" s="172">
        <f t="shared" si="101"/>
        <v>0</v>
      </c>
      <c r="DH216" s="137">
        <f t="shared" si="102"/>
        <v>0</v>
      </c>
      <c r="DI216" s="137">
        <f t="shared" si="103"/>
        <v>0</v>
      </c>
      <c r="DJ216" s="137">
        <f t="shared" si="104"/>
        <v>0</v>
      </c>
      <c r="DK216" s="137">
        <f t="shared" si="105"/>
        <v>0</v>
      </c>
      <c r="DL216" s="173">
        <f t="shared" si="115"/>
        <v>0</v>
      </c>
      <c r="DM216" s="140"/>
      <c r="DN216" s="220"/>
      <c r="DO216" s="220"/>
      <c r="DP216" s="220"/>
      <c r="DQ216" s="140"/>
      <c r="DR216" s="141"/>
      <c r="DS216" s="142"/>
      <c r="DT216" s="146"/>
      <c r="DU216" s="142"/>
      <c r="DV216" s="144"/>
      <c r="DW216" s="145"/>
      <c r="DX216" s="142"/>
      <c r="DY216" s="144"/>
      <c r="EA216" s="172"/>
      <c r="EB216" s="137"/>
      <c r="EC216" s="137"/>
      <c r="ED216" s="512"/>
      <c r="EE216" s="513"/>
      <c r="EG216" s="495"/>
      <c r="EH216" s="76"/>
      <c r="EI216" s="466"/>
      <c r="EJ216" s="76"/>
      <c r="EK216" s="500"/>
      <c r="EL216" s="81"/>
      <c r="EM216" s="76"/>
      <c r="EN216" s="76"/>
      <c r="EO216" s="76"/>
      <c r="EP216" s="496"/>
      <c r="EQ216" s="81"/>
      <c r="ER216" s="76"/>
      <c r="ES216" s="76"/>
      <c r="ET216" s="76"/>
      <c r="EU216" s="496"/>
    </row>
    <row r="217" spans="1:151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114"/>
        <v>179075</v>
      </c>
      <c r="O217" s="366"/>
      <c r="P217" s="174"/>
      <c r="Q217" s="174"/>
      <c r="R217" s="174"/>
      <c r="S217" s="174"/>
      <c r="T217" s="367">
        <f t="shared" si="106"/>
        <v>0</v>
      </c>
      <c r="U217" s="172"/>
      <c r="V217" s="137"/>
      <c r="W217" s="137"/>
      <c r="X217" s="137"/>
      <c r="Y217" s="137"/>
      <c r="Z217" s="138">
        <f t="shared" si="109"/>
        <v>0</v>
      </c>
      <c r="AA217" s="160"/>
      <c r="AB217" s="146"/>
      <c r="AC217" s="146"/>
      <c r="AD217" s="146"/>
      <c r="AE217" s="146"/>
      <c r="AF217" s="138">
        <f t="shared" si="110"/>
        <v>0</v>
      </c>
      <c r="AG217" s="160"/>
      <c r="AH217" s="146"/>
      <c r="AI217" s="146"/>
      <c r="AJ217" s="146"/>
      <c r="AK217" s="146"/>
      <c r="AL217" s="138">
        <f t="shared" si="88"/>
        <v>0</v>
      </c>
      <c r="AM217" s="160"/>
      <c r="AN217" s="146"/>
      <c r="AO217" s="146"/>
      <c r="AP217" s="146"/>
      <c r="AQ217" s="146"/>
      <c r="AR217" s="138">
        <f t="shared" si="89"/>
        <v>0</v>
      </c>
      <c r="AS217" s="205"/>
      <c r="AT217" s="146"/>
      <c r="AU217" s="146"/>
      <c r="AV217" s="146"/>
      <c r="AW217" s="146">
        <v>118000</v>
      </c>
      <c r="AX217" s="138">
        <f t="shared" si="107"/>
        <v>118000</v>
      </c>
      <c r="AY217" s="160"/>
      <c r="AZ217" s="146"/>
      <c r="BA217" s="146"/>
      <c r="BB217" s="146"/>
      <c r="BC217" s="146"/>
      <c r="BD217" s="138">
        <f t="shared" si="90"/>
        <v>0</v>
      </c>
      <c r="BE217" s="160"/>
      <c r="BF217" s="146"/>
      <c r="BG217" s="146"/>
      <c r="BH217" s="146"/>
      <c r="BI217" s="146"/>
      <c r="BJ217" s="138">
        <f t="shared" si="111"/>
        <v>0</v>
      </c>
      <c r="BK217" s="160"/>
      <c r="BL217" s="146"/>
      <c r="BM217" s="146"/>
      <c r="BN217" s="146"/>
      <c r="BO217" s="146"/>
      <c r="BP217" s="138">
        <f t="shared" si="91"/>
        <v>0</v>
      </c>
      <c r="BQ217" s="160"/>
      <c r="BR217" s="146"/>
      <c r="BS217" s="146"/>
      <c r="BT217" s="146"/>
      <c r="BU217" s="146"/>
      <c r="BV217" s="138">
        <f t="shared" si="112"/>
        <v>0</v>
      </c>
      <c r="BW217" s="160"/>
      <c r="BX217" s="146"/>
      <c r="BY217" s="146"/>
      <c r="BZ217" s="146"/>
      <c r="CA217" s="146"/>
      <c r="CB217" s="138">
        <f t="shared" si="92"/>
        <v>0</v>
      </c>
      <c r="CC217" s="160"/>
      <c r="CD217" s="146"/>
      <c r="CE217" s="146"/>
      <c r="CF217" s="146"/>
      <c r="CG217" s="146"/>
      <c r="CH217" s="138">
        <f t="shared" si="108"/>
        <v>0</v>
      </c>
      <c r="CI217" s="160"/>
      <c r="CJ217" s="146"/>
      <c r="CK217" s="146"/>
      <c r="CL217" s="146"/>
      <c r="CM217" s="146"/>
      <c r="CN217" s="138">
        <f t="shared" si="93"/>
        <v>0</v>
      </c>
      <c r="CO217" s="172"/>
      <c r="CP217" s="137"/>
      <c r="CQ217" s="137"/>
      <c r="CR217" s="137"/>
      <c r="CS217" s="137"/>
      <c r="CT217" s="138">
        <f t="shared" si="113"/>
        <v>0</v>
      </c>
      <c r="CU217" s="160"/>
      <c r="CV217" s="146"/>
      <c r="CW217" s="146"/>
      <c r="CX217" s="146"/>
      <c r="CY217" s="146"/>
      <c r="CZ217" s="138">
        <f t="shared" si="94"/>
        <v>0</v>
      </c>
      <c r="DA217" s="172">
        <f t="shared" si="95"/>
        <v>0</v>
      </c>
      <c r="DB217" s="137">
        <f t="shared" si="96"/>
        <v>179075</v>
      </c>
      <c r="DC217" s="137">
        <f t="shared" si="97"/>
        <v>0</v>
      </c>
      <c r="DD217" s="137">
        <f t="shared" si="98"/>
        <v>0</v>
      </c>
      <c r="DE217" s="137">
        <f t="shared" si="99"/>
        <v>118000</v>
      </c>
      <c r="DF217" s="173">
        <f t="shared" si="100"/>
        <v>297075</v>
      </c>
      <c r="DG217" s="172">
        <f t="shared" si="101"/>
        <v>0</v>
      </c>
      <c r="DH217" s="137">
        <f t="shared" si="102"/>
        <v>0</v>
      </c>
      <c r="DI217" s="137">
        <f t="shared" si="103"/>
        <v>0</v>
      </c>
      <c r="DJ217" s="137">
        <f t="shared" si="104"/>
        <v>0</v>
      </c>
      <c r="DK217" s="137">
        <f t="shared" si="105"/>
        <v>0</v>
      </c>
      <c r="DL217" s="173">
        <f t="shared" si="115"/>
        <v>0</v>
      </c>
      <c r="DM217" s="140"/>
      <c r="DN217" s="220"/>
      <c r="DO217" s="220"/>
      <c r="DP217" s="220"/>
      <c r="DQ217" s="140"/>
      <c r="DR217" s="141"/>
      <c r="DS217" s="142"/>
      <c r="DT217" s="146"/>
      <c r="DU217" s="142"/>
      <c r="DV217" s="144"/>
      <c r="DW217" s="145"/>
      <c r="DX217" s="142"/>
      <c r="DY217" s="144"/>
      <c r="EA217" s="172"/>
      <c r="EB217" s="137"/>
      <c r="EC217" s="137"/>
      <c r="ED217" s="512"/>
      <c r="EE217" s="513"/>
      <c r="EG217" s="495"/>
      <c r="EH217" s="76"/>
      <c r="EI217" s="466"/>
      <c r="EJ217" s="76"/>
      <c r="EK217" s="500"/>
      <c r="EL217" s="81"/>
      <c r="EM217" s="76"/>
      <c r="EN217" s="76"/>
      <c r="EO217" s="76"/>
      <c r="EP217" s="496"/>
      <c r="EQ217" s="81"/>
      <c r="ER217" s="76"/>
      <c r="ES217" s="76"/>
      <c r="ET217" s="76"/>
      <c r="EU217" s="496"/>
    </row>
    <row r="218" spans="1:151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114"/>
        <v>0</v>
      </c>
      <c r="O218" s="366"/>
      <c r="P218" s="174"/>
      <c r="Q218" s="174"/>
      <c r="R218" s="174"/>
      <c r="S218" s="174"/>
      <c r="T218" s="367">
        <f t="shared" si="106"/>
        <v>0</v>
      </c>
      <c r="U218" s="172"/>
      <c r="V218" s="137"/>
      <c r="W218" s="137"/>
      <c r="X218" s="137"/>
      <c r="Y218" s="137"/>
      <c r="Z218" s="138">
        <f t="shared" si="109"/>
        <v>0</v>
      </c>
      <c r="AA218" s="160"/>
      <c r="AB218" s="146"/>
      <c r="AC218" s="146"/>
      <c r="AD218" s="146"/>
      <c r="AE218" s="146"/>
      <c r="AF218" s="138">
        <f t="shared" si="110"/>
        <v>0</v>
      </c>
      <c r="AG218" s="160"/>
      <c r="AH218" s="146"/>
      <c r="AI218" s="146"/>
      <c r="AJ218" s="146"/>
      <c r="AK218" s="146"/>
      <c r="AL218" s="138">
        <f t="shared" si="88"/>
        <v>0</v>
      </c>
      <c r="AM218" s="160"/>
      <c r="AN218" s="146"/>
      <c r="AO218" s="146"/>
      <c r="AP218" s="146"/>
      <c r="AQ218" s="146"/>
      <c r="AR218" s="138">
        <f t="shared" si="89"/>
        <v>0</v>
      </c>
      <c r="AS218" s="205"/>
      <c r="AT218" s="146"/>
      <c r="AU218" s="146"/>
      <c r="AV218" s="146"/>
      <c r="AW218" s="146"/>
      <c r="AX218" s="138">
        <f t="shared" si="107"/>
        <v>0</v>
      </c>
      <c r="AY218" s="160"/>
      <c r="AZ218" s="146"/>
      <c r="BA218" s="146"/>
      <c r="BB218" s="146"/>
      <c r="BC218" s="146"/>
      <c r="BD218" s="138">
        <f t="shared" si="90"/>
        <v>0</v>
      </c>
      <c r="BE218" s="160"/>
      <c r="BF218" s="146"/>
      <c r="BG218" s="146"/>
      <c r="BH218" s="146"/>
      <c r="BI218" s="146"/>
      <c r="BJ218" s="138">
        <f t="shared" si="111"/>
        <v>0</v>
      </c>
      <c r="BK218" s="160"/>
      <c r="BL218" s="146"/>
      <c r="BM218" s="146"/>
      <c r="BN218" s="146"/>
      <c r="BO218" s="146"/>
      <c r="BP218" s="138">
        <f t="shared" si="91"/>
        <v>0</v>
      </c>
      <c r="BQ218" s="160"/>
      <c r="BR218" s="146"/>
      <c r="BS218" s="146"/>
      <c r="BT218" s="146"/>
      <c r="BU218" s="146"/>
      <c r="BV218" s="138">
        <f t="shared" si="112"/>
        <v>0</v>
      </c>
      <c r="BW218" s="160"/>
      <c r="BX218" s="146"/>
      <c r="BY218" s="146"/>
      <c r="BZ218" s="146"/>
      <c r="CA218" s="146"/>
      <c r="CB218" s="138">
        <f t="shared" si="92"/>
        <v>0</v>
      </c>
      <c r="CC218" s="160"/>
      <c r="CD218" s="146"/>
      <c r="CE218" s="146"/>
      <c r="CF218" s="146"/>
      <c r="CG218" s="146"/>
      <c r="CH218" s="138">
        <f t="shared" si="108"/>
        <v>0</v>
      </c>
      <c r="CI218" s="160"/>
      <c r="CJ218" s="146"/>
      <c r="CK218" s="146"/>
      <c r="CL218" s="146"/>
      <c r="CM218" s="146"/>
      <c r="CN218" s="138">
        <f t="shared" si="93"/>
        <v>0</v>
      </c>
      <c r="CO218" s="172"/>
      <c r="CP218" s="137"/>
      <c r="CQ218" s="137"/>
      <c r="CR218" s="137"/>
      <c r="CS218" s="137"/>
      <c r="CT218" s="138">
        <f t="shared" si="113"/>
        <v>0</v>
      </c>
      <c r="CU218" s="160"/>
      <c r="CV218" s="146"/>
      <c r="CW218" s="146"/>
      <c r="CX218" s="146"/>
      <c r="CY218" s="146"/>
      <c r="CZ218" s="138">
        <f t="shared" si="94"/>
        <v>0</v>
      </c>
      <c r="DA218" s="172">
        <f t="shared" si="95"/>
        <v>0</v>
      </c>
      <c r="DB218" s="137">
        <f t="shared" si="96"/>
        <v>0</v>
      </c>
      <c r="DC218" s="137">
        <f t="shared" si="97"/>
        <v>0</v>
      </c>
      <c r="DD218" s="137">
        <f t="shared" si="98"/>
        <v>0</v>
      </c>
      <c r="DE218" s="137">
        <f t="shared" si="99"/>
        <v>0</v>
      </c>
      <c r="DF218" s="173">
        <f t="shared" si="100"/>
        <v>0</v>
      </c>
      <c r="DG218" s="172">
        <f t="shared" si="101"/>
        <v>0</v>
      </c>
      <c r="DH218" s="137">
        <f t="shared" si="102"/>
        <v>0</v>
      </c>
      <c r="DI218" s="137">
        <f t="shared" si="103"/>
        <v>0</v>
      </c>
      <c r="DJ218" s="137">
        <f t="shared" si="104"/>
        <v>0</v>
      </c>
      <c r="DK218" s="137">
        <f t="shared" si="105"/>
        <v>0</v>
      </c>
      <c r="DL218" s="173">
        <f t="shared" si="115"/>
        <v>0</v>
      </c>
      <c r="DM218" s="140"/>
      <c r="DN218" s="220"/>
      <c r="DO218" s="220"/>
      <c r="DP218" s="220"/>
      <c r="DQ218" s="140"/>
      <c r="DR218" s="141"/>
      <c r="DS218" s="142"/>
      <c r="DT218" s="146"/>
      <c r="DU218" s="142"/>
      <c r="DV218" s="144"/>
      <c r="DW218" s="145">
        <v>108185</v>
      </c>
      <c r="DX218" s="142" t="s">
        <v>5034</v>
      </c>
      <c r="DY218" s="144">
        <v>44672</v>
      </c>
      <c r="EA218" s="172"/>
      <c r="EB218" s="137"/>
      <c r="EC218" s="137"/>
      <c r="ED218" s="512"/>
      <c r="EE218" s="513"/>
      <c r="EG218" s="495"/>
      <c r="EH218" s="76"/>
      <c r="EI218" s="466"/>
      <c r="EJ218" s="76"/>
      <c r="EK218" s="500"/>
      <c r="EL218" s="81"/>
      <c r="EM218" s="76"/>
      <c r="EN218" s="76"/>
      <c r="EO218" s="76"/>
      <c r="EP218" s="496"/>
      <c r="EQ218" s="81"/>
      <c r="ER218" s="76"/>
      <c r="ES218" s="76"/>
      <c r="ET218" s="76"/>
      <c r="EU218" s="496"/>
    </row>
    <row r="219" spans="1:151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114"/>
        <v>3900</v>
      </c>
      <c r="O219" s="366"/>
      <c r="P219" s="174"/>
      <c r="Q219" s="174"/>
      <c r="R219" s="174"/>
      <c r="S219" s="174"/>
      <c r="T219" s="367">
        <f t="shared" si="106"/>
        <v>0</v>
      </c>
      <c r="U219" s="172"/>
      <c r="V219" s="137"/>
      <c r="W219" s="137"/>
      <c r="X219" s="137"/>
      <c r="Y219" s="137">
        <v>16000</v>
      </c>
      <c r="Z219" s="138">
        <f t="shared" si="109"/>
        <v>16000</v>
      </c>
      <c r="AA219" s="160"/>
      <c r="AB219" s="146"/>
      <c r="AC219" s="146"/>
      <c r="AD219" s="146"/>
      <c r="AE219" s="146"/>
      <c r="AF219" s="138">
        <f t="shared" si="110"/>
        <v>0</v>
      </c>
      <c r="AG219" s="160"/>
      <c r="AH219" s="146"/>
      <c r="AI219" s="146"/>
      <c r="AJ219" s="146"/>
      <c r="AK219" s="146">
        <v>36000</v>
      </c>
      <c r="AL219" s="138">
        <f t="shared" si="88"/>
        <v>36000</v>
      </c>
      <c r="AM219" s="160"/>
      <c r="AN219" s="146"/>
      <c r="AO219" s="146"/>
      <c r="AP219" s="146"/>
      <c r="AQ219" s="146"/>
      <c r="AR219" s="138">
        <f t="shared" si="89"/>
        <v>0</v>
      </c>
      <c r="AS219" s="205"/>
      <c r="AT219" s="146"/>
      <c r="AU219" s="146"/>
      <c r="AV219" s="146"/>
      <c r="AW219" s="146">
        <v>14000</v>
      </c>
      <c r="AX219" s="138">
        <f t="shared" si="107"/>
        <v>14000</v>
      </c>
      <c r="AY219" s="160"/>
      <c r="AZ219" s="146"/>
      <c r="BA219" s="146"/>
      <c r="BB219" s="146"/>
      <c r="BC219" s="146"/>
      <c r="BD219" s="138">
        <f t="shared" si="90"/>
        <v>0</v>
      </c>
      <c r="BE219" s="160"/>
      <c r="BF219" s="146"/>
      <c r="BG219" s="146"/>
      <c r="BH219" s="146"/>
      <c r="BI219" s="146"/>
      <c r="BJ219" s="138">
        <f t="shared" si="111"/>
        <v>0</v>
      </c>
      <c r="BK219" s="160"/>
      <c r="BL219" s="146"/>
      <c r="BM219" s="146"/>
      <c r="BN219" s="146"/>
      <c r="BO219" s="146"/>
      <c r="BP219" s="138">
        <f t="shared" si="91"/>
        <v>0</v>
      </c>
      <c r="BQ219" s="160"/>
      <c r="BR219" s="146"/>
      <c r="BS219" s="146"/>
      <c r="BT219" s="146"/>
      <c r="BU219" s="146"/>
      <c r="BV219" s="138">
        <f t="shared" si="112"/>
        <v>0</v>
      </c>
      <c r="BW219" s="160"/>
      <c r="BX219" s="146"/>
      <c r="BY219" s="146"/>
      <c r="BZ219" s="146"/>
      <c r="CA219" s="146"/>
      <c r="CB219" s="138">
        <f t="shared" si="92"/>
        <v>0</v>
      </c>
      <c r="CC219" s="160"/>
      <c r="CD219" s="146"/>
      <c r="CE219" s="146"/>
      <c r="CF219" s="146"/>
      <c r="CG219" s="146"/>
      <c r="CH219" s="138">
        <f t="shared" si="108"/>
        <v>0</v>
      </c>
      <c r="CI219" s="160"/>
      <c r="CJ219" s="146"/>
      <c r="CK219" s="146"/>
      <c r="CL219" s="146"/>
      <c r="CM219" s="146"/>
      <c r="CN219" s="138">
        <f t="shared" si="93"/>
        <v>0</v>
      </c>
      <c r="CO219" s="172"/>
      <c r="CP219" s="137"/>
      <c r="CQ219" s="137"/>
      <c r="CR219" s="137"/>
      <c r="CS219" s="137"/>
      <c r="CT219" s="138">
        <f t="shared" si="113"/>
        <v>0</v>
      </c>
      <c r="CU219" s="160"/>
      <c r="CV219" s="146"/>
      <c r="CW219" s="146"/>
      <c r="CX219" s="146"/>
      <c r="CY219" s="146"/>
      <c r="CZ219" s="138">
        <f t="shared" si="94"/>
        <v>0</v>
      </c>
      <c r="DA219" s="172">
        <f t="shared" si="95"/>
        <v>0</v>
      </c>
      <c r="DB219" s="137">
        <f t="shared" si="96"/>
        <v>3900</v>
      </c>
      <c r="DC219" s="137">
        <f t="shared" si="97"/>
        <v>0</v>
      </c>
      <c r="DD219" s="137">
        <f t="shared" si="98"/>
        <v>0</v>
      </c>
      <c r="DE219" s="137">
        <f t="shared" si="99"/>
        <v>66000</v>
      </c>
      <c r="DF219" s="173">
        <f t="shared" si="100"/>
        <v>69900</v>
      </c>
      <c r="DG219" s="172">
        <f t="shared" si="101"/>
        <v>0</v>
      </c>
      <c r="DH219" s="137">
        <f t="shared" si="102"/>
        <v>0</v>
      </c>
      <c r="DI219" s="137">
        <f t="shared" si="103"/>
        <v>0</v>
      </c>
      <c r="DJ219" s="137">
        <f t="shared" si="104"/>
        <v>0</v>
      </c>
      <c r="DK219" s="137">
        <f t="shared" si="105"/>
        <v>0</v>
      </c>
      <c r="DL219" s="173">
        <f t="shared" si="115"/>
        <v>0</v>
      </c>
      <c r="DM219" s="140"/>
      <c r="DN219" s="220"/>
      <c r="DO219" s="220"/>
      <c r="DP219" s="220"/>
      <c r="DQ219" s="140"/>
      <c r="DR219" s="141"/>
      <c r="DS219" s="142"/>
      <c r="DT219" s="146"/>
      <c r="DU219" s="142"/>
      <c r="DV219" s="144"/>
      <c r="DW219" s="145"/>
      <c r="DX219" s="142"/>
      <c r="DY219" s="144"/>
      <c r="EA219" s="172"/>
      <c r="EB219" s="137"/>
      <c r="EC219" s="137"/>
      <c r="ED219" s="512"/>
      <c r="EE219" s="513"/>
      <c r="EG219" s="495"/>
      <c r="EH219" s="76"/>
      <c r="EI219" s="466"/>
      <c r="EJ219" s="76"/>
      <c r="EK219" s="500"/>
      <c r="EL219" s="81"/>
      <c r="EM219" s="76"/>
      <c r="EN219" s="76"/>
      <c r="EO219" s="76"/>
      <c r="EP219" s="496"/>
      <c r="EQ219" s="81"/>
      <c r="ER219" s="76"/>
      <c r="ES219" s="76"/>
      <c r="ET219" s="76"/>
      <c r="EU219" s="496"/>
    </row>
    <row r="220" spans="1:151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114"/>
        <v>118950</v>
      </c>
      <c r="O220" s="366"/>
      <c r="P220" s="174"/>
      <c r="Q220" s="174"/>
      <c r="R220" s="174"/>
      <c r="S220" s="174"/>
      <c r="T220" s="367">
        <f t="shared" si="106"/>
        <v>0</v>
      </c>
      <c r="U220" s="172"/>
      <c r="V220" s="137"/>
      <c r="W220" s="137"/>
      <c r="X220" s="137"/>
      <c r="Y220" s="137">
        <v>64800</v>
      </c>
      <c r="Z220" s="138">
        <f t="shared" si="109"/>
        <v>64800</v>
      </c>
      <c r="AA220" s="160"/>
      <c r="AB220" s="146"/>
      <c r="AC220" s="146"/>
      <c r="AD220" s="146"/>
      <c r="AE220" s="146"/>
      <c r="AF220" s="138">
        <f t="shared" si="110"/>
        <v>0</v>
      </c>
      <c r="AG220" s="160"/>
      <c r="AH220" s="146"/>
      <c r="AI220" s="146"/>
      <c r="AJ220" s="146"/>
      <c r="AK220" s="146">
        <v>239000</v>
      </c>
      <c r="AL220" s="138">
        <f t="shared" si="88"/>
        <v>239000</v>
      </c>
      <c r="AM220" s="160"/>
      <c r="AN220" s="146"/>
      <c r="AO220" s="146"/>
      <c r="AP220" s="146"/>
      <c r="AQ220" s="146"/>
      <c r="AR220" s="138">
        <f t="shared" si="89"/>
        <v>0</v>
      </c>
      <c r="AS220" s="205"/>
      <c r="AT220" s="146"/>
      <c r="AU220" s="146"/>
      <c r="AV220" s="146"/>
      <c r="AW220" s="146">
        <v>102000</v>
      </c>
      <c r="AX220" s="138">
        <f t="shared" si="107"/>
        <v>102000</v>
      </c>
      <c r="AY220" s="160"/>
      <c r="AZ220" s="146"/>
      <c r="BA220" s="146"/>
      <c r="BB220" s="146"/>
      <c r="BC220" s="146"/>
      <c r="BD220" s="138">
        <f t="shared" si="90"/>
        <v>0</v>
      </c>
      <c r="BE220" s="160"/>
      <c r="BF220" s="146"/>
      <c r="BG220" s="146"/>
      <c r="BH220" s="146"/>
      <c r="BI220" s="146"/>
      <c r="BJ220" s="138">
        <f t="shared" si="111"/>
        <v>0</v>
      </c>
      <c r="BK220" s="160"/>
      <c r="BL220" s="146"/>
      <c r="BM220" s="146"/>
      <c r="BN220" s="146"/>
      <c r="BO220" s="146"/>
      <c r="BP220" s="138">
        <f t="shared" si="91"/>
        <v>0</v>
      </c>
      <c r="BQ220" s="160"/>
      <c r="BR220" s="146"/>
      <c r="BS220" s="146"/>
      <c r="BT220" s="146"/>
      <c r="BU220" s="146"/>
      <c r="BV220" s="138">
        <f t="shared" si="112"/>
        <v>0</v>
      </c>
      <c r="BW220" s="160"/>
      <c r="BX220" s="146"/>
      <c r="BY220" s="146"/>
      <c r="BZ220" s="146"/>
      <c r="CA220" s="146"/>
      <c r="CB220" s="138">
        <f t="shared" si="92"/>
        <v>0</v>
      </c>
      <c r="CC220" s="160"/>
      <c r="CD220" s="146"/>
      <c r="CE220" s="146"/>
      <c r="CF220" s="146"/>
      <c r="CG220" s="146"/>
      <c r="CH220" s="138">
        <f t="shared" si="108"/>
        <v>0</v>
      </c>
      <c r="CI220" s="160"/>
      <c r="CJ220" s="146"/>
      <c r="CK220" s="146"/>
      <c r="CL220" s="146"/>
      <c r="CM220" s="146"/>
      <c r="CN220" s="138">
        <f t="shared" si="93"/>
        <v>0</v>
      </c>
      <c r="CO220" s="172"/>
      <c r="CP220" s="137"/>
      <c r="CQ220" s="137"/>
      <c r="CR220" s="137"/>
      <c r="CS220" s="137"/>
      <c r="CT220" s="138">
        <f t="shared" si="113"/>
        <v>0</v>
      </c>
      <c r="CU220" s="160"/>
      <c r="CV220" s="146"/>
      <c r="CW220" s="146"/>
      <c r="CX220" s="146"/>
      <c r="CY220" s="146"/>
      <c r="CZ220" s="138">
        <f t="shared" si="94"/>
        <v>0</v>
      </c>
      <c r="DA220" s="172">
        <f t="shared" si="95"/>
        <v>0</v>
      </c>
      <c r="DB220" s="137">
        <f t="shared" si="96"/>
        <v>118950</v>
      </c>
      <c r="DC220" s="137">
        <f t="shared" si="97"/>
        <v>0</v>
      </c>
      <c r="DD220" s="137">
        <f t="shared" si="98"/>
        <v>0</v>
      </c>
      <c r="DE220" s="137">
        <f t="shared" si="99"/>
        <v>405800</v>
      </c>
      <c r="DF220" s="173">
        <f t="shared" si="100"/>
        <v>524750</v>
      </c>
      <c r="DG220" s="172">
        <f t="shared" si="101"/>
        <v>0</v>
      </c>
      <c r="DH220" s="137">
        <f t="shared" si="102"/>
        <v>0</v>
      </c>
      <c r="DI220" s="137">
        <f t="shared" si="103"/>
        <v>0</v>
      </c>
      <c r="DJ220" s="137">
        <f t="shared" si="104"/>
        <v>0</v>
      </c>
      <c r="DK220" s="137">
        <f t="shared" si="105"/>
        <v>0</v>
      </c>
      <c r="DL220" s="173">
        <f t="shared" si="115"/>
        <v>0</v>
      </c>
      <c r="DM220" s="140"/>
      <c r="DN220" s="220"/>
      <c r="DO220" s="220"/>
      <c r="DP220" s="220"/>
      <c r="DQ220" s="140"/>
      <c r="DR220" s="141"/>
      <c r="DS220" s="142"/>
      <c r="DT220" s="146"/>
      <c r="DU220" s="142"/>
      <c r="DV220" s="144"/>
      <c r="DW220" s="145"/>
      <c r="DX220" s="142"/>
      <c r="DY220" s="144"/>
      <c r="EA220" s="172"/>
      <c r="EB220" s="137"/>
      <c r="EC220" s="137"/>
      <c r="ED220" s="512"/>
      <c r="EE220" s="513"/>
      <c r="EG220" s="495"/>
      <c r="EH220" s="76"/>
      <c r="EI220" s="466"/>
      <c r="EJ220" s="76"/>
      <c r="EK220" s="500"/>
      <c r="EL220" s="81"/>
      <c r="EM220" s="76"/>
      <c r="EN220" s="76"/>
      <c r="EO220" s="76"/>
      <c r="EP220" s="496"/>
      <c r="EQ220" s="81"/>
      <c r="ER220" s="76"/>
      <c r="ES220" s="76"/>
      <c r="ET220" s="76"/>
      <c r="EU220" s="496"/>
    </row>
    <row r="221" spans="1:151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114"/>
        <v>0</v>
      </c>
      <c r="O221" s="366"/>
      <c r="P221" s="174"/>
      <c r="Q221" s="174"/>
      <c r="R221" s="174"/>
      <c r="S221" s="174"/>
      <c r="T221" s="367">
        <f t="shared" si="106"/>
        <v>0</v>
      </c>
      <c r="U221" s="172"/>
      <c r="V221" s="137"/>
      <c r="W221" s="137"/>
      <c r="X221" s="137"/>
      <c r="Y221" s="137">
        <v>40000</v>
      </c>
      <c r="Z221" s="138">
        <f t="shared" si="109"/>
        <v>40000</v>
      </c>
      <c r="AA221" s="160"/>
      <c r="AB221" s="146"/>
      <c r="AC221" s="146"/>
      <c r="AD221" s="146"/>
      <c r="AE221" s="146"/>
      <c r="AF221" s="138">
        <f t="shared" si="110"/>
        <v>0</v>
      </c>
      <c r="AG221" s="160"/>
      <c r="AH221" s="146"/>
      <c r="AI221" s="146"/>
      <c r="AJ221" s="146"/>
      <c r="AK221" s="146"/>
      <c r="AL221" s="138">
        <f t="shared" si="88"/>
        <v>0</v>
      </c>
      <c r="AM221" s="160"/>
      <c r="AN221" s="146"/>
      <c r="AO221" s="146"/>
      <c r="AP221" s="146"/>
      <c r="AQ221" s="146"/>
      <c r="AR221" s="138">
        <f t="shared" si="89"/>
        <v>0</v>
      </c>
      <c r="AS221" s="205"/>
      <c r="AT221" s="146"/>
      <c r="AU221" s="146"/>
      <c r="AV221" s="146"/>
      <c r="AW221" s="146"/>
      <c r="AX221" s="138">
        <f t="shared" si="107"/>
        <v>0</v>
      </c>
      <c r="AY221" s="160"/>
      <c r="AZ221" s="146"/>
      <c r="BA221" s="146"/>
      <c r="BB221" s="146"/>
      <c r="BC221" s="146"/>
      <c r="BD221" s="138">
        <f t="shared" si="90"/>
        <v>0</v>
      </c>
      <c r="BE221" s="160"/>
      <c r="BF221" s="146"/>
      <c r="BG221" s="146"/>
      <c r="BH221" s="146"/>
      <c r="BI221" s="146"/>
      <c r="BJ221" s="138">
        <f t="shared" si="111"/>
        <v>0</v>
      </c>
      <c r="BK221" s="160"/>
      <c r="BL221" s="146"/>
      <c r="BM221" s="146"/>
      <c r="BN221" s="146"/>
      <c r="BO221" s="146"/>
      <c r="BP221" s="138">
        <f t="shared" si="91"/>
        <v>0</v>
      </c>
      <c r="BQ221" s="160"/>
      <c r="BR221" s="146"/>
      <c r="BS221" s="146"/>
      <c r="BT221" s="146"/>
      <c r="BU221" s="146"/>
      <c r="BV221" s="138">
        <f t="shared" si="112"/>
        <v>0</v>
      </c>
      <c r="BW221" s="160"/>
      <c r="BX221" s="146"/>
      <c r="BY221" s="146"/>
      <c r="BZ221" s="146"/>
      <c r="CA221" s="146"/>
      <c r="CB221" s="138">
        <f t="shared" si="92"/>
        <v>0</v>
      </c>
      <c r="CC221" s="160"/>
      <c r="CD221" s="146"/>
      <c r="CE221" s="146"/>
      <c r="CF221" s="146"/>
      <c r="CG221" s="146"/>
      <c r="CH221" s="138">
        <f t="shared" si="108"/>
        <v>0</v>
      </c>
      <c r="CI221" s="160"/>
      <c r="CJ221" s="146"/>
      <c r="CK221" s="146"/>
      <c r="CL221" s="146"/>
      <c r="CM221" s="146"/>
      <c r="CN221" s="138">
        <f t="shared" si="93"/>
        <v>0</v>
      </c>
      <c r="CO221" s="172"/>
      <c r="CP221" s="137"/>
      <c r="CQ221" s="137"/>
      <c r="CR221" s="137"/>
      <c r="CS221" s="137"/>
      <c r="CT221" s="138">
        <f t="shared" si="113"/>
        <v>0</v>
      </c>
      <c r="CU221" s="160"/>
      <c r="CV221" s="146"/>
      <c r="CW221" s="146"/>
      <c r="CX221" s="146"/>
      <c r="CY221" s="146"/>
      <c r="CZ221" s="138">
        <f t="shared" si="94"/>
        <v>0</v>
      </c>
      <c r="DA221" s="172">
        <f t="shared" si="95"/>
        <v>0</v>
      </c>
      <c r="DB221" s="137">
        <f t="shared" si="96"/>
        <v>0</v>
      </c>
      <c r="DC221" s="137">
        <f t="shared" si="97"/>
        <v>0</v>
      </c>
      <c r="DD221" s="137">
        <f t="shared" si="98"/>
        <v>0</v>
      </c>
      <c r="DE221" s="137">
        <f t="shared" si="99"/>
        <v>40000</v>
      </c>
      <c r="DF221" s="173">
        <f t="shared" si="100"/>
        <v>40000</v>
      </c>
      <c r="DG221" s="172">
        <f t="shared" si="101"/>
        <v>0</v>
      </c>
      <c r="DH221" s="137">
        <f t="shared" si="102"/>
        <v>0</v>
      </c>
      <c r="DI221" s="137">
        <f t="shared" si="103"/>
        <v>0</v>
      </c>
      <c r="DJ221" s="137">
        <f t="shared" si="104"/>
        <v>0</v>
      </c>
      <c r="DK221" s="137">
        <f t="shared" si="105"/>
        <v>0</v>
      </c>
      <c r="DL221" s="173">
        <f t="shared" si="115"/>
        <v>0</v>
      </c>
      <c r="DM221" s="140"/>
      <c r="DN221" s="220"/>
      <c r="DO221" s="220"/>
      <c r="DP221" s="220"/>
      <c r="DQ221" s="140"/>
      <c r="DR221" s="141"/>
      <c r="DS221" s="142"/>
      <c r="DT221" s="146"/>
      <c r="DU221" s="142"/>
      <c r="DV221" s="144"/>
      <c r="DW221" s="145"/>
      <c r="DX221" s="142"/>
      <c r="DY221" s="144"/>
      <c r="EA221" s="172"/>
      <c r="EB221" s="137"/>
      <c r="EC221" s="137"/>
      <c r="ED221" s="512"/>
      <c r="EE221" s="513"/>
      <c r="EG221" s="495"/>
      <c r="EH221" s="76"/>
      <c r="EI221" s="466"/>
      <c r="EJ221" s="76"/>
      <c r="EK221" s="500"/>
      <c r="EL221" s="81"/>
      <c r="EM221" s="76"/>
      <c r="EN221" s="76"/>
      <c r="EO221" s="76"/>
      <c r="EP221" s="496"/>
      <c r="EQ221" s="81"/>
      <c r="ER221" s="76"/>
      <c r="ES221" s="76"/>
      <c r="ET221" s="76"/>
      <c r="EU221" s="496"/>
    </row>
    <row r="222" spans="1:151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4719</v>
      </c>
      <c r="I222" s="366"/>
      <c r="J222" s="174">
        <v>31200</v>
      </c>
      <c r="K222" s="174"/>
      <c r="L222" s="174"/>
      <c r="M222" s="174"/>
      <c r="N222" s="367">
        <f t="shared" si="114"/>
        <v>31200</v>
      </c>
      <c r="O222" s="366"/>
      <c r="P222" s="174"/>
      <c r="Q222" s="174"/>
      <c r="R222" s="174"/>
      <c r="S222" s="174"/>
      <c r="T222" s="367">
        <f t="shared" si="106"/>
        <v>0</v>
      </c>
      <c r="U222" s="172"/>
      <c r="V222" s="137"/>
      <c r="W222" s="137"/>
      <c r="X222" s="137"/>
      <c r="Y222" s="137"/>
      <c r="Z222" s="138">
        <f t="shared" si="109"/>
        <v>0</v>
      </c>
      <c r="AA222" s="160"/>
      <c r="AB222" s="146"/>
      <c r="AC222" s="146"/>
      <c r="AD222" s="146"/>
      <c r="AE222" s="146"/>
      <c r="AF222" s="138">
        <f t="shared" si="110"/>
        <v>0</v>
      </c>
      <c r="AG222" s="160"/>
      <c r="AH222" s="146"/>
      <c r="AI222" s="146"/>
      <c r="AJ222" s="146"/>
      <c r="AK222" s="146"/>
      <c r="AL222" s="138">
        <f t="shared" si="88"/>
        <v>0</v>
      </c>
      <c r="AM222" s="160"/>
      <c r="AN222" s="146"/>
      <c r="AO222" s="146"/>
      <c r="AP222" s="146"/>
      <c r="AQ222" s="146"/>
      <c r="AR222" s="138">
        <f t="shared" si="89"/>
        <v>0</v>
      </c>
      <c r="AS222" s="205"/>
      <c r="AT222" s="146"/>
      <c r="AU222" s="146"/>
      <c r="AV222" s="146"/>
      <c r="AW222" s="146">
        <v>56000</v>
      </c>
      <c r="AX222" s="138">
        <f t="shared" si="107"/>
        <v>56000</v>
      </c>
      <c r="AY222" s="160"/>
      <c r="AZ222" s="146"/>
      <c r="BA222" s="146"/>
      <c r="BB222" s="146"/>
      <c r="BC222" s="146"/>
      <c r="BD222" s="138">
        <f t="shared" si="90"/>
        <v>0</v>
      </c>
      <c r="BE222" s="160"/>
      <c r="BF222" s="146"/>
      <c r="BG222" s="146"/>
      <c r="BH222" s="146"/>
      <c r="BI222" s="146"/>
      <c r="BJ222" s="138">
        <f t="shared" si="111"/>
        <v>0</v>
      </c>
      <c r="BK222" s="160"/>
      <c r="BL222" s="146"/>
      <c r="BM222" s="146"/>
      <c r="BN222" s="146"/>
      <c r="BO222" s="146"/>
      <c r="BP222" s="138">
        <f t="shared" si="91"/>
        <v>0</v>
      </c>
      <c r="BQ222" s="160"/>
      <c r="BR222" s="146"/>
      <c r="BS222" s="146"/>
      <c r="BT222" s="146"/>
      <c r="BU222" s="146"/>
      <c r="BV222" s="138">
        <f t="shared" si="112"/>
        <v>0</v>
      </c>
      <c r="BW222" s="160"/>
      <c r="BX222" s="146"/>
      <c r="BY222" s="146"/>
      <c r="BZ222" s="146"/>
      <c r="CA222" s="146"/>
      <c r="CB222" s="138">
        <f t="shared" si="92"/>
        <v>0</v>
      </c>
      <c r="CC222" s="160"/>
      <c r="CD222" s="146"/>
      <c r="CE222" s="146"/>
      <c r="CF222" s="146"/>
      <c r="CG222" s="146"/>
      <c r="CH222" s="138">
        <f t="shared" si="108"/>
        <v>0</v>
      </c>
      <c r="CI222" s="160"/>
      <c r="CJ222" s="146"/>
      <c r="CK222" s="146"/>
      <c r="CL222" s="146"/>
      <c r="CM222" s="146"/>
      <c r="CN222" s="138">
        <f t="shared" si="93"/>
        <v>0</v>
      </c>
      <c r="CO222" s="172"/>
      <c r="CP222" s="137"/>
      <c r="CQ222" s="137"/>
      <c r="CR222" s="137"/>
      <c r="CS222" s="137"/>
      <c r="CT222" s="138">
        <f t="shared" si="113"/>
        <v>0</v>
      </c>
      <c r="CU222" s="160"/>
      <c r="CV222" s="146"/>
      <c r="CW222" s="146"/>
      <c r="CX222" s="146"/>
      <c r="CY222" s="146"/>
      <c r="CZ222" s="138">
        <f t="shared" si="94"/>
        <v>0</v>
      </c>
      <c r="DA222" s="172">
        <f t="shared" si="95"/>
        <v>0</v>
      </c>
      <c r="DB222" s="137">
        <f t="shared" si="96"/>
        <v>31200</v>
      </c>
      <c r="DC222" s="137">
        <f t="shared" si="97"/>
        <v>0</v>
      </c>
      <c r="DD222" s="137">
        <f t="shared" si="98"/>
        <v>0</v>
      </c>
      <c r="DE222" s="137">
        <f t="shared" si="99"/>
        <v>56000</v>
      </c>
      <c r="DF222" s="173">
        <f t="shared" si="100"/>
        <v>87200</v>
      </c>
      <c r="DG222" s="172">
        <f t="shared" si="101"/>
        <v>0</v>
      </c>
      <c r="DH222" s="137">
        <f t="shared" si="102"/>
        <v>0</v>
      </c>
      <c r="DI222" s="137">
        <f t="shared" si="103"/>
        <v>0</v>
      </c>
      <c r="DJ222" s="137">
        <f t="shared" si="104"/>
        <v>0</v>
      </c>
      <c r="DK222" s="137">
        <f t="shared" si="105"/>
        <v>0</v>
      </c>
      <c r="DL222" s="173">
        <f t="shared" si="115"/>
        <v>0</v>
      </c>
      <c r="DM222" s="140"/>
      <c r="DN222" s="220"/>
      <c r="DO222" s="220"/>
      <c r="DP222" s="220"/>
      <c r="DQ222" s="140"/>
      <c r="DR222" s="141"/>
      <c r="DS222" s="142"/>
      <c r="DT222" s="146"/>
      <c r="DU222" s="142"/>
      <c r="DV222" s="144"/>
      <c r="DW222" s="145"/>
      <c r="DX222" s="142"/>
      <c r="DY222" s="144"/>
      <c r="EA222" s="172"/>
      <c r="EB222" s="137"/>
      <c r="EC222" s="137"/>
      <c r="ED222" s="512"/>
      <c r="EE222" s="513"/>
      <c r="EG222" s="495"/>
      <c r="EH222" s="76"/>
      <c r="EI222" s="466"/>
      <c r="EJ222" s="76"/>
      <c r="EK222" s="500"/>
      <c r="EL222" s="81"/>
      <c r="EM222" s="76"/>
      <c r="EN222" s="76"/>
      <c r="EO222" s="76"/>
      <c r="EP222" s="496"/>
      <c r="EQ222" s="81"/>
      <c r="ER222" s="76"/>
      <c r="ES222" s="76"/>
      <c r="ET222" s="76"/>
      <c r="EU222" s="496"/>
    </row>
    <row r="223" spans="1:151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114"/>
        <v>10400</v>
      </c>
      <c r="O223" s="366"/>
      <c r="P223" s="174"/>
      <c r="Q223" s="174"/>
      <c r="R223" s="174"/>
      <c r="S223" s="174"/>
      <c r="T223" s="367">
        <f t="shared" si="106"/>
        <v>0</v>
      </c>
      <c r="U223" s="172"/>
      <c r="V223" s="137"/>
      <c r="W223" s="137"/>
      <c r="X223" s="137"/>
      <c r="Y223" s="137">
        <v>16000</v>
      </c>
      <c r="Z223" s="138">
        <f t="shared" si="109"/>
        <v>16000</v>
      </c>
      <c r="AA223" s="160"/>
      <c r="AB223" s="146"/>
      <c r="AC223" s="146"/>
      <c r="AD223" s="146"/>
      <c r="AE223" s="146"/>
      <c r="AF223" s="138">
        <f t="shared" si="110"/>
        <v>0</v>
      </c>
      <c r="AG223" s="160"/>
      <c r="AH223" s="146"/>
      <c r="AI223" s="146"/>
      <c r="AJ223" s="146"/>
      <c r="AK223" s="146">
        <v>26000</v>
      </c>
      <c r="AL223" s="138">
        <f t="shared" si="88"/>
        <v>26000</v>
      </c>
      <c r="AM223" s="160"/>
      <c r="AN223" s="146"/>
      <c r="AO223" s="146"/>
      <c r="AP223" s="146"/>
      <c r="AQ223" s="146"/>
      <c r="AR223" s="138">
        <f t="shared" si="89"/>
        <v>0</v>
      </c>
      <c r="AS223" s="205"/>
      <c r="AT223" s="146"/>
      <c r="AU223" s="146"/>
      <c r="AV223" s="146"/>
      <c r="AW223" s="146">
        <v>11000</v>
      </c>
      <c r="AX223" s="138">
        <f t="shared" si="107"/>
        <v>11000</v>
      </c>
      <c r="AY223" s="160"/>
      <c r="AZ223" s="146"/>
      <c r="BA223" s="146"/>
      <c r="BB223" s="146"/>
      <c r="BC223" s="146"/>
      <c r="BD223" s="138">
        <f t="shared" si="90"/>
        <v>0</v>
      </c>
      <c r="BE223" s="160"/>
      <c r="BF223" s="146"/>
      <c r="BG223" s="146"/>
      <c r="BH223" s="146"/>
      <c r="BI223" s="146"/>
      <c r="BJ223" s="138">
        <f t="shared" si="111"/>
        <v>0</v>
      </c>
      <c r="BK223" s="160"/>
      <c r="BL223" s="146"/>
      <c r="BM223" s="146"/>
      <c r="BN223" s="146"/>
      <c r="BO223" s="146"/>
      <c r="BP223" s="138">
        <f t="shared" si="91"/>
        <v>0</v>
      </c>
      <c r="BQ223" s="160"/>
      <c r="BR223" s="146"/>
      <c r="BS223" s="146"/>
      <c r="BT223" s="146"/>
      <c r="BU223" s="146"/>
      <c r="BV223" s="138">
        <f t="shared" si="112"/>
        <v>0</v>
      </c>
      <c r="BW223" s="160"/>
      <c r="BX223" s="146"/>
      <c r="BY223" s="146"/>
      <c r="BZ223" s="146"/>
      <c r="CA223" s="146"/>
      <c r="CB223" s="138">
        <f t="shared" si="92"/>
        <v>0</v>
      </c>
      <c r="CC223" s="160"/>
      <c r="CD223" s="146"/>
      <c r="CE223" s="146"/>
      <c r="CF223" s="146"/>
      <c r="CG223" s="146"/>
      <c r="CH223" s="138">
        <f t="shared" si="108"/>
        <v>0</v>
      </c>
      <c r="CI223" s="160"/>
      <c r="CJ223" s="146"/>
      <c r="CK223" s="146"/>
      <c r="CL223" s="146"/>
      <c r="CM223" s="146"/>
      <c r="CN223" s="138">
        <f t="shared" si="93"/>
        <v>0</v>
      </c>
      <c r="CO223" s="172"/>
      <c r="CP223" s="137"/>
      <c r="CQ223" s="137"/>
      <c r="CR223" s="137"/>
      <c r="CS223" s="137"/>
      <c r="CT223" s="138">
        <f t="shared" si="113"/>
        <v>0</v>
      </c>
      <c r="CU223" s="160"/>
      <c r="CV223" s="146"/>
      <c r="CW223" s="146"/>
      <c r="CX223" s="146"/>
      <c r="CY223" s="146"/>
      <c r="CZ223" s="138">
        <f t="shared" si="94"/>
        <v>0</v>
      </c>
      <c r="DA223" s="172">
        <f t="shared" si="95"/>
        <v>0</v>
      </c>
      <c r="DB223" s="137">
        <f t="shared" si="96"/>
        <v>10400</v>
      </c>
      <c r="DC223" s="137">
        <f t="shared" si="97"/>
        <v>0</v>
      </c>
      <c r="DD223" s="137">
        <f t="shared" si="98"/>
        <v>0</v>
      </c>
      <c r="DE223" s="137">
        <f t="shared" si="99"/>
        <v>53000</v>
      </c>
      <c r="DF223" s="173">
        <f t="shared" si="100"/>
        <v>63400</v>
      </c>
      <c r="DG223" s="172">
        <f t="shared" si="101"/>
        <v>0</v>
      </c>
      <c r="DH223" s="137">
        <f t="shared" si="102"/>
        <v>0</v>
      </c>
      <c r="DI223" s="137">
        <f t="shared" si="103"/>
        <v>0</v>
      </c>
      <c r="DJ223" s="137">
        <f t="shared" si="104"/>
        <v>0</v>
      </c>
      <c r="DK223" s="137">
        <f t="shared" si="105"/>
        <v>0</v>
      </c>
      <c r="DL223" s="173">
        <f t="shared" si="115"/>
        <v>0</v>
      </c>
      <c r="DM223" s="140"/>
      <c r="DN223" s="220"/>
      <c r="DO223" s="220"/>
      <c r="DP223" s="220"/>
      <c r="DQ223" s="140"/>
      <c r="DR223" s="141"/>
      <c r="DS223" s="142"/>
      <c r="DT223" s="146"/>
      <c r="DU223" s="142"/>
      <c r="DV223" s="144"/>
      <c r="DW223" s="145"/>
      <c r="DX223" s="142"/>
      <c r="DY223" s="144"/>
      <c r="EA223" s="172"/>
      <c r="EB223" s="137"/>
      <c r="EC223" s="137"/>
      <c r="ED223" s="512"/>
      <c r="EE223" s="513"/>
      <c r="EG223" s="495"/>
      <c r="EH223" s="76"/>
      <c r="EI223" s="466"/>
      <c r="EJ223" s="76"/>
      <c r="EK223" s="500"/>
      <c r="EL223" s="81"/>
      <c r="EM223" s="76"/>
      <c r="EN223" s="76"/>
      <c r="EO223" s="76"/>
      <c r="EP223" s="496"/>
      <c r="EQ223" s="81"/>
      <c r="ER223" s="76"/>
      <c r="ES223" s="76"/>
      <c r="ET223" s="76"/>
      <c r="EU223" s="496"/>
    </row>
    <row r="224" spans="1:151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114"/>
        <v>0</v>
      </c>
      <c r="O224" s="366"/>
      <c r="P224" s="174"/>
      <c r="Q224" s="174"/>
      <c r="R224" s="174"/>
      <c r="S224" s="174"/>
      <c r="T224" s="367">
        <f t="shared" si="106"/>
        <v>0</v>
      </c>
      <c r="U224" s="172"/>
      <c r="V224" s="137"/>
      <c r="W224" s="137"/>
      <c r="X224" s="137"/>
      <c r="Y224" s="137">
        <v>32000</v>
      </c>
      <c r="Z224" s="138">
        <f t="shared" si="109"/>
        <v>32000</v>
      </c>
      <c r="AA224" s="160"/>
      <c r="AB224" s="146"/>
      <c r="AC224" s="146"/>
      <c r="AD224" s="146"/>
      <c r="AE224" s="146"/>
      <c r="AF224" s="138">
        <f t="shared" si="110"/>
        <v>0</v>
      </c>
      <c r="AG224" s="160"/>
      <c r="AH224" s="146"/>
      <c r="AI224" s="146"/>
      <c r="AJ224" s="146"/>
      <c r="AK224" s="146"/>
      <c r="AL224" s="138">
        <f t="shared" si="88"/>
        <v>0</v>
      </c>
      <c r="AM224" s="160"/>
      <c r="AN224" s="146"/>
      <c r="AO224" s="146"/>
      <c r="AP224" s="146"/>
      <c r="AQ224" s="146"/>
      <c r="AR224" s="138">
        <f t="shared" si="89"/>
        <v>0</v>
      </c>
      <c r="AS224" s="205"/>
      <c r="AT224" s="146"/>
      <c r="AU224" s="146"/>
      <c r="AV224" s="146"/>
      <c r="AW224" s="146"/>
      <c r="AX224" s="138">
        <f t="shared" si="107"/>
        <v>0</v>
      </c>
      <c r="AY224" s="160"/>
      <c r="AZ224" s="146"/>
      <c r="BA224" s="146"/>
      <c r="BB224" s="146"/>
      <c r="BC224" s="146"/>
      <c r="BD224" s="138">
        <f t="shared" si="90"/>
        <v>0</v>
      </c>
      <c r="BE224" s="160"/>
      <c r="BF224" s="146"/>
      <c r="BG224" s="146"/>
      <c r="BH224" s="146"/>
      <c r="BI224" s="146"/>
      <c r="BJ224" s="138">
        <f t="shared" si="111"/>
        <v>0</v>
      </c>
      <c r="BK224" s="160"/>
      <c r="BL224" s="146"/>
      <c r="BM224" s="146"/>
      <c r="BN224" s="146"/>
      <c r="BO224" s="146"/>
      <c r="BP224" s="138">
        <f t="shared" si="91"/>
        <v>0</v>
      </c>
      <c r="BQ224" s="160"/>
      <c r="BR224" s="146"/>
      <c r="BS224" s="146"/>
      <c r="BT224" s="146"/>
      <c r="BU224" s="146"/>
      <c r="BV224" s="138">
        <f t="shared" si="112"/>
        <v>0</v>
      </c>
      <c r="BW224" s="160"/>
      <c r="BX224" s="146"/>
      <c r="BY224" s="146"/>
      <c r="BZ224" s="146"/>
      <c r="CA224" s="146"/>
      <c r="CB224" s="138">
        <f t="shared" si="92"/>
        <v>0</v>
      </c>
      <c r="CC224" s="160"/>
      <c r="CD224" s="146"/>
      <c r="CE224" s="146"/>
      <c r="CF224" s="146"/>
      <c r="CG224" s="146"/>
      <c r="CH224" s="138">
        <f t="shared" si="108"/>
        <v>0</v>
      </c>
      <c r="CI224" s="160"/>
      <c r="CJ224" s="146"/>
      <c r="CK224" s="146"/>
      <c r="CL224" s="146"/>
      <c r="CM224" s="146"/>
      <c r="CN224" s="138">
        <f t="shared" si="93"/>
        <v>0</v>
      </c>
      <c r="CO224" s="172"/>
      <c r="CP224" s="137"/>
      <c r="CQ224" s="137"/>
      <c r="CR224" s="137"/>
      <c r="CS224" s="137"/>
      <c r="CT224" s="138">
        <f t="shared" si="113"/>
        <v>0</v>
      </c>
      <c r="CU224" s="160"/>
      <c r="CV224" s="146"/>
      <c r="CW224" s="146"/>
      <c r="CX224" s="146"/>
      <c r="CY224" s="146"/>
      <c r="CZ224" s="138">
        <f t="shared" si="94"/>
        <v>0</v>
      </c>
      <c r="DA224" s="172">
        <f t="shared" si="95"/>
        <v>0</v>
      </c>
      <c r="DB224" s="137">
        <f t="shared" si="96"/>
        <v>0</v>
      </c>
      <c r="DC224" s="137">
        <f t="shared" si="97"/>
        <v>0</v>
      </c>
      <c r="DD224" s="137">
        <f t="shared" si="98"/>
        <v>0</v>
      </c>
      <c r="DE224" s="137">
        <f t="shared" si="99"/>
        <v>32000</v>
      </c>
      <c r="DF224" s="173">
        <f t="shared" si="100"/>
        <v>32000</v>
      </c>
      <c r="DG224" s="172">
        <f t="shared" si="101"/>
        <v>0</v>
      </c>
      <c r="DH224" s="137">
        <f t="shared" si="102"/>
        <v>0</v>
      </c>
      <c r="DI224" s="137">
        <f t="shared" si="103"/>
        <v>0</v>
      </c>
      <c r="DJ224" s="137">
        <f t="shared" si="104"/>
        <v>0</v>
      </c>
      <c r="DK224" s="137">
        <f t="shared" si="105"/>
        <v>0</v>
      </c>
      <c r="DL224" s="173">
        <f t="shared" si="115"/>
        <v>0</v>
      </c>
      <c r="DM224" s="140"/>
      <c r="DN224" s="220"/>
      <c r="DO224" s="220"/>
      <c r="DP224" s="220"/>
      <c r="DQ224" s="140"/>
      <c r="DR224" s="141"/>
      <c r="DS224" s="142"/>
      <c r="DT224" s="146"/>
      <c r="DU224" s="142"/>
      <c r="DV224" s="144"/>
      <c r="DW224" s="145"/>
      <c r="DX224" s="142"/>
      <c r="DY224" s="144"/>
      <c r="EA224" s="172"/>
      <c r="EB224" s="137"/>
      <c r="EC224" s="137"/>
      <c r="ED224" s="512"/>
      <c r="EE224" s="513"/>
      <c r="EG224" s="495"/>
      <c r="EH224" s="76"/>
      <c r="EI224" s="466"/>
      <c r="EJ224" s="76"/>
      <c r="EK224" s="500"/>
      <c r="EL224" s="81"/>
      <c r="EM224" s="76"/>
      <c r="EN224" s="76"/>
      <c r="EO224" s="76"/>
      <c r="EP224" s="496"/>
      <c r="EQ224" s="81"/>
      <c r="ER224" s="76"/>
      <c r="ES224" s="76"/>
      <c r="ET224" s="76"/>
      <c r="EU224" s="496"/>
    </row>
    <row r="225" spans="1:151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114"/>
        <v>30550</v>
      </c>
      <c r="O225" s="366"/>
      <c r="P225" s="174"/>
      <c r="Q225" s="174"/>
      <c r="R225" s="174"/>
      <c r="S225" s="174"/>
      <c r="T225" s="367">
        <f t="shared" si="106"/>
        <v>0</v>
      </c>
      <c r="U225" s="172"/>
      <c r="V225" s="137"/>
      <c r="W225" s="137"/>
      <c r="X225" s="137"/>
      <c r="Y225" s="137"/>
      <c r="Z225" s="138">
        <f t="shared" si="109"/>
        <v>0</v>
      </c>
      <c r="AA225" s="160"/>
      <c r="AB225" s="146"/>
      <c r="AC225" s="146"/>
      <c r="AD225" s="146"/>
      <c r="AE225" s="146"/>
      <c r="AF225" s="138">
        <f t="shared" si="110"/>
        <v>0</v>
      </c>
      <c r="AG225" s="160"/>
      <c r="AH225" s="146"/>
      <c r="AI225" s="146"/>
      <c r="AJ225" s="146"/>
      <c r="AK225" s="146">
        <v>45000</v>
      </c>
      <c r="AL225" s="138">
        <f t="shared" si="88"/>
        <v>45000</v>
      </c>
      <c r="AM225" s="160"/>
      <c r="AN225" s="146"/>
      <c r="AO225" s="146"/>
      <c r="AP225" s="146"/>
      <c r="AQ225" s="146"/>
      <c r="AR225" s="138">
        <f t="shared" si="89"/>
        <v>0</v>
      </c>
      <c r="AS225" s="205"/>
      <c r="AT225" s="146"/>
      <c r="AU225" s="146"/>
      <c r="AV225" s="146"/>
      <c r="AW225" s="146">
        <v>50000</v>
      </c>
      <c r="AX225" s="138">
        <f t="shared" si="107"/>
        <v>50000</v>
      </c>
      <c r="AY225" s="160"/>
      <c r="AZ225" s="146"/>
      <c r="BA225" s="146"/>
      <c r="BB225" s="146"/>
      <c r="BC225" s="146"/>
      <c r="BD225" s="138">
        <f t="shared" si="90"/>
        <v>0</v>
      </c>
      <c r="BE225" s="160"/>
      <c r="BF225" s="146"/>
      <c r="BG225" s="146"/>
      <c r="BH225" s="146"/>
      <c r="BI225" s="146"/>
      <c r="BJ225" s="138">
        <f t="shared" si="111"/>
        <v>0</v>
      </c>
      <c r="BK225" s="160"/>
      <c r="BL225" s="146"/>
      <c r="BM225" s="146"/>
      <c r="BN225" s="146"/>
      <c r="BO225" s="146"/>
      <c r="BP225" s="138">
        <f t="shared" si="91"/>
        <v>0</v>
      </c>
      <c r="BQ225" s="160"/>
      <c r="BR225" s="146"/>
      <c r="BS225" s="146"/>
      <c r="BT225" s="146"/>
      <c r="BU225" s="146"/>
      <c r="BV225" s="138">
        <f t="shared" si="112"/>
        <v>0</v>
      </c>
      <c r="BW225" s="160"/>
      <c r="BX225" s="146"/>
      <c r="BY225" s="146"/>
      <c r="BZ225" s="146"/>
      <c r="CA225" s="146"/>
      <c r="CB225" s="138">
        <f t="shared" si="92"/>
        <v>0</v>
      </c>
      <c r="CC225" s="160"/>
      <c r="CD225" s="146"/>
      <c r="CE225" s="146"/>
      <c r="CF225" s="146"/>
      <c r="CG225" s="146"/>
      <c r="CH225" s="138">
        <f t="shared" si="108"/>
        <v>0</v>
      </c>
      <c r="CI225" s="160"/>
      <c r="CJ225" s="146"/>
      <c r="CK225" s="146"/>
      <c r="CL225" s="146"/>
      <c r="CM225" s="146"/>
      <c r="CN225" s="138">
        <f t="shared" si="93"/>
        <v>0</v>
      </c>
      <c r="CO225" s="172"/>
      <c r="CP225" s="137"/>
      <c r="CQ225" s="137"/>
      <c r="CR225" s="137"/>
      <c r="CS225" s="137"/>
      <c r="CT225" s="138">
        <f t="shared" si="113"/>
        <v>0</v>
      </c>
      <c r="CU225" s="160"/>
      <c r="CV225" s="146"/>
      <c r="CW225" s="146"/>
      <c r="CX225" s="146"/>
      <c r="CY225" s="146"/>
      <c r="CZ225" s="138">
        <f t="shared" si="94"/>
        <v>0</v>
      </c>
      <c r="DA225" s="172">
        <f t="shared" si="95"/>
        <v>0</v>
      </c>
      <c r="DB225" s="137">
        <f t="shared" si="96"/>
        <v>30550</v>
      </c>
      <c r="DC225" s="137">
        <f t="shared" si="97"/>
        <v>0</v>
      </c>
      <c r="DD225" s="137">
        <f t="shared" si="98"/>
        <v>0</v>
      </c>
      <c r="DE225" s="137">
        <f t="shared" si="99"/>
        <v>95000</v>
      </c>
      <c r="DF225" s="173">
        <f t="shared" si="100"/>
        <v>125550</v>
      </c>
      <c r="DG225" s="172">
        <f t="shared" si="101"/>
        <v>0</v>
      </c>
      <c r="DH225" s="137">
        <f t="shared" si="102"/>
        <v>0</v>
      </c>
      <c r="DI225" s="137">
        <f t="shared" si="103"/>
        <v>0</v>
      </c>
      <c r="DJ225" s="137">
        <f t="shared" si="104"/>
        <v>0</v>
      </c>
      <c r="DK225" s="137">
        <f t="shared" si="105"/>
        <v>0</v>
      </c>
      <c r="DL225" s="173">
        <f t="shared" si="115"/>
        <v>0</v>
      </c>
      <c r="DM225" s="140"/>
      <c r="DN225" s="220"/>
      <c r="DO225" s="220"/>
      <c r="DP225" s="220"/>
      <c r="DQ225" s="140"/>
      <c r="DR225" s="141"/>
      <c r="DS225" s="142"/>
      <c r="DT225" s="146"/>
      <c r="DU225" s="142"/>
      <c r="DV225" s="144"/>
      <c r="DW225" s="145"/>
      <c r="DX225" s="142"/>
      <c r="DY225" s="144"/>
      <c r="EA225" s="172"/>
      <c r="EB225" s="137"/>
      <c r="EC225" s="137"/>
      <c r="ED225" s="512"/>
      <c r="EE225" s="513"/>
      <c r="EG225" s="495"/>
      <c r="EH225" s="76"/>
      <c r="EI225" s="466"/>
      <c r="EJ225" s="76"/>
      <c r="EK225" s="500"/>
      <c r="EL225" s="81"/>
      <c r="EM225" s="76"/>
      <c r="EN225" s="76"/>
      <c r="EO225" s="76"/>
      <c r="EP225" s="496"/>
      <c r="EQ225" s="81"/>
      <c r="ER225" s="76"/>
      <c r="ES225" s="76"/>
      <c r="ET225" s="76"/>
      <c r="EU225" s="496"/>
    </row>
    <row r="226" spans="1:151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114"/>
        <v>0</v>
      </c>
      <c r="O226" s="366"/>
      <c r="P226" s="174"/>
      <c r="Q226" s="174"/>
      <c r="R226" s="174"/>
      <c r="S226" s="174"/>
      <c r="T226" s="367">
        <f t="shared" si="106"/>
        <v>0</v>
      </c>
      <c r="U226" s="172"/>
      <c r="V226" s="137"/>
      <c r="W226" s="137"/>
      <c r="X226" s="137"/>
      <c r="Y226" s="137">
        <v>96000</v>
      </c>
      <c r="Z226" s="138">
        <f t="shared" si="109"/>
        <v>96000</v>
      </c>
      <c r="AA226" s="160"/>
      <c r="AB226" s="146"/>
      <c r="AC226" s="146"/>
      <c r="AD226" s="146"/>
      <c r="AE226" s="146"/>
      <c r="AF226" s="138">
        <f t="shared" si="110"/>
        <v>0</v>
      </c>
      <c r="AG226" s="160"/>
      <c r="AH226" s="146"/>
      <c r="AI226" s="146"/>
      <c r="AJ226" s="146"/>
      <c r="AK226" s="146"/>
      <c r="AL226" s="138">
        <f t="shared" si="88"/>
        <v>0</v>
      </c>
      <c r="AM226" s="160"/>
      <c r="AN226" s="146"/>
      <c r="AO226" s="146"/>
      <c r="AP226" s="146"/>
      <c r="AQ226" s="146"/>
      <c r="AR226" s="138">
        <f t="shared" si="89"/>
        <v>0</v>
      </c>
      <c r="AS226" s="205"/>
      <c r="AT226" s="146"/>
      <c r="AU226" s="146"/>
      <c r="AV226" s="146"/>
      <c r="AW226" s="146"/>
      <c r="AX226" s="138">
        <f t="shared" si="107"/>
        <v>0</v>
      </c>
      <c r="AY226" s="160"/>
      <c r="AZ226" s="146"/>
      <c r="BA226" s="146"/>
      <c r="BB226" s="146"/>
      <c r="BC226" s="146"/>
      <c r="BD226" s="138">
        <f t="shared" si="90"/>
        <v>0</v>
      </c>
      <c r="BE226" s="160"/>
      <c r="BF226" s="146"/>
      <c r="BG226" s="146"/>
      <c r="BH226" s="146"/>
      <c r="BI226" s="146"/>
      <c r="BJ226" s="138">
        <f t="shared" si="111"/>
        <v>0</v>
      </c>
      <c r="BK226" s="160"/>
      <c r="BL226" s="146"/>
      <c r="BM226" s="146"/>
      <c r="BN226" s="146"/>
      <c r="BO226" s="146"/>
      <c r="BP226" s="138">
        <f t="shared" si="91"/>
        <v>0</v>
      </c>
      <c r="BQ226" s="160"/>
      <c r="BR226" s="146"/>
      <c r="BS226" s="146"/>
      <c r="BT226" s="146"/>
      <c r="BU226" s="146"/>
      <c r="BV226" s="138">
        <f t="shared" si="112"/>
        <v>0</v>
      </c>
      <c r="BW226" s="160"/>
      <c r="BX226" s="146"/>
      <c r="BY226" s="146"/>
      <c r="BZ226" s="146"/>
      <c r="CA226" s="146"/>
      <c r="CB226" s="138">
        <f t="shared" si="92"/>
        <v>0</v>
      </c>
      <c r="CC226" s="160"/>
      <c r="CD226" s="146"/>
      <c r="CE226" s="146"/>
      <c r="CF226" s="146"/>
      <c r="CG226" s="146"/>
      <c r="CH226" s="138">
        <f t="shared" si="108"/>
        <v>0</v>
      </c>
      <c r="CI226" s="160"/>
      <c r="CJ226" s="146"/>
      <c r="CK226" s="146"/>
      <c r="CL226" s="146"/>
      <c r="CM226" s="146"/>
      <c r="CN226" s="138">
        <f t="shared" si="93"/>
        <v>0</v>
      </c>
      <c r="CO226" s="172"/>
      <c r="CP226" s="137"/>
      <c r="CQ226" s="137"/>
      <c r="CR226" s="137"/>
      <c r="CS226" s="137"/>
      <c r="CT226" s="138">
        <f t="shared" si="113"/>
        <v>0</v>
      </c>
      <c r="CU226" s="160"/>
      <c r="CV226" s="146"/>
      <c r="CW226" s="146"/>
      <c r="CX226" s="146"/>
      <c r="CY226" s="146"/>
      <c r="CZ226" s="138">
        <f t="shared" si="94"/>
        <v>0</v>
      </c>
      <c r="DA226" s="172">
        <f t="shared" si="95"/>
        <v>0</v>
      </c>
      <c r="DB226" s="137">
        <f t="shared" si="96"/>
        <v>0</v>
      </c>
      <c r="DC226" s="137">
        <f t="shared" si="97"/>
        <v>0</v>
      </c>
      <c r="DD226" s="137">
        <f t="shared" si="98"/>
        <v>0</v>
      </c>
      <c r="DE226" s="137">
        <f t="shared" si="99"/>
        <v>96000</v>
      </c>
      <c r="DF226" s="173">
        <f t="shared" si="100"/>
        <v>96000</v>
      </c>
      <c r="DG226" s="172">
        <f t="shared" si="101"/>
        <v>0</v>
      </c>
      <c r="DH226" s="137">
        <f t="shared" si="102"/>
        <v>0</v>
      </c>
      <c r="DI226" s="137">
        <f t="shared" si="103"/>
        <v>0</v>
      </c>
      <c r="DJ226" s="137">
        <f t="shared" si="104"/>
        <v>0</v>
      </c>
      <c r="DK226" s="137">
        <f t="shared" si="105"/>
        <v>0</v>
      </c>
      <c r="DL226" s="173">
        <f t="shared" si="115"/>
        <v>0</v>
      </c>
      <c r="DM226" s="140"/>
      <c r="DN226" s="220"/>
      <c r="DO226" s="220"/>
      <c r="DP226" s="220"/>
      <c r="DQ226" s="140"/>
      <c r="DR226" s="141"/>
      <c r="DS226" s="142"/>
      <c r="DT226" s="146"/>
      <c r="DU226" s="142"/>
      <c r="DV226" s="144"/>
      <c r="DW226" s="145"/>
      <c r="DX226" s="142"/>
      <c r="DY226" s="144"/>
      <c r="EA226" s="172"/>
      <c r="EB226" s="137"/>
      <c r="EC226" s="137"/>
      <c r="ED226" s="512"/>
      <c r="EE226" s="513"/>
      <c r="EG226" s="495"/>
      <c r="EH226" s="76"/>
      <c r="EI226" s="466"/>
      <c r="EJ226" s="76"/>
      <c r="EK226" s="500"/>
      <c r="EL226" s="81"/>
      <c r="EM226" s="76"/>
      <c r="EN226" s="76"/>
      <c r="EO226" s="76"/>
      <c r="EP226" s="496"/>
      <c r="EQ226" s="81"/>
      <c r="ER226" s="76"/>
      <c r="ES226" s="76"/>
      <c r="ET226" s="76"/>
      <c r="EU226" s="496"/>
    </row>
    <row r="227" spans="1:151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114"/>
        <v>93275</v>
      </c>
      <c r="O227" s="366"/>
      <c r="P227" s="174"/>
      <c r="Q227" s="174"/>
      <c r="R227" s="174"/>
      <c r="S227" s="174"/>
      <c r="T227" s="367">
        <f t="shared" si="106"/>
        <v>0</v>
      </c>
      <c r="U227" s="172"/>
      <c r="V227" s="137"/>
      <c r="W227" s="137"/>
      <c r="X227" s="137"/>
      <c r="Y227" s="137"/>
      <c r="Z227" s="138">
        <f t="shared" si="109"/>
        <v>0</v>
      </c>
      <c r="AA227" s="160"/>
      <c r="AB227" s="146"/>
      <c r="AC227" s="146"/>
      <c r="AD227" s="146"/>
      <c r="AE227" s="146"/>
      <c r="AF227" s="138">
        <f t="shared" si="110"/>
        <v>0</v>
      </c>
      <c r="AG227" s="160"/>
      <c r="AH227" s="146"/>
      <c r="AI227" s="146"/>
      <c r="AJ227" s="146"/>
      <c r="AK227" s="146">
        <v>363000</v>
      </c>
      <c r="AL227" s="138">
        <f t="shared" si="88"/>
        <v>363000</v>
      </c>
      <c r="AM227" s="160"/>
      <c r="AN227" s="146"/>
      <c r="AO227" s="146"/>
      <c r="AP227" s="146"/>
      <c r="AQ227" s="146"/>
      <c r="AR227" s="138">
        <f t="shared" si="89"/>
        <v>0</v>
      </c>
      <c r="AS227" s="205"/>
      <c r="AT227" s="146"/>
      <c r="AU227" s="146"/>
      <c r="AV227" s="146"/>
      <c r="AW227" s="146">
        <v>108000</v>
      </c>
      <c r="AX227" s="138">
        <f t="shared" si="107"/>
        <v>108000</v>
      </c>
      <c r="AY227" s="160"/>
      <c r="AZ227" s="146"/>
      <c r="BA227" s="146"/>
      <c r="BB227" s="146"/>
      <c r="BC227" s="146"/>
      <c r="BD227" s="138">
        <f t="shared" si="90"/>
        <v>0</v>
      </c>
      <c r="BE227" s="160"/>
      <c r="BF227" s="146"/>
      <c r="BG227" s="146"/>
      <c r="BH227" s="146"/>
      <c r="BI227" s="146"/>
      <c r="BJ227" s="138">
        <f t="shared" si="111"/>
        <v>0</v>
      </c>
      <c r="BK227" s="160"/>
      <c r="BL227" s="146"/>
      <c r="BM227" s="146"/>
      <c r="BN227" s="146"/>
      <c r="BO227" s="146"/>
      <c r="BP227" s="138">
        <f t="shared" si="91"/>
        <v>0</v>
      </c>
      <c r="BQ227" s="160"/>
      <c r="BR227" s="146"/>
      <c r="BS227" s="146"/>
      <c r="BT227" s="146"/>
      <c r="BU227" s="146"/>
      <c r="BV227" s="138">
        <f t="shared" si="112"/>
        <v>0</v>
      </c>
      <c r="BW227" s="160"/>
      <c r="BX227" s="146"/>
      <c r="BY227" s="146"/>
      <c r="BZ227" s="146"/>
      <c r="CA227" s="146"/>
      <c r="CB227" s="138">
        <f t="shared" si="92"/>
        <v>0</v>
      </c>
      <c r="CC227" s="160"/>
      <c r="CD227" s="146"/>
      <c r="CE227" s="146"/>
      <c r="CF227" s="146"/>
      <c r="CG227" s="146"/>
      <c r="CH227" s="138">
        <f t="shared" si="108"/>
        <v>0</v>
      </c>
      <c r="CI227" s="160"/>
      <c r="CJ227" s="146"/>
      <c r="CK227" s="146"/>
      <c r="CL227" s="146"/>
      <c r="CM227" s="146"/>
      <c r="CN227" s="138">
        <f t="shared" si="93"/>
        <v>0</v>
      </c>
      <c r="CO227" s="172"/>
      <c r="CP227" s="137"/>
      <c r="CQ227" s="137"/>
      <c r="CR227" s="137"/>
      <c r="CS227" s="137"/>
      <c r="CT227" s="138">
        <f t="shared" si="113"/>
        <v>0</v>
      </c>
      <c r="CU227" s="160"/>
      <c r="CV227" s="146"/>
      <c r="CW227" s="146"/>
      <c r="CX227" s="146"/>
      <c r="CY227" s="146"/>
      <c r="CZ227" s="138">
        <f t="shared" si="94"/>
        <v>0</v>
      </c>
      <c r="DA227" s="172">
        <f t="shared" si="95"/>
        <v>0</v>
      </c>
      <c r="DB227" s="137">
        <f t="shared" si="96"/>
        <v>93275</v>
      </c>
      <c r="DC227" s="137">
        <f t="shared" si="97"/>
        <v>0</v>
      </c>
      <c r="DD227" s="137">
        <f t="shared" si="98"/>
        <v>0</v>
      </c>
      <c r="DE227" s="137">
        <f t="shared" si="99"/>
        <v>471000</v>
      </c>
      <c r="DF227" s="173">
        <f t="shared" si="100"/>
        <v>564275</v>
      </c>
      <c r="DG227" s="172">
        <f t="shared" si="101"/>
        <v>0</v>
      </c>
      <c r="DH227" s="137">
        <f t="shared" si="102"/>
        <v>0</v>
      </c>
      <c r="DI227" s="137">
        <f t="shared" si="103"/>
        <v>0</v>
      </c>
      <c r="DJ227" s="137">
        <f t="shared" si="104"/>
        <v>0</v>
      </c>
      <c r="DK227" s="137">
        <f t="shared" si="105"/>
        <v>0</v>
      </c>
      <c r="DL227" s="173">
        <f t="shared" si="115"/>
        <v>0</v>
      </c>
      <c r="DM227" s="140"/>
      <c r="DN227" s="220"/>
      <c r="DO227" s="220"/>
      <c r="DP227" s="220"/>
      <c r="DQ227" s="140"/>
      <c r="DR227" s="141"/>
      <c r="DS227" s="142"/>
      <c r="DT227" s="146"/>
      <c r="DU227" s="142"/>
      <c r="DV227" s="144"/>
      <c r="DW227" s="145"/>
      <c r="DX227" s="142"/>
      <c r="DY227" s="144"/>
      <c r="EA227" s="172"/>
      <c r="EB227" s="137"/>
      <c r="EC227" s="137"/>
      <c r="ED227" s="512"/>
      <c r="EE227" s="513"/>
      <c r="EG227" s="495"/>
      <c r="EH227" s="76"/>
      <c r="EI227" s="466"/>
      <c r="EJ227" s="76"/>
      <c r="EK227" s="500"/>
      <c r="EL227" s="81"/>
      <c r="EM227" s="76"/>
      <c r="EN227" s="76"/>
      <c r="EO227" s="76"/>
      <c r="EP227" s="496"/>
      <c r="EQ227" s="81"/>
      <c r="ER227" s="76"/>
      <c r="ES227" s="76"/>
      <c r="ET227" s="76"/>
      <c r="EU227" s="496"/>
    </row>
    <row r="228" spans="1:151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114"/>
        <v>0</v>
      </c>
      <c r="O228" s="366"/>
      <c r="P228" s="174"/>
      <c r="Q228" s="174"/>
      <c r="R228" s="174"/>
      <c r="S228" s="174"/>
      <c r="T228" s="367">
        <f t="shared" si="106"/>
        <v>0</v>
      </c>
      <c r="U228" s="172"/>
      <c r="V228" s="137"/>
      <c r="W228" s="137"/>
      <c r="X228" s="137"/>
      <c r="Y228" s="137">
        <v>48000</v>
      </c>
      <c r="Z228" s="138">
        <f t="shared" si="109"/>
        <v>48000</v>
      </c>
      <c r="AA228" s="160"/>
      <c r="AB228" s="146"/>
      <c r="AC228" s="146"/>
      <c r="AD228" s="146"/>
      <c r="AE228" s="146"/>
      <c r="AF228" s="138">
        <f t="shared" si="110"/>
        <v>0</v>
      </c>
      <c r="AG228" s="160"/>
      <c r="AH228" s="146"/>
      <c r="AI228" s="146"/>
      <c r="AJ228" s="146"/>
      <c r="AK228" s="146"/>
      <c r="AL228" s="138">
        <f t="shared" si="88"/>
        <v>0</v>
      </c>
      <c r="AM228" s="160"/>
      <c r="AN228" s="146"/>
      <c r="AO228" s="146"/>
      <c r="AP228" s="146"/>
      <c r="AQ228" s="146"/>
      <c r="AR228" s="138">
        <f t="shared" si="89"/>
        <v>0</v>
      </c>
      <c r="AS228" s="205"/>
      <c r="AT228" s="146"/>
      <c r="AU228" s="146"/>
      <c r="AV228" s="146"/>
      <c r="AW228" s="146"/>
      <c r="AX228" s="138">
        <f t="shared" si="107"/>
        <v>0</v>
      </c>
      <c r="AY228" s="160"/>
      <c r="AZ228" s="146"/>
      <c r="BA228" s="146"/>
      <c r="BB228" s="146"/>
      <c r="BC228" s="146"/>
      <c r="BD228" s="138">
        <f t="shared" si="90"/>
        <v>0</v>
      </c>
      <c r="BE228" s="160"/>
      <c r="BF228" s="146"/>
      <c r="BG228" s="146"/>
      <c r="BH228" s="146"/>
      <c r="BI228" s="146"/>
      <c r="BJ228" s="138">
        <f t="shared" si="111"/>
        <v>0</v>
      </c>
      <c r="BK228" s="160"/>
      <c r="BL228" s="146"/>
      <c r="BM228" s="146"/>
      <c r="BN228" s="146"/>
      <c r="BO228" s="146"/>
      <c r="BP228" s="138">
        <f t="shared" si="91"/>
        <v>0</v>
      </c>
      <c r="BQ228" s="160"/>
      <c r="BR228" s="146"/>
      <c r="BS228" s="146"/>
      <c r="BT228" s="146"/>
      <c r="BU228" s="146"/>
      <c r="BV228" s="138">
        <f t="shared" si="112"/>
        <v>0</v>
      </c>
      <c r="BW228" s="160"/>
      <c r="BX228" s="146"/>
      <c r="BY228" s="146"/>
      <c r="BZ228" s="146"/>
      <c r="CA228" s="146"/>
      <c r="CB228" s="138">
        <f t="shared" si="92"/>
        <v>0</v>
      </c>
      <c r="CC228" s="160"/>
      <c r="CD228" s="146"/>
      <c r="CE228" s="146"/>
      <c r="CF228" s="146"/>
      <c r="CG228" s="146"/>
      <c r="CH228" s="138">
        <f t="shared" si="108"/>
        <v>0</v>
      </c>
      <c r="CI228" s="160"/>
      <c r="CJ228" s="146"/>
      <c r="CK228" s="146"/>
      <c r="CL228" s="146"/>
      <c r="CM228" s="146"/>
      <c r="CN228" s="138">
        <f t="shared" si="93"/>
        <v>0</v>
      </c>
      <c r="CO228" s="172"/>
      <c r="CP228" s="137"/>
      <c r="CQ228" s="137"/>
      <c r="CR228" s="137"/>
      <c r="CS228" s="137"/>
      <c r="CT228" s="138">
        <f t="shared" si="113"/>
        <v>0</v>
      </c>
      <c r="CU228" s="160"/>
      <c r="CV228" s="146"/>
      <c r="CW228" s="146"/>
      <c r="CX228" s="146"/>
      <c r="CY228" s="146"/>
      <c r="CZ228" s="138">
        <f t="shared" si="94"/>
        <v>0</v>
      </c>
      <c r="DA228" s="172">
        <f t="shared" si="95"/>
        <v>0</v>
      </c>
      <c r="DB228" s="137">
        <f t="shared" si="96"/>
        <v>0</v>
      </c>
      <c r="DC228" s="137">
        <f t="shared" si="97"/>
        <v>0</v>
      </c>
      <c r="DD228" s="137">
        <f t="shared" si="98"/>
        <v>0</v>
      </c>
      <c r="DE228" s="137">
        <f t="shared" si="99"/>
        <v>48000</v>
      </c>
      <c r="DF228" s="173">
        <f t="shared" si="100"/>
        <v>48000</v>
      </c>
      <c r="DG228" s="172">
        <f t="shared" si="101"/>
        <v>0</v>
      </c>
      <c r="DH228" s="137">
        <f t="shared" si="102"/>
        <v>0</v>
      </c>
      <c r="DI228" s="137">
        <f t="shared" si="103"/>
        <v>0</v>
      </c>
      <c r="DJ228" s="137">
        <f t="shared" si="104"/>
        <v>0</v>
      </c>
      <c r="DK228" s="137">
        <f t="shared" si="105"/>
        <v>0</v>
      </c>
      <c r="DL228" s="173">
        <f t="shared" si="115"/>
        <v>0</v>
      </c>
      <c r="DM228" s="140"/>
      <c r="DN228" s="220"/>
      <c r="DO228" s="220"/>
      <c r="DP228" s="220"/>
      <c r="DQ228" s="140"/>
      <c r="DR228" s="141"/>
      <c r="DS228" s="142"/>
      <c r="DT228" s="146"/>
      <c r="DU228" s="142"/>
      <c r="DV228" s="144"/>
      <c r="DW228" s="145"/>
      <c r="DX228" s="142"/>
      <c r="DY228" s="144"/>
      <c r="EA228" s="172"/>
      <c r="EB228" s="137"/>
      <c r="EC228" s="137"/>
      <c r="ED228" s="512"/>
      <c r="EE228" s="513"/>
      <c r="EG228" s="495"/>
      <c r="EH228" s="76"/>
      <c r="EI228" s="466"/>
      <c r="EJ228" s="76"/>
      <c r="EK228" s="500"/>
      <c r="EL228" s="81"/>
      <c r="EM228" s="76"/>
      <c r="EN228" s="76"/>
      <c r="EO228" s="76"/>
      <c r="EP228" s="496"/>
      <c r="EQ228" s="81"/>
      <c r="ER228" s="76"/>
      <c r="ES228" s="76"/>
      <c r="ET228" s="76"/>
      <c r="EU228" s="496"/>
    </row>
    <row r="229" spans="1:151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114"/>
        <v>72150</v>
      </c>
      <c r="O229" s="366"/>
      <c r="P229" s="174"/>
      <c r="Q229" s="174"/>
      <c r="R229" s="174"/>
      <c r="S229" s="174"/>
      <c r="T229" s="367">
        <f t="shared" si="106"/>
        <v>0</v>
      </c>
      <c r="U229" s="172"/>
      <c r="V229" s="137"/>
      <c r="W229" s="137"/>
      <c r="X229" s="137"/>
      <c r="Y229" s="137">
        <v>16000</v>
      </c>
      <c r="Z229" s="138">
        <f t="shared" si="109"/>
        <v>16000</v>
      </c>
      <c r="AA229" s="160"/>
      <c r="AB229" s="146"/>
      <c r="AC229" s="146"/>
      <c r="AD229" s="146"/>
      <c r="AE229" s="146"/>
      <c r="AF229" s="138">
        <f t="shared" si="110"/>
        <v>0</v>
      </c>
      <c r="AG229" s="160"/>
      <c r="AH229" s="146"/>
      <c r="AI229" s="146"/>
      <c r="AJ229" s="146"/>
      <c r="AK229" s="146">
        <v>272000</v>
      </c>
      <c r="AL229" s="138">
        <f t="shared" si="88"/>
        <v>272000</v>
      </c>
      <c r="AM229" s="160"/>
      <c r="AN229" s="146"/>
      <c r="AO229" s="146"/>
      <c r="AP229" s="146"/>
      <c r="AQ229" s="146"/>
      <c r="AR229" s="138">
        <f t="shared" si="89"/>
        <v>0</v>
      </c>
      <c r="AS229" s="205"/>
      <c r="AT229" s="146"/>
      <c r="AU229" s="146"/>
      <c r="AV229" s="146"/>
      <c r="AW229" s="146">
        <v>270000</v>
      </c>
      <c r="AX229" s="138">
        <f t="shared" si="107"/>
        <v>270000</v>
      </c>
      <c r="AY229" s="160"/>
      <c r="AZ229" s="146"/>
      <c r="BA229" s="146"/>
      <c r="BB229" s="146"/>
      <c r="BC229" s="146"/>
      <c r="BD229" s="138">
        <f t="shared" si="90"/>
        <v>0</v>
      </c>
      <c r="BE229" s="160"/>
      <c r="BF229" s="146"/>
      <c r="BG229" s="146"/>
      <c r="BH229" s="146"/>
      <c r="BI229" s="146"/>
      <c r="BJ229" s="138">
        <f t="shared" si="111"/>
        <v>0</v>
      </c>
      <c r="BK229" s="160"/>
      <c r="BL229" s="146"/>
      <c r="BM229" s="146"/>
      <c r="BN229" s="146"/>
      <c r="BO229" s="146"/>
      <c r="BP229" s="138">
        <f t="shared" si="91"/>
        <v>0</v>
      </c>
      <c r="BQ229" s="160"/>
      <c r="BR229" s="146"/>
      <c r="BS229" s="146"/>
      <c r="BT229" s="146"/>
      <c r="BU229" s="146"/>
      <c r="BV229" s="138">
        <f t="shared" si="112"/>
        <v>0</v>
      </c>
      <c r="BW229" s="160"/>
      <c r="BX229" s="146"/>
      <c r="BY229" s="146"/>
      <c r="BZ229" s="146"/>
      <c r="CA229" s="146"/>
      <c r="CB229" s="138">
        <f t="shared" si="92"/>
        <v>0</v>
      </c>
      <c r="CC229" s="160"/>
      <c r="CD229" s="146"/>
      <c r="CE229" s="146"/>
      <c r="CF229" s="146"/>
      <c r="CG229" s="146"/>
      <c r="CH229" s="138">
        <f t="shared" si="108"/>
        <v>0</v>
      </c>
      <c r="CI229" s="160"/>
      <c r="CJ229" s="146"/>
      <c r="CK229" s="146"/>
      <c r="CL229" s="146"/>
      <c r="CM229" s="146"/>
      <c r="CN229" s="138">
        <f t="shared" si="93"/>
        <v>0</v>
      </c>
      <c r="CO229" s="172"/>
      <c r="CP229" s="137"/>
      <c r="CQ229" s="137"/>
      <c r="CR229" s="137"/>
      <c r="CS229" s="137"/>
      <c r="CT229" s="138">
        <f t="shared" si="113"/>
        <v>0</v>
      </c>
      <c r="CU229" s="160"/>
      <c r="CV229" s="146"/>
      <c r="CW229" s="146"/>
      <c r="CX229" s="146"/>
      <c r="CY229" s="146"/>
      <c r="CZ229" s="138">
        <f t="shared" si="94"/>
        <v>0</v>
      </c>
      <c r="DA229" s="172">
        <f t="shared" si="95"/>
        <v>0</v>
      </c>
      <c r="DB229" s="137">
        <f t="shared" si="96"/>
        <v>72150</v>
      </c>
      <c r="DC229" s="137">
        <f t="shared" si="97"/>
        <v>0</v>
      </c>
      <c r="DD229" s="137">
        <f t="shared" si="98"/>
        <v>0</v>
      </c>
      <c r="DE229" s="137">
        <f t="shared" si="99"/>
        <v>558000</v>
      </c>
      <c r="DF229" s="173">
        <f t="shared" si="100"/>
        <v>630150</v>
      </c>
      <c r="DG229" s="172">
        <f t="shared" si="101"/>
        <v>0</v>
      </c>
      <c r="DH229" s="137">
        <f t="shared" si="102"/>
        <v>0</v>
      </c>
      <c r="DI229" s="137">
        <f t="shared" si="103"/>
        <v>0</v>
      </c>
      <c r="DJ229" s="137">
        <f t="shared" si="104"/>
        <v>0</v>
      </c>
      <c r="DK229" s="137">
        <f t="shared" si="105"/>
        <v>0</v>
      </c>
      <c r="DL229" s="173">
        <f t="shared" si="115"/>
        <v>0</v>
      </c>
      <c r="DM229" s="140"/>
      <c r="DN229" s="220"/>
      <c r="DO229" s="220"/>
      <c r="DP229" s="220"/>
      <c r="DQ229" s="140"/>
      <c r="DR229" s="141"/>
      <c r="DS229" s="142"/>
      <c r="DT229" s="146"/>
      <c r="DU229" s="142"/>
      <c r="DV229" s="144"/>
      <c r="DW229" s="145">
        <v>71190</v>
      </c>
      <c r="DX229" s="142" t="s">
        <v>5252</v>
      </c>
      <c r="DY229" s="144">
        <v>44698</v>
      </c>
      <c r="EA229" s="172"/>
      <c r="EB229" s="137"/>
      <c r="EC229" s="137"/>
      <c r="ED229" s="512"/>
      <c r="EE229" s="513"/>
      <c r="EG229" s="495"/>
      <c r="EH229" s="76"/>
      <c r="EI229" s="466"/>
      <c r="EJ229" s="76"/>
      <c r="EK229" s="500"/>
      <c r="EL229" s="81"/>
      <c r="EM229" s="76"/>
      <c r="EN229" s="76"/>
      <c r="EO229" s="76"/>
      <c r="EP229" s="496"/>
      <c r="EQ229" s="81"/>
      <c r="ER229" s="76"/>
      <c r="ES229" s="76"/>
      <c r="ET229" s="76"/>
      <c r="EU229" s="496"/>
    </row>
    <row r="230" spans="1:151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114"/>
        <v>19825</v>
      </c>
      <c r="O230" s="366"/>
      <c r="P230" s="174"/>
      <c r="Q230" s="174"/>
      <c r="R230" s="174"/>
      <c r="S230" s="174"/>
      <c r="T230" s="367">
        <f t="shared" si="106"/>
        <v>0</v>
      </c>
      <c r="U230" s="172"/>
      <c r="V230" s="137"/>
      <c r="W230" s="137"/>
      <c r="X230" s="137"/>
      <c r="Y230" s="137">
        <v>16000</v>
      </c>
      <c r="Z230" s="138">
        <f t="shared" si="109"/>
        <v>16000</v>
      </c>
      <c r="AA230" s="160"/>
      <c r="AB230" s="146"/>
      <c r="AC230" s="146"/>
      <c r="AD230" s="146"/>
      <c r="AE230" s="146"/>
      <c r="AF230" s="138">
        <f t="shared" si="110"/>
        <v>0</v>
      </c>
      <c r="AG230" s="160"/>
      <c r="AH230" s="146"/>
      <c r="AI230" s="146"/>
      <c r="AJ230" s="146"/>
      <c r="AK230" s="146">
        <v>19000</v>
      </c>
      <c r="AL230" s="138">
        <f t="shared" si="88"/>
        <v>19000</v>
      </c>
      <c r="AM230" s="160"/>
      <c r="AN230" s="146"/>
      <c r="AO230" s="146"/>
      <c r="AP230" s="146"/>
      <c r="AQ230" s="146"/>
      <c r="AR230" s="138">
        <f t="shared" si="89"/>
        <v>0</v>
      </c>
      <c r="AS230" s="205"/>
      <c r="AT230" s="146"/>
      <c r="AU230" s="146"/>
      <c r="AV230" s="146"/>
      <c r="AW230" s="146">
        <v>14000</v>
      </c>
      <c r="AX230" s="138">
        <f t="shared" si="107"/>
        <v>14000</v>
      </c>
      <c r="AY230" s="160"/>
      <c r="AZ230" s="146"/>
      <c r="BA230" s="146"/>
      <c r="BB230" s="146"/>
      <c r="BC230" s="146"/>
      <c r="BD230" s="138">
        <f t="shared" si="90"/>
        <v>0</v>
      </c>
      <c r="BE230" s="160"/>
      <c r="BF230" s="146"/>
      <c r="BG230" s="146"/>
      <c r="BH230" s="146"/>
      <c r="BI230" s="146"/>
      <c r="BJ230" s="138">
        <f t="shared" si="111"/>
        <v>0</v>
      </c>
      <c r="BK230" s="160"/>
      <c r="BL230" s="146"/>
      <c r="BM230" s="146"/>
      <c r="BN230" s="146"/>
      <c r="BO230" s="146"/>
      <c r="BP230" s="138">
        <f t="shared" si="91"/>
        <v>0</v>
      </c>
      <c r="BQ230" s="160"/>
      <c r="BR230" s="146"/>
      <c r="BS230" s="146"/>
      <c r="BT230" s="146"/>
      <c r="BU230" s="146"/>
      <c r="BV230" s="138">
        <f t="shared" si="112"/>
        <v>0</v>
      </c>
      <c r="BW230" s="160"/>
      <c r="BX230" s="146"/>
      <c r="BY230" s="146"/>
      <c r="BZ230" s="146"/>
      <c r="CA230" s="146"/>
      <c r="CB230" s="138">
        <f t="shared" si="92"/>
        <v>0</v>
      </c>
      <c r="CC230" s="160"/>
      <c r="CD230" s="146"/>
      <c r="CE230" s="146"/>
      <c r="CF230" s="146"/>
      <c r="CG230" s="146"/>
      <c r="CH230" s="138">
        <f t="shared" si="108"/>
        <v>0</v>
      </c>
      <c r="CI230" s="160"/>
      <c r="CJ230" s="146"/>
      <c r="CK230" s="146"/>
      <c r="CL230" s="146"/>
      <c r="CM230" s="146"/>
      <c r="CN230" s="138">
        <f t="shared" si="93"/>
        <v>0</v>
      </c>
      <c r="CO230" s="172"/>
      <c r="CP230" s="137"/>
      <c r="CQ230" s="137"/>
      <c r="CR230" s="137"/>
      <c r="CS230" s="137"/>
      <c r="CT230" s="138">
        <f t="shared" si="113"/>
        <v>0</v>
      </c>
      <c r="CU230" s="160"/>
      <c r="CV230" s="146"/>
      <c r="CW230" s="146"/>
      <c r="CX230" s="146"/>
      <c r="CY230" s="146"/>
      <c r="CZ230" s="138">
        <f t="shared" si="94"/>
        <v>0</v>
      </c>
      <c r="DA230" s="172">
        <f t="shared" si="95"/>
        <v>0</v>
      </c>
      <c r="DB230" s="137">
        <f t="shared" si="96"/>
        <v>19825</v>
      </c>
      <c r="DC230" s="137">
        <f t="shared" si="97"/>
        <v>0</v>
      </c>
      <c r="DD230" s="137">
        <f t="shared" si="98"/>
        <v>0</v>
      </c>
      <c r="DE230" s="137">
        <f t="shared" si="99"/>
        <v>49000</v>
      </c>
      <c r="DF230" s="173">
        <f t="shared" si="100"/>
        <v>68825</v>
      </c>
      <c r="DG230" s="172">
        <f t="shared" si="101"/>
        <v>0</v>
      </c>
      <c r="DH230" s="137">
        <f t="shared" si="102"/>
        <v>0</v>
      </c>
      <c r="DI230" s="137">
        <f t="shared" si="103"/>
        <v>0</v>
      </c>
      <c r="DJ230" s="137">
        <f t="shared" si="104"/>
        <v>0</v>
      </c>
      <c r="DK230" s="137">
        <f t="shared" si="105"/>
        <v>0</v>
      </c>
      <c r="DL230" s="173">
        <f t="shared" si="115"/>
        <v>0</v>
      </c>
      <c r="DM230" s="140"/>
      <c r="DN230" s="220"/>
      <c r="DO230" s="220"/>
      <c r="DP230" s="220"/>
      <c r="DQ230" s="140"/>
      <c r="DR230" s="141"/>
      <c r="DS230" s="142"/>
      <c r="DT230" s="146"/>
      <c r="DU230" s="142"/>
      <c r="DV230" s="144"/>
      <c r="DW230" s="145"/>
      <c r="DX230" s="142"/>
      <c r="DY230" s="144"/>
      <c r="EA230" s="172"/>
      <c r="EB230" s="137"/>
      <c r="EC230" s="137"/>
      <c r="ED230" s="512"/>
      <c r="EE230" s="513"/>
      <c r="EG230" s="495"/>
      <c r="EH230" s="76"/>
      <c r="EI230" s="466"/>
      <c r="EJ230" s="76"/>
      <c r="EK230" s="500"/>
      <c r="EL230" s="81"/>
      <c r="EM230" s="76"/>
      <c r="EN230" s="76"/>
      <c r="EO230" s="76"/>
      <c r="EP230" s="496"/>
      <c r="EQ230" s="81"/>
      <c r="ER230" s="76"/>
      <c r="ES230" s="76"/>
      <c r="ET230" s="76"/>
      <c r="EU230" s="496"/>
    </row>
    <row r="231" spans="1:151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114"/>
        <v>0</v>
      </c>
      <c r="O231" s="366"/>
      <c r="P231" s="174"/>
      <c r="Q231" s="174"/>
      <c r="R231" s="174"/>
      <c r="S231" s="174"/>
      <c r="T231" s="367">
        <f t="shared" si="106"/>
        <v>0</v>
      </c>
      <c r="U231" s="172"/>
      <c r="V231" s="137"/>
      <c r="W231" s="137"/>
      <c r="X231" s="137"/>
      <c r="Y231" s="137">
        <v>32800</v>
      </c>
      <c r="Z231" s="138">
        <f t="shared" si="109"/>
        <v>32800</v>
      </c>
      <c r="AA231" s="160"/>
      <c r="AB231" s="146"/>
      <c r="AC231" s="146"/>
      <c r="AD231" s="146"/>
      <c r="AE231" s="146"/>
      <c r="AF231" s="138">
        <f t="shared" si="110"/>
        <v>0</v>
      </c>
      <c r="AG231" s="160"/>
      <c r="AH231" s="146"/>
      <c r="AI231" s="146"/>
      <c r="AJ231" s="146"/>
      <c r="AK231" s="146"/>
      <c r="AL231" s="138">
        <f t="shared" si="88"/>
        <v>0</v>
      </c>
      <c r="AM231" s="160"/>
      <c r="AN231" s="146"/>
      <c r="AO231" s="146"/>
      <c r="AP231" s="146"/>
      <c r="AQ231" s="146"/>
      <c r="AR231" s="138">
        <f t="shared" si="89"/>
        <v>0</v>
      </c>
      <c r="AS231" s="205"/>
      <c r="AT231" s="146"/>
      <c r="AU231" s="146"/>
      <c r="AV231" s="146"/>
      <c r="AW231" s="146"/>
      <c r="AX231" s="138">
        <f t="shared" si="107"/>
        <v>0</v>
      </c>
      <c r="AY231" s="160"/>
      <c r="AZ231" s="146"/>
      <c r="BA231" s="146"/>
      <c r="BB231" s="146"/>
      <c r="BC231" s="146"/>
      <c r="BD231" s="138">
        <f t="shared" si="90"/>
        <v>0</v>
      </c>
      <c r="BE231" s="160"/>
      <c r="BF231" s="146"/>
      <c r="BG231" s="146"/>
      <c r="BH231" s="146"/>
      <c r="BI231" s="146"/>
      <c r="BJ231" s="138">
        <f t="shared" si="111"/>
        <v>0</v>
      </c>
      <c r="BK231" s="160"/>
      <c r="BL231" s="146"/>
      <c r="BM231" s="146"/>
      <c r="BN231" s="146"/>
      <c r="BO231" s="146"/>
      <c r="BP231" s="138">
        <f t="shared" si="91"/>
        <v>0</v>
      </c>
      <c r="BQ231" s="160"/>
      <c r="BR231" s="146"/>
      <c r="BS231" s="146"/>
      <c r="BT231" s="146"/>
      <c r="BU231" s="146"/>
      <c r="BV231" s="138">
        <f t="shared" si="112"/>
        <v>0</v>
      </c>
      <c r="BW231" s="160"/>
      <c r="BX231" s="146"/>
      <c r="BY231" s="146"/>
      <c r="BZ231" s="146"/>
      <c r="CA231" s="146"/>
      <c r="CB231" s="138">
        <f t="shared" si="92"/>
        <v>0</v>
      </c>
      <c r="CC231" s="160"/>
      <c r="CD231" s="146"/>
      <c r="CE231" s="146"/>
      <c r="CF231" s="146"/>
      <c r="CG231" s="146"/>
      <c r="CH231" s="138">
        <f t="shared" si="108"/>
        <v>0</v>
      </c>
      <c r="CI231" s="160"/>
      <c r="CJ231" s="146"/>
      <c r="CK231" s="146"/>
      <c r="CL231" s="146"/>
      <c r="CM231" s="146"/>
      <c r="CN231" s="138">
        <f t="shared" si="93"/>
        <v>0</v>
      </c>
      <c r="CO231" s="172"/>
      <c r="CP231" s="137"/>
      <c r="CQ231" s="137"/>
      <c r="CR231" s="137"/>
      <c r="CS231" s="137"/>
      <c r="CT231" s="138">
        <f t="shared" si="113"/>
        <v>0</v>
      </c>
      <c r="CU231" s="160"/>
      <c r="CV231" s="146"/>
      <c r="CW231" s="146"/>
      <c r="CX231" s="146"/>
      <c r="CY231" s="146"/>
      <c r="CZ231" s="138">
        <f t="shared" si="94"/>
        <v>0</v>
      </c>
      <c r="DA231" s="172">
        <f t="shared" si="95"/>
        <v>0</v>
      </c>
      <c r="DB231" s="137">
        <f t="shared" si="96"/>
        <v>0</v>
      </c>
      <c r="DC231" s="137">
        <f t="shared" si="97"/>
        <v>0</v>
      </c>
      <c r="DD231" s="137">
        <f t="shared" si="98"/>
        <v>0</v>
      </c>
      <c r="DE231" s="137">
        <f t="shared" si="99"/>
        <v>32800</v>
      </c>
      <c r="DF231" s="173">
        <f t="shared" si="100"/>
        <v>32800</v>
      </c>
      <c r="DG231" s="172">
        <f t="shared" si="101"/>
        <v>0</v>
      </c>
      <c r="DH231" s="137">
        <f t="shared" si="102"/>
        <v>0</v>
      </c>
      <c r="DI231" s="137">
        <f t="shared" si="103"/>
        <v>0</v>
      </c>
      <c r="DJ231" s="137">
        <f t="shared" si="104"/>
        <v>0</v>
      </c>
      <c r="DK231" s="137">
        <f t="shared" si="105"/>
        <v>0</v>
      </c>
      <c r="DL231" s="173">
        <f t="shared" si="115"/>
        <v>0</v>
      </c>
      <c r="DM231" s="140"/>
      <c r="DN231" s="220"/>
      <c r="DO231" s="220"/>
      <c r="DP231" s="220"/>
      <c r="DQ231" s="140"/>
      <c r="DR231" s="141"/>
      <c r="DS231" s="142"/>
      <c r="DT231" s="146"/>
      <c r="DU231" s="142"/>
      <c r="DV231" s="144"/>
      <c r="DW231" s="145"/>
      <c r="DX231" s="142"/>
      <c r="DY231" s="144"/>
      <c r="EA231" s="172"/>
      <c r="EB231" s="137"/>
      <c r="EC231" s="137"/>
      <c r="ED231" s="512"/>
      <c r="EE231" s="513"/>
      <c r="EG231" s="495"/>
      <c r="EH231" s="76"/>
      <c r="EI231" s="466"/>
      <c r="EJ231" s="76"/>
      <c r="EK231" s="500"/>
      <c r="EL231" s="81"/>
      <c r="EM231" s="76"/>
      <c r="EN231" s="76"/>
      <c r="EO231" s="76"/>
      <c r="EP231" s="496"/>
      <c r="EQ231" s="81"/>
      <c r="ER231" s="76"/>
      <c r="ES231" s="76"/>
      <c r="ET231" s="76"/>
      <c r="EU231" s="496"/>
    </row>
    <row r="232" spans="1:151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114"/>
        <v>0</v>
      </c>
      <c r="O232" s="366"/>
      <c r="P232" s="174"/>
      <c r="Q232" s="174"/>
      <c r="R232" s="174"/>
      <c r="S232" s="174"/>
      <c r="T232" s="367">
        <f t="shared" si="106"/>
        <v>0</v>
      </c>
      <c r="U232" s="172"/>
      <c r="V232" s="137"/>
      <c r="W232" s="137"/>
      <c r="X232" s="137"/>
      <c r="Y232" s="137">
        <v>48000</v>
      </c>
      <c r="Z232" s="138">
        <f t="shared" si="109"/>
        <v>48000</v>
      </c>
      <c r="AA232" s="160"/>
      <c r="AB232" s="146"/>
      <c r="AC232" s="146"/>
      <c r="AD232" s="146"/>
      <c r="AE232" s="146"/>
      <c r="AF232" s="138">
        <f t="shared" si="110"/>
        <v>0</v>
      </c>
      <c r="AG232" s="160"/>
      <c r="AH232" s="146"/>
      <c r="AI232" s="146"/>
      <c r="AJ232" s="146"/>
      <c r="AK232" s="146"/>
      <c r="AL232" s="138">
        <f t="shared" si="88"/>
        <v>0</v>
      </c>
      <c r="AM232" s="160"/>
      <c r="AN232" s="146"/>
      <c r="AO232" s="146"/>
      <c r="AP232" s="146"/>
      <c r="AQ232" s="146"/>
      <c r="AR232" s="138">
        <f t="shared" si="89"/>
        <v>0</v>
      </c>
      <c r="AS232" s="205"/>
      <c r="AT232" s="146"/>
      <c r="AU232" s="146"/>
      <c r="AV232" s="146"/>
      <c r="AW232" s="146"/>
      <c r="AX232" s="138">
        <f t="shared" si="107"/>
        <v>0</v>
      </c>
      <c r="AY232" s="160"/>
      <c r="AZ232" s="146"/>
      <c r="BA232" s="146"/>
      <c r="BB232" s="146"/>
      <c r="BC232" s="146"/>
      <c r="BD232" s="138">
        <f t="shared" si="90"/>
        <v>0</v>
      </c>
      <c r="BE232" s="160"/>
      <c r="BF232" s="146"/>
      <c r="BG232" s="146"/>
      <c r="BH232" s="146"/>
      <c r="BI232" s="146"/>
      <c r="BJ232" s="138">
        <f t="shared" si="111"/>
        <v>0</v>
      </c>
      <c r="BK232" s="160"/>
      <c r="BL232" s="146"/>
      <c r="BM232" s="146"/>
      <c r="BN232" s="146"/>
      <c r="BO232" s="146"/>
      <c r="BP232" s="138">
        <f t="shared" si="91"/>
        <v>0</v>
      </c>
      <c r="BQ232" s="160"/>
      <c r="BR232" s="146"/>
      <c r="BS232" s="146"/>
      <c r="BT232" s="146"/>
      <c r="BU232" s="146"/>
      <c r="BV232" s="138">
        <f t="shared" si="112"/>
        <v>0</v>
      </c>
      <c r="BW232" s="160"/>
      <c r="BX232" s="146"/>
      <c r="BY232" s="146"/>
      <c r="BZ232" s="146"/>
      <c r="CA232" s="146"/>
      <c r="CB232" s="138">
        <f t="shared" si="92"/>
        <v>0</v>
      </c>
      <c r="CC232" s="160"/>
      <c r="CD232" s="146"/>
      <c r="CE232" s="146"/>
      <c r="CF232" s="146"/>
      <c r="CG232" s="146"/>
      <c r="CH232" s="138">
        <f t="shared" si="108"/>
        <v>0</v>
      </c>
      <c r="CI232" s="160"/>
      <c r="CJ232" s="146"/>
      <c r="CK232" s="146"/>
      <c r="CL232" s="146"/>
      <c r="CM232" s="146"/>
      <c r="CN232" s="138">
        <f t="shared" si="93"/>
        <v>0</v>
      </c>
      <c r="CO232" s="172"/>
      <c r="CP232" s="137"/>
      <c r="CQ232" s="137"/>
      <c r="CR232" s="137"/>
      <c r="CS232" s="137"/>
      <c r="CT232" s="138">
        <f t="shared" si="113"/>
        <v>0</v>
      </c>
      <c r="CU232" s="160"/>
      <c r="CV232" s="146"/>
      <c r="CW232" s="146"/>
      <c r="CX232" s="146"/>
      <c r="CY232" s="146"/>
      <c r="CZ232" s="138">
        <f t="shared" si="94"/>
        <v>0</v>
      </c>
      <c r="DA232" s="172">
        <f t="shared" si="95"/>
        <v>0</v>
      </c>
      <c r="DB232" s="137">
        <f t="shared" si="96"/>
        <v>0</v>
      </c>
      <c r="DC232" s="137">
        <f t="shared" si="97"/>
        <v>0</v>
      </c>
      <c r="DD232" s="137">
        <f t="shared" si="98"/>
        <v>0</v>
      </c>
      <c r="DE232" s="137">
        <f t="shared" si="99"/>
        <v>48000</v>
      </c>
      <c r="DF232" s="173">
        <f t="shared" si="100"/>
        <v>48000</v>
      </c>
      <c r="DG232" s="172">
        <f t="shared" si="101"/>
        <v>0</v>
      </c>
      <c r="DH232" s="137">
        <f t="shared" si="102"/>
        <v>0</v>
      </c>
      <c r="DI232" s="137">
        <f t="shared" si="103"/>
        <v>0</v>
      </c>
      <c r="DJ232" s="137">
        <f t="shared" si="104"/>
        <v>0</v>
      </c>
      <c r="DK232" s="137">
        <f t="shared" si="105"/>
        <v>0</v>
      </c>
      <c r="DL232" s="173">
        <f t="shared" si="115"/>
        <v>0</v>
      </c>
      <c r="DM232" s="140"/>
      <c r="DN232" s="220"/>
      <c r="DO232" s="220"/>
      <c r="DP232" s="220"/>
      <c r="DQ232" s="140"/>
      <c r="DR232" s="141"/>
      <c r="DS232" s="142"/>
      <c r="DT232" s="146"/>
      <c r="DU232" s="142"/>
      <c r="DV232" s="144"/>
      <c r="DW232" s="145"/>
      <c r="DX232" s="142"/>
      <c r="DY232" s="144"/>
      <c r="EA232" s="172"/>
      <c r="EB232" s="137"/>
      <c r="EC232" s="137"/>
      <c r="ED232" s="512"/>
      <c r="EE232" s="513"/>
      <c r="EG232" s="495"/>
      <c r="EH232" s="76"/>
      <c r="EI232" s="466"/>
      <c r="EJ232" s="76"/>
      <c r="EK232" s="500"/>
      <c r="EL232" s="81"/>
      <c r="EM232" s="76"/>
      <c r="EN232" s="76"/>
      <c r="EO232" s="76"/>
      <c r="EP232" s="496"/>
      <c r="EQ232" s="81"/>
      <c r="ER232" s="76"/>
      <c r="ES232" s="76"/>
      <c r="ET232" s="76"/>
      <c r="EU232" s="496"/>
    </row>
    <row r="233" spans="1:151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114"/>
        <v>0</v>
      </c>
      <c r="O233" s="366"/>
      <c r="P233" s="174"/>
      <c r="Q233" s="174"/>
      <c r="R233" s="174"/>
      <c r="S233" s="174"/>
      <c r="T233" s="367">
        <f t="shared" si="106"/>
        <v>0</v>
      </c>
      <c r="U233" s="172"/>
      <c r="V233" s="137"/>
      <c r="W233" s="137"/>
      <c r="X233" s="137"/>
      <c r="Y233" s="137">
        <v>48000</v>
      </c>
      <c r="Z233" s="138">
        <f t="shared" si="109"/>
        <v>48000</v>
      </c>
      <c r="AA233" s="160"/>
      <c r="AB233" s="146"/>
      <c r="AC233" s="146"/>
      <c r="AD233" s="146"/>
      <c r="AE233" s="146"/>
      <c r="AF233" s="138">
        <f t="shared" si="110"/>
        <v>0</v>
      </c>
      <c r="AG233" s="160"/>
      <c r="AH233" s="146"/>
      <c r="AI233" s="146"/>
      <c r="AJ233" s="146"/>
      <c r="AK233" s="146"/>
      <c r="AL233" s="138">
        <f t="shared" si="88"/>
        <v>0</v>
      </c>
      <c r="AM233" s="160"/>
      <c r="AN233" s="146"/>
      <c r="AO233" s="146"/>
      <c r="AP233" s="146"/>
      <c r="AQ233" s="146"/>
      <c r="AR233" s="138">
        <f t="shared" si="89"/>
        <v>0</v>
      </c>
      <c r="AS233" s="205"/>
      <c r="AT233" s="146"/>
      <c r="AU233" s="146"/>
      <c r="AV233" s="146"/>
      <c r="AW233" s="146"/>
      <c r="AX233" s="138">
        <f t="shared" si="107"/>
        <v>0</v>
      </c>
      <c r="AY233" s="160"/>
      <c r="AZ233" s="146"/>
      <c r="BA233" s="146"/>
      <c r="BB233" s="146"/>
      <c r="BC233" s="146"/>
      <c r="BD233" s="138">
        <f t="shared" si="90"/>
        <v>0</v>
      </c>
      <c r="BE233" s="160"/>
      <c r="BF233" s="146"/>
      <c r="BG233" s="146"/>
      <c r="BH233" s="146"/>
      <c r="BI233" s="146"/>
      <c r="BJ233" s="138">
        <f t="shared" si="111"/>
        <v>0</v>
      </c>
      <c r="BK233" s="160"/>
      <c r="BL233" s="146"/>
      <c r="BM233" s="146"/>
      <c r="BN233" s="146"/>
      <c r="BO233" s="146"/>
      <c r="BP233" s="138">
        <f t="shared" si="91"/>
        <v>0</v>
      </c>
      <c r="BQ233" s="160"/>
      <c r="BR233" s="146"/>
      <c r="BS233" s="146"/>
      <c r="BT233" s="146"/>
      <c r="BU233" s="146"/>
      <c r="BV233" s="138">
        <f t="shared" si="112"/>
        <v>0</v>
      </c>
      <c r="BW233" s="160"/>
      <c r="BX233" s="146"/>
      <c r="BY233" s="146"/>
      <c r="BZ233" s="146"/>
      <c r="CA233" s="146"/>
      <c r="CB233" s="138">
        <f t="shared" si="92"/>
        <v>0</v>
      </c>
      <c r="CC233" s="160"/>
      <c r="CD233" s="146"/>
      <c r="CE233" s="146"/>
      <c r="CF233" s="146"/>
      <c r="CG233" s="146"/>
      <c r="CH233" s="138">
        <f t="shared" si="108"/>
        <v>0</v>
      </c>
      <c r="CI233" s="160"/>
      <c r="CJ233" s="146"/>
      <c r="CK233" s="146"/>
      <c r="CL233" s="146"/>
      <c r="CM233" s="146"/>
      <c r="CN233" s="138">
        <f t="shared" si="93"/>
        <v>0</v>
      </c>
      <c r="CO233" s="172"/>
      <c r="CP233" s="137"/>
      <c r="CQ233" s="137"/>
      <c r="CR233" s="137"/>
      <c r="CS233" s="137"/>
      <c r="CT233" s="138">
        <f t="shared" si="113"/>
        <v>0</v>
      </c>
      <c r="CU233" s="160"/>
      <c r="CV233" s="146"/>
      <c r="CW233" s="146"/>
      <c r="CX233" s="146"/>
      <c r="CY233" s="146"/>
      <c r="CZ233" s="138">
        <f t="shared" si="94"/>
        <v>0</v>
      </c>
      <c r="DA233" s="172">
        <f t="shared" si="95"/>
        <v>0</v>
      </c>
      <c r="DB233" s="137">
        <f t="shared" si="96"/>
        <v>0</v>
      </c>
      <c r="DC233" s="137">
        <f t="shared" si="97"/>
        <v>0</v>
      </c>
      <c r="DD233" s="137">
        <f t="shared" si="98"/>
        <v>0</v>
      </c>
      <c r="DE233" s="137">
        <f t="shared" si="99"/>
        <v>48000</v>
      </c>
      <c r="DF233" s="173">
        <f t="shared" si="100"/>
        <v>48000</v>
      </c>
      <c r="DG233" s="172">
        <f t="shared" si="101"/>
        <v>0</v>
      </c>
      <c r="DH233" s="137">
        <f t="shared" si="102"/>
        <v>0</v>
      </c>
      <c r="DI233" s="137">
        <f t="shared" si="103"/>
        <v>0</v>
      </c>
      <c r="DJ233" s="137">
        <f t="shared" si="104"/>
        <v>0</v>
      </c>
      <c r="DK233" s="137">
        <f t="shared" si="105"/>
        <v>0</v>
      </c>
      <c r="DL233" s="173">
        <f t="shared" si="115"/>
        <v>0</v>
      </c>
      <c r="DM233" s="140"/>
      <c r="DN233" s="220"/>
      <c r="DO233" s="220"/>
      <c r="DP233" s="220"/>
      <c r="DQ233" s="140"/>
      <c r="DR233" s="141"/>
      <c r="DS233" s="142"/>
      <c r="DT233" s="146"/>
      <c r="DU233" s="142"/>
      <c r="DV233" s="144"/>
      <c r="DW233" s="145"/>
      <c r="DX233" s="142"/>
      <c r="DY233" s="144"/>
      <c r="EA233" s="172"/>
      <c r="EB233" s="137"/>
      <c r="EC233" s="137"/>
      <c r="ED233" s="512"/>
      <c r="EE233" s="513"/>
      <c r="EG233" s="495"/>
      <c r="EH233" s="76"/>
      <c r="EI233" s="466"/>
      <c r="EJ233" s="76"/>
      <c r="EK233" s="500"/>
      <c r="EL233" s="81"/>
      <c r="EM233" s="76"/>
      <c r="EN233" s="76"/>
      <c r="EO233" s="76"/>
      <c r="EP233" s="496"/>
      <c r="EQ233" s="81"/>
      <c r="ER233" s="76"/>
      <c r="ES233" s="76"/>
      <c r="ET233" s="76"/>
      <c r="EU233" s="496"/>
    </row>
    <row r="234" spans="1:151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114"/>
        <v>0</v>
      </c>
      <c r="O234" s="366"/>
      <c r="P234" s="174"/>
      <c r="Q234" s="174"/>
      <c r="R234" s="174"/>
      <c r="S234" s="174"/>
      <c r="T234" s="367">
        <f t="shared" si="106"/>
        <v>0</v>
      </c>
      <c r="U234" s="172"/>
      <c r="V234" s="137"/>
      <c r="W234" s="137"/>
      <c r="X234" s="137"/>
      <c r="Y234" s="137"/>
      <c r="Z234" s="138">
        <f t="shared" si="109"/>
        <v>0</v>
      </c>
      <c r="AA234" s="160"/>
      <c r="AB234" s="146"/>
      <c r="AC234" s="146"/>
      <c r="AD234" s="146"/>
      <c r="AE234" s="146"/>
      <c r="AF234" s="138">
        <f t="shared" si="110"/>
        <v>0</v>
      </c>
      <c r="AG234" s="160"/>
      <c r="AH234" s="146"/>
      <c r="AI234" s="146"/>
      <c r="AJ234" s="146"/>
      <c r="AK234" s="146"/>
      <c r="AL234" s="138">
        <f t="shared" si="88"/>
        <v>0</v>
      </c>
      <c r="AM234" s="160"/>
      <c r="AN234" s="146"/>
      <c r="AO234" s="146"/>
      <c r="AP234" s="146"/>
      <c r="AQ234" s="146"/>
      <c r="AR234" s="138">
        <f t="shared" si="89"/>
        <v>0</v>
      </c>
      <c r="AS234" s="205"/>
      <c r="AT234" s="146"/>
      <c r="AU234" s="146"/>
      <c r="AV234" s="146"/>
      <c r="AW234" s="146"/>
      <c r="AX234" s="138">
        <f t="shared" si="107"/>
        <v>0</v>
      </c>
      <c r="AY234" s="160"/>
      <c r="AZ234" s="146"/>
      <c r="BA234" s="146"/>
      <c r="BB234" s="146"/>
      <c r="BC234" s="146"/>
      <c r="BD234" s="138">
        <f t="shared" si="90"/>
        <v>0</v>
      </c>
      <c r="BE234" s="160"/>
      <c r="BF234" s="146"/>
      <c r="BG234" s="146"/>
      <c r="BH234" s="146"/>
      <c r="BI234" s="146"/>
      <c r="BJ234" s="138">
        <f t="shared" si="111"/>
        <v>0</v>
      </c>
      <c r="BK234" s="160"/>
      <c r="BL234" s="146"/>
      <c r="BM234" s="146"/>
      <c r="BN234" s="146"/>
      <c r="BO234" s="146"/>
      <c r="BP234" s="138">
        <f t="shared" si="91"/>
        <v>0</v>
      </c>
      <c r="BQ234" s="160"/>
      <c r="BR234" s="146"/>
      <c r="BS234" s="146"/>
      <c r="BT234" s="146"/>
      <c r="BU234" s="146"/>
      <c r="BV234" s="138">
        <f t="shared" si="112"/>
        <v>0</v>
      </c>
      <c r="BW234" s="160"/>
      <c r="BX234" s="146"/>
      <c r="BY234" s="146"/>
      <c r="BZ234" s="146"/>
      <c r="CA234" s="146"/>
      <c r="CB234" s="138">
        <f t="shared" si="92"/>
        <v>0</v>
      </c>
      <c r="CC234" s="160"/>
      <c r="CD234" s="146"/>
      <c r="CE234" s="146"/>
      <c r="CF234" s="146"/>
      <c r="CG234" s="146"/>
      <c r="CH234" s="138">
        <f t="shared" si="108"/>
        <v>0</v>
      </c>
      <c r="CI234" s="160"/>
      <c r="CJ234" s="146"/>
      <c r="CK234" s="146"/>
      <c r="CL234" s="146"/>
      <c r="CM234" s="146"/>
      <c r="CN234" s="138">
        <f t="shared" si="93"/>
        <v>0</v>
      </c>
      <c r="CO234" s="172"/>
      <c r="CP234" s="137"/>
      <c r="CQ234" s="137"/>
      <c r="CR234" s="137"/>
      <c r="CS234" s="137"/>
      <c r="CT234" s="138">
        <f t="shared" si="113"/>
        <v>0</v>
      </c>
      <c r="CU234" s="160"/>
      <c r="CV234" s="146"/>
      <c r="CW234" s="146"/>
      <c r="CX234" s="146"/>
      <c r="CY234" s="146"/>
      <c r="CZ234" s="138">
        <f t="shared" si="94"/>
        <v>0</v>
      </c>
      <c r="DA234" s="172">
        <f t="shared" si="95"/>
        <v>0</v>
      </c>
      <c r="DB234" s="137">
        <f t="shared" si="96"/>
        <v>0</v>
      </c>
      <c r="DC234" s="137">
        <f t="shared" si="97"/>
        <v>0</v>
      </c>
      <c r="DD234" s="137">
        <f t="shared" si="98"/>
        <v>0</v>
      </c>
      <c r="DE234" s="137">
        <f t="shared" si="99"/>
        <v>0</v>
      </c>
      <c r="DF234" s="173">
        <f t="shared" si="100"/>
        <v>0</v>
      </c>
      <c r="DG234" s="172">
        <f t="shared" si="101"/>
        <v>0</v>
      </c>
      <c r="DH234" s="137">
        <f t="shared" si="102"/>
        <v>0</v>
      </c>
      <c r="DI234" s="137">
        <f t="shared" si="103"/>
        <v>0</v>
      </c>
      <c r="DJ234" s="137">
        <f t="shared" si="104"/>
        <v>0</v>
      </c>
      <c r="DK234" s="137">
        <f t="shared" si="105"/>
        <v>0</v>
      </c>
      <c r="DL234" s="173">
        <f t="shared" si="115"/>
        <v>0</v>
      </c>
      <c r="DM234" s="140"/>
      <c r="DN234" s="220"/>
      <c r="DO234" s="220"/>
      <c r="DP234" s="220"/>
      <c r="DQ234" s="140"/>
      <c r="DR234" s="141"/>
      <c r="DS234" s="142"/>
      <c r="DT234" s="146"/>
      <c r="DU234" s="142"/>
      <c r="DV234" s="144"/>
      <c r="DW234" s="145"/>
      <c r="DX234" s="142"/>
      <c r="DY234" s="144"/>
      <c r="EA234" s="172"/>
      <c r="EB234" s="137"/>
      <c r="EC234" s="137"/>
      <c r="ED234" s="512"/>
      <c r="EE234" s="513"/>
      <c r="EG234" s="495"/>
      <c r="EH234" s="76"/>
      <c r="EI234" s="466"/>
      <c r="EJ234" s="76"/>
      <c r="EK234" s="500"/>
      <c r="EL234" s="81"/>
      <c r="EM234" s="76"/>
      <c r="EN234" s="76"/>
      <c r="EO234" s="76"/>
      <c r="EP234" s="496"/>
      <c r="EQ234" s="81"/>
      <c r="ER234" s="76"/>
      <c r="ES234" s="76"/>
      <c r="ET234" s="76"/>
      <c r="EU234" s="496"/>
    </row>
    <row r="235" spans="1:151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114"/>
        <v>79300</v>
      </c>
      <c r="O235" s="366"/>
      <c r="P235" s="174"/>
      <c r="Q235" s="174"/>
      <c r="R235" s="174"/>
      <c r="S235" s="174"/>
      <c r="T235" s="367">
        <f t="shared" si="106"/>
        <v>0</v>
      </c>
      <c r="U235" s="172"/>
      <c r="V235" s="137"/>
      <c r="W235" s="137"/>
      <c r="X235" s="137"/>
      <c r="Y235" s="137"/>
      <c r="Z235" s="138">
        <f t="shared" si="109"/>
        <v>0</v>
      </c>
      <c r="AA235" s="160"/>
      <c r="AB235" s="146"/>
      <c r="AC235" s="146"/>
      <c r="AD235" s="146"/>
      <c r="AE235" s="146"/>
      <c r="AF235" s="138">
        <f t="shared" si="110"/>
        <v>0</v>
      </c>
      <c r="AG235" s="160"/>
      <c r="AH235" s="146"/>
      <c r="AI235" s="146"/>
      <c r="AJ235" s="146"/>
      <c r="AK235" s="146"/>
      <c r="AL235" s="138">
        <f t="shared" si="88"/>
        <v>0</v>
      </c>
      <c r="AM235" s="160"/>
      <c r="AN235" s="146"/>
      <c r="AO235" s="146"/>
      <c r="AP235" s="146"/>
      <c r="AQ235" s="146"/>
      <c r="AR235" s="138">
        <f t="shared" si="89"/>
        <v>0</v>
      </c>
      <c r="AS235" s="205"/>
      <c r="AT235" s="146"/>
      <c r="AU235" s="146"/>
      <c r="AV235" s="146"/>
      <c r="AW235" s="146">
        <v>67000</v>
      </c>
      <c r="AX235" s="138">
        <f t="shared" si="107"/>
        <v>67000</v>
      </c>
      <c r="AY235" s="160"/>
      <c r="AZ235" s="146"/>
      <c r="BA235" s="146"/>
      <c r="BB235" s="146"/>
      <c r="BC235" s="146"/>
      <c r="BD235" s="138">
        <f t="shared" si="90"/>
        <v>0</v>
      </c>
      <c r="BE235" s="160"/>
      <c r="BF235" s="146"/>
      <c r="BG235" s="146"/>
      <c r="BH235" s="146"/>
      <c r="BI235" s="146"/>
      <c r="BJ235" s="138">
        <f t="shared" si="111"/>
        <v>0</v>
      </c>
      <c r="BK235" s="160"/>
      <c r="BL235" s="146"/>
      <c r="BM235" s="146"/>
      <c r="BN235" s="146"/>
      <c r="BO235" s="146"/>
      <c r="BP235" s="138">
        <f t="shared" si="91"/>
        <v>0</v>
      </c>
      <c r="BQ235" s="160"/>
      <c r="BR235" s="146"/>
      <c r="BS235" s="146"/>
      <c r="BT235" s="146"/>
      <c r="BU235" s="146"/>
      <c r="BV235" s="138">
        <f t="shared" si="112"/>
        <v>0</v>
      </c>
      <c r="BW235" s="160"/>
      <c r="BX235" s="146"/>
      <c r="BY235" s="146"/>
      <c r="BZ235" s="146"/>
      <c r="CA235" s="146"/>
      <c r="CB235" s="138">
        <f t="shared" si="92"/>
        <v>0</v>
      </c>
      <c r="CC235" s="160"/>
      <c r="CD235" s="146"/>
      <c r="CE235" s="146"/>
      <c r="CF235" s="146"/>
      <c r="CG235" s="146"/>
      <c r="CH235" s="138">
        <f t="shared" si="108"/>
        <v>0</v>
      </c>
      <c r="CI235" s="160"/>
      <c r="CJ235" s="146"/>
      <c r="CK235" s="146"/>
      <c r="CL235" s="146"/>
      <c r="CM235" s="146"/>
      <c r="CN235" s="138">
        <f t="shared" si="93"/>
        <v>0</v>
      </c>
      <c r="CO235" s="172"/>
      <c r="CP235" s="137"/>
      <c r="CQ235" s="137"/>
      <c r="CR235" s="137"/>
      <c r="CS235" s="137"/>
      <c r="CT235" s="138">
        <f t="shared" si="113"/>
        <v>0</v>
      </c>
      <c r="CU235" s="160"/>
      <c r="CV235" s="146"/>
      <c r="CW235" s="146"/>
      <c r="CX235" s="146"/>
      <c r="CY235" s="146"/>
      <c r="CZ235" s="138">
        <f t="shared" si="94"/>
        <v>0</v>
      </c>
      <c r="DA235" s="172">
        <f t="shared" si="95"/>
        <v>0</v>
      </c>
      <c r="DB235" s="137">
        <f t="shared" si="96"/>
        <v>79300</v>
      </c>
      <c r="DC235" s="137">
        <f t="shared" si="97"/>
        <v>0</v>
      </c>
      <c r="DD235" s="137">
        <f t="shared" si="98"/>
        <v>0</v>
      </c>
      <c r="DE235" s="137">
        <f t="shared" si="99"/>
        <v>67000</v>
      </c>
      <c r="DF235" s="173">
        <f t="shared" si="100"/>
        <v>146300</v>
      </c>
      <c r="DG235" s="172">
        <f t="shared" si="101"/>
        <v>0</v>
      </c>
      <c r="DH235" s="137">
        <f t="shared" si="102"/>
        <v>0</v>
      </c>
      <c r="DI235" s="137">
        <f t="shared" si="103"/>
        <v>0</v>
      </c>
      <c r="DJ235" s="137">
        <f t="shared" si="104"/>
        <v>0</v>
      </c>
      <c r="DK235" s="137">
        <f t="shared" si="105"/>
        <v>0</v>
      </c>
      <c r="DL235" s="173">
        <f t="shared" si="115"/>
        <v>0</v>
      </c>
      <c r="DM235" s="140"/>
      <c r="DN235" s="220"/>
      <c r="DO235" s="220"/>
      <c r="DP235" s="220"/>
      <c r="DQ235" s="140"/>
      <c r="DR235" s="141"/>
      <c r="DS235" s="142"/>
      <c r="DT235" s="146"/>
      <c r="DU235" s="142"/>
      <c r="DV235" s="144"/>
      <c r="DW235" s="145"/>
      <c r="DX235" s="142"/>
      <c r="DY235" s="144"/>
      <c r="EA235" s="172"/>
      <c r="EB235" s="137"/>
      <c r="EC235" s="137"/>
      <c r="ED235" s="512"/>
      <c r="EE235" s="513"/>
      <c r="EG235" s="495"/>
      <c r="EH235" s="76"/>
      <c r="EI235" s="466"/>
      <c r="EJ235" s="76"/>
      <c r="EK235" s="500"/>
      <c r="EL235" s="81"/>
      <c r="EM235" s="76"/>
      <c r="EN235" s="76"/>
      <c r="EO235" s="76"/>
      <c r="EP235" s="496"/>
      <c r="EQ235" s="81"/>
      <c r="ER235" s="76"/>
      <c r="ES235" s="76"/>
      <c r="ET235" s="76"/>
      <c r="EU235" s="496"/>
    </row>
    <row r="236" spans="1:151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114"/>
        <v>43225</v>
      </c>
      <c r="O236" s="366"/>
      <c r="P236" s="174"/>
      <c r="Q236" s="174"/>
      <c r="R236" s="174"/>
      <c r="S236" s="174"/>
      <c r="T236" s="367">
        <f t="shared" si="106"/>
        <v>0</v>
      </c>
      <c r="U236" s="172"/>
      <c r="V236" s="137"/>
      <c r="W236" s="137"/>
      <c r="X236" s="137"/>
      <c r="Y236" s="137"/>
      <c r="Z236" s="138">
        <f t="shared" si="109"/>
        <v>0</v>
      </c>
      <c r="AA236" s="160"/>
      <c r="AB236" s="146"/>
      <c r="AC236" s="146"/>
      <c r="AD236" s="146"/>
      <c r="AE236" s="146"/>
      <c r="AF236" s="138">
        <f t="shared" si="110"/>
        <v>0</v>
      </c>
      <c r="AG236" s="160"/>
      <c r="AH236" s="146"/>
      <c r="AI236" s="146"/>
      <c r="AJ236" s="146"/>
      <c r="AK236" s="146"/>
      <c r="AL236" s="138">
        <f t="shared" si="88"/>
        <v>0</v>
      </c>
      <c r="AM236" s="160"/>
      <c r="AN236" s="146"/>
      <c r="AO236" s="146"/>
      <c r="AP236" s="146"/>
      <c r="AQ236" s="146"/>
      <c r="AR236" s="138">
        <f t="shared" si="89"/>
        <v>0</v>
      </c>
      <c r="AS236" s="205"/>
      <c r="AT236" s="146"/>
      <c r="AU236" s="146"/>
      <c r="AV236" s="146"/>
      <c r="AW236" s="146">
        <v>83000</v>
      </c>
      <c r="AX236" s="138">
        <f t="shared" si="107"/>
        <v>83000</v>
      </c>
      <c r="AY236" s="160"/>
      <c r="AZ236" s="146"/>
      <c r="BA236" s="146"/>
      <c r="BB236" s="146"/>
      <c r="BC236" s="146"/>
      <c r="BD236" s="138">
        <f t="shared" si="90"/>
        <v>0</v>
      </c>
      <c r="BE236" s="160"/>
      <c r="BF236" s="146"/>
      <c r="BG236" s="146"/>
      <c r="BH236" s="146"/>
      <c r="BI236" s="146"/>
      <c r="BJ236" s="138">
        <f t="shared" si="111"/>
        <v>0</v>
      </c>
      <c r="BK236" s="160"/>
      <c r="BL236" s="146"/>
      <c r="BM236" s="146"/>
      <c r="BN236" s="146"/>
      <c r="BO236" s="146"/>
      <c r="BP236" s="138">
        <f t="shared" si="91"/>
        <v>0</v>
      </c>
      <c r="BQ236" s="160"/>
      <c r="BR236" s="146"/>
      <c r="BS236" s="146"/>
      <c r="BT236" s="146"/>
      <c r="BU236" s="146"/>
      <c r="BV236" s="138">
        <f t="shared" si="112"/>
        <v>0</v>
      </c>
      <c r="BW236" s="160"/>
      <c r="BX236" s="146"/>
      <c r="BY236" s="146"/>
      <c r="BZ236" s="146"/>
      <c r="CA236" s="146"/>
      <c r="CB236" s="138">
        <f t="shared" si="92"/>
        <v>0</v>
      </c>
      <c r="CC236" s="160"/>
      <c r="CD236" s="146"/>
      <c r="CE236" s="146"/>
      <c r="CF236" s="146"/>
      <c r="CG236" s="146"/>
      <c r="CH236" s="138">
        <f t="shared" si="108"/>
        <v>0</v>
      </c>
      <c r="CI236" s="160"/>
      <c r="CJ236" s="146"/>
      <c r="CK236" s="146"/>
      <c r="CL236" s="146"/>
      <c r="CM236" s="146"/>
      <c r="CN236" s="138">
        <f t="shared" si="93"/>
        <v>0</v>
      </c>
      <c r="CO236" s="172"/>
      <c r="CP236" s="137"/>
      <c r="CQ236" s="137"/>
      <c r="CR236" s="137"/>
      <c r="CS236" s="137"/>
      <c r="CT236" s="138">
        <f t="shared" si="113"/>
        <v>0</v>
      </c>
      <c r="CU236" s="160"/>
      <c r="CV236" s="146"/>
      <c r="CW236" s="146"/>
      <c r="CX236" s="146"/>
      <c r="CY236" s="146"/>
      <c r="CZ236" s="138">
        <f t="shared" si="94"/>
        <v>0</v>
      </c>
      <c r="DA236" s="172">
        <f t="shared" si="95"/>
        <v>0</v>
      </c>
      <c r="DB236" s="137">
        <f t="shared" si="96"/>
        <v>43225</v>
      </c>
      <c r="DC236" s="137">
        <f t="shared" si="97"/>
        <v>0</v>
      </c>
      <c r="DD236" s="137">
        <f t="shared" si="98"/>
        <v>0</v>
      </c>
      <c r="DE236" s="137">
        <f t="shared" si="99"/>
        <v>83000</v>
      </c>
      <c r="DF236" s="173">
        <f t="shared" si="100"/>
        <v>126225</v>
      </c>
      <c r="DG236" s="172">
        <f t="shared" si="101"/>
        <v>0</v>
      </c>
      <c r="DH236" s="137">
        <f t="shared" si="102"/>
        <v>0</v>
      </c>
      <c r="DI236" s="137">
        <f t="shared" si="103"/>
        <v>0</v>
      </c>
      <c r="DJ236" s="137">
        <f t="shared" si="104"/>
        <v>0</v>
      </c>
      <c r="DK236" s="137">
        <f t="shared" si="105"/>
        <v>0</v>
      </c>
      <c r="DL236" s="173">
        <f t="shared" si="115"/>
        <v>0</v>
      </c>
      <c r="DM236" s="140"/>
      <c r="DN236" s="220"/>
      <c r="DO236" s="220"/>
      <c r="DP236" s="220"/>
      <c r="DQ236" s="140"/>
      <c r="DR236" s="141"/>
      <c r="DS236" s="142"/>
      <c r="DT236" s="146"/>
      <c r="DU236" s="142"/>
      <c r="DV236" s="144"/>
      <c r="DW236" s="145"/>
      <c r="DX236" s="142"/>
      <c r="DY236" s="144"/>
      <c r="EA236" s="172"/>
      <c r="EB236" s="137"/>
      <c r="EC236" s="137"/>
      <c r="ED236" s="512"/>
      <c r="EE236" s="513"/>
      <c r="EG236" s="495"/>
      <c r="EH236" s="76"/>
      <c r="EI236" s="466"/>
      <c r="EJ236" s="76"/>
      <c r="EK236" s="500"/>
      <c r="EL236" s="81"/>
      <c r="EM236" s="76"/>
      <c r="EN236" s="76"/>
      <c r="EO236" s="76"/>
      <c r="EP236" s="496"/>
      <c r="EQ236" s="81"/>
      <c r="ER236" s="76"/>
      <c r="ES236" s="76"/>
      <c r="ET236" s="76"/>
      <c r="EU236" s="496"/>
    </row>
    <row r="237" spans="1:151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3846</v>
      </c>
      <c r="I237" s="366"/>
      <c r="J237" s="174"/>
      <c r="K237" s="174"/>
      <c r="L237" s="174"/>
      <c r="M237" s="174"/>
      <c r="N237" s="367">
        <f t="shared" si="114"/>
        <v>0</v>
      </c>
      <c r="O237" s="366"/>
      <c r="P237" s="174"/>
      <c r="Q237" s="174"/>
      <c r="R237" s="174"/>
      <c r="S237" s="174"/>
      <c r="T237" s="367">
        <f t="shared" si="106"/>
        <v>0</v>
      </c>
      <c r="U237" s="172"/>
      <c r="V237" s="137"/>
      <c r="W237" s="137"/>
      <c r="X237" s="137"/>
      <c r="Y237" s="137"/>
      <c r="Z237" s="138">
        <f t="shared" si="109"/>
        <v>0</v>
      </c>
      <c r="AA237" s="160"/>
      <c r="AB237" s="146"/>
      <c r="AC237" s="146"/>
      <c r="AD237" s="146"/>
      <c r="AE237" s="146"/>
      <c r="AF237" s="138">
        <f t="shared" si="110"/>
        <v>0</v>
      </c>
      <c r="AG237" s="160"/>
      <c r="AH237" s="146"/>
      <c r="AI237" s="146"/>
      <c r="AJ237" s="146"/>
      <c r="AK237" s="146"/>
      <c r="AL237" s="138">
        <f t="shared" si="88"/>
        <v>0</v>
      </c>
      <c r="AM237" s="160"/>
      <c r="AN237" s="146"/>
      <c r="AO237" s="146"/>
      <c r="AP237" s="146"/>
      <c r="AQ237" s="146"/>
      <c r="AR237" s="138">
        <f t="shared" si="89"/>
        <v>0</v>
      </c>
      <c r="AS237" s="205"/>
      <c r="AT237" s="146"/>
      <c r="AU237" s="146"/>
      <c r="AV237" s="146"/>
      <c r="AW237" s="146"/>
      <c r="AX237" s="138">
        <f t="shared" si="107"/>
        <v>0</v>
      </c>
      <c r="AY237" s="160"/>
      <c r="AZ237" s="146"/>
      <c r="BA237" s="146"/>
      <c r="BB237" s="146"/>
      <c r="BC237" s="146"/>
      <c r="BD237" s="138">
        <f t="shared" si="90"/>
        <v>0</v>
      </c>
      <c r="BE237" s="160"/>
      <c r="BF237" s="146"/>
      <c r="BG237" s="146"/>
      <c r="BH237" s="146"/>
      <c r="BI237" s="146"/>
      <c r="BJ237" s="138">
        <f t="shared" si="111"/>
        <v>0</v>
      </c>
      <c r="BK237" s="160"/>
      <c r="BL237" s="146"/>
      <c r="BM237" s="146"/>
      <c r="BN237" s="146"/>
      <c r="BO237" s="146"/>
      <c r="BP237" s="138">
        <f t="shared" si="91"/>
        <v>0</v>
      </c>
      <c r="BQ237" s="160"/>
      <c r="BR237" s="146"/>
      <c r="BS237" s="146"/>
      <c r="BT237" s="146"/>
      <c r="BU237" s="146"/>
      <c r="BV237" s="138">
        <f t="shared" si="112"/>
        <v>0</v>
      </c>
      <c r="BW237" s="160"/>
      <c r="BX237" s="146"/>
      <c r="BY237" s="146"/>
      <c r="BZ237" s="146"/>
      <c r="CA237" s="146"/>
      <c r="CB237" s="138">
        <f t="shared" si="92"/>
        <v>0</v>
      </c>
      <c r="CC237" s="160"/>
      <c r="CD237" s="146"/>
      <c r="CE237" s="146"/>
      <c r="CF237" s="146"/>
      <c r="CG237" s="146"/>
      <c r="CH237" s="138">
        <f t="shared" si="108"/>
        <v>0</v>
      </c>
      <c r="CI237" s="160"/>
      <c r="CJ237" s="146"/>
      <c r="CK237" s="146"/>
      <c r="CL237" s="146"/>
      <c r="CM237" s="146"/>
      <c r="CN237" s="138">
        <f t="shared" si="93"/>
        <v>0</v>
      </c>
      <c r="CO237" s="172"/>
      <c r="CP237" s="137"/>
      <c r="CQ237" s="137"/>
      <c r="CR237" s="137"/>
      <c r="CS237" s="137"/>
      <c r="CT237" s="138">
        <f t="shared" si="113"/>
        <v>0</v>
      </c>
      <c r="CU237" s="160"/>
      <c r="CV237" s="146"/>
      <c r="CW237" s="146"/>
      <c r="CX237" s="146"/>
      <c r="CY237" s="146"/>
      <c r="CZ237" s="138">
        <f t="shared" si="94"/>
        <v>0</v>
      </c>
      <c r="DA237" s="172">
        <f t="shared" si="95"/>
        <v>0</v>
      </c>
      <c r="DB237" s="137">
        <f t="shared" si="96"/>
        <v>0</v>
      </c>
      <c r="DC237" s="137">
        <f t="shared" si="97"/>
        <v>0</v>
      </c>
      <c r="DD237" s="137">
        <f t="shared" si="98"/>
        <v>0</v>
      </c>
      <c r="DE237" s="137">
        <f t="shared" si="99"/>
        <v>0</v>
      </c>
      <c r="DF237" s="173">
        <f t="shared" si="100"/>
        <v>0</v>
      </c>
      <c r="DG237" s="172">
        <f t="shared" si="101"/>
        <v>0</v>
      </c>
      <c r="DH237" s="137">
        <f t="shared" si="102"/>
        <v>0</v>
      </c>
      <c r="DI237" s="137">
        <f t="shared" si="103"/>
        <v>0</v>
      </c>
      <c r="DJ237" s="137">
        <f t="shared" si="104"/>
        <v>0</v>
      </c>
      <c r="DK237" s="137">
        <f t="shared" si="105"/>
        <v>0</v>
      </c>
      <c r="DL237" s="173">
        <f t="shared" si="115"/>
        <v>0</v>
      </c>
      <c r="DM237" s="140"/>
      <c r="DN237" s="220"/>
      <c r="DO237" s="220"/>
      <c r="DP237" s="220"/>
      <c r="DQ237" s="140"/>
      <c r="DR237" s="141"/>
      <c r="DS237" s="142"/>
      <c r="DT237" s="146"/>
      <c r="DU237" s="142"/>
      <c r="DV237" s="144"/>
      <c r="DW237" s="145"/>
      <c r="DX237" s="142"/>
      <c r="DY237" s="144"/>
      <c r="EA237" s="172"/>
      <c r="EB237" s="137"/>
      <c r="EC237" s="137"/>
      <c r="ED237" s="512"/>
      <c r="EE237" s="513"/>
      <c r="EG237" s="495"/>
      <c r="EH237" s="76"/>
      <c r="EI237" s="466"/>
      <c r="EJ237" s="76"/>
      <c r="EK237" s="500"/>
      <c r="EL237" s="81"/>
      <c r="EM237" s="76"/>
      <c r="EN237" s="76"/>
      <c r="EO237" s="76"/>
      <c r="EP237" s="496"/>
      <c r="EQ237" s="81"/>
      <c r="ER237" s="76"/>
      <c r="ES237" s="76"/>
      <c r="ET237" s="76"/>
      <c r="EU237" s="496"/>
    </row>
    <row r="238" spans="1:151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114"/>
        <v>0</v>
      </c>
      <c r="O238" s="366"/>
      <c r="P238" s="174"/>
      <c r="Q238" s="174"/>
      <c r="R238" s="174"/>
      <c r="S238" s="174"/>
      <c r="T238" s="367">
        <f t="shared" si="106"/>
        <v>0</v>
      </c>
      <c r="U238" s="172"/>
      <c r="V238" s="137"/>
      <c r="W238" s="137"/>
      <c r="X238" s="137"/>
      <c r="Y238" s="137">
        <v>32000</v>
      </c>
      <c r="Z238" s="138">
        <f t="shared" si="109"/>
        <v>32000</v>
      </c>
      <c r="AA238" s="160"/>
      <c r="AB238" s="146"/>
      <c r="AC238" s="146"/>
      <c r="AD238" s="146"/>
      <c r="AE238" s="146"/>
      <c r="AF238" s="138">
        <f t="shared" si="110"/>
        <v>0</v>
      </c>
      <c r="AG238" s="160"/>
      <c r="AH238" s="146"/>
      <c r="AI238" s="146"/>
      <c r="AJ238" s="146"/>
      <c r="AK238" s="146"/>
      <c r="AL238" s="138">
        <f t="shared" si="88"/>
        <v>0</v>
      </c>
      <c r="AM238" s="160"/>
      <c r="AN238" s="146"/>
      <c r="AO238" s="146"/>
      <c r="AP238" s="146"/>
      <c r="AQ238" s="146"/>
      <c r="AR238" s="138">
        <f t="shared" si="89"/>
        <v>0</v>
      </c>
      <c r="AS238" s="205"/>
      <c r="AT238" s="146"/>
      <c r="AU238" s="146"/>
      <c r="AV238" s="146"/>
      <c r="AW238" s="146"/>
      <c r="AX238" s="138">
        <f t="shared" si="107"/>
        <v>0</v>
      </c>
      <c r="AY238" s="160"/>
      <c r="AZ238" s="146"/>
      <c r="BA238" s="146"/>
      <c r="BB238" s="146"/>
      <c r="BC238" s="146"/>
      <c r="BD238" s="138">
        <f t="shared" si="90"/>
        <v>0</v>
      </c>
      <c r="BE238" s="160"/>
      <c r="BF238" s="146"/>
      <c r="BG238" s="146"/>
      <c r="BH238" s="146"/>
      <c r="BI238" s="146"/>
      <c r="BJ238" s="138">
        <f t="shared" si="111"/>
        <v>0</v>
      </c>
      <c r="BK238" s="160"/>
      <c r="BL238" s="146"/>
      <c r="BM238" s="146"/>
      <c r="BN238" s="146"/>
      <c r="BO238" s="146"/>
      <c r="BP238" s="138">
        <f t="shared" si="91"/>
        <v>0</v>
      </c>
      <c r="BQ238" s="160"/>
      <c r="BR238" s="146"/>
      <c r="BS238" s="146"/>
      <c r="BT238" s="146"/>
      <c r="BU238" s="146"/>
      <c r="BV238" s="138">
        <f t="shared" si="112"/>
        <v>0</v>
      </c>
      <c r="BW238" s="160"/>
      <c r="BX238" s="146"/>
      <c r="BY238" s="146"/>
      <c r="BZ238" s="146"/>
      <c r="CA238" s="146"/>
      <c r="CB238" s="138">
        <f t="shared" si="92"/>
        <v>0</v>
      </c>
      <c r="CC238" s="160"/>
      <c r="CD238" s="146"/>
      <c r="CE238" s="146"/>
      <c r="CF238" s="146"/>
      <c r="CG238" s="146"/>
      <c r="CH238" s="138">
        <f t="shared" si="108"/>
        <v>0</v>
      </c>
      <c r="CI238" s="160"/>
      <c r="CJ238" s="146"/>
      <c r="CK238" s="146"/>
      <c r="CL238" s="146"/>
      <c r="CM238" s="146"/>
      <c r="CN238" s="138">
        <f t="shared" si="93"/>
        <v>0</v>
      </c>
      <c r="CO238" s="172"/>
      <c r="CP238" s="137"/>
      <c r="CQ238" s="137"/>
      <c r="CR238" s="137"/>
      <c r="CS238" s="137"/>
      <c r="CT238" s="138">
        <f t="shared" si="113"/>
        <v>0</v>
      </c>
      <c r="CU238" s="160"/>
      <c r="CV238" s="146"/>
      <c r="CW238" s="146"/>
      <c r="CX238" s="146"/>
      <c r="CY238" s="146"/>
      <c r="CZ238" s="138">
        <f t="shared" si="94"/>
        <v>0</v>
      </c>
      <c r="DA238" s="172">
        <f t="shared" si="95"/>
        <v>0</v>
      </c>
      <c r="DB238" s="137">
        <f t="shared" si="96"/>
        <v>0</v>
      </c>
      <c r="DC238" s="137">
        <f t="shared" si="97"/>
        <v>0</v>
      </c>
      <c r="DD238" s="137">
        <f t="shared" si="98"/>
        <v>0</v>
      </c>
      <c r="DE238" s="137">
        <f t="shared" si="99"/>
        <v>32000</v>
      </c>
      <c r="DF238" s="173">
        <f t="shared" si="100"/>
        <v>32000</v>
      </c>
      <c r="DG238" s="172">
        <f t="shared" si="101"/>
        <v>0</v>
      </c>
      <c r="DH238" s="137">
        <f t="shared" si="102"/>
        <v>0</v>
      </c>
      <c r="DI238" s="137">
        <f t="shared" si="103"/>
        <v>0</v>
      </c>
      <c r="DJ238" s="137">
        <f t="shared" si="104"/>
        <v>0</v>
      </c>
      <c r="DK238" s="137">
        <f t="shared" si="105"/>
        <v>0</v>
      </c>
      <c r="DL238" s="173">
        <f t="shared" si="115"/>
        <v>0</v>
      </c>
      <c r="DM238" s="140"/>
      <c r="DN238" s="220"/>
      <c r="DO238" s="220"/>
      <c r="DP238" s="220"/>
      <c r="DQ238" s="140"/>
      <c r="DR238" s="141"/>
      <c r="DS238" s="142"/>
      <c r="DT238" s="146"/>
      <c r="DU238" s="142"/>
      <c r="DV238" s="144"/>
      <c r="DW238" s="145"/>
      <c r="DX238" s="142"/>
      <c r="DY238" s="144"/>
      <c r="EA238" s="172"/>
      <c r="EB238" s="137"/>
      <c r="EC238" s="137"/>
      <c r="ED238" s="512"/>
      <c r="EE238" s="513"/>
      <c r="EG238" s="495"/>
      <c r="EH238" s="76"/>
      <c r="EI238" s="466"/>
      <c r="EJ238" s="76"/>
      <c r="EK238" s="500"/>
      <c r="EL238" s="81"/>
      <c r="EM238" s="76"/>
      <c r="EN238" s="76"/>
      <c r="EO238" s="76"/>
      <c r="EP238" s="496"/>
      <c r="EQ238" s="81"/>
      <c r="ER238" s="76"/>
      <c r="ES238" s="76"/>
      <c r="ET238" s="76"/>
      <c r="EU238" s="496"/>
    </row>
    <row r="239" spans="1:151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114"/>
        <v>11700</v>
      </c>
      <c r="O239" s="366"/>
      <c r="P239" s="174"/>
      <c r="Q239" s="174"/>
      <c r="R239" s="174"/>
      <c r="S239" s="174"/>
      <c r="T239" s="367">
        <f t="shared" si="106"/>
        <v>0</v>
      </c>
      <c r="U239" s="172"/>
      <c r="V239" s="137"/>
      <c r="W239" s="137"/>
      <c r="X239" s="137"/>
      <c r="Y239" s="137"/>
      <c r="Z239" s="138">
        <f t="shared" si="109"/>
        <v>0</v>
      </c>
      <c r="AA239" s="160"/>
      <c r="AB239" s="146"/>
      <c r="AC239" s="146"/>
      <c r="AD239" s="146"/>
      <c r="AE239" s="146"/>
      <c r="AF239" s="138">
        <f t="shared" si="110"/>
        <v>0</v>
      </c>
      <c r="AG239" s="160"/>
      <c r="AH239" s="146"/>
      <c r="AI239" s="146"/>
      <c r="AJ239" s="146"/>
      <c r="AK239" s="146">
        <v>56000</v>
      </c>
      <c r="AL239" s="138">
        <f t="shared" si="88"/>
        <v>56000</v>
      </c>
      <c r="AM239" s="160"/>
      <c r="AN239" s="146"/>
      <c r="AO239" s="146"/>
      <c r="AP239" s="146"/>
      <c r="AQ239" s="146"/>
      <c r="AR239" s="138">
        <f t="shared" si="89"/>
        <v>0</v>
      </c>
      <c r="AS239" s="205"/>
      <c r="AT239" s="146"/>
      <c r="AU239" s="146"/>
      <c r="AV239" s="146"/>
      <c r="AW239" s="146">
        <v>28000</v>
      </c>
      <c r="AX239" s="138">
        <f t="shared" si="107"/>
        <v>28000</v>
      </c>
      <c r="AY239" s="160"/>
      <c r="AZ239" s="146"/>
      <c r="BA239" s="146"/>
      <c r="BB239" s="146"/>
      <c r="BC239" s="146"/>
      <c r="BD239" s="138">
        <f t="shared" si="90"/>
        <v>0</v>
      </c>
      <c r="BE239" s="160"/>
      <c r="BF239" s="146"/>
      <c r="BG239" s="146"/>
      <c r="BH239" s="146"/>
      <c r="BI239" s="146"/>
      <c r="BJ239" s="138">
        <f t="shared" si="111"/>
        <v>0</v>
      </c>
      <c r="BK239" s="160"/>
      <c r="BL239" s="146"/>
      <c r="BM239" s="146"/>
      <c r="BN239" s="146"/>
      <c r="BO239" s="146"/>
      <c r="BP239" s="138">
        <f t="shared" si="91"/>
        <v>0</v>
      </c>
      <c r="BQ239" s="160"/>
      <c r="BR239" s="146"/>
      <c r="BS239" s="146"/>
      <c r="BT239" s="146"/>
      <c r="BU239" s="146"/>
      <c r="BV239" s="138">
        <f t="shared" si="112"/>
        <v>0</v>
      </c>
      <c r="BW239" s="160"/>
      <c r="BX239" s="146"/>
      <c r="BY239" s="146"/>
      <c r="BZ239" s="146"/>
      <c r="CA239" s="146"/>
      <c r="CB239" s="138">
        <f t="shared" si="92"/>
        <v>0</v>
      </c>
      <c r="CC239" s="160"/>
      <c r="CD239" s="146"/>
      <c r="CE239" s="146"/>
      <c r="CF239" s="146"/>
      <c r="CG239" s="146"/>
      <c r="CH239" s="138">
        <f t="shared" si="108"/>
        <v>0</v>
      </c>
      <c r="CI239" s="160"/>
      <c r="CJ239" s="146"/>
      <c r="CK239" s="146"/>
      <c r="CL239" s="146"/>
      <c r="CM239" s="146"/>
      <c r="CN239" s="138">
        <f t="shared" si="93"/>
        <v>0</v>
      </c>
      <c r="CO239" s="172"/>
      <c r="CP239" s="137"/>
      <c r="CQ239" s="137"/>
      <c r="CR239" s="137"/>
      <c r="CS239" s="137"/>
      <c r="CT239" s="138">
        <f t="shared" si="113"/>
        <v>0</v>
      </c>
      <c r="CU239" s="160"/>
      <c r="CV239" s="146"/>
      <c r="CW239" s="146"/>
      <c r="CX239" s="146"/>
      <c r="CY239" s="146"/>
      <c r="CZ239" s="138">
        <f t="shared" si="94"/>
        <v>0</v>
      </c>
      <c r="DA239" s="172">
        <f t="shared" si="95"/>
        <v>0</v>
      </c>
      <c r="DB239" s="137">
        <f t="shared" si="96"/>
        <v>11700</v>
      </c>
      <c r="DC239" s="137">
        <f t="shared" si="97"/>
        <v>0</v>
      </c>
      <c r="DD239" s="137">
        <f t="shared" si="98"/>
        <v>0</v>
      </c>
      <c r="DE239" s="137">
        <f t="shared" si="99"/>
        <v>84000</v>
      </c>
      <c r="DF239" s="173">
        <f t="shared" si="100"/>
        <v>95700</v>
      </c>
      <c r="DG239" s="172">
        <f t="shared" si="101"/>
        <v>0</v>
      </c>
      <c r="DH239" s="137">
        <f t="shared" si="102"/>
        <v>0</v>
      </c>
      <c r="DI239" s="137">
        <f t="shared" si="103"/>
        <v>0</v>
      </c>
      <c r="DJ239" s="137">
        <f t="shared" si="104"/>
        <v>0</v>
      </c>
      <c r="DK239" s="137">
        <f t="shared" si="105"/>
        <v>0</v>
      </c>
      <c r="DL239" s="173">
        <f t="shared" si="115"/>
        <v>0</v>
      </c>
      <c r="DM239" s="140"/>
      <c r="DN239" s="220"/>
      <c r="DO239" s="220"/>
      <c r="DP239" s="220"/>
      <c r="DQ239" s="140"/>
      <c r="DR239" s="141"/>
      <c r="DS239" s="142"/>
      <c r="DT239" s="146"/>
      <c r="DU239" s="142"/>
      <c r="DV239" s="144"/>
      <c r="DW239" s="145"/>
      <c r="DX239" s="142"/>
      <c r="DY239" s="144"/>
      <c r="EA239" s="172"/>
      <c r="EB239" s="137"/>
      <c r="EC239" s="137"/>
      <c r="ED239" s="512"/>
      <c r="EE239" s="513"/>
      <c r="EG239" s="495"/>
      <c r="EH239" s="76"/>
      <c r="EI239" s="466"/>
      <c r="EJ239" s="76"/>
      <c r="EK239" s="500"/>
      <c r="EL239" s="81"/>
      <c r="EM239" s="76"/>
      <c r="EN239" s="76"/>
      <c r="EO239" s="76"/>
      <c r="EP239" s="496"/>
      <c r="EQ239" s="81"/>
      <c r="ER239" s="76"/>
      <c r="ES239" s="76"/>
      <c r="ET239" s="76"/>
      <c r="EU239" s="496"/>
    </row>
    <row r="240" spans="1:151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114"/>
        <v>0</v>
      </c>
      <c r="O240" s="366"/>
      <c r="P240" s="174"/>
      <c r="Q240" s="174"/>
      <c r="R240" s="174"/>
      <c r="S240" s="174"/>
      <c r="T240" s="367">
        <f t="shared" si="106"/>
        <v>0</v>
      </c>
      <c r="U240" s="172"/>
      <c r="V240" s="137"/>
      <c r="W240" s="137"/>
      <c r="X240" s="137"/>
      <c r="Y240" s="137">
        <v>48000</v>
      </c>
      <c r="Z240" s="138">
        <f t="shared" si="109"/>
        <v>48000</v>
      </c>
      <c r="AA240" s="160"/>
      <c r="AB240" s="146"/>
      <c r="AC240" s="146"/>
      <c r="AD240" s="146"/>
      <c r="AE240" s="146"/>
      <c r="AF240" s="138">
        <f t="shared" si="110"/>
        <v>0</v>
      </c>
      <c r="AG240" s="160"/>
      <c r="AH240" s="146"/>
      <c r="AI240" s="146"/>
      <c r="AJ240" s="146"/>
      <c r="AK240" s="146"/>
      <c r="AL240" s="138">
        <f t="shared" si="88"/>
        <v>0</v>
      </c>
      <c r="AM240" s="160"/>
      <c r="AN240" s="146"/>
      <c r="AO240" s="146"/>
      <c r="AP240" s="146"/>
      <c r="AQ240" s="146"/>
      <c r="AR240" s="138">
        <f t="shared" si="89"/>
        <v>0</v>
      </c>
      <c r="AS240" s="205"/>
      <c r="AT240" s="146"/>
      <c r="AU240" s="146"/>
      <c r="AV240" s="146"/>
      <c r="AW240" s="146"/>
      <c r="AX240" s="138">
        <f t="shared" si="107"/>
        <v>0</v>
      </c>
      <c r="AY240" s="160"/>
      <c r="AZ240" s="146"/>
      <c r="BA240" s="146"/>
      <c r="BB240" s="146"/>
      <c r="BC240" s="146"/>
      <c r="BD240" s="138">
        <f t="shared" si="90"/>
        <v>0</v>
      </c>
      <c r="BE240" s="160"/>
      <c r="BF240" s="146"/>
      <c r="BG240" s="146"/>
      <c r="BH240" s="146"/>
      <c r="BI240" s="146"/>
      <c r="BJ240" s="138">
        <f t="shared" si="111"/>
        <v>0</v>
      </c>
      <c r="BK240" s="160"/>
      <c r="BL240" s="146"/>
      <c r="BM240" s="146"/>
      <c r="BN240" s="146"/>
      <c r="BO240" s="146"/>
      <c r="BP240" s="138">
        <f t="shared" si="91"/>
        <v>0</v>
      </c>
      <c r="BQ240" s="160"/>
      <c r="BR240" s="146"/>
      <c r="BS240" s="146"/>
      <c r="BT240" s="146"/>
      <c r="BU240" s="146"/>
      <c r="BV240" s="138">
        <f t="shared" si="112"/>
        <v>0</v>
      </c>
      <c r="BW240" s="160"/>
      <c r="BX240" s="146"/>
      <c r="BY240" s="146"/>
      <c r="BZ240" s="146"/>
      <c r="CA240" s="146"/>
      <c r="CB240" s="138">
        <f t="shared" si="92"/>
        <v>0</v>
      </c>
      <c r="CC240" s="160"/>
      <c r="CD240" s="146"/>
      <c r="CE240" s="146"/>
      <c r="CF240" s="146"/>
      <c r="CG240" s="146"/>
      <c r="CH240" s="138">
        <f t="shared" si="108"/>
        <v>0</v>
      </c>
      <c r="CI240" s="160"/>
      <c r="CJ240" s="146"/>
      <c r="CK240" s="146"/>
      <c r="CL240" s="146"/>
      <c r="CM240" s="146"/>
      <c r="CN240" s="138">
        <f t="shared" si="93"/>
        <v>0</v>
      </c>
      <c r="CO240" s="172"/>
      <c r="CP240" s="137"/>
      <c r="CQ240" s="137"/>
      <c r="CR240" s="137"/>
      <c r="CS240" s="137"/>
      <c r="CT240" s="138">
        <f t="shared" si="113"/>
        <v>0</v>
      </c>
      <c r="CU240" s="160"/>
      <c r="CV240" s="146"/>
      <c r="CW240" s="146"/>
      <c r="CX240" s="146"/>
      <c r="CY240" s="146"/>
      <c r="CZ240" s="138">
        <f t="shared" si="94"/>
        <v>0</v>
      </c>
      <c r="DA240" s="172">
        <f t="shared" si="95"/>
        <v>0</v>
      </c>
      <c r="DB240" s="137">
        <f t="shared" si="96"/>
        <v>0</v>
      </c>
      <c r="DC240" s="137">
        <f t="shared" si="97"/>
        <v>0</v>
      </c>
      <c r="DD240" s="137">
        <f t="shared" si="98"/>
        <v>0</v>
      </c>
      <c r="DE240" s="137">
        <f t="shared" si="99"/>
        <v>48000</v>
      </c>
      <c r="DF240" s="173">
        <f t="shared" si="100"/>
        <v>48000</v>
      </c>
      <c r="DG240" s="172">
        <f t="shared" si="101"/>
        <v>0</v>
      </c>
      <c r="DH240" s="137">
        <f t="shared" si="102"/>
        <v>0</v>
      </c>
      <c r="DI240" s="137">
        <f t="shared" si="103"/>
        <v>0</v>
      </c>
      <c r="DJ240" s="137">
        <f t="shared" si="104"/>
        <v>0</v>
      </c>
      <c r="DK240" s="137">
        <f t="shared" si="105"/>
        <v>0</v>
      </c>
      <c r="DL240" s="173">
        <f t="shared" si="115"/>
        <v>0</v>
      </c>
      <c r="DM240" s="140"/>
      <c r="DN240" s="220"/>
      <c r="DO240" s="220"/>
      <c r="DP240" s="220"/>
      <c r="DQ240" s="140"/>
      <c r="DR240" s="141"/>
      <c r="DS240" s="142"/>
      <c r="DT240" s="146"/>
      <c r="DU240" s="142"/>
      <c r="DV240" s="144"/>
      <c r="DW240" s="145"/>
      <c r="DX240" s="142"/>
      <c r="DY240" s="144"/>
      <c r="EA240" s="172"/>
      <c r="EB240" s="137"/>
      <c r="EC240" s="137"/>
      <c r="ED240" s="512"/>
      <c r="EE240" s="513"/>
      <c r="EG240" s="495"/>
      <c r="EH240" s="76"/>
      <c r="EI240" s="466"/>
      <c r="EJ240" s="76"/>
      <c r="EK240" s="500"/>
      <c r="EL240" s="81"/>
      <c r="EM240" s="76"/>
      <c r="EN240" s="76"/>
      <c r="EO240" s="76"/>
      <c r="EP240" s="496"/>
      <c r="EQ240" s="81"/>
      <c r="ER240" s="76"/>
      <c r="ES240" s="76"/>
      <c r="ET240" s="76"/>
      <c r="EU240" s="496"/>
    </row>
    <row r="241" spans="1:151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114"/>
        <v>11050</v>
      </c>
      <c r="O241" s="366"/>
      <c r="P241" s="174"/>
      <c r="Q241" s="174"/>
      <c r="R241" s="174"/>
      <c r="S241" s="174"/>
      <c r="T241" s="367">
        <f t="shared" si="106"/>
        <v>0</v>
      </c>
      <c r="U241" s="172"/>
      <c r="V241" s="137"/>
      <c r="W241" s="137"/>
      <c r="X241" s="137"/>
      <c r="Y241" s="137"/>
      <c r="Z241" s="138">
        <f t="shared" si="109"/>
        <v>0</v>
      </c>
      <c r="AA241" s="160"/>
      <c r="AB241" s="146"/>
      <c r="AC241" s="146"/>
      <c r="AD241" s="146"/>
      <c r="AE241" s="146"/>
      <c r="AF241" s="138">
        <f t="shared" si="110"/>
        <v>0</v>
      </c>
      <c r="AG241" s="160"/>
      <c r="AH241" s="146"/>
      <c r="AI241" s="146"/>
      <c r="AJ241" s="146"/>
      <c r="AK241" s="146">
        <v>225000</v>
      </c>
      <c r="AL241" s="138">
        <f t="shared" si="88"/>
        <v>225000</v>
      </c>
      <c r="AM241" s="160"/>
      <c r="AN241" s="146"/>
      <c r="AO241" s="146"/>
      <c r="AP241" s="146"/>
      <c r="AQ241" s="146"/>
      <c r="AR241" s="138">
        <f t="shared" si="89"/>
        <v>0</v>
      </c>
      <c r="AS241" s="205"/>
      <c r="AT241" s="146"/>
      <c r="AU241" s="146"/>
      <c r="AV241" s="146"/>
      <c r="AW241" s="146">
        <v>26000</v>
      </c>
      <c r="AX241" s="138">
        <f t="shared" si="107"/>
        <v>26000</v>
      </c>
      <c r="AY241" s="160"/>
      <c r="AZ241" s="146"/>
      <c r="BA241" s="146"/>
      <c r="BB241" s="146"/>
      <c r="BC241" s="146"/>
      <c r="BD241" s="138">
        <f t="shared" si="90"/>
        <v>0</v>
      </c>
      <c r="BE241" s="160"/>
      <c r="BF241" s="146"/>
      <c r="BG241" s="146"/>
      <c r="BH241" s="146"/>
      <c r="BI241" s="146"/>
      <c r="BJ241" s="138">
        <f t="shared" si="111"/>
        <v>0</v>
      </c>
      <c r="BK241" s="160"/>
      <c r="BL241" s="146"/>
      <c r="BM241" s="146"/>
      <c r="BN241" s="146"/>
      <c r="BO241" s="146"/>
      <c r="BP241" s="138">
        <f t="shared" si="91"/>
        <v>0</v>
      </c>
      <c r="BQ241" s="160"/>
      <c r="BR241" s="146"/>
      <c r="BS241" s="146"/>
      <c r="BT241" s="146"/>
      <c r="BU241" s="146"/>
      <c r="BV241" s="138">
        <f t="shared" si="112"/>
        <v>0</v>
      </c>
      <c r="BW241" s="160"/>
      <c r="BX241" s="146"/>
      <c r="BY241" s="146"/>
      <c r="BZ241" s="146"/>
      <c r="CA241" s="146"/>
      <c r="CB241" s="138">
        <f t="shared" si="92"/>
        <v>0</v>
      </c>
      <c r="CC241" s="160"/>
      <c r="CD241" s="146"/>
      <c r="CE241" s="146"/>
      <c r="CF241" s="146"/>
      <c r="CG241" s="146"/>
      <c r="CH241" s="138">
        <f t="shared" si="108"/>
        <v>0</v>
      </c>
      <c r="CI241" s="160"/>
      <c r="CJ241" s="146"/>
      <c r="CK241" s="146"/>
      <c r="CL241" s="146"/>
      <c r="CM241" s="146"/>
      <c r="CN241" s="138">
        <f t="shared" si="93"/>
        <v>0</v>
      </c>
      <c r="CO241" s="172"/>
      <c r="CP241" s="137"/>
      <c r="CQ241" s="137"/>
      <c r="CR241" s="137"/>
      <c r="CS241" s="137"/>
      <c r="CT241" s="138">
        <f t="shared" si="113"/>
        <v>0</v>
      </c>
      <c r="CU241" s="160"/>
      <c r="CV241" s="146"/>
      <c r="CW241" s="146"/>
      <c r="CX241" s="146"/>
      <c r="CY241" s="146"/>
      <c r="CZ241" s="138">
        <f t="shared" si="94"/>
        <v>0</v>
      </c>
      <c r="DA241" s="172">
        <f t="shared" si="95"/>
        <v>0</v>
      </c>
      <c r="DB241" s="137">
        <f t="shared" si="96"/>
        <v>11050</v>
      </c>
      <c r="DC241" s="137">
        <f t="shared" si="97"/>
        <v>0</v>
      </c>
      <c r="DD241" s="137">
        <f t="shared" si="98"/>
        <v>0</v>
      </c>
      <c r="DE241" s="137">
        <f t="shared" si="99"/>
        <v>251000</v>
      </c>
      <c r="DF241" s="173">
        <f t="shared" si="100"/>
        <v>262050</v>
      </c>
      <c r="DG241" s="172">
        <f t="shared" si="101"/>
        <v>0</v>
      </c>
      <c r="DH241" s="137">
        <f t="shared" si="102"/>
        <v>0</v>
      </c>
      <c r="DI241" s="137">
        <f t="shared" si="103"/>
        <v>0</v>
      </c>
      <c r="DJ241" s="137">
        <f t="shared" si="104"/>
        <v>0</v>
      </c>
      <c r="DK241" s="137">
        <f t="shared" si="105"/>
        <v>0</v>
      </c>
      <c r="DL241" s="173">
        <f t="shared" si="115"/>
        <v>0</v>
      </c>
      <c r="DM241" s="140"/>
      <c r="DN241" s="220"/>
      <c r="DO241" s="220"/>
      <c r="DP241" s="220"/>
      <c r="DQ241" s="140"/>
      <c r="DR241" s="141"/>
      <c r="DS241" s="142"/>
      <c r="DT241" s="146"/>
      <c r="DU241" s="142"/>
      <c r="DV241" s="144"/>
      <c r="DW241" s="145">
        <v>89077</v>
      </c>
      <c r="DX241" s="142" t="s">
        <v>5437</v>
      </c>
      <c r="DY241" s="144">
        <v>44823</v>
      </c>
      <c r="EA241" s="172"/>
      <c r="EB241" s="137"/>
      <c r="EC241" s="137"/>
      <c r="ED241" s="512"/>
      <c r="EE241" s="513"/>
      <c r="EG241" s="495"/>
      <c r="EH241" s="76"/>
      <c r="EI241" s="466"/>
      <c r="EJ241" s="76"/>
      <c r="EK241" s="500"/>
      <c r="EL241" s="81"/>
      <c r="EM241" s="76"/>
      <c r="EN241" s="76"/>
      <c r="EO241" s="76"/>
      <c r="EP241" s="496"/>
      <c r="EQ241" s="81"/>
      <c r="ER241" s="76"/>
      <c r="ES241" s="76"/>
      <c r="ET241" s="76"/>
      <c r="EU241" s="496"/>
    </row>
    <row r="242" spans="1:151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114"/>
        <v>3250</v>
      </c>
      <c r="O242" s="366"/>
      <c r="P242" s="174"/>
      <c r="Q242" s="174"/>
      <c r="R242" s="174"/>
      <c r="S242" s="174"/>
      <c r="T242" s="367">
        <f t="shared" si="106"/>
        <v>0</v>
      </c>
      <c r="U242" s="172"/>
      <c r="V242" s="137"/>
      <c r="W242" s="137"/>
      <c r="X242" s="137"/>
      <c r="Y242" s="137">
        <v>15200</v>
      </c>
      <c r="Z242" s="138">
        <f t="shared" si="109"/>
        <v>15200</v>
      </c>
      <c r="AA242" s="160"/>
      <c r="AB242" s="146"/>
      <c r="AC242" s="146"/>
      <c r="AD242" s="146"/>
      <c r="AE242" s="146"/>
      <c r="AF242" s="138">
        <f t="shared" si="110"/>
        <v>0</v>
      </c>
      <c r="AG242" s="160"/>
      <c r="AH242" s="146"/>
      <c r="AI242" s="146"/>
      <c r="AJ242" s="146"/>
      <c r="AK242" s="146">
        <v>19000</v>
      </c>
      <c r="AL242" s="138">
        <f t="shared" si="88"/>
        <v>19000</v>
      </c>
      <c r="AM242" s="160"/>
      <c r="AN242" s="146"/>
      <c r="AO242" s="146"/>
      <c r="AP242" s="146"/>
      <c r="AQ242" s="146"/>
      <c r="AR242" s="138">
        <f t="shared" si="89"/>
        <v>0</v>
      </c>
      <c r="AS242" s="205"/>
      <c r="AT242" s="146"/>
      <c r="AU242" s="146"/>
      <c r="AV242" s="146"/>
      <c r="AW242" s="146">
        <v>5000</v>
      </c>
      <c r="AX242" s="138">
        <f t="shared" si="107"/>
        <v>5000</v>
      </c>
      <c r="AY242" s="160"/>
      <c r="AZ242" s="146"/>
      <c r="BA242" s="146"/>
      <c r="BB242" s="146"/>
      <c r="BC242" s="146"/>
      <c r="BD242" s="138">
        <f t="shared" si="90"/>
        <v>0</v>
      </c>
      <c r="BE242" s="160"/>
      <c r="BF242" s="146"/>
      <c r="BG242" s="146"/>
      <c r="BH242" s="146"/>
      <c r="BI242" s="146"/>
      <c r="BJ242" s="138">
        <f t="shared" si="111"/>
        <v>0</v>
      </c>
      <c r="BK242" s="160"/>
      <c r="BL242" s="146"/>
      <c r="BM242" s="146"/>
      <c r="BN242" s="146"/>
      <c r="BO242" s="146"/>
      <c r="BP242" s="138">
        <f t="shared" si="91"/>
        <v>0</v>
      </c>
      <c r="BQ242" s="160"/>
      <c r="BR242" s="146"/>
      <c r="BS242" s="146"/>
      <c r="BT242" s="146"/>
      <c r="BU242" s="146"/>
      <c r="BV242" s="138">
        <f t="shared" si="112"/>
        <v>0</v>
      </c>
      <c r="BW242" s="160"/>
      <c r="BX242" s="146"/>
      <c r="BY242" s="146"/>
      <c r="BZ242" s="146"/>
      <c r="CA242" s="146"/>
      <c r="CB242" s="138">
        <f t="shared" si="92"/>
        <v>0</v>
      </c>
      <c r="CC242" s="160"/>
      <c r="CD242" s="146"/>
      <c r="CE242" s="146"/>
      <c r="CF242" s="146"/>
      <c r="CG242" s="146"/>
      <c r="CH242" s="138">
        <f t="shared" si="108"/>
        <v>0</v>
      </c>
      <c r="CI242" s="160"/>
      <c r="CJ242" s="146"/>
      <c r="CK242" s="146"/>
      <c r="CL242" s="146"/>
      <c r="CM242" s="146"/>
      <c r="CN242" s="138">
        <f t="shared" si="93"/>
        <v>0</v>
      </c>
      <c r="CO242" s="172"/>
      <c r="CP242" s="137"/>
      <c r="CQ242" s="137"/>
      <c r="CR242" s="137"/>
      <c r="CS242" s="137"/>
      <c r="CT242" s="138">
        <f t="shared" si="113"/>
        <v>0</v>
      </c>
      <c r="CU242" s="160"/>
      <c r="CV242" s="146"/>
      <c r="CW242" s="146"/>
      <c r="CX242" s="146"/>
      <c r="CY242" s="146"/>
      <c r="CZ242" s="138">
        <f t="shared" si="94"/>
        <v>0</v>
      </c>
      <c r="DA242" s="172">
        <f t="shared" si="95"/>
        <v>0</v>
      </c>
      <c r="DB242" s="137">
        <f t="shared" si="96"/>
        <v>3250</v>
      </c>
      <c r="DC242" s="137">
        <f t="shared" si="97"/>
        <v>0</v>
      </c>
      <c r="DD242" s="137">
        <f t="shared" si="98"/>
        <v>0</v>
      </c>
      <c r="DE242" s="137">
        <f t="shared" si="99"/>
        <v>39200</v>
      </c>
      <c r="DF242" s="173">
        <f t="shared" si="100"/>
        <v>42450</v>
      </c>
      <c r="DG242" s="172">
        <f t="shared" si="101"/>
        <v>0</v>
      </c>
      <c r="DH242" s="137">
        <f t="shared" si="102"/>
        <v>0</v>
      </c>
      <c r="DI242" s="137">
        <f t="shared" si="103"/>
        <v>0</v>
      </c>
      <c r="DJ242" s="137">
        <f t="shared" si="104"/>
        <v>0</v>
      </c>
      <c r="DK242" s="137">
        <f t="shared" si="105"/>
        <v>0</v>
      </c>
      <c r="DL242" s="173">
        <f t="shared" si="115"/>
        <v>0</v>
      </c>
      <c r="DM242" s="140"/>
      <c r="DN242" s="220"/>
      <c r="DO242" s="220"/>
      <c r="DP242" s="220"/>
      <c r="DQ242" s="140"/>
      <c r="DR242" s="141"/>
      <c r="DS242" s="142"/>
      <c r="DT242" s="146"/>
      <c r="DU242" s="142"/>
      <c r="DV242" s="144"/>
      <c r="DW242" s="145"/>
      <c r="DX242" s="142"/>
      <c r="DY242" s="144"/>
      <c r="EA242" s="172"/>
      <c r="EB242" s="137"/>
      <c r="EC242" s="137"/>
      <c r="ED242" s="512"/>
      <c r="EE242" s="513"/>
      <c r="EG242" s="495"/>
      <c r="EH242" s="76"/>
      <c r="EI242" s="466"/>
      <c r="EJ242" s="76"/>
      <c r="EK242" s="500"/>
      <c r="EL242" s="81"/>
      <c r="EM242" s="76"/>
      <c r="EN242" s="76"/>
      <c r="EO242" s="76"/>
      <c r="EP242" s="496"/>
      <c r="EQ242" s="81"/>
      <c r="ER242" s="76"/>
      <c r="ES242" s="76"/>
      <c r="ET242" s="76"/>
      <c r="EU242" s="496"/>
    </row>
    <row r="243" spans="1:151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114"/>
        <v>0</v>
      </c>
      <c r="O243" s="366"/>
      <c r="P243" s="174"/>
      <c r="Q243" s="174"/>
      <c r="R243" s="174"/>
      <c r="S243" s="174"/>
      <c r="T243" s="367">
        <f t="shared" si="106"/>
        <v>0</v>
      </c>
      <c r="U243" s="172"/>
      <c r="V243" s="137"/>
      <c r="W243" s="137"/>
      <c r="X243" s="137"/>
      <c r="Y243" s="137">
        <v>32000</v>
      </c>
      <c r="Z243" s="138">
        <f t="shared" si="109"/>
        <v>32000</v>
      </c>
      <c r="AA243" s="160"/>
      <c r="AB243" s="146"/>
      <c r="AC243" s="146"/>
      <c r="AD243" s="146"/>
      <c r="AE243" s="146"/>
      <c r="AF243" s="138">
        <f t="shared" si="110"/>
        <v>0</v>
      </c>
      <c r="AG243" s="160"/>
      <c r="AH243" s="146"/>
      <c r="AI243" s="146"/>
      <c r="AJ243" s="146"/>
      <c r="AK243" s="146"/>
      <c r="AL243" s="138">
        <f t="shared" si="88"/>
        <v>0</v>
      </c>
      <c r="AM243" s="160"/>
      <c r="AN243" s="146"/>
      <c r="AO243" s="146"/>
      <c r="AP243" s="146"/>
      <c r="AQ243" s="146"/>
      <c r="AR243" s="138">
        <f t="shared" si="89"/>
        <v>0</v>
      </c>
      <c r="AS243" s="205"/>
      <c r="AT243" s="146"/>
      <c r="AU243" s="146"/>
      <c r="AV243" s="146"/>
      <c r="AW243" s="146"/>
      <c r="AX243" s="138">
        <f t="shared" si="107"/>
        <v>0</v>
      </c>
      <c r="AY243" s="160"/>
      <c r="AZ243" s="146"/>
      <c r="BA243" s="146"/>
      <c r="BB243" s="146"/>
      <c r="BC243" s="146"/>
      <c r="BD243" s="138">
        <f t="shared" si="90"/>
        <v>0</v>
      </c>
      <c r="BE243" s="160"/>
      <c r="BF243" s="146"/>
      <c r="BG243" s="146"/>
      <c r="BH243" s="146"/>
      <c r="BI243" s="146"/>
      <c r="BJ243" s="138">
        <f t="shared" si="111"/>
        <v>0</v>
      </c>
      <c r="BK243" s="160"/>
      <c r="BL243" s="146"/>
      <c r="BM243" s="146"/>
      <c r="BN243" s="146"/>
      <c r="BO243" s="146"/>
      <c r="BP243" s="138">
        <f t="shared" si="91"/>
        <v>0</v>
      </c>
      <c r="BQ243" s="160"/>
      <c r="BR243" s="146"/>
      <c r="BS243" s="146"/>
      <c r="BT243" s="146"/>
      <c r="BU243" s="146"/>
      <c r="BV243" s="138">
        <f t="shared" si="112"/>
        <v>0</v>
      </c>
      <c r="BW243" s="160"/>
      <c r="BX243" s="146"/>
      <c r="BY243" s="146"/>
      <c r="BZ243" s="146"/>
      <c r="CA243" s="146"/>
      <c r="CB243" s="138">
        <f t="shared" si="92"/>
        <v>0</v>
      </c>
      <c r="CC243" s="160"/>
      <c r="CD243" s="146"/>
      <c r="CE243" s="146"/>
      <c r="CF243" s="146"/>
      <c r="CG243" s="146"/>
      <c r="CH243" s="138">
        <f t="shared" si="108"/>
        <v>0</v>
      </c>
      <c r="CI243" s="160"/>
      <c r="CJ243" s="146"/>
      <c r="CK243" s="146"/>
      <c r="CL243" s="146"/>
      <c r="CM243" s="146"/>
      <c r="CN243" s="138">
        <f t="shared" si="93"/>
        <v>0</v>
      </c>
      <c r="CO243" s="172"/>
      <c r="CP243" s="137"/>
      <c r="CQ243" s="137"/>
      <c r="CR243" s="137"/>
      <c r="CS243" s="137"/>
      <c r="CT243" s="138">
        <f t="shared" si="113"/>
        <v>0</v>
      </c>
      <c r="CU243" s="160"/>
      <c r="CV243" s="146"/>
      <c r="CW243" s="146"/>
      <c r="CX243" s="146"/>
      <c r="CY243" s="146"/>
      <c r="CZ243" s="138">
        <f t="shared" si="94"/>
        <v>0</v>
      </c>
      <c r="DA243" s="172">
        <f t="shared" si="95"/>
        <v>0</v>
      </c>
      <c r="DB243" s="137">
        <f t="shared" si="96"/>
        <v>0</v>
      </c>
      <c r="DC243" s="137">
        <f t="shared" si="97"/>
        <v>0</v>
      </c>
      <c r="DD243" s="137">
        <f t="shared" si="98"/>
        <v>0</v>
      </c>
      <c r="DE243" s="137">
        <f t="shared" si="99"/>
        <v>32000</v>
      </c>
      <c r="DF243" s="173">
        <f t="shared" si="100"/>
        <v>32000</v>
      </c>
      <c r="DG243" s="172">
        <f t="shared" si="101"/>
        <v>0</v>
      </c>
      <c r="DH243" s="137">
        <f t="shared" si="102"/>
        <v>0</v>
      </c>
      <c r="DI243" s="137">
        <f t="shared" si="103"/>
        <v>0</v>
      </c>
      <c r="DJ243" s="137">
        <f t="shared" si="104"/>
        <v>0</v>
      </c>
      <c r="DK243" s="137">
        <f t="shared" si="105"/>
        <v>0</v>
      </c>
      <c r="DL243" s="173">
        <f t="shared" si="115"/>
        <v>0</v>
      </c>
      <c r="DM243" s="140"/>
      <c r="DN243" s="220"/>
      <c r="DO243" s="220"/>
      <c r="DP243" s="220"/>
      <c r="DQ243" s="140"/>
      <c r="DR243" s="141"/>
      <c r="DS243" s="142"/>
      <c r="DT243" s="146"/>
      <c r="DU243" s="142"/>
      <c r="DV243" s="144"/>
      <c r="DW243" s="145"/>
      <c r="DX243" s="142"/>
      <c r="DY243" s="144"/>
      <c r="EA243" s="172"/>
      <c r="EB243" s="137"/>
      <c r="EC243" s="137"/>
      <c r="ED243" s="512"/>
      <c r="EE243" s="513"/>
      <c r="EG243" s="495"/>
      <c r="EH243" s="76"/>
      <c r="EI243" s="466"/>
      <c r="EJ243" s="76"/>
      <c r="EK243" s="500"/>
      <c r="EL243" s="81"/>
      <c r="EM243" s="76"/>
      <c r="EN243" s="76"/>
      <c r="EO243" s="76"/>
      <c r="EP243" s="496"/>
      <c r="EQ243" s="81"/>
      <c r="ER243" s="76"/>
      <c r="ES243" s="76"/>
      <c r="ET243" s="76"/>
      <c r="EU243" s="496"/>
    </row>
    <row r="244" spans="1:151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114"/>
        <v>35100</v>
      </c>
      <c r="O244" s="366"/>
      <c r="P244" s="174"/>
      <c r="Q244" s="174"/>
      <c r="R244" s="174"/>
      <c r="S244" s="174"/>
      <c r="T244" s="367">
        <f t="shared" si="106"/>
        <v>0</v>
      </c>
      <c r="U244" s="172"/>
      <c r="V244" s="137"/>
      <c r="W244" s="137"/>
      <c r="X244" s="137"/>
      <c r="Y244" s="137"/>
      <c r="Z244" s="138">
        <f t="shared" si="109"/>
        <v>0</v>
      </c>
      <c r="AA244" s="160"/>
      <c r="AB244" s="146"/>
      <c r="AC244" s="146"/>
      <c r="AD244" s="146"/>
      <c r="AE244" s="146"/>
      <c r="AF244" s="138">
        <f t="shared" si="110"/>
        <v>0</v>
      </c>
      <c r="AG244" s="160"/>
      <c r="AH244" s="146"/>
      <c r="AI244" s="146"/>
      <c r="AJ244" s="146"/>
      <c r="AK244" s="146">
        <v>165000</v>
      </c>
      <c r="AL244" s="138">
        <f t="shared" si="88"/>
        <v>165000</v>
      </c>
      <c r="AM244" s="160"/>
      <c r="AN244" s="146"/>
      <c r="AO244" s="146"/>
      <c r="AP244" s="146"/>
      <c r="AQ244" s="146"/>
      <c r="AR244" s="138">
        <f t="shared" si="89"/>
        <v>0</v>
      </c>
      <c r="AS244" s="205"/>
      <c r="AT244" s="146"/>
      <c r="AU244" s="146"/>
      <c r="AV244" s="146"/>
      <c r="AW244" s="146">
        <v>74000</v>
      </c>
      <c r="AX244" s="138">
        <f t="shared" si="107"/>
        <v>74000</v>
      </c>
      <c r="AY244" s="160"/>
      <c r="AZ244" s="146"/>
      <c r="BA244" s="146"/>
      <c r="BB244" s="146"/>
      <c r="BC244" s="146"/>
      <c r="BD244" s="138">
        <f t="shared" si="90"/>
        <v>0</v>
      </c>
      <c r="BE244" s="160"/>
      <c r="BF244" s="146"/>
      <c r="BG244" s="146"/>
      <c r="BH244" s="146"/>
      <c r="BI244" s="146"/>
      <c r="BJ244" s="138">
        <f t="shared" si="111"/>
        <v>0</v>
      </c>
      <c r="BK244" s="160"/>
      <c r="BL244" s="146"/>
      <c r="BM244" s="146"/>
      <c r="BN244" s="146"/>
      <c r="BO244" s="146"/>
      <c r="BP244" s="138">
        <f t="shared" si="91"/>
        <v>0</v>
      </c>
      <c r="BQ244" s="160"/>
      <c r="BR244" s="146"/>
      <c r="BS244" s="146"/>
      <c r="BT244" s="146"/>
      <c r="BU244" s="146"/>
      <c r="BV244" s="138">
        <f t="shared" si="112"/>
        <v>0</v>
      </c>
      <c r="BW244" s="160"/>
      <c r="BX244" s="146"/>
      <c r="BY244" s="146"/>
      <c r="BZ244" s="146"/>
      <c r="CA244" s="146"/>
      <c r="CB244" s="138">
        <f t="shared" si="92"/>
        <v>0</v>
      </c>
      <c r="CC244" s="160"/>
      <c r="CD244" s="146"/>
      <c r="CE244" s="146"/>
      <c r="CF244" s="146"/>
      <c r="CG244" s="146"/>
      <c r="CH244" s="138">
        <f t="shared" si="108"/>
        <v>0</v>
      </c>
      <c r="CI244" s="160"/>
      <c r="CJ244" s="146"/>
      <c r="CK244" s="146"/>
      <c r="CL244" s="146"/>
      <c r="CM244" s="146"/>
      <c r="CN244" s="138">
        <f t="shared" si="93"/>
        <v>0</v>
      </c>
      <c r="CO244" s="172"/>
      <c r="CP244" s="137"/>
      <c r="CQ244" s="137"/>
      <c r="CR244" s="137"/>
      <c r="CS244" s="137"/>
      <c r="CT244" s="138">
        <f t="shared" si="113"/>
        <v>0</v>
      </c>
      <c r="CU244" s="160"/>
      <c r="CV244" s="146"/>
      <c r="CW244" s="146"/>
      <c r="CX244" s="146"/>
      <c r="CY244" s="146"/>
      <c r="CZ244" s="138">
        <f t="shared" si="94"/>
        <v>0</v>
      </c>
      <c r="DA244" s="172">
        <f t="shared" si="95"/>
        <v>0</v>
      </c>
      <c r="DB244" s="137">
        <f t="shared" si="96"/>
        <v>35100</v>
      </c>
      <c r="DC244" s="137">
        <f t="shared" si="97"/>
        <v>0</v>
      </c>
      <c r="DD244" s="137">
        <f t="shared" si="98"/>
        <v>0</v>
      </c>
      <c r="DE244" s="137">
        <f t="shared" si="99"/>
        <v>239000</v>
      </c>
      <c r="DF244" s="173">
        <f t="shared" si="100"/>
        <v>274100</v>
      </c>
      <c r="DG244" s="172">
        <f t="shared" si="101"/>
        <v>0</v>
      </c>
      <c r="DH244" s="137">
        <f t="shared" si="102"/>
        <v>0</v>
      </c>
      <c r="DI244" s="137">
        <f t="shared" si="103"/>
        <v>0</v>
      </c>
      <c r="DJ244" s="137">
        <f t="shared" si="104"/>
        <v>0</v>
      </c>
      <c r="DK244" s="137">
        <f t="shared" si="105"/>
        <v>0</v>
      </c>
      <c r="DL244" s="173">
        <f t="shared" si="115"/>
        <v>0</v>
      </c>
      <c r="DM244" s="140"/>
      <c r="DN244" s="220"/>
      <c r="DO244" s="220"/>
      <c r="DP244" s="220"/>
      <c r="DQ244" s="140"/>
      <c r="DR244" s="141"/>
      <c r="DS244" s="142"/>
      <c r="DT244" s="146"/>
      <c r="DU244" s="142"/>
      <c r="DV244" s="144"/>
      <c r="DW244" s="145">
        <v>53499</v>
      </c>
      <c r="DX244" s="142" t="s">
        <v>4903</v>
      </c>
      <c r="DY244" s="144">
        <v>44600</v>
      </c>
      <c r="EA244" s="172"/>
      <c r="EB244" s="137"/>
      <c r="EC244" s="137"/>
      <c r="ED244" s="512"/>
      <c r="EE244" s="513"/>
      <c r="EG244" s="495"/>
      <c r="EH244" s="76"/>
      <c r="EI244" s="466"/>
      <c r="EJ244" s="76"/>
      <c r="EK244" s="500"/>
      <c r="EL244" s="81"/>
      <c r="EM244" s="76"/>
      <c r="EN244" s="76"/>
      <c r="EO244" s="76"/>
      <c r="EP244" s="496"/>
      <c r="EQ244" s="81"/>
      <c r="ER244" s="76"/>
      <c r="ES244" s="76"/>
      <c r="ET244" s="76"/>
      <c r="EU244" s="496"/>
    </row>
    <row r="245" spans="1:151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114"/>
        <v>0</v>
      </c>
      <c r="O245" s="366"/>
      <c r="P245" s="174"/>
      <c r="Q245" s="174"/>
      <c r="R245" s="174"/>
      <c r="S245" s="174"/>
      <c r="T245" s="367">
        <f t="shared" si="106"/>
        <v>0</v>
      </c>
      <c r="U245" s="172"/>
      <c r="V245" s="137"/>
      <c r="W245" s="137"/>
      <c r="X245" s="137"/>
      <c r="Y245" s="137"/>
      <c r="Z245" s="138">
        <f t="shared" si="109"/>
        <v>0</v>
      </c>
      <c r="AA245" s="160"/>
      <c r="AB245" s="146"/>
      <c r="AC245" s="146"/>
      <c r="AD245" s="146"/>
      <c r="AE245" s="146"/>
      <c r="AF245" s="138">
        <f t="shared" si="110"/>
        <v>0</v>
      </c>
      <c r="AG245" s="160"/>
      <c r="AH245" s="146"/>
      <c r="AI245" s="146"/>
      <c r="AJ245" s="146"/>
      <c r="AK245" s="146"/>
      <c r="AL245" s="138">
        <f t="shared" si="88"/>
        <v>0</v>
      </c>
      <c r="AM245" s="160"/>
      <c r="AN245" s="146"/>
      <c r="AO245" s="146"/>
      <c r="AP245" s="146"/>
      <c r="AQ245" s="146"/>
      <c r="AR245" s="138">
        <f t="shared" si="89"/>
        <v>0</v>
      </c>
      <c r="AS245" s="205"/>
      <c r="AT245" s="146"/>
      <c r="AU245" s="146"/>
      <c r="AV245" s="146"/>
      <c r="AW245" s="146"/>
      <c r="AX245" s="138">
        <f t="shared" si="107"/>
        <v>0</v>
      </c>
      <c r="AY245" s="160"/>
      <c r="AZ245" s="146"/>
      <c r="BA245" s="146"/>
      <c r="BB245" s="146"/>
      <c r="BC245" s="146"/>
      <c r="BD245" s="138">
        <f t="shared" si="90"/>
        <v>0</v>
      </c>
      <c r="BE245" s="160"/>
      <c r="BF245" s="146"/>
      <c r="BG245" s="146"/>
      <c r="BH245" s="146"/>
      <c r="BI245" s="146"/>
      <c r="BJ245" s="138">
        <f t="shared" si="111"/>
        <v>0</v>
      </c>
      <c r="BK245" s="160"/>
      <c r="BL245" s="146"/>
      <c r="BM245" s="146"/>
      <c r="BN245" s="146"/>
      <c r="BO245" s="146"/>
      <c r="BP245" s="138">
        <f t="shared" si="91"/>
        <v>0</v>
      </c>
      <c r="BQ245" s="160"/>
      <c r="BR245" s="146"/>
      <c r="BS245" s="146"/>
      <c r="BT245" s="146"/>
      <c r="BU245" s="146"/>
      <c r="BV245" s="138">
        <f t="shared" si="112"/>
        <v>0</v>
      </c>
      <c r="BW245" s="160"/>
      <c r="BX245" s="146"/>
      <c r="BY245" s="146"/>
      <c r="BZ245" s="146"/>
      <c r="CA245" s="146"/>
      <c r="CB245" s="138">
        <f t="shared" si="92"/>
        <v>0</v>
      </c>
      <c r="CC245" s="160"/>
      <c r="CD245" s="146"/>
      <c r="CE245" s="146"/>
      <c r="CF245" s="146"/>
      <c r="CG245" s="146"/>
      <c r="CH245" s="138">
        <f t="shared" si="108"/>
        <v>0</v>
      </c>
      <c r="CI245" s="160"/>
      <c r="CJ245" s="146"/>
      <c r="CK245" s="146"/>
      <c r="CL245" s="146"/>
      <c r="CM245" s="146"/>
      <c r="CN245" s="138">
        <f t="shared" si="93"/>
        <v>0</v>
      </c>
      <c r="CO245" s="172"/>
      <c r="CP245" s="137"/>
      <c r="CQ245" s="137"/>
      <c r="CR245" s="137"/>
      <c r="CS245" s="137"/>
      <c r="CT245" s="138">
        <f t="shared" si="113"/>
        <v>0</v>
      </c>
      <c r="CU245" s="160"/>
      <c r="CV245" s="146"/>
      <c r="CW245" s="146"/>
      <c r="CX245" s="146"/>
      <c r="CY245" s="146"/>
      <c r="CZ245" s="138">
        <f t="shared" si="94"/>
        <v>0</v>
      </c>
      <c r="DA245" s="172">
        <f t="shared" si="95"/>
        <v>0</v>
      </c>
      <c r="DB245" s="137">
        <f t="shared" si="96"/>
        <v>0</v>
      </c>
      <c r="DC245" s="137">
        <f t="shared" si="97"/>
        <v>0</v>
      </c>
      <c r="DD245" s="137">
        <f t="shared" si="98"/>
        <v>0</v>
      </c>
      <c r="DE245" s="137">
        <f t="shared" si="99"/>
        <v>0</v>
      </c>
      <c r="DF245" s="173">
        <f t="shared" si="100"/>
        <v>0</v>
      </c>
      <c r="DG245" s="172">
        <f t="shared" si="101"/>
        <v>0</v>
      </c>
      <c r="DH245" s="137">
        <f t="shared" si="102"/>
        <v>0</v>
      </c>
      <c r="DI245" s="137">
        <f t="shared" si="103"/>
        <v>0</v>
      </c>
      <c r="DJ245" s="137">
        <f t="shared" si="104"/>
        <v>0</v>
      </c>
      <c r="DK245" s="137">
        <f t="shared" si="105"/>
        <v>0</v>
      </c>
      <c r="DL245" s="173">
        <f t="shared" si="115"/>
        <v>0</v>
      </c>
      <c r="DM245" s="140"/>
      <c r="DN245" s="220"/>
      <c r="DO245" s="220"/>
      <c r="DP245" s="220"/>
      <c r="DQ245" s="140"/>
      <c r="DR245" s="141"/>
      <c r="DS245" s="142"/>
      <c r="DT245" s="146"/>
      <c r="DU245" s="142"/>
      <c r="DV245" s="144"/>
      <c r="DW245" s="145"/>
      <c r="DX245" s="142"/>
      <c r="DY245" s="144"/>
      <c r="EA245" s="172"/>
      <c r="EB245" s="137"/>
      <c r="EC245" s="137"/>
      <c r="ED245" s="512"/>
      <c r="EE245" s="513"/>
      <c r="EG245" s="495"/>
      <c r="EH245" s="76"/>
      <c r="EI245" s="466"/>
      <c r="EJ245" s="76"/>
      <c r="EK245" s="500"/>
      <c r="EL245" s="81"/>
      <c r="EM245" s="76"/>
      <c r="EN245" s="76"/>
      <c r="EO245" s="76"/>
      <c r="EP245" s="496"/>
      <c r="EQ245" s="81"/>
      <c r="ER245" s="76"/>
      <c r="ES245" s="76"/>
      <c r="ET245" s="76"/>
      <c r="EU245" s="496"/>
    </row>
    <row r="246" spans="1:151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114"/>
        <v>0</v>
      </c>
      <c r="O246" s="366"/>
      <c r="P246" s="174"/>
      <c r="Q246" s="174"/>
      <c r="R246" s="174"/>
      <c r="S246" s="174"/>
      <c r="T246" s="367">
        <f t="shared" si="106"/>
        <v>0</v>
      </c>
      <c r="U246" s="172"/>
      <c r="V246" s="137"/>
      <c r="W246" s="137"/>
      <c r="X246" s="137"/>
      <c r="Y246" s="137">
        <v>80000</v>
      </c>
      <c r="Z246" s="138">
        <f t="shared" si="109"/>
        <v>80000</v>
      </c>
      <c r="AA246" s="160"/>
      <c r="AB246" s="146"/>
      <c r="AC246" s="146"/>
      <c r="AD246" s="146"/>
      <c r="AE246" s="146"/>
      <c r="AF246" s="138">
        <f t="shared" si="110"/>
        <v>0</v>
      </c>
      <c r="AG246" s="160"/>
      <c r="AH246" s="146"/>
      <c r="AI246" s="146"/>
      <c r="AJ246" s="146"/>
      <c r="AK246" s="146"/>
      <c r="AL246" s="138">
        <f t="shared" si="88"/>
        <v>0</v>
      </c>
      <c r="AM246" s="160"/>
      <c r="AN246" s="146"/>
      <c r="AO246" s="146"/>
      <c r="AP246" s="146"/>
      <c r="AQ246" s="146"/>
      <c r="AR246" s="138">
        <f t="shared" si="89"/>
        <v>0</v>
      </c>
      <c r="AS246" s="205"/>
      <c r="AT246" s="146"/>
      <c r="AU246" s="146"/>
      <c r="AV246" s="146"/>
      <c r="AW246" s="146"/>
      <c r="AX246" s="138">
        <f t="shared" si="107"/>
        <v>0</v>
      </c>
      <c r="AY246" s="160"/>
      <c r="AZ246" s="146"/>
      <c r="BA246" s="146"/>
      <c r="BB246" s="146"/>
      <c r="BC246" s="146"/>
      <c r="BD246" s="138">
        <f t="shared" si="90"/>
        <v>0</v>
      </c>
      <c r="BE246" s="160"/>
      <c r="BF246" s="146"/>
      <c r="BG246" s="146"/>
      <c r="BH246" s="146"/>
      <c r="BI246" s="146"/>
      <c r="BJ246" s="138">
        <f t="shared" si="111"/>
        <v>0</v>
      </c>
      <c r="BK246" s="160"/>
      <c r="BL246" s="146"/>
      <c r="BM246" s="146"/>
      <c r="BN246" s="146"/>
      <c r="BO246" s="146"/>
      <c r="BP246" s="138">
        <f t="shared" si="91"/>
        <v>0</v>
      </c>
      <c r="BQ246" s="160"/>
      <c r="BR246" s="146"/>
      <c r="BS246" s="146"/>
      <c r="BT246" s="146"/>
      <c r="BU246" s="146"/>
      <c r="BV246" s="138">
        <f t="shared" si="112"/>
        <v>0</v>
      </c>
      <c r="BW246" s="160"/>
      <c r="BX246" s="146"/>
      <c r="BY246" s="146"/>
      <c r="BZ246" s="146"/>
      <c r="CA246" s="146"/>
      <c r="CB246" s="138">
        <f t="shared" si="92"/>
        <v>0</v>
      </c>
      <c r="CC246" s="160"/>
      <c r="CD246" s="146"/>
      <c r="CE246" s="146"/>
      <c r="CF246" s="146"/>
      <c r="CG246" s="146"/>
      <c r="CH246" s="138">
        <f t="shared" si="108"/>
        <v>0</v>
      </c>
      <c r="CI246" s="160"/>
      <c r="CJ246" s="146"/>
      <c r="CK246" s="146"/>
      <c r="CL246" s="146"/>
      <c r="CM246" s="146"/>
      <c r="CN246" s="138">
        <f t="shared" si="93"/>
        <v>0</v>
      </c>
      <c r="CO246" s="172"/>
      <c r="CP246" s="137"/>
      <c r="CQ246" s="137"/>
      <c r="CR246" s="137"/>
      <c r="CS246" s="137"/>
      <c r="CT246" s="138">
        <f t="shared" si="113"/>
        <v>0</v>
      </c>
      <c r="CU246" s="160"/>
      <c r="CV246" s="146"/>
      <c r="CW246" s="146"/>
      <c r="CX246" s="146"/>
      <c r="CY246" s="146"/>
      <c r="CZ246" s="138">
        <f t="shared" si="94"/>
        <v>0</v>
      </c>
      <c r="DA246" s="172">
        <f t="shared" si="95"/>
        <v>0</v>
      </c>
      <c r="DB246" s="137">
        <f t="shared" si="96"/>
        <v>0</v>
      </c>
      <c r="DC246" s="137">
        <f t="shared" si="97"/>
        <v>0</v>
      </c>
      <c r="DD246" s="137">
        <f t="shared" si="98"/>
        <v>0</v>
      </c>
      <c r="DE246" s="137">
        <f t="shared" si="99"/>
        <v>80000</v>
      </c>
      <c r="DF246" s="173">
        <f t="shared" si="100"/>
        <v>80000</v>
      </c>
      <c r="DG246" s="172">
        <f t="shared" si="101"/>
        <v>0</v>
      </c>
      <c r="DH246" s="137">
        <f t="shared" si="102"/>
        <v>0</v>
      </c>
      <c r="DI246" s="137">
        <f t="shared" si="103"/>
        <v>0</v>
      </c>
      <c r="DJ246" s="137">
        <f t="shared" si="104"/>
        <v>0</v>
      </c>
      <c r="DK246" s="137">
        <f t="shared" si="105"/>
        <v>0</v>
      </c>
      <c r="DL246" s="173">
        <f t="shared" si="115"/>
        <v>0</v>
      </c>
      <c r="DM246" s="140"/>
      <c r="DN246" s="220"/>
      <c r="DO246" s="220"/>
      <c r="DP246" s="220"/>
      <c r="DQ246" s="140"/>
      <c r="DR246" s="141"/>
      <c r="DS246" s="142"/>
      <c r="DT246" s="146"/>
      <c r="DU246" s="142"/>
      <c r="DV246" s="144"/>
      <c r="DW246" s="145">
        <v>75995</v>
      </c>
      <c r="DX246" s="142" t="s">
        <v>5501</v>
      </c>
      <c r="DY246" s="144">
        <v>44750</v>
      </c>
      <c r="EA246" s="172"/>
      <c r="EB246" s="137"/>
      <c r="EC246" s="137"/>
      <c r="ED246" s="512"/>
      <c r="EE246" s="513"/>
      <c r="EG246" s="495"/>
      <c r="EH246" s="76"/>
      <c r="EI246" s="466"/>
      <c r="EJ246" s="76"/>
      <c r="EK246" s="500"/>
      <c r="EL246" s="81"/>
      <c r="EM246" s="76"/>
      <c r="EN246" s="76"/>
      <c r="EO246" s="76"/>
      <c r="EP246" s="496"/>
      <c r="EQ246" s="81"/>
      <c r="ER246" s="76"/>
      <c r="ES246" s="76"/>
      <c r="ET246" s="76"/>
      <c r="EU246" s="496"/>
    </row>
    <row r="247" spans="1:151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114"/>
        <v>0</v>
      </c>
      <c r="O247" s="366"/>
      <c r="P247" s="174"/>
      <c r="Q247" s="174"/>
      <c r="R247" s="174"/>
      <c r="S247" s="174"/>
      <c r="T247" s="367">
        <f t="shared" si="106"/>
        <v>0</v>
      </c>
      <c r="U247" s="172"/>
      <c r="V247" s="137"/>
      <c r="W247" s="137"/>
      <c r="X247" s="137"/>
      <c r="Y247" s="137">
        <v>162400</v>
      </c>
      <c r="Z247" s="138">
        <f t="shared" si="109"/>
        <v>162400</v>
      </c>
      <c r="AA247" s="160"/>
      <c r="AB247" s="146"/>
      <c r="AC247" s="146"/>
      <c r="AD247" s="146"/>
      <c r="AE247" s="146"/>
      <c r="AF247" s="138">
        <f t="shared" si="110"/>
        <v>0</v>
      </c>
      <c r="AG247" s="160"/>
      <c r="AH247" s="146"/>
      <c r="AI247" s="146"/>
      <c r="AJ247" s="146"/>
      <c r="AK247" s="146"/>
      <c r="AL247" s="138">
        <f t="shared" si="88"/>
        <v>0</v>
      </c>
      <c r="AM247" s="160"/>
      <c r="AN247" s="146"/>
      <c r="AO247" s="146"/>
      <c r="AP247" s="146"/>
      <c r="AQ247" s="146"/>
      <c r="AR247" s="138">
        <f t="shared" si="89"/>
        <v>0</v>
      </c>
      <c r="AS247" s="205"/>
      <c r="AT247" s="146"/>
      <c r="AU247" s="146"/>
      <c r="AV247" s="146"/>
      <c r="AW247" s="146"/>
      <c r="AX247" s="138">
        <f t="shared" si="107"/>
        <v>0</v>
      </c>
      <c r="AY247" s="160"/>
      <c r="AZ247" s="146"/>
      <c r="BA247" s="146"/>
      <c r="BB247" s="146"/>
      <c r="BC247" s="146"/>
      <c r="BD247" s="138">
        <f t="shared" si="90"/>
        <v>0</v>
      </c>
      <c r="BE247" s="160"/>
      <c r="BF247" s="146"/>
      <c r="BG247" s="146"/>
      <c r="BH247" s="146"/>
      <c r="BI247" s="146"/>
      <c r="BJ247" s="138">
        <f t="shared" si="111"/>
        <v>0</v>
      </c>
      <c r="BK247" s="160"/>
      <c r="BL247" s="146"/>
      <c r="BM247" s="146"/>
      <c r="BN247" s="146"/>
      <c r="BO247" s="146"/>
      <c r="BP247" s="138">
        <f t="shared" si="91"/>
        <v>0</v>
      </c>
      <c r="BQ247" s="160"/>
      <c r="BR247" s="146"/>
      <c r="BS247" s="146"/>
      <c r="BT247" s="146"/>
      <c r="BU247" s="146"/>
      <c r="BV247" s="138">
        <f t="shared" si="112"/>
        <v>0</v>
      </c>
      <c r="BW247" s="160"/>
      <c r="BX247" s="146"/>
      <c r="BY247" s="146"/>
      <c r="BZ247" s="146"/>
      <c r="CA247" s="146"/>
      <c r="CB247" s="138">
        <f t="shared" si="92"/>
        <v>0</v>
      </c>
      <c r="CC247" s="160"/>
      <c r="CD247" s="146"/>
      <c r="CE247" s="146"/>
      <c r="CF247" s="146"/>
      <c r="CG247" s="146"/>
      <c r="CH247" s="138">
        <f t="shared" si="108"/>
        <v>0</v>
      </c>
      <c r="CI247" s="160"/>
      <c r="CJ247" s="146"/>
      <c r="CK247" s="146"/>
      <c r="CL247" s="146"/>
      <c r="CM247" s="146"/>
      <c r="CN247" s="138">
        <f t="shared" si="93"/>
        <v>0</v>
      </c>
      <c r="CO247" s="172"/>
      <c r="CP247" s="137"/>
      <c r="CQ247" s="137"/>
      <c r="CR247" s="137"/>
      <c r="CS247" s="137"/>
      <c r="CT247" s="138">
        <f t="shared" si="113"/>
        <v>0</v>
      </c>
      <c r="CU247" s="160"/>
      <c r="CV247" s="146"/>
      <c r="CW247" s="146"/>
      <c r="CX247" s="146"/>
      <c r="CY247" s="146"/>
      <c r="CZ247" s="138">
        <f t="shared" si="94"/>
        <v>0</v>
      </c>
      <c r="DA247" s="172">
        <f t="shared" si="95"/>
        <v>0</v>
      </c>
      <c r="DB247" s="137">
        <f t="shared" si="96"/>
        <v>0</v>
      </c>
      <c r="DC247" s="137">
        <f t="shared" si="97"/>
        <v>0</v>
      </c>
      <c r="DD247" s="137">
        <f t="shared" si="98"/>
        <v>0</v>
      </c>
      <c r="DE247" s="137">
        <f t="shared" si="99"/>
        <v>162400</v>
      </c>
      <c r="DF247" s="173">
        <f t="shared" si="100"/>
        <v>162400</v>
      </c>
      <c r="DG247" s="172">
        <f t="shared" si="101"/>
        <v>0</v>
      </c>
      <c r="DH247" s="137">
        <f t="shared" si="102"/>
        <v>0</v>
      </c>
      <c r="DI247" s="137">
        <f t="shared" si="103"/>
        <v>0</v>
      </c>
      <c r="DJ247" s="137">
        <f t="shared" si="104"/>
        <v>0</v>
      </c>
      <c r="DK247" s="137">
        <f t="shared" si="105"/>
        <v>0</v>
      </c>
      <c r="DL247" s="173">
        <f t="shared" si="115"/>
        <v>0</v>
      </c>
      <c r="DM247" s="140"/>
      <c r="DN247" s="220"/>
      <c r="DO247" s="220"/>
      <c r="DP247" s="220"/>
      <c r="DQ247" s="140"/>
      <c r="DR247" s="141"/>
      <c r="DS247" s="142"/>
      <c r="DT247" s="146"/>
      <c r="DU247" s="142"/>
      <c r="DV247" s="144"/>
      <c r="DW247" s="145"/>
      <c r="DX247" s="142"/>
      <c r="DY247" s="144"/>
      <c r="EA247" s="172"/>
      <c r="EB247" s="137"/>
      <c r="EC247" s="137"/>
      <c r="ED247" s="512"/>
      <c r="EE247" s="513"/>
      <c r="EG247" s="495"/>
      <c r="EH247" s="76"/>
      <c r="EI247" s="466"/>
      <c r="EJ247" s="76"/>
      <c r="EK247" s="500"/>
      <c r="EL247" s="81"/>
      <c r="EM247" s="76"/>
      <c r="EN247" s="76"/>
      <c r="EO247" s="76"/>
      <c r="EP247" s="496"/>
      <c r="EQ247" s="81"/>
      <c r="ER247" s="76"/>
      <c r="ES247" s="76"/>
      <c r="ET247" s="76"/>
      <c r="EU247" s="496"/>
    </row>
    <row r="248" spans="1:151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114"/>
        <v>0</v>
      </c>
      <c r="O248" s="366"/>
      <c r="P248" s="174"/>
      <c r="Q248" s="174"/>
      <c r="R248" s="174"/>
      <c r="S248" s="174"/>
      <c r="T248" s="367">
        <f t="shared" si="106"/>
        <v>0</v>
      </c>
      <c r="U248" s="172"/>
      <c r="V248" s="137"/>
      <c r="W248" s="137"/>
      <c r="X248" s="137"/>
      <c r="Y248" s="137">
        <v>67200</v>
      </c>
      <c r="Z248" s="138">
        <f t="shared" si="109"/>
        <v>67200</v>
      </c>
      <c r="AA248" s="160"/>
      <c r="AB248" s="146"/>
      <c r="AC248" s="146"/>
      <c r="AD248" s="146"/>
      <c r="AE248" s="146"/>
      <c r="AF248" s="138">
        <f t="shared" si="110"/>
        <v>0</v>
      </c>
      <c r="AG248" s="160"/>
      <c r="AH248" s="146"/>
      <c r="AI248" s="146"/>
      <c r="AJ248" s="146"/>
      <c r="AK248" s="146"/>
      <c r="AL248" s="138">
        <f t="shared" si="88"/>
        <v>0</v>
      </c>
      <c r="AM248" s="160"/>
      <c r="AN248" s="146"/>
      <c r="AO248" s="146"/>
      <c r="AP248" s="146"/>
      <c r="AQ248" s="146"/>
      <c r="AR248" s="138">
        <f t="shared" si="89"/>
        <v>0</v>
      </c>
      <c r="AS248" s="205"/>
      <c r="AT248" s="146"/>
      <c r="AU248" s="146"/>
      <c r="AV248" s="146"/>
      <c r="AW248" s="146"/>
      <c r="AX248" s="138">
        <f t="shared" si="107"/>
        <v>0</v>
      </c>
      <c r="AY248" s="160"/>
      <c r="AZ248" s="146"/>
      <c r="BA248" s="146"/>
      <c r="BB248" s="146"/>
      <c r="BC248" s="146"/>
      <c r="BD248" s="138">
        <f t="shared" si="90"/>
        <v>0</v>
      </c>
      <c r="BE248" s="160"/>
      <c r="BF248" s="146"/>
      <c r="BG248" s="146"/>
      <c r="BH248" s="146"/>
      <c r="BI248" s="146"/>
      <c r="BJ248" s="138">
        <f t="shared" si="111"/>
        <v>0</v>
      </c>
      <c r="BK248" s="160"/>
      <c r="BL248" s="146"/>
      <c r="BM248" s="146"/>
      <c r="BN248" s="146"/>
      <c r="BO248" s="146"/>
      <c r="BP248" s="138">
        <f t="shared" si="91"/>
        <v>0</v>
      </c>
      <c r="BQ248" s="160"/>
      <c r="BR248" s="146"/>
      <c r="BS248" s="146"/>
      <c r="BT248" s="146"/>
      <c r="BU248" s="146"/>
      <c r="BV248" s="138">
        <f t="shared" si="112"/>
        <v>0</v>
      </c>
      <c r="BW248" s="160"/>
      <c r="BX248" s="146"/>
      <c r="BY248" s="146"/>
      <c r="BZ248" s="146"/>
      <c r="CA248" s="146"/>
      <c r="CB248" s="138">
        <f t="shared" si="92"/>
        <v>0</v>
      </c>
      <c r="CC248" s="160"/>
      <c r="CD248" s="146"/>
      <c r="CE248" s="146"/>
      <c r="CF248" s="146"/>
      <c r="CG248" s="146"/>
      <c r="CH248" s="138">
        <f t="shared" si="108"/>
        <v>0</v>
      </c>
      <c r="CI248" s="160"/>
      <c r="CJ248" s="146"/>
      <c r="CK248" s="146"/>
      <c r="CL248" s="146"/>
      <c r="CM248" s="146"/>
      <c r="CN248" s="138">
        <f t="shared" si="93"/>
        <v>0</v>
      </c>
      <c r="CO248" s="172"/>
      <c r="CP248" s="137"/>
      <c r="CQ248" s="137"/>
      <c r="CR248" s="137"/>
      <c r="CS248" s="137"/>
      <c r="CT248" s="138">
        <f t="shared" si="113"/>
        <v>0</v>
      </c>
      <c r="CU248" s="160"/>
      <c r="CV248" s="146"/>
      <c r="CW248" s="146"/>
      <c r="CX248" s="146"/>
      <c r="CY248" s="146"/>
      <c r="CZ248" s="138">
        <f t="shared" si="94"/>
        <v>0</v>
      </c>
      <c r="DA248" s="172">
        <f t="shared" si="95"/>
        <v>0</v>
      </c>
      <c r="DB248" s="137">
        <f t="shared" si="96"/>
        <v>0</v>
      </c>
      <c r="DC248" s="137">
        <f t="shared" si="97"/>
        <v>0</v>
      </c>
      <c r="DD248" s="137">
        <f t="shared" si="98"/>
        <v>0</v>
      </c>
      <c r="DE248" s="137">
        <f t="shared" si="99"/>
        <v>67200</v>
      </c>
      <c r="DF248" s="173">
        <f t="shared" si="100"/>
        <v>67200</v>
      </c>
      <c r="DG248" s="172">
        <f t="shared" si="101"/>
        <v>0</v>
      </c>
      <c r="DH248" s="137">
        <f t="shared" si="102"/>
        <v>0</v>
      </c>
      <c r="DI248" s="137">
        <f t="shared" si="103"/>
        <v>0</v>
      </c>
      <c r="DJ248" s="137">
        <f t="shared" si="104"/>
        <v>0</v>
      </c>
      <c r="DK248" s="137">
        <f t="shared" si="105"/>
        <v>0</v>
      </c>
      <c r="DL248" s="173">
        <f t="shared" si="115"/>
        <v>0</v>
      </c>
      <c r="DM248" s="140"/>
      <c r="DN248" s="220"/>
      <c r="DO248" s="220"/>
      <c r="DP248" s="220"/>
      <c r="DQ248" s="140"/>
      <c r="DR248" s="141"/>
      <c r="DS248" s="142"/>
      <c r="DT248" s="146"/>
      <c r="DU248" s="142"/>
      <c r="DV248" s="144"/>
      <c r="DW248" s="145"/>
      <c r="DX248" s="142"/>
      <c r="DY248" s="144"/>
      <c r="EA248" s="172"/>
      <c r="EB248" s="137"/>
      <c r="EC248" s="137"/>
      <c r="ED248" s="512"/>
      <c r="EE248" s="513"/>
      <c r="EG248" s="495"/>
      <c r="EH248" s="76"/>
      <c r="EI248" s="466"/>
      <c r="EJ248" s="76"/>
      <c r="EK248" s="500"/>
      <c r="EL248" s="81"/>
      <c r="EM248" s="76"/>
      <c r="EN248" s="76"/>
      <c r="EO248" s="76"/>
      <c r="EP248" s="496"/>
      <c r="EQ248" s="81"/>
      <c r="ER248" s="76"/>
      <c r="ES248" s="76"/>
      <c r="ET248" s="76"/>
      <c r="EU248" s="496"/>
    </row>
    <row r="249" spans="1:151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114"/>
        <v>0</v>
      </c>
      <c r="O249" s="366"/>
      <c r="P249" s="174"/>
      <c r="Q249" s="174"/>
      <c r="R249" s="174"/>
      <c r="S249" s="174"/>
      <c r="T249" s="367">
        <f t="shared" si="106"/>
        <v>0</v>
      </c>
      <c r="U249" s="172"/>
      <c r="V249" s="137"/>
      <c r="W249" s="137"/>
      <c r="X249" s="137"/>
      <c r="Y249" s="137">
        <v>64000</v>
      </c>
      <c r="Z249" s="138">
        <f t="shared" si="109"/>
        <v>64000</v>
      </c>
      <c r="AA249" s="160"/>
      <c r="AB249" s="146"/>
      <c r="AC249" s="146"/>
      <c r="AD249" s="146"/>
      <c r="AE249" s="146"/>
      <c r="AF249" s="138">
        <f t="shared" si="110"/>
        <v>0</v>
      </c>
      <c r="AG249" s="160"/>
      <c r="AH249" s="146"/>
      <c r="AI249" s="146"/>
      <c r="AJ249" s="146"/>
      <c r="AK249" s="146"/>
      <c r="AL249" s="138">
        <f t="shared" si="88"/>
        <v>0</v>
      </c>
      <c r="AM249" s="160"/>
      <c r="AN249" s="146"/>
      <c r="AO249" s="146"/>
      <c r="AP249" s="146"/>
      <c r="AQ249" s="146"/>
      <c r="AR249" s="138">
        <f t="shared" si="89"/>
        <v>0</v>
      </c>
      <c r="AS249" s="205"/>
      <c r="AT249" s="146"/>
      <c r="AU249" s="146"/>
      <c r="AV249" s="146"/>
      <c r="AW249" s="146"/>
      <c r="AX249" s="138">
        <f t="shared" si="107"/>
        <v>0</v>
      </c>
      <c r="AY249" s="160"/>
      <c r="AZ249" s="146"/>
      <c r="BA249" s="146"/>
      <c r="BB249" s="146"/>
      <c r="BC249" s="146"/>
      <c r="BD249" s="138">
        <f t="shared" si="90"/>
        <v>0</v>
      </c>
      <c r="BE249" s="160"/>
      <c r="BF249" s="146"/>
      <c r="BG249" s="146"/>
      <c r="BH249" s="146"/>
      <c r="BI249" s="146"/>
      <c r="BJ249" s="138">
        <f t="shared" si="111"/>
        <v>0</v>
      </c>
      <c r="BK249" s="160"/>
      <c r="BL249" s="146"/>
      <c r="BM249" s="146"/>
      <c r="BN249" s="146"/>
      <c r="BO249" s="146"/>
      <c r="BP249" s="138">
        <f t="shared" si="91"/>
        <v>0</v>
      </c>
      <c r="BQ249" s="160"/>
      <c r="BR249" s="146"/>
      <c r="BS249" s="146"/>
      <c r="BT249" s="146"/>
      <c r="BU249" s="146"/>
      <c r="BV249" s="138">
        <f t="shared" si="112"/>
        <v>0</v>
      </c>
      <c r="BW249" s="160"/>
      <c r="BX249" s="146"/>
      <c r="BY249" s="146"/>
      <c r="BZ249" s="146"/>
      <c r="CA249" s="146"/>
      <c r="CB249" s="138">
        <f t="shared" si="92"/>
        <v>0</v>
      </c>
      <c r="CC249" s="160"/>
      <c r="CD249" s="146"/>
      <c r="CE249" s="146"/>
      <c r="CF249" s="146"/>
      <c r="CG249" s="146"/>
      <c r="CH249" s="138">
        <f t="shared" si="108"/>
        <v>0</v>
      </c>
      <c r="CI249" s="160"/>
      <c r="CJ249" s="146"/>
      <c r="CK249" s="146"/>
      <c r="CL249" s="146"/>
      <c r="CM249" s="146"/>
      <c r="CN249" s="138">
        <f t="shared" si="93"/>
        <v>0</v>
      </c>
      <c r="CO249" s="172"/>
      <c r="CP249" s="137"/>
      <c r="CQ249" s="137"/>
      <c r="CR249" s="137"/>
      <c r="CS249" s="137"/>
      <c r="CT249" s="138">
        <f t="shared" si="113"/>
        <v>0</v>
      </c>
      <c r="CU249" s="160"/>
      <c r="CV249" s="146"/>
      <c r="CW249" s="146"/>
      <c r="CX249" s="146"/>
      <c r="CY249" s="146"/>
      <c r="CZ249" s="138">
        <f t="shared" si="94"/>
        <v>0</v>
      </c>
      <c r="DA249" s="172">
        <f t="shared" si="95"/>
        <v>0</v>
      </c>
      <c r="DB249" s="137">
        <f t="shared" si="96"/>
        <v>0</v>
      </c>
      <c r="DC249" s="137">
        <f t="shared" si="97"/>
        <v>0</v>
      </c>
      <c r="DD249" s="137">
        <f t="shared" si="98"/>
        <v>0</v>
      </c>
      <c r="DE249" s="137">
        <f t="shared" si="99"/>
        <v>64000</v>
      </c>
      <c r="DF249" s="173">
        <f t="shared" si="100"/>
        <v>64000</v>
      </c>
      <c r="DG249" s="172">
        <f t="shared" si="101"/>
        <v>0</v>
      </c>
      <c r="DH249" s="137">
        <f t="shared" si="102"/>
        <v>0</v>
      </c>
      <c r="DI249" s="137">
        <f t="shared" si="103"/>
        <v>0</v>
      </c>
      <c r="DJ249" s="137">
        <f t="shared" si="104"/>
        <v>0</v>
      </c>
      <c r="DK249" s="137">
        <f t="shared" si="105"/>
        <v>0</v>
      </c>
      <c r="DL249" s="173">
        <f t="shared" si="115"/>
        <v>0</v>
      </c>
      <c r="DM249" s="140"/>
      <c r="DN249" s="220"/>
      <c r="DO249" s="220"/>
      <c r="DP249" s="220"/>
      <c r="DQ249" s="140"/>
      <c r="DR249" s="141"/>
      <c r="DS249" s="142"/>
      <c r="DT249" s="146"/>
      <c r="DU249" s="142"/>
      <c r="DV249" s="144"/>
      <c r="DW249" s="145"/>
      <c r="DX249" s="142"/>
      <c r="DY249" s="144"/>
      <c r="EA249" s="172"/>
      <c r="EB249" s="137"/>
      <c r="EC249" s="137"/>
      <c r="ED249" s="512"/>
      <c r="EE249" s="513"/>
      <c r="EG249" s="495"/>
      <c r="EH249" s="76"/>
      <c r="EI249" s="466"/>
      <c r="EJ249" s="76"/>
      <c r="EK249" s="500"/>
      <c r="EL249" s="81"/>
      <c r="EM249" s="76"/>
      <c r="EN249" s="76"/>
      <c r="EO249" s="76"/>
      <c r="EP249" s="496"/>
      <c r="EQ249" s="81"/>
      <c r="ER249" s="76"/>
      <c r="ES249" s="76"/>
      <c r="ET249" s="76"/>
      <c r="EU249" s="496"/>
    </row>
    <row r="250" spans="1:151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114"/>
        <v>0</v>
      </c>
      <c r="O250" s="366"/>
      <c r="P250" s="174"/>
      <c r="Q250" s="174"/>
      <c r="R250" s="174"/>
      <c r="S250" s="174"/>
      <c r="T250" s="367">
        <f t="shared" si="106"/>
        <v>0</v>
      </c>
      <c r="U250" s="172"/>
      <c r="V250" s="137"/>
      <c r="W250" s="137"/>
      <c r="X250" s="137"/>
      <c r="Y250" s="137">
        <v>101600</v>
      </c>
      <c r="Z250" s="138">
        <f t="shared" si="109"/>
        <v>101600</v>
      </c>
      <c r="AA250" s="160"/>
      <c r="AB250" s="146"/>
      <c r="AC250" s="146"/>
      <c r="AD250" s="146"/>
      <c r="AE250" s="146"/>
      <c r="AF250" s="138">
        <f t="shared" si="110"/>
        <v>0</v>
      </c>
      <c r="AG250" s="160"/>
      <c r="AH250" s="146"/>
      <c r="AI250" s="146"/>
      <c r="AJ250" s="146"/>
      <c r="AK250" s="146"/>
      <c r="AL250" s="138">
        <f t="shared" si="88"/>
        <v>0</v>
      </c>
      <c r="AM250" s="160"/>
      <c r="AN250" s="146"/>
      <c r="AO250" s="146"/>
      <c r="AP250" s="146"/>
      <c r="AQ250" s="146"/>
      <c r="AR250" s="138">
        <f t="shared" si="89"/>
        <v>0</v>
      </c>
      <c r="AS250" s="205"/>
      <c r="AT250" s="146"/>
      <c r="AU250" s="146"/>
      <c r="AV250" s="146"/>
      <c r="AW250" s="146"/>
      <c r="AX250" s="138">
        <f t="shared" si="107"/>
        <v>0</v>
      </c>
      <c r="AY250" s="160"/>
      <c r="AZ250" s="146"/>
      <c r="BA250" s="146"/>
      <c r="BB250" s="146"/>
      <c r="BC250" s="146"/>
      <c r="BD250" s="138">
        <f t="shared" si="90"/>
        <v>0</v>
      </c>
      <c r="BE250" s="160"/>
      <c r="BF250" s="146"/>
      <c r="BG250" s="146"/>
      <c r="BH250" s="146"/>
      <c r="BI250" s="146"/>
      <c r="BJ250" s="138">
        <f t="shared" si="111"/>
        <v>0</v>
      </c>
      <c r="BK250" s="160"/>
      <c r="BL250" s="146"/>
      <c r="BM250" s="146"/>
      <c r="BN250" s="146"/>
      <c r="BO250" s="146"/>
      <c r="BP250" s="138">
        <f t="shared" si="91"/>
        <v>0</v>
      </c>
      <c r="BQ250" s="160"/>
      <c r="BR250" s="146"/>
      <c r="BS250" s="146"/>
      <c r="BT250" s="146"/>
      <c r="BU250" s="146"/>
      <c r="BV250" s="138">
        <f t="shared" si="112"/>
        <v>0</v>
      </c>
      <c r="BW250" s="160"/>
      <c r="BX250" s="146"/>
      <c r="BY250" s="146"/>
      <c r="BZ250" s="146"/>
      <c r="CA250" s="146"/>
      <c r="CB250" s="138">
        <f t="shared" si="92"/>
        <v>0</v>
      </c>
      <c r="CC250" s="160"/>
      <c r="CD250" s="146"/>
      <c r="CE250" s="146"/>
      <c r="CF250" s="146"/>
      <c r="CG250" s="146"/>
      <c r="CH250" s="138">
        <f t="shared" si="108"/>
        <v>0</v>
      </c>
      <c r="CI250" s="160"/>
      <c r="CJ250" s="146"/>
      <c r="CK250" s="146"/>
      <c r="CL250" s="146"/>
      <c r="CM250" s="146"/>
      <c r="CN250" s="138">
        <f t="shared" si="93"/>
        <v>0</v>
      </c>
      <c r="CO250" s="172"/>
      <c r="CP250" s="137"/>
      <c r="CQ250" s="137"/>
      <c r="CR250" s="137"/>
      <c r="CS250" s="137"/>
      <c r="CT250" s="138">
        <f t="shared" si="113"/>
        <v>0</v>
      </c>
      <c r="CU250" s="160"/>
      <c r="CV250" s="146"/>
      <c r="CW250" s="146"/>
      <c r="CX250" s="146"/>
      <c r="CY250" s="146"/>
      <c r="CZ250" s="138">
        <f t="shared" si="94"/>
        <v>0</v>
      </c>
      <c r="DA250" s="172">
        <f t="shared" si="95"/>
        <v>0</v>
      </c>
      <c r="DB250" s="137">
        <f t="shared" si="96"/>
        <v>0</v>
      </c>
      <c r="DC250" s="137">
        <f t="shared" si="97"/>
        <v>0</v>
      </c>
      <c r="DD250" s="137">
        <f t="shared" si="98"/>
        <v>0</v>
      </c>
      <c r="DE250" s="137">
        <f t="shared" si="99"/>
        <v>101600</v>
      </c>
      <c r="DF250" s="173">
        <f t="shared" si="100"/>
        <v>101600</v>
      </c>
      <c r="DG250" s="172">
        <f t="shared" si="101"/>
        <v>0</v>
      </c>
      <c r="DH250" s="137">
        <f t="shared" si="102"/>
        <v>0</v>
      </c>
      <c r="DI250" s="137">
        <f t="shared" si="103"/>
        <v>0</v>
      </c>
      <c r="DJ250" s="137">
        <f t="shared" si="104"/>
        <v>0</v>
      </c>
      <c r="DK250" s="137">
        <f t="shared" si="105"/>
        <v>0</v>
      </c>
      <c r="DL250" s="173">
        <f t="shared" si="115"/>
        <v>0</v>
      </c>
      <c r="DM250" s="140"/>
      <c r="DN250" s="220"/>
      <c r="DO250" s="220"/>
      <c r="DP250" s="220"/>
      <c r="DQ250" s="140"/>
      <c r="DR250" s="141"/>
      <c r="DS250" s="142"/>
      <c r="DT250" s="146"/>
      <c r="DU250" s="142"/>
      <c r="DV250" s="144"/>
      <c r="DW250" s="145"/>
      <c r="DX250" s="142"/>
      <c r="DY250" s="144"/>
      <c r="EA250" s="172"/>
      <c r="EB250" s="137"/>
      <c r="EC250" s="137"/>
      <c r="ED250" s="512"/>
      <c r="EE250" s="513"/>
      <c r="EG250" s="495"/>
      <c r="EH250" s="76"/>
      <c r="EI250" s="466"/>
      <c r="EJ250" s="76"/>
      <c r="EK250" s="500"/>
      <c r="EL250" s="81"/>
      <c r="EM250" s="76"/>
      <c r="EN250" s="76"/>
      <c r="EO250" s="76"/>
      <c r="EP250" s="496"/>
      <c r="EQ250" s="81"/>
      <c r="ER250" s="76"/>
      <c r="ES250" s="76"/>
      <c r="ET250" s="76"/>
      <c r="EU250" s="496"/>
    </row>
    <row r="251" spans="1:151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114"/>
        <v>0</v>
      </c>
      <c r="O251" s="366"/>
      <c r="P251" s="174"/>
      <c r="Q251" s="174"/>
      <c r="R251" s="174"/>
      <c r="S251" s="174"/>
      <c r="T251" s="367">
        <f t="shared" si="106"/>
        <v>0</v>
      </c>
      <c r="U251" s="172"/>
      <c r="V251" s="137"/>
      <c r="W251" s="137"/>
      <c r="X251" s="137"/>
      <c r="Y251" s="137">
        <v>64000</v>
      </c>
      <c r="Z251" s="138">
        <f t="shared" si="109"/>
        <v>64000</v>
      </c>
      <c r="AA251" s="160"/>
      <c r="AB251" s="146"/>
      <c r="AC251" s="146"/>
      <c r="AD251" s="146"/>
      <c r="AE251" s="146"/>
      <c r="AF251" s="138">
        <f t="shared" si="110"/>
        <v>0</v>
      </c>
      <c r="AG251" s="160"/>
      <c r="AH251" s="146"/>
      <c r="AI251" s="146"/>
      <c r="AJ251" s="146"/>
      <c r="AK251" s="146"/>
      <c r="AL251" s="138">
        <f t="shared" si="88"/>
        <v>0</v>
      </c>
      <c r="AM251" s="160"/>
      <c r="AN251" s="146"/>
      <c r="AO251" s="146"/>
      <c r="AP251" s="146"/>
      <c r="AQ251" s="146"/>
      <c r="AR251" s="138">
        <f t="shared" si="89"/>
        <v>0</v>
      </c>
      <c r="AS251" s="205"/>
      <c r="AT251" s="146"/>
      <c r="AU251" s="146"/>
      <c r="AV251" s="146"/>
      <c r="AW251" s="146"/>
      <c r="AX251" s="138">
        <f t="shared" si="107"/>
        <v>0</v>
      </c>
      <c r="AY251" s="160"/>
      <c r="AZ251" s="146"/>
      <c r="BA251" s="146"/>
      <c r="BB251" s="146"/>
      <c r="BC251" s="146"/>
      <c r="BD251" s="138">
        <f t="shared" si="90"/>
        <v>0</v>
      </c>
      <c r="BE251" s="160"/>
      <c r="BF251" s="146"/>
      <c r="BG251" s="146"/>
      <c r="BH251" s="146"/>
      <c r="BI251" s="146"/>
      <c r="BJ251" s="138">
        <f t="shared" si="111"/>
        <v>0</v>
      </c>
      <c r="BK251" s="160"/>
      <c r="BL251" s="146"/>
      <c r="BM251" s="146"/>
      <c r="BN251" s="146"/>
      <c r="BO251" s="146"/>
      <c r="BP251" s="138">
        <f t="shared" si="91"/>
        <v>0</v>
      </c>
      <c r="BQ251" s="160"/>
      <c r="BR251" s="146"/>
      <c r="BS251" s="146"/>
      <c r="BT251" s="146"/>
      <c r="BU251" s="146"/>
      <c r="BV251" s="138">
        <f t="shared" si="112"/>
        <v>0</v>
      </c>
      <c r="BW251" s="160"/>
      <c r="BX251" s="146"/>
      <c r="BY251" s="146"/>
      <c r="BZ251" s="146"/>
      <c r="CA251" s="146"/>
      <c r="CB251" s="138">
        <f t="shared" si="92"/>
        <v>0</v>
      </c>
      <c r="CC251" s="160"/>
      <c r="CD251" s="146"/>
      <c r="CE251" s="146"/>
      <c r="CF251" s="146"/>
      <c r="CG251" s="146"/>
      <c r="CH251" s="138">
        <f t="shared" si="108"/>
        <v>0</v>
      </c>
      <c r="CI251" s="160"/>
      <c r="CJ251" s="146"/>
      <c r="CK251" s="146"/>
      <c r="CL251" s="146"/>
      <c r="CM251" s="146"/>
      <c r="CN251" s="138">
        <f t="shared" si="93"/>
        <v>0</v>
      </c>
      <c r="CO251" s="172"/>
      <c r="CP251" s="137"/>
      <c r="CQ251" s="137"/>
      <c r="CR251" s="137"/>
      <c r="CS251" s="137"/>
      <c r="CT251" s="138">
        <f t="shared" si="113"/>
        <v>0</v>
      </c>
      <c r="CU251" s="160"/>
      <c r="CV251" s="146"/>
      <c r="CW251" s="146"/>
      <c r="CX251" s="146"/>
      <c r="CY251" s="146"/>
      <c r="CZ251" s="138">
        <f t="shared" si="94"/>
        <v>0</v>
      </c>
      <c r="DA251" s="172">
        <f t="shared" si="95"/>
        <v>0</v>
      </c>
      <c r="DB251" s="137">
        <f t="shared" si="96"/>
        <v>0</v>
      </c>
      <c r="DC251" s="137">
        <f t="shared" si="97"/>
        <v>0</v>
      </c>
      <c r="DD251" s="137">
        <f t="shared" si="98"/>
        <v>0</v>
      </c>
      <c r="DE251" s="137">
        <f t="shared" si="99"/>
        <v>64000</v>
      </c>
      <c r="DF251" s="173">
        <f t="shared" si="100"/>
        <v>64000</v>
      </c>
      <c r="DG251" s="172">
        <f t="shared" si="101"/>
        <v>0</v>
      </c>
      <c r="DH251" s="137">
        <f t="shared" si="102"/>
        <v>0</v>
      </c>
      <c r="DI251" s="137">
        <f t="shared" si="103"/>
        <v>0</v>
      </c>
      <c r="DJ251" s="137">
        <f t="shared" si="104"/>
        <v>0</v>
      </c>
      <c r="DK251" s="137">
        <f t="shared" si="105"/>
        <v>0</v>
      </c>
      <c r="DL251" s="173">
        <f t="shared" si="115"/>
        <v>0</v>
      </c>
      <c r="DM251" s="140"/>
      <c r="DN251" s="220"/>
      <c r="DO251" s="220"/>
      <c r="DP251" s="220"/>
      <c r="DQ251" s="140"/>
      <c r="DR251" s="141"/>
      <c r="DS251" s="142"/>
      <c r="DT251" s="146"/>
      <c r="DU251" s="142"/>
      <c r="DV251" s="144"/>
      <c r="DW251" s="145"/>
      <c r="DX251" s="142"/>
      <c r="DY251" s="144"/>
      <c r="EA251" s="172"/>
      <c r="EB251" s="137"/>
      <c r="EC251" s="137"/>
      <c r="ED251" s="512"/>
      <c r="EE251" s="513"/>
      <c r="EG251" s="495"/>
      <c r="EH251" s="76"/>
      <c r="EI251" s="466"/>
      <c r="EJ251" s="76"/>
      <c r="EK251" s="500"/>
      <c r="EL251" s="81"/>
      <c r="EM251" s="76"/>
      <c r="EN251" s="76"/>
      <c r="EO251" s="76"/>
      <c r="EP251" s="496"/>
      <c r="EQ251" s="81"/>
      <c r="ER251" s="76"/>
      <c r="ES251" s="76"/>
      <c r="ET251" s="76"/>
      <c r="EU251" s="496"/>
    </row>
    <row r="252" spans="1:151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114"/>
        <v>0</v>
      </c>
      <c r="O252" s="366"/>
      <c r="P252" s="174"/>
      <c r="Q252" s="174"/>
      <c r="R252" s="174"/>
      <c r="S252" s="174"/>
      <c r="T252" s="367">
        <f t="shared" si="106"/>
        <v>0</v>
      </c>
      <c r="U252" s="172"/>
      <c r="V252" s="137"/>
      <c r="W252" s="137"/>
      <c r="X252" s="137"/>
      <c r="Y252" s="137">
        <v>208000</v>
      </c>
      <c r="Z252" s="138">
        <f t="shared" si="109"/>
        <v>208000</v>
      </c>
      <c r="AA252" s="160"/>
      <c r="AB252" s="146"/>
      <c r="AC252" s="146"/>
      <c r="AD252" s="146"/>
      <c r="AE252" s="146"/>
      <c r="AF252" s="138">
        <f t="shared" si="110"/>
        <v>0</v>
      </c>
      <c r="AG252" s="160"/>
      <c r="AH252" s="146"/>
      <c r="AI252" s="146"/>
      <c r="AJ252" s="146"/>
      <c r="AK252" s="146"/>
      <c r="AL252" s="138">
        <f t="shared" si="88"/>
        <v>0</v>
      </c>
      <c r="AM252" s="160"/>
      <c r="AN252" s="146"/>
      <c r="AO252" s="146"/>
      <c r="AP252" s="146"/>
      <c r="AQ252" s="146"/>
      <c r="AR252" s="138">
        <f t="shared" si="89"/>
        <v>0</v>
      </c>
      <c r="AS252" s="205"/>
      <c r="AT252" s="146"/>
      <c r="AU252" s="146"/>
      <c r="AV252" s="146"/>
      <c r="AW252" s="146"/>
      <c r="AX252" s="138">
        <f t="shared" si="107"/>
        <v>0</v>
      </c>
      <c r="AY252" s="160"/>
      <c r="AZ252" s="146"/>
      <c r="BA252" s="146"/>
      <c r="BB252" s="146"/>
      <c r="BC252" s="146"/>
      <c r="BD252" s="138">
        <f t="shared" si="90"/>
        <v>0</v>
      </c>
      <c r="BE252" s="160"/>
      <c r="BF252" s="146"/>
      <c r="BG252" s="146"/>
      <c r="BH252" s="146"/>
      <c r="BI252" s="146"/>
      <c r="BJ252" s="138">
        <f t="shared" si="111"/>
        <v>0</v>
      </c>
      <c r="BK252" s="160"/>
      <c r="BL252" s="146"/>
      <c r="BM252" s="146"/>
      <c r="BN252" s="146"/>
      <c r="BO252" s="146"/>
      <c r="BP252" s="138">
        <f t="shared" si="91"/>
        <v>0</v>
      </c>
      <c r="BQ252" s="160"/>
      <c r="BR252" s="146"/>
      <c r="BS252" s="146"/>
      <c r="BT252" s="146"/>
      <c r="BU252" s="146"/>
      <c r="BV252" s="138">
        <f t="shared" si="112"/>
        <v>0</v>
      </c>
      <c r="BW252" s="160"/>
      <c r="BX252" s="146"/>
      <c r="BY252" s="146"/>
      <c r="BZ252" s="146"/>
      <c r="CA252" s="146"/>
      <c r="CB252" s="138">
        <f t="shared" si="92"/>
        <v>0</v>
      </c>
      <c r="CC252" s="160"/>
      <c r="CD252" s="146"/>
      <c r="CE252" s="146"/>
      <c r="CF252" s="146"/>
      <c r="CG252" s="146"/>
      <c r="CH252" s="138">
        <f t="shared" si="108"/>
        <v>0</v>
      </c>
      <c r="CI252" s="160"/>
      <c r="CJ252" s="146"/>
      <c r="CK252" s="146"/>
      <c r="CL252" s="146"/>
      <c r="CM252" s="146"/>
      <c r="CN252" s="138">
        <f t="shared" si="93"/>
        <v>0</v>
      </c>
      <c r="CO252" s="172"/>
      <c r="CP252" s="137"/>
      <c r="CQ252" s="137"/>
      <c r="CR252" s="137"/>
      <c r="CS252" s="137"/>
      <c r="CT252" s="138">
        <f t="shared" si="113"/>
        <v>0</v>
      </c>
      <c r="CU252" s="160"/>
      <c r="CV252" s="146"/>
      <c r="CW252" s="146"/>
      <c r="CX252" s="146"/>
      <c r="CY252" s="146"/>
      <c r="CZ252" s="138">
        <f t="shared" si="94"/>
        <v>0</v>
      </c>
      <c r="DA252" s="172">
        <f t="shared" si="95"/>
        <v>0</v>
      </c>
      <c r="DB252" s="137">
        <f t="shared" si="96"/>
        <v>0</v>
      </c>
      <c r="DC252" s="137">
        <f t="shared" si="97"/>
        <v>0</v>
      </c>
      <c r="DD252" s="137">
        <f t="shared" si="98"/>
        <v>0</v>
      </c>
      <c r="DE252" s="137">
        <f t="shared" si="99"/>
        <v>208000</v>
      </c>
      <c r="DF252" s="173">
        <f t="shared" si="100"/>
        <v>208000</v>
      </c>
      <c r="DG252" s="172">
        <f t="shared" si="101"/>
        <v>0</v>
      </c>
      <c r="DH252" s="137">
        <f t="shared" si="102"/>
        <v>0</v>
      </c>
      <c r="DI252" s="137">
        <f t="shared" si="103"/>
        <v>0</v>
      </c>
      <c r="DJ252" s="137">
        <f t="shared" si="104"/>
        <v>0</v>
      </c>
      <c r="DK252" s="137">
        <f t="shared" si="105"/>
        <v>0</v>
      </c>
      <c r="DL252" s="173">
        <f t="shared" si="115"/>
        <v>0</v>
      </c>
      <c r="DM252" s="140"/>
      <c r="DN252" s="220"/>
      <c r="DO252" s="220"/>
      <c r="DP252" s="220"/>
      <c r="DQ252" s="140"/>
      <c r="DR252" s="141"/>
      <c r="DS252" s="142"/>
      <c r="DT252" s="146"/>
      <c r="DU252" s="142"/>
      <c r="DV252" s="144"/>
      <c r="DW252" s="145"/>
      <c r="DX252" s="142"/>
      <c r="DY252" s="144"/>
      <c r="EA252" s="172"/>
      <c r="EB252" s="137"/>
      <c r="EC252" s="137"/>
      <c r="ED252" s="512"/>
      <c r="EE252" s="513"/>
      <c r="EG252" s="495"/>
      <c r="EH252" s="76"/>
      <c r="EI252" s="466"/>
      <c r="EJ252" s="76"/>
      <c r="EK252" s="500"/>
      <c r="EL252" s="81"/>
      <c r="EM252" s="76"/>
      <c r="EN252" s="76"/>
      <c r="EO252" s="76"/>
      <c r="EP252" s="496"/>
      <c r="EQ252" s="81"/>
      <c r="ER252" s="76"/>
      <c r="ES252" s="76"/>
      <c r="ET252" s="76"/>
      <c r="EU252" s="496"/>
    </row>
    <row r="253" spans="1:151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114"/>
        <v>0</v>
      </c>
      <c r="O253" s="366"/>
      <c r="P253" s="174"/>
      <c r="Q253" s="174"/>
      <c r="R253" s="174"/>
      <c r="S253" s="174"/>
      <c r="T253" s="367">
        <f t="shared" si="106"/>
        <v>0</v>
      </c>
      <c r="U253" s="172"/>
      <c r="V253" s="137"/>
      <c r="W253" s="137"/>
      <c r="X253" s="137"/>
      <c r="Y253" s="137"/>
      <c r="Z253" s="138">
        <f t="shared" si="109"/>
        <v>0</v>
      </c>
      <c r="AA253" s="160"/>
      <c r="AB253" s="146"/>
      <c r="AC253" s="146"/>
      <c r="AD253" s="146"/>
      <c r="AE253" s="146"/>
      <c r="AF253" s="138">
        <f t="shared" si="110"/>
        <v>0</v>
      </c>
      <c r="AG253" s="160"/>
      <c r="AH253" s="146"/>
      <c r="AI253" s="146"/>
      <c r="AJ253" s="146"/>
      <c r="AK253" s="146"/>
      <c r="AL253" s="138">
        <f t="shared" si="88"/>
        <v>0</v>
      </c>
      <c r="AM253" s="160"/>
      <c r="AN253" s="146"/>
      <c r="AO253" s="146"/>
      <c r="AP253" s="146"/>
      <c r="AQ253" s="146"/>
      <c r="AR253" s="138">
        <f t="shared" si="89"/>
        <v>0</v>
      </c>
      <c r="AS253" s="205"/>
      <c r="AT253" s="146"/>
      <c r="AU253" s="146"/>
      <c r="AV253" s="146"/>
      <c r="AW253" s="146"/>
      <c r="AX253" s="138">
        <f t="shared" si="107"/>
        <v>0</v>
      </c>
      <c r="AY253" s="160"/>
      <c r="AZ253" s="146"/>
      <c r="BA253" s="146"/>
      <c r="BB253" s="146"/>
      <c r="BC253" s="146"/>
      <c r="BD253" s="138">
        <f t="shared" si="90"/>
        <v>0</v>
      </c>
      <c r="BE253" s="160"/>
      <c r="BF253" s="146"/>
      <c r="BG253" s="146"/>
      <c r="BH253" s="146"/>
      <c r="BI253" s="146"/>
      <c r="BJ253" s="138">
        <f t="shared" si="111"/>
        <v>0</v>
      </c>
      <c r="BK253" s="160"/>
      <c r="BL253" s="146"/>
      <c r="BM253" s="146"/>
      <c r="BN253" s="146"/>
      <c r="BO253" s="146"/>
      <c r="BP253" s="138">
        <f t="shared" si="91"/>
        <v>0</v>
      </c>
      <c r="BQ253" s="160"/>
      <c r="BR253" s="146"/>
      <c r="BS253" s="146"/>
      <c r="BT253" s="146"/>
      <c r="BU253" s="146"/>
      <c r="BV253" s="138">
        <f t="shared" si="112"/>
        <v>0</v>
      </c>
      <c r="BW253" s="160"/>
      <c r="BX253" s="146"/>
      <c r="BY253" s="146"/>
      <c r="BZ253" s="146"/>
      <c r="CA253" s="146"/>
      <c r="CB253" s="138">
        <f t="shared" si="92"/>
        <v>0</v>
      </c>
      <c r="CC253" s="160"/>
      <c r="CD253" s="146"/>
      <c r="CE253" s="146"/>
      <c r="CF253" s="146"/>
      <c r="CG253" s="146"/>
      <c r="CH253" s="138">
        <f t="shared" si="108"/>
        <v>0</v>
      </c>
      <c r="CI253" s="160"/>
      <c r="CJ253" s="146"/>
      <c r="CK253" s="146"/>
      <c r="CL253" s="146"/>
      <c r="CM253" s="146"/>
      <c r="CN253" s="138">
        <f t="shared" si="93"/>
        <v>0</v>
      </c>
      <c r="CO253" s="172"/>
      <c r="CP253" s="137"/>
      <c r="CQ253" s="137"/>
      <c r="CR253" s="137"/>
      <c r="CS253" s="137"/>
      <c r="CT253" s="138">
        <f t="shared" si="113"/>
        <v>0</v>
      </c>
      <c r="CU253" s="160"/>
      <c r="CV253" s="146"/>
      <c r="CW253" s="146"/>
      <c r="CX253" s="146"/>
      <c r="CY253" s="146"/>
      <c r="CZ253" s="138">
        <f t="shared" si="94"/>
        <v>0</v>
      </c>
      <c r="DA253" s="172">
        <f t="shared" si="95"/>
        <v>0</v>
      </c>
      <c r="DB253" s="137">
        <f t="shared" si="96"/>
        <v>0</v>
      </c>
      <c r="DC253" s="137">
        <f t="shared" si="97"/>
        <v>0</v>
      </c>
      <c r="DD253" s="137">
        <f t="shared" si="98"/>
        <v>0</v>
      </c>
      <c r="DE253" s="137">
        <f t="shared" si="99"/>
        <v>0</v>
      </c>
      <c r="DF253" s="173">
        <f t="shared" si="100"/>
        <v>0</v>
      </c>
      <c r="DG253" s="172">
        <f t="shared" si="101"/>
        <v>0</v>
      </c>
      <c r="DH253" s="137">
        <f t="shared" si="102"/>
        <v>0</v>
      </c>
      <c r="DI253" s="137">
        <f t="shared" si="103"/>
        <v>0</v>
      </c>
      <c r="DJ253" s="137">
        <f t="shared" si="104"/>
        <v>0</v>
      </c>
      <c r="DK253" s="137">
        <f t="shared" si="105"/>
        <v>0</v>
      </c>
      <c r="DL253" s="173">
        <f t="shared" si="115"/>
        <v>0</v>
      </c>
      <c r="DM253" s="140"/>
      <c r="DN253" s="220"/>
      <c r="DO253" s="220"/>
      <c r="DP253" s="220"/>
      <c r="DQ253" s="140"/>
      <c r="DR253" s="141"/>
      <c r="DS253" s="142"/>
      <c r="DT253" s="146"/>
      <c r="DU253" s="142"/>
      <c r="DV253" s="144"/>
      <c r="DW253" s="145"/>
      <c r="DX253" s="142"/>
      <c r="DY253" s="144"/>
      <c r="EA253" s="172"/>
      <c r="EB253" s="137"/>
      <c r="EC253" s="137"/>
      <c r="ED253" s="512"/>
      <c r="EE253" s="513"/>
      <c r="EG253" s="495"/>
      <c r="EH253" s="76"/>
      <c r="EI253" s="466"/>
      <c r="EJ253" s="76"/>
      <c r="EK253" s="500"/>
      <c r="EL253" s="81"/>
      <c r="EM253" s="76"/>
      <c r="EN253" s="76"/>
      <c r="EO253" s="76"/>
      <c r="EP253" s="496"/>
      <c r="EQ253" s="81"/>
      <c r="ER253" s="76"/>
      <c r="ES253" s="76"/>
      <c r="ET253" s="76"/>
      <c r="EU253" s="496"/>
    </row>
    <row r="254" spans="1:151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114"/>
        <v>134875</v>
      </c>
      <c r="O254" s="366"/>
      <c r="P254" s="174"/>
      <c r="Q254" s="174"/>
      <c r="R254" s="174"/>
      <c r="S254" s="174"/>
      <c r="T254" s="367">
        <f t="shared" si="106"/>
        <v>0</v>
      </c>
      <c r="U254" s="172"/>
      <c r="V254" s="137"/>
      <c r="W254" s="137"/>
      <c r="X254" s="137"/>
      <c r="Y254" s="137">
        <v>48000</v>
      </c>
      <c r="Z254" s="138">
        <f t="shared" si="109"/>
        <v>48000</v>
      </c>
      <c r="AA254" s="160"/>
      <c r="AB254" s="146"/>
      <c r="AC254" s="146"/>
      <c r="AD254" s="146"/>
      <c r="AE254" s="146"/>
      <c r="AF254" s="138">
        <f t="shared" si="110"/>
        <v>0</v>
      </c>
      <c r="AG254" s="160"/>
      <c r="AH254" s="146"/>
      <c r="AI254" s="146"/>
      <c r="AJ254" s="146"/>
      <c r="AK254" s="146"/>
      <c r="AL254" s="138">
        <f t="shared" si="88"/>
        <v>0</v>
      </c>
      <c r="AM254" s="160"/>
      <c r="AN254" s="146"/>
      <c r="AO254" s="146"/>
      <c r="AP254" s="146"/>
      <c r="AQ254" s="146"/>
      <c r="AR254" s="138">
        <f t="shared" si="89"/>
        <v>0</v>
      </c>
      <c r="AS254" s="205"/>
      <c r="AT254" s="146"/>
      <c r="AU254" s="146"/>
      <c r="AV254" s="146"/>
      <c r="AW254" s="146">
        <v>120000</v>
      </c>
      <c r="AX254" s="138">
        <f t="shared" si="107"/>
        <v>120000</v>
      </c>
      <c r="AY254" s="160"/>
      <c r="AZ254" s="146"/>
      <c r="BA254" s="146"/>
      <c r="BB254" s="146"/>
      <c r="BC254" s="146"/>
      <c r="BD254" s="138">
        <f t="shared" si="90"/>
        <v>0</v>
      </c>
      <c r="BE254" s="160"/>
      <c r="BF254" s="146"/>
      <c r="BG254" s="146"/>
      <c r="BH254" s="146"/>
      <c r="BI254" s="146"/>
      <c r="BJ254" s="138">
        <f t="shared" si="111"/>
        <v>0</v>
      </c>
      <c r="BK254" s="160"/>
      <c r="BL254" s="146"/>
      <c r="BM254" s="146"/>
      <c r="BN254" s="146"/>
      <c r="BO254" s="146"/>
      <c r="BP254" s="138">
        <f t="shared" si="91"/>
        <v>0</v>
      </c>
      <c r="BQ254" s="160"/>
      <c r="BR254" s="146"/>
      <c r="BS254" s="146"/>
      <c r="BT254" s="146"/>
      <c r="BU254" s="146"/>
      <c r="BV254" s="138">
        <f t="shared" si="112"/>
        <v>0</v>
      </c>
      <c r="BW254" s="160"/>
      <c r="BX254" s="146"/>
      <c r="BY254" s="146"/>
      <c r="BZ254" s="146"/>
      <c r="CA254" s="146"/>
      <c r="CB254" s="138">
        <f t="shared" si="92"/>
        <v>0</v>
      </c>
      <c r="CC254" s="160"/>
      <c r="CD254" s="146"/>
      <c r="CE254" s="146"/>
      <c r="CF254" s="146"/>
      <c r="CG254" s="146"/>
      <c r="CH254" s="138">
        <f t="shared" si="108"/>
        <v>0</v>
      </c>
      <c r="CI254" s="160"/>
      <c r="CJ254" s="146"/>
      <c r="CK254" s="146"/>
      <c r="CL254" s="146"/>
      <c r="CM254" s="146"/>
      <c r="CN254" s="138">
        <f t="shared" si="93"/>
        <v>0</v>
      </c>
      <c r="CO254" s="172"/>
      <c r="CP254" s="137"/>
      <c r="CQ254" s="137"/>
      <c r="CR254" s="137"/>
      <c r="CS254" s="137"/>
      <c r="CT254" s="138">
        <f t="shared" si="113"/>
        <v>0</v>
      </c>
      <c r="CU254" s="160"/>
      <c r="CV254" s="146"/>
      <c r="CW254" s="146"/>
      <c r="CX254" s="146"/>
      <c r="CY254" s="146"/>
      <c r="CZ254" s="138">
        <f t="shared" si="94"/>
        <v>0</v>
      </c>
      <c r="DA254" s="172">
        <f t="shared" si="95"/>
        <v>0</v>
      </c>
      <c r="DB254" s="137">
        <f t="shared" si="96"/>
        <v>134875</v>
      </c>
      <c r="DC254" s="137">
        <f t="shared" si="97"/>
        <v>0</v>
      </c>
      <c r="DD254" s="137">
        <f t="shared" si="98"/>
        <v>0</v>
      </c>
      <c r="DE254" s="137">
        <f t="shared" si="99"/>
        <v>168000</v>
      </c>
      <c r="DF254" s="173">
        <f t="shared" si="100"/>
        <v>302875</v>
      </c>
      <c r="DG254" s="172">
        <f t="shared" si="101"/>
        <v>0</v>
      </c>
      <c r="DH254" s="137">
        <f t="shared" si="102"/>
        <v>0</v>
      </c>
      <c r="DI254" s="137">
        <f t="shared" si="103"/>
        <v>0</v>
      </c>
      <c r="DJ254" s="137">
        <f t="shared" si="104"/>
        <v>0</v>
      </c>
      <c r="DK254" s="137">
        <f t="shared" si="105"/>
        <v>0</v>
      </c>
      <c r="DL254" s="173">
        <f t="shared" si="115"/>
        <v>0</v>
      </c>
      <c r="DM254" s="140"/>
      <c r="DN254" s="220"/>
      <c r="DO254" s="220"/>
      <c r="DP254" s="220"/>
      <c r="DQ254" s="140"/>
      <c r="DR254" s="141"/>
      <c r="DS254" s="142"/>
      <c r="DT254" s="146"/>
      <c r="DU254" s="142"/>
      <c r="DV254" s="144"/>
      <c r="DW254" s="145">
        <v>47021</v>
      </c>
      <c r="DX254" s="142" t="s">
        <v>4961</v>
      </c>
      <c r="DY254" s="144">
        <v>44637</v>
      </c>
      <c r="EA254" s="172"/>
      <c r="EB254" s="137"/>
      <c r="EC254" s="137"/>
      <c r="ED254" s="512"/>
      <c r="EE254" s="513"/>
      <c r="EG254" s="495"/>
      <c r="EH254" s="76"/>
      <c r="EI254" s="466"/>
      <c r="EJ254" s="76"/>
      <c r="EK254" s="500"/>
      <c r="EL254" s="81"/>
      <c r="EM254" s="76"/>
      <c r="EN254" s="76"/>
      <c r="EO254" s="76"/>
      <c r="EP254" s="496"/>
      <c r="EQ254" s="81"/>
      <c r="ER254" s="76"/>
      <c r="ES254" s="76"/>
      <c r="ET254" s="76"/>
      <c r="EU254" s="496"/>
    </row>
    <row r="255" spans="1:151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114"/>
        <v>356525</v>
      </c>
      <c r="O255" s="366"/>
      <c r="P255" s="174"/>
      <c r="Q255" s="174"/>
      <c r="R255" s="174"/>
      <c r="S255" s="174"/>
      <c r="T255" s="367">
        <f t="shared" si="106"/>
        <v>0</v>
      </c>
      <c r="U255" s="172"/>
      <c r="V255" s="137"/>
      <c r="W255" s="137"/>
      <c r="X255" s="137"/>
      <c r="Y255" s="137"/>
      <c r="Z255" s="138">
        <f t="shared" si="109"/>
        <v>0</v>
      </c>
      <c r="AA255" s="160"/>
      <c r="AB255" s="146"/>
      <c r="AC255" s="146"/>
      <c r="AD255" s="146"/>
      <c r="AE255" s="146"/>
      <c r="AF255" s="138">
        <f t="shared" si="110"/>
        <v>0</v>
      </c>
      <c r="AG255" s="160"/>
      <c r="AH255" s="146"/>
      <c r="AI255" s="146"/>
      <c r="AJ255" s="146"/>
      <c r="AK255" s="146">
        <v>786000</v>
      </c>
      <c r="AL255" s="138">
        <f t="shared" si="88"/>
        <v>786000</v>
      </c>
      <c r="AM255" s="160"/>
      <c r="AN255" s="146"/>
      <c r="AO255" s="146"/>
      <c r="AP255" s="146"/>
      <c r="AQ255" s="146"/>
      <c r="AR255" s="138">
        <f t="shared" si="89"/>
        <v>0</v>
      </c>
      <c r="AS255" s="205"/>
      <c r="AT255" s="146"/>
      <c r="AU255" s="146"/>
      <c r="AV255" s="146"/>
      <c r="AW255" s="146">
        <v>399000</v>
      </c>
      <c r="AX255" s="138">
        <f t="shared" si="107"/>
        <v>399000</v>
      </c>
      <c r="AY255" s="160"/>
      <c r="AZ255" s="146"/>
      <c r="BA255" s="146"/>
      <c r="BB255" s="146"/>
      <c r="BC255" s="146"/>
      <c r="BD255" s="138">
        <f t="shared" si="90"/>
        <v>0</v>
      </c>
      <c r="BE255" s="160"/>
      <c r="BF255" s="146"/>
      <c r="BG255" s="146"/>
      <c r="BH255" s="146"/>
      <c r="BI255" s="146"/>
      <c r="BJ255" s="138">
        <f t="shared" si="111"/>
        <v>0</v>
      </c>
      <c r="BK255" s="160"/>
      <c r="BL255" s="146"/>
      <c r="BM255" s="146"/>
      <c r="BN255" s="146"/>
      <c r="BO255" s="146"/>
      <c r="BP255" s="138">
        <f t="shared" si="91"/>
        <v>0</v>
      </c>
      <c r="BQ255" s="160"/>
      <c r="BR255" s="146"/>
      <c r="BS255" s="146"/>
      <c r="BT255" s="146"/>
      <c r="BU255" s="146"/>
      <c r="BV255" s="138">
        <f t="shared" si="112"/>
        <v>0</v>
      </c>
      <c r="BW255" s="160"/>
      <c r="BX255" s="146"/>
      <c r="BY255" s="146"/>
      <c r="BZ255" s="146"/>
      <c r="CA255" s="146"/>
      <c r="CB255" s="138">
        <f t="shared" si="92"/>
        <v>0</v>
      </c>
      <c r="CC255" s="160"/>
      <c r="CD255" s="146"/>
      <c r="CE255" s="146"/>
      <c r="CF255" s="146"/>
      <c r="CG255" s="146"/>
      <c r="CH255" s="138">
        <f t="shared" si="108"/>
        <v>0</v>
      </c>
      <c r="CI255" s="160"/>
      <c r="CJ255" s="146"/>
      <c r="CK255" s="146"/>
      <c r="CL255" s="146"/>
      <c r="CM255" s="146"/>
      <c r="CN255" s="138">
        <f t="shared" si="93"/>
        <v>0</v>
      </c>
      <c r="CO255" s="172"/>
      <c r="CP255" s="137"/>
      <c r="CQ255" s="137"/>
      <c r="CR255" s="137"/>
      <c r="CS255" s="137"/>
      <c r="CT255" s="138">
        <f t="shared" si="113"/>
        <v>0</v>
      </c>
      <c r="CU255" s="160"/>
      <c r="CV255" s="146"/>
      <c r="CW255" s="146"/>
      <c r="CX255" s="146"/>
      <c r="CY255" s="146"/>
      <c r="CZ255" s="138">
        <f t="shared" si="94"/>
        <v>0</v>
      </c>
      <c r="DA255" s="172">
        <f t="shared" si="95"/>
        <v>0</v>
      </c>
      <c r="DB255" s="137">
        <f t="shared" si="96"/>
        <v>356525</v>
      </c>
      <c r="DC255" s="137">
        <f t="shared" si="97"/>
        <v>0</v>
      </c>
      <c r="DD255" s="137">
        <f t="shared" si="98"/>
        <v>0</v>
      </c>
      <c r="DE255" s="137">
        <f t="shared" si="99"/>
        <v>1185000</v>
      </c>
      <c r="DF255" s="173">
        <f t="shared" si="100"/>
        <v>1541525</v>
      </c>
      <c r="DG255" s="172">
        <f t="shared" si="101"/>
        <v>0</v>
      </c>
      <c r="DH255" s="137">
        <f t="shared" si="102"/>
        <v>0</v>
      </c>
      <c r="DI255" s="137">
        <f t="shared" si="103"/>
        <v>0</v>
      </c>
      <c r="DJ255" s="137">
        <f t="shared" si="104"/>
        <v>0</v>
      </c>
      <c r="DK255" s="137">
        <f t="shared" si="105"/>
        <v>0</v>
      </c>
      <c r="DL255" s="173">
        <f t="shared" si="115"/>
        <v>0</v>
      </c>
      <c r="DM255" s="140"/>
      <c r="DN255" s="220"/>
      <c r="DO255" s="220"/>
      <c r="DP255" s="220"/>
      <c r="DQ255" s="140"/>
      <c r="DR255" s="141"/>
      <c r="DS255" s="142"/>
      <c r="DT255" s="146"/>
      <c r="DU255" s="142"/>
      <c r="DV255" s="144"/>
      <c r="DW255" s="145"/>
      <c r="DX255" s="142"/>
      <c r="DY255" s="144"/>
      <c r="EA255" s="172"/>
      <c r="EB255" s="137"/>
      <c r="EC255" s="137"/>
      <c r="ED255" s="512"/>
      <c r="EE255" s="513"/>
      <c r="EG255" s="495"/>
      <c r="EH255" s="76"/>
      <c r="EI255" s="466"/>
      <c r="EJ255" s="76"/>
      <c r="EK255" s="500"/>
      <c r="EL255" s="81"/>
      <c r="EM255" s="76"/>
      <c r="EN255" s="76"/>
      <c r="EO255" s="76"/>
      <c r="EP255" s="496"/>
      <c r="EQ255" s="81"/>
      <c r="ER255" s="76"/>
      <c r="ES255" s="76"/>
      <c r="ET255" s="76"/>
      <c r="EU255" s="496"/>
    </row>
    <row r="256" spans="1:151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114"/>
        <v>242775</v>
      </c>
      <c r="O256" s="366"/>
      <c r="P256" s="174"/>
      <c r="Q256" s="174"/>
      <c r="R256" s="174"/>
      <c r="S256" s="174"/>
      <c r="T256" s="367">
        <f t="shared" si="106"/>
        <v>0</v>
      </c>
      <c r="U256" s="172"/>
      <c r="V256" s="137"/>
      <c r="W256" s="137"/>
      <c r="X256" s="137"/>
      <c r="Y256" s="137"/>
      <c r="Z256" s="138">
        <f t="shared" si="109"/>
        <v>0</v>
      </c>
      <c r="AA256" s="160"/>
      <c r="AB256" s="146"/>
      <c r="AC256" s="146"/>
      <c r="AD256" s="146"/>
      <c r="AE256" s="146"/>
      <c r="AF256" s="138">
        <f t="shared" si="110"/>
        <v>0</v>
      </c>
      <c r="AG256" s="160"/>
      <c r="AH256" s="146"/>
      <c r="AI256" s="146"/>
      <c r="AJ256" s="146"/>
      <c r="AK256" s="146">
        <v>558000</v>
      </c>
      <c r="AL256" s="138">
        <f t="shared" si="88"/>
        <v>558000</v>
      </c>
      <c r="AM256" s="160"/>
      <c r="AN256" s="146"/>
      <c r="AO256" s="146"/>
      <c r="AP256" s="146"/>
      <c r="AQ256" s="146"/>
      <c r="AR256" s="138">
        <f t="shared" si="89"/>
        <v>0</v>
      </c>
      <c r="AS256" s="205"/>
      <c r="AT256" s="146"/>
      <c r="AU256" s="146"/>
      <c r="AV256" s="146"/>
      <c r="AW256" s="146">
        <v>238000</v>
      </c>
      <c r="AX256" s="138">
        <f t="shared" si="107"/>
        <v>238000</v>
      </c>
      <c r="AY256" s="160"/>
      <c r="AZ256" s="146"/>
      <c r="BA256" s="146"/>
      <c r="BB256" s="146"/>
      <c r="BC256" s="146"/>
      <c r="BD256" s="138">
        <f t="shared" si="90"/>
        <v>0</v>
      </c>
      <c r="BE256" s="160"/>
      <c r="BF256" s="146"/>
      <c r="BG256" s="146"/>
      <c r="BH256" s="146"/>
      <c r="BI256" s="146"/>
      <c r="BJ256" s="138">
        <f t="shared" si="111"/>
        <v>0</v>
      </c>
      <c r="BK256" s="160"/>
      <c r="BL256" s="146"/>
      <c r="BM256" s="146"/>
      <c r="BN256" s="146"/>
      <c r="BO256" s="146"/>
      <c r="BP256" s="138">
        <f t="shared" si="91"/>
        <v>0</v>
      </c>
      <c r="BQ256" s="160"/>
      <c r="BR256" s="146"/>
      <c r="BS256" s="146"/>
      <c r="BT256" s="146"/>
      <c r="BU256" s="146"/>
      <c r="BV256" s="138">
        <f t="shared" si="112"/>
        <v>0</v>
      </c>
      <c r="BW256" s="160"/>
      <c r="BX256" s="146"/>
      <c r="BY256" s="146"/>
      <c r="BZ256" s="146"/>
      <c r="CA256" s="146"/>
      <c r="CB256" s="138">
        <f t="shared" si="92"/>
        <v>0</v>
      </c>
      <c r="CC256" s="160"/>
      <c r="CD256" s="146"/>
      <c r="CE256" s="146"/>
      <c r="CF256" s="146"/>
      <c r="CG256" s="146"/>
      <c r="CH256" s="138">
        <f t="shared" si="108"/>
        <v>0</v>
      </c>
      <c r="CI256" s="160"/>
      <c r="CJ256" s="146"/>
      <c r="CK256" s="146"/>
      <c r="CL256" s="146"/>
      <c r="CM256" s="146"/>
      <c r="CN256" s="138">
        <f t="shared" si="93"/>
        <v>0</v>
      </c>
      <c r="CO256" s="172"/>
      <c r="CP256" s="137"/>
      <c r="CQ256" s="137"/>
      <c r="CR256" s="137"/>
      <c r="CS256" s="137"/>
      <c r="CT256" s="138">
        <f t="shared" si="113"/>
        <v>0</v>
      </c>
      <c r="CU256" s="160"/>
      <c r="CV256" s="146"/>
      <c r="CW256" s="146"/>
      <c r="CX256" s="146"/>
      <c r="CY256" s="146"/>
      <c r="CZ256" s="138">
        <f t="shared" si="94"/>
        <v>0</v>
      </c>
      <c r="DA256" s="172">
        <f t="shared" si="95"/>
        <v>0</v>
      </c>
      <c r="DB256" s="137">
        <f t="shared" si="96"/>
        <v>242775</v>
      </c>
      <c r="DC256" s="137">
        <f t="shared" si="97"/>
        <v>0</v>
      </c>
      <c r="DD256" s="137">
        <f t="shared" si="98"/>
        <v>0</v>
      </c>
      <c r="DE256" s="137">
        <f t="shared" si="99"/>
        <v>796000</v>
      </c>
      <c r="DF256" s="173">
        <f t="shared" si="100"/>
        <v>1038775</v>
      </c>
      <c r="DG256" s="172">
        <f t="shared" si="101"/>
        <v>0</v>
      </c>
      <c r="DH256" s="137">
        <f t="shared" si="102"/>
        <v>0</v>
      </c>
      <c r="DI256" s="137">
        <f t="shared" si="103"/>
        <v>0</v>
      </c>
      <c r="DJ256" s="137">
        <f t="shared" si="104"/>
        <v>0</v>
      </c>
      <c r="DK256" s="137">
        <f t="shared" si="105"/>
        <v>0</v>
      </c>
      <c r="DL256" s="173">
        <f t="shared" si="115"/>
        <v>0</v>
      </c>
      <c r="DM256" s="140"/>
      <c r="DN256" s="220"/>
      <c r="DO256" s="220"/>
      <c r="DP256" s="220"/>
      <c r="DQ256" s="140"/>
      <c r="DR256" s="141"/>
      <c r="DS256" s="142"/>
      <c r="DT256" s="146"/>
      <c r="DU256" s="142"/>
      <c r="DV256" s="144"/>
      <c r="DW256" s="145">
        <v>4286</v>
      </c>
      <c r="DX256" s="142" t="s">
        <v>4829</v>
      </c>
      <c r="DY256" s="144">
        <v>44594</v>
      </c>
      <c r="EA256" s="172"/>
      <c r="EB256" s="137"/>
      <c r="EC256" s="137"/>
      <c r="ED256" s="512"/>
      <c r="EE256" s="513"/>
      <c r="EG256" s="495"/>
      <c r="EH256" s="76"/>
      <c r="EI256" s="466"/>
      <c r="EJ256" s="76"/>
      <c r="EK256" s="500"/>
      <c r="EL256" s="81"/>
      <c r="EM256" s="76"/>
      <c r="EN256" s="76"/>
      <c r="EO256" s="76"/>
      <c r="EP256" s="496"/>
      <c r="EQ256" s="81"/>
      <c r="ER256" s="76"/>
      <c r="ES256" s="76"/>
      <c r="ET256" s="76"/>
      <c r="EU256" s="496"/>
    </row>
    <row r="257" spans="1:151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114"/>
        <v>103675</v>
      </c>
      <c r="O257" s="366"/>
      <c r="P257" s="174"/>
      <c r="Q257" s="174"/>
      <c r="R257" s="174"/>
      <c r="S257" s="174"/>
      <c r="T257" s="367">
        <f t="shared" si="106"/>
        <v>0</v>
      </c>
      <c r="U257" s="172"/>
      <c r="V257" s="137"/>
      <c r="W257" s="137"/>
      <c r="X257" s="137"/>
      <c r="Y257" s="137"/>
      <c r="Z257" s="138">
        <f t="shared" si="109"/>
        <v>0</v>
      </c>
      <c r="AA257" s="160"/>
      <c r="AB257" s="146"/>
      <c r="AC257" s="146"/>
      <c r="AD257" s="146"/>
      <c r="AE257" s="146"/>
      <c r="AF257" s="138">
        <f t="shared" si="110"/>
        <v>0</v>
      </c>
      <c r="AG257" s="160"/>
      <c r="AH257" s="146"/>
      <c r="AI257" s="146"/>
      <c r="AJ257" s="146"/>
      <c r="AK257" s="146">
        <v>612000</v>
      </c>
      <c r="AL257" s="138">
        <f t="shared" si="88"/>
        <v>612000</v>
      </c>
      <c r="AM257" s="160"/>
      <c r="AN257" s="146"/>
      <c r="AO257" s="146"/>
      <c r="AP257" s="146"/>
      <c r="AQ257" s="146"/>
      <c r="AR257" s="138">
        <f t="shared" si="89"/>
        <v>0</v>
      </c>
      <c r="AS257" s="205"/>
      <c r="AT257" s="146"/>
      <c r="AU257" s="146"/>
      <c r="AV257" s="146"/>
      <c r="AW257" s="146">
        <v>176000</v>
      </c>
      <c r="AX257" s="138">
        <f t="shared" si="107"/>
        <v>176000</v>
      </c>
      <c r="AY257" s="160"/>
      <c r="AZ257" s="146"/>
      <c r="BA257" s="146"/>
      <c r="BB257" s="146"/>
      <c r="BC257" s="146"/>
      <c r="BD257" s="138">
        <f t="shared" si="90"/>
        <v>0</v>
      </c>
      <c r="BE257" s="160"/>
      <c r="BF257" s="146"/>
      <c r="BG257" s="146"/>
      <c r="BH257" s="146"/>
      <c r="BI257" s="146"/>
      <c r="BJ257" s="138">
        <f t="shared" si="111"/>
        <v>0</v>
      </c>
      <c r="BK257" s="160"/>
      <c r="BL257" s="146"/>
      <c r="BM257" s="146"/>
      <c r="BN257" s="146"/>
      <c r="BO257" s="146"/>
      <c r="BP257" s="138">
        <f t="shared" si="91"/>
        <v>0</v>
      </c>
      <c r="BQ257" s="160"/>
      <c r="BR257" s="146"/>
      <c r="BS257" s="146"/>
      <c r="BT257" s="146"/>
      <c r="BU257" s="146"/>
      <c r="BV257" s="138">
        <f t="shared" si="112"/>
        <v>0</v>
      </c>
      <c r="BW257" s="160"/>
      <c r="BX257" s="146"/>
      <c r="BY257" s="146"/>
      <c r="BZ257" s="146"/>
      <c r="CA257" s="146"/>
      <c r="CB257" s="138">
        <f t="shared" si="92"/>
        <v>0</v>
      </c>
      <c r="CC257" s="160"/>
      <c r="CD257" s="146"/>
      <c r="CE257" s="146"/>
      <c r="CF257" s="146"/>
      <c r="CG257" s="146"/>
      <c r="CH257" s="138">
        <f t="shared" si="108"/>
        <v>0</v>
      </c>
      <c r="CI257" s="160"/>
      <c r="CJ257" s="146"/>
      <c r="CK257" s="146"/>
      <c r="CL257" s="146"/>
      <c r="CM257" s="146"/>
      <c r="CN257" s="138">
        <f t="shared" si="93"/>
        <v>0</v>
      </c>
      <c r="CO257" s="172"/>
      <c r="CP257" s="137"/>
      <c r="CQ257" s="137"/>
      <c r="CR257" s="137"/>
      <c r="CS257" s="137"/>
      <c r="CT257" s="138">
        <f t="shared" si="113"/>
        <v>0</v>
      </c>
      <c r="CU257" s="160"/>
      <c r="CV257" s="146"/>
      <c r="CW257" s="146"/>
      <c r="CX257" s="146"/>
      <c r="CY257" s="146"/>
      <c r="CZ257" s="138">
        <f t="shared" si="94"/>
        <v>0</v>
      </c>
      <c r="DA257" s="172">
        <f t="shared" si="95"/>
        <v>0</v>
      </c>
      <c r="DB257" s="137">
        <f t="shared" si="96"/>
        <v>103675</v>
      </c>
      <c r="DC257" s="137">
        <f t="shared" si="97"/>
        <v>0</v>
      </c>
      <c r="DD257" s="137">
        <f t="shared" si="98"/>
        <v>0</v>
      </c>
      <c r="DE257" s="137">
        <f t="shared" si="99"/>
        <v>788000</v>
      </c>
      <c r="DF257" s="173">
        <f t="shared" si="100"/>
        <v>891675</v>
      </c>
      <c r="DG257" s="172">
        <f t="shared" si="101"/>
        <v>0</v>
      </c>
      <c r="DH257" s="137">
        <f t="shared" si="102"/>
        <v>0</v>
      </c>
      <c r="DI257" s="137">
        <f t="shared" si="103"/>
        <v>0</v>
      </c>
      <c r="DJ257" s="137">
        <f t="shared" si="104"/>
        <v>0</v>
      </c>
      <c r="DK257" s="137">
        <f t="shared" si="105"/>
        <v>0</v>
      </c>
      <c r="DL257" s="173">
        <f t="shared" si="115"/>
        <v>0</v>
      </c>
      <c r="DM257" s="140"/>
      <c r="DN257" s="220"/>
      <c r="DO257" s="220"/>
      <c r="DP257" s="220"/>
      <c r="DQ257" s="140"/>
      <c r="DR257" s="141"/>
      <c r="DS257" s="142"/>
      <c r="DT257" s="146"/>
      <c r="DU257" s="142"/>
      <c r="DV257" s="144"/>
      <c r="DW257" s="145"/>
      <c r="DX257" s="142"/>
      <c r="DY257" s="144"/>
      <c r="EA257" s="172"/>
      <c r="EB257" s="137"/>
      <c r="EC257" s="137"/>
      <c r="ED257" s="512"/>
      <c r="EE257" s="513"/>
      <c r="EG257" s="495"/>
      <c r="EH257" s="76"/>
      <c r="EI257" s="466"/>
      <c r="EJ257" s="76"/>
      <c r="EK257" s="500"/>
      <c r="EL257" s="81"/>
      <c r="EM257" s="76"/>
      <c r="EN257" s="76"/>
      <c r="EO257" s="76"/>
      <c r="EP257" s="496"/>
      <c r="EQ257" s="81"/>
      <c r="ER257" s="76"/>
      <c r="ES257" s="76"/>
      <c r="ET257" s="76"/>
      <c r="EU257" s="496"/>
    </row>
    <row r="258" spans="1:151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114"/>
        <v>179400</v>
      </c>
      <c r="O258" s="366"/>
      <c r="P258" s="174"/>
      <c r="Q258" s="174"/>
      <c r="R258" s="174"/>
      <c r="S258" s="174"/>
      <c r="T258" s="367">
        <f t="shared" si="106"/>
        <v>0</v>
      </c>
      <c r="U258" s="172"/>
      <c r="V258" s="137"/>
      <c r="W258" s="137"/>
      <c r="X258" s="137"/>
      <c r="Y258" s="137"/>
      <c r="Z258" s="138">
        <f t="shared" si="109"/>
        <v>0</v>
      </c>
      <c r="AA258" s="160"/>
      <c r="AB258" s="146"/>
      <c r="AC258" s="146"/>
      <c r="AD258" s="146"/>
      <c r="AE258" s="146"/>
      <c r="AF258" s="138">
        <f t="shared" si="110"/>
        <v>0</v>
      </c>
      <c r="AG258" s="160"/>
      <c r="AH258" s="146"/>
      <c r="AI258" s="146"/>
      <c r="AJ258" s="146"/>
      <c r="AK258" s="146">
        <v>444000</v>
      </c>
      <c r="AL258" s="138">
        <f t="shared" ref="AL258:AL321" si="116">SUM(AG258:AK258)</f>
        <v>444000</v>
      </c>
      <c r="AM258" s="160"/>
      <c r="AN258" s="146"/>
      <c r="AO258" s="146"/>
      <c r="AP258" s="146"/>
      <c r="AQ258" s="146"/>
      <c r="AR258" s="138">
        <f t="shared" ref="AR258:AR321" si="117">SUM(AM258:AQ258)</f>
        <v>0</v>
      </c>
      <c r="AS258" s="205"/>
      <c r="AT258" s="146"/>
      <c r="AU258" s="146"/>
      <c r="AV258" s="146"/>
      <c r="AW258" s="146">
        <v>93000</v>
      </c>
      <c r="AX258" s="138">
        <f t="shared" si="107"/>
        <v>93000</v>
      </c>
      <c r="AY258" s="160"/>
      <c r="AZ258" s="146"/>
      <c r="BA258" s="146"/>
      <c r="BB258" s="146"/>
      <c r="BC258" s="146"/>
      <c r="BD258" s="138">
        <f t="shared" ref="BD258:BD321" si="118">SUM(AY258:BC258)</f>
        <v>0</v>
      </c>
      <c r="BE258" s="160"/>
      <c r="BF258" s="146"/>
      <c r="BG258" s="146"/>
      <c r="BH258" s="146"/>
      <c r="BI258" s="146"/>
      <c r="BJ258" s="138">
        <f t="shared" si="111"/>
        <v>0</v>
      </c>
      <c r="BK258" s="160"/>
      <c r="BL258" s="146"/>
      <c r="BM258" s="146"/>
      <c r="BN258" s="146"/>
      <c r="BO258" s="146"/>
      <c r="BP258" s="138">
        <f t="shared" ref="BP258:BP321" si="119">SUM(BK258:BO258)</f>
        <v>0</v>
      </c>
      <c r="BQ258" s="160"/>
      <c r="BR258" s="146"/>
      <c r="BS258" s="146"/>
      <c r="BT258" s="146"/>
      <c r="BU258" s="146"/>
      <c r="BV258" s="138">
        <f t="shared" si="112"/>
        <v>0</v>
      </c>
      <c r="BW258" s="160"/>
      <c r="BX258" s="146"/>
      <c r="BY258" s="146"/>
      <c r="BZ258" s="146"/>
      <c r="CA258" s="146"/>
      <c r="CB258" s="138">
        <f t="shared" ref="CB258:CB321" si="120">SUM(BW258:CA258)</f>
        <v>0</v>
      </c>
      <c r="CC258" s="160"/>
      <c r="CD258" s="146"/>
      <c r="CE258" s="146"/>
      <c r="CF258" s="146"/>
      <c r="CG258" s="146"/>
      <c r="CH258" s="138">
        <f t="shared" si="108"/>
        <v>0</v>
      </c>
      <c r="CI258" s="160"/>
      <c r="CJ258" s="146"/>
      <c r="CK258" s="146"/>
      <c r="CL258" s="146"/>
      <c r="CM258" s="146"/>
      <c r="CN258" s="138">
        <f t="shared" ref="CN258:CN321" si="121">SUM(CI258:CM258)</f>
        <v>0</v>
      </c>
      <c r="CO258" s="172"/>
      <c r="CP258" s="137"/>
      <c r="CQ258" s="137"/>
      <c r="CR258" s="137"/>
      <c r="CS258" s="137"/>
      <c r="CT258" s="138">
        <f t="shared" si="113"/>
        <v>0</v>
      </c>
      <c r="CU258" s="160"/>
      <c r="CV258" s="146"/>
      <c r="CW258" s="146"/>
      <c r="CX258" s="146"/>
      <c r="CY258" s="146"/>
      <c r="CZ258" s="138">
        <f t="shared" ref="CZ258:CZ321" si="122">SUM(CU258:CY258)</f>
        <v>0</v>
      </c>
      <c r="DA258" s="172">
        <f t="shared" ref="DA258:DA321" si="123">I258+U258+AG258+AS258+BE258+BQ258+CC258+CO258</f>
        <v>0</v>
      </c>
      <c r="DB258" s="137">
        <f t="shared" ref="DB258:DB321" si="124">J258+V258+AH258+AT258+BF258+BR258+CD258+CP258</f>
        <v>179400</v>
      </c>
      <c r="DC258" s="137">
        <f t="shared" ref="DC258:DC321" si="125">K258+W258+AI258+AU258+BG258+BS258+CE258+CQ258</f>
        <v>0</v>
      </c>
      <c r="DD258" s="137">
        <f t="shared" ref="DD258:DD321" si="126">L258+X258+AJ258+AV258+BH258+BT258+CF258+CR258</f>
        <v>0</v>
      </c>
      <c r="DE258" s="137">
        <f t="shared" ref="DE258:DE321" si="127">M258+Y258+AK258+AW258+BI258+BU258+CG258+CS258</f>
        <v>537000</v>
      </c>
      <c r="DF258" s="173">
        <f t="shared" ref="DF258:DF321" si="128">SUM(DA258:DE258)</f>
        <v>716400</v>
      </c>
      <c r="DG258" s="172">
        <f t="shared" ref="DG258:DG321" si="129">O258+AA258+AM258+AY258+BK258+BW258+CI258+CU258</f>
        <v>0</v>
      </c>
      <c r="DH258" s="137">
        <f t="shared" ref="DH258:DH321" si="130">P258+AB258+AN258+AZ258+BL258+BX258+CJ258+CV258</f>
        <v>0</v>
      </c>
      <c r="DI258" s="137">
        <f t="shared" ref="DI258:DI321" si="131">Q258+AC258+AO258+BA258+BM258+BY258+CK258+CW258</f>
        <v>0</v>
      </c>
      <c r="DJ258" s="137">
        <f t="shared" ref="DJ258:DJ321" si="132">R258+AD258+AP258+BB258+BN258+BZ258+CL258+CX258</f>
        <v>0</v>
      </c>
      <c r="DK258" s="137">
        <f t="shared" ref="DK258:DK321" si="133">S258+AE258+AQ258+BC258+BO258+CA258+CM258+CY258</f>
        <v>0</v>
      </c>
      <c r="DL258" s="173">
        <f t="shared" si="115"/>
        <v>0</v>
      </c>
      <c r="DM258" s="140"/>
      <c r="DN258" s="220"/>
      <c r="DO258" s="220"/>
      <c r="DP258" s="220"/>
      <c r="DQ258" s="140"/>
      <c r="DR258" s="141"/>
      <c r="DS258" s="142"/>
      <c r="DT258" s="146"/>
      <c r="DU258" s="142"/>
      <c r="DV258" s="144"/>
      <c r="DW258" s="145"/>
      <c r="DX258" s="142"/>
      <c r="DY258" s="144"/>
      <c r="EA258" s="172"/>
      <c r="EB258" s="137"/>
      <c r="EC258" s="137"/>
      <c r="ED258" s="512"/>
      <c r="EE258" s="513"/>
      <c r="EG258" s="495"/>
      <c r="EH258" s="76"/>
      <c r="EI258" s="466"/>
      <c r="EJ258" s="76"/>
      <c r="EK258" s="500"/>
      <c r="EL258" s="81"/>
      <c r="EM258" s="76"/>
      <c r="EN258" s="76"/>
      <c r="EO258" s="76"/>
      <c r="EP258" s="496"/>
      <c r="EQ258" s="81"/>
      <c r="ER258" s="76"/>
      <c r="ES258" s="76"/>
      <c r="ET258" s="76"/>
      <c r="EU258" s="496"/>
    </row>
    <row r="259" spans="1:151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114"/>
        <v>107900</v>
      </c>
      <c r="O259" s="366"/>
      <c r="P259" s="174"/>
      <c r="Q259" s="174"/>
      <c r="R259" s="174"/>
      <c r="S259" s="174"/>
      <c r="T259" s="367">
        <f t="shared" ref="T259:T322" si="134">SUM(O259:S259)</f>
        <v>0</v>
      </c>
      <c r="U259" s="172"/>
      <c r="V259" s="137"/>
      <c r="W259" s="137"/>
      <c r="X259" s="137"/>
      <c r="Y259" s="137"/>
      <c r="Z259" s="138">
        <f t="shared" si="109"/>
        <v>0</v>
      </c>
      <c r="AA259" s="160"/>
      <c r="AB259" s="146"/>
      <c r="AC259" s="146"/>
      <c r="AD259" s="146"/>
      <c r="AE259" s="146"/>
      <c r="AF259" s="138">
        <f t="shared" si="110"/>
        <v>0</v>
      </c>
      <c r="AG259" s="160"/>
      <c r="AH259" s="146"/>
      <c r="AI259" s="146"/>
      <c r="AJ259" s="146"/>
      <c r="AK259" s="146">
        <v>296000</v>
      </c>
      <c r="AL259" s="138">
        <f t="shared" si="116"/>
        <v>296000</v>
      </c>
      <c r="AM259" s="160"/>
      <c r="AN259" s="146"/>
      <c r="AO259" s="146"/>
      <c r="AP259" s="146"/>
      <c r="AQ259" s="146"/>
      <c r="AR259" s="138">
        <f t="shared" si="117"/>
        <v>0</v>
      </c>
      <c r="AS259" s="205"/>
      <c r="AT259" s="146"/>
      <c r="AU259" s="146"/>
      <c r="AV259" s="146"/>
      <c r="AW259" s="146">
        <v>61000</v>
      </c>
      <c r="AX259" s="138">
        <f t="shared" ref="AX259:AX322" si="135">SUM(AS259:AW259)</f>
        <v>61000</v>
      </c>
      <c r="AY259" s="160"/>
      <c r="AZ259" s="146"/>
      <c r="BA259" s="146"/>
      <c r="BB259" s="146"/>
      <c r="BC259" s="146"/>
      <c r="BD259" s="138">
        <f t="shared" si="118"/>
        <v>0</v>
      </c>
      <c r="BE259" s="160"/>
      <c r="BF259" s="146"/>
      <c r="BG259" s="146"/>
      <c r="BH259" s="146"/>
      <c r="BI259" s="146"/>
      <c r="BJ259" s="138">
        <f t="shared" si="111"/>
        <v>0</v>
      </c>
      <c r="BK259" s="160"/>
      <c r="BL259" s="146"/>
      <c r="BM259" s="146"/>
      <c r="BN259" s="146"/>
      <c r="BO259" s="146"/>
      <c r="BP259" s="138">
        <f t="shared" si="119"/>
        <v>0</v>
      </c>
      <c r="BQ259" s="160"/>
      <c r="BR259" s="146"/>
      <c r="BS259" s="146"/>
      <c r="BT259" s="146"/>
      <c r="BU259" s="146"/>
      <c r="BV259" s="138">
        <f t="shared" si="112"/>
        <v>0</v>
      </c>
      <c r="BW259" s="160"/>
      <c r="BX259" s="146"/>
      <c r="BY259" s="146"/>
      <c r="BZ259" s="146"/>
      <c r="CA259" s="146"/>
      <c r="CB259" s="138">
        <f t="shared" si="120"/>
        <v>0</v>
      </c>
      <c r="CC259" s="160"/>
      <c r="CD259" s="146"/>
      <c r="CE259" s="146"/>
      <c r="CF259" s="146"/>
      <c r="CG259" s="146"/>
      <c r="CH259" s="138">
        <f t="shared" si="108"/>
        <v>0</v>
      </c>
      <c r="CI259" s="160"/>
      <c r="CJ259" s="146"/>
      <c r="CK259" s="146"/>
      <c r="CL259" s="146"/>
      <c r="CM259" s="146"/>
      <c r="CN259" s="138">
        <f t="shared" si="121"/>
        <v>0</v>
      </c>
      <c r="CO259" s="172"/>
      <c r="CP259" s="137"/>
      <c r="CQ259" s="137"/>
      <c r="CR259" s="137"/>
      <c r="CS259" s="137"/>
      <c r="CT259" s="138">
        <f t="shared" si="113"/>
        <v>0</v>
      </c>
      <c r="CU259" s="160"/>
      <c r="CV259" s="146"/>
      <c r="CW259" s="146"/>
      <c r="CX259" s="146"/>
      <c r="CY259" s="146"/>
      <c r="CZ259" s="138">
        <f t="shared" si="122"/>
        <v>0</v>
      </c>
      <c r="DA259" s="172">
        <f t="shared" si="123"/>
        <v>0</v>
      </c>
      <c r="DB259" s="137">
        <f t="shared" si="124"/>
        <v>107900</v>
      </c>
      <c r="DC259" s="137">
        <f t="shared" si="125"/>
        <v>0</v>
      </c>
      <c r="DD259" s="137">
        <f t="shared" si="126"/>
        <v>0</v>
      </c>
      <c r="DE259" s="137">
        <f t="shared" si="127"/>
        <v>357000</v>
      </c>
      <c r="DF259" s="173">
        <f t="shared" si="128"/>
        <v>464900</v>
      </c>
      <c r="DG259" s="172">
        <f t="shared" si="129"/>
        <v>0</v>
      </c>
      <c r="DH259" s="137">
        <f t="shared" si="130"/>
        <v>0</v>
      </c>
      <c r="DI259" s="137">
        <f t="shared" si="131"/>
        <v>0</v>
      </c>
      <c r="DJ259" s="137">
        <f t="shared" si="132"/>
        <v>0</v>
      </c>
      <c r="DK259" s="137">
        <f t="shared" si="133"/>
        <v>0</v>
      </c>
      <c r="DL259" s="173">
        <f t="shared" si="115"/>
        <v>0</v>
      </c>
      <c r="DM259" s="140"/>
      <c r="DN259" s="220"/>
      <c r="DO259" s="220"/>
      <c r="DP259" s="220"/>
      <c r="DQ259" s="140"/>
      <c r="DR259" s="141"/>
      <c r="DS259" s="142"/>
      <c r="DT259" s="146"/>
      <c r="DU259" s="142"/>
      <c r="DV259" s="144"/>
      <c r="DW259" s="145">
        <v>3480</v>
      </c>
      <c r="DX259" s="142" t="s">
        <v>5023</v>
      </c>
      <c r="DY259" s="144">
        <v>44655</v>
      </c>
      <c r="EA259" s="172"/>
      <c r="EB259" s="137"/>
      <c r="EC259" s="137"/>
      <c r="ED259" s="512"/>
      <c r="EE259" s="513"/>
      <c r="EG259" s="495"/>
      <c r="EH259" s="76"/>
      <c r="EI259" s="466"/>
      <c r="EJ259" s="76"/>
      <c r="EK259" s="500"/>
      <c r="EL259" s="81"/>
      <c r="EM259" s="76"/>
      <c r="EN259" s="76"/>
      <c r="EO259" s="76"/>
      <c r="EP259" s="496"/>
      <c r="EQ259" s="81"/>
      <c r="ER259" s="76"/>
      <c r="ES259" s="76"/>
      <c r="ET259" s="76"/>
      <c r="EU259" s="496"/>
    </row>
    <row r="260" spans="1:151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114"/>
        <v>139100</v>
      </c>
      <c r="O260" s="366"/>
      <c r="P260" s="174"/>
      <c r="Q260" s="174"/>
      <c r="R260" s="174"/>
      <c r="S260" s="174"/>
      <c r="T260" s="367">
        <f t="shared" si="134"/>
        <v>0</v>
      </c>
      <c r="U260" s="172"/>
      <c r="V260" s="137"/>
      <c r="W260" s="137"/>
      <c r="X260" s="137"/>
      <c r="Y260" s="137"/>
      <c r="Z260" s="138">
        <f t="shared" si="109"/>
        <v>0</v>
      </c>
      <c r="AA260" s="160"/>
      <c r="AB260" s="146"/>
      <c r="AC260" s="146"/>
      <c r="AD260" s="146"/>
      <c r="AE260" s="146"/>
      <c r="AF260" s="138">
        <f t="shared" si="110"/>
        <v>0</v>
      </c>
      <c r="AG260" s="160"/>
      <c r="AH260" s="146"/>
      <c r="AI260" s="146"/>
      <c r="AJ260" s="146"/>
      <c r="AK260" s="146">
        <v>425000</v>
      </c>
      <c r="AL260" s="138">
        <f t="shared" si="116"/>
        <v>425000</v>
      </c>
      <c r="AM260" s="160"/>
      <c r="AN260" s="146"/>
      <c r="AO260" s="146"/>
      <c r="AP260" s="146"/>
      <c r="AQ260" s="146"/>
      <c r="AR260" s="138">
        <f t="shared" si="117"/>
        <v>0</v>
      </c>
      <c r="AS260" s="205"/>
      <c r="AT260" s="146"/>
      <c r="AU260" s="146"/>
      <c r="AV260" s="146"/>
      <c r="AW260" s="146">
        <v>240000</v>
      </c>
      <c r="AX260" s="138">
        <f t="shared" si="135"/>
        <v>240000</v>
      </c>
      <c r="AY260" s="160"/>
      <c r="AZ260" s="146"/>
      <c r="BA260" s="146"/>
      <c r="BB260" s="146"/>
      <c r="BC260" s="146"/>
      <c r="BD260" s="138">
        <f t="shared" si="118"/>
        <v>0</v>
      </c>
      <c r="BE260" s="160"/>
      <c r="BF260" s="146"/>
      <c r="BG260" s="146"/>
      <c r="BH260" s="146"/>
      <c r="BI260" s="146"/>
      <c r="BJ260" s="138">
        <f t="shared" si="111"/>
        <v>0</v>
      </c>
      <c r="BK260" s="160"/>
      <c r="BL260" s="146"/>
      <c r="BM260" s="146"/>
      <c r="BN260" s="146"/>
      <c r="BO260" s="146"/>
      <c r="BP260" s="138">
        <f t="shared" si="119"/>
        <v>0</v>
      </c>
      <c r="BQ260" s="160"/>
      <c r="BR260" s="146"/>
      <c r="BS260" s="146"/>
      <c r="BT260" s="146"/>
      <c r="BU260" s="146"/>
      <c r="BV260" s="138">
        <f t="shared" si="112"/>
        <v>0</v>
      </c>
      <c r="BW260" s="160"/>
      <c r="BX260" s="146"/>
      <c r="BY260" s="146"/>
      <c r="BZ260" s="146"/>
      <c r="CA260" s="146"/>
      <c r="CB260" s="138">
        <f t="shared" si="120"/>
        <v>0</v>
      </c>
      <c r="CC260" s="160"/>
      <c r="CD260" s="146"/>
      <c r="CE260" s="146"/>
      <c r="CF260" s="146"/>
      <c r="CG260" s="146"/>
      <c r="CH260" s="138">
        <f t="shared" ref="CH260:CH323" si="136">SUM(CC260:CG260)</f>
        <v>0</v>
      </c>
      <c r="CI260" s="160"/>
      <c r="CJ260" s="146"/>
      <c r="CK260" s="146"/>
      <c r="CL260" s="146"/>
      <c r="CM260" s="146"/>
      <c r="CN260" s="138">
        <f t="shared" si="121"/>
        <v>0</v>
      </c>
      <c r="CO260" s="172"/>
      <c r="CP260" s="137"/>
      <c r="CQ260" s="137"/>
      <c r="CR260" s="137"/>
      <c r="CS260" s="137"/>
      <c r="CT260" s="138">
        <f t="shared" si="113"/>
        <v>0</v>
      </c>
      <c r="CU260" s="160"/>
      <c r="CV260" s="146"/>
      <c r="CW260" s="146"/>
      <c r="CX260" s="146"/>
      <c r="CY260" s="146"/>
      <c r="CZ260" s="138">
        <f t="shared" si="122"/>
        <v>0</v>
      </c>
      <c r="DA260" s="172">
        <f t="shared" si="123"/>
        <v>0</v>
      </c>
      <c r="DB260" s="137">
        <f t="shared" si="124"/>
        <v>139100</v>
      </c>
      <c r="DC260" s="137">
        <f t="shared" si="125"/>
        <v>0</v>
      </c>
      <c r="DD260" s="137">
        <f t="shared" si="126"/>
        <v>0</v>
      </c>
      <c r="DE260" s="137">
        <f t="shared" si="127"/>
        <v>665000</v>
      </c>
      <c r="DF260" s="173">
        <f t="shared" si="128"/>
        <v>804100</v>
      </c>
      <c r="DG260" s="172">
        <f t="shared" si="129"/>
        <v>0</v>
      </c>
      <c r="DH260" s="137">
        <f t="shared" si="130"/>
        <v>0</v>
      </c>
      <c r="DI260" s="137">
        <f t="shared" si="131"/>
        <v>0</v>
      </c>
      <c r="DJ260" s="137">
        <f t="shared" si="132"/>
        <v>0</v>
      </c>
      <c r="DK260" s="137">
        <f t="shared" si="133"/>
        <v>0</v>
      </c>
      <c r="DL260" s="173">
        <f t="shared" si="115"/>
        <v>0</v>
      </c>
      <c r="DM260" s="140"/>
      <c r="DN260" s="220"/>
      <c r="DO260" s="220"/>
      <c r="DP260" s="220"/>
      <c r="DQ260" s="140"/>
      <c r="DR260" s="141"/>
      <c r="DS260" s="142"/>
      <c r="DT260" s="146"/>
      <c r="DU260" s="142"/>
      <c r="DV260" s="144"/>
      <c r="DW260" s="145"/>
      <c r="DX260" s="142"/>
      <c r="DY260" s="144"/>
      <c r="EA260" s="172"/>
      <c r="EB260" s="137"/>
      <c r="EC260" s="137"/>
      <c r="ED260" s="512"/>
      <c r="EE260" s="513"/>
      <c r="EG260" s="495"/>
      <c r="EH260" s="76"/>
      <c r="EI260" s="466"/>
      <c r="EJ260" s="76"/>
      <c r="EK260" s="500"/>
      <c r="EL260" s="81"/>
      <c r="EM260" s="76"/>
      <c r="EN260" s="76"/>
      <c r="EO260" s="76"/>
      <c r="EP260" s="496"/>
      <c r="EQ260" s="81"/>
      <c r="ER260" s="76"/>
      <c r="ES260" s="76"/>
      <c r="ET260" s="76"/>
      <c r="EU260" s="496"/>
    </row>
    <row r="261" spans="1:151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114"/>
        <v>180050</v>
      </c>
      <c r="O261" s="366"/>
      <c r="P261" s="174"/>
      <c r="Q261" s="174"/>
      <c r="R261" s="174"/>
      <c r="S261" s="174"/>
      <c r="T261" s="367">
        <f t="shared" si="134"/>
        <v>0</v>
      </c>
      <c r="U261" s="172"/>
      <c r="V261" s="137"/>
      <c r="W261" s="137"/>
      <c r="X261" s="137"/>
      <c r="Y261" s="137"/>
      <c r="Z261" s="138">
        <f t="shared" si="109"/>
        <v>0</v>
      </c>
      <c r="AA261" s="160"/>
      <c r="AB261" s="146"/>
      <c r="AC261" s="146"/>
      <c r="AD261" s="146"/>
      <c r="AE261" s="146"/>
      <c r="AF261" s="138">
        <f t="shared" si="110"/>
        <v>0</v>
      </c>
      <c r="AG261" s="160"/>
      <c r="AH261" s="146"/>
      <c r="AI261" s="146"/>
      <c r="AJ261" s="146"/>
      <c r="AK261" s="146">
        <v>418000</v>
      </c>
      <c r="AL261" s="138">
        <f t="shared" si="116"/>
        <v>418000</v>
      </c>
      <c r="AM261" s="160"/>
      <c r="AN261" s="146"/>
      <c r="AO261" s="146"/>
      <c r="AP261" s="146"/>
      <c r="AQ261" s="146"/>
      <c r="AR261" s="138">
        <f t="shared" si="117"/>
        <v>0</v>
      </c>
      <c r="AS261" s="205"/>
      <c r="AT261" s="146"/>
      <c r="AU261" s="146"/>
      <c r="AV261" s="146"/>
      <c r="AW261" s="146">
        <v>213000</v>
      </c>
      <c r="AX261" s="138">
        <f t="shared" si="135"/>
        <v>213000</v>
      </c>
      <c r="AY261" s="160"/>
      <c r="AZ261" s="146"/>
      <c r="BA261" s="146"/>
      <c r="BB261" s="146"/>
      <c r="BC261" s="146"/>
      <c r="BD261" s="138">
        <f t="shared" si="118"/>
        <v>0</v>
      </c>
      <c r="BE261" s="160"/>
      <c r="BF261" s="146"/>
      <c r="BG261" s="146"/>
      <c r="BH261" s="146"/>
      <c r="BI261" s="146"/>
      <c r="BJ261" s="138">
        <f t="shared" si="111"/>
        <v>0</v>
      </c>
      <c r="BK261" s="160"/>
      <c r="BL261" s="146"/>
      <c r="BM261" s="146"/>
      <c r="BN261" s="146"/>
      <c r="BO261" s="146"/>
      <c r="BP261" s="138">
        <f t="shared" si="119"/>
        <v>0</v>
      </c>
      <c r="BQ261" s="160"/>
      <c r="BR261" s="146"/>
      <c r="BS261" s="146"/>
      <c r="BT261" s="146"/>
      <c r="BU261" s="146"/>
      <c r="BV261" s="138">
        <f t="shared" si="112"/>
        <v>0</v>
      </c>
      <c r="BW261" s="160"/>
      <c r="BX261" s="146"/>
      <c r="BY261" s="146"/>
      <c r="BZ261" s="146"/>
      <c r="CA261" s="146"/>
      <c r="CB261" s="138">
        <f t="shared" si="120"/>
        <v>0</v>
      </c>
      <c r="CC261" s="160"/>
      <c r="CD261" s="146"/>
      <c r="CE261" s="146"/>
      <c r="CF261" s="146"/>
      <c r="CG261" s="146"/>
      <c r="CH261" s="138">
        <f t="shared" si="136"/>
        <v>0</v>
      </c>
      <c r="CI261" s="160"/>
      <c r="CJ261" s="146"/>
      <c r="CK261" s="146"/>
      <c r="CL261" s="146"/>
      <c r="CM261" s="146"/>
      <c r="CN261" s="138">
        <f t="shared" si="121"/>
        <v>0</v>
      </c>
      <c r="CO261" s="172"/>
      <c r="CP261" s="137"/>
      <c r="CQ261" s="137"/>
      <c r="CR261" s="137"/>
      <c r="CS261" s="137"/>
      <c r="CT261" s="138">
        <f t="shared" si="113"/>
        <v>0</v>
      </c>
      <c r="CU261" s="160"/>
      <c r="CV261" s="146"/>
      <c r="CW261" s="146"/>
      <c r="CX261" s="146"/>
      <c r="CY261" s="146"/>
      <c r="CZ261" s="138">
        <f t="shared" si="122"/>
        <v>0</v>
      </c>
      <c r="DA261" s="172">
        <f t="shared" si="123"/>
        <v>0</v>
      </c>
      <c r="DB261" s="137">
        <f t="shared" si="124"/>
        <v>180050</v>
      </c>
      <c r="DC261" s="137">
        <f t="shared" si="125"/>
        <v>0</v>
      </c>
      <c r="DD261" s="137">
        <f t="shared" si="126"/>
        <v>0</v>
      </c>
      <c r="DE261" s="137">
        <f t="shared" si="127"/>
        <v>631000</v>
      </c>
      <c r="DF261" s="173">
        <f t="shared" si="128"/>
        <v>811050</v>
      </c>
      <c r="DG261" s="172">
        <f t="shared" si="129"/>
        <v>0</v>
      </c>
      <c r="DH261" s="137">
        <f t="shared" si="130"/>
        <v>0</v>
      </c>
      <c r="DI261" s="137">
        <f t="shared" si="131"/>
        <v>0</v>
      </c>
      <c r="DJ261" s="137">
        <f t="shared" si="132"/>
        <v>0</v>
      </c>
      <c r="DK261" s="137">
        <f t="shared" si="133"/>
        <v>0</v>
      </c>
      <c r="DL261" s="173">
        <f t="shared" si="115"/>
        <v>0</v>
      </c>
      <c r="DM261" s="140"/>
      <c r="DN261" s="220"/>
      <c r="DO261" s="220"/>
      <c r="DP261" s="220"/>
      <c r="DQ261" s="140"/>
      <c r="DR261" s="141"/>
      <c r="DS261" s="142"/>
      <c r="DT261" s="146"/>
      <c r="DU261" s="142"/>
      <c r="DV261" s="144"/>
      <c r="DW261" s="145"/>
      <c r="DX261" s="142"/>
      <c r="DY261" s="144"/>
      <c r="EA261" s="172"/>
      <c r="EB261" s="137"/>
      <c r="EC261" s="137"/>
      <c r="ED261" s="512"/>
      <c r="EE261" s="513"/>
      <c r="EG261" s="495"/>
      <c r="EH261" s="76"/>
      <c r="EI261" s="466"/>
      <c r="EJ261" s="76"/>
      <c r="EK261" s="500"/>
      <c r="EL261" s="81"/>
      <c r="EM261" s="76"/>
      <c r="EN261" s="76"/>
      <c r="EO261" s="76"/>
      <c r="EP261" s="496"/>
      <c r="EQ261" s="81"/>
      <c r="ER261" s="76"/>
      <c r="ES261" s="76"/>
      <c r="ET261" s="76"/>
      <c r="EU261" s="496"/>
    </row>
    <row r="262" spans="1:151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114"/>
        <v>3250</v>
      </c>
      <c r="O262" s="366"/>
      <c r="P262" s="174"/>
      <c r="Q262" s="174"/>
      <c r="R262" s="174"/>
      <c r="S262" s="174"/>
      <c r="T262" s="367">
        <f t="shared" si="134"/>
        <v>0</v>
      </c>
      <c r="U262" s="172"/>
      <c r="V262" s="137"/>
      <c r="W262" s="137"/>
      <c r="X262" s="137"/>
      <c r="Y262" s="137">
        <v>16000</v>
      </c>
      <c r="Z262" s="138">
        <f t="shared" si="109"/>
        <v>16000</v>
      </c>
      <c r="AA262" s="160"/>
      <c r="AB262" s="146"/>
      <c r="AC262" s="146"/>
      <c r="AD262" s="146"/>
      <c r="AE262" s="146"/>
      <c r="AF262" s="138">
        <f t="shared" si="110"/>
        <v>0</v>
      </c>
      <c r="AG262" s="160"/>
      <c r="AH262" s="146"/>
      <c r="AI262" s="146"/>
      <c r="AJ262" s="146"/>
      <c r="AK262" s="146"/>
      <c r="AL262" s="138">
        <f t="shared" si="116"/>
        <v>0</v>
      </c>
      <c r="AM262" s="160"/>
      <c r="AN262" s="146"/>
      <c r="AO262" s="146"/>
      <c r="AP262" s="146"/>
      <c r="AQ262" s="146"/>
      <c r="AR262" s="138">
        <f t="shared" si="117"/>
        <v>0</v>
      </c>
      <c r="AS262" s="205"/>
      <c r="AT262" s="146"/>
      <c r="AU262" s="146"/>
      <c r="AV262" s="146"/>
      <c r="AW262" s="146">
        <v>429000</v>
      </c>
      <c r="AX262" s="138">
        <f t="shared" si="135"/>
        <v>429000</v>
      </c>
      <c r="AY262" s="160"/>
      <c r="AZ262" s="146"/>
      <c r="BA262" s="146"/>
      <c r="BB262" s="146"/>
      <c r="BC262" s="146"/>
      <c r="BD262" s="138">
        <f t="shared" si="118"/>
        <v>0</v>
      </c>
      <c r="BE262" s="160"/>
      <c r="BF262" s="146"/>
      <c r="BG262" s="146"/>
      <c r="BH262" s="146"/>
      <c r="BI262" s="146"/>
      <c r="BJ262" s="138">
        <f t="shared" si="111"/>
        <v>0</v>
      </c>
      <c r="BK262" s="160"/>
      <c r="BL262" s="146"/>
      <c r="BM262" s="146"/>
      <c r="BN262" s="146"/>
      <c r="BO262" s="146"/>
      <c r="BP262" s="138">
        <f t="shared" si="119"/>
        <v>0</v>
      </c>
      <c r="BQ262" s="160"/>
      <c r="BR262" s="146"/>
      <c r="BS262" s="146"/>
      <c r="BT262" s="146"/>
      <c r="BU262" s="146"/>
      <c r="BV262" s="138">
        <f t="shared" si="112"/>
        <v>0</v>
      </c>
      <c r="BW262" s="160"/>
      <c r="BX262" s="146"/>
      <c r="BY262" s="146"/>
      <c r="BZ262" s="146"/>
      <c r="CA262" s="146"/>
      <c r="CB262" s="138">
        <f t="shared" si="120"/>
        <v>0</v>
      </c>
      <c r="CC262" s="160"/>
      <c r="CD262" s="146"/>
      <c r="CE262" s="146"/>
      <c r="CF262" s="146"/>
      <c r="CG262" s="146"/>
      <c r="CH262" s="138">
        <f t="shared" si="136"/>
        <v>0</v>
      </c>
      <c r="CI262" s="160"/>
      <c r="CJ262" s="146"/>
      <c r="CK262" s="146"/>
      <c r="CL262" s="146"/>
      <c r="CM262" s="146"/>
      <c r="CN262" s="138">
        <f t="shared" si="121"/>
        <v>0</v>
      </c>
      <c r="CO262" s="172"/>
      <c r="CP262" s="137"/>
      <c r="CQ262" s="137"/>
      <c r="CR262" s="137"/>
      <c r="CS262" s="137"/>
      <c r="CT262" s="138">
        <f t="shared" si="113"/>
        <v>0</v>
      </c>
      <c r="CU262" s="160"/>
      <c r="CV262" s="146"/>
      <c r="CW262" s="146"/>
      <c r="CX262" s="146"/>
      <c r="CY262" s="146"/>
      <c r="CZ262" s="138">
        <f t="shared" si="122"/>
        <v>0</v>
      </c>
      <c r="DA262" s="172">
        <f t="shared" si="123"/>
        <v>0</v>
      </c>
      <c r="DB262" s="137">
        <f t="shared" si="124"/>
        <v>3250</v>
      </c>
      <c r="DC262" s="137">
        <f t="shared" si="125"/>
        <v>0</v>
      </c>
      <c r="DD262" s="137">
        <f t="shared" si="126"/>
        <v>0</v>
      </c>
      <c r="DE262" s="137">
        <f t="shared" si="127"/>
        <v>445000</v>
      </c>
      <c r="DF262" s="173">
        <f t="shared" si="128"/>
        <v>448250</v>
      </c>
      <c r="DG262" s="172">
        <f t="shared" si="129"/>
        <v>0</v>
      </c>
      <c r="DH262" s="137">
        <f t="shared" si="130"/>
        <v>0</v>
      </c>
      <c r="DI262" s="137">
        <f t="shared" si="131"/>
        <v>0</v>
      </c>
      <c r="DJ262" s="137">
        <f t="shared" si="132"/>
        <v>0</v>
      </c>
      <c r="DK262" s="137">
        <f t="shared" si="133"/>
        <v>0</v>
      </c>
      <c r="DL262" s="173">
        <f t="shared" si="115"/>
        <v>0</v>
      </c>
      <c r="DM262" s="140"/>
      <c r="DN262" s="220"/>
      <c r="DO262" s="220"/>
      <c r="DP262" s="220"/>
      <c r="DQ262" s="140"/>
      <c r="DR262" s="141"/>
      <c r="DS262" s="142"/>
      <c r="DT262" s="146"/>
      <c r="DU262" s="142"/>
      <c r="DV262" s="144"/>
      <c r="DW262" s="145">
        <v>4644</v>
      </c>
      <c r="DX262" s="142" t="s">
        <v>5460</v>
      </c>
      <c r="DY262" s="144">
        <v>44802</v>
      </c>
      <c r="EA262" s="172"/>
      <c r="EB262" s="137"/>
      <c r="EC262" s="137"/>
      <c r="ED262" s="512"/>
      <c r="EE262" s="513"/>
      <c r="EG262" s="495"/>
      <c r="EH262" s="76"/>
      <c r="EI262" s="466"/>
      <c r="EJ262" s="76"/>
      <c r="EK262" s="500"/>
      <c r="EL262" s="81"/>
      <c r="EM262" s="76"/>
      <c r="EN262" s="76"/>
      <c r="EO262" s="76"/>
      <c r="EP262" s="496"/>
      <c r="EQ262" s="81"/>
      <c r="ER262" s="76"/>
      <c r="ES262" s="76"/>
      <c r="ET262" s="76"/>
      <c r="EU262" s="496"/>
    </row>
    <row r="263" spans="1:151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3950</v>
      </c>
      <c r="I263" s="366"/>
      <c r="J263" s="174"/>
      <c r="K263" s="174"/>
      <c r="L263" s="174"/>
      <c r="M263" s="174"/>
      <c r="N263" s="367">
        <f t="shared" si="114"/>
        <v>0</v>
      </c>
      <c r="O263" s="366"/>
      <c r="P263" s="174"/>
      <c r="Q263" s="174"/>
      <c r="R263" s="174"/>
      <c r="S263" s="174"/>
      <c r="T263" s="367">
        <f t="shared" si="134"/>
        <v>0</v>
      </c>
      <c r="U263" s="172"/>
      <c r="V263" s="137"/>
      <c r="W263" s="137"/>
      <c r="X263" s="137"/>
      <c r="Y263" s="137"/>
      <c r="Z263" s="138">
        <f t="shared" si="109"/>
        <v>0</v>
      </c>
      <c r="AA263" s="160"/>
      <c r="AB263" s="146"/>
      <c r="AC263" s="146"/>
      <c r="AD263" s="146"/>
      <c r="AE263" s="146"/>
      <c r="AF263" s="138">
        <f t="shared" si="110"/>
        <v>0</v>
      </c>
      <c r="AG263" s="160"/>
      <c r="AH263" s="146"/>
      <c r="AI263" s="146"/>
      <c r="AJ263" s="146"/>
      <c r="AK263" s="146"/>
      <c r="AL263" s="138">
        <f t="shared" si="116"/>
        <v>0</v>
      </c>
      <c r="AM263" s="160"/>
      <c r="AN263" s="146"/>
      <c r="AO263" s="146"/>
      <c r="AP263" s="146"/>
      <c r="AQ263" s="146"/>
      <c r="AR263" s="138">
        <f t="shared" si="117"/>
        <v>0</v>
      </c>
      <c r="AS263" s="205"/>
      <c r="AT263" s="146"/>
      <c r="AU263" s="146"/>
      <c r="AV263" s="146"/>
      <c r="AW263" s="146"/>
      <c r="AX263" s="138">
        <f t="shared" si="135"/>
        <v>0</v>
      </c>
      <c r="AY263" s="160"/>
      <c r="AZ263" s="146"/>
      <c r="BA263" s="146"/>
      <c r="BB263" s="146"/>
      <c r="BC263" s="146"/>
      <c r="BD263" s="138">
        <f t="shared" si="118"/>
        <v>0</v>
      </c>
      <c r="BE263" s="160"/>
      <c r="BF263" s="146"/>
      <c r="BG263" s="146"/>
      <c r="BH263" s="146"/>
      <c r="BI263" s="146"/>
      <c r="BJ263" s="138">
        <f t="shared" si="111"/>
        <v>0</v>
      </c>
      <c r="BK263" s="160"/>
      <c r="BL263" s="146"/>
      <c r="BM263" s="146"/>
      <c r="BN263" s="146"/>
      <c r="BO263" s="146"/>
      <c r="BP263" s="138">
        <f t="shared" si="119"/>
        <v>0</v>
      </c>
      <c r="BQ263" s="160"/>
      <c r="BR263" s="146"/>
      <c r="BS263" s="146"/>
      <c r="BT263" s="146"/>
      <c r="BU263" s="146"/>
      <c r="BV263" s="138">
        <f t="shared" si="112"/>
        <v>0</v>
      </c>
      <c r="BW263" s="160"/>
      <c r="BX263" s="146"/>
      <c r="BY263" s="146"/>
      <c r="BZ263" s="146"/>
      <c r="CA263" s="146"/>
      <c r="CB263" s="138">
        <f t="shared" si="120"/>
        <v>0</v>
      </c>
      <c r="CC263" s="160"/>
      <c r="CD263" s="146"/>
      <c r="CE263" s="146"/>
      <c r="CF263" s="146"/>
      <c r="CG263" s="146"/>
      <c r="CH263" s="138">
        <f t="shared" si="136"/>
        <v>0</v>
      </c>
      <c r="CI263" s="160"/>
      <c r="CJ263" s="146"/>
      <c r="CK263" s="146"/>
      <c r="CL263" s="146"/>
      <c r="CM263" s="146"/>
      <c r="CN263" s="138">
        <f t="shared" si="121"/>
        <v>0</v>
      </c>
      <c r="CO263" s="172"/>
      <c r="CP263" s="137"/>
      <c r="CQ263" s="137"/>
      <c r="CR263" s="137"/>
      <c r="CS263" s="137"/>
      <c r="CT263" s="138">
        <f t="shared" si="113"/>
        <v>0</v>
      </c>
      <c r="CU263" s="160"/>
      <c r="CV263" s="146"/>
      <c r="CW263" s="146"/>
      <c r="CX263" s="146"/>
      <c r="CY263" s="146"/>
      <c r="CZ263" s="138">
        <f t="shared" si="122"/>
        <v>0</v>
      </c>
      <c r="DA263" s="172">
        <f t="shared" si="123"/>
        <v>0</v>
      </c>
      <c r="DB263" s="137">
        <f t="shared" si="124"/>
        <v>0</v>
      </c>
      <c r="DC263" s="137">
        <f t="shared" si="125"/>
        <v>0</v>
      </c>
      <c r="DD263" s="137">
        <f t="shared" si="126"/>
        <v>0</v>
      </c>
      <c r="DE263" s="137">
        <f t="shared" si="127"/>
        <v>0</v>
      </c>
      <c r="DF263" s="173">
        <f t="shared" si="128"/>
        <v>0</v>
      </c>
      <c r="DG263" s="172">
        <f t="shared" si="129"/>
        <v>0</v>
      </c>
      <c r="DH263" s="137">
        <f t="shared" si="130"/>
        <v>0</v>
      </c>
      <c r="DI263" s="137">
        <f t="shared" si="131"/>
        <v>0</v>
      </c>
      <c r="DJ263" s="137">
        <f t="shared" si="132"/>
        <v>0</v>
      </c>
      <c r="DK263" s="137">
        <f t="shared" si="133"/>
        <v>0</v>
      </c>
      <c r="DL263" s="173">
        <f t="shared" si="115"/>
        <v>0</v>
      </c>
      <c r="DM263" s="140"/>
      <c r="DN263" s="220"/>
      <c r="DO263" s="220"/>
      <c r="DP263" s="220"/>
      <c r="DQ263" s="140"/>
      <c r="DR263" s="141"/>
      <c r="DS263" s="142"/>
      <c r="DT263" s="146"/>
      <c r="DU263" s="142"/>
      <c r="DV263" s="144"/>
      <c r="DW263" s="145"/>
      <c r="DX263" s="142"/>
      <c r="DY263" s="144"/>
      <c r="EA263" s="172"/>
      <c r="EB263" s="137"/>
      <c r="EC263" s="137"/>
      <c r="ED263" s="512"/>
      <c r="EE263" s="513"/>
      <c r="EG263" s="495"/>
      <c r="EH263" s="76"/>
      <c r="EI263" s="466"/>
      <c r="EJ263" s="76"/>
      <c r="EK263" s="500"/>
      <c r="EL263" s="81"/>
      <c r="EM263" s="76"/>
      <c r="EN263" s="76"/>
      <c r="EO263" s="76"/>
      <c r="EP263" s="496"/>
      <c r="EQ263" s="81"/>
      <c r="ER263" s="76"/>
      <c r="ES263" s="76"/>
      <c r="ET263" s="76"/>
      <c r="EU263" s="496"/>
    </row>
    <row r="264" spans="1:151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114"/>
        <v>0</v>
      </c>
      <c r="O264" s="366"/>
      <c r="P264" s="174"/>
      <c r="Q264" s="174"/>
      <c r="R264" s="174"/>
      <c r="S264" s="174"/>
      <c r="T264" s="367">
        <f t="shared" si="134"/>
        <v>0</v>
      </c>
      <c r="U264" s="172"/>
      <c r="V264" s="137"/>
      <c r="W264" s="137"/>
      <c r="X264" s="137"/>
      <c r="Y264" s="137">
        <v>32000</v>
      </c>
      <c r="Z264" s="138">
        <f t="shared" ref="Z264:Z327" si="137">SUM(U264:Y264)</f>
        <v>32000</v>
      </c>
      <c r="AA264" s="160"/>
      <c r="AB264" s="146"/>
      <c r="AC264" s="146"/>
      <c r="AD264" s="146"/>
      <c r="AE264" s="146"/>
      <c r="AF264" s="138">
        <f t="shared" ref="AF264:AF327" si="138">SUM(AA264:AE264)</f>
        <v>0</v>
      </c>
      <c r="AG264" s="160"/>
      <c r="AH264" s="146"/>
      <c r="AI264" s="146"/>
      <c r="AJ264" s="146"/>
      <c r="AK264" s="146"/>
      <c r="AL264" s="138">
        <f t="shared" si="116"/>
        <v>0</v>
      </c>
      <c r="AM264" s="160"/>
      <c r="AN264" s="146"/>
      <c r="AO264" s="146"/>
      <c r="AP264" s="146"/>
      <c r="AQ264" s="146"/>
      <c r="AR264" s="138">
        <f t="shared" si="117"/>
        <v>0</v>
      </c>
      <c r="AS264" s="205"/>
      <c r="AT264" s="146"/>
      <c r="AU264" s="146"/>
      <c r="AV264" s="146"/>
      <c r="AW264" s="146"/>
      <c r="AX264" s="138">
        <f t="shared" si="135"/>
        <v>0</v>
      </c>
      <c r="AY264" s="160"/>
      <c r="AZ264" s="146"/>
      <c r="BA264" s="146"/>
      <c r="BB264" s="146"/>
      <c r="BC264" s="146"/>
      <c r="BD264" s="138">
        <f t="shared" si="118"/>
        <v>0</v>
      </c>
      <c r="BE264" s="160"/>
      <c r="BF264" s="146"/>
      <c r="BG264" s="146"/>
      <c r="BH264" s="146"/>
      <c r="BI264" s="146"/>
      <c r="BJ264" s="138">
        <f t="shared" ref="BJ264:BJ327" si="139">SUM(BE264:BI264)</f>
        <v>0</v>
      </c>
      <c r="BK264" s="160"/>
      <c r="BL264" s="146"/>
      <c r="BM264" s="146"/>
      <c r="BN264" s="146"/>
      <c r="BO264" s="146"/>
      <c r="BP264" s="138">
        <f t="shared" si="119"/>
        <v>0</v>
      </c>
      <c r="BQ264" s="160"/>
      <c r="BR264" s="146"/>
      <c r="BS264" s="146"/>
      <c r="BT264" s="146"/>
      <c r="BU264" s="146"/>
      <c r="BV264" s="138">
        <f t="shared" ref="BV264:BV327" si="140">SUM(BQ264:BU264)</f>
        <v>0</v>
      </c>
      <c r="BW264" s="160"/>
      <c r="BX264" s="146"/>
      <c r="BY264" s="146"/>
      <c r="BZ264" s="146"/>
      <c r="CA264" s="146"/>
      <c r="CB264" s="138">
        <f t="shared" si="120"/>
        <v>0</v>
      </c>
      <c r="CC264" s="160"/>
      <c r="CD264" s="146"/>
      <c r="CE264" s="146"/>
      <c r="CF264" s="146"/>
      <c r="CG264" s="146"/>
      <c r="CH264" s="138">
        <f t="shared" si="136"/>
        <v>0</v>
      </c>
      <c r="CI264" s="160"/>
      <c r="CJ264" s="146"/>
      <c r="CK264" s="146"/>
      <c r="CL264" s="146"/>
      <c r="CM264" s="146"/>
      <c r="CN264" s="138">
        <f t="shared" si="121"/>
        <v>0</v>
      </c>
      <c r="CO264" s="172"/>
      <c r="CP264" s="137"/>
      <c r="CQ264" s="137"/>
      <c r="CR264" s="137"/>
      <c r="CS264" s="137"/>
      <c r="CT264" s="138">
        <f t="shared" ref="CT264:CT327" si="141">SUM(CO264:CS264)</f>
        <v>0</v>
      </c>
      <c r="CU264" s="160"/>
      <c r="CV264" s="146"/>
      <c r="CW264" s="146"/>
      <c r="CX264" s="146"/>
      <c r="CY264" s="146"/>
      <c r="CZ264" s="138">
        <f t="shared" si="122"/>
        <v>0</v>
      </c>
      <c r="DA264" s="172">
        <f t="shared" si="123"/>
        <v>0</v>
      </c>
      <c r="DB264" s="137">
        <f t="shared" si="124"/>
        <v>0</v>
      </c>
      <c r="DC264" s="137">
        <f t="shared" si="125"/>
        <v>0</v>
      </c>
      <c r="DD264" s="137">
        <f t="shared" si="126"/>
        <v>0</v>
      </c>
      <c r="DE264" s="137">
        <f t="shared" si="127"/>
        <v>32000</v>
      </c>
      <c r="DF264" s="173">
        <f t="shared" si="128"/>
        <v>32000</v>
      </c>
      <c r="DG264" s="172">
        <f t="shared" si="129"/>
        <v>0</v>
      </c>
      <c r="DH264" s="137">
        <f t="shared" si="130"/>
        <v>0</v>
      </c>
      <c r="DI264" s="137">
        <f t="shared" si="131"/>
        <v>0</v>
      </c>
      <c r="DJ264" s="137">
        <f t="shared" si="132"/>
        <v>0</v>
      </c>
      <c r="DK264" s="137">
        <f t="shared" si="133"/>
        <v>0</v>
      </c>
      <c r="DL264" s="173">
        <f t="shared" si="115"/>
        <v>0</v>
      </c>
      <c r="DM264" s="140"/>
      <c r="DN264" s="220"/>
      <c r="DO264" s="220"/>
      <c r="DP264" s="220"/>
      <c r="DQ264" s="140"/>
      <c r="DR264" s="141"/>
      <c r="DS264" s="142"/>
      <c r="DT264" s="146"/>
      <c r="DU264" s="142"/>
      <c r="DV264" s="144"/>
      <c r="DW264" s="145"/>
      <c r="DX264" s="142"/>
      <c r="DY264" s="144"/>
      <c r="EA264" s="172"/>
      <c r="EB264" s="137"/>
      <c r="EC264" s="137"/>
      <c r="ED264" s="512"/>
      <c r="EE264" s="513"/>
      <c r="EG264" s="495"/>
      <c r="EH264" s="76"/>
      <c r="EI264" s="466"/>
      <c r="EJ264" s="76"/>
      <c r="EK264" s="500"/>
      <c r="EL264" s="81"/>
      <c r="EM264" s="76"/>
      <c r="EN264" s="76"/>
      <c r="EO264" s="76"/>
      <c r="EP264" s="496"/>
      <c r="EQ264" s="81"/>
      <c r="ER264" s="76"/>
      <c r="ES264" s="76"/>
      <c r="ET264" s="76"/>
      <c r="EU264" s="496"/>
    </row>
    <row r="265" spans="1:151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42">SUM(I265:M265)</f>
        <v>36725</v>
      </c>
      <c r="O265" s="366"/>
      <c r="P265" s="174"/>
      <c r="Q265" s="174"/>
      <c r="R265" s="174"/>
      <c r="S265" s="174"/>
      <c r="T265" s="367">
        <f t="shared" si="134"/>
        <v>0</v>
      </c>
      <c r="U265" s="172"/>
      <c r="V265" s="137"/>
      <c r="W265" s="137"/>
      <c r="X265" s="137"/>
      <c r="Y265" s="137">
        <v>40000</v>
      </c>
      <c r="Z265" s="138">
        <f t="shared" si="137"/>
        <v>40000</v>
      </c>
      <c r="AA265" s="160"/>
      <c r="AB265" s="146"/>
      <c r="AC265" s="146"/>
      <c r="AD265" s="146"/>
      <c r="AE265" s="146"/>
      <c r="AF265" s="138">
        <f t="shared" si="138"/>
        <v>0</v>
      </c>
      <c r="AG265" s="160"/>
      <c r="AH265" s="146"/>
      <c r="AI265" s="146"/>
      <c r="AJ265" s="146"/>
      <c r="AK265" s="146"/>
      <c r="AL265" s="138">
        <f t="shared" si="116"/>
        <v>0</v>
      </c>
      <c r="AM265" s="160"/>
      <c r="AN265" s="146"/>
      <c r="AO265" s="146"/>
      <c r="AP265" s="146"/>
      <c r="AQ265" s="146"/>
      <c r="AR265" s="138">
        <f t="shared" si="117"/>
        <v>0</v>
      </c>
      <c r="AS265" s="205"/>
      <c r="AT265" s="146"/>
      <c r="AU265" s="146"/>
      <c r="AV265" s="146"/>
      <c r="AW265" s="146">
        <v>44000</v>
      </c>
      <c r="AX265" s="138">
        <f t="shared" si="135"/>
        <v>44000</v>
      </c>
      <c r="AY265" s="160"/>
      <c r="AZ265" s="146"/>
      <c r="BA265" s="146"/>
      <c r="BB265" s="146"/>
      <c r="BC265" s="146"/>
      <c r="BD265" s="138">
        <f t="shared" si="118"/>
        <v>0</v>
      </c>
      <c r="BE265" s="160"/>
      <c r="BF265" s="146"/>
      <c r="BG265" s="146"/>
      <c r="BH265" s="146"/>
      <c r="BI265" s="146"/>
      <c r="BJ265" s="138">
        <f t="shared" si="139"/>
        <v>0</v>
      </c>
      <c r="BK265" s="160"/>
      <c r="BL265" s="146"/>
      <c r="BM265" s="146"/>
      <c r="BN265" s="146"/>
      <c r="BO265" s="146"/>
      <c r="BP265" s="138">
        <f t="shared" si="119"/>
        <v>0</v>
      </c>
      <c r="BQ265" s="160"/>
      <c r="BR265" s="146"/>
      <c r="BS265" s="146"/>
      <c r="BT265" s="146"/>
      <c r="BU265" s="146"/>
      <c r="BV265" s="138">
        <f t="shared" si="140"/>
        <v>0</v>
      </c>
      <c r="BW265" s="160"/>
      <c r="BX265" s="146"/>
      <c r="BY265" s="146"/>
      <c r="BZ265" s="146"/>
      <c r="CA265" s="146"/>
      <c r="CB265" s="138">
        <f t="shared" si="120"/>
        <v>0</v>
      </c>
      <c r="CC265" s="160"/>
      <c r="CD265" s="146"/>
      <c r="CE265" s="146"/>
      <c r="CF265" s="146"/>
      <c r="CG265" s="146"/>
      <c r="CH265" s="138">
        <f t="shared" si="136"/>
        <v>0</v>
      </c>
      <c r="CI265" s="160"/>
      <c r="CJ265" s="146"/>
      <c r="CK265" s="146"/>
      <c r="CL265" s="146"/>
      <c r="CM265" s="146"/>
      <c r="CN265" s="138">
        <f t="shared" si="121"/>
        <v>0</v>
      </c>
      <c r="CO265" s="172"/>
      <c r="CP265" s="137"/>
      <c r="CQ265" s="137"/>
      <c r="CR265" s="137"/>
      <c r="CS265" s="137"/>
      <c r="CT265" s="138">
        <f t="shared" si="141"/>
        <v>0</v>
      </c>
      <c r="CU265" s="160"/>
      <c r="CV265" s="146"/>
      <c r="CW265" s="146"/>
      <c r="CX265" s="146"/>
      <c r="CY265" s="146"/>
      <c r="CZ265" s="138">
        <f t="shared" si="122"/>
        <v>0</v>
      </c>
      <c r="DA265" s="172">
        <f t="shared" si="123"/>
        <v>0</v>
      </c>
      <c r="DB265" s="137">
        <f t="shared" si="124"/>
        <v>36725</v>
      </c>
      <c r="DC265" s="137">
        <f t="shared" si="125"/>
        <v>0</v>
      </c>
      <c r="DD265" s="137">
        <f t="shared" si="126"/>
        <v>0</v>
      </c>
      <c r="DE265" s="137">
        <f t="shared" si="127"/>
        <v>84000</v>
      </c>
      <c r="DF265" s="173">
        <f t="shared" si="128"/>
        <v>120725</v>
      </c>
      <c r="DG265" s="172">
        <f t="shared" si="129"/>
        <v>0</v>
      </c>
      <c r="DH265" s="137">
        <f t="shared" si="130"/>
        <v>0</v>
      </c>
      <c r="DI265" s="137">
        <f t="shared" si="131"/>
        <v>0</v>
      </c>
      <c r="DJ265" s="137">
        <f t="shared" si="132"/>
        <v>0</v>
      </c>
      <c r="DK265" s="137">
        <f t="shared" si="133"/>
        <v>0</v>
      </c>
      <c r="DL265" s="173">
        <f t="shared" ref="DL265:DL328" si="143">SUM(DG265:DK265)</f>
        <v>0</v>
      </c>
      <c r="DM265" s="140"/>
      <c r="DN265" s="220"/>
      <c r="DO265" s="220"/>
      <c r="DP265" s="220"/>
      <c r="DQ265" s="140"/>
      <c r="DR265" s="141"/>
      <c r="DS265" s="142"/>
      <c r="DT265" s="146"/>
      <c r="DU265" s="142"/>
      <c r="DV265" s="144"/>
      <c r="DW265" s="145"/>
      <c r="DX265" s="142"/>
      <c r="DY265" s="144"/>
      <c r="EA265" s="172"/>
      <c r="EB265" s="137"/>
      <c r="EC265" s="137"/>
      <c r="ED265" s="512"/>
      <c r="EE265" s="513"/>
      <c r="EG265" s="495"/>
      <c r="EH265" s="76"/>
      <c r="EI265" s="466"/>
      <c r="EJ265" s="76"/>
      <c r="EK265" s="500"/>
      <c r="EL265" s="81"/>
      <c r="EM265" s="76"/>
      <c r="EN265" s="76"/>
      <c r="EO265" s="76"/>
      <c r="EP265" s="496"/>
      <c r="EQ265" s="81"/>
      <c r="ER265" s="76"/>
      <c r="ES265" s="76"/>
      <c r="ET265" s="76"/>
      <c r="EU265" s="496"/>
    </row>
    <row r="266" spans="1:151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42"/>
        <v>0</v>
      </c>
      <c r="O266" s="366"/>
      <c r="P266" s="174"/>
      <c r="Q266" s="174"/>
      <c r="R266" s="174"/>
      <c r="S266" s="174"/>
      <c r="T266" s="367">
        <f t="shared" si="134"/>
        <v>0</v>
      </c>
      <c r="U266" s="172"/>
      <c r="V266" s="137"/>
      <c r="W266" s="137"/>
      <c r="X266" s="137"/>
      <c r="Y266" s="137">
        <v>32800</v>
      </c>
      <c r="Z266" s="138">
        <f t="shared" si="137"/>
        <v>32800</v>
      </c>
      <c r="AA266" s="160"/>
      <c r="AB266" s="146"/>
      <c r="AC266" s="146"/>
      <c r="AD266" s="146"/>
      <c r="AE266" s="146"/>
      <c r="AF266" s="138">
        <f t="shared" si="138"/>
        <v>0</v>
      </c>
      <c r="AG266" s="160"/>
      <c r="AH266" s="146"/>
      <c r="AI266" s="146"/>
      <c r="AJ266" s="146"/>
      <c r="AK266" s="146"/>
      <c r="AL266" s="138">
        <f t="shared" si="116"/>
        <v>0</v>
      </c>
      <c r="AM266" s="160"/>
      <c r="AN266" s="146"/>
      <c r="AO266" s="146"/>
      <c r="AP266" s="146"/>
      <c r="AQ266" s="146"/>
      <c r="AR266" s="138">
        <f t="shared" si="117"/>
        <v>0</v>
      </c>
      <c r="AS266" s="205"/>
      <c r="AT266" s="146"/>
      <c r="AU266" s="146"/>
      <c r="AV266" s="146"/>
      <c r="AW266" s="146"/>
      <c r="AX266" s="138">
        <f t="shared" si="135"/>
        <v>0</v>
      </c>
      <c r="AY266" s="160"/>
      <c r="AZ266" s="146"/>
      <c r="BA266" s="146"/>
      <c r="BB266" s="146"/>
      <c r="BC266" s="146"/>
      <c r="BD266" s="138">
        <f t="shared" si="118"/>
        <v>0</v>
      </c>
      <c r="BE266" s="160"/>
      <c r="BF266" s="146"/>
      <c r="BG266" s="146"/>
      <c r="BH266" s="146"/>
      <c r="BI266" s="146"/>
      <c r="BJ266" s="138">
        <f t="shared" si="139"/>
        <v>0</v>
      </c>
      <c r="BK266" s="160"/>
      <c r="BL266" s="146"/>
      <c r="BM266" s="146"/>
      <c r="BN266" s="146"/>
      <c r="BO266" s="146"/>
      <c r="BP266" s="138">
        <f t="shared" si="119"/>
        <v>0</v>
      </c>
      <c r="BQ266" s="160"/>
      <c r="BR266" s="146"/>
      <c r="BS266" s="146"/>
      <c r="BT266" s="146"/>
      <c r="BU266" s="146"/>
      <c r="BV266" s="138">
        <f t="shared" si="140"/>
        <v>0</v>
      </c>
      <c r="BW266" s="160"/>
      <c r="BX266" s="146"/>
      <c r="BY266" s="146"/>
      <c r="BZ266" s="146"/>
      <c r="CA266" s="146"/>
      <c r="CB266" s="138">
        <f t="shared" si="120"/>
        <v>0</v>
      </c>
      <c r="CC266" s="160"/>
      <c r="CD266" s="146"/>
      <c r="CE266" s="146"/>
      <c r="CF266" s="146"/>
      <c r="CG266" s="146"/>
      <c r="CH266" s="138">
        <f t="shared" si="136"/>
        <v>0</v>
      </c>
      <c r="CI266" s="160"/>
      <c r="CJ266" s="146"/>
      <c r="CK266" s="146"/>
      <c r="CL266" s="146"/>
      <c r="CM266" s="146"/>
      <c r="CN266" s="138">
        <f t="shared" si="121"/>
        <v>0</v>
      </c>
      <c r="CO266" s="172"/>
      <c r="CP266" s="137"/>
      <c r="CQ266" s="137"/>
      <c r="CR266" s="137"/>
      <c r="CS266" s="137"/>
      <c r="CT266" s="138">
        <f t="shared" si="141"/>
        <v>0</v>
      </c>
      <c r="CU266" s="160"/>
      <c r="CV266" s="146"/>
      <c r="CW266" s="146"/>
      <c r="CX266" s="146"/>
      <c r="CY266" s="146"/>
      <c r="CZ266" s="138">
        <f t="shared" si="122"/>
        <v>0</v>
      </c>
      <c r="DA266" s="172">
        <f t="shared" si="123"/>
        <v>0</v>
      </c>
      <c r="DB266" s="137">
        <f t="shared" si="124"/>
        <v>0</v>
      </c>
      <c r="DC266" s="137">
        <f t="shared" si="125"/>
        <v>0</v>
      </c>
      <c r="DD266" s="137">
        <f t="shared" si="126"/>
        <v>0</v>
      </c>
      <c r="DE266" s="137">
        <f t="shared" si="127"/>
        <v>32800</v>
      </c>
      <c r="DF266" s="173">
        <f t="shared" si="128"/>
        <v>32800</v>
      </c>
      <c r="DG266" s="172">
        <f t="shared" si="129"/>
        <v>0</v>
      </c>
      <c r="DH266" s="137">
        <f t="shared" si="130"/>
        <v>0</v>
      </c>
      <c r="DI266" s="137">
        <f t="shared" si="131"/>
        <v>0</v>
      </c>
      <c r="DJ266" s="137">
        <f t="shared" si="132"/>
        <v>0</v>
      </c>
      <c r="DK266" s="137">
        <f t="shared" si="133"/>
        <v>0</v>
      </c>
      <c r="DL266" s="173">
        <f t="shared" si="143"/>
        <v>0</v>
      </c>
      <c r="DM266" s="140"/>
      <c r="DN266" s="220"/>
      <c r="DO266" s="220"/>
      <c r="DP266" s="220"/>
      <c r="DQ266" s="140"/>
      <c r="DR266" s="141"/>
      <c r="DS266" s="142"/>
      <c r="DT266" s="146"/>
      <c r="DU266" s="142"/>
      <c r="DV266" s="144"/>
      <c r="DW266" s="145"/>
      <c r="DX266" s="142"/>
      <c r="DY266" s="144"/>
      <c r="EA266" s="172"/>
      <c r="EB266" s="137"/>
      <c r="EC266" s="137"/>
      <c r="ED266" s="512"/>
      <c r="EE266" s="513"/>
      <c r="EG266" s="495"/>
      <c r="EH266" s="76"/>
      <c r="EI266" s="466"/>
      <c r="EJ266" s="76"/>
      <c r="EK266" s="500"/>
      <c r="EL266" s="81"/>
      <c r="EM266" s="76"/>
      <c r="EN266" s="76"/>
      <c r="EO266" s="76"/>
      <c r="EP266" s="496"/>
      <c r="EQ266" s="81"/>
      <c r="ER266" s="76"/>
      <c r="ES266" s="76"/>
      <c r="ET266" s="76"/>
      <c r="EU266" s="496"/>
    </row>
    <row r="267" spans="1:151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42"/>
        <v>0</v>
      </c>
      <c r="O267" s="366"/>
      <c r="P267" s="174"/>
      <c r="Q267" s="174"/>
      <c r="R267" s="174"/>
      <c r="S267" s="174"/>
      <c r="T267" s="367">
        <f t="shared" si="134"/>
        <v>0</v>
      </c>
      <c r="U267" s="172"/>
      <c r="V267" s="137"/>
      <c r="W267" s="137"/>
      <c r="X267" s="137"/>
      <c r="Y267" s="137">
        <v>88000</v>
      </c>
      <c r="Z267" s="138">
        <f t="shared" si="137"/>
        <v>88000</v>
      </c>
      <c r="AA267" s="160"/>
      <c r="AB267" s="146"/>
      <c r="AC267" s="146"/>
      <c r="AD267" s="146"/>
      <c r="AE267" s="146"/>
      <c r="AF267" s="138">
        <f t="shared" si="138"/>
        <v>0</v>
      </c>
      <c r="AG267" s="160"/>
      <c r="AH267" s="146"/>
      <c r="AI267" s="146"/>
      <c r="AJ267" s="146"/>
      <c r="AK267" s="146"/>
      <c r="AL267" s="138">
        <f t="shared" si="116"/>
        <v>0</v>
      </c>
      <c r="AM267" s="160"/>
      <c r="AN267" s="146"/>
      <c r="AO267" s="146"/>
      <c r="AP267" s="146"/>
      <c r="AQ267" s="146"/>
      <c r="AR267" s="138">
        <f t="shared" si="117"/>
        <v>0</v>
      </c>
      <c r="AS267" s="205"/>
      <c r="AT267" s="146"/>
      <c r="AU267" s="146"/>
      <c r="AV267" s="146"/>
      <c r="AW267" s="146"/>
      <c r="AX267" s="138">
        <f t="shared" si="135"/>
        <v>0</v>
      </c>
      <c r="AY267" s="160"/>
      <c r="AZ267" s="146"/>
      <c r="BA267" s="146"/>
      <c r="BB267" s="146"/>
      <c r="BC267" s="146"/>
      <c r="BD267" s="138">
        <f t="shared" si="118"/>
        <v>0</v>
      </c>
      <c r="BE267" s="160"/>
      <c r="BF267" s="146"/>
      <c r="BG267" s="146"/>
      <c r="BH267" s="146"/>
      <c r="BI267" s="146"/>
      <c r="BJ267" s="138">
        <f t="shared" si="139"/>
        <v>0</v>
      </c>
      <c r="BK267" s="160"/>
      <c r="BL267" s="146"/>
      <c r="BM267" s="146"/>
      <c r="BN267" s="146"/>
      <c r="BO267" s="146"/>
      <c r="BP267" s="138">
        <f t="shared" si="119"/>
        <v>0</v>
      </c>
      <c r="BQ267" s="160"/>
      <c r="BR267" s="146"/>
      <c r="BS267" s="146"/>
      <c r="BT267" s="146"/>
      <c r="BU267" s="146"/>
      <c r="BV267" s="138">
        <f t="shared" si="140"/>
        <v>0</v>
      </c>
      <c r="BW267" s="160"/>
      <c r="BX267" s="146"/>
      <c r="BY267" s="146"/>
      <c r="BZ267" s="146"/>
      <c r="CA267" s="146"/>
      <c r="CB267" s="138">
        <f t="shared" si="120"/>
        <v>0</v>
      </c>
      <c r="CC267" s="160"/>
      <c r="CD267" s="146"/>
      <c r="CE267" s="146"/>
      <c r="CF267" s="146"/>
      <c r="CG267" s="146"/>
      <c r="CH267" s="138">
        <f t="shared" si="136"/>
        <v>0</v>
      </c>
      <c r="CI267" s="160"/>
      <c r="CJ267" s="146"/>
      <c r="CK267" s="146"/>
      <c r="CL267" s="146"/>
      <c r="CM267" s="146"/>
      <c r="CN267" s="138">
        <f t="shared" si="121"/>
        <v>0</v>
      </c>
      <c r="CO267" s="172"/>
      <c r="CP267" s="137"/>
      <c r="CQ267" s="137"/>
      <c r="CR267" s="137"/>
      <c r="CS267" s="137"/>
      <c r="CT267" s="138">
        <f t="shared" si="141"/>
        <v>0</v>
      </c>
      <c r="CU267" s="160"/>
      <c r="CV267" s="146"/>
      <c r="CW267" s="146"/>
      <c r="CX267" s="146"/>
      <c r="CY267" s="146"/>
      <c r="CZ267" s="138">
        <f t="shared" si="122"/>
        <v>0</v>
      </c>
      <c r="DA267" s="172">
        <f t="shared" si="123"/>
        <v>0</v>
      </c>
      <c r="DB267" s="137">
        <f t="shared" si="124"/>
        <v>0</v>
      </c>
      <c r="DC267" s="137">
        <f t="shared" si="125"/>
        <v>0</v>
      </c>
      <c r="DD267" s="137">
        <f t="shared" si="126"/>
        <v>0</v>
      </c>
      <c r="DE267" s="137">
        <f t="shared" si="127"/>
        <v>88000</v>
      </c>
      <c r="DF267" s="173">
        <f t="shared" si="128"/>
        <v>88000</v>
      </c>
      <c r="DG267" s="172">
        <f t="shared" si="129"/>
        <v>0</v>
      </c>
      <c r="DH267" s="137">
        <f t="shared" si="130"/>
        <v>0</v>
      </c>
      <c r="DI267" s="137">
        <f t="shared" si="131"/>
        <v>0</v>
      </c>
      <c r="DJ267" s="137">
        <f t="shared" si="132"/>
        <v>0</v>
      </c>
      <c r="DK267" s="137">
        <f t="shared" si="133"/>
        <v>0</v>
      </c>
      <c r="DL267" s="173">
        <f t="shared" si="143"/>
        <v>0</v>
      </c>
      <c r="DM267" s="140"/>
      <c r="DN267" s="220"/>
      <c r="DO267" s="220"/>
      <c r="DP267" s="220"/>
      <c r="DQ267" s="140"/>
      <c r="DR267" s="141"/>
      <c r="DS267" s="142"/>
      <c r="DT267" s="146"/>
      <c r="DU267" s="142"/>
      <c r="DV267" s="144"/>
      <c r="DW267" s="145"/>
      <c r="DX267" s="142"/>
      <c r="DY267" s="144"/>
      <c r="EA267" s="172"/>
      <c r="EB267" s="137"/>
      <c r="EC267" s="137"/>
      <c r="ED267" s="512"/>
      <c r="EE267" s="513"/>
      <c r="EG267" s="495"/>
      <c r="EH267" s="76"/>
      <c r="EI267" s="466"/>
      <c r="EJ267" s="76"/>
      <c r="EK267" s="500"/>
      <c r="EL267" s="81"/>
      <c r="EM267" s="76"/>
      <c r="EN267" s="76"/>
      <c r="EO267" s="76"/>
      <c r="EP267" s="496"/>
      <c r="EQ267" s="81"/>
      <c r="ER267" s="76"/>
      <c r="ES267" s="76"/>
      <c r="ET267" s="76"/>
      <c r="EU267" s="496"/>
    </row>
    <row r="268" spans="1:151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42"/>
        <v>32825</v>
      </c>
      <c r="O268" s="366"/>
      <c r="P268" s="174"/>
      <c r="Q268" s="174"/>
      <c r="R268" s="174"/>
      <c r="S268" s="174"/>
      <c r="T268" s="367">
        <f t="shared" si="134"/>
        <v>0</v>
      </c>
      <c r="U268" s="172"/>
      <c r="V268" s="137"/>
      <c r="W268" s="137"/>
      <c r="X268" s="137"/>
      <c r="Y268" s="137">
        <v>16000</v>
      </c>
      <c r="Z268" s="138">
        <f t="shared" si="137"/>
        <v>16000</v>
      </c>
      <c r="AA268" s="160"/>
      <c r="AB268" s="146"/>
      <c r="AC268" s="146"/>
      <c r="AD268" s="146"/>
      <c r="AE268" s="146"/>
      <c r="AF268" s="138">
        <f t="shared" si="138"/>
        <v>0</v>
      </c>
      <c r="AG268" s="160"/>
      <c r="AH268" s="146"/>
      <c r="AI268" s="146"/>
      <c r="AJ268" s="146"/>
      <c r="AK268" s="146"/>
      <c r="AL268" s="138">
        <f t="shared" si="116"/>
        <v>0</v>
      </c>
      <c r="AM268" s="160"/>
      <c r="AN268" s="146"/>
      <c r="AO268" s="146"/>
      <c r="AP268" s="146"/>
      <c r="AQ268" s="146"/>
      <c r="AR268" s="138">
        <f t="shared" si="117"/>
        <v>0</v>
      </c>
      <c r="AS268" s="205"/>
      <c r="AT268" s="146"/>
      <c r="AU268" s="146"/>
      <c r="AV268" s="146"/>
      <c r="AW268" s="146">
        <v>66000</v>
      </c>
      <c r="AX268" s="138">
        <f t="shared" si="135"/>
        <v>66000</v>
      </c>
      <c r="AY268" s="160"/>
      <c r="AZ268" s="146"/>
      <c r="BA268" s="146"/>
      <c r="BB268" s="146"/>
      <c r="BC268" s="146"/>
      <c r="BD268" s="138">
        <f t="shared" si="118"/>
        <v>0</v>
      </c>
      <c r="BE268" s="160"/>
      <c r="BF268" s="146"/>
      <c r="BG268" s="146"/>
      <c r="BH268" s="146"/>
      <c r="BI268" s="146"/>
      <c r="BJ268" s="138">
        <f t="shared" si="139"/>
        <v>0</v>
      </c>
      <c r="BK268" s="160"/>
      <c r="BL268" s="146"/>
      <c r="BM268" s="146"/>
      <c r="BN268" s="146"/>
      <c r="BO268" s="146"/>
      <c r="BP268" s="138">
        <f t="shared" si="119"/>
        <v>0</v>
      </c>
      <c r="BQ268" s="160"/>
      <c r="BR268" s="146"/>
      <c r="BS268" s="146"/>
      <c r="BT268" s="146"/>
      <c r="BU268" s="146"/>
      <c r="BV268" s="138">
        <f t="shared" si="140"/>
        <v>0</v>
      </c>
      <c r="BW268" s="160"/>
      <c r="BX268" s="146"/>
      <c r="BY268" s="146"/>
      <c r="BZ268" s="146"/>
      <c r="CA268" s="146"/>
      <c r="CB268" s="138">
        <f t="shared" si="120"/>
        <v>0</v>
      </c>
      <c r="CC268" s="160"/>
      <c r="CD268" s="146"/>
      <c r="CE268" s="146"/>
      <c r="CF268" s="146"/>
      <c r="CG268" s="146"/>
      <c r="CH268" s="138">
        <f t="shared" si="136"/>
        <v>0</v>
      </c>
      <c r="CI268" s="160"/>
      <c r="CJ268" s="146"/>
      <c r="CK268" s="146"/>
      <c r="CL268" s="146"/>
      <c r="CM268" s="146"/>
      <c r="CN268" s="138">
        <f t="shared" si="121"/>
        <v>0</v>
      </c>
      <c r="CO268" s="172"/>
      <c r="CP268" s="137"/>
      <c r="CQ268" s="137"/>
      <c r="CR268" s="137"/>
      <c r="CS268" s="137"/>
      <c r="CT268" s="138">
        <f t="shared" si="141"/>
        <v>0</v>
      </c>
      <c r="CU268" s="160"/>
      <c r="CV268" s="146"/>
      <c r="CW268" s="146"/>
      <c r="CX268" s="146"/>
      <c r="CY268" s="146"/>
      <c r="CZ268" s="138">
        <f t="shared" si="122"/>
        <v>0</v>
      </c>
      <c r="DA268" s="172">
        <f t="shared" si="123"/>
        <v>0</v>
      </c>
      <c r="DB268" s="137">
        <f t="shared" si="124"/>
        <v>32825</v>
      </c>
      <c r="DC268" s="137">
        <f t="shared" si="125"/>
        <v>0</v>
      </c>
      <c r="DD268" s="137">
        <f t="shared" si="126"/>
        <v>0</v>
      </c>
      <c r="DE268" s="137">
        <f t="shared" si="127"/>
        <v>82000</v>
      </c>
      <c r="DF268" s="173">
        <f t="shared" si="128"/>
        <v>114825</v>
      </c>
      <c r="DG268" s="172">
        <f t="shared" si="129"/>
        <v>0</v>
      </c>
      <c r="DH268" s="137">
        <f t="shared" si="130"/>
        <v>0</v>
      </c>
      <c r="DI268" s="137">
        <f t="shared" si="131"/>
        <v>0</v>
      </c>
      <c r="DJ268" s="137">
        <f t="shared" si="132"/>
        <v>0</v>
      </c>
      <c r="DK268" s="137">
        <f t="shared" si="133"/>
        <v>0</v>
      </c>
      <c r="DL268" s="173">
        <f t="shared" si="143"/>
        <v>0</v>
      </c>
      <c r="DM268" s="140"/>
      <c r="DN268" s="220"/>
      <c r="DO268" s="220"/>
      <c r="DP268" s="220"/>
      <c r="DQ268" s="140"/>
      <c r="DR268" s="141"/>
      <c r="DS268" s="142"/>
      <c r="DT268" s="146"/>
      <c r="DU268" s="142"/>
      <c r="DV268" s="144"/>
      <c r="DW268" s="145"/>
      <c r="DX268" s="142"/>
      <c r="DY268" s="144"/>
      <c r="EA268" s="172"/>
      <c r="EB268" s="137"/>
      <c r="EC268" s="137"/>
      <c r="ED268" s="512"/>
      <c r="EE268" s="513"/>
      <c r="EG268" s="495"/>
      <c r="EH268" s="76"/>
      <c r="EI268" s="466"/>
      <c r="EJ268" s="76"/>
      <c r="EK268" s="500"/>
      <c r="EL268" s="81"/>
      <c r="EM268" s="76"/>
      <c r="EN268" s="76"/>
      <c r="EO268" s="76"/>
      <c r="EP268" s="496"/>
      <c r="EQ268" s="81"/>
      <c r="ER268" s="76"/>
      <c r="ES268" s="76"/>
      <c r="ET268" s="76"/>
      <c r="EU268" s="496"/>
    </row>
    <row r="269" spans="1:151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42"/>
        <v>182975</v>
      </c>
      <c r="O269" s="366"/>
      <c r="P269" s="174"/>
      <c r="Q269" s="174"/>
      <c r="R269" s="174"/>
      <c r="S269" s="174"/>
      <c r="T269" s="367">
        <f t="shared" si="134"/>
        <v>0</v>
      </c>
      <c r="U269" s="172"/>
      <c r="V269" s="137"/>
      <c r="W269" s="137"/>
      <c r="X269" s="137"/>
      <c r="Y269" s="137"/>
      <c r="Z269" s="138">
        <f t="shared" si="137"/>
        <v>0</v>
      </c>
      <c r="AA269" s="160"/>
      <c r="AB269" s="146"/>
      <c r="AC269" s="146"/>
      <c r="AD269" s="146"/>
      <c r="AE269" s="146"/>
      <c r="AF269" s="138">
        <f t="shared" si="138"/>
        <v>0</v>
      </c>
      <c r="AG269" s="160"/>
      <c r="AH269" s="146"/>
      <c r="AI269" s="146"/>
      <c r="AJ269" s="146"/>
      <c r="AK269" s="146">
        <v>468000</v>
      </c>
      <c r="AL269" s="138">
        <f t="shared" si="116"/>
        <v>468000</v>
      </c>
      <c r="AM269" s="160"/>
      <c r="AN269" s="146"/>
      <c r="AO269" s="146"/>
      <c r="AP269" s="146"/>
      <c r="AQ269" s="146"/>
      <c r="AR269" s="138">
        <f t="shared" si="117"/>
        <v>0</v>
      </c>
      <c r="AS269" s="205"/>
      <c r="AT269" s="146"/>
      <c r="AU269" s="146"/>
      <c r="AV269" s="146"/>
      <c r="AW269" s="146">
        <v>98000</v>
      </c>
      <c r="AX269" s="138">
        <f t="shared" si="135"/>
        <v>98000</v>
      </c>
      <c r="AY269" s="160"/>
      <c r="AZ269" s="146"/>
      <c r="BA269" s="146"/>
      <c r="BB269" s="146"/>
      <c r="BC269" s="146"/>
      <c r="BD269" s="138">
        <f t="shared" si="118"/>
        <v>0</v>
      </c>
      <c r="BE269" s="160"/>
      <c r="BF269" s="146"/>
      <c r="BG269" s="146"/>
      <c r="BH269" s="146"/>
      <c r="BI269" s="146"/>
      <c r="BJ269" s="138">
        <f t="shared" si="139"/>
        <v>0</v>
      </c>
      <c r="BK269" s="160"/>
      <c r="BL269" s="146"/>
      <c r="BM269" s="146"/>
      <c r="BN269" s="146"/>
      <c r="BO269" s="146"/>
      <c r="BP269" s="138">
        <f t="shared" si="119"/>
        <v>0</v>
      </c>
      <c r="BQ269" s="160"/>
      <c r="BR269" s="146"/>
      <c r="BS269" s="146"/>
      <c r="BT269" s="146"/>
      <c r="BU269" s="146"/>
      <c r="BV269" s="138">
        <f t="shared" si="140"/>
        <v>0</v>
      </c>
      <c r="BW269" s="160"/>
      <c r="BX269" s="146"/>
      <c r="BY269" s="146"/>
      <c r="BZ269" s="146"/>
      <c r="CA269" s="146"/>
      <c r="CB269" s="138">
        <f t="shared" si="120"/>
        <v>0</v>
      </c>
      <c r="CC269" s="160"/>
      <c r="CD269" s="146"/>
      <c r="CE269" s="146"/>
      <c r="CF269" s="146"/>
      <c r="CG269" s="146"/>
      <c r="CH269" s="138">
        <f t="shared" si="136"/>
        <v>0</v>
      </c>
      <c r="CI269" s="160"/>
      <c r="CJ269" s="146"/>
      <c r="CK269" s="146"/>
      <c r="CL269" s="146"/>
      <c r="CM269" s="146"/>
      <c r="CN269" s="138">
        <f t="shared" si="121"/>
        <v>0</v>
      </c>
      <c r="CO269" s="172"/>
      <c r="CP269" s="137"/>
      <c r="CQ269" s="137"/>
      <c r="CR269" s="137"/>
      <c r="CS269" s="137"/>
      <c r="CT269" s="138">
        <f t="shared" si="141"/>
        <v>0</v>
      </c>
      <c r="CU269" s="160"/>
      <c r="CV269" s="146"/>
      <c r="CW269" s="146"/>
      <c r="CX269" s="146"/>
      <c r="CY269" s="146"/>
      <c r="CZ269" s="138">
        <f t="shared" si="122"/>
        <v>0</v>
      </c>
      <c r="DA269" s="172">
        <f t="shared" si="123"/>
        <v>0</v>
      </c>
      <c r="DB269" s="137">
        <f t="shared" si="124"/>
        <v>182975</v>
      </c>
      <c r="DC269" s="137">
        <f t="shared" si="125"/>
        <v>0</v>
      </c>
      <c r="DD269" s="137">
        <f t="shared" si="126"/>
        <v>0</v>
      </c>
      <c r="DE269" s="137">
        <f t="shared" si="127"/>
        <v>566000</v>
      </c>
      <c r="DF269" s="173">
        <f t="shared" si="128"/>
        <v>748975</v>
      </c>
      <c r="DG269" s="172">
        <f t="shared" si="129"/>
        <v>0</v>
      </c>
      <c r="DH269" s="137">
        <f t="shared" si="130"/>
        <v>0</v>
      </c>
      <c r="DI269" s="137">
        <f t="shared" si="131"/>
        <v>0</v>
      </c>
      <c r="DJ269" s="137">
        <f t="shared" si="132"/>
        <v>0</v>
      </c>
      <c r="DK269" s="137">
        <f t="shared" si="133"/>
        <v>0</v>
      </c>
      <c r="DL269" s="173">
        <f t="shared" si="143"/>
        <v>0</v>
      </c>
      <c r="DM269" s="140"/>
      <c r="DN269" s="220"/>
      <c r="DO269" s="220"/>
      <c r="DP269" s="220"/>
      <c r="DQ269" s="140"/>
      <c r="DR269" s="141"/>
      <c r="DS269" s="142"/>
      <c r="DT269" s="146"/>
      <c r="DU269" s="142"/>
      <c r="DV269" s="144"/>
      <c r="DW269" s="145"/>
      <c r="DX269" s="142"/>
      <c r="DY269" s="144"/>
      <c r="EA269" s="172"/>
      <c r="EB269" s="137"/>
      <c r="EC269" s="137"/>
      <c r="ED269" s="512"/>
      <c r="EE269" s="513"/>
      <c r="EG269" s="495"/>
      <c r="EH269" s="76"/>
      <c r="EI269" s="466"/>
      <c r="EJ269" s="76"/>
      <c r="EK269" s="500"/>
      <c r="EL269" s="81"/>
      <c r="EM269" s="76"/>
      <c r="EN269" s="76"/>
      <c r="EO269" s="76"/>
      <c r="EP269" s="496"/>
      <c r="EQ269" s="81"/>
      <c r="ER269" s="76"/>
      <c r="ES269" s="76"/>
      <c r="ET269" s="76"/>
      <c r="EU269" s="496"/>
    </row>
    <row r="270" spans="1:151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42"/>
        <v>0</v>
      </c>
      <c r="O270" s="366"/>
      <c r="P270" s="174"/>
      <c r="Q270" s="174"/>
      <c r="R270" s="174"/>
      <c r="S270" s="174"/>
      <c r="T270" s="367">
        <f t="shared" si="134"/>
        <v>0</v>
      </c>
      <c r="U270" s="172"/>
      <c r="V270" s="137"/>
      <c r="W270" s="137"/>
      <c r="X270" s="137"/>
      <c r="Y270" s="137"/>
      <c r="Z270" s="138">
        <f t="shared" si="137"/>
        <v>0</v>
      </c>
      <c r="AA270" s="160"/>
      <c r="AB270" s="146"/>
      <c r="AC270" s="146"/>
      <c r="AD270" s="146"/>
      <c r="AE270" s="146"/>
      <c r="AF270" s="138">
        <f t="shared" si="138"/>
        <v>0</v>
      </c>
      <c r="AG270" s="160"/>
      <c r="AH270" s="146"/>
      <c r="AI270" s="146"/>
      <c r="AJ270" s="146"/>
      <c r="AK270" s="146"/>
      <c r="AL270" s="138">
        <f t="shared" si="116"/>
        <v>0</v>
      </c>
      <c r="AM270" s="160"/>
      <c r="AN270" s="146"/>
      <c r="AO270" s="146"/>
      <c r="AP270" s="146"/>
      <c r="AQ270" s="146"/>
      <c r="AR270" s="138">
        <f t="shared" si="117"/>
        <v>0</v>
      </c>
      <c r="AS270" s="205"/>
      <c r="AT270" s="146"/>
      <c r="AU270" s="146"/>
      <c r="AV270" s="146"/>
      <c r="AW270" s="146"/>
      <c r="AX270" s="138">
        <f t="shared" si="135"/>
        <v>0</v>
      </c>
      <c r="AY270" s="160"/>
      <c r="AZ270" s="146"/>
      <c r="BA270" s="146"/>
      <c r="BB270" s="146"/>
      <c r="BC270" s="146"/>
      <c r="BD270" s="138">
        <f t="shared" si="118"/>
        <v>0</v>
      </c>
      <c r="BE270" s="160"/>
      <c r="BF270" s="146"/>
      <c r="BG270" s="146"/>
      <c r="BH270" s="146"/>
      <c r="BI270" s="146"/>
      <c r="BJ270" s="138">
        <f t="shared" si="139"/>
        <v>0</v>
      </c>
      <c r="BK270" s="160"/>
      <c r="BL270" s="146"/>
      <c r="BM270" s="146"/>
      <c r="BN270" s="146"/>
      <c r="BO270" s="146"/>
      <c r="BP270" s="138">
        <f t="shared" si="119"/>
        <v>0</v>
      </c>
      <c r="BQ270" s="160"/>
      <c r="BR270" s="146"/>
      <c r="BS270" s="146"/>
      <c r="BT270" s="146"/>
      <c r="BU270" s="146"/>
      <c r="BV270" s="138">
        <f t="shared" si="140"/>
        <v>0</v>
      </c>
      <c r="BW270" s="160"/>
      <c r="BX270" s="146"/>
      <c r="BY270" s="146"/>
      <c r="BZ270" s="146"/>
      <c r="CA270" s="146"/>
      <c r="CB270" s="138">
        <f t="shared" si="120"/>
        <v>0</v>
      </c>
      <c r="CC270" s="160"/>
      <c r="CD270" s="146"/>
      <c r="CE270" s="146"/>
      <c r="CF270" s="146"/>
      <c r="CG270" s="146"/>
      <c r="CH270" s="138">
        <f t="shared" si="136"/>
        <v>0</v>
      </c>
      <c r="CI270" s="160"/>
      <c r="CJ270" s="146"/>
      <c r="CK270" s="146"/>
      <c r="CL270" s="146"/>
      <c r="CM270" s="146"/>
      <c r="CN270" s="138">
        <f t="shared" si="121"/>
        <v>0</v>
      </c>
      <c r="CO270" s="172"/>
      <c r="CP270" s="137"/>
      <c r="CQ270" s="137"/>
      <c r="CR270" s="137"/>
      <c r="CS270" s="137"/>
      <c r="CT270" s="138">
        <f t="shared" si="141"/>
        <v>0</v>
      </c>
      <c r="CU270" s="160"/>
      <c r="CV270" s="146"/>
      <c r="CW270" s="146"/>
      <c r="CX270" s="146"/>
      <c r="CY270" s="146"/>
      <c r="CZ270" s="138">
        <f t="shared" si="122"/>
        <v>0</v>
      </c>
      <c r="DA270" s="172">
        <f t="shared" si="123"/>
        <v>0</v>
      </c>
      <c r="DB270" s="137">
        <f t="shared" si="124"/>
        <v>0</v>
      </c>
      <c r="DC270" s="137">
        <f t="shared" si="125"/>
        <v>0</v>
      </c>
      <c r="DD270" s="137">
        <f t="shared" si="126"/>
        <v>0</v>
      </c>
      <c r="DE270" s="137">
        <f t="shared" si="127"/>
        <v>0</v>
      </c>
      <c r="DF270" s="173">
        <f t="shared" si="128"/>
        <v>0</v>
      </c>
      <c r="DG270" s="172">
        <f t="shared" si="129"/>
        <v>0</v>
      </c>
      <c r="DH270" s="137">
        <f t="shared" si="130"/>
        <v>0</v>
      </c>
      <c r="DI270" s="137">
        <f t="shared" si="131"/>
        <v>0</v>
      </c>
      <c r="DJ270" s="137">
        <f t="shared" si="132"/>
        <v>0</v>
      </c>
      <c r="DK270" s="137">
        <f t="shared" si="133"/>
        <v>0</v>
      </c>
      <c r="DL270" s="173">
        <f t="shared" si="143"/>
        <v>0</v>
      </c>
      <c r="DM270" s="140"/>
      <c r="DN270" s="220"/>
      <c r="DO270" s="220"/>
      <c r="DP270" s="220"/>
      <c r="DQ270" s="140"/>
      <c r="DR270" s="141"/>
      <c r="DS270" s="142"/>
      <c r="DT270" s="146"/>
      <c r="DU270" s="142"/>
      <c r="DV270" s="144"/>
      <c r="DW270" s="145">
        <v>28936</v>
      </c>
      <c r="DX270" s="142" t="s">
        <v>2688</v>
      </c>
      <c r="DY270" s="144">
        <v>44622</v>
      </c>
      <c r="EA270" s="172"/>
      <c r="EB270" s="137"/>
      <c r="EC270" s="137"/>
      <c r="ED270" s="512"/>
      <c r="EE270" s="513"/>
      <c r="EG270" s="495"/>
      <c r="EH270" s="76"/>
      <c r="EI270" s="466"/>
      <c r="EJ270" s="76"/>
      <c r="EK270" s="500"/>
      <c r="EL270" s="81"/>
      <c r="EM270" s="76"/>
      <c r="EN270" s="76"/>
      <c r="EO270" s="76"/>
      <c r="EP270" s="496"/>
      <c r="EQ270" s="81"/>
      <c r="ER270" s="76"/>
      <c r="ES270" s="76"/>
      <c r="ET270" s="76"/>
      <c r="EU270" s="496"/>
    </row>
    <row r="271" spans="1:151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4548</v>
      </c>
      <c r="I271" s="366"/>
      <c r="J271" s="174"/>
      <c r="K271" s="174"/>
      <c r="L271" s="174"/>
      <c r="M271" s="174"/>
      <c r="N271" s="367">
        <f t="shared" si="142"/>
        <v>0</v>
      </c>
      <c r="O271" s="366"/>
      <c r="P271" s="174"/>
      <c r="Q271" s="174"/>
      <c r="R271" s="174"/>
      <c r="S271" s="174"/>
      <c r="T271" s="367">
        <f t="shared" si="134"/>
        <v>0</v>
      </c>
      <c r="U271" s="172"/>
      <c r="V271" s="137"/>
      <c r="W271" s="137"/>
      <c r="X271" s="137"/>
      <c r="Y271" s="137">
        <v>48000</v>
      </c>
      <c r="Z271" s="138">
        <f t="shared" si="137"/>
        <v>48000</v>
      </c>
      <c r="AA271" s="160"/>
      <c r="AB271" s="146"/>
      <c r="AC271" s="146"/>
      <c r="AD271" s="146"/>
      <c r="AE271" s="146"/>
      <c r="AF271" s="138">
        <f t="shared" si="138"/>
        <v>0</v>
      </c>
      <c r="AG271" s="160"/>
      <c r="AH271" s="146"/>
      <c r="AI271" s="146"/>
      <c r="AJ271" s="146"/>
      <c r="AK271" s="146"/>
      <c r="AL271" s="138">
        <f t="shared" si="116"/>
        <v>0</v>
      </c>
      <c r="AM271" s="160"/>
      <c r="AN271" s="146"/>
      <c r="AO271" s="146"/>
      <c r="AP271" s="146"/>
      <c r="AQ271" s="146"/>
      <c r="AR271" s="138">
        <f t="shared" si="117"/>
        <v>0</v>
      </c>
      <c r="AS271" s="205"/>
      <c r="AT271" s="146"/>
      <c r="AU271" s="146"/>
      <c r="AV271" s="146"/>
      <c r="AW271" s="146"/>
      <c r="AX271" s="138">
        <f t="shared" si="135"/>
        <v>0</v>
      </c>
      <c r="AY271" s="160"/>
      <c r="AZ271" s="146"/>
      <c r="BA271" s="146"/>
      <c r="BB271" s="146"/>
      <c r="BC271" s="146"/>
      <c r="BD271" s="138">
        <f t="shared" si="118"/>
        <v>0</v>
      </c>
      <c r="BE271" s="160"/>
      <c r="BF271" s="146"/>
      <c r="BG271" s="146"/>
      <c r="BH271" s="146"/>
      <c r="BI271" s="146"/>
      <c r="BJ271" s="138">
        <f t="shared" si="139"/>
        <v>0</v>
      </c>
      <c r="BK271" s="160"/>
      <c r="BL271" s="146"/>
      <c r="BM271" s="146"/>
      <c r="BN271" s="146"/>
      <c r="BO271" s="146"/>
      <c r="BP271" s="138">
        <f t="shared" si="119"/>
        <v>0</v>
      </c>
      <c r="BQ271" s="160"/>
      <c r="BR271" s="146"/>
      <c r="BS271" s="146"/>
      <c r="BT271" s="146"/>
      <c r="BU271" s="146"/>
      <c r="BV271" s="138">
        <f t="shared" si="140"/>
        <v>0</v>
      </c>
      <c r="BW271" s="160"/>
      <c r="BX271" s="146"/>
      <c r="BY271" s="146"/>
      <c r="BZ271" s="146"/>
      <c r="CA271" s="146"/>
      <c r="CB271" s="138">
        <f t="shared" si="120"/>
        <v>0</v>
      </c>
      <c r="CC271" s="160"/>
      <c r="CD271" s="146"/>
      <c r="CE271" s="146"/>
      <c r="CF271" s="146"/>
      <c r="CG271" s="146"/>
      <c r="CH271" s="138">
        <f t="shared" si="136"/>
        <v>0</v>
      </c>
      <c r="CI271" s="160"/>
      <c r="CJ271" s="146"/>
      <c r="CK271" s="146"/>
      <c r="CL271" s="146"/>
      <c r="CM271" s="146"/>
      <c r="CN271" s="138">
        <f t="shared" si="121"/>
        <v>0</v>
      </c>
      <c r="CO271" s="172"/>
      <c r="CP271" s="137"/>
      <c r="CQ271" s="137"/>
      <c r="CR271" s="137"/>
      <c r="CS271" s="137"/>
      <c r="CT271" s="138">
        <f t="shared" si="141"/>
        <v>0</v>
      </c>
      <c r="CU271" s="160"/>
      <c r="CV271" s="146"/>
      <c r="CW271" s="146"/>
      <c r="CX271" s="146"/>
      <c r="CY271" s="146"/>
      <c r="CZ271" s="138">
        <f t="shared" si="122"/>
        <v>0</v>
      </c>
      <c r="DA271" s="172">
        <f t="shared" si="123"/>
        <v>0</v>
      </c>
      <c r="DB271" s="137">
        <f t="shared" si="124"/>
        <v>0</v>
      </c>
      <c r="DC271" s="137">
        <f t="shared" si="125"/>
        <v>0</v>
      </c>
      <c r="DD271" s="137">
        <f t="shared" si="126"/>
        <v>0</v>
      </c>
      <c r="DE271" s="137">
        <f t="shared" si="127"/>
        <v>48000</v>
      </c>
      <c r="DF271" s="173">
        <f t="shared" si="128"/>
        <v>48000</v>
      </c>
      <c r="DG271" s="172">
        <f t="shared" si="129"/>
        <v>0</v>
      </c>
      <c r="DH271" s="137">
        <f t="shared" si="130"/>
        <v>0</v>
      </c>
      <c r="DI271" s="137">
        <f t="shared" si="131"/>
        <v>0</v>
      </c>
      <c r="DJ271" s="137">
        <f t="shared" si="132"/>
        <v>0</v>
      </c>
      <c r="DK271" s="137">
        <f t="shared" si="133"/>
        <v>0</v>
      </c>
      <c r="DL271" s="173">
        <f t="shared" si="143"/>
        <v>0</v>
      </c>
      <c r="DM271" s="140"/>
      <c r="DN271" s="220"/>
      <c r="DO271" s="220"/>
      <c r="DP271" s="220"/>
      <c r="DQ271" s="140"/>
      <c r="DR271" s="141"/>
      <c r="DS271" s="142"/>
      <c r="DT271" s="146"/>
      <c r="DU271" s="142"/>
      <c r="DV271" s="144"/>
      <c r="DW271" s="145"/>
      <c r="DX271" s="142"/>
      <c r="DY271" s="144"/>
      <c r="EA271" s="172"/>
      <c r="EB271" s="137"/>
      <c r="EC271" s="137"/>
      <c r="ED271" s="512"/>
      <c r="EE271" s="513"/>
      <c r="EG271" s="495"/>
      <c r="EH271" s="76"/>
      <c r="EI271" s="466"/>
      <c r="EJ271" s="76"/>
      <c r="EK271" s="500"/>
      <c r="EL271" s="81"/>
      <c r="EM271" s="76"/>
      <c r="EN271" s="76"/>
      <c r="EO271" s="76"/>
      <c r="EP271" s="496"/>
      <c r="EQ271" s="81"/>
      <c r="ER271" s="76"/>
      <c r="ES271" s="76"/>
      <c r="ET271" s="76"/>
      <c r="EU271" s="496"/>
    </row>
    <row r="272" spans="1:151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42"/>
        <v>107900</v>
      </c>
      <c r="O272" s="366"/>
      <c r="P272" s="174"/>
      <c r="Q272" s="174"/>
      <c r="R272" s="174"/>
      <c r="S272" s="174"/>
      <c r="T272" s="367">
        <f t="shared" si="134"/>
        <v>0</v>
      </c>
      <c r="U272" s="172"/>
      <c r="V272" s="137"/>
      <c r="W272" s="137"/>
      <c r="X272" s="137"/>
      <c r="Y272" s="137"/>
      <c r="Z272" s="138">
        <f t="shared" si="137"/>
        <v>0</v>
      </c>
      <c r="AA272" s="160"/>
      <c r="AB272" s="146"/>
      <c r="AC272" s="146"/>
      <c r="AD272" s="146"/>
      <c r="AE272" s="146"/>
      <c r="AF272" s="138">
        <f t="shared" si="138"/>
        <v>0</v>
      </c>
      <c r="AG272" s="160"/>
      <c r="AH272" s="146"/>
      <c r="AI272" s="146"/>
      <c r="AJ272" s="146"/>
      <c r="AK272" s="146">
        <v>200000</v>
      </c>
      <c r="AL272" s="138">
        <f t="shared" si="116"/>
        <v>200000</v>
      </c>
      <c r="AM272" s="160"/>
      <c r="AN272" s="146"/>
      <c r="AO272" s="146"/>
      <c r="AP272" s="146"/>
      <c r="AQ272" s="146"/>
      <c r="AR272" s="138">
        <f t="shared" si="117"/>
        <v>0</v>
      </c>
      <c r="AS272" s="205"/>
      <c r="AT272" s="146"/>
      <c r="AU272" s="146"/>
      <c r="AV272" s="146"/>
      <c r="AW272" s="146">
        <v>181000</v>
      </c>
      <c r="AX272" s="138">
        <f t="shared" si="135"/>
        <v>181000</v>
      </c>
      <c r="AY272" s="160"/>
      <c r="AZ272" s="146"/>
      <c r="BA272" s="146"/>
      <c r="BB272" s="146"/>
      <c r="BC272" s="146"/>
      <c r="BD272" s="138">
        <f t="shared" si="118"/>
        <v>0</v>
      </c>
      <c r="BE272" s="160"/>
      <c r="BF272" s="146"/>
      <c r="BG272" s="146"/>
      <c r="BH272" s="146"/>
      <c r="BI272" s="146"/>
      <c r="BJ272" s="138">
        <f t="shared" si="139"/>
        <v>0</v>
      </c>
      <c r="BK272" s="160"/>
      <c r="BL272" s="146"/>
      <c r="BM272" s="146"/>
      <c r="BN272" s="146"/>
      <c r="BO272" s="146"/>
      <c r="BP272" s="138">
        <f t="shared" si="119"/>
        <v>0</v>
      </c>
      <c r="BQ272" s="160"/>
      <c r="BR272" s="146"/>
      <c r="BS272" s="146"/>
      <c r="BT272" s="146"/>
      <c r="BU272" s="146"/>
      <c r="BV272" s="138">
        <f t="shared" si="140"/>
        <v>0</v>
      </c>
      <c r="BW272" s="160"/>
      <c r="BX272" s="146"/>
      <c r="BY272" s="146"/>
      <c r="BZ272" s="146"/>
      <c r="CA272" s="146"/>
      <c r="CB272" s="138">
        <f t="shared" si="120"/>
        <v>0</v>
      </c>
      <c r="CC272" s="160"/>
      <c r="CD272" s="146"/>
      <c r="CE272" s="146"/>
      <c r="CF272" s="146"/>
      <c r="CG272" s="146"/>
      <c r="CH272" s="138">
        <f t="shared" si="136"/>
        <v>0</v>
      </c>
      <c r="CI272" s="160"/>
      <c r="CJ272" s="146"/>
      <c r="CK272" s="146"/>
      <c r="CL272" s="146"/>
      <c r="CM272" s="146"/>
      <c r="CN272" s="138">
        <f t="shared" si="121"/>
        <v>0</v>
      </c>
      <c r="CO272" s="172"/>
      <c r="CP272" s="137"/>
      <c r="CQ272" s="137"/>
      <c r="CR272" s="137"/>
      <c r="CS272" s="137"/>
      <c r="CT272" s="138">
        <f t="shared" si="141"/>
        <v>0</v>
      </c>
      <c r="CU272" s="160"/>
      <c r="CV272" s="146"/>
      <c r="CW272" s="146"/>
      <c r="CX272" s="146"/>
      <c r="CY272" s="146"/>
      <c r="CZ272" s="138">
        <f t="shared" si="122"/>
        <v>0</v>
      </c>
      <c r="DA272" s="172">
        <f t="shared" si="123"/>
        <v>0</v>
      </c>
      <c r="DB272" s="137">
        <f t="shared" si="124"/>
        <v>107900</v>
      </c>
      <c r="DC272" s="137">
        <f t="shared" si="125"/>
        <v>0</v>
      </c>
      <c r="DD272" s="137">
        <f t="shared" si="126"/>
        <v>0</v>
      </c>
      <c r="DE272" s="137">
        <f t="shared" si="127"/>
        <v>381000</v>
      </c>
      <c r="DF272" s="173">
        <f t="shared" si="128"/>
        <v>488900</v>
      </c>
      <c r="DG272" s="172">
        <f t="shared" si="129"/>
        <v>0</v>
      </c>
      <c r="DH272" s="137">
        <f t="shared" si="130"/>
        <v>0</v>
      </c>
      <c r="DI272" s="137">
        <f t="shared" si="131"/>
        <v>0</v>
      </c>
      <c r="DJ272" s="137">
        <f t="shared" si="132"/>
        <v>0</v>
      </c>
      <c r="DK272" s="137">
        <f t="shared" si="133"/>
        <v>0</v>
      </c>
      <c r="DL272" s="173">
        <f t="shared" si="143"/>
        <v>0</v>
      </c>
      <c r="DM272" s="140"/>
      <c r="DN272" s="220"/>
      <c r="DO272" s="220"/>
      <c r="DP272" s="220"/>
      <c r="DQ272" s="140"/>
      <c r="DR272" s="141"/>
      <c r="DS272" s="142"/>
      <c r="DT272" s="146"/>
      <c r="DU272" s="142"/>
      <c r="DV272" s="144"/>
      <c r="DW272" s="145">
        <v>84950</v>
      </c>
      <c r="DX272" s="142" t="s">
        <v>5287</v>
      </c>
      <c r="DY272" s="144">
        <v>44693</v>
      </c>
      <c r="EA272" s="172"/>
      <c r="EB272" s="137"/>
      <c r="EC272" s="137"/>
      <c r="ED272" s="512"/>
      <c r="EE272" s="513"/>
      <c r="EG272" s="495"/>
      <c r="EH272" s="76"/>
      <c r="EI272" s="466"/>
      <c r="EJ272" s="76"/>
      <c r="EK272" s="500"/>
      <c r="EL272" s="81"/>
      <c r="EM272" s="76"/>
      <c r="EN272" s="76"/>
      <c r="EO272" s="76"/>
      <c r="EP272" s="496"/>
      <c r="EQ272" s="81"/>
      <c r="ER272" s="76"/>
      <c r="ES272" s="76"/>
      <c r="ET272" s="76"/>
      <c r="EU272" s="496"/>
    </row>
    <row r="273" spans="1:151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42"/>
        <v>26650</v>
      </c>
      <c r="O273" s="366"/>
      <c r="P273" s="174"/>
      <c r="Q273" s="174"/>
      <c r="R273" s="174"/>
      <c r="S273" s="174"/>
      <c r="T273" s="367">
        <f t="shared" si="134"/>
        <v>0</v>
      </c>
      <c r="U273" s="172"/>
      <c r="V273" s="137"/>
      <c r="W273" s="137"/>
      <c r="X273" s="137"/>
      <c r="Y273" s="137">
        <v>24000</v>
      </c>
      <c r="Z273" s="138">
        <f t="shared" si="137"/>
        <v>24000</v>
      </c>
      <c r="AA273" s="160"/>
      <c r="AB273" s="146"/>
      <c r="AC273" s="146"/>
      <c r="AD273" s="146"/>
      <c r="AE273" s="146"/>
      <c r="AF273" s="138">
        <f t="shared" si="138"/>
        <v>0</v>
      </c>
      <c r="AG273" s="160"/>
      <c r="AH273" s="146"/>
      <c r="AI273" s="146"/>
      <c r="AJ273" s="146"/>
      <c r="AK273" s="146">
        <v>38000</v>
      </c>
      <c r="AL273" s="138">
        <f t="shared" si="116"/>
        <v>38000</v>
      </c>
      <c r="AM273" s="160"/>
      <c r="AN273" s="146"/>
      <c r="AO273" s="146"/>
      <c r="AP273" s="146"/>
      <c r="AQ273" s="146"/>
      <c r="AR273" s="138">
        <f t="shared" si="117"/>
        <v>0</v>
      </c>
      <c r="AS273" s="205"/>
      <c r="AT273" s="146"/>
      <c r="AU273" s="146"/>
      <c r="AV273" s="146"/>
      <c r="AW273" s="146">
        <v>19000</v>
      </c>
      <c r="AX273" s="138">
        <f t="shared" si="135"/>
        <v>19000</v>
      </c>
      <c r="AY273" s="160"/>
      <c r="AZ273" s="146"/>
      <c r="BA273" s="146"/>
      <c r="BB273" s="146"/>
      <c r="BC273" s="146"/>
      <c r="BD273" s="138">
        <f t="shared" si="118"/>
        <v>0</v>
      </c>
      <c r="BE273" s="160"/>
      <c r="BF273" s="146"/>
      <c r="BG273" s="146"/>
      <c r="BH273" s="146"/>
      <c r="BI273" s="146"/>
      <c r="BJ273" s="138">
        <f t="shared" si="139"/>
        <v>0</v>
      </c>
      <c r="BK273" s="160"/>
      <c r="BL273" s="146"/>
      <c r="BM273" s="146"/>
      <c r="BN273" s="146"/>
      <c r="BO273" s="146"/>
      <c r="BP273" s="138">
        <f t="shared" si="119"/>
        <v>0</v>
      </c>
      <c r="BQ273" s="160"/>
      <c r="BR273" s="146"/>
      <c r="BS273" s="146"/>
      <c r="BT273" s="146"/>
      <c r="BU273" s="146"/>
      <c r="BV273" s="138">
        <f t="shared" si="140"/>
        <v>0</v>
      </c>
      <c r="BW273" s="160"/>
      <c r="BX273" s="146"/>
      <c r="BY273" s="146"/>
      <c r="BZ273" s="146"/>
      <c r="CA273" s="146"/>
      <c r="CB273" s="138">
        <f t="shared" si="120"/>
        <v>0</v>
      </c>
      <c r="CC273" s="160"/>
      <c r="CD273" s="146"/>
      <c r="CE273" s="146"/>
      <c r="CF273" s="146"/>
      <c r="CG273" s="146"/>
      <c r="CH273" s="138">
        <f t="shared" si="136"/>
        <v>0</v>
      </c>
      <c r="CI273" s="160"/>
      <c r="CJ273" s="146"/>
      <c r="CK273" s="146"/>
      <c r="CL273" s="146"/>
      <c r="CM273" s="146"/>
      <c r="CN273" s="138">
        <f t="shared" si="121"/>
        <v>0</v>
      </c>
      <c r="CO273" s="172"/>
      <c r="CP273" s="137"/>
      <c r="CQ273" s="137"/>
      <c r="CR273" s="137"/>
      <c r="CS273" s="137"/>
      <c r="CT273" s="138">
        <f t="shared" si="141"/>
        <v>0</v>
      </c>
      <c r="CU273" s="160"/>
      <c r="CV273" s="146"/>
      <c r="CW273" s="146"/>
      <c r="CX273" s="146"/>
      <c r="CY273" s="146"/>
      <c r="CZ273" s="138">
        <f t="shared" si="122"/>
        <v>0</v>
      </c>
      <c r="DA273" s="172">
        <f t="shared" si="123"/>
        <v>0</v>
      </c>
      <c r="DB273" s="137">
        <f t="shared" si="124"/>
        <v>26650</v>
      </c>
      <c r="DC273" s="137">
        <f t="shared" si="125"/>
        <v>0</v>
      </c>
      <c r="DD273" s="137">
        <f t="shared" si="126"/>
        <v>0</v>
      </c>
      <c r="DE273" s="137">
        <f t="shared" si="127"/>
        <v>81000</v>
      </c>
      <c r="DF273" s="173">
        <f t="shared" si="128"/>
        <v>107650</v>
      </c>
      <c r="DG273" s="172">
        <f t="shared" si="129"/>
        <v>0</v>
      </c>
      <c r="DH273" s="137">
        <f t="shared" si="130"/>
        <v>0</v>
      </c>
      <c r="DI273" s="137">
        <f t="shared" si="131"/>
        <v>0</v>
      </c>
      <c r="DJ273" s="137">
        <f t="shared" si="132"/>
        <v>0</v>
      </c>
      <c r="DK273" s="137">
        <f t="shared" si="133"/>
        <v>0</v>
      </c>
      <c r="DL273" s="173">
        <f t="shared" si="143"/>
        <v>0</v>
      </c>
      <c r="DM273" s="140"/>
      <c r="DN273" s="220"/>
      <c r="DO273" s="220"/>
      <c r="DP273" s="220"/>
      <c r="DQ273" s="140"/>
      <c r="DR273" s="141"/>
      <c r="DS273" s="142"/>
      <c r="DT273" s="146"/>
      <c r="DU273" s="142"/>
      <c r="DV273" s="144"/>
      <c r="DW273" s="145"/>
      <c r="DX273" s="142"/>
      <c r="DY273" s="144"/>
      <c r="EA273" s="172"/>
      <c r="EB273" s="137"/>
      <c r="EC273" s="137"/>
      <c r="ED273" s="512"/>
      <c r="EE273" s="513"/>
      <c r="EG273" s="495"/>
      <c r="EH273" s="76"/>
      <c r="EI273" s="466"/>
      <c r="EJ273" s="76"/>
      <c r="EK273" s="500"/>
      <c r="EL273" s="81"/>
      <c r="EM273" s="76"/>
      <c r="EN273" s="76"/>
      <c r="EO273" s="76"/>
      <c r="EP273" s="496"/>
      <c r="EQ273" s="81"/>
      <c r="ER273" s="76"/>
      <c r="ES273" s="76"/>
      <c r="ET273" s="76"/>
      <c r="EU273" s="496"/>
    </row>
    <row r="274" spans="1:151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42"/>
        <v>11700</v>
      </c>
      <c r="O274" s="366"/>
      <c r="P274" s="174"/>
      <c r="Q274" s="174"/>
      <c r="R274" s="174"/>
      <c r="S274" s="174"/>
      <c r="T274" s="367">
        <f t="shared" si="134"/>
        <v>0</v>
      </c>
      <c r="U274" s="172"/>
      <c r="V274" s="137"/>
      <c r="W274" s="137"/>
      <c r="X274" s="137"/>
      <c r="Y274" s="137">
        <v>20000</v>
      </c>
      <c r="Z274" s="138">
        <f t="shared" si="137"/>
        <v>20000</v>
      </c>
      <c r="AA274" s="160"/>
      <c r="AB274" s="146"/>
      <c r="AC274" s="146"/>
      <c r="AD274" s="146"/>
      <c r="AE274" s="146"/>
      <c r="AF274" s="138">
        <f t="shared" si="138"/>
        <v>0</v>
      </c>
      <c r="AG274" s="160"/>
      <c r="AH274" s="146"/>
      <c r="AI274" s="146"/>
      <c r="AJ274" s="146"/>
      <c r="AK274" s="146">
        <v>29000</v>
      </c>
      <c r="AL274" s="138">
        <f t="shared" si="116"/>
        <v>29000</v>
      </c>
      <c r="AM274" s="160"/>
      <c r="AN274" s="146"/>
      <c r="AO274" s="146"/>
      <c r="AP274" s="146"/>
      <c r="AQ274" s="146"/>
      <c r="AR274" s="138">
        <f t="shared" si="117"/>
        <v>0</v>
      </c>
      <c r="AS274" s="205"/>
      <c r="AT274" s="146"/>
      <c r="AU274" s="146"/>
      <c r="AV274" s="146"/>
      <c r="AW274" s="146">
        <v>11000</v>
      </c>
      <c r="AX274" s="138">
        <f t="shared" si="135"/>
        <v>11000</v>
      </c>
      <c r="AY274" s="160"/>
      <c r="AZ274" s="146"/>
      <c r="BA274" s="146"/>
      <c r="BB274" s="146"/>
      <c r="BC274" s="146"/>
      <c r="BD274" s="138">
        <f t="shared" si="118"/>
        <v>0</v>
      </c>
      <c r="BE274" s="160"/>
      <c r="BF274" s="146"/>
      <c r="BG274" s="146"/>
      <c r="BH274" s="146"/>
      <c r="BI274" s="146"/>
      <c r="BJ274" s="138">
        <f t="shared" si="139"/>
        <v>0</v>
      </c>
      <c r="BK274" s="160"/>
      <c r="BL274" s="146"/>
      <c r="BM274" s="146"/>
      <c r="BN274" s="146"/>
      <c r="BO274" s="146"/>
      <c r="BP274" s="138">
        <f t="shared" si="119"/>
        <v>0</v>
      </c>
      <c r="BQ274" s="160"/>
      <c r="BR274" s="146"/>
      <c r="BS274" s="146"/>
      <c r="BT274" s="146"/>
      <c r="BU274" s="146"/>
      <c r="BV274" s="138">
        <f t="shared" si="140"/>
        <v>0</v>
      </c>
      <c r="BW274" s="160"/>
      <c r="BX274" s="146"/>
      <c r="BY274" s="146"/>
      <c r="BZ274" s="146"/>
      <c r="CA274" s="146"/>
      <c r="CB274" s="138">
        <f t="shared" si="120"/>
        <v>0</v>
      </c>
      <c r="CC274" s="160"/>
      <c r="CD274" s="146"/>
      <c r="CE274" s="146"/>
      <c r="CF274" s="146"/>
      <c r="CG274" s="146"/>
      <c r="CH274" s="138">
        <f t="shared" si="136"/>
        <v>0</v>
      </c>
      <c r="CI274" s="160"/>
      <c r="CJ274" s="146"/>
      <c r="CK274" s="146"/>
      <c r="CL274" s="146"/>
      <c r="CM274" s="146"/>
      <c r="CN274" s="138">
        <f t="shared" si="121"/>
        <v>0</v>
      </c>
      <c r="CO274" s="172"/>
      <c r="CP274" s="137"/>
      <c r="CQ274" s="137"/>
      <c r="CR274" s="137"/>
      <c r="CS274" s="137"/>
      <c r="CT274" s="138">
        <f t="shared" si="141"/>
        <v>0</v>
      </c>
      <c r="CU274" s="160"/>
      <c r="CV274" s="146"/>
      <c r="CW274" s="146"/>
      <c r="CX274" s="146"/>
      <c r="CY274" s="146"/>
      <c r="CZ274" s="138">
        <f t="shared" si="122"/>
        <v>0</v>
      </c>
      <c r="DA274" s="172">
        <f t="shared" si="123"/>
        <v>0</v>
      </c>
      <c r="DB274" s="137">
        <f t="shared" si="124"/>
        <v>11700</v>
      </c>
      <c r="DC274" s="137">
        <f t="shared" si="125"/>
        <v>0</v>
      </c>
      <c r="DD274" s="137">
        <f t="shared" si="126"/>
        <v>0</v>
      </c>
      <c r="DE274" s="137">
        <f t="shared" si="127"/>
        <v>60000</v>
      </c>
      <c r="DF274" s="173">
        <f t="shared" si="128"/>
        <v>71700</v>
      </c>
      <c r="DG274" s="172">
        <f t="shared" si="129"/>
        <v>0</v>
      </c>
      <c r="DH274" s="137">
        <f t="shared" si="130"/>
        <v>0</v>
      </c>
      <c r="DI274" s="137">
        <f t="shared" si="131"/>
        <v>0</v>
      </c>
      <c r="DJ274" s="137">
        <f t="shared" si="132"/>
        <v>0</v>
      </c>
      <c r="DK274" s="137">
        <f t="shared" si="133"/>
        <v>0</v>
      </c>
      <c r="DL274" s="173">
        <f t="shared" si="143"/>
        <v>0</v>
      </c>
      <c r="DM274" s="140"/>
      <c r="DN274" s="220"/>
      <c r="DO274" s="220"/>
      <c r="DP274" s="220"/>
      <c r="DQ274" s="140"/>
      <c r="DR274" s="141"/>
      <c r="DS274" s="142"/>
      <c r="DT274" s="146"/>
      <c r="DU274" s="142"/>
      <c r="DV274" s="144"/>
      <c r="DW274" s="145"/>
      <c r="DX274" s="142"/>
      <c r="DY274" s="144"/>
      <c r="EA274" s="172"/>
      <c r="EB274" s="137"/>
      <c r="EC274" s="137"/>
      <c r="ED274" s="512"/>
      <c r="EE274" s="513"/>
      <c r="EG274" s="495"/>
      <c r="EH274" s="76"/>
      <c r="EI274" s="466"/>
      <c r="EJ274" s="76"/>
      <c r="EK274" s="500"/>
      <c r="EL274" s="81"/>
      <c r="EM274" s="76"/>
      <c r="EN274" s="76"/>
      <c r="EO274" s="76"/>
      <c r="EP274" s="496"/>
      <c r="EQ274" s="81"/>
      <c r="ER274" s="76"/>
      <c r="ES274" s="76"/>
      <c r="ET274" s="76"/>
      <c r="EU274" s="496"/>
    </row>
    <row r="275" spans="1:151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42"/>
        <v>11700</v>
      </c>
      <c r="O275" s="366"/>
      <c r="P275" s="174"/>
      <c r="Q275" s="174"/>
      <c r="R275" s="174"/>
      <c r="S275" s="174"/>
      <c r="T275" s="367">
        <f t="shared" si="134"/>
        <v>0</v>
      </c>
      <c r="U275" s="172"/>
      <c r="V275" s="137"/>
      <c r="W275" s="137"/>
      <c r="X275" s="137"/>
      <c r="Y275" s="137">
        <v>31200</v>
      </c>
      <c r="Z275" s="138">
        <f t="shared" si="137"/>
        <v>31200</v>
      </c>
      <c r="AA275" s="160"/>
      <c r="AB275" s="146"/>
      <c r="AC275" s="146"/>
      <c r="AD275" s="146"/>
      <c r="AE275" s="146"/>
      <c r="AF275" s="138">
        <f t="shared" si="138"/>
        <v>0</v>
      </c>
      <c r="AG275" s="160"/>
      <c r="AH275" s="146"/>
      <c r="AI275" s="146"/>
      <c r="AJ275" s="146"/>
      <c r="AK275" s="146">
        <v>32000</v>
      </c>
      <c r="AL275" s="138">
        <f t="shared" si="116"/>
        <v>32000</v>
      </c>
      <c r="AM275" s="160"/>
      <c r="AN275" s="146"/>
      <c r="AO275" s="146"/>
      <c r="AP275" s="146"/>
      <c r="AQ275" s="146"/>
      <c r="AR275" s="138">
        <f t="shared" si="117"/>
        <v>0</v>
      </c>
      <c r="AS275" s="205"/>
      <c r="AT275" s="146"/>
      <c r="AU275" s="146"/>
      <c r="AV275" s="146"/>
      <c r="AW275" s="146">
        <v>14000</v>
      </c>
      <c r="AX275" s="138">
        <f t="shared" si="135"/>
        <v>14000</v>
      </c>
      <c r="AY275" s="160"/>
      <c r="AZ275" s="146"/>
      <c r="BA275" s="146"/>
      <c r="BB275" s="146"/>
      <c r="BC275" s="146"/>
      <c r="BD275" s="138">
        <f t="shared" si="118"/>
        <v>0</v>
      </c>
      <c r="BE275" s="160"/>
      <c r="BF275" s="146"/>
      <c r="BG275" s="146"/>
      <c r="BH275" s="146"/>
      <c r="BI275" s="146"/>
      <c r="BJ275" s="138">
        <f t="shared" si="139"/>
        <v>0</v>
      </c>
      <c r="BK275" s="160"/>
      <c r="BL275" s="146"/>
      <c r="BM275" s="146"/>
      <c r="BN275" s="146"/>
      <c r="BO275" s="146"/>
      <c r="BP275" s="138">
        <f t="shared" si="119"/>
        <v>0</v>
      </c>
      <c r="BQ275" s="160"/>
      <c r="BR275" s="146"/>
      <c r="BS275" s="146"/>
      <c r="BT275" s="146"/>
      <c r="BU275" s="146"/>
      <c r="BV275" s="138">
        <f t="shared" si="140"/>
        <v>0</v>
      </c>
      <c r="BW275" s="160"/>
      <c r="BX275" s="146"/>
      <c r="BY275" s="146"/>
      <c r="BZ275" s="146"/>
      <c r="CA275" s="146"/>
      <c r="CB275" s="138">
        <f t="shared" si="120"/>
        <v>0</v>
      </c>
      <c r="CC275" s="160"/>
      <c r="CD275" s="146"/>
      <c r="CE275" s="146"/>
      <c r="CF275" s="146"/>
      <c r="CG275" s="146"/>
      <c r="CH275" s="138">
        <f t="shared" si="136"/>
        <v>0</v>
      </c>
      <c r="CI275" s="160"/>
      <c r="CJ275" s="146"/>
      <c r="CK275" s="146"/>
      <c r="CL275" s="146"/>
      <c r="CM275" s="146"/>
      <c r="CN275" s="138">
        <f t="shared" si="121"/>
        <v>0</v>
      </c>
      <c r="CO275" s="172"/>
      <c r="CP275" s="137"/>
      <c r="CQ275" s="137"/>
      <c r="CR275" s="137"/>
      <c r="CS275" s="137"/>
      <c r="CT275" s="138">
        <f t="shared" si="141"/>
        <v>0</v>
      </c>
      <c r="CU275" s="160"/>
      <c r="CV275" s="146"/>
      <c r="CW275" s="146"/>
      <c r="CX275" s="146"/>
      <c r="CY275" s="146"/>
      <c r="CZ275" s="138">
        <f t="shared" si="122"/>
        <v>0</v>
      </c>
      <c r="DA275" s="172">
        <f t="shared" si="123"/>
        <v>0</v>
      </c>
      <c r="DB275" s="137">
        <f t="shared" si="124"/>
        <v>11700</v>
      </c>
      <c r="DC275" s="137">
        <f t="shared" si="125"/>
        <v>0</v>
      </c>
      <c r="DD275" s="137">
        <f t="shared" si="126"/>
        <v>0</v>
      </c>
      <c r="DE275" s="137">
        <f t="shared" si="127"/>
        <v>77200</v>
      </c>
      <c r="DF275" s="173">
        <f t="shared" si="128"/>
        <v>88900</v>
      </c>
      <c r="DG275" s="172">
        <f t="shared" si="129"/>
        <v>0</v>
      </c>
      <c r="DH275" s="137">
        <f t="shared" si="130"/>
        <v>0</v>
      </c>
      <c r="DI275" s="137">
        <f t="shared" si="131"/>
        <v>0</v>
      </c>
      <c r="DJ275" s="137">
        <f t="shared" si="132"/>
        <v>0</v>
      </c>
      <c r="DK275" s="137">
        <f t="shared" si="133"/>
        <v>0</v>
      </c>
      <c r="DL275" s="173">
        <f t="shared" si="143"/>
        <v>0</v>
      </c>
      <c r="DM275" s="140"/>
      <c r="DN275" s="220"/>
      <c r="DO275" s="220"/>
      <c r="DP275" s="220"/>
      <c r="DQ275" s="140"/>
      <c r="DR275" s="141"/>
      <c r="DS275" s="142"/>
      <c r="DT275" s="146"/>
      <c r="DU275" s="142"/>
      <c r="DV275" s="144"/>
      <c r="DW275" s="145"/>
      <c r="DX275" s="142"/>
      <c r="DY275" s="144"/>
      <c r="EA275" s="172"/>
      <c r="EB275" s="137"/>
      <c r="EC275" s="137"/>
      <c r="ED275" s="512"/>
      <c r="EE275" s="513"/>
      <c r="EG275" s="495"/>
      <c r="EH275" s="76"/>
      <c r="EI275" s="466"/>
      <c r="EJ275" s="76"/>
      <c r="EK275" s="500"/>
      <c r="EL275" s="81"/>
      <c r="EM275" s="76"/>
      <c r="EN275" s="76"/>
      <c r="EO275" s="76"/>
      <c r="EP275" s="496"/>
      <c r="EQ275" s="81"/>
      <c r="ER275" s="76"/>
      <c r="ES275" s="76"/>
      <c r="ET275" s="76"/>
      <c r="EU275" s="496"/>
    </row>
    <row r="276" spans="1:151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42"/>
        <v>0</v>
      </c>
      <c r="O276" s="366"/>
      <c r="P276" s="174"/>
      <c r="Q276" s="174"/>
      <c r="R276" s="174"/>
      <c r="S276" s="174"/>
      <c r="T276" s="367">
        <f t="shared" si="134"/>
        <v>0</v>
      </c>
      <c r="U276" s="172"/>
      <c r="V276" s="137"/>
      <c r="W276" s="137"/>
      <c r="X276" s="137"/>
      <c r="Y276" s="137">
        <v>35200</v>
      </c>
      <c r="Z276" s="138">
        <f t="shared" si="137"/>
        <v>35200</v>
      </c>
      <c r="AA276" s="160"/>
      <c r="AB276" s="146"/>
      <c r="AC276" s="146"/>
      <c r="AD276" s="146"/>
      <c r="AE276" s="146"/>
      <c r="AF276" s="138">
        <f t="shared" si="138"/>
        <v>0</v>
      </c>
      <c r="AG276" s="160"/>
      <c r="AH276" s="146"/>
      <c r="AI276" s="146"/>
      <c r="AJ276" s="146"/>
      <c r="AK276" s="146"/>
      <c r="AL276" s="138">
        <f t="shared" si="116"/>
        <v>0</v>
      </c>
      <c r="AM276" s="160"/>
      <c r="AN276" s="146"/>
      <c r="AO276" s="146"/>
      <c r="AP276" s="146"/>
      <c r="AQ276" s="146"/>
      <c r="AR276" s="138">
        <f t="shared" si="117"/>
        <v>0</v>
      </c>
      <c r="AS276" s="205"/>
      <c r="AT276" s="146"/>
      <c r="AU276" s="146"/>
      <c r="AV276" s="146"/>
      <c r="AW276" s="146"/>
      <c r="AX276" s="138">
        <f t="shared" si="135"/>
        <v>0</v>
      </c>
      <c r="AY276" s="160"/>
      <c r="AZ276" s="146"/>
      <c r="BA276" s="146"/>
      <c r="BB276" s="146"/>
      <c r="BC276" s="146"/>
      <c r="BD276" s="138">
        <f t="shared" si="118"/>
        <v>0</v>
      </c>
      <c r="BE276" s="160"/>
      <c r="BF276" s="146"/>
      <c r="BG276" s="146"/>
      <c r="BH276" s="146"/>
      <c r="BI276" s="146"/>
      <c r="BJ276" s="138">
        <f t="shared" si="139"/>
        <v>0</v>
      </c>
      <c r="BK276" s="160"/>
      <c r="BL276" s="146"/>
      <c r="BM276" s="146"/>
      <c r="BN276" s="146"/>
      <c r="BO276" s="146"/>
      <c r="BP276" s="138">
        <f t="shared" si="119"/>
        <v>0</v>
      </c>
      <c r="BQ276" s="160"/>
      <c r="BR276" s="146"/>
      <c r="BS276" s="146"/>
      <c r="BT276" s="146"/>
      <c r="BU276" s="146"/>
      <c r="BV276" s="138">
        <f t="shared" si="140"/>
        <v>0</v>
      </c>
      <c r="BW276" s="160"/>
      <c r="BX276" s="146"/>
      <c r="BY276" s="146"/>
      <c r="BZ276" s="146"/>
      <c r="CA276" s="146"/>
      <c r="CB276" s="138">
        <f t="shared" si="120"/>
        <v>0</v>
      </c>
      <c r="CC276" s="160"/>
      <c r="CD276" s="146"/>
      <c r="CE276" s="146"/>
      <c r="CF276" s="146"/>
      <c r="CG276" s="146"/>
      <c r="CH276" s="138">
        <f t="shared" si="136"/>
        <v>0</v>
      </c>
      <c r="CI276" s="160"/>
      <c r="CJ276" s="146"/>
      <c r="CK276" s="146"/>
      <c r="CL276" s="146"/>
      <c r="CM276" s="146"/>
      <c r="CN276" s="138">
        <f t="shared" si="121"/>
        <v>0</v>
      </c>
      <c r="CO276" s="172"/>
      <c r="CP276" s="137"/>
      <c r="CQ276" s="137"/>
      <c r="CR276" s="137"/>
      <c r="CS276" s="137"/>
      <c r="CT276" s="138">
        <f t="shared" si="141"/>
        <v>0</v>
      </c>
      <c r="CU276" s="160"/>
      <c r="CV276" s="146"/>
      <c r="CW276" s="146"/>
      <c r="CX276" s="146"/>
      <c r="CY276" s="146"/>
      <c r="CZ276" s="138">
        <f t="shared" si="122"/>
        <v>0</v>
      </c>
      <c r="DA276" s="172">
        <f t="shared" si="123"/>
        <v>0</v>
      </c>
      <c r="DB276" s="137">
        <f t="shared" si="124"/>
        <v>0</v>
      </c>
      <c r="DC276" s="137">
        <f t="shared" si="125"/>
        <v>0</v>
      </c>
      <c r="DD276" s="137">
        <f t="shared" si="126"/>
        <v>0</v>
      </c>
      <c r="DE276" s="137">
        <f t="shared" si="127"/>
        <v>35200</v>
      </c>
      <c r="DF276" s="173">
        <f t="shared" si="128"/>
        <v>35200</v>
      </c>
      <c r="DG276" s="172">
        <f t="shared" si="129"/>
        <v>0</v>
      </c>
      <c r="DH276" s="137">
        <f t="shared" si="130"/>
        <v>0</v>
      </c>
      <c r="DI276" s="137">
        <f t="shared" si="131"/>
        <v>0</v>
      </c>
      <c r="DJ276" s="137">
        <f t="shared" si="132"/>
        <v>0</v>
      </c>
      <c r="DK276" s="137">
        <f t="shared" si="133"/>
        <v>0</v>
      </c>
      <c r="DL276" s="173">
        <f t="shared" si="143"/>
        <v>0</v>
      </c>
      <c r="DM276" s="140"/>
      <c r="DN276" s="220"/>
      <c r="DO276" s="220"/>
      <c r="DP276" s="220"/>
      <c r="DQ276" s="140"/>
      <c r="DR276" s="141"/>
      <c r="DS276" s="142"/>
      <c r="DT276" s="146"/>
      <c r="DU276" s="142"/>
      <c r="DV276" s="144"/>
      <c r="DW276" s="145"/>
      <c r="DX276" s="142"/>
      <c r="DY276" s="144"/>
      <c r="EA276" s="172"/>
      <c r="EB276" s="137"/>
      <c r="EC276" s="137"/>
      <c r="ED276" s="512"/>
      <c r="EE276" s="513"/>
      <c r="EG276" s="495"/>
      <c r="EH276" s="76"/>
      <c r="EI276" s="466"/>
      <c r="EJ276" s="76"/>
      <c r="EK276" s="500"/>
      <c r="EL276" s="81"/>
      <c r="EM276" s="76"/>
      <c r="EN276" s="76"/>
      <c r="EO276" s="76"/>
      <c r="EP276" s="496"/>
      <c r="EQ276" s="81"/>
      <c r="ER276" s="76"/>
      <c r="ES276" s="76"/>
      <c r="ET276" s="76"/>
      <c r="EU276" s="496"/>
    </row>
    <row r="277" spans="1:151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42"/>
        <v>72800</v>
      </c>
      <c r="O277" s="366"/>
      <c r="P277" s="174"/>
      <c r="Q277" s="174"/>
      <c r="R277" s="174"/>
      <c r="S277" s="174"/>
      <c r="T277" s="367">
        <f t="shared" si="134"/>
        <v>0</v>
      </c>
      <c r="U277" s="172"/>
      <c r="V277" s="137"/>
      <c r="W277" s="137"/>
      <c r="X277" s="137"/>
      <c r="Y277" s="137"/>
      <c r="Z277" s="138">
        <f t="shared" si="137"/>
        <v>0</v>
      </c>
      <c r="AA277" s="160"/>
      <c r="AB277" s="146"/>
      <c r="AC277" s="146"/>
      <c r="AD277" s="146"/>
      <c r="AE277" s="146"/>
      <c r="AF277" s="138">
        <f t="shared" si="138"/>
        <v>0</v>
      </c>
      <c r="AG277" s="160"/>
      <c r="AH277" s="146"/>
      <c r="AI277" s="146"/>
      <c r="AJ277" s="146"/>
      <c r="AK277" s="146">
        <v>163000</v>
      </c>
      <c r="AL277" s="138">
        <f t="shared" si="116"/>
        <v>163000</v>
      </c>
      <c r="AM277" s="160"/>
      <c r="AN277" s="146"/>
      <c r="AO277" s="146"/>
      <c r="AP277" s="146"/>
      <c r="AQ277" s="146"/>
      <c r="AR277" s="138">
        <f t="shared" si="117"/>
        <v>0</v>
      </c>
      <c r="AS277" s="205"/>
      <c r="AT277" s="146"/>
      <c r="AU277" s="146"/>
      <c r="AV277" s="146"/>
      <c r="AW277" s="146">
        <v>102000</v>
      </c>
      <c r="AX277" s="138">
        <f t="shared" si="135"/>
        <v>102000</v>
      </c>
      <c r="AY277" s="160"/>
      <c r="AZ277" s="146"/>
      <c r="BA277" s="146"/>
      <c r="BB277" s="146"/>
      <c r="BC277" s="146"/>
      <c r="BD277" s="138">
        <f t="shared" si="118"/>
        <v>0</v>
      </c>
      <c r="BE277" s="160"/>
      <c r="BF277" s="146"/>
      <c r="BG277" s="146"/>
      <c r="BH277" s="146"/>
      <c r="BI277" s="146"/>
      <c r="BJ277" s="138">
        <f t="shared" si="139"/>
        <v>0</v>
      </c>
      <c r="BK277" s="160"/>
      <c r="BL277" s="146"/>
      <c r="BM277" s="146"/>
      <c r="BN277" s="146"/>
      <c r="BO277" s="146"/>
      <c r="BP277" s="138">
        <f t="shared" si="119"/>
        <v>0</v>
      </c>
      <c r="BQ277" s="160"/>
      <c r="BR277" s="146"/>
      <c r="BS277" s="146"/>
      <c r="BT277" s="146"/>
      <c r="BU277" s="146"/>
      <c r="BV277" s="138">
        <f t="shared" si="140"/>
        <v>0</v>
      </c>
      <c r="BW277" s="160"/>
      <c r="BX277" s="146"/>
      <c r="BY277" s="146"/>
      <c r="BZ277" s="146"/>
      <c r="CA277" s="146"/>
      <c r="CB277" s="138">
        <f t="shared" si="120"/>
        <v>0</v>
      </c>
      <c r="CC277" s="160"/>
      <c r="CD277" s="146"/>
      <c r="CE277" s="146"/>
      <c r="CF277" s="146"/>
      <c r="CG277" s="146"/>
      <c r="CH277" s="138">
        <f t="shared" si="136"/>
        <v>0</v>
      </c>
      <c r="CI277" s="160"/>
      <c r="CJ277" s="146"/>
      <c r="CK277" s="146"/>
      <c r="CL277" s="146"/>
      <c r="CM277" s="146"/>
      <c r="CN277" s="138">
        <f t="shared" si="121"/>
        <v>0</v>
      </c>
      <c r="CO277" s="172"/>
      <c r="CP277" s="137"/>
      <c r="CQ277" s="137"/>
      <c r="CR277" s="137"/>
      <c r="CS277" s="137"/>
      <c r="CT277" s="138">
        <f t="shared" si="141"/>
        <v>0</v>
      </c>
      <c r="CU277" s="160"/>
      <c r="CV277" s="146"/>
      <c r="CW277" s="146"/>
      <c r="CX277" s="146"/>
      <c r="CY277" s="146"/>
      <c r="CZ277" s="138">
        <f t="shared" si="122"/>
        <v>0</v>
      </c>
      <c r="DA277" s="172">
        <f t="shared" si="123"/>
        <v>0</v>
      </c>
      <c r="DB277" s="137">
        <f t="shared" si="124"/>
        <v>72800</v>
      </c>
      <c r="DC277" s="137">
        <f t="shared" si="125"/>
        <v>0</v>
      </c>
      <c r="DD277" s="137">
        <f t="shared" si="126"/>
        <v>0</v>
      </c>
      <c r="DE277" s="137">
        <f t="shared" si="127"/>
        <v>265000</v>
      </c>
      <c r="DF277" s="173">
        <f t="shared" si="128"/>
        <v>337800</v>
      </c>
      <c r="DG277" s="172">
        <f t="shared" si="129"/>
        <v>0</v>
      </c>
      <c r="DH277" s="137">
        <f t="shared" si="130"/>
        <v>0</v>
      </c>
      <c r="DI277" s="137">
        <f t="shared" si="131"/>
        <v>0</v>
      </c>
      <c r="DJ277" s="137">
        <f t="shared" si="132"/>
        <v>0</v>
      </c>
      <c r="DK277" s="137">
        <f t="shared" si="133"/>
        <v>0</v>
      </c>
      <c r="DL277" s="173">
        <f t="shared" si="143"/>
        <v>0</v>
      </c>
      <c r="DM277" s="140"/>
      <c r="DN277" s="220"/>
      <c r="DO277" s="220"/>
      <c r="DP277" s="220"/>
      <c r="DQ277" s="140"/>
      <c r="DR277" s="141"/>
      <c r="DS277" s="142"/>
      <c r="DT277" s="146"/>
      <c r="DU277" s="142"/>
      <c r="DV277" s="144"/>
      <c r="DW277" s="145"/>
      <c r="DX277" s="142"/>
      <c r="DY277" s="144"/>
      <c r="EA277" s="172"/>
      <c r="EB277" s="137"/>
      <c r="EC277" s="137"/>
      <c r="ED277" s="512"/>
      <c r="EE277" s="513"/>
      <c r="EG277" s="495"/>
      <c r="EH277" s="76"/>
      <c r="EI277" s="466"/>
      <c r="EJ277" s="76"/>
      <c r="EK277" s="500"/>
      <c r="EL277" s="81"/>
      <c r="EM277" s="76"/>
      <c r="EN277" s="76"/>
      <c r="EO277" s="76"/>
      <c r="EP277" s="496"/>
      <c r="EQ277" s="81"/>
      <c r="ER277" s="76"/>
      <c r="ES277" s="76"/>
      <c r="ET277" s="76"/>
      <c r="EU277" s="496"/>
    </row>
    <row r="278" spans="1:151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42"/>
        <v>55250</v>
      </c>
      <c r="O278" s="366"/>
      <c r="P278" s="174"/>
      <c r="Q278" s="174"/>
      <c r="R278" s="174"/>
      <c r="S278" s="174"/>
      <c r="T278" s="367">
        <f t="shared" si="134"/>
        <v>0</v>
      </c>
      <c r="U278" s="172"/>
      <c r="V278" s="137"/>
      <c r="W278" s="137"/>
      <c r="X278" s="137"/>
      <c r="Y278" s="137">
        <v>32000</v>
      </c>
      <c r="Z278" s="138">
        <f t="shared" si="137"/>
        <v>32000</v>
      </c>
      <c r="AA278" s="160"/>
      <c r="AB278" s="146"/>
      <c r="AC278" s="146"/>
      <c r="AD278" s="146"/>
      <c r="AE278" s="146"/>
      <c r="AF278" s="138">
        <f t="shared" si="138"/>
        <v>0</v>
      </c>
      <c r="AG278" s="160"/>
      <c r="AH278" s="146"/>
      <c r="AI278" s="146"/>
      <c r="AJ278" s="146"/>
      <c r="AK278" s="146">
        <v>145000</v>
      </c>
      <c r="AL278" s="138">
        <f t="shared" si="116"/>
        <v>145000</v>
      </c>
      <c r="AM278" s="160"/>
      <c r="AN278" s="146"/>
      <c r="AO278" s="146"/>
      <c r="AP278" s="146"/>
      <c r="AQ278" s="146"/>
      <c r="AR278" s="138">
        <f t="shared" si="117"/>
        <v>0</v>
      </c>
      <c r="AS278" s="205"/>
      <c r="AT278" s="146"/>
      <c r="AU278" s="146"/>
      <c r="AV278" s="146"/>
      <c r="AW278" s="146">
        <v>78000</v>
      </c>
      <c r="AX278" s="138">
        <f t="shared" si="135"/>
        <v>78000</v>
      </c>
      <c r="AY278" s="160"/>
      <c r="AZ278" s="146"/>
      <c r="BA278" s="146"/>
      <c r="BB278" s="146"/>
      <c r="BC278" s="146"/>
      <c r="BD278" s="138">
        <f t="shared" si="118"/>
        <v>0</v>
      </c>
      <c r="BE278" s="160"/>
      <c r="BF278" s="146"/>
      <c r="BG278" s="146"/>
      <c r="BH278" s="146"/>
      <c r="BI278" s="146"/>
      <c r="BJ278" s="138">
        <f t="shared" si="139"/>
        <v>0</v>
      </c>
      <c r="BK278" s="160"/>
      <c r="BL278" s="146"/>
      <c r="BM278" s="146"/>
      <c r="BN278" s="146"/>
      <c r="BO278" s="146"/>
      <c r="BP278" s="138">
        <f t="shared" si="119"/>
        <v>0</v>
      </c>
      <c r="BQ278" s="160"/>
      <c r="BR278" s="146"/>
      <c r="BS278" s="146"/>
      <c r="BT278" s="146"/>
      <c r="BU278" s="146"/>
      <c r="BV278" s="138">
        <f t="shared" si="140"/>
        <v>0</v>
      </c>
      <c r="BW278" s="160"/>
      <c r="BX278" s="146"/>
      <c r="BY278" s="146"/>
      <c r="BZ278" s="146"/>
      <c r="CA278" s="146"/>
      <c r="CB278" s="138">
        <f t="shared" si="120"/>
        <v>0</v>
      </c>
      <c r="CC278" s="160"/>
      <c r="CD278" s="146"/>
      <c r="CE278" s="146"/>
      <c r="CF278" s="146"/>
      <c r="CG278" s="146"/>
      <c r="CH278" s="138">
        <f t="shared" si="136"/>
        <v>0</v>
      </c>
      <c r="CI278" s="160"/>
      <c r="CJ278" s="146"/>
      <c r="CK278" s="146"/>
      <c r="CL278" s="146"/>
      <c r="CM278" s="146"/>
      <c r="CN278" s="138">
        <f t="shared" si="121"/>
        <v>0</v>
      </c>
      <c r="CO278" s="172"/>
      <c r="CP278" s="137"/>
      <c r="CQ278" s="137"/>
      <c r="CR278" s="137"/>
      <c r="CS278" s="137"/>
      <c r="CT278" s="138">
        <f t="shared" si="141"/>
        <v>0</v>
      </c>
      <c r="CU278" s="160"/>
      <c r="CV278" s="146"/>
      <c r="CW278" s="146"/>
      <c r="CX278" s="146"/>
      <c r="CY278" s="146"/>
      <c r="CZ278" s="138">
        <f t="shared" si="122"/>
        <v>0</v>
      </c>
      <c r="DA278" s="172">
        <f t="shared" si="123"/>
        <v>0</v>
      </c>
      <c r="DB278" s="137">
        <f t="shared" si="124"/>
        <v>55250</v>
      </c>
      <c r="DC278" s="137">
        <f t="shared" si="125"/>
        <v>0</v>
      </c>
      <c r="DD278" s="137">
        <f t="shared" si="126"/>
        <v>0</v>
      </c>
      <c r="DE278" s="137">
        <f t="shared" si="127"/>
        <v>255000</v>
      </c>
      <c r="DF278" s="173">
        <f t="shared" si="128"/>
        <v>310250</v>
      </c>
      <c r="DG278" s="172">
        <f t="shared" si="129"/>
        <v>0</v>
      </c>
      <c r="DH278" s="137">
        <f t="shared" si="130"/>
        <v>0</v>
      </c>
      <c r="DI278" s="137">
        <f t="shared" si="131"/>
        <v>0</v>
      </c>
      <c r="DJ278" s="137">
        <f t="shared" si="132"/>
        <v>0</v>
      </c>
      <c r="DK278" s="137">
        <f t="shared" si="133"/>
        <v>0</v>
      </c>
      <c r="DL278" s="173">
        <f t="shared" si="143"/>
        <v>0</v>
      </c>
      <c r="DM278" s="140"/>
      <c r="DN278" s="220"/>
      <c r="DO278" s="220"/>
      <c r="DP278" s="220"/>
      <c r="DQ278" s="140"/>
      <c r="DR278" s="141"/>
      <c r="DS278" s="142"/>
      <c r="DT278" s="146"/>
      <c r="DU278" s="142"/>
      <c r="DV278" s="144"/>
      <c r="DW278" s="145"/>
      <c r="DX278" s="142"/>
      <c r="DY278" s="144"/>
      <c r="EA278" s="172"/>
      <c r="EB278" s="137"/>
      <c r="EC278" s="137"/>
      <c r="ED278" s="512"/>
      <c r="EE278" s="513"/>
      <c r="EG278" s="495"/>
      <c r="EH278" s="76"/>
      <c r="EI278" s="466"/>
      <c r="EJ278" s="76"/>
      <c r="EK278" s="500"/>
      <c r="EL278" s="81"/>
      <c r="EM278" s="76"/>
      <c r="EN278" s="76"/>
      <c r="EO278" s="76"/>
      <c r="EP278" s="496"/>
      <c r="EQ278" s="81"/>
      <c r="ER278" s="76"/>
      <c r="ES278" s="76"/>
      <c r="ET278" s="76"/>
      <c r="EU278" s="496"/>
    </row>
    <row r="279" spans="1:151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42"/>
        <v>0</v>
      </c>
      <c r="O279" s="366"/>
      <c r="P279" s="174"/>
      <c r="Q279" s="174"/>
      <c r="R279" s="174"/>
      <c r="S279" s="174"/>
      <c r="T279" s="367">
        <f t="shared" si="134"/>
        <v>0</v>
      </c>
      <c r="U279" s="172"/>
      <c r="V279" s="137"/>
      <c r="W279" s="137"/>
      <c r="X279" s="137"/>
      <c r="Y279" s="137">
        <v>32000</v>
      </c>
      <c r="Z279" s="138">
        <f t="shared" si="137"/>
        <v>32000</v>
      </c>
      <c r="AA279" s="160"/>
      <c r="AB279" s="146"/>
      <c r="AC279" s="146"/>
      <c r="AD279" s="146"/>
      <c r="AE279" s="146"/>
      <c r="AF279" s="138">
        <f t="shared" si="138"/>
        <v>0</v>
      </c>
      <c r="AG279" s="160"/>
      <c r="AH279" s="146"/>
      <c r="AI279" s="146"/>
      <c r="AJ279" s="146"/>
      <c r="AK279" s="146"/>
      <c r="AL279" s="138">
        <f t="shared" si="116"/>
        <v>0</v>
      </c>
      <c r="AM279" s="160"/>
      <c r="AN279" s="146"/>
      <c r="AO279" s="146"/>
      <c r="AP279" s="146"/>
      <c r="AQ279" s="146"/>
      <c r="AR279" s="138">
        <f t="shared" si="117"/>
        <v>0</v>
      </c>
      <c r="AS279" s="205"/>
      <c r="AT279" s="146"/>
      <c r="AU279" s="146"/>
      <c r="AV279" s="146"/>
      <c r="AW279" s="146"/>
      <c r="AX279" s="138">
        <f t="shared" si="135"/>
        <v>0</v>
      </c>
      <c r="AY279" s="160"/>
      <c r="AZ279" s="146"/>
      <c r="BA279" s="146"/>
      <c r="BB279" s="146"/>
      <c r="BC279" s="146"/>
      <c r="BD279" s="138">
        <f t="shared" si="118"/>
        <v>0</v>
      </c>
      <c r="BE279" s="160"/>
      <c r="BF279" s="146"/>
      <c r="BG279" s="146"/>
      <c r="BH279" s="146"/>
      <c r="BI279" s="146"/>
      <c r="BJ279" s="138">
        <f t="shared" si="139"/>
        <v>0</v>
      </c>
      <c r="BK279" s="160"/>
      <c r="BL279" s="146"/>
      <c r="BM279" s="146"/>
      <c r="BN279" s="146"/>
      <c r="BO279" s="146"/>
      <c r="BP279" s="138">
        <f t="shared" si="119"/>
        <v>0</v>
      </c>
      <c r="BQ279" s="160"/>
      <c r="BR279" s="146"/>
      <c r="BS279" s="146"/>
      <c r="BT279" s="146"/>
      <c r="BU279" s="146"/>
      <c r="BV279" s="138">
        <f t="shared" si="140"/>
        <v>0</v>
      </c>
      <c r="BW279" s="160"/>
      <c r="BX279" s="146"/>
      <c r="BY279" s="146"/>
      <c r="BZ279" s="146"/>
      <c r="CA279" s="146"/>
      <c r="CB279" s="138">
        <f t="shared" si="120"/>
        <v>0</v>
      </c>
      <c r="CC279" s="160"/>
      <c r="CD279" s="146"/>
      <c r="CE279" s="146"/>
      <c r="CF279" s="146"/>
      <c r="CG279" s="146"/>
      <c r="CH279" s="138">
        <f t="shared" si="136"/>
        <v>0</v>
      </c>
      <c r="CI279" s="160"/>
      <c r="CJ279" s="146"/>
      <c r="CK279" s="146"/>
      <c r="CL279" s="146"/>
      <c r="CM279" s="146"/>
      <c r="CN279" s="138">
        <f t="shared" si="121"/>
        <v>0</v>
      </c>
      <c r="CO279" s="172"/>
      <c r="CP279" s="137"/>
      <c r="CQ279" s="137"/>
      <c r="CR279" s="137"/>
      <c r="CS279" s="137"/>
      <c r="CT279" s="138">
        <f t="shared" si="141"/>
        <v>0</v>
      </c>
      <c r="CU279" s="160"/>
      <c r="CV279" s="146"/>
      <c r="CW279" s="146"/>
      <c r="CX279" s="146"/>
      <c r="CY279" s="146"/>
      <c r="CZ279" s="138">
        <f t="shared" si="122"/>
        <v>0</v>
      </c>
      <c r="DA279" s="172">
        <f t="shared" si="123"/>
        <v>0</v>
      </c>
      <c r="DB279" s="137">
        <f t="shared" si="124"/>
        <v>0</v>
      </c>
      <c r="DC279" s="137">
        <f t="shared" si="125"/>
        <v>0</v>
      </c>
      <c r="DD279" s="137">
        <f t="shared" si="126"/>
        <v>0</v>
      </c>
      <c r="DE279" s="137">
        <f t="shared" si="127"/>
        <v>32000</v>
      </c>
      <c r="DF279" s="173">
        <f t="shared" si="128"/>
        <v>32000</v>
      </c>
      <c r="DG279" s="172">
        <f t="shared" si="129"/>
        <v>0</v>
      </c>
      <c r="DH279" s="137">
        <f t="shared" si="130"/>
        <v>0</v>
      </c>
      <c r="DI279" s="137">
        <f t="shared" si="131"/>
        <v>0</v>
      </c>
      <c r="DJ279" s="137">
        <f t="shared" si="132"/>
        <v>0</v>
      </c>
      <c r="DK279" s="137">
        <f t="shared" si="133"/>
        <v>0</v>
      </c>
      <c r="DL279" s="173">
        <f t="shared" si="143"/>
        <v>0</v>
      </c>
      <c r="DM279" s="140"/>
      <c r="DN279" s="220"/>
      <c r="DO279" s="220"/>
      <c r="DP279" s="220"/>
      <c r="DQ279" s="140"/>
      <c r="DR279" s="141"/>
      <c r="DS279" s="142"/>
      <c r="DT279" s="146"/>
      <c r="DU279" s="142"/>
      <c r="DV279" s="144"/>
      <c r="DW279" s="145"/>
      <c r="DX279" s="142"/>
      <c r="DY279" s="144"/>
      <c r="EA279" s="172"/>
      <c r="EB279" s="137"/>
      <c r="EC279" s="137"/>
      <c r="ED279" s="512"/>
      <c r="EE279" s="513"/>
      <c r="EG279" s="495"/>
      <c r="EH279" s="76"/>
      <c r="EI279" s="466"/>
      <c r="EJ279" s="76"/>
      <c r="EK279" s="500"/>
      <c r="EL279" s="81"/>
      <c r="EM279" s="76"/>
      <c r="EN279" s="76"/>
      <c r="EO279" s="76"/>
      <c r="EP279" s="496"/>
      <c r="EQ279" s="81"/>
      <c r="ER279" s="76"/>
      <c r="ES279" s="76"/>
      <c r="ET279" s="76"/>
      <c r="EU279" s="496"/>
    </row>
    <row r="280" spans="1:151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42"/>
        <v>41600</v>
      </c>
      <c r="O280" s="366"/>
      <c r="P280" s="174"/>
      <c r="Q280" s="174"/>
      <c r="R280" s="174"/>
      <c r="S280" s="174"/>
      <c r="T280" s="367">
        <f t="shared" si="134"/>
        <v>0</v>
      </c>
      <c r="U280" s="172"/>
      <c r="V280" s="137"/>
      <c r="W280" s="137"/>
      <c r="X280" s="137"/>
      <c r="Y280" s="137"/>
      <c r="Z280" s="138">
        <f t="shared" si="137"/>
        <v>0</v>
      </c>
      <c r="AA280" s="160"/>
      <c r="AB280" s="146"/>
      <c r="AC280" s="146"/>
      <c r="AD280" s="146"/>
      <c r="AE280" s="146"/>
      <c r="AF280" s="138">
        <f t="shared" si="138"/>
        <v>0</v>
      </c>
      <c r="AG280" s="160"/>
      <c r="AH280" s="146"/>
      <c r="AI280" s="146"/>
      <c r="AJ280" s="146"/>
      <c r="AK280" s="146">
        <v>161000</v>
      </c>
      <c r="AL280" s="138">
        <f t="shared" si="116"/>
        <v>161000</v>
      </c>
      <c r="AM280" s="160"/>
      <c r="AN280" s="146"/>
      <c r="AO280" s="146"/>
      <c r="AP280" s="146"/>
      <c r="AQ280" s="146"/>
      <c r="AR280" s="138">
        <f t="shared" si="117"/>
        <v>0</v>
      </c>
      <c r="AS280" s="205"/>
      <c r="AT280" s="146"/>
      <c r="AU280" s="146"/>
      <c r="AV280" s="146"/>
      <c r="AW280" s="146">
        <v>73000</v>
      </c>
      <c r="AX280" s="138">
        <f t="shared" si="135"/>
        <v>73000</v>
      </c>
      <c r="AY280" s="160"/>
      <c r="AZ280" s="146"/>
      <c r="BA280" s="146"/>
      <c r="BB280" s="146"/>
      <c r="BC280" s="146"/>
      <c r="BD280" s="138">
        <f t="shared" si="118"/>
        <v>0</v>
      </c>
      <c r="BE280" s="160"/>
      <c r="BF280" s="146"/>
      <c r="BG280" s="146"/>
      <c r="BH280" s="146"/>
      <c r="BI280" s="146"/>
      <c r="BJ280" s="138">
        <f t="shared" si="139"/>
        <v>0</v>
      </c>
      <c r="BK280" s="160"/>
      <c r="BL280" s="146"/>
      <c r="BM280" s="146"/>
      <c r="BN280" s="146"/>
      <c r="BO280" s="146"/>
      <c r="BP280" s="138">
        <f t="shared" si="119"/>
        <v>0</v>
      </c>
      <c r="BQ280" s="160"/>
      <c r="BR280" s="146"/>
      <c r="BS280" s="146"/>
      <c r="BT280" s="146"/>
      <c r="BU280" s="146"/>
      <c r="BV280" s="138">
        <f t="shared" si="140"/>
        <v>0</v>
      </c>
      <c r="BW280" s="160"/>
      <c r="BX280" s="146"/>
      <c r="BY280" s="146"/>
      <c r="BZ280" s="146"/>
      <c r="CA280" s="146"/>
      <c r="CB280" s="138">
        <f t="shared" si="120"/>
        <v>0</v>
      </c>
      <c r="CC280" s="160"/>
      <c r="CD280" s="146"/>
      <c r="CE280" s="146"/>
      <c r="CF280" s="146"/>
      <c r="CG280" s="146"/>
      <c r="CH280" s="138">
        <f t="shared" si="136"/>
        <v>0</v>
      </c>
      <c r="CI280" s="160"/>
      <c r="CJ280" s="146"/>
      <c r="CK280" s="146"/>
      <c r="CL280" s="146"/>
      <c r="CM280" s="146"/>
      <c r="CN280" s="138">
        <f t="shared" si="121"/>
        <v>0</v>
      </c>
      <c r="CO280" s="172"/>
      <c r="CP280" s="137"/>
      <c r="CQ280" s="137"/>
      <c r="CR280" s="137"/>
      <c r="CS280" s="137"/>
      <c r="CT280" s="138">
        <f t="shared" si="141"/>
        <v>0</v>
      </c>
      <c r="CU280" s="160"/>
      <c r="CV280" s="146"/>
      <c r="CW280" s="146"/>
      <c r="CX280" s="146"/>
      <c r="CY280" s="146"/>
      <c r="CZ280" s="138">
        <f t="shared" si="122"/>
        <v>0</v>
      </c>
      <c r="DA280" s="172">
        <f t="shared" si="123"/>
        <v>0</v>
      </c>
      <c r="DB280" s="137">
        <f t="shared" si="124"/>
        <v>41600</v>
      </c>
      <c r="DC280" s="137">
        <f t="shared" si="125"/>
        <v>0</v>
      </c>
      <c r="DD280" s="137">
        <f t="shared" si="126"/>
        <v>0</v>
      </c>
      <c r="DE280" s="137">
        <f t="shared" si="127"/>
        <v>234000</v>
      </c>
      <c r="DF280" s="173">
        <f t="shared" si="128"/>
        <v>275600</v>
      </c>
      <c r="DG280" s="172">
        <f t="shared" si="129"/>
        <v>0</v>
      </c>
      <c r="DH280" s="137">
        <f t="shared" si="130"/>
        <v>0</v>
      </c>
      <c r="DI280" s="137">
        <f t="shared" si="131"/>
        <v>0</v>
      </c>
      <c r="DJ280" s="137">
        <f t="shared" si="132"/>
        <v>0</v>
      </c>
      <c r="DK280" s="137">
        <f t="shared" si="133"/>
        <v>0</v>
      </c>
      <c r="DL280" s="173">
        <f t="shared" si="143"/>
        <v>0</v>
      </c>
      <c r="DM280" s="140"/>
      <c r="DN280" s="220"/>
      <c r="DO280" s="220"/>
      <c r="DP280" s="220"/>
      <c r="DQ280" s="140"/>
      <c r="DR280" s="141"/>
      <c r="DS280" s="142"/>
      <c r="DT280" s="146"/>
      <c r="DU280" s="142"/>
      <c r="DV280" s="144"/>
      <c r="DW280" s="145"/>
      <c r="DX280" s="142"/>
      <c r="DY280" s="144"/>
      <c r="EA280" s="172"/>
      <c r="EB280" s="137"/>
      <c r="EC280" s="137"/>
      <c r="ED280" s="512"/>
      <c r="EE280" s="513"/>
      <c r="EG280" s="495"/>
      <c r="EH280" s="76"/>
      <c r="EI280" s="466"/>
      <c r="EJ280" s="76"/>
      <c r="EK280" s="500"/>
      <c r="EL280" s="81"/>
      <c r="EM280" s="76"/>
      <c r="EN280" s="76"/>
      <c r="EO280" s="76"/>
      <c r="EP280" s="496"/>
      <c r="EQ280" s="81"/>
      <c r="ER280" s="76"/>
      <c r="ES280" s="76"/>
      <c r="ET280" s="76"/>
      <c r="EU280" s="496"/>
    </row>
    <row r="281" spans="1:151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42"/>
        <v>155350</v>
      </c>
      <c r="O281" s="366"/>
      <c r="P281" s="174"/>
      <c r="Q281" s="174"/>
      <c r="R281" s="174"/>
      <c r="S281" s="174"/>
      <c r="T281" s="367">
        <f t="shared" si="134"/>
        <v>0</v>
      </c>
      <c r="U281" s="172"/>
      <c r="V281" s="137"/>
      <c r="W281" s="137"/>
      <c r="X281" s="137"/>
      <c r="Y281" s="137">
        <v>96000</v>
      </c>
      <c r="Z281" s="138">
        <f t="shared" si="137"/>
        <v>96000</v>
      </c>
      <c r="AA281" s="160"/>
      <c r="AB281" s="146"/>
      <c r="AC281" s="146"/>
      <c r="AD281" s="146"/>
      <c r="AE281" s="146"/>
      <c r="AF281" s="138">
        <f t="shared" si="138"/>
        <v>0</v>
      </c>
      <c r="AG281" s="160"/>
      <c r="AH281" s="146"/>
      <c r="AI281" s="146"/>
      <c r="AJ281" s="146"/>
      <c r="AK281" s="146">
        <v>367000</v>
      </c>
      <c r="AL281" s="138">
        <f t="shared" si="116"/>
        <v>367000</v>
      </c>
      <c r="AM281" s="160"/>
      <c r="AN281" s="146"/>
      <c r="AO281" s="146"/>
      <c r="AP281" s="146"/>
      <c r="AQ281" s="146"/>
      <c r="AR281" s="138">
        <f t="shared" si="117"/>
        <v>0</v>
      </c>
      <c r="AS281" s="205"/>
      <c r="AT281" s="146"/>
      <c r="AU281" s="146"/>
      <c r="AV281" s="146"/>
      <c r="AW281" s="146">
        <v>211000</v>
      </c>
      <c r="AX281" s="138">
        <f t="shared" si="135"/>
        <v>211000</v>
      </c>
      <c r="AY281" s="160"/>
      <c r="AZ281" s="146"/>
      <c r="BA281" s="146"/>
      <c r="BB281" s="146"/>
      <c r="BC281" s="146"/>
      <c r="BD281" s="138">
        <f t="shared" si="118"/>
        <v>0</v>
      </c>
      <c r="BE281" s="160"/>
      <c r="BF281" s="146"/>
      <c r="BG281" s="146"/>
      <c r="BH281" s="146"/>
      <c r="BI281" s="146"/>
      <c r="BJ281" s="138">
        <f t="shared" si="139"/>
        <v>0</v>
      </c>
      <c r="BK281" s="160"/>
      <c r="BL281" s="146"/>
      <c r="BM281" s="146"/>
      <c r="BN281" s="146"/>
      <c r="BO281" s="146"/>
      <c r="BP281" s="138">
        <f t="shared" si="119"/>
        <v>0</v>
      </c>
      <c r="BQ281" s="160"/>
      <c r="BR281" s="146"/>
      <c r="BS281" s="146"/>
      <c r="BT281" s="146"/>
      <c r="BU281" s="146"/>
      <c r="BV281" s="138">
        <f t="shared" si="140"/>
        <v>0</v>
      </c>
      <c r="BW281" s="160"/>
      <c r="BX281" s="146"/>
      <c r="BY281" s="146"/>
      <c r="BZ281" s="146"/>
      <c r="CA281" s="146"/>
      <c r="CB281" s="138">
        <f t="shared" si="120"/>
        <v>0</v>
      </c>
      <c r="CC281" s="160"/>
      <c r="CD281" s="146"/>
      <c r="CE281" s="146"/>
      <c r="CF281" s="146"/>
      <c r="CG281" s="146"/>
      <c r="CH281" s="138">
        <f t="shared" si="136"/>
        <v>0</v>
      </c>
      <c r="CI281" s="160"/>
      <c r="CJ281" s="146"/>
      <c r="CK281" s="146"/>
      <c r="CL281" s="146"/>
      <c r="CM281" s="146"/>
      <c r="CN281" s="138">
        <f t="shared" si="121"/>
        <v>0</v>
      </c>
      <c r="CO281" s="172"/>
      <c r="CP281" s="137"/>
      <c r="CQ281" s="137"/>
      <c r="CR281" s="137"/>
      <c r="CS281" s="137"/>
      <c r="CT281" s="138">
        <f t="shared" si="141"/>
        <v>0</v>
      </c>
      <c r="CU281" s="160"/>
      <c r="CV281" s="146"/>
      <c r="CW281" s="146"/>
      <c r="CX281" s="146"/>
      <c r="CY281" s="146"/>
      <c r="CZ281" s="138">
        <f t="shared" si="122"/>
        <v>0</v>
      </c>
      <c r="DA281" s="172">
        <f t="shared" si="123"/>
        <v>0</v>
      </c>
      <c r="DB281" s="137">
        <f t="shared" si="124"/>
        <v>155350</v>
      </c>
      <c r="DC281" s="137">
        <f t="shared" si="125"/>
        <v>0</v>
      </c>
      <c r="DD281" s="137">
        <f t="shared" si="126"/>
        <v>0</v>
      </c>
      <c r="DE281" s="137">
        <f t="shared" si="127"/>
        <v>674000</v>
      </c>
      <c r="DF281" s="173">
        <f t="shared" si="128"/>
        <v>829350</v>
      </c>
      <c r="DG281" s="172">
        <f t="shared" si="129"/>
        <v>0</v>
      </c>
      <c r="DH281" s="137">
        <f t="shared" si="130"/>
        <v>0</v>
      </c>
      <c r="DI281" s="137">
        <f t="shared" si="131"/>
        <v>0</v>
      </c>
      <c r="DJ281" s="137">
        <f t="shared" si="132"/>
        <v>0</v>
      </c>
      <c r="DK281" s="137">
        <f t="shared" si="133"/>
        <v>0</v>
      </c>
      <c r="DL281" s="173">
        <f t="shared" si="143"/>
        <v>0</v>
      </c>
      <c r="DM281" s="140"/>
      <c r="DN281" s="220"/>
      <c r="DO281" s="220"/>
      <c r="DP281" s="220"/>
      <c r="DQ281" s="140"/>
      <c r="DR281" s="141"/>
      <c r="DS281" s="142"/>
      <c r="DT281" s="146"/>
      <c r="DU281" s="142"/>
      <c r="DV281" s="144"/>
      <c r="DW281" s="145"/>
      <c r="DX281" s="142"/>
      <c r="DY281" s="144"/>
      <c r="EA281" s="172"/>
      <c r="EB281" s="137"/>
      <c r="EC281" s="137"/>
      <c r="ED281" s="512"/>
      <c r="EE281" s="513"/>
      <c r="EG281" s="495"/>
      <c r="EH281" s="76"/>
      <c r="EI281" s="466"/>
      <c r="EJ281" s="76"/>
      <c r="EK281" s="500"/>
      <c r="EL281" s="81"/>
      <c r="EM281" s="76"/>
      <c r="EN281" s="76"/>
      <c r="EO281" s="76"/>
      <c r="EP281" s="496"/>
      <c r="EQ281" s="81"/>
      <c r="ER281" s="76"/>
      <c r="ES281" s="76"/>
      <c r="ET281" s="76"/>
      <c r="EU281" s="496"/>
    </row>
    <row r="282" spans="1:151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42"/>
        <v>157625</v>
      </c>
      <c r="O282" s="366"/>
      <c r="P282" s="174"/>
      <c r="Q282" s="174"/>
      <c r="R282" s="174"/>
      <c r="S282" s="174"/>
      <c r="T282" s="367">
        <f t="shared" si="134"/>
        <v>0</v>
      </c>
      <c r="U282" s="172"/>
      <c r="V282" s="137"/>
      <c r="W282" s="137"/>
      <c r="X282" s="137"/>
      <c r="Y282" s="137">
        <v>64000</v>
      </c>
      <c r="Z282" s="138">
        <f t="shared" si="137"/>
        <v>64000</v>
      </c>
      <c r="AA282" s="160"/>
      <c r="AB282" s="146"/>
      <c r="AC282" s="146"/>
      <c r="AD282" s="146"/>
      <c r="AE282" s="146"/>
      <c r="AF282" s="138">
        <f t="shared" si="138"/>
        <v>0</v>
      </c>
      <c r="AG282" s="160"/>
      <c r="AH282" s="146"/>
      <c r="AI282" s="146"/>
      <c r="AJ282" s="146"/>
      <c r="AK282" s="146">
        <v>427000</v>
      </c>
      <c r="AL282" s="138">
        <f t="shared" si="116"/>
        <v>427000</v>
      </c>
      <c r="AM282" s="160"/>
      <c r="AN282" s="146"/>
      <c r="AO282" s="146"/>
      <c r="AP282" s="146"/>
      <c r="AQ282" s="146"/>
      <c r="AR282" s="138">
        <f t="shared" si="117"/>
        <v>0</v>
      </c>
      <c r="AS282" s="205"/>
      <c r="AT282" s="146"/>
      <c r="AU282" s="146"/>
      <c r="AV282" s="146"/>
      <c r="AW282" s="146">
        <v>128000</v>
      </c>
      <c r="AX282" s="138">
        <f t="shared" si="135"/>
        <v>128000</v>
      </c>
      <c r="AY282" s="160"/>
      <c r="AZ282" s="146"/>
      <c r="BA282" s="146"/>
      <c r="BB282" s="146"/>
      <c r="BC282" s="146"/>
      <c r="BD282" s="138">
        <f t="shared" si="118"/>
        <v>0</v>
      </c>
      <c r="BE282" s="160"/>
      <c r="BF282" s="146"/>
      <c r="BG282" s="146"/>
      <c r="BH282" s="146"/>
      <c r="BI282" s="146"/>
      <c r="BJ282" s="138">
        <f t="shared" si="139"/>
        <v>0</v>
      </c>
      <c r="BK282" s="160"/>
      <c r="BL282" s="146"/>
      <c r="BM282" s="146"/>
      <c r="BN282" s="146"/>
      <c r="BO282" s="146"/>
      <c r="BP282" s="138">
        <f t="shared" si="119"/>
        <v>0</v>
      </c>
      <c r="BQ282" s="160"/>
      <c r="BR282" s="146"/>
      <c r="BS282" s="146"/>
      <c r="BT282" s="146"/>
      <c r="BU282" s="146"/>
      <c r="BV282" s="138">
        <f t="shared" si="140"/>
        <v>0</v>
      </c>
      <c r="BW282" s="160"/>
      <c r="BX282" s="146"/>
      <c r="BY282" s="146"/>
      <c r="BZ282" s="146"/>
      <c r="CA282" s="146"/>
      <c r="CB282" s="138">
        <f t="shared" si="120"/>
        <v>0</v>
      </c>
      <c r="CC282" s="160"/>
      <c r="CD282" s="146"/>
      <c r="CE282" s="146"/>
      <c r="CF282" s="146"/>
      <c r="CG282" s="146"/>
      <c r="CH282" s="138">
        <f t="shared" si="136"/>
        <v>0</v>
      </c>
      <c r="CI282" s="160"/>
      <c r="CJ282" s="146"/>
      <c r="CK282" s="146"/>
      <c r="CL282" s="146"/>
      <c r="CM282" s="146"/>
      <c r="CN282" s="138">
        <f t="shared" si="121"/>
        <v>0</v>
      </c>
      <c r="CO282" s="172"/>
      <c r="CP282" s="137"/>
      <c r="CQ282" s="137"/>
      <c r="CR282" s="137"/>
      <c r="CS282" s="137"/>
      <c r="CT282" s="138">
        <f t="shared" si="141"/>
        <v>0</v>
      </c>
      <c r="CU282" s="160"/>
      <c r="CV282" s="146"/>
      <c r="CW282" s="146"/>
      <c r="CX282" s="146"/>
      <c r="CY282" s="146"/>
      <c r="CZ282" s="138">
        <f t="shared" si="122"/>
        <v>0</v>
      </c>
      <c r="DA282" s="172">
        <f t="shared" si="123"/>
        <v>0</v>
      </c>
      <c r="DB282" s="137">
        <f t="shared" si="124"/>
        <v>157625</v>
      </c>
      <c r="DC282" s="137">
        <f t="shared" si="125"/>
        <v>0</v>
      </c>
      <c r="DD282" s="137">
        <f t="shared" si="126"/>
        <v>0</v>
      </c>
      <c r="DE282" s="137">
        <f t="shared" si="127"/>
        <v>619000</v>
      </c>
      <c r="DF282" s="173">
        <f t="shared" si="128"/>
        <v>776625</v>
      </c>
      <c r="DG282" s="172">
        <f t="shared" si="129"/>
        <v>0</v>
      </c>
      <c r="DH282" s="137">
        <f t="shared" si="130"/>
        <v>0</v>
      </c>
      <c r="DI282" s="137">
        <f t="shared" si="131"/>
        <v>0</v>
      </c>
      <c r="DJ282" s="137">
        <f t="shared" si="132"/>
        <v>0</v>
      </c>
      <c r="DK282" s="137">
        <f t="shared" si="133"/>
        <v>0</v>
      </c>
      <c r="DL282" s="173">
        <f t="shared" si="143"/>
        <v>0</v>
      </c>
      <c r="DM282" s="140"/>
      <c r="DN282" s="220"/>
      <c r="DO282" s="220"/>
      <c r="DP282" s="220"/>
      <c r="DQ282" s="140"/>
      <c r="DR282" s="141"/>
      <c r="DS282" s="142"/>
      <c r="DT282" s="146"/>
      <c r="DU282" s="142"/>
      <c r="DV282" s="144"/>
      <c r="DW282" s="145">
        <v>17834</v>
      </c>
      <c r="DX282" s="142" t="s">
        <v>5448</v>
      </c>
      <c r="DY282" s="144">
        <v>44824</v>
      </c>
      <c r="EA282" s="172"/>
      <c r="EB282" s="137"/>
      <c r="EC282" s="137"/>
      <c r="ED282" s="512"/>
      <c r="EE282" s="513"/>
      <c r="EG282" s="495"/>
      <c r="EH282" s="76"/>
      <c r="EI282" s="466"/>
      <c r="EJ282" s="76"/>
      <c r="EK282" s="500"/>
      <c r="EL282" s="81"/>
      <c r="EM282" s="76"/>
      <c r="EN282" s="76"/>
      <c r="EO282" s="76"/>
      <c r="EP282" s="496"/>
      <c r="EQ282" s="81"/>
      <c r="ER282" s="76"/>
      <c r="ES282" s="76"/>
      <c r="ET282" s="76"/>
      <c r="EU282" s="496"/>
    </row>
    <row r="283" spans="1:151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42"/>
        <v>0</v>
      </c>
      <c r="O283" s="366"/>
      <c r="P283" s="174"/>
      <c r="Q283" s="174"/>
      <c r="R283" s="174"/>
      <c r="S283" s="174"/>
      <c r="T283" s="367">
        <f t="shared" si="134"/>
        <v>0</v>
      </c>
      <c r="U283" s="172"/>
      <c r="V283" s="137"/>
      <c r="W283" s="137"/>
      <c r="X283" s="137"/>
      <c r="Y283" s="137"/>
      <c r="Z283" s="138">
        <f t="shared" si="137"/>
        <v>0</v>
      </c>
      <c r="AA283" s="160"/>
      <c r="AB283" s="146"/>
      <c r="AC283" s="146"/>
      <c r="AD283" s="146"/>
      <c r="AE283" s="146"/>
      <c r="AF283" s="138">
        <f t="shared" si="138"/>
        <v>0</v>
      </c>
      <c r="AG283" s="160"/>
      <c r="AH283" s="146"/>
      <c r="AI283" s="146"/>
      <c r="AJ283" s="146"/>
      <c r="AK283" s="146"/>
      <c r="AL283" s="138">
        <f t="shared" si="116"/>
        <v>0</v>
      </c>
      <c r="AM283" s="160"/>
      <c r="AN283" s="146"/>
      <c r="AO283" s="146"/>
      <c r="AP283" s="146"/>
      <c r="AQ283" s="146"/>
      <c r="AR283" s="138">
        <f t="shared" si="117"/>
        <v>0</v>
      </c>
      <c r="AS283" s="205"/>
      <c r="AT283" s="146"/>
      <c r="AU283" s="146"/>
      <c r="AV283" s="146"/>
      <c r="AW283" s="146"/>
      <c r="AX283" s="138">
        <f t="shared" si="135"/>
        <v>0</v>
      </c>
      <c r="AY283" s="160"/>
      <c r="AZ283" s="146"/>
      <c r="BA283" s="146"/>
      <c r="BB283" s="146"/>
      <c r="BC283" s="146"/>
      <c r="BD283" s="138">
        <f t="shared" si="118"/>
        <v>0</v>
      </c>
      <c r="BE283" s="160"/>
      <c r="BF283" s="146"/>
      <c r="BG283" s="146"/>
      <c r="BH283" s="146"/>
      <c r="BI283" s="146"/>
      <c r="BJ283" s="138">
        <f t="shared" si="139"/>
        <v>0</v>
      </c>
      <c r="BK283" s="160"/>
      <c r="BL283" s="146"/>
      <c r="BM283" s="146"/>
      <c r="BN283" s="146"/>
      <c r="BO283" s="146"/>
      <c r="BP283" s="138">
        <f t="shared" si="119"/>
        <v>0</v>
      </c>
      <c r="BQ283" s="160"/>
      <c r="BR283" s="146"/>
      <c r="BS283" s="146"/>
      <c r="BT283" s="146"/>
      <c r="BU283" s="146"/>
      <c r="BV283" s="138">
        <f t="shared" si="140"/>
        <v>0</v>
      </c>
      <c r="BW283" s="160"/>
      <c r="BX283" s="146"/>
      <c r="BY283" s="146"/>
      <c r="BZ283" s="146"/>
      <c r="CA283" s="146"/>
      <c r="CB283" s="138">
        <f t="shared" si="120"/>
        <v>0</v>
      </c>
      <c r="CC283" s="160"/>
      <c r="CD283" s="146"/>
      <c r="CE283" s="146"/>
      <c r="CF283" s="146"/>
      <c r="CG283" s="146"/>
      <c r="CH283" s="138">
        <f t="shared" si="136"/>
        <v>0</v>
      </c>
      <c r="CI283" s="160"/>
      <c r="CJ283" s="146"/>
      <c r="CK283" s="146"/>
      <c r="CL283" s="146"/>
      <c r="CM283" s="146"/>
      <c r="CN283" s="138">
        <f t="shared" si="121"/>
        <v>0</v>
      </c>
      <c r="CO283" s="172"/>
      <c r="CP283" s="137"/>
      <c r="CQ283" s="137"/>
      <c r="CR283" s="137"/>
      <c r="CS283" s="137"/>
      <c r="CT283" s="138">
        <f t="shared" si="141"/>
        <v>0</v>
      </c>
      <c r="CU283" s="160"/>
      <c r="CV283" s="146"/>
      <c r="CW283" s="146"/>
      <c r="CX283" s="146"/>
      <c r="CY283" s="146"/>
      <c r="CZ283" s="138">
        <f t="shared" si="122"/>
        <v>0</v>
      </c>
      <c r="DA283" s="172">
        <f t="shared" si="123"/>
        <v>0</v>
      </c>
      <c r="DB283" s="137">
        <f t="shared" si="124"/>
        <v>0</v>
      </c>
      <c r="DC283" s="137">
        <f t="shared" si="125"/>
        <v>0</v>
      </c>
      <c r="DD283" s="137">
        <f t="shared" si="126"/>
        <v>0</v>
      </c>
      <c r="DE283" s="137">
        <f t="shared" si="127"/>
        <v>0</v>
      </c>
      <c r="DF283" s="173">
        <f t="shared" si="128"/>
        <v>0</v>
      </c>
      <c r="DG283" s="172">
        <f t="shared" si="129"/>
        <v>0</v>
      </c>
      <c r="DH283" s="137">
        <f t="shared" si="130"/>
        <v>0</v>
      </c>
      <c r="DI283" s="137">
        <f t="shared" si="131"/>
        <v>0</v>
      </c>
      <c r="DJ283" s="137">
        <f t="shared" si="132"/>
        <v>0</v>
      </c>
      <c r="DK283" s="137">
        <f t="shared" si="133"/>
        <v>0</v>
      </c>
      <c r="DL283" s="173">
        <f t="shared" si="143"/>
        <v>0</v>
      </c>
      <c r="DM283" s="140"/>
      <c r="DN283" s="220"/>
      <c r="DO283" s="220"/>
      <c r="DP283" s="220"/>
      <c r="DQ283" s="140"/>
      <c r="DR283" s="141"/>
      <c r="DS283" s="142"/>
      <c r="DT283" s="146"/>
      <c r="DU283" s="142"/>
      <c r="DV283" s="144"/>
      <c r="DW283" s="145"/>
      <c r="DX283" s="142"/>
      <c r="DY283" s="144"/>
      <c r="EA283" s="172"/>
      <c r="EB283" s="137"/>
      <c r="EC283" s="137"/>
      <c r="ED283" s="512"/>
      <c r="EE283" s="513"/>
      <c r="EG283" s="495"/>
      <c r="EH283" s="76"/>
      <c r="EI283" s="466"/>
      <c r="EJ283" s="76"/>
      <c r="EK283" s="500"/>
      <c r="EL283" s="81"/>
      <c r="EM283" s="76"/>
      <c r="EN283" s="76"/>
      <c r="EO283" s="76"/>
      <c r="EP283" s="496"/>
      <c r="EQ283" s="81"/>
      <c r="ER283" s="76"/>
      <c r="ES283" s="76"/>
      <c r="ET283" s="76"/>
      <c r="EU283" s="496"/>
    </row>
    <row r="284" spans="1:151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42"/>
        <v>0</v>
      </c>
      <c r="O284" s="366"/>
      <c r="P284" s="174"/>
      <c r="Q284" s="174"/>
      <c r="R284" s="174"/>
      <c r="S284" s="174"/>
      <c r="T284" s="367">
        <f t="shared" si="134"/>
        <v>0</v>
      </c>
      <c r="U284" s="172"/>
      <c r="V284" s="137"/>
      <c r="W284" s="137"/>
      <c r="X284" s="137"/>
      <c r="Y284" s="137">
        <v>19200</v>
      </c>
      <c r="Z284" s="138">
        <f t="shared" si="137"/>
        <v>19200</v>
      </c>
      <c r="AA284" s="160"/>
      <c r="AB284" s="146"/>
      <c r="AC284" s="146"/>
      <c r="AD284" s="146"/>
      <c r="AE284" s="146"/>
      <c r="AF284" s="138">
        <f t="shared" si="138"/>
        <v>0</v>
      </c>
      <c r="AG284" s="160"/>
      <c r="AH284" s="146"/>
      <c r="AI284" s="146"/>
      <c r="AJ284" s="146"/>
      <c r="AK284" s="146"/>
      <c r="AL284" s="138">
        <f t="shared" si="116"/>
        <v>0</v>
      </c>
      <c r="AM284" s="160"/>
      <c r="AN284" s="146"/>
      <c r="AO284" s="146"/>
      <c r="AP284" s="146"/>
      <c r="AQ284" s="146"/>
      <c r="AR284" s="138">
        <f t="shared" si="117"/>
        <v>0</v>
      </c>
      <c r="AS284" s="205"/>
      <c r="AT284" s="146"/>
      <c r="AU284" s="146"/>
      <c r="AV284" s="146"/>
      <c r="AW284" s="146"/>
      <c r="AX284" s="138">
        <f t="shared" si="135"/>
        <v>0</v>
      </c>
      <c r="AY284" s="160"/>
      <c r="AZ284" s="146"/>
      <c r="BA284" s="146"/>
      <c r="BB284" s="146"/>
      <c r="BC284" s="146"/>
      <c r="BD284" s="138">
        <f t="shared" si="118"/>
        <v>0</v>
      </c>
      <c r="BE284" s="160"/>
      <c r="BF284" s="146"/>
      <c r="BG284" s="146"/>
      <c r="BH284" s="146"/>
      <c r="BI284" s="146"/>
      <c r="BJ284" s="138">
        <f t="shared" si="139"/>
        <v>0</v>
      </c>
      <c r="BK284" s="160"/>
      <c r="BL284" s="146"/>
      <c r="BM284" s="146"/>
      <c r="BN284" s="146"/>
      <c r="BO284" s="146"/>
      <c r="BP284" s="138">
        <f t="shared" si="119"/>
        <v>0</v>
      </c>
      <c r="BQ284" s="160"/>
      <c r="BR284" s="146"/>
      <c r="BS284" s="146"/>
      <c r="BT284" s="146"/>
      <c r="BU284" s="146"/>
      <c r="BV284" s="138">
        <f t="shared" si="140"/>
        <v>0</v>
      </c>
      <c r="BW284" s="160"/>
      <c r="BX284" s="146"/>
      <c r="BY284" s="146"/>
      <c r="BZ284" s="146"/>
      <c r="CA284" s="146"/>
      <c r="CB284" s="138">
        <f t="shared" si="120"/>
        <v>0</v>
      </c>
      <c r="CC284" s="160"/>
      <c r="CD284" s="146"/>
      <c r="CE284" s="146"/>
      <c r="CF284" s="146"/>
      <c r="CG284" s="146"/>
      <c r="CH284" s="138">
        <f t="shared" si="136"/>
        <v>0</v>
      </c>
      <c r="CI284" s="160"/>
      <c r="CJ284" s="146"/>
      <c r="CK284" s="146"/>
      <c r="CL284" s="146"/>
      <c r="CM284" s="146"/>
      <c r="CN284" s="138">
        <f t="shared" si="121"/>
        <v>0</v>
      </c>
      <c r="CO284" s="172"/>
      <c r="CP284" s="137"/>
      <c r="CQ284" s="137"/>
      <c r="CR284" s="137"/>
      <c r="CS284" s="137"/>
      <c r="CT284" s="138">
        <f t="shared" si="141"/>
        <v>0</v>
      </c>
      <c r="CU284" s="160"/>
      <c r="CV284" s="146"/>
      <c r="CW284" s="146"/>
      <c r="CX284" s="146"/>
      <c r="CY284" s="146"/>
      <c r="CZ284" s="138">
        <f t="shared" si="122"/>
        <v>0</v>
      </c>
      <c r="DA284" s="172">
        <f t="shared" si="123"/>
        <v>0</v>
      </c>
      <c r="DB284" s="137">
        <f t="shared" si="124"/>
        <v>0</v>
      </c>
      <c r="DC284" s="137">
        <f t="shared" si="125"/>
        <v>0</v>
      </c>
      <c r="DD284" s="137">
        <f t="shared" si="126"/>
        <v>0</v>
      </c>
      <c r="DE284" s="137">
        <f t="shared" si="127"/>
        <v>19200</v>
      </c>
      <c r="DF284" s="173">
        <f t="shared" si="128"/>
        <v>19200</v>
      </c>
      <c r="DG284" s="172">
        <f t="shared" si="129"/>
        <v>0</v>
      </c>
      <c r="DH284" s="137">
        <f t="shared" si="130"/>
        <v>0</v>
      </c>
      <c r="DI284" s="137">
        <f t="shared" si="131"/>
        <v>0</v>
      </c>
      <c r="DJ284" s="137">
        <f t="shared" si="132"/>
        <v>0</v>
      </c>
      <c r="DK284" s="137">
        <f t="shared" si="133"/>
        <v>0</v>
      </c>
      <c r="DL284" s="173">
        <f t="shared" si="143"/>
        <v>0</v>
      </c>
      <c r="DM284" s="140"/>
      <c r="DN284" s="220"/>
      <c r="DO284" s="220"/>
      <c r="DP284" s="220"/>
      <c r="DQ284" s="140"/>
      <c r="DR284" s="141"/>
      <c r="DS284" s="142"/>
      <c r="DT284" s="146"/>
      <c r="DU284" s="142"/>
      <c r="DV284" s="144"/>
      <c r="DW284" s="145">
        <v>420</v>
      </c>
      <c r="DX284" s="142" t="s">
        <v>5099</v>
      </c>
      <c r="DY284" s="144">
        <v>44659</v>
      </c>
      <c r="EA284" s="172"/>
      <c r="EB284" s="137"/>
      <c r="EC284" s="137"/>
      <c r="ED284" s="512"/>
      <c r="EE284" s="513"/>
      <c r="EG284" s="495"/>
      <c r="EH284" s="76"/>
      <c r="EI284" s="466"/>
      <c r="EJ284" s="76"/>
      <c r="EK284" s="500"/>
      <c r="EL284" s="81"/>
      <c r="EM284" s="76"/>
      <c r="EN284" s="76"/>
      <c r="EO284" s="76"/>
      <c r="EP284" s="496"/>
      <c r="EQ284" s="81"/>
      <c r="ER284" s="76"/>
      <c r="ES284" s="76"/>
      <c r="ET284" s="76"/>
      <c r="EU284" s="496"/>
    </row>
    <row r="285" spans="1:151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42"/>
        <v>3900</v>
      </c>
      <c r="O285" s="366"/>
      <c r="P285" s="174"/>
      <c r="Q285" s="174"/>
      <c r="R285" s="174"/>
      <c r="S285" s="174"/>
      <c r="T285" s="367">
        <f t="shared" si="134"/>
        <v>0</v>
      </c>
      <c r="U285" s="172"/>
      <c r="V285" s="137"/>
      <c r="W285" s="137"/>
      <c r="X285" s="137"/>
      <c r="Y285" s="137">
        <v>17600</v>
      </c>
      <c r="Z285" s="138">
        <f t="shared" si="137"/>
        <v>17600</v>
      </c>
      <c r="AA285" s="160"/>
      <c r="AB285" s="146"/>
      <c r="AC285" s="146"/>
      <c r="AD285" s="146"/>
      <c r="AE285" s="146"/>
      <c r="AF285" s="138">
        <f t="shared" si="138"/>
        <v>0</v>
      </c>
      <c r="AG285" s="160"/>
      <c r="AH285" s="146"/>
      <c r="AI285" s="146"/>
      <c r="AJ285" s="146"/>
      <c r="AK285" s="146">
        <v>30000</v>
      </c>
      <c r="AL285" s="138">
        <f t="shared" si="116"/>
        <v>30000</v>
      </c>
      <c r="AM285" s="160"/>
      <c r="AN285" s="146"/>
      <c r="AO285" s="146"/>
      <c r="AP285" s="146"/>
      <c r="AQ285" s="146"/>
      <c r="AR285" s="138">
        <f t="shared" si="117"/>
        <v>0</v>
      </c>
      <c r="AS285" s="205"/>
      <c r="AT285" s="146"/>
      <c r="AU285" s="146"/>
      <c r="AV285" s="146"/>
      <c r="AW285" s="146">
        <v>12000</v>
      </c>
      <c r="AX285" s="138">
        <f t="shared" si="135"/>
        <v>12000</v>
      </c>
      <c r="AY285" s="160"/>
      <c r="AZ285" s="146"/>
      <c r="BA285" s="146"/>
      <c r="BB285" s="146"/>
      <c r="BC285" s="146"/>
      <c r="BD285" s="138">
        <f t="shared" si="118"/>
        <v>0</v>
      </c>
      <c r="BE285" s="160"/>
      <c r="BF285" s="146"/>
      <c r="BG285" s="146"/>
      <c r="BH285" s="146"/>
      <c r="BI285" s="146"/>
      <c r="BJ285" s="138">
        <f t="shared" si="139"/>
        <v>0</v>
      </c>
      <c r="BK285" s="160"/>
      <c r="BL285" s="146"/>
      <c r="BM285" s="146"/>
      <c r="BN285" s="146"/>
      <c r="BO285" s="146"/>
      <c r="BP285" s="138">
        <f t="shared" si="119"/>
        <v>0</v>
      </c>
      <c r="BQ285" s="160"/>
      <c r="BR285" s="146"/>
      <c r="BS285" s="146"/>
      <c r="BT285" s="146"/>
      <c r="BU285" s="146"/>
      <c r="BV285" s="138">
        <f t="shared" si="140"/>
        <v>0</v>
      </c>
      <c r="BW285" s="160"/>
      <c r="BX285" s="146"/>
      <c r="BY285" s="146"/>
      <c r="BZ285" s="146"/>
      <c r="CA285" s="146"/>
      <c r="CB285" s="138">
        <f t="shared" si="120"/>
        <v>0</v>
      </c>
      <c r="CC285" s="160"/>
      <c r="CD285" s="146"/>
      <c r="CE285" s="146"/>
      <c r="CF285" s="146"/>
      <c r="CG285" s="146"/>
      <c r="CH285" s="138">
        <f t="shared" si="136"/>
        <v>0</v>
      </c>
      <c r="CI285" s="160"/>
      <c r="CJ285" s="146"/>
      <c r="CK285" s="146"/>
      <c r="CL285" s="146"/>
      <c r="CM285" s="146"/>
      <c r="CN285" s="138">
        <f t="shared" si="121"/>
        <v>0</v>
      </c>
      <c r="CO285" s="172"/>
      <c r="CP285" s="137"/>
      <c r="CQ285" s="137"/>
      <c r="CR285" s="137"/>
      <c r="CS285" s="137"/>
      <c r="CT285" s="138">
        <f t="shared" si="141"/>
        <v>0</v>
      </c>
      <c r="CU285" s="160"/>
      <c r="CV285" s="146"/>
      <c r="CW285" s="146"/>
      <c r="CX285" s="146"/>
      <c r="CY285" s="146"/>
      <c r="CZ285" s="138">
        <f t="shared" si="122"/>
        <v>0</v>
      </c>
      <c r="DA285" s="172">
        <f t="shared" si="123"/>
        <v>0</v>
      </c>
      <c r="DB285" s="137">
        <f t="shared" si="124"/>
        <v>3900</v>
      </c>
      <c r="DC285" s="137">
        <f t="shared" si="125"/>
        <v>0</v>
      </c>
      <c r="DD285" s="137">
        <f t="shared" si="126"/>
        <v>0</v>
      </c>
      <c r="DE285" s="137">
        <f t="shared" si="127"/>
        <v>59600</v>
      </c>
      <c r="DF285" s="173">
        <f t="shared" si="128"/>
        <v>63500</v>
      </c>
      <c r="DG285" s="172">
        <f t="shared" si="129"/>
        <v>0</v>
      </c>
      <c r="DH285" s="137">
        <f t="shared" si="130"/>
        <v>0</v>
      </c>
      <c r="DI285" s="137">
        <f t="shared" si="131"/>
        <v>0</v>
      </c>
      <c r="DJ285" s="137">
        <f t="shared" si="132"/>
        <v>0</v>
      </c>
      <c r="DK285" s="137">
        <f t="shared" si="133"/>
        <v>0</v>
      </c>
      <c r="DL285" s="173">
        <f t="shared" si="143"/>
        <v>0</v>
      </c>
      <c r="DM285" s="140"/>
      <c r="DN285" s="220"/>
      <c r="DO285" s="220"/>
      <c r="DP285" s="220"/>
      <c r="DQ285" s="140"/>
      <c r="DR285" s="141"/>
      <c r="DS285" s="142"/>
      <c r="DT285" s="146"/>
      <c r="DU285" s="142"/>
      <c r="DV285" s="144"/>
      <c r="DW285" s="145">
        <v>1644</v>
      </c>
      <c r="DX285" s="142" t="s">
        <v>5308</v>
      </c>
      <c r="DY285" s="144">
        <v>44671</v>
      </c>
      <c r="EA285" s="172"/>
      <c r="EB285" s="137"/>
      <c r="EC285" s="137"/>
      <c r="ED285" s="512"/>
      <c r="EE285" s="513"/>
      <c r="EG285" s="495"/>
      <c r="EH285" s="76"/>
      <c r="EI285" s="466"/>
      <c r="EJ285" s="76"/>
      <c r="EK285" s="500"/>
      <c r="EL285" s="81"/>
      <c r="EM285" s="76"/>
      <c r="EN285" s="76"/>
      <c r="EO285" s="76"/>
      <c r="EP285" s="496"/>
      <c r="EQ285" s="81"/>
      <c r="ER285" s="76"/>
      <c r="ES285" s="76"/>
      <c r="ET285" s="76"/>
      <c r="EU285" s="496"/>
    </row>
    <row r="286" spans="1:151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42"/>
        <v>65650</v>
      </c>
      <c r="O286" s="366"/>
      <c r="P286" s="174"/>
      <c r="Q286" s="174"/>
      <c r="R286" s="174"/>
      <c r="S286" s="174"/>
      <c r="T286" s="367">
        <f t="shared" si="134"/>
        <v>0</v>
      </c>
      <c r="U286" s="172"/>
      <c r="V286" s="137"/>
      <c r="W286" s="137"/>
      <c r="X286" s="137"/>
      <c r="Y286" s="137">
        <v>32000</v>
      </c>
      <c r="Z286" s="138">
        <f t="shared" si="137"/>
        <v>32000</v>
      </c>
      <c r="AA286" s="160"/>
      <c r="AB286" s="146"/>
      <c r="AC286" s="146"/>
      <c r="AD286" s="146"/>
      <c r="AE286" s="146"/>
      <c r="AF286" s="138">
        <f t="shared" si="138"/>
        <v>0</v>
      </c>
      <c r="AG286" s="160"/>
      <c r="AH286" s="146"/>
      <c r="AI286" s="146"/>
      <c r="AJ286" s="146"/>
      <c r="AK286" s="146"/>
      <c r="AL286" s="138">
        <f t="shared" si="116"/>
        <v>0</v>
      </c>
      <c r="AM286" s="160"/>
      <c r="AN286" s="146"/>
      <c r="AO286" s="146"/>
      <c r="AP286" s="146"/>
      <c r="AQ286" s="146"/>
      <c r="AR286" s="138">
        <f t="shared" si="117"/>
        <v>0</v>
      </c>
      <c r="AS286" s="205"/>
      <c r="AT286" s="146"/>
      <c r="AU286" s="146"/>
      <c r="AV286" s="146"/>
      <c r="AW286" s="146">
        <v>65000</v>
      </c>
      <c r="AX286" s="138">
        <f t="shared" si="135"/>
        <v>65000</v>
      </c>
      <c r="AY286" s="160"/>
      <c r="AZ286" s="146"/>
      <c r="BA286" s="146"/>
      <c r="BB286" s="146"/>
      <c r="BC286" s="146"/>
      <c r="BD286" s="138">
        <f t="shared" si="118"/>
        <v>0</v>
      </c>
      <c r="BE286" s="160"/>
      <c r="BF286" s="146"/>
      <c r="BG286" s="146"/>
      <c r="BH286" s="146"/>
      <c r="BI286" s="441">
        <v>212000</v>
      </c>
      <c r="BJ286" s="138">
        <f t="shared" si="139"/>
        <v>212000</v>
      </c>
      <c r="BK286" s="160"/>
      <c r="BL286" s="146"/>
      <c r="BM286" s="146"/>
      <c r="BN286" s="146"/>
      <c r="BO286" s="146"/>
      <c r="BP286" s="138">
        <f t="shared" si="119"/>
        <v>0</v>
      </c>
      <c r="BQ286" s="160"/>
      <c r="BR286" s="146"/>
      <c r="BS286" s="146"/>
      <c r="BT286" s="146"/>
      <c r="BU286" s="441">
        <v>330000</v>
      </c>
      <c r="BV286" s="138">
        <f t="shared" si="140"/>
        <v>330000</v>
      </c>
      <c r="BW286" s="160"/>
      <c r="BX286" s="146"/>
      <c r="BY286" s="146"/>
      <c r="BZ286" s="146"/>
      <c r="CA286" s="146"/>
      <c r="CB286" s="138">
        <f t="shared" si="120"/>
        <v>0</v>
      </c>
      <c r="CC286" s="160"/>
      <c r="CD286" s="146"/>
      <c r="CE286" s="146"/>
      <c r="CF286" s="146"/>
      <c r="CG286" s="146"/>
      <c r="CH286" s="138">
        <f t="shared" si="136"/>
        <v>0</v>
      </c>
      <c r="CI286" s="160"/>
      <c r="CJ286" s="146"/>
      <c r="CK286" s="146"/>
      <c r="CL286" s="146"/>
      <c r="CM286" s="146"/>
      <c r="CN286" s="138">
        <f t="shared" si="121"/>
        <v>0</v>
      </c>
      <c r="CO286" s="172"/>
      <c r="CP286" s="137"/>
      <c r="CQ286" s="137"/>
      <c r="CR286" s="137"/>
      <c r="CS286" s="137"/>
      <c r="CT286" s="138">
        <f t="shared" si="141"/>
        <v>0</v>
      </c>
      <c r="CU286" s="160"/>
      <c r="CV286" s="146"/>
      <c r="CW286" s="146"/>
      <c r="CX286" s="146"/>
      <c r="CY286" s="146"/>
      <c r="CZ286" s="138">
        <f t="shared" si="122"/>
        <v>0</v>
      </c>
      <c r="DA286" s="172">
        <f t="shared" si="123"/>
        <v>0</v>
      </c>
      <c r="DB286" s="137">
        <f t="shared" si="124"/>
        <v>65650</v>
      </c>
      <c r="DC286" s="137">
        <f t="shared" si="125"/>
        <v>0</v>
      </c>
      <c r="DD286" s="137">
        <f t="shared" si="126"/>
        <v>0</v>
      </c>
      <c r="DE286" s="137">
        <f t="shared" si="127"/>
        <v>639000</v>
      </c>
      <c r="DF286" s="173">
        <f t="shared" si="128"/>
        <v>704650</v>
      </c>
      <c r="DG286" s="172">
        <f t="shared" si="129"/>
        <v>0</v>
      </c>
      <c r="DH286" s="137">
        <f t="shared" si="130"/>
        <v>0</v>
      </c>
      <c r="DI286" s="137">
        <f t="shared" si="131"/>
        <v>0</v>
      </c>
      <c r="DJ286" s="137">
        <f t="shared" si="132"/>
        <v>0</v>
      </c>
      <c r="DK286" s="137">
        <f t="shared" si="133"/>
        <v>0</v>
      </c>
      <c r="DL286" s="173">
        <f t="shared" si="143"/>
        <v>0</v>
      </c>
      <c r="DM286" s="140"/>
      <c r="DN286" s="220"/>
      <c r="DO286" s="220"/>
      <c r="DP286" s="220"/>
      <c r="DQ286" s="140"/>
      <c r="DR286" s="141"/>
      <c r="DS286" s="142"/>
      <c r="DT286" s="146"/>
      <c r="DU286" s="142"/>
      <c r="DV286" s="144"/>
      <c r="DW286" s="145"/>
      <c r="DX286" s="142"/>
      <c r="DY286" s="144"/>
      <c r="EA286" s="172"/>
      <c r="EB286" s="137"/>
      <c r="EC286" s="137"/>
      <c r="ED286" s="512"/>
      <c r="EE286" s="513"/>
      <c r="EG286" s="495"/>
      <c r="EH286" s="76"/>
      <c r="EI286" s="466"/>
      <c r="EJ286" s="76"/>
      <c r="EK286" s="500"/>
      <c r="EL286" s="81"/>
      <c r="EM286" s="76"/>
      <c r="EN286" s="76"/>
      <c r="EO286" s="76"/>
      <c r="EP286" s="496"/>
      <c r="EQ286" s="81"/>
      <c r="ER286" s="76"/>
      <c r="ES286" s="76"/>
      <c r="ET286" s="76"/>
      <c r="EU286" s="496"/>
    </row>
    <row r="287" spans="1:151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42"/>
        <v>0</v>
      </c>
      <c r="O287" s="366"/>
      <c r="P287" s="174"/>
      <c r="Q287" s="174"/>
      <c r="R287" s="174"/>
      <c r="S287" s="174"/>
      <c r="T287" s="367">
        <f t="shared" si="134"/>
        <v>0</v>
      </c>
      <c r="U287" s="172"/>
      <c r="V287" s="137"/>
      <c r="W287" s="137"/>
      <c r="X287" s="137"/>
      <c r="Y287" s="137">
        <v>32000</v>
      </c>
      <c r="Z287" s="138">
        <f t="shared" si="137"/>
        <v>32000</v>
      </c>
      <c r="AA287" s="160"/>
      <c r="AB287" s="146"/>
      <c r="AC287" s="146"/>
      <c r="AD287" s="146"/>
      <c r="AE287" s="146"/>
      <c r="AF287" s="138">
        <f t="shared" si="138"/>
        <v>0</v>
      </c>
      <c r="AG287" s="160"/>
      <c r="AH287" s="146"/>
      <c r="AI287" s="146"/>
      <c r="AJ287" s="146"/>
      <c r="AK287" s="146"/>
      <c r="AL287" s="138">
        <f t="shared" si="116"/>
        <v>0</v>
      </c>
      <c r="AM287" s="160"/>
      <c r="AN287" s="146"/>
      <c r="AO287" s="146"/>
      <c r="AP287" s="146"/>
      <c r="AQ287" s="146"/>
      <c r="AR287" s="138">
        <f t="shared" si="117"/>
        <v>0</v>
      </c>
      <c r="AS287" s="205"/>
      <c r="AT287" s="146"/>
      <c r="AU287" s="146"/>
      <c r="AV287" s="146"/>
      <c r="AW287" s="146"/>
      <c r="AX287" s="138">
        <f t="shared" si="135"/>
        <v>0</v>
      </c>
      <c r="AY287" s="160"/>
      <c r="AZ287" s="146"/>
      <c r="BA287" s="146"/>
      <c r="BB287" s="146"/>
      <c r="BC287" s="146"/>
      <c r="BD287" s="138">
        <f t="shared" si="118"/>
        <v>0</v>
      </c>
      <c r="BE287" s="160"/>
      <c r="BF287" s="146"/>
      <c r="BG287" s="146"/>
      <c r="BH287" s="146"/>
      <c r="BI287" s="146"/>
      <c r="BJ287" s="138">
        <f t="shared" si="139"/>
        <v>0</v>
      </c>
      <c r="BK287" s="160"/>
      <c r="BL287" s="146"/>
      <c r="BM287" s="146"/>
      <c r="BN287" s="146"/>
      <c r="BO287" s="146"/>
      <c r="BP287" s="138">
        <f t="shared" si="119"/>
        <v>0</v>
      </c>
      <c r="BQ287" s="160"/>
      <c r="BR287" s="146"/>
      <c r="BS287" s="146"/>
      <c r="BT287" s="146"/>
      <c r="BU287" s="146"/>
      <c r="BV287" s="138">
        <f t="shared" si="140"/>
        <v>0</v>
      </c>
      <c r="BW287" s="160"/>
      <c r="BX287" s="146"/>
      <c r="BY287" s="146"/>
      <c r="BZ287" s="146"/>
      <c r="CA287" s="146"/>
      <c r="CB287" s="138">
        <f t="shared" si="120"/>
        <v>0</v>
      </c>
      <c r="CC287" s="160"/>
      <c r="CD287" s="146"/>
      <c r="CE287" s="146"/>
      <c r="CF287" s="146"/>
      <c r="CG287" s="146"/>
      <c r="CH287" s="138">
        <f t="shared" si="136"/>
        <v>0</v>
      </c>
      <c r="CI287" s="160"/>
      <c r="CJ287" s="146"/>
      <c r="CK287" s="146"/>
      <c r="CL287" s="146"/>
      <c r="CM287" s="146"/>
      <c r="CN287" s="138">
        <f t="shared" si="121"/>
        <v>0</v>
      </c>
      <c r="CO287" s="172"/>
      <c r="CP287" s="137"/>
      <c r="CQ287" s="137"/>
      <c r="CR287" s="137"/>
      <c r="CS287" s="137"/>
      <c r="CT287" s="138">
        <f t="shared" si="141"/>
        <v>0</v>
      </c>
      <c r="CU287" s="160"/>
      <c r="CV287" s="146"/>
      <c r="CW287" s="146"/>
      <c r="CX287" s="146"/>
      <c r="CY287" s="146"/>
      <c r="CZ287" s="138">
        <f t="shared" si="122"/>
        <v>0</v>
      </c>
      <c r="DA287" s="172">
        <f t="shared" si="123"/>
        <v>0</v>
      </c>
      <c r="DB287" s="137">
        <f t="shared" si="124"/>
        <v>0</v>
      </c>
      <c r="DC287" s="137">
        <f t="shared" si="125"/>
        <v>0</v>
      </c>
      <c r="DD287" s="137">
        <f t="shared" si="126"/>
        <v>0</v>
      </c>
      <c r="DE287" s="137">
        <f t="shared" si="127"/>
        <v>32000</v>
      </c>
      <c r="DF287" s="173">
        <f t="shared" si="128"/>
        <v>32000</v>
      </c>
      <c r="DG287" s="172">
        <f t="shared" si="129"/>
        <v>0</v>
      </c>
      <c r="DH287" s="137">
        <f t="shared" si="130"/>
        <v>0</v>
      </c>
      <c r="DI287" s="137">
        <f t="shared" si="131"/>
        <v>0</v>
      </c>
      <c r="DJ287" s="137">
        <f t="shared" si="132"/>
        <v>0</v>
      </c>
      <c r="DK287" s="137">
        <f t="shared" si="133"/>
        <v>0</v>
      </c>
      <c r="DL287" s="173">
        <f t="shared" si="143"/>
        <v>0</v>
      </c>
      <c r="DM287" s="140"/>
      <c r="DN287" s="220"/>
      <c r="DO287" s="220"/>
      <c r="DP287" s="220"/>
      <c r="DQ287" s="140"/>
      <c r="DR287" s="141"/>
      <c r="DS287" s="142"/>
      <c r="DT287" s="146"/>
      <c r="DU287" s="142"/>
      <c r="DV287" s="144"/>
      <c r="DW287" s="145"/>
      <c r="DX287" s="142"/>
      <c r="DY287" s="144"/>
      <c r="EA287" s="172"/>
      <c r="EB287" s="137"/>
      <c r="EC287" s="137"/>
      <c r="ED287" s="512"/>
      <c r="EE287" s="513"/>
      <c r="EG287" s="495"/>
      <c r="EH287" s="76"/>
      <c r="EI287" s="466"/>
      <c r="EJ287" s="76"/>
      <c r="EK287" s="500"/>
      <c r="EL287" s="81"/>
      <c r="EM287" s="76"/>
      <c r="EN287" s="76"/>
      <c r="EO287" s="76"/>
      <c r="EP287" s="496"/>
      <c r="EQ287" s="81"/>
      <c r="ER287" s="76"/>
      <c r="ES287" s="76"/>
      <c r="ET287" s="76"/>
      <c r="EU287" s="496"/>
    </row>
    <row r="288" spans="1:151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3" t="s">
        <v>3096</v>
      </c>
      <c r="I288" s="366"/>
      <c r="J288" s="174">
        <v>29900</v>
      </c>
      <c r="K288" s="174"/>
      <c r="L288" s="174"/>
      <c r="M288" s="174"/>
      <c r="N288" s="367">
        <f t="shared" si="142"/>
        <v>29900</v>
      </c>
      <c r="O288" s="366"/>
      <c r="P288" s="174"/>
      <c r="Q288" s="174"/>
      <c r="R288" s="174"/>
      <c r="S288" s="174"/>
      <c r="T288" s="367">
        <f t="shared" si="134"/>
        <v>0</v>
      </c>
      <c r="U288" s="172"/>
      <c r="V288" s="137"/>
      <c r="W288" s="137"/>
      <c r="X288" s="137"/>
      <c r="Y288" s="137">
        <v>32000</v>
      </c>
      <c r="Z288" s="138">
        <f t="shared" si="137"/>
        <v>32000</v>
      </c>
      <c r="AA288" s="160"/>
      <c r="AB288" s="146"/>
      <c r="AC288" s="146"/>
      <c r="AD288" s="146"/>
      <c r="AE288" s="146"/>
      <c r="AF288" s="138">
        <f t="shared" si="138"/>
        <v>0</v>
      </c>
      <c r="AG288" s="160"/>
      <c r="AH288" s="146"/>
      <c r="AI288" s="146"/>
      <c r="AJ288" s="146"/>
      <c r="AK288" s="146">
        <v>37000</v>
      </c>
      <c r="AL288" s="138">
        <f t="shared" si="116"/>
        <v>37000</v>
      </c>
      <c r="AM288" s="160"/>
      <c r="AN288" s="146"/>
      <c r="AO288" s="146"/>
      <c r="AP288" s="146"/>
      <c r="AQ288" s="146"/>
      <c r="AR288" s="138">
        <f t="shared" si="117"/>
        <v>0</v>
      </c>
      <c r="AS288" s="205"/>
      <c r="AT288" s="146"/>
      <c r="AU288" s="146"/>
      <c r="AV288" s="146"/>
      <c r="AW288" s="146">
        <v>47000</v>
      </c>
      <c r="AX288" s="138">
        <f t="shared" si="135"/>
        <v>47000</v>
      </c>
      <c r="AY288" s="160"/>
      <c r="AZ288" s="146"/>
      <c r="BA288" s="146"/>
      <c r="BB288" s="146"/>
      <c r="BC288" s="146"/>
      <c r="BD288" s="138">
        <f t="shared" si="118"/>
        <v>0</v>
      </c>
      <c r="BE288" s="160"/>
      <c r="BF288" s="146"/>
      <c r="BG288" s="146"/>
      <c r="BH288" s="146"/>
      <c r="BI288" s="146"/>
      <c r="BJ288" s="138">
        <f t="shared" si="139"/>
        <v>0</v>
      </c>
      <c r="BK288" s="160"/>
      <c r="BL288" s="146"/>
      <c r="BM288" s="146"/>
      <c r="BN288" s="146"/>
      <c r="BO288" s="146"/>
      <c r="BP288" s="138">
        <f t="shared" si="119"/>
        <v>0</v>
      </c>
      <c r="BQ288" s="160"/>
      <c r="BR288" s="146"/>
      <c r="BS288" s="146"/>
      <c r="BT288" s="146"/>
      <c r="BU288" s="146"/>
      <c r="BV288" s="138">
        <f t="shared" si="140"/>
        <v>0</v>
      </c>
      <c r="BW288" s="160"/>
      <c r="BX288" s="146"/>
      <c r="BY288" s="146"/>
      <c r="BZ288" s="146"/>
      <c r="CA288" s="146"/>
      <c r="CB288" s="138">
        <f t="shared" si="120"/>
        <v>0</v>
      </c>
      <c r="CC288" s="160"/>
      <c r="CD288" s="146"/>
      <c r="CE288" s="146"/>
      <c r="CF288" s="146"/>
      <c r="CG288" s="146"/>
      <c r="CH288" s="138">
        <f t="shared" si="136"/>
        <v>0</v>
      </c>
      <c r="CI288" s="160"/>
      <c r="CJ288" s="146"/>
      <c r="CK288" s="146"/>
      <c r="CL288" s="146"/>
      <c r="CM288" s="146"/>
      <c r="CN288" s="138">
        <f t="shared" si="121"/>
        <v>0</v>
      </c>
      <c r="CO288" s="172"/>
      <c r="CP288" s="137"/>
      <c r="CQ288" s="137"/>
      <c r="CR288" s="137"/>
      <c r="CS288" s="137"/>
      <c r="CT288" s="138">
        <f t="shared" si="141"/>
        <v>0</v>
      </c>
      <c r="CU288" s="160"/>
      <c r="CV288" s="146"/>
      <c r="CW288" s="146"/>
      <c r="CX288" s="146"/>
      <c r="CY288" s="146"/>
      <c r="CZ288" s="138">
        <f t="shared" si="122"/>
        <v>0</v>
      </c>
      <c r="DA288" s="172">
        <f t="shared" si="123"/>
        <v>0</v>
      </c>
      <c r="DB288" s="137">
        <f t="shared" si="124"/>
        <v>29900</v>
      </c>
      <c r="DC288" s="137">
        <f t="shared" si="125"/>
        <v>0</v>
      </c>
      <c r="DD288" s="137">
        <f t="shared" si="126"/>
        <v>0</v>
      </c>
      <c r="DE288" s="137">
        <f t="shared" si="127"/>
        <v>116000</v>
      </c>
      <c r="DF288" s="173">
        <f t="shared" si="128"/>
        <v>145900</v>
      </c>
      <c r="DG288" s="172">
        <f t="shared" si="129"/>
        <v>0</v>
      </c>
      <c r="DH288" s="137">
        <f t="shared" si="130"/>
        <v>0</v>
      </c>
      <c r="DI288" s="137">
        <f t="shared" si="131"/>
        <v>0</v>
      </c>
      <c r="DJ288" s="137">
        <f t="shared" si="132"/>
        <v>0</v>
      </c>
      <c r="DK288" s="137">
        <f t="shared" si="133"/>
        <v>0</v>
      </c>
      <c r="DL288" s="173">
        <f t="shared" si="143"/>
        <v>0</v>
      </c>
      <c r="DM288" s="140"/>
      <c r="DN288" s="220"/>
      <c r="DO288" s="220"/>
      <c r="DP288" s="220"/>
      <c r="DQ288" s="140"/>
      <c r="DR288" s="141"/>
      <c r="DS288" s="142"/>
      <c r="DT288" s="146"/>
      <c r="DU288" s="142"/>
      <c r="DV288" s="144"/>
      <c r="DW288" s="145"/>
      <c r="DX288" s="142"/>
      <c r="DY288" s="144"/>
      <c r="EA288" s="172"/>
      <c r="EB288" s="137"/>
      <c r="EC288" s="137"/>
      <c r="ED288" s="512"/>
      <c r="EE288" s="513"/>
      <c r="EG288" s="495"/>
      <c r="EH288" s="76"/>
      <c r="EI288" s="466"/>
      <c r="EJ288" s="76"/>
      <c r="EK288" s="500"/>
      <c r="EL288" s="81"/>
      <c r="EM288" s="76"/>
      <c r="EN288" s="76"/>
      <c r="EO288" s="76"/>
      <c r="EP288" s="496"/>
      <c r="EQ288" s="81"/>
      <c r="ER288" s="76"/>
      <c r="ES288" s="76"/>
      <c r="ET288" s="76"/>
      <c r="EU288" s="496"/>
    </row>
    <row r="289" spans="1:151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42"/>
        <v>0</v>
      </c>
      <c r="O289" s="366"/>
      <c r="P289" s="174"/>
      <c r="Q289" s="174"/>
      <c r="R289" s="174"/>
      <c r="S289" s="174"/>
      <c r="T289" s="367">
        <f t="shared" si="134"/>
        <v>0</v>
      </c>
      <c r="U289" s="172"/>
      <c r="V289" s="137"/>
      <c r="W289" s="137"/>
      <c r="X289" s="137"/>
      <c r="Y289" s="137">
        <v>34400</v>
      </c>
      <c r="Z289" s="138">
        <f t="shared" si="137"/>
        <v>34400</v>
      </c>
      <c r="AA289" s="160"/>
      <c r="AB289" s="146"/>
      <c r="AC289" s="146"/>
      <c r="AD289" s="146"/>
      <c r="AE289" s="146"/>
      <c r="AF289" s="138">
        <f t="shared" si="138"/>
        <v>0</v>
      </c>
      <c r="AG289" s="160"/>
      <c r="AH289" s="146"/>
      <c r="AI289" s="146"/>
      <c r="AJ289" s="146"/>
      <c r="AK289" s="146"/>
      <c r="AL289" s="138">
        <f t="shared" si="116"/>
        <v>0</v>
      </c>
      <c r="AM289" s="160"/>
      <c r="AN289" s="146"/>
      <c r="AO289" s="146"/>
      <c r="AP289" s="146"/>
      <c r="AQ289" s="146"/>
      <c r="AR289" s="138">
        <f t="shared" si="117"/>
        <v>0</v>
      </c>
      <c r="AS289" s="205"/>
      <c r="AT289" s="146"/>
      <c r="AU289" s="146"/>
      <c r="AV289" s="146"/>
      <c r="AW289" s="146"/>
      <c r="AX289" s="138">
        <f t="shared" si="135"/>
        <v>0</v>
      </c>
      <c r="AY289" s="160"/>
      <c r="AZ289" s="146"/>
      <c r="BA289" s="146"/>
      <c r="BB289" s="146"/>
      <c r="BC289" s="146"/>
      <c r="BD289" s="138">
        <f t="shared" si="118"/>
        <v>0</v>
      </c>
      <c r="BE289" s="160"/>
      <c r="BF289" s="146"/>
      <c r="BG289" s="146"/>
      <c r="BH289" s="146"/>
      <c r="BI289" s="146"/>
      <c r="BJ289" s="138">
        <f t="shared" si="139"/>
        <v>0</v>
      </c>
      <c r="BK289" s="160"/>
      <c r="BL289" s="146"/>
      <c r="BM289" s="146"/>
      <c r="BN289" s="146"/>
      <c r="BO289" s="146"/>
      <c r="BP289" s="138">
        <f t="shared" si="119"/>
        <v>0</v>
      </c>
      <c r="BQ289" s="160"/>
      <c r="BR289" s="146"/>
      <c r="BS289" s="146"/>
      <c r="BT289" s="146"/>
      <c r="BU289" s="146"/>
      <c r="BV289" s="138">
        <f t="shared" si="140"/>
        <v>0</v>
      </c>
      <c r="BW289" s="160"/>
      <c r="BX289" s="146"/>
      <c r="BY289" s="146"/>
      <c r="BZ289" s="146"/>
      <c r="CA289" s="146"/>
      <c r="CB289" s="138">
        <f t="shared" si="120"/>
        <v>0</v>
      </c>
      <c r="CC289" s="160"/>
      <c r="CD289" s="146"/>
      <c r="CE289" s="146"/>
      <c r="CF289" s="146"/>
      <c r="CG289" s="146"/>
      <c r="CH289" s="138">
        <f t="shared" si="136"/>
        <v>0</v>
      </c>
      <c r="CI289" s="160"/>
      <c r="CJ289" s="146"/>
      <c r="CK289" s="146"/>
      <c r="CL289" s="146"/>
      <c r="CM289" s="146"/>
      <c r="CN289" s="138">
        <f t="shared" si="121"/>
        <v>0</v>
      </c>
      <c r="CO289" s="172"/>
      <c r="CP289" s="137"/>
      <c r="CQ289" s="137"/>
      <c r="CR289" s="137"/>
      <c r="CS289" s="137"/>
      <c r="CT289" s="138">
        <f t="shared" si="141"/>
        <v>0</v>
      </c>
      <c r="CU289" s="160"/>
      <c r="CV289" s="146"/>
      <c r="CW289" s="146"/>
      <c r="CX289" s="146"/>
      <c r="CY289" s="146"/>
      <c r="CZ289" s="138">
        <f t="shared" si="122"/>
        <v>0</v>
      </c>
      <c r="DA289" s="172">
        <f t="shared" si="123"/>
        <v>0</v>
      </c>
      <c r="DB289" s="137">
        <f t="shared" si="124"/>
        <v>0</v>
      </c>
      <c r="DC289" s="137">
        <f t="shared" si="125"/>
        <v>0</v>
      </c>
      <c r="DD289" s="137">
        <f t="shared" si="126"/>
        <v>0</v>
      </c>
      <c r="DE289" s="137">
        <f t="shared" si="127"/>
        <v>34400</v>
      </c>
      <c r="DF289" s="173">
        <f t="shared" si="128"/>
        <v>34400</v>
      </c>
      <c r="DG289" s="172">
        <f t="shared" si="129"/>
        <v>0</v>
      </c>
      <c r="DH289" s="137">
        <f t="shared" si="130"/>
        <v>0</v>
      </c>
      <c r="DI289" s="137">
        <f t="shared" si="131"/>
        <v>0</v>
      </c>
      <c r="DJ289" s="137">
        <f t="shared" si="132"/>
        <v>0</v>
      </c>
      <c r="DK289" s="137">
        <f t="shared" si="133"/>
        <v>0</v>
      </c>
      <c r="DL289" s="173">
        <f t="shared" si="143"/>
        <v>0</v>
      </c>
      <c r="DM289" s="140"/>
      <c r="DN289" s="220"/>
      <c r="DO289" s="220"/>
      <c r="DP289" s="220"/>
      <c r="DQ289" s="140"/>
      <c r="DR289" s="141"/>
      <c r="DS289" s="142"/>
      <c r="DT289" s="146"/>
      <c r="DU289" s="142"/>
      <c r="DV289" s="144"/>
      <c r="DW289" s="145"/>
      <c r="DX289" s="142"/>
      <c r="DY289" s="144"/>
      <c r="EA289" s="172"/>
      <c r="EB289" s="137"/>
      <c r="EC289" s="137"/>
      <c r="ED289" s="512"/>
      <c r="EE289" s="513"/>
      <c r="EG289" s="495"/>
      <c r="EH289" s="76"/>
      <c r="EI289" s="466"/>
      <c r="EJ289" s="76"/>
      <c r="EK289" s="500"/>
      <c r="EL289" s="81"/>
      <c r="EM289" s="76"/>
      <c r="EN289" s="76"/>
      <c r="EO289" s="76"/>
      <c r="EP289" s="496"/>
      <c r="EQ289" s="81"/>
      <c r="ER289" s="76"/>
      <c r="ES289" s="76"/>
      <c r="ET289" s="76"/>
      <c r="EU289" s="496"/>
    </row>
    <row r="290" spans="1:151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42"/>
        <v>144300</v>
      </c>
      <c r="O290" s="366"/>
      <c r="P290" s="174"/>
      <c r="Q290" s="174"/>
      <c r="R290" s="174"/>
      <c r="S290" s="174"/>
      <c r="T290" s="367">
        <f t="shared" si="134"/>
        <v>0</v>
      </c>
      <c r="U290" s="172"/>
      <c r="V290" s="137"/>
      <c r="W290" s="137"/>
      <c r="X290" s="137"/>
      <c r="Y290" s="137">
        <v>94400</v>
      </c>
      <c r="Z290" s="138">
        <f t="shared" si="137"/>
        <v>94400</v>
      </c>
      <c r="AA290" s="160"/>
      <c r="AB290" s="146"/>
      <c r="AC290" s="146"/>
      <c r="AD290" s="146"/>
      <c r="AE290" s="146"/>
      <c r="AF290" s="138">
        <f t="shared" si="138"/>
        <v>0</v>
      </c>
      <c r="AG290" s="160"/>
      <c r="AH290" s="146"/>
      <c r="AI290" s="146"/>
      <c r="AJ290" s="146"/>
      <c r="AK290" s="146">
        <v>375000</v>
      </c>
      <c r="AL290" s="138">
        <f t="shared" si="116"/>
        <v>375000</v>
      </c>
      <c r="AM290" s="160"/>
      <c r="AN290" s="146"/>
      <c r="AO290" s="146"/>
      <c r="AP290" s="146"/>
      <c r="AQ290" s="146"/>
      <c r="AR290" s="138">
        <f t="shared" si="117"/>
        <v>0</v>
      </c>
      <c r="AS290" s="205"/>
      <c r="AT290" s="146"/>
      <c r="AU290" s="146"/>
      <c r="AV290" s="146"/>
      <c r="AW290" s="146">
        <v>149000</v>
      </c>
      <c r="AX290" s="138">
        <f t="shared" si="135"/>
        <v>149000</v>
      </c>
      <c r="AY290" s="160"/>
      <c r="AZ290" s="146"/>
      <c r="BA290" s="146"/>
      <c r="BB290" s="146"/>
      <c r="BC290" s="146"/>
      <c r="BD290" s="138">
        <f t="shared" si="118"/>
        <v>0</v>
      </c>
      <c r="BE290" s="160"/>
      <c r="BF290" s="146"/>
      <c r="BG290" s="146"/>
      <c r="BH290" s="146"/>
      <c r="BI290" s="146"/>
      <c r="BJ290" s="138">
        <f t="shared" si="139"/>
        <v>0</v>
      </c>
      <c r="BK290" s="160"/>
      <c r="BL290" s="146"/>
      <c r="BM290" s="146"/>
      <c r="BN290" s="146"/>
      <c r="BO290" s="146"/>
      <c r="BP290" s="138">
        <f t="shared" si="119"/>
        <v>0</v>
      </c>
      <c r="BQ290" s="160"/>
      <c r="BR290" s="146"/>
      <c r="BS290" s="146"/>
      <c r="BT290" s="146"/>
      <c r="BU290" s="146"/>
      <c r="BV290" s="138">
        <f t="shared" si="140"/>
        <v>0</v>
      </c>
      <c r="BW290" s="160"/>
      <c r="BX290" s="146"/>
      <c r="BY290" s="146"/>
      <c r="BZ290" s="146"/>
      <c r="CA290" s="146"/>
      <c r="CB290" s="138">
        <f t="shared" si="120"/>
        <v>0</v>
      </c>
      <c r="CC290" s="160"/>
      <c r="CD290" s="146"/>
      <c r="CE290" s="146"/>
      <c r="CF290" s="146"/>
      <c r="CG290" s="146"/>
      <c r="CH290" s="138">
        <f t="shared" si="136"/>
        <v>0</v>
      </c>
      <c r="CI290" s="160"/>
      <c r="CJ290" s="146"/>
      <c r="CK290" s="146"/>
      <c r="CL290" s="146"/>
      <c r="CM290" s="146"/>
      <c r="CN290" s="138">
        <f t="shared" si="121"/>
        <v>0</v>
      </c>
      <c r="CO290" s="172"/>
      <c r="CP290" s="137"/>
      <c r="CQ290" s="137"/>
      <c r="CR290" s="137"/>
      <c r="CS290" s="137"/>
      <c r="CT290" s="138">
        <f t="shared" si="141"/>
        <v>0</v>
      </c>
      <c r="CU290" s="160"/>
      <c r="CV290" s="146"/>
      <c r="CW290" s="146"/>
      <c r="CX290" s="146"/>
      <c r="CY290" s="146"/>
      <c r="CZ290" s="138">
        <f t="shared" si="122"/>
        <v>0</v>
      </c>
      <c r="DA290" s="172">
        <f t="shared" si="123"/>
        <v>0</v>
      </c>
      <c r="DB290" s="137">
        <f t="shared" si="124"/>
        <v>144300</v>
      </c>
      <c r="DC290" s="137">
        <f t="shared" si="125"/>
        <v>0</v>
      </c>
      <c r="DD290" s="137">
        <f t="shared" si="126"/>
        <v>0</v>
      </c>
      <c r="DE290" s="137">
        <f t="shared" si="127"/>
        <v>618400</v>
      </c>
      <c r="DF290" s="173">
        <f t="shared" si="128"/>
        <v>762700</v>
      </c>
      <c r="DG290" s="172">
        <f t="shared" si="129"/>
        <v>0</v>
      </c>
      <c r="DH290" s="137">
        <f t="shared" si="130"/>
        <v>0</v>
      </c>
      <c r="DI290" s="137">
        <f t="shared" si="131"/>
        <v>0</v>
      </c>
      <c r="DJ290" s="137">
        <f t="shared" si="132"/>
        <v>0</v>
      </c>
      <c r="DK290" s="137">
        <f t="shared" si="133"/>
        <v>0</v>
      </c>
      <c r="DL290" s="173">
        <f t="shared" si="143"/>
        <v>0</v>
      </c>
      <c r="DM290" s="140"/>
      <c r="DN290" s="220"/>
      <c r="DO290" s="220"/>
      <c r="DP290" s="220"/>
      <c r="DQ290" s="140"/>
      <c r="DR290" s="141"/>
      <c r="DS290" s="142"/>
      <c r="DT290" s="146"/>
      <c r="DU290" s="142"/>
      <c r="DV290" s="144"/>
      <c r="DW290" s="145"/>
      <c r="DX290" s="142"/>
      <c r="DY290" s="144"/>
      <c r="EA290" s="172"/>
      <c r="EB290" s="137"/>
      <c r="EC290" s="137"/>
      <c r="ED290" s="512"/>
      <c r="EE290" s="513"/>
      <c r="EG290" s="495"/>
      <c r="EH290" s="76"/>
      <c r="EI290" s="466"/>
      <c r="EJ290" s="76"/>
      <c r="EK290" s="500"/>
      <c r="EL290" s="81"/>
      <c r="EM290" s="76"/>
      <c r="EN290" s="76"/>
      <c r="EO290" s="76"/>
      <c r="EP290" s="496"/>
      <c r="EQ290" s="81"/>
      <c r="ER290" s="76"/>
      <c r="ES290" s="76"/>
      <c r="ET290" s="76"/>
      <c r="EU290" s="496"/>
    </row>
    <row r="291" spans="1:151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42"/>
        <v>0</v>
      </c>
      <c r="O291" s="366"/>
      <c r="P291" s="174"/>
      <c r="Q291" s="174"/>
      <c r="R291" s="174"/>
      <c r="S291" s="174"/>
      <c r="T291" s="367">
        <f t="shared" si="134"/>
        <v>0</v>
      </c>
      <c r="U291" s="172"/>
      <c r="V291" s="137"/>
      <c r="W291" s="137"/>
      <c r="X291" s="137"/>
      <c r="Y291" s="137">
        <v>32000</v>
      </c>
      <c r="Z291" s="138">
        <f t="shared" si="137"/>
        <v>32000</v>
      </c>
      <c r="AA291" s="160"/>
      <c r="AB291" s="146"/>
      <c r="AC291" s="146"/>
      <c r="AD291" s="146"/>
      <c r="AE291" s="146"/>
      <c r="AF291" s="138">
        <f t="shared" si="138"/>
        <v>0</v>
      </c>
      <c r="AG291" s="160"/>
      <c r="AH291" s="146"/>
      <c r="AI291" s="146"/>
      <c r="AJ291" s="146"/>
      <c r="AK291" s="146"/>
      <c r="AL291" s="138">
        <f t="shared" si="116"/>
        <v>0</v>
      </c>
      <c r="AM291" s="160"/>
      <c r="AN291" s="146"/>
      <c r="AO291" s="146"/>
      <c r="AP291" s="146"/>
      <c r="AQ291" s="146"/>
      <c r="AR291" s="138">
        <f t="shared" si="117"/>
        <v>0</v>
      </c>
      <c r="AS291" s="205"/>
      <c r="AT291" s="146"/>
      <c r="AU291" s="146"/>
      <c r="AV291" s="146"/>
      <c r="AW291" s="146"/>
      <c r="AX291" s="138">
        <f t="shared" si="135"/>
        <v>0</v>
      </c>
      <c r="AY291" s="160"/>
      <c r="AZ291" s="146"/>
      <c r="BA291" s="146"/>
      <c r="BB291" s="146"/>
      <c r="BC291" s="146"/>
      <c r="BD291" s="138">
        <f t="shared" si="118"/>
        <v>0</v>
      </c>
      <c r="BE291" s="160"/>
      <c r="BF291" s="146"/>
      <c r="BG291" s="146"/>
      <c r="BH291" s="146"/>
      <c r="BI291" s="146"/>
      <c r="BJ291" s="138">
        <f t="shared" si="139"/>
        <v>0</v>
      </c>
      <c r="BK291" s="160"/>
      <c r="BL291" s="146"/>
      <c r="BM291" s="146"/>
      <c r="BN291" s="146"/>
      <c r="BO291" s="146"/>
      <c r="BP291" s="138">
        <f t="shared" si="119"/>
        <v>0</v>
      </c>
      <c r="BQ291" s="160"/>
      <c r="BR291" s="146"/>
      <c r="BS291" s="146"/>
      <c r="BT291" s="146"/>
      <c r="BU291" s="146"/>
      <c r="BV291" s="138">
        <f t="shared" si="140"/>
        <v>0</v>
      </c>
      <c r="BW291" s="160"/>
      <c r="BX291" s="146"/>
      <c r="BY291" s="146"/>
      <c r="BZ291" s="146"/>
      <c r="CA291" s="146"/>
      <c r="CB291" s="138">
        <f t="shared" si="120"/>
        <v>0</v>
      </c>
      <c r="CC291" s="160"/>
      <c r="CD291" s="146"/>
      <c r="CE291" s="146"/>
      <c r="CF291" s="146"/>
      <c r="CG291" s="146"/>
      <c r="CH291" s="138">
        <f t="shared" si="136"/>
        <v>0</v>
      </c>
      <c r="CI291" s="160"/>
      <c r="CJ291" s="146"/>
      <c r="CK291" s="146"/>
      <c r="CL291" s="146"/>
      <c r="CM291" s="146"/>
      <c r="CN291" s="138">
        <f t="shared" si="121"/>
        <v>0</v>
      </c>
      <c r="CO291" s="172"/>
      <c r="CP291" s="137"/>
      <c r="CQ291" s="137"/>
      <c r="CR291" s="137"/>
      <c r="CS291" s="137"/>
      <c r="CT291" s="138">
        <f t="shared" si="141"/>
        <v>0</v>
      </c>
      <c r="CU291" s="160"/>
      <c r="CV291" s="146"/>
      <c r="CW291" s="146"/>
      <c r="CX291" s="146"/>
      <c r="CY291" s="146"/>
      <c r="CZ291" s="138">
        <f t="shared" si="122"/>
        <v>0</v>
      </c>
      <c r="DA291" s="172">
        <f t="shared" si="123"/>
        <v>0</v>
      </c>
      <c r="DB291" s="137">
        <f t="shared" si="124"/>
        <v>0</v>
      </c>
      <c r="DC291" s="137">
        <f t="shared" si="125"/>
        <v>0</v>
      </c>
      <c r="DD291" s="137">
        <f t="shared" si="126"/>
        <v>0</v>
      </c>
      <c r="DE291" s="137">
        <f t="shared" si="127"/>
        <v>32000</v>
      </c>
      <c r="DF291" s="173">
        <f t="shared" si="128"/>
        <v>32000</v>
      </c>
      <c r="DG291" s="172">
        <f t="shared" si="129"/>
        <v>0</v>
      </c>
      <c r="DH291" s="137">
        <f t="shared" si="130"/>
        <v>0</v>
      </c>
      <c r="DI291" s="137">
        <f t="shared" si="131"/>
        <v>0</v>
      </c>
      <c r="DJ291" s="137">
        <f t="shared" si="132"/>
        <v>0</v>
      </c>
      <c r="DK291" s="137">
        <f t="shared" si="133"/>
        <v>0</v>
      </c>
      <c r="DL291" s="173">
        <f t="shared" si="143"/>
        <v>0</v>
      </c>
      <c r="DM291" s="140"/>
      <c r="DN291" s="220"/>
      <c r="DO291" s="220"/>
      <c r="DP291" s="220"/>
      <c r="DQ291" s="140"/>
      <c r="DR291" s="141"/>
      <c r="DS291" s="142"/>
      <c r="DT291" s="146"/>
      <c r="DU291" s="142"/>
      <c r="DV291" s="144"/>
      <c r="DW291" s="145"/>
      <c r="DX291" s="142"/>
      <c r="DY291" s="144"/>
      <c r="EA291" s="172"/>
      <c r="EB291" s="137"/>
      <c r="EC291" s="137"/>
      <c r="ED291" s="512"/>
      <c r="EE291" s="513"/>
      <c r="EG291" s="495"/>
      <c r="EH291" s="76"/>
      <c r="EI291" s="466"/>
      <c r="EJ291" s="76"/>
      <c r="EK291" s="500"/>
      <c r="EL291" s="81"/>
      <c r="EM291" s="76"/>
      <c r="EN291" s="76"/>
      <c r="EO291" s="76"/>
      <c r="EP291" s="496"/>
      <c r="EQ291" s="81"/>
      <c r="ER291" s="76"/>
      <c r="ES291" s="76"/>
      <c r="ET291" s="76"/>
      <c r="EU291" s="496"/>
    </row>
    <row r="292" spans="1:151" s="465" customFormat="1">
      <c r="A292" s="448">
        <v>285</v>
      </c>
      <c r="B292" s="449">
        <v>4462</v>
      </c>
      <c r="C292" s="449">
        <v>70982660</v>
      </c>
      <c r="D292" s="449">
        <v>4462</v>
      </c>
      <c r="E292" s="449">
        <v>4049</v>
      </c>
      <c r="F292" s="450">
        <v>600074676</v>
      </c>
      <c r="G292" s="449">
        <v>3117</v>
      </c>
      <c r="H292" s="451" t="s">
        <v>1717</v>
      </c>
      <c r="I292" s="452"/>
      <c r="J292" s="453">
        <v>18850</v>
      </c>
      <c r="K292" s="453"/>
      <c r="L292" s="453"/>
      <c r="M292" s="453"/>
      <c r="N292" s="454">
        <f t="shared" si="142"/>
        <v>18850</v>
      </c>
      <c r="O292" s="452"/>
      <c r="P292" s="453"/>
      <c r="Q292" s="453"/>
      <c r="R292" s="453"/>
      <c r="S292" s="453"/>
      <c r="T292" s="454">
        <f t="shared" si="134"/>
        <v>0</v>
      </c>
      <c r="U292" s="455"/>
      <c r="V292" s="456"/>
      <c r="W292" s="456"/>
      <c r="X292" s="456"/>
      <c r="Y292" s="456"/>
      <c r="Z292" s="454">
        <f t="shared" si="137"/>
        <v>0</v>
      </c>
      <c r="AA292" s="160"/>
      <c r="AB292" s="146"/>
      <c r="AC292" s="146"/>
      <c r="AD292" s="146"/>
      <c r="AE292" s="146"/>
      <c r="AF292" s="138">
        <f t="shared" si="138"/>
        <v>0</v>
      </c>
      <c r="AG292" s="452"/>
      <c r="AH292" s="453"/>
      <c r="AI292" s="453"/>
      <c r="AJ292" s="453"/>
      <c r="AK292" s="453">
        <v>9000</v>
      </c>
      <c r="AL292" s="454">
        <f t="shared" si="116"/>
        <v>9000</v>
      </c>
      <c r="AM292" s="452"/>
      <c r="AN292" s="453"/>
      <c r="AO292" s="453"/>
      <c r="AP292" s="453"/>
      <c r="AQ292" s="453"/>
      <c r="AR292" s="454">
        <f t="shared" si="117"/>
        <v>0</v>
      </c>
      <c r="AS292" s="457"/>
      <c r="AT292" s="453"/>
      <c r="AU292" s="453"/>
      <c r="AV292" s="453"/>
      <c r="AW292" s="453">
        <v>8000</v>
      </c>
      <c r="AX292" s="454">
        <f t="shared" si="135"/>
        <v>8000</v>
      </c>
      <c r="AY292" s="452"/>
      <c r="AZ292" s="453"/>
      <c r="BA292" s="453"/>
      <c r="BB292" s="453"/>
      <c r="BC292" s="453">
        <v>8000</v>
      </c>
      <c r="BD292" s="454">
        <f t="shared" si="118"/>
        <v>8000</v>
      </c>
      <c r="BE292" s="452"/>
      <c r="BF292" s="453"/>
      <c r="BG292" s="453"/>
      <c r="BH292" s="453"/>
      <c r="BI292" s="453"/>
      <c r="BJ292" s="454">
        <f t="shared" si="139"/>
        <v>0</v>
      </c>
      <c r="BK292" s="452"/>
      <c r="BL292" s="453"/>
      <c r="BM292" s="453"/>
      <c r="BN292" s="453"/>
      <c r="BO292" s="453"/>
      <c r="BP292" s="454">
        <f t="shared" si="119"/>
        <v>0</v>
      </c>
      <c r="BQ292" s="452"/>
      <c r="BR292" s="453"/>
      <c r="BS292" s="453"/>
      <c r="BT292" s="453"/>
      <c r="BU292" s="453"/>
      <c r="BV292" s="454">
        <f t="shared" si="140"/>
        <v>0</v>
      </c>
      <c r="BW292" s="452"/>
      <c r="BX292" s="453"/>
      <c r="BY292" s="453"/>
      <c r="BZ292" s="453"/>
      <c r="CA292" s="453"/>
      <c r="CB292" s="454">
        <f t="shared" si="120"/>
        <v>0</v>
      </c>
      <c r="CC292" s="452"/>
      <c r="CD292" s="453"/>
      <c r="CE292" s="453"/>
      <c r="CF292" s="453"/>
      <c r="CG292" s="453"/>
      <c r="CH292" s="454">
        <f t="shared" si="136"/>
        <v>0</v>
      </c>
      <c r="CI292" s="452"/>
      <c r="CJ292" s="453"/>
      <c r="CK292" s="453"/>
      <c r="CL292" s="453"/>
      <c r="CM292" s="453"/>
      <c r="CN292" s="454">
        <f t="shared" si="121"/>
        <v>0</v>
      </c>
      <c r="CO292" s="455"/>
      <c r="CP292" s="456"/>
      <c r="CQ292" s="456"/>
      <c r="CR292" s="456"/>
      <c r="CS292" s="456"/>
      <c r="CT292" s="454">
        <f t="shared" si="141"/>
        <v>0</v>
      </c>
      <c r="CU292" s="452"/>
      <c r="CV292" s="453"/>
      <c r="CW292" s="453"/>
      <c r="CX292" s="453"/>
      <c r="CY292" s="453"/>
      <c r="CZ292" s="454">
        <f t="shared" si="122"/>
        <v>0</v>
      </c>
      <c r="DA292" s="455">
        <f t="shared" si="123"/>
        <v>0</v>
      </c>
      <c r="DB292" s="456">
        <f t="shared" si="124"/>
        <v>18850</v>
      </c>
      <c r="DC292" s="456">
        <f t="shared" si="125"/>
        <v>0</v>
      </c>
      <c r="DD292" s="456">
        <f t="shared" si="126"/>
        <v>0</v>
      </c>
      <c r="DE292" s="456">
        <f t="shared" si="127"/>
        <v>17000</v>
      </c>
      <c r="DF292" s="458">
        <f t="shared" si="128"/>
        <v>35850</v>
      </c>
      <c r="DG292" s="455">
        <f t="shared" si="129"/>
        <v>0</v>
      </c>
      <c r="DH292" s="456">
        <f t="shared" si="130"/>
        <v>0</v>
      </c>
      <c r="DI292" s="456">
        <f t="shared" si="131"/>
        <v>0</v>
      </c>
      <c r="DJ292" s="456">
        <f t="shared" si="132"/>
        <v>0</v>
      </c>
      <c r="DK292" s="456">
        <f t="shared" si="133"/>
        <v>8000</v>
      </c>
      <c r="DL292" s="458">
        <f t="shared" si="143"/>
        <v>8000</v>
      </c>
      <c r="DM292" s="459"/>
      <c r="DN292" s="460"/>
      <c r="DO292" s="460"/>
      <c r="DP292" s="460"/>
      <c r="DQ292" s="459"/>
      <c r="DR292" s="461"/>
      <c r="DS292" s="462"/>
      <c r="DT292" s="453"/>
      <c r="DU292" s="462"/>
      <c r="DV292" s="463"/>
      <c r="DW292" s="464"/>
      <c r="DX292" s="462"/>
      <c r="DY292" s="463"/>
      <c r="EA292" s="455"/>
      <c r="EB292" s="456"/>
      <c r="EC292" s="456"/>
      <c r="ED292" s="514"/>
      <c r="EE292" s="515"/>
      <c r="EG292" s="497"/>
      <c r="EH292" s="468"/>
      <c r="EI292" s="469"/>
      <c r="EJ292" s="468"/>
      <c r="EK292" s="501"/>
      <c r="EL292" s="503">
        <v>8000</v>
      </c>
      <c r="EM292" s="470">
        <v>44824</v>
      </c>
      <c r="EN292" s="468" t="s">
        <v>5389</v>
      </c>
      <c r="EO292" s="468"/>
      <c r="EP292" s="498" t="s">
        <v>5394</v>
      </c>
      <c r="EQ292" s="503"/>
      <c r="ER292" s="468"/>
      <c r="ES292" s="468"/>
      <c r="ET292" s="468"/>
      <c r="EU292" s="498"/>
    </row>
    <row r="293" spans="1:151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42"/>
        <v>18850</v>
      </c>
      <c r="O293" s="366"/>
      <c r="P293" s="174"/>
      <c r="Q293" s="174"/>
      <c r="R293" s="174"/>
      <c r="S293" s="174"/>
      <c r="T293" s="367">
        <f t="shared" si="134"/>
        <v>0</v>
      </c>
      <c r="U293" s="172"/>
      <c r="V293" s="137"/>
      <c r="W293" s="137"/>
      <c r="X293" s="137"/>
      <c r="Y293" s="137">
        <v>14400</v>
      </c>
      <c r="Z293" s="138">
        <f t="shared" si="137"/>
        <v>14400</v>
      </c>
      <c r="AA293" s="160"/>
      <c r="AB293" s="146"/>
      <c r="AC293" s="146"/>
      <c r="AD293" s="146"/>
      <c r="AE293" s="146"/>
      <c r="AF293" s="138">
        <f t="shared" si="138"/>
        <v>0</v>
      </c>
      <c r="AG293" s="160"/>
      <c r="AH293" s="146"/>
      <c r="AI293" s="146"/>
      <c r="AJ293" s="146"/>
      <c r="AK293" s="146"/>
      <c r="AL293" s="138">
        <f t="shared" si="116"/>
        <v>0</v>
      </c>
      <c r="AM293" s="160"/>
      <c r="AN293" s="146"/>
      <c r="AO293" s="146"/>
      <c r="AP293" s="146"/>
      <c r="AQ293" s="146"/>
      <c r="AR293" s="138">
        <f t="shared" si="117"/>
        <v>0</v>
      </c>
      <c r="AS293" s="205"/>
      <c r="AT293" s="146"/>
      <c r="AU293" s="146"/>
      <c r="AV293" s="146"/>
      <c r="AW293" s="146">
        <v>11000</v>
      </c>
      <c r="AX293" s="138">
        <f t="shared" si="135"/>
        <v>11000</v>
      </c>
      <c r="AY293" s="160"/>
      <c r="AZ293" s="146"/>
      <c r="BA293" s="146"/>
      <c r="BB293" s="146"/>
      <c r="BC293" s="146"/>
      <c r="BD293" s="138">
        <f t="shared" si="118"/>
        <v>0</v>
      </c>
      <c r="BE293" s="160"/>
      <c r="BF293" s="146"/>
      <c r="BG293" s="146"/>
      <c r="BH293" s="146"/>
      <c r="BI293" s="146"/>
      <c r="BJ293" s="138">
        <f t="shared" si="139"/>
        <v>0</v>
      </c>
      <c r="BK293" s="160"/>
      <c r="BL293" s="146"/>
      <c r="BM293" s="146"/>
      <c r="BN293" s="146"/>
      <c r="BO293" s="146"/>
      <c r="BP293" s="138">
        <f t="shared" si="119"/>
        <v>0</v>
      </c>
      <c r="BQ293" s="160"/>
      <c r="BR293" s="146"/>
      <c r="BS293" s="146"/>
      <c r="BT293" s="146"/>
      <c r="BU293" s="146"/>
      <c r="BV293" s="138">
        <f t="shared" si="140"/>
        <v>0</v>
      </c>
      <c r="BW293" s="160"/>
      <c r="BX293" s="146"/>
      <c r="BY293" s="146"/>
      <c r="BZ293" s="146"/>
      <c r="CA293" s="146"/>
      <c r="CB293" s="138">
        <f t="shared" si="120"/>
        <v>0</v>
      </c>
      <c r="CC293" s="160"/>
      <c r="CD293" s="146"/>
      <c r="CE293" s="146"/>
      <c r="CF293" s="146"/>
      <c r="CG293" s="146"/>
      <c r="CH293" s="138">
        <f t="shared" si="136"/>
        <v>0</v>
      </c>
      <c r="CI293" s="160"/>
      <c r="CJ293" s="146"/>
      <c r="CK293" s="146"/>
      <c r="CL293" s="146"/>
      <c r="CM293" s="146"/>
      <c r="CN293" s="138">
        <f t="shared" si="121"/>
        <v>0</v>
      </c>
      <c r="CO293" s="172"/>
      <c r="CP293" s="137"/>
      <c r="CQ293" s="137"/>
      <c r="CR293" s="137"/>
      <c r="CS293" s="137"/>
      <c r="CT293" s="138">
        <f t="shared" si="141"/>
        <v>0</v>
      </c>
      <c r="CU293" s="160"/>
      <c r="CV293" s="146"/>
      <c r="CW293" s="146"/>
      <c r="CX293" s="146"/>
      <c r="CY293" s="146"/>
      <c r="CZ293" s="138">
        <f t="shared" si="122"/>
        <v>0</v>
      </c>
      <c r="DA293" s="172">
        <f t="shared" si="123"/>
        <v>0</v>
      </c>
      <c r="DB293" s="137">
        <f t="shared" si="124"/>
        <v>18850</v>
      </c>
      <c r="DC293" s="137">
        <f t="shared" si="125"/>
        <v>0</v>
      </c>
      <c r="DD293" s="137">
        <f t="shared" si="126"/>
        <v>0</v>
      </c>
      <c r="DE293" s="137">
        <f t="shared" si="127"/>
        <v>25400</v>
      </c>
      <c r="DF293" s="173">
        <f t="shared" si="128"/>
        <v>44250</v>
      </c>
      <c r="DG293" s="172">
        <f t="shared" si="129"/>
        <v>0</v>
      </c>
      <c r="DH293" s="137">
        <f t="shared" si="130"/>
        <v>0</v>
      </c>
      <c r="DI293" s="137">
        <f t="shared" si="131"/>
        <v>0</v>
      </c>
      <c r="DJ293" s="137">
        <f t="shared" si="132"/>
        <v>0</v>
      </c>
      <c r="DK293" s="137">
        <f t="shared" si="133"/>
        <v>0</v>
      </c>
      <c r="DL293" s="173">
        <f t="shared" si="143"/>
        <v>0</v>
      </c>
      <c r="DM293" s="140"/>
      <c r="DN293" s="220"/>
      <c r="DO293" s="220"/>
      <c r="DP293" s="220"/>
      <c r="DQ293" s="140"/>
      <c r="DR293" s="141"/>
      <c r="DS293" s="142"/>
      <c r="DT293" s="146"/>
      <c r="DU293" s="142"/>
      <c r="DV293" s="144"/>
      <c r="DW293" s="145">
        <v>85814</v>
      </c>
      <c r="DX293" s="142" t="s">
        <v>4968</v>
      </c>
      <c r="DY293" s="144">
        <v>44643</v>
      </c>
      <c r="EA293" s="172"/>
      <c r="EB293" s="137"/>
      <c r="EC293" s="137"/>
      <c r="ED293" s="512"/>
      <c r="EE293" s="513"/>
      <c r="EG293" s="495"/>
      <c r="EH293" s="76"/>
      <c r="EI293" s="466"/>
      <c r="EJ293" s="76"/>
      <c r="EK293" s="500"/>
      <c r="EL293" s="81"/>
      <c r="EM293" s="76"/>
      <c r="EN293" s="76"/>
      <c r="EO293" s="76"/>
      <c r="EP293" s="496"/>
      <c r="EQ293" s="81"/>
      <c r="ER293" s="76"/>
      <c r="ES293" s="76"/>
      <c r="ET293" s="76"/>
      <c r="EU293" s="496"/>
    </row>
    <row r="294" spans="1:151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42"/>
        <v>3250</v>
      </c>
      <c r="O294" s="366"/>
      <c r="P294" s="174"/>
      <c r="Q294" s="174"/>
      <c r="R294" s="174"/>
      <c r="S294" s="174"/>
      <c r="T294" s="367">
        <f t="shared" si="134"/>
        <v>0</v>
      </c>
      <c r="U294" s="172"/>
      <c r="V294" s="137"/>
      <c r="W294" s="137"/>
      <c r="X294" s="137"/>
      <c r="Y294" s="137">
        <v>16000</v>
      </c>
      <c r="Z294" s="138">
        <f t="shared" si="137"/>
        <v>16000</v>
      </c>
      <c r="AA294" s="160"/>
      <c r="AB294" s="146"/>
      <c r="AC294" s="146"/>
      <c r="AD294" s="146"/>
      <c r="AE294" s="146"/>
      <c r="AF294" s="138">
        <f t="shared" si="138"/>
        <v>0</v>
      </c>
      <c r="AG294" s="160"/>
      <c r="AH294" s="146"/>
      <c r="AI294" s="146"/>
      <c r="AJ294" s="146"/>
      <c r="AK294" s="146"/>
      <c r="AL294" s="138">
        <f t="shared" si="116"/>
        <v>0</v>
      </c>
      <c r="AM294" s="160"/>
      <c r="AN294" s="146"/>
      <c r="AO294" s="146"/>
      <c r="AP294" s="146"/>
      <c r="AQ294" s="146"/>
      <c r="AR294" s="138">
        <f t="shared" si="117"/>
        <v>0</v>
      </c>
      <c r="AS294" s="205"/>
      <c r="AT294" s="146"/>
      <c r="AU294" s="146"/>
      <c r="AV294" s="146"/>
      <c r="AW294" s="146">
        <v>21000</v>
      </c>
      <c r="AX294" s="138">
        <f t="shared" si="135"/>
        <v>21000</v>
      </c>
      <c r="AY294" s="160"/>
      <c r="AZ294" s="146"/>
      <c r="BA294" s="146"/>
      <c r="BB294" s="146"/>
      <c r="BC294" s="146"/>
      <c r="BD294" s="138">
        <f t="shared" si="118"/>
        <v>0</v>
      </c>
      <c r="BE294" s="160"/>
      <c r="BF294" s="146"/>
      <c r="BG294" s="146"/>
      <c r="BH294" s="146"/>
      <c r="BI294" s="146"/>
      <c r="BJ294" s="138">
        <f t="shared" si="139"/>
        <v>0</v>
      </c>
      <c r="BK294" s="160"/>
      <c r="BL294" s="146"/>
      <c r="BM294" s="146"/>
      <c r="BN294" s="146"/>
      <c r="BO294" s="146"/>
      <c r="BP294" s="138">
        <f t="shared" si="119"/>
        <v>0</v>
      </c>
      <c r="BQ294" s="160"/>
      <c r="BR294" s="146"/>
      <c r="BS294" s="146"/>
      <c r="BT294" s="146"/>
      <c r="BU294" s="146"/>
      <c r="BV294" s="138">
        <f t="shared" si="140"/>
        <v>0</v>
      </c>
      <c r="BW294" s="160"/>
      <c r="BX294" s="146"/>
      <c r="BY294" s="146"/>
      <c r="BZ294" s="146"/>
      <c r="CA294" s="146"/>
      <c r="CB294" s="138">
        <f t="shared" si="120"/>
        <v>0</v>
      </c>
      <c r="CC294" s="160"/>
      <c r="CD294" s="146"/>
      <c r="CE294" s="146"/>
      <c r="CF294" s="146"/>
      <c r="CG294" s="146"/>
      <c r="CH294" s="138">
        <f t="shared" si="136"/>
        <v>0</v>
      </c>
      <c r="CI294" s="160"/>
      <c r="CJ294" s="146"/>
      <c r="CK294" s="146"/>
      <c r="CL294" s="146"/>
      <c r="CM294" s="146"/>
      <c r="CN294" s="138">
        <f t="shared" si="121"/>
        <v>0</v>
      </c>
      <c r="CO294" s="172"/>
      <c r="CP294" s="137"/>
      <c r="CQ294" s="137"/>
      <c r="CR294" s="137"/>
      <c r="CS294" s="137"/>
      <c r="CT294" s="138">
        <f t="shared" si="141"/>
        <v>0</v>
      </c>
      <c r="CU294" s="160"/>
      <c r="CV294" s="146"/>
      <c r="CW294" s="146"/>
      <c r="CX294" s="146"/>
      <c r="CY294" s="146"/>
      <c r="CZ294" s="138">
        <f t="shared" si="122"/>
        <v>0</v>
      </c>
      <c r="DA294" s="172">
        <f t="shared" si="123"/>
        <v>0</v>
      </c>
      <c r="DB294" s="137">
        <f t="shared" si="124"/>
        <v>3250</v>
      </c>
      <c r="DC294" s="137">
        <f t="shared" si="125"/>
        <v>0</v>
      </c>
      <c r="DD294" s="137">
        <f t="shared" si="126"/>
        <v>0</v>
      </c>
      <c r="DE294" s="137">
        <f t="shared" si="127"/>
        <v>37000</v>
      </c>
      <c r="DF294" s="173">
        <f t="shared" si="128"/>
        <v>40250</v>
      </c>
      <c r="DG294" s="172">
        <f t="shared" si="129"/>
        <v>0</v>
      </c>
      <c r="DH294" s="137">
        <f t="shared" si="130"/>
        <v>0</v>
      </c>
      <c r="DI294" s="137">
        <f t="shared" si="131"/>
        <v>0</v>
      </c>
      <c r="DJ294" s="137">
        <f t="shared" si="132"/>
        <v>0</v>
      </c>
      <c r="DK294" s="137">
        <f t="shared" si="133"/>
        <v>0</v>
      </c>
      <c r="DL294" s="173">
        <f t="shared" si="143"/>
        <v>0</v>
      </c>
      <c r="DM294" s="140"/>
      <c r="DN294" s="220"/>
      <c r="DO294" s="220"/>
      <c r="DP294" s="220"/>
      <c r="DQ294" s="140"/>
      <c r="DR294" s="141"/>
      <c r="DS294" s="142"/>
      <c r="DT294" s="146"/>
      <c r="DU294" s="142"/>
      <c r="DV294" s="144"/>
      <c r="DW294" s="145"/>
      <c r="DX294" s="142"/>
      <c r="DY294" s="144"/>
      <c r="EA294" s="172"/>
      <c r="EB294" s="137"/>
      <c r="EC294" s="137"/>
      <c r="ED294" s="512"/>
      <c r="EE294" s="513"/>
      <c r="EG294" s="495"/>
      <c r="EH294" s="76"/>
      <c r="EI294" s="466"/>
      <c r="EJ294" s="76"/>
      <c r="EK294" s="500"/>
      <c r="EL294" s="81"/>
      <c r="EM294" s="76"/>
      <c r="EN294" s="76"/>
      <c r="EO294" s="76"/>
      <c r="EP294" s="496"/>
      <c r="EQ294" s="81"/>
      <c r="ER294" s="76"/>
      <c r="ES294" s="76"/>
      <c r="ET294" s="76"/>
      <c r="EU294" s="496"/>
    </row>
    <row r="295" spans="1:151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42"/>
        <v>102375</v>
      </c>
      <c r="O295" s="366"/>
      <c r="P295" s="174"/>
      <c r="Q295" s="174"/>
      <c r="R295" s="174"/>
      <c r="S295" s="174"/>
      <c r="T295" s="367">
        <f t="shared" si="134"/>
        <v>0</v>
      </c>
      <c r="U295" s="172"/>
      <c r="V295" s="137"/>
      <c r="W295" s="137"/>
      <c r="X295" s="137"/>
      <c r="Y295" s="137">
        <v>59200</v>
      </c>
      <c r="Z295" s="138">
        <f t="shared" si="137"/>
        <v>59200</v>
      </c>
      <c r="AA295" s="160"/>
      <c r="AB295" s="146"/>
      <c r="AC295" s="146"/>
      <c r="AD295" s="146"/>
      <c r="AE295" s="146"/>
      <c r="AF295" s="138">
        <f t="shared" si="138"/>
        <v>0</v>
      </c>
      <c r="AG295" s="160"/>
      <c r="AH295" s="146"/>
      <c r="AI295" s="146"/>
      <c r="AJ295" s="146"/>
      <c r="AK295" s="146">
        <v>331000</v>
      </c>
      <c r="AL295" s="138">
        <f t="shared" si="116"/>
        <v>331000</v>
      </c>
      <c r="AM295" s="160"/>
      <c r="AN295" s="146"/>
      <c r="AO295" s="146"/>
      <c r="AP295" s="146"/>
      <c r="AQ295" s="146"/>
      <c r="AR295" s="138">
        <f t="shared" si="117"/>
        <v>0</v>
      </c>
      <c r="AS295" s="205"/>
      <c r="AT295" s="146"/>
      <c r="AU295" s="146"/>
      <c r="AV295" s="146"/>
      <c r="AW295" s="146">
        <v>71000</v>
      </c>
      <c r="AX295" s="138">
        <f t="shared" si="135"/>
        <v>71000</v>
      </c>
      <c r="AY295" s="160"/>
      <c r="AZ295" s="146"/>
      <c r="BA295" s="146"/>
      <c r="BB295" s="146"/>
      <c r="BC295" s="146"/>
      <c r="BD295" s="138">
        <f t="shared" si="118"/>
        <v>0</v>
      </c>
      <c r="BE295" s="160"/>
      <c r="BF295" s="146"/>
      <c r="BG295" s="146"/>
      <c r="BH295" s="146"/>
      <c r="BI295" s="146"/>
      <c r="BJ295" s="138">
        <f t="shared" si="139"/>
        <v>0</v>
      </c>
      <c r="BK295" s="160"/>
      <c r="BL295" s="146"/>
      <c r="BM295" s="146"/>
      <c r="BN295" s="146"/>
      <c r="BO295" s="146"/>
      <c r="BP295" s="138">
        <f t="shared" si="119"/>
        <v>0</v>
      </c>
      <c r="BQ295" s="160"/>
      <c r="BR295" s="146"/>
      <c r="BS295" s="146"/>
      <c r="BT295" s="146"/>
      <c r="BU295" s="146"/>
      <c r="BV295" s="138">
        <f t="shared" si="140"/>
        <v>0</v>
      </c>
      <c r="BW295" s="160"/>
      <c r="BX295" s="146"/>
      <c r="BY295" s="146"/>
      <c r="BZ295" s="146"/>
      <c r="CA295" s="146"/>
      <c r="CB295" s="138">
        <f t="shared" si="120"/>
        <v>0</v>
      </c>
      <c r="CC295" s="160"/>
      <c r="CD295" s="146"/>
      <c r="CE295" s="146"/>
      <c r="CF295" s="146"/>
      <c r="CG295" s="146"/>
      <c r="CH295" s="138">
        <f t="shared" si="136"/>
        <v>0</v>
      </c>
      <c r="CI295" s="160"/>
      <c r="CJ295" s="146"/>
      <c r="CK295" s="146"/>
      <c r="CL295" s="146"/>
      <c r="CM295" s="146"/>
      <c r="CN295" s="138">
        <f t="shared" si="121"/>
        <v>0</v>
      </c>
      <c r="CO295" s="172"/>
      <c r="CP295" s="137"/>
      <c r="CQ295" s="137"/>
      <c r="CR295" s="137"/>
      <c r="CS295" s="137"/>
      <c r="CT295" s="138">
        <f t="shared" si="141"/>
        <v>0</v>
      </c>
      <c r="CU295" s="160"/>
      <c r="CV295" s="146"/>
      <c r="CW295" s="146"/>
      <c r="CX295" s="146"/>
      <c r="CY295" s="146"/>
      <c r="CZ295" s="138">
        <f t="shared" si="122"/>
        <v>0</v>
      </c>
      <c r="DA295" s="172">
        <f t="shared" si="123"/>
        <v>0</v>
      </c>
      <c r="DB295" s="137">
        <f t="shared" si="124"/>
        <v>102375</v>
      </c>
      <c r="DC295" s="137">
        <f t="shared" si="125"/>
        <v>0</v>
      </c>
      <c r="DD295" s="137">
        <f t="shared" si="126"/>
        <v>0</v>
      </c>
      <c r="DE295" s="137">
        <f t="shared" si="127"/>
        <v>461200</v>
      </c>
      <c r="DF295" s="173">
        <f t="shared" si="128"/>
        <v>563575</v>
      </c>
      <c r="DG295" s="172">
        <f t="shared" si="129"/>
        <v>0</v>
      </c>
      <c r="DH295" s="137">
        <f t="shared" si="130"/>
        <v>0</v>
      </c>
      <c r="DI295" s="137">
        <f t="shared" si="131"/>
        <v>0</v>
      </c>
      <c r="DJ295" s="137">
        <f t="shared" si="132"/>
        <v>0</v>
      </c>
      <c r="DK295" s="137">
        <f t="shared" si="133"/>
        <v>0</v>
      </c>
      <c r="DL295" s="173">
        <f t="shared" si="143"/>
        <v>0</v>
      </c>
      <c r="DM295" s="140"/>
      <c r="DN295" s="220"/>
      <c r="DO295" s="220"/>
      <c r="DP295" s="220"/>
      <c r="DQ295" s="140"/>
      <c r="DR295" s="141"/>
      <c r="DS295" s="142"/>
      <c r="DT295" s="146"/>
      <c r="DU295" s="142"/>
      <c r="DV295" s="144"/>
      <c r="DW295" s="145"/>
      <c r="DX295" s="142"/>
      <c r="DY295" s="144"/>
      <c r="EA295" s="172"/>
      <c r="EB295" s="137"/>
      <c r="EC295" s="137"/>
      <c r="ED295" s="512"/>
      <c r="EE295" s="513"/>
      <c r="EG295" s="495"/>
      <c r="EH295" s="76"/>
      <c r="EI295" s="466"/>
      <c r="EJ295" s="76"/>
      <c r="EK295" s="500"/>
      <c r="EL295" s="81"/>
      <c r="EM295" s="76"/>
      <c r="EN295" s="76"/>
      <c r="EO295" s="76"/>
      <c r="EP295" s="496"/>
      <c r="EQ295" s="81"/>
      <c r="ER295" s="76"/>
      <c r="ES295" s="76"/>
      <c r="ET295" s="76"/>
      <c r="EU295" s="496"/>
    </row>
    <row r="296" spans="1:151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42"/>
        <v>33475</v>
      </c>
      <c r="O296" s="366"/>
      <c r="P296" s="174"/>
      <c r="Q296" s="174"/>
      <c r="R296" s="174"/>
      <c r="S296" s="174"/>
      <c r="T296" s="367">
        <f t="shared" si="134"/>
        <v>0</v>
      </c>
      <c r="U296" s="172"/>
      <c r="V296" s="137"/>
      <c r="W296" s="137"/>
      <c r="X296" s="137"/>
      <c r="Y296" s="137">
        <v>63200</v>
      </c>
      <c r="Z296" s="138">
        <f t="shared" si="137"/>
        <v>63200</v>
      </c>
      <c r="AA296" s="160"/>
      <c r="AB296" s="146"/>
      <c r="AC296" s="146"/>
      <c r="AD296" s="146"/>
      <c r="AE296" s="146"/>
      <c r="AF296" s="138">
        <f t="shared" si="138"/>
        <v>0</v>
      </c>
      <c r="AG296" s="160"/>
      <c r="AH296" s="146"/>
      <c r="AI296" s="146"/>
      <c r="AJ296" s="146"/>
      <c r="AK296" s="146"/>
      <c r="AL296" s="138">
        <f t="shared" si="116"/>
        <v>0</v>
      </c>
      <c r="AM296" s="160"/>
      <c r="AN296" s="146"/>
      <c r="AO296" s="146"/>
      <c r="AP296" s="146"/>
      <c r="AQ296" s="146"/>
      <c r="AR296" s="138">
        <f t="shared" si="117"/>
        <v>0</v>
      </c>
      <c r="AS296" s="205"/>
      <c r="AT296" s="146"/>
      <c r="AU296" s="146"/>
      <c r="AV296" s="146"/>
      <c r="AW296" s="146">
        <v>60000</v>
      </c>
      <c r="AX296" s="138">
        <f t="shared" si="135"/>
        <v>60000</v>
      </c>
      <c r="AY296" s="160"/>
      <c r="AZ296" s="146"/>
      <c r="BA296" s="146"/>
      <c r="BB296" s="146"/>
      <c r="BC296" s="146"/>
      <c r="BD296" s="138">
        <f t="shared" si="118"/>
        <v>0</v>
      </c>
      <c r="BE296" s="160"/>
      <c r="BF296" s="146"/>
      <c r="BG296" s="146"/>
      <c r="BH296" s="146"/>
      <c r="BI296" s="146"/>
      <c r="BJ296" s="138">
        <f t="shared" si="139"/>
        <v>0</v>
      </c>
      <c r="BK296" s="160"/>
      <c r="BL296" s="146"/>
      <c r="BM296" s="146"/>
      <c r="BN296" s="146"/>
      <c r="BO296" s="146"/>
      <c r="BP296" s="138">
        <f t="shared" si="119"/>
        <v>0</v>
      </c>
      <c r="BQ296" s="160"/>
      <c r="BR296" s="146"/>
      <c r="BS296" s="146"/>
      <c r="BT296" s="146"/>
      <c r="BU296" s="146"/>
      <c r="BV296" s="138">
        <f t="shared" si="140"/>
        <v>0</v>
      </c>
      <c r="BW296" s="160"/>
      <c r="BX296" s="146"/>
      <c r="BY296" s="146"/>
      <c r="BZ296" s="146"/>
      <c r="CA296" s="146"/>
      <c r="CB296" s="138">
        <f t="shared" si="120"/>
        <v>0</v>
      </c>
      <c r="CC296" s="160"/>
      <c r="CD296" s="146"/>
      <c r="CE296" s="146"/>
      <c r="CF296" s="146"/>
      <c r="CG296" s="146"/>
      <c r="CH296" s="138">
        <f t="shared" si="136"/>
        <v>0</v>
      </c>
      <c r="CI296" s="160"/>
      <c r="CJ296" s="146"/>
      <c r="CK296" s="146"/>
      <c r="CL296" s="146"/>
      <c r="CM296" s="146"/>
      <c r="CN296" s="138">
        <f t="shared" si="121"/>
        <v>0</v>
      </c>
      <c r="CO296" s="172"/>
      <c r="CP296" s="137"/>
      <c r="CQ296" s="137"/>
      <c r="CR296" s="137"/>
      <c r="CS296" s="137"/>
      <c r="CT296" s="138">
        <f t="shared" si="141"/>
        <v>0</v>
      </c>
      <c r="CU296" s="160"/>
      <c r="CV296" s="146"/>
      <c r="CW296" s="146"/>
      <c r="CX296" s="146"/>
      <c r="CY296" s="146"/>
      <c r="CZ296" s="138">
        <f t="shared" si="122"/>
        <v>0</v>
      </c>
      <c r="DA296" s="172">
        <f t="shared" si="123"/>
        <v>0</v>
      </c>
      <c r="DB296" s="137">
        <f t="shared" si="124"/>
        <v>33475</v>
      </c>
      <c r="DC296" s="137">
        <f t="shared" si="125"/>
        <v>0</v>
      </c>
      <c r="DD296" s="137">
        <f t="shared" si="126"/>
        <v>0</v>
      </c>
      <c r="DE296" s="137">
        <f t="shared" si="127"/>
        <v>123200</v>
      </c>
      <c r="DF296" s="173">
        <f t="shared" si="128"/>
        <v>156675</v>
      </c>
      <c r="DG296" s="172">
        <f t="shared" si="129"/>
        <v>0</v>
      </c>
      <c r="DH296" s="137">
        <f t="shared" si="130"/>
        <v>0</v>
      </c>
      <c r="DI296" s="137">
        <f t="shared" si="131"/>
        <v>0</v>
      </c>
      <c r="DJ296" s="137">
        <f t="shared" si="132"/>
        <v>0</v>
      </c>
      <c r="DK296" s="137">
        <f t="shared" si="133"/>
        <v>0</v>
      </c>
      <c r="DL296" s="173">
        <f t="shared" si="143"/>
        <v>0</v>
      </c>
      <c r="DM296" s="140"/>
      <c r="DN296" s="220"/>
      <c r="DO296" s="220"/>
      <c r="DP296" s="220"/>
      <c r="DQ296" s="140"/>
      <c r="DR296" s="141"/>
      <c r="DS296" s="142"/>
      <c r="DT296" s="146"/>
      <c r="DU296" s="142"/>
      <c r="DV296" s="144"/>
      <c r="DW296" s="145">
        <v>69537</v>
      </c>
      <c r="DX296" s="142" t="s">
        <v>4916</v>
      </c>
      <c r="DY296" s="144">
        <v>44603</v>
      </c>
      <c r="EA296" s="172"/>
      <c r="EB296" s="137"/>
      <c r="EC296" s="137"/>
      <c r="ED296" s="512"/>
      <c r="EE296" s="513"/>
      <c r="EG296" s="495"/>
      <c r="EH296" s="76"/>
      <c r="EI296" s="466"/>
      <c r="EJ296" s="76"/>
      <c r="EK296" s="500"/>
      <c r="EL296" s="81"/>
      <c r="EM296" s="76"/>
      <c r="EN296" s="76"/>
      <c r="EO296" s="76"/>
      <c r="EP296" s="496"/>
      <c r="EQ296" s="81"/>
      <c r="ER296" s="76"/>
      <c r="ES296" s="76"/>
      <c r="ET296" s="76"/>
      <c r="EU296" s="496"/>
    </row>
    <row r="297" spans="1:151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42"/>
        <v>0</v>
      </c>
      <c r="O297" s="366"/>
      <c r="P297" s="174"/>
      <c r="Q297" s="174"/>
      <c r="R297" s="174"/>
      <c r="S297" s="174"/>
      <c r="T297" s="367">
        <f t="shared" si="134"/>
        <v>0</v>
      </c>
      <c r="U297" s="172"/>
      <c r="V297" s="137"/>
      <c r="W297" s="137"/>
      <c r="X297" s="137"/>
      <c r="Y297" s="137"/>
      <c r="Z297" s="138">
        <f t="shared" si="137"/>
        <v>0</v>
      </c>
      <c r="AA297" s="160"/>
      <c r="AB297" s="146"/>
      <c r="AC297" s="146"/>
      <c r="AD297" s="146"/>
      <c r="AE297" s="146"/>
      <c r="AF297" s="138">
        <f t="shared" si="138"/>
        <v>0</v>
      </c>
      <c r="AG297" s="160"/>
      <c r="AH297" s="146"/>
      <c r="AI297" s="146"/>
      <c r="AJ297" s="146"/>
      <c r="AK297" s="146"/>
      <c r="AL297" s="138">
        <f t="shared" si="116"/>
        <v>0</v>
      </c>
      <c r="AM297" s="160"/>
      <c r="AN297" s="146"/>
      <c r="AO297" s="146"/>
      <c r="AP297" s="146"/>
      <c r="AQ297" s="146"/>
      <c r="AR297" s="138">
        <f t="shared" si="117"/>
        <v>0</v>
      </c>
      <c r="AS297" s="205"/>
      <c r="AT297" s="146"/>
      <c r="AU297" s="146"/>
      <c r="AV297" s="146"/>
      <c r="AW297" s="146"/>
      <c r="AX297" s="138">
        <f t="shared" si="135"/>
        <v>0</v>
      </c>
      <c r="AY297" s="160"/>
      <c r="AZ297" s="146"/>
      <c r="BA297" s="146"/>
      <c r="BB297" s="146"/>
      <c r="BC297" s="146"/>
      <c r="BD297" s="138">
        <f t="shared" si="118"/>
        <v>0</v>
      </c>
      <c r="BE297" s="160"/>
      <c r="BF297" s="146"/>
      <c r="BG297" s="146"/>
      <c r="BH297" s="146"/>
      <c r="BI297" s="146"/>
      <c r="BJ297" s="138">
        <f t="shared" si="139"/>
        <v>0</v>
      </c>
      <c r="BK297" s="160"/>
      <c r="BL297" s="146"/>
      <c r="BM297" s="146"/>
      <c r="BN297" s="146"/>
      <c r="BO297" s="146"/>
      <c r="BP297" s="138">
        <f t="shared" si="119"/>
        <v>0</v>
      </c>
      <c r="BQ297" s="160"/>
      <c r="BR297" s="146"/>
      <c r="BS297" s="146"/>
      <c r="BT297" s="146"/>
      <c r="BU297" s="146"/>
      <c r="BV297" s="138">
        <f t="shared" si="140"/>
        <v>0</v>
      </c>
      <c r="BW297" s="160"/>
      <c r="BX297" s="146"/>
      <c r="BY297" s="146"/>
      <c r="BZ297" s="146"/>
      <c r="CA297" s="146"/>
      <c r="CB297" s="138">
        <f t="shared" si="120"/>
        <v>0</v>
      </c>
      <c r="CC297" s="160"/>
      <c r="CD297" s="146"/>
      <c r="CE297" s="146"/>
      <c r="CF297" s="146"/>
      <c r="CG297" s="146"/>
      <c r="CH297" s="138">
        <f t="shared" si="136"/>
        <v>0</v>
      </c>
      <c r="CI297" s="160"/>
      <c r="CJ297" s="146"/>
      <c r="CK297" s="146"/>
      <c r="CL297" s="146"/>
      <c r="CM297" s="146"/>
      <c r="CN297" s="138">
        <f t="shared" si="121"/>
        <v>0</v>
      </c>
      <c r="CO297" s="172"/>
      <c r="CP297" s="137"/>
      <c r="CQ297" s="137"/>
      <c r="CR297" s="137"/>
      <c r="CS297" s="137"/>
      <c r="CT297" s="138">
        <f t="shared" si="141"/>
        <v>0</v>
      </c>
      <c r="CU297" s="160"/>
      <c r="CV297" s="146"/>
      <c r="CW297" s="146"/>
      <c r="CX297" s="146"/>
      <c r="CY297" s="146"/>
      <c r="CZ297" s="138">
        <f t="shared" si="122"/>
        <v>0</v>
      </c>
      <c r="DA297" s="172">
        <f t="shared" si="123"/>
        <v>0</v>
      </c>
      <c r="DB297" s="137">
        <f t="shared" si="124"/>
        <v>0</v>
      </c>
      <c r="DC297" s="137">
        <f t="shared" si="125"/>
        <v>0</v>
      </c>
      <c r="DD297" s="137">
        <f t="shared" si="126"/>
        <v>0</v>
      </c>
      <c r="DE297" s="137">
        <f t="shared" si="127"/>
        <v>0</v>
      </c>
      <c r="DF297" s="173">
        <f t="shared" si="128"/>
        <v>0</v>
      </c>
      <c r="DG297" s="172">
        <f t="shared" si="129"/>
        <v>0</v>
      </c>
      <c r="DH297" s="137">
        <f t="shared" si="130"/>
        <v>0</v>
      </c>
      <c r="DI297" s="137">
        <f t="shared" si="131"/>
        <v>0</v>
      </c>
      <c r="DJ297" s="137">
        <f t="shared" si="132"/>
        <v>0</v>
      </c>
      <c r="DK297" s="137">
        <f t="shared" si="133"/>
        <v>0</v>
      </c>
      <c r="DL297" s="173">
        <f t="shared" si="143"/>
        <v>0</v>
      </c>
      <c r="DM297" s="140"/>
      <c r="DN297" s="220"/>
      <c r="DO297" s="220"/>
      <c r="DP297" s="220"/>
      <c r="DQ297" s="140"/>
      <c r="DR297" s="141"/>
      <c r="DS297" s="142"/>
      <c r="DT297" s="146"/>
      <c r="DU297" s="142"/>
      <c r="DV297" s="144"/>
      <c r="DW297" s="145"/>
      <c r="DX297" s="142"/>
      <c r="DY297" s="144"/>
      <c r="EA297" s="172"/>
      <c r="EB297" s="137"/>
      <c r="EC297" s="137"/>
      <c r="ED297" s="512"/>
      <c r="EE297" s="513"/>
      <c r="EG297" s="495"/>
      <c r="EH297" s="76"/>
      <c r="EI297" s="466"/>
      <c r="EJ297" s="76"/>
      <c r="EK297" s="500"/>
      <c r="EL297" s="81"/>
      <c r="EM297" s="76"/>
      <c r="EN297" s="76"/>
      <c r="EO297" s="76"/>
      <c r="EP297" s="496"/>
      <c r="EQ297" s="81"/>
      <c r="ER297" s="76"/>
      <c r="ES297" s="76"/>
      <c r="ET297" s="76"/>
      <c r="EU297" s="496"/>
    </row>
    <row r="298" spans="1:151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42"/>
        <v>0</v>
      </c>
      <c r="O298" s="366"/>
      <c r="P298" s="174"/>
      <c r="Q298" s="174"/>
      <c r="R298" s="174"/>
      <c r="S298" s="174"/>
      <c r="T298" s="367">
        <f t="shared" si="134"/>
        <v>0</v>
      </c>
      <c r="U298" s="172"/>
      <c r="V298" s="137"/>
      <c r="W298" s="137"/>
      <c r="X298" s="137"/>
      <c r="Y298" s="137"/>
      <c r="Z298" s="138">
        <f t="shared" si="137"/>
        <v>0</v>
      </c>
      <c r="AA298" s="160"/>
      <c r="AB298" s="146"/>
      <c r="AC298" s="146"/>
      <c r="AD298" s="146"/>
      <c r="AE298" s="146"/>
      <c r="AF298" s="138">
        <f t="shared" si="138"/>
        <v>0</v>
      </c>
      <c r="AG298" s="160"/>
      <c r="AH298" s="146"/>
      <c r="AI298" s="146"/>
      <c r="AJ298" s="146"/>
      <c r="AK298" s="146"/>
      <c r="AL298" s="138">
        <f t="shared" si="116"/>
        <v>0</v>
      </c>
      <c r="AM298" s="160"/>
      <c r="AN298" s="146"/>
      <c r="AO298" s="146"/>
      <c r="AP298" s="146"/>
      <c r="AQ298" s="146"/>
      <c r="AR298" s="138">
        <f t="shared" si="117"/>
        <v>0</v>
      </c>
      <c r="AS298" s="205"/>
      <c r="AT298" s="146"/>
      <c r="AU298" s="146"/>
      <c r="AV298" s="146"/>
      <c r="AW298" s="146"/>
      <c r="AX298" s="138">
        <f t="shared" si="135"/>
        <v>0</v>
      </c>
      <c r="AY298" s="160"/>
      <c r="AZ298" s="146"/>
      <c r="BA298" s="146"/>
      <c r="BB298" s="146"/>
      <c r="BC298" s="146"/>
      <c r="BD298" s="138">
        <f t="shared" si="118"/>
        <v>0</v>
      </c>
      <c r="BE298" s="160"/>
      <c r="BF298" s="146"/>
      <c r="BG298" s="146"/>
      <c r="BH298" s="146"/>
      <c r="BI298" s="146"/>
      <c r="BJ298" s="138">
        <f t="shared" si="139"/>
        <v>0</v>
      </c>
      <c r="BK298" s="160"/>
      <c r="BL298" s="146"/>
      <c r="BM298" s="146"/>
      <c r="BN298" s="146"/>
      <c r="BO298" s="146"/>
      <c r="BP298" s="138">
        <f t="shared" si="119"/>
        <v>0</v>
      </c>
      <c r="BQ298" s="160"/>
      <c r="BR298" s="146"/>
      <c r="BS298" s="146"/>
      <c r="BT298" s="146"/>
      <c r="BU298" s="441">
        <v>330000</v>
      </c>
      <c r="BV298" s="138">
        <f t="shared" si="140"/>
        <v>330000</v>
      </c>
      <c r="BW298" s="160"/>
      <c r="BX298" s="146"/>
      <c r="BY298" s="146"/>
      <c r="BZ298" s="146"/>
      <c r="CA298" s="146"/>
      <c r="CB298" s="138">
        <f t="shared" si="120"/>
        <v>0</v>
      </c>
      <c r="CC298" s="160"/>
      <c r="CD298" s="146"/>
      <c r="CE298" s="146"/>
      <c r="CF298" s="146"/>
      <c r="CG298" s="146"/>
      <c r="CH298" s="138">
        <f t="shared" si="136"/>
        <v>0</v>
      </c>
      <c r="CI298" s="160"/>
      <c r="CJ298" s="146"/>
      <c r="CK298" s="146"/>
      <c r="CL298" s="146"/>
      <c r="CM298" s="146"/>
      <c r="CN298" s="138">
        <f t="shared" si="121"/>
        <v>0</v>
      </c>
      <c r="CO298" s="172"/>
      <c r="CP298" s="137"/>
      <c r="CQ298" s="137"/>
      <c r="CR298" s="137"/>
      <c r="CS298" s="137"/>
      <c r="CT298" s="138">
        <f t="shared" si="141"/>
        <v>0</v>
      </c>
      <c r="CU298" s="160"/>
      <c r="CV298" s="146"/>
      <c r="CW298" s="146"/>
      <c r="CX298" s="146"/>
      <c r="CY298" s="146"/>
      <c r="CZ298" s="138">
        <f t="shared" si="122"/>
        <v>0</v>
      </c>
      <c r="DA298" s="172">
        <f t="shared" si="123"/>
        <v>0</v>
      </c>
      <c r="DB298" s="137">
        <f t="shared" si="124"/>
        <v>0</v>
      </c>
      <c r="DC298" s="137">
        <f t="shared" si="125"/>
        <v>0</v>
      </c>
      <c r="DD298" s="137">
        <f t="shared" si="126"/>
        <v>0</v>
      </c>
      <c r="DE298" s="137">
        <f t="shared" si="127"/>
        <v>330000</v>
      </c>
      <c r="DF298" s="173">
        <f t="shared" si="128"/>
        <v>330000</v>
      </c>
      <c r="DG298" s="172">
        <f t="shared" si="129"/>
        <v>0</v>
      </c>
      <c r="DH298" s="137">
        <f t="shared" si="130"/>
        <v>0</v>
      </c>
      <c r="DI298" s="137">
        <f t="shared" si="131"/>
        <v>0</v>
      </c>
      <c r="DJ298" s="137">
        <f t="shared" si="132"/>
        <v>0</v>
      </c>
      <c r="DK298" s="137">
        <f t="shared" si="133"/>
        <v>0</v>
      </c>
      <c r="DL298" s="173">
        <f t="shared" si="143"/>
        <v>0</v>
      </c>
      <c r="DM298" s="140"/>
      <c r="DN298" s="220"/>
      <c r="DO298" s="220"/>
      <c r="DP298" s="220"/>
      <c r="DQ298" s="140"/>
      <c r="DR298" s="141"/>
      <c r="DS298" s="142"/>
      <c r="DT298" s="146"/>
      <c r="DU298" s="142"/>
      <c r="DV298" s="144"/>
      <c r="DW298" s="145">
        <v>831</v>
      </c>
      <c r="DX298" s="142" t="s">
        <v>4940</v>
      </c>
      <c r="DY298" s="144">
        <v>44643</v>
      </c>
      <c r="EA298" s="172"/>
      <c r="EB298" s="137"/>
      <c r="EC298" s="137"/>
      <c r="ED298" s="512"/>
      <c r="EE298" s="513"/>
      <c r="EG298" s="495"/>
      <c r="EH298" s="76"/>
      <c r="EI298" s="466"/>
      <c r="EJ298" s="76"/>
      <c r="EK298" s="500"/>
      <c r="EL298" s="81"/>
      <c r="EM298" s="76"/>
      <c r="EN298" s="76"/>
      <c r="EO298" s="76"/>
      <c r="EP298" s="496"/>
      <c r="EQ298" s="81"/>
      <c r="ER298" s="76"/>
      <c r="ES298" s="76"/>
      <c r="ET298" s="76"/>
      <c r="EU298" s="496"/>
    </row>
    <row r="299" spans="1:151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42"/>
        <v>0</v>
      </c>
      <c r="O299" s="366"/>
      <c r="P299" s="174"/>
      <c r="Q299" s="174"/>
      <c r="R299" s="174"/>
      <c r="S299" s="174"/>
      <c r="T299" s="367">
        <f t="shared" si="134"/>
        <v>0</v>
      </c>
      <c r="U299" s="172"/>
      <c r="V299" s="137"/>
      <c r="W299" s="137"/>
      <c r="X299" s="137"/>
      <c r="Y299" s="137">
        <v>241600</v>
      </c>
      <c r="Z299" s="138">
        <f t="shared" si="137"/>
        <v>241600</v>
      </c>
      <c r="AA299" s="160"/>
      <c r="AB299" s="146"/>
      <c r="AC299" s="146"/>
      <c r="AD299" s="146"/>
      <c r="AE299" s="146"/>
      <c r="AF299" s="138">
        <f t="shared" si="138"/>
        <v>0</v>
      </c>
      <c r="AG299" s="160"/>
      <c r="AH299" s="146"/>
      <c r="AI299" s="146"/>
      <c r="AJ299" s="146"/>
      <c r="AK299" s="146"/>
      <c r="AL299" s="138">
        <f t="shared" si="116"/>
        <v>0</v>
      </c>
      <c r="AM299" s="160"/>
      <c r="AN299" s="146"/>
      <c r="AO299" s="146"/>
      <c r="AP299" s="146"/>
      <c r="AQ299" s="146"/>
      <c r="AR299" s="138">
        <f t="shared" si="117"/>
        <v>0</v>
      </c>
      <c r="AS299" s="205"/>
      <c r="AT299" s="146"/>
      <c r="AU299" s="146"/>
      <c r="AV299" s="146"/>
      <c r="AW299" s="146"/>
      <c r="AX299" s="138">
        <f t="shared" si="135"/>
        <v>0</v>
      </c>
      <c r="AY299" s="160"/>
      <c r="AZ299" s="146"/>
      <c r="BA299" s="146"/>
      <c r="BB299" s="146"/>
      <c r="BC299" s="146"/>
      <c r="BD299" s="138">
        <f t="shared" si="118"/>
        <v>0</v>
      </c>
      <c r="BE299" s="160"/>
      <c r="BF299" s="146"/>
      <c r="BG299" s="146"/>
      <c r="BH299" s="146"/>
      <c r="BI299" s="146"/>
      <c r="BJ299" s="138">
        <f t="shared" si="139"/>
        <v>0</v>
      </c>
      <c r="BK299" s="160"/>
      <c r="BL299" s="146"/>
      <c r="BM299" s="146"/>
      <c r="BN299" s="146"/>
      <c r="BO299" s="146"/>
      <c r="BP299" s="138">
        <f t="shared" si="119"/>
        <v>0</v>
      </c>
      <c r="BQ299" s="160"/>
      <c r="BR299" s="146"/>
      <c r="BS299" s="146"/>
      <c r="BT299" s="146"/>
      <c r="BU299" s="146"/>
      <c r="BV299" s="138">
        <f t="shared" si="140"/>
        <v>0</v>
      </c>
      <c r="BW299" s="160"/>
      <c r="BX299" s="146"/>
      <c r="BY299" s="146"/>
      <c r="BZ299" s="146"/>
      <c r="CA299" s="146"/>
      <c r="CB299" s="138">
        <f t="shared" si="120"/>
        <v>0</v>
      </c>
      <c r="CC299" s="160"/>
      <c r="CD299" s="146"/>
      <c r="CE299" s="146"/>
      <c r="CF299" s="146"/>
      <c r="CG299" s="146"/>
      <c r="CH299" s="138">
        <f t="shared" si="136"/>
        <v>0</v>
      </c>
      <c r="CI299" s="160"/>
      <c r="CJ299" s="146"/>
      <c r="CK299" s="146"/>
      <c r="CL299" s="146"/>
      <c r="CM299" s="146"/>
      <c r="CN299" s="138">
        <f t="shared" si="121"/>
        <v>0</v>
      </c>
      <c r="CO299" s="172"/>
      <c r="CP299" s="137"/>
      <c r="CQ299" s="137"/>
      <c r="CR299" s="137"/>
      <c r="CS299" s="137"/>
      <c r="CT299" s="138">
        <f t="shared" si="141"/>
        <v>0</v>
      </c>
      <c r="CU299" s="160"/>
      <c r="CV299" s="146"/>
      <c r="CW299" s="146"/>
      <c r="CX299" s="146"/>
      <c r="CY299" s="146"/>
      <c r="CZ299" s="138">
        <f t="shared" si="122"/>
        <v>0</v>
      </c>
      <c r="DA299" s="172">
        <f t="shared" si="123"/>
        <v>0</v>
      </c>
      <c r="DB299" s="137">
        <f t="shared" si="124"/>
        <v>0</v>
      </c>
      <c r="DC299" s="137">
        <f t="shared" si="125"/>
        <v>0</v>
      </c>
      <c r="DD299" s="137">
        <f t="shared" si="126"/>
        <v>0</v>
      </c>
      <c r="DE299" s="137">
        <f t="shared" si="127"/>
        <v>241600</v>
      </c>
      <c r="DF299" s="173">
        <f t="shared" si="128"/>
        <v>241600</v>
      </c>
      <c r="DG299" s="172">
        <f t="shared" si="129"/>
        <v>0</v>
      </c>
      <c r="DH299" s="137">
        <f t="shared" si="130"/>
        <v>0</v>
      </c>
      <c r="DI299" s="137">
        <f t="shared" si="131"/>
        <v>0</v>
      </c>
      <c r="DJ299" s="137">
        <f t="shared" si="132"/>
        <v>0</v>
      </c>
      <c r="DK299" s="137">
        <f t="shared" si="133"/>
        <v>0</v>
      </c>
      <c r="DL299" s="173">
        <f t="shared" si="143"/>
        <v>0</v>
      </c>
      <c r="DM299" s="140"/>
      <c r="DN299" s="220"/>
      <c r="DO299" s="220"/>
      <c r="DP299" s="220"/>
      <c r="DQ299" s="140"/>
      <c r="DR299" s="141"/>
      <c r="DS299" s="142"/>
      <c r="DT299" s="146"/>
      <c r="DU299" s="142"/>
      <c r="DV299" s="144"/>
      <c r="DW299" s="145"/>
      <c r="DX299" s="142"/>
      <c r="DY299" s="144"/>
      <c r="EA299" s="172"/>
      <c r="EB299" s="137"/>
      <c r="EC299" s="137"/>
      <c r="ED299" s="512"/>
      <c r="EE299" s="513"/>
      <c r="EG299" s="495"/>
      <c r="EH299" s="76"/>
      <c r="EI299" s="466"/>
      <c r="EJ299" s="76"/>
      <c r="EK299" s="500"/>
      <c r="EL299" s="81"/>
      <c r="EM299" s="76"/>
      <c r="EN299" s="76"/>
      <c r="EO299" s="76"/>
      <c r="EP299" s="496"/>
      <c r="EQ299" s="81"/>
      <c r="ER299" s="76"/>
      <c r="ES299" s="76"/>
      <c r="ET299" s="76"/>
      <c r="EU299" s="496"/>
    </row>
    <row r="300" spans="1:151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42"/>
        <v>88075</v>
      </c>
      <c r="O300" s="366"/>
      <c r="P300" s="174"/>
      <c r="Q300" s="174"/>
      <c r="R300" s="174"/>
      <c r="S300" s="174"/>
      <c r="T300" s="367">
        <f t="shared" si="134"/>
        <v>0</v>
      </c>
      <c r="U300" s="172"/>
      <c r="V300" s="137"/>
      <c r="W300" s="137"/>
      <c r="X300" s="137"/>
      <c r="Y300" s="137"/>
      <c r="Z300" s="138">
        <f t="shared" si="137"/>
        <v>0</v>
      </c>
      <c r="AA300" s="160"/>
      <c r="AB300" s="146"/>
      <c r="AC300" s="146"/>
      <c r="AD300" s="146"/>
      <c r="AE300" s="146"/>
      <c r="AF300" s="138">
        <f t="shared" si="138"/>
        <v>0</v>
      </c>
      <c r="AG300" s="160"/>
      <c r="AH300" s="146"/>
      <c r="AI300" s="146"/>
      <c r="AJ300" s="146"/>
      <c r="AK300" s="146">
        <v>593000</v>
      </c>
      <c r="AL300" s="138">
        <f t="shared" si="116"/>
        <v>593000</v>
      </c>
      <c r="AM300" s="160"/>
      <c r="AN300" s="146"/>
      <c r="AO300" s="146"/>
      <c r="AP300" s="146"/>
      <c r="AQ300" s="146"/>
      <c r="AR300" s="138">
        <f t="shared" si="117"/>
        <v>0</v>
      </c>
      <c r="AS300" s="205"/>
      <c r="AT300" s="146"/>
      <c r="AU300" s="146"/>
      <c r="AV300" s="146"/>
      <c r="AW300" s="146">
        <v>118000</v>
      </c>
      <c r="AX300" s="138">
        <f t="shared" si="135"/>
        <v>118000</v>
      </c>
      <c r="AY300" s="160"/>
      <c r="AZ300" s="146"/>
      <c r="BA300" s="146"/>
      <c r="BB300" s="146"/>
      <c r="BC300" s="146"/>
      <c r="BD300" s="138">
        <f t="shared" si="118"/>
        <v>0</v>
      </c>
      <c r="BE300" s="160"/>
      <c r="BF300" s="146"/>
      <c r="BG300" s="146"/>
      <c r="BH300" s="146"/>
      <c r="BI300" s="146"/>
      <c r="BJ300" s="138">
        <f t="shared" si="139"/>
        <v>0</v>
      </c>
      <c r="BK300" s="160"/>
      <c r="BL300" s="146"/>
      <c r="BM300" s="146"/>
      <c r="BN300" s="146"/>
      <c r="BO300" s="146"/>
      <c r="BP300" s="138">
        <f t="shared" si="119"/>
        <v>0</v>
      </c>
      <c r="BQ300" s="160"/>
      <c r="BR300" s="146"/>
      <c r="BS300" s="146"/>
      <c r="BT300" s="146"/>
      <c r="BU300" s="146"/>
      <c r="BV300" s="138">
        <f t="shared" si="140"/>
        <v>0</v>
      </c>
      <c r="BW300" s="160"/>
      <c r="BX300" s="146"/>
      <c r="BY300" s="146"/>
      <c r="BZ300" s="146"/>
      <c r="CA300" s="146"/>
      <c r="CB300" s="138">
        <f t="shared" si="120"/>
        <v>0</v>
      </c>
      <c r="CC300" s="160"/>
      <c r="CD300" s="146"/>
      <c r="CE300" s="146"/>
      <c r="CF300" s="146"/>
      <c r="CG300" s="146"/>
      <c r="CH300" s="138">
        <f t="shared" si="136"/>
        <v>0</v>
      </c>
      <c r="CI300" s="160"/>
      <c r="CJ300" s="146"/>
      <c r="CK300" s="146"/>
      <c r="CL300" s="146"/>
      <c r="CM300" s="146"/>
      <c r="CN300" s="138">
        <f t="shared" si="121"/>
        <v>0</v>
      </c>
      <c r="CO300" s="172"/>
      <c r="CP300" s="137"/>
      <c r="CQ300" s="137"/>
      <c r="CR300" s="137"/>
      <c r="CS300" s="137"/>
      <c r="CT300" s="138">
        <f t="shared" si="141"/>
        <v>0</v>
      </c>
      <c r="CU300" s="160"/>
      <c r="CV300" s="146"/>
      <c r="CW300" s="146"/>
      <c r="CX300" s="146"/>
      <c r="CY300" s="146"/>
      <c r="CZ300" s="138">
        <f t="shared" si="122"/>
        <v>0</v>
      </c>
      <c r="DA300" s="172">
        <f t="shared" si="123"/>
        <v>0</v>
      </c>
      <c r="DB300" s="137">
        <f t="shared" si="124"/>
        <v>88075</v>
      </c>
      <c r="DC300" s="137">
        <f t="shared" si="125"/>
        <v>0</v>
      </c>
      <c r="DD300" s="137">
        <f t="shared" si="126"/>
        <v>0</v>
      </c>
      <c r="DE300" s="137">
        <f t="shared" si="127"/>
        <v>711000</v>
      </c>
      <c r="DF300" s="173">
        <f t="shared" si="128"/>
        <v>799075</v>
      </c>
      <c r="DG300" s="172">
        <f t="shared" si="129"/>
        <v>0</v>
      </c>
      <c r="DH300" s="137">
        <f t="shared" si="130"/>
        <v>0</v>
      </c>
      <c r="DI300" s="137">
        <f t="shared" si="131"/>
        <v>0</v>
      </c>
      <c r="DJ300" s="137">
        <f t="shared" si="132"/>
        <v>0</v>
      </c>
      <c r="DK300" s="137">
        <f t="shared" si="133"/>
        <v>0</v>
      </c>
      <c r="DL300" s="173">
        <f t="shared" si="143"/>
        <v>0</v>
      </c>
      <c r="DM300" s="140"/>
      <c r="DN300" s="220"/>
      <c r="DO300" s="220"/>
      <c r="DP300" s="220"/>
      <c r="DQ300" s="140"/>
      <c r="DR300" s="141"/>
      <c r="DS300" s="142"/>
      <c r="DT300" s="146"/>
      <c r="DU300" s="142"/>
      <c r="DV300" s="144"/>
      <c r="DW300" s="145">
        <v>623148</v>
      </c>
      <c r="DX300" s="142" t="s">
        <v>5124</v>
      </c>
      <c r="DY300" s="144">
        <v>44739</v>
      </c>
      <c r="EA300" s="172"/>
      <c r="EB300" s="137"/>
      <c r="EC300" s="137"/>
      <c r="ED300" s="512"/>
      <c r="EE300" s="513"/>
      <c r="EG300" s="495"/>
      <c r="EH300" s="76"/>
      <c r="EI300" s="466"/>
      <c r="EJ300" s="76"/>
      <c r="EK300" s="500"/>
      <c r="EL300" s="81"/>
      <c r="EM300" s="76"/>
      <c r="EN300" s="76"/>
      <c r="EO300" s="76"/>
      <c r="EP300" s="496"/>
      <c r="EQ300" s="81"/>
      <c r="ER300" s="76"/>
      <c r="ES300" s="76"/>
      <c r="ET300" s="76"/>
      <c r="EU300" s="496"/>
    </row>
    <row r="301" spans="1:151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42"/>
        <v>65000</v>
      </c>
      <c r="O301" s="366"/>
      <c r="P301" s="174"/>
      <c r="Q301" s="174"/>
      <c r="R301" s="174"/>
      <c r="S301" s="174"/>
      <c r="T301" s="367">
        <f t="shared" si="134"/>
        <v>0</v>
      </c>
      <c r="U301" s="172"/>
      <c r="V301" s="137"/>
      <c r="W301" s="137"/>
      <c r="X301" s="137"/>
      <c r="Y301" s="137"/>
      <c r="Z301" s="138">
        <f t="shared" si="137"/>
        <v>0</v>
      </c>
      <c r="AA301" s="160"/>
      <c r="AB301" s="146"/>
      <c r="AC301" s="146"/>
      <c r="AD301" s="146"/>
      <c r="AE301" s="146"/>
      <c r="AF301" s="138">
        <f t="shared" si="138"/>
        <v>0</v>
      </c>
      <c r="AG301" s="160"/>
      <c r="AH301" s="146"/>
      <c r="AI301" s="146"/>
      <c r="AJ301" s="146"/>
      <c r="AK301" s="146">
        <v>90000</v>
      </c>
      <c r="AL301" s="138">
        <f t="shared" si="116"/>
        <v>90000</v>
      </c>
      <c r="AM301" s="160"/>
      <c r="AN301" s="146"/>
      <c r="AO301" s="146"/>
      <c r="AP301" s="146"/>
      <c r="AQ301" s="146"/>
      <c r="AR301" s="138">
        <f t="shared" si="117"/>
        <v>0</v>
      </c>
      <c r="AS301" s="205"/>
      <c r="AT301" s="146"/>
      <c r="AU301" s="146"/>
      <c r="AV301" s="146"/>
      <c r="AW301" s="146">
        <v>114000</v>
      </c>
      <c r="AX301" s="138">
        <f t="shared" si="135"/>
        <v>114000</v>
      </c>
      <c r="AY301" s="160"/>
      <c r="AZ301" s="146"/>
      <c r="BA301" s="146"/>
      <c r="BB301" s="146"/>
      <c r="BC301" s="146"/>
      <c r="BD301" s="138">
        <f t="shared" si="118"/>
        <v>0</v>
      </c>
      <c r="BE301" s="160"/>
      <c r="BF301" s="146"/>
      <c r="BG301" s="146"/>
      <c r="BH301" s="146"/>
      <c r="BI301" s="146"/>
      <c r="BJ301" s="138">
        <f t="shared" si="139"/>
        <v>0</v>
      </c>
      <c r="BK301" s="160"/>
      <c r="BL301" s="146"/>
      <c r="BM301" s="146"/>
      <c r="BN301" s="146"/>
      <c r="BO301" s="146"/>
      <c r="BP301" s="138">
        <f t="shared" si="119"/>
        <v>0</v>
      </c>
      <c r="BQ301" s="160"/>
      <c r="BR301" s="146"/>
      <c r="BS301" s="146"/>
      <c r="BT301" s="146"/>
      <c r="BU301" s="146"/>
      <c r="BV301" s="138">
        <f t="shared" si="140"/>
        <v>0</v>
      </c>
      <c r="BW301" s="160"/>
      <c r="BX301" s="146"/>
      <c r="BY301" s="146"/>
      <c r="BZ301" s="146"/>
      <c r="CA301" s="146"/>
      <c r="CB301" s="138">
        <f t="shared" si="120"/>
        <v>0</v>
      </c>
      <c r="CC301" s="160"/>
      <c r="CD301" s="146"/>
      <c r="CE301" s="146"/>
      <c r="CF301" s="146"/>
      <c r="CG301" s="146"/>
      <c r="CH301" s="138">
        <f t="shared" si="136"/>
        <v>0</v>
      </c>
      <c r="CI301" s="160"/>
      <c r="CJ301" s="146"/>
      <c r="CK301" s="146"/>
      <c r="CL301" s="146"/>
      <c r="CM301" s="146"/>
      <c r="CN301" s="138">
        <f t="shared" si="121"/>
        <v>0</v>
      </c>
      <c r="CO301" s="172"/>
      <c r="CP301" s="137"/>
      <c r="CQ301" s="137"/>
      <c r="CR301" s="137"/>
      <c r="CS301" s="137"/>
      <c r="CT301" s="138">
        <f t="shared" si="141"/>
        <v>0</v>
      </c>
      <c r="CU301" s="160"/>
      <c r="CV301" s="146"/>
      <c r="CW301" s="146"/>
      <c r="CX301" s="146"/>
      <c r="CY301" s="146"/>
      <c r="CZ301" s="138">
        <f t="shared" si="122"/>
        <v>0</v>
      </c>
      <c r="DA301" s="172">
        <f t="shared" si="123"/>
        <v>0</v>
      </c>
      <c r="DB301" s="137">
        <f t="shared" si="124"/>
        <v>65000</v>
      </c>
      <c r="DC301" s="137">
        <f t="shared" si="125"/>
        <v>0</v>
      </c>
      <c r="DD301" s="137">
        <f t="shared" si="126"/>
        <v>0</v>
      </c>
      <c r="DE301" s="137">
        <f t="shared" si="127"/>
        <v>204000</v>
      </c>
      <c r="DF301" s="173">
        <f t="shared" si="128"/>
        <v>269000</v>
      </c>
      <c r="DG301" s="172">
        <f t="shared" si="129"/>
        <v>0</v>
      </c>
      <c r="DH301" s="137">
        <f t="shared" si="130"/>
        <v>0</v>
      </c>
      <c r="DI301" s="137">
        <f t="shared" si="131"/>
        <v>0</v>
      </c>
      <c r="DJ301" s="137">
        <f t="shared" si="132"/>
        <v>0</v>
      </c>
      <c r="DK301" s="137">
        <f t="shared" si="133"/>
        <v>0</v>
      </c>
      <c r="DL301" s="173">
        <f t="shared" si="143"/>
        <v>0</v>
      </c>
      <c r="DM301" s="140"/>
      <c r="DN301" s="220"/>
      <c r="DO301" s="220"/>
      <c r="DP301" s="220"/>
      <c r="DQ301" s="140"/>
      <c r="DR301" s="141"/>
      <c r="DS301" s="142"/>
      <c r="DT301" s="146"/>
      <c r="DU301" s="142"/>
      <c r="DV301" s="144"/>
      <c r="DW301" s="145"/>
      <c r="DX301" s="142"/>
      <c r="DY301" s="144"/>
      <c r="EA301" s="172"/>
      <c r="EB301" s="137"/>
      <c r="EC301" s="137"/>
      <c r="ED301" s="512"/>
      <c r="EE301" s="513"/>
      <c r="EG301" s="495"/>
      <c r="EH301" s="76"/>
      <c r="EI301" s="466"/>
      <c r="EJ301" s="76"/>
      <c r="EK301" s="500"/>
      <c r="EL301" s="81"/>
      <c r="EM301" s="76"/>
      <c r="EN301" s="76"/>
      <c r="EO301" s="76"/>
      <c r="EP301" s="496"/>
      <c r="EQ301" s="81"/>
      <c r="ER301" s="76"/>
      <c r="ES301" s="76"/>
      <c r="ET301" s="76"/>
      <c r="EU301" s="496"/>
    </row>
    <row r="302" spans="1:151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42"/>
        <v>219050</v>
      </c>
      <c r="O302" s="366"/>
      <c r="P302" s="174"/>
      <c r="Q302" s="174"/>
      <c r="R302" s="174"/>
      <c r="S302" s="174"/>
      <c r="T302" s="367">
        <f t="shared" si="134"/>
        <v>0</v>
      </c>
      <c r="U302" s="172"/>
      <c r="V302" s="137"/>
      <c r="W302" s="137"/>
      <c r="X302" s="137"/>
      <c r="Y302" s="137"/>
      <c r="Z302" s="138">
        <f t="shared" si="137"/>
        <v>0</v>
      </c>
      <c r="AA302" s="160"/>
      <c r="AB302" s="146"/>
      <c r="AC302" s="146"/>
      <c r="AD302" s="146"/>
      <c r="AE302" s="146"/>
      <c r="AF302" s="138">
        <f t="shared" si="138"/>
        <v>0</v>
      </c>
      <c r="AG302" s="160"/>
      <c r="AH302" s="146"/>
      <c r="AI302" s="146"/>
      <c r="AJ302" s="146"/>
      <c r="AK302" s="146">
        <v>591000</v>
      </c>
      <c r="AL302" s="138">
        <f t="shared" si="116"/>
        <v>591000</v>
      </c>
      <c r="AM302" s="160"/>
      <c r="AN302" s="146"/>
      <c r="AO302" s="146"/>
      <c r="AP302" s="146"/>
      <c r="AQ302" s="146"/>
      <c r="AR302" s="138">
        <f t="shared" si="117"/>
        <v>0</v>
      </c>
      <c r="AS302" s="205"/>
      <c r="AT302" s="146"/>
      <c r="AU302" s="146"/>
      <c r="AV302" s="146"/>
      <c r="AW302" s="146">
        <v>150000</v>
      </c>
      <c r="AX302" s="138">
        <f t="shared" si="135"/>
        <v>150000</v>
      </c>
      <c r="AY302" s="160"/>
      <c r="AZ302" s="146"/>
      <c r="BA302" s="146"/>
      <c r="BB302" s="146"/>
      <c r="BC302" s="146"/>
      <c r="BD302" s="138">
        <f t="shared" si="118"/>
        <v>0</v>
      </c>
      <c r="BE302" s="160"/>
      <c r="BF302" s="146"/>
      <c r="BG302" s="146"/>
      <c r="BH302" s="146"/>
      <c r="BI302" s="146"/>
      <c r="BJ302" s="138">
        <f t="shared" si="139"/>
        <v>0</v>
      </c>
      <c r="BK302" s="160"/>
      <c r="BL302" s="146"/>
      <c r="BM302" s="146"/>
      <c r="BN302" s="146"/>
      <c r="BO302" s="146"/>
      <c r="BP302" s="138">
        <f t="shared" si="119"/>
        <v>0</v>
      </c>
      <c r="BQ302" s="160"/>
      <c r="BR302" s="146"/>
      <c r="BS302" s="146"/>
      <c r="BT302" s="146"/>
      <c r="BU302" s="146"/>
      <c r="BV302" s="138">
        <f t="shared" si="140"/>
        <v>0</v>
      </c>
      <c r="BW302" s="160"/>
      <c r="BX302" s="146"/>
      <c r="BY302" s="146"/>
      <c r="BZ302" s="146"/>
      <c r="CA302" s="146"/>
      <c r="CB302" s="138">
        <f t="shared" si="120"/>
        <v>0</v>
      </c>
      <c r="CC302" s="160"/>
      <c r="CD302" s="146"/>
      <c r="CE302" s="146"/>
      <c r="CF302" s="146"/>
      <c r="CG302" s="146"/>
      <c r="CH302" s="138">
        <f t="shared" si="136"/>
        <v>0</v>
      </c>
      <c r="CI302" s="160"/>
      <c r="CJ302" s="146"/>
      <c r="CK302" s="146"/>
      <c r="CL302" s="146"/>
      <c r="CM302" s="146"/>
      <c r="CN302" s="138">
        <f t="shared" si="121"/>
        <v>0</v>
      </c>
      <c r="CO302" s="172"/>
      <c r="CP302" s="137"/>
      <c r="CQ302" s="137"/>
      <c r="CR302" s="137"/>
      <c r="CS302" s="137"/>
      <c r="CT302" s="138">
        <f t="shared" si="141"/>
        <v>0</v>
      </c>
      <c r="CU302" s="160"/>
      <c r="CV302" s="146"/>
      <c r="CW302" s="146"/>
      <c r="CX302" s="146"/>
      <c r="CY302" s="146"/>
      <c r="CZ302" s="138">
        <f t="shared" si="122"/>
        <v>0</v>
      </c>
      <c r="DA302" s="172">
        <f t="shared" si="123"/>
        <v>0</v>
      </c>
      <c r="DB302" s="137">
        <f t="shared" si="124"/>
        <v>219050</v>
      </c>
      <c r="DC302" s="137">
        <f t="shared" si="125"/>
        <v>0</v>
      </c>
      <c r="DD302" s="137">
        <f t="shared" si="126"/>
        <v>0</v>
      </c>
      <c r="DE302" s="137">
        <f t="shared" si="127"/>
        <v>741000</v>
      </c>
      <c r="DF302" s="173">
        <f t="shared" si="128"/>
        <v>960050</v>
      </c>
      <c r="DG302" s="172">
        <f t="shared" si="129"/>
        <v>0</v>
      </c>
      <c r="DH302" s="137">
        <f t="shared" si="130"/>
        <v>0</v>
      </c>
      <c r="DI302" s="137">
        <f t="shared" si="131"/>
        <v>0</v>
      </c>
      <c r="DJ302" s="137">
        <f t="shared" si="132"/>
        <v>0</v>
      </c>
      <c r="DK302" s="137">
        <f t="shared" si="133"/>
        <v>0</v>
      </c>
      <c r="DL302" s="173">
        <f t="shared" si="143"/>
        <v>0</v>
      </c>
      <c r="DM302" s="140"/>
      <c r="DN302" s="220"/>
      <c r="DO302" s="220"/>
      <c r="DP302" s="220"/>
      <c r="DQ302" s="140"/>
      <c r="DR302" s="141"/>
      <c r="DS302" s="142"/>
      <c r="DT302" s="146"/>
      <c r="DU302" s="142"/>
      <c r="DV302" s="144"/>
      <c r="DW302" s="145"/>
      <c r="DX302" s="142"/>
      <c r="DY302" s="144"/>
      <c r="EA302" s="172"/>
      <c r="EB302" s="137"/>
      <c r="EC302" s="137"/>
      <c r="ED302" s="512"/>
      <c r="EE302" s="513"/>
      <c r="EG302" s="495"/>
      <c r="EH302" s="76"/>
      <c r="EI302" s="466"/>
      <c r="EJ302" s="76"/>
      <c r="EK302" s="500"/>
      <c r="EL302" s="81"/>
      <c r="EM302" s="76"/>
      <c r="EN302" s="76"/>
      <c r="EO302" s="76"/>
      <c r="EP302" s="496"/>
      <c r="EQ302" s="81"/>
      <c r="ER302" s="76"/>
      <c r="ES302" s="76"/>
      <c r="ET302" s="76"/>
      <c r="EU302" s="496"/>
    </row>
    <row r="303" spans="1:151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42"/>
        <v>40625</v>
      </c>
      <c r="O303" s="366"/>
      <c r="P303" s="174"/>
      <c r="Q303" s="174"/>
      <c r="R303" s="174"/>
      <c r="S303" s="174"/>
      <c r="T303" s="367">
        <f t="shared" si="134"/>
        <v>0</v>
      </c>
      <c r="U303" s="172"/>
      <c r="V303" s="137"/>
      <c r="W303" s="137"/>
      <c r="X303" s="137"/>
      <c r="Y303" s="137"/>
      <c r="Z303" s="138">
        <f t="shared" si="137"/>
        <v>0</v>
      </c>
      <c r="AA303" s="160"/>
      <c r="AB303" s="146"/>
      <c r="AC303" s="146"/>
      <c r="AD303" s="146"/>
      <c r="AE303" s="146"/>
      <c r="AF303" s="138">
        <f t="shared" si="138"/>
        <v>0</v>
      </c>
      <c r="AG303" s="160"/>
      <c r="AH303" s="146"/>
      <c r="AI303" s="146"/>
      <c r="AJ303" s="146"/>
      <c r="AK303" s="146">
        <v>51000</v>
      </c>
      <c r="AL303" s="138">
        <f t="shared" si="116"/>
        <v>51000</v>
      </c>
      <c r="AM303" s="160"/>
      <c r="AN303" s="146"/>
      <c r="AO303" s="146"/>
      <c r="AP303" s="146"/>
      <c r="AQ303" s="146"/>
      <c r="AR303" s="138">
        <f t="shared" si="117"/>
        <v>0</v>
      </c>
      <c r="AS303" s="205"/>
      <c r="AT303" s="146"/>
      <c r="AU303" s="146"/>
      <c r="AV303" s="146"/>
      <c r="AW303" s="146">
        <v>153000</v>
      </c>
      <c r="AX303" s="138">
        <f t="shared" si="135"/>
        <v>153000</v>
      </c>
      <c r="AY303" s="160"/>
      <c r="AZ303" s="146"/>
      <c r="BA303" s="146"/>
      <c r="BB303" s="146"/>
      <c r="BC303" s="146"/>
      <c r="BD303" s="138">
        <f t="shared" si="118"/>
        <v>0</v>
      </c>
      <c r="BE303" s="160"/>
      <c r="BF303" s="146"/>
      <c r="BG303" s="146"/>
      <c r="BH303" s="146"/>
      <c r="BI303" s="146"/>
      <c r="BJ303" s="138">
        <f t="shared" si="139"/>
        <v>0</v>
      </c>
      <c r="BK303" s="160"/>
      <c r="BL303" s="146"/>
      <c r="BM303" s="146"/>
      <c r="BN303" s="146"/>
      <c r="BO303" s="146"/>
      <c r="BP303" s="138">
        <f t="shared" si="119"/>
        <v>0</v>
      </c>
      <c r="BQ303" s="160"/>
      <c r="BR303" s="146"/>
      <c r="BS303" s="146"/>
      <c r="BT303" s="146"/>
      <c r="BU303" s="146"/>
      <c r="BV303" s="138">
        <f t="shared" si="140"/>
        <v>0</v>
      </c>
      <c r="BW303" s="160"/>
      <c r="BX303" s="146"/>
      <c r="BY303" s="146"/>
      <c r="BZ303" s="146"/>
      <c r="CA303" s="146"/>
      <c r="CB303" s="138">
        <f t="shared" si="120"/>
        <v>0</v>
      </c>
      <c r="CC303" s="160"/>
      <c r="CD303" s="146"/>
      <c r="CE303" s="146"/>
      <c r="CF303" s="146"/>
      <c r="CG303" s="146"/>
      <c r="CH303" s="138">
        <f t="shared" si="136"/>
        <v>0</v>
      </c>
      <c r="CI303" s="160"/>
      <c r="CJ303" s="146"/>
      <c r="CK303" s="146"/>
      <c r="CL303" s="146"/>
      <c r="CM303" s="146"/>
      <c r="CN303" s="138">
        <f t="shared" si="121"/>
        <v>0</v>
      </c>
      <c r="CO303" s="172"/>
      <c r="CP303" s="137"/>
      <c r="CQ303" s="137"/>
      <c r="CR303" s="137"/>
      <c r="CS303" s="137"/>
      <c r="CT303" s="138">
        <f t="shared" si="141"/>
        <v>0</v>
      </c>
      <c r="CU303" s="160"/>
      <c r="CV303" s="146"/>
      <c r="CW303" s="146"/>
      <c r="CX303" s="146"/>
      <c r="CY303" s="146"/>
      <c r="CZ303" s="138">
        <f t="shared" si="122"/>
        <v>0</v>
      </c>
      <c r="DA303" s="172">
        <f t="shared" si="123"/>
        <v>0</v>
      </c>
      <c r="DB303" s="137">
        <f t="shared" si="124"/>
        <v>40625</v>
      </c>
      <c r="DC303" s="137">
        <f t="shared" si="125"/>
        <v>0</v>
      </c>
      <c r="DD303" s="137">
        <f t="shared" si="126"/>
        <v>0</v>
      </c>
      <c r="DE303" s="137">
        <f t="shared" si="127"/>
        <v>204000</v>
      </c>
      <c r="DF303" s="173">
        <f t="shared" si="128"/>
        <v>244625</v>
      </c>
      <c r="DG303" s="172">
        <f t="shared" si="129"/>
        <v>0</v>
      </c>
      <c r="DH303" s="137">
        <f t="shared" si="130"/>
        <v>0</v>
      </c>
      <c r="DI303" s="137">
        <f t="shared" si="131"/>
        <v>0</v>
      </c>
      <c r="DJ303" s="137">
        <f t="shared" si="132"/>
        <v>0</v>
      </c>
      <c r="DK303" s="137">
        <f t="shared" si="133"/>
        <v>0</v>
      </c>
      <c r="DL303" s="173">
        <f t="shared" si="143"/>
        <v>0</v>
      </c>
      <c r="DM303" s="140"/>
      <c r="DN303" s="220"/>
      <c r="DO303" s="220"/>
      <c r="DP303" s="220"/>
      <c r="DQ303" s="140"/>
      <c r="DR303" s="141"/>
      <c r="DS303" s="142"/>
      <c r="DT303" s="146"/>
      <c r="DU303" s="142"/>
      <c r="DV303" s="144"/>
      <c r="DW303" s="145"/>
      <c r="DX303" s="142"/>
      <c r="DY303" s="144"/>
      <c r="EA303" s="172"/>
      <c r="EB303" s="137"/>
      <c r="EC303" s="137"/>
      <c r="ED303" s="512"/>
      <c r="EE303" s="513"/>
      <c r="EG303" s="495"/>
      <c r="EH303" s="76"/>
      <c r="EI303" s="466"/>
      <c r="EJ303" s="76"/>
      <c r="EK303" s="500"/>
      <c r="EL303" s="81"/>
      <c r="EM303" s="76"/>
      <c r="EN303" s="76"/>
      <c r="EO303" s="76"/>
      <c r="EP303" s="496"/>
      <c r="EQ303" s="81"/>
      <c r="ER303" s="76"/>
      <c r="ES303" s="76"/>
      <c r="ET303" s="76"/>
      <c r="EU303" s="496"/>
    </row>
    <row r="304" spans="1:151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42"/>
        <v>0</v>
      </c>
      <c r="O304" s="366"/>
      <c r="P304" s="174"/>
      <c r="Q304" s="174"/>
      <c r="R304" s="174"/>
      <c r="S304" s="174"/>
      <c r="T304" s="367">
        <f t="shared" si="134"/>
        <v>0</v>
      </c>
      <c r="U304" s="172"/>
      <c r="V304" s="137"/>
      <c r="W304" s="137"/>
      <c r="X304" s="137"/>
      <c r="Y304" s="137"/>
      <c r="Z304" s="138">
        <f t="shared" si="137"/>
        <v>0</v>
      </c>
      <c r="AA304" s="160"/>
      <c r="AB304" s="146"/>
      <c r="AC304" s="146"/>
      <c r="AD304" s="146"/>
      <c r="AE304" s="146"/>
      <c r="AF304" s="138">
        <f t="shared" si="138"/>
        <v>0</v>
      </c>
      <c r="AG304" s="160"/>
      <c r="AH304" s="146"/>
      <c r="AI304" s="146"/>
      <c r="AJ304" s="146"/>
      <c r="AK304" s="146"/>
      <c r="AL304" s="138">
        <f t="shared" si="116"/>
        <v>0</v>
      </c>
      <c r="AM304" s="160"/>
      <c r="AN304" s="146"/>
      <c r="AO304" s="146"/>
      <c r="AP304" s="146"/>
      <c r="AQ304" s="146"/>
      <c r="AR304" s="138">
        <f t="shared" si="117"/>
        <v>0</v>
      </c>
      <c r="AS304" s="205"/>
      <c r="AT304" s="146"/>
      <c r="AU304" s="146"/>
      <c r="AV304" s="146"/>
      <c r="AW304" s="146"/>
      <c r="AX304" s="138">
        <f t="shared" si="135"/>
        <v>0</v>
      </c>
      <c r="AY304" s="160"/>
      <c r="AZ304" s="146"/>
      <c r="BA304" s="146"/>
      <c r="BB304" s="146"/>
      <c r="BC304" s="146"/>
      <c r="BD304" s="138">
        <f t="shared" si="118"/>
        <v>0</v>
      </c>
      <c r="BE304" s="160"/>
      <c r="BF304" s="146"/>
      <c r="BG304" s="146"/>
      <c r="BH304" s="146"/>
      <c r="BI304" s="146"/>
      <c r="BJ304" s="138">
        <f t="shared" si="139"/>
        <v>0</v>
      </c>
      <c r="BK304" s="160"/>
      <c r="BL304" s="146"/>
      <c r="BM304" s="146"/>
      <c r="BN304" s="146"/>
      <c r="BO304" s="146"/>
      <c r="BP304" s="138">
        <f t="shared" si="119"/>
        <v>0</v>
      </c>
      <c r="BQ304" s="160"/>
      <c r="BR304" s="146"/>
      <c r="BS304" s="146"/>
      <c r="BT304" s="146"/>
      <c r="BU304" s="146"/>
      <c r="BV304" s="138">
        <f t="shared" si="140"/>
        <v>0</v>
      </c>
      <c r="BW304" s="160"/>
      <c r="BX304" s="146"/>
      <c r="BY304" s="146"/>
      <c r="BZ304" s="146"/>
      <c r="CA304" s="146"/>
      <c r="CB304" s="138">
        <f t="shared" si="120"/>
        <v>0</v>
      </c>
      <c r="CC304" s="160"/>
      <c r="CD304" s="146"/>
      <c r="CE304" s="146"/>
      <c r="CF304" s="146"/>
      <c r="CG304" s="146"/>
      <c r="CH304" s="138">
        <f t="shared" si="136"/>
        <v>0</v>
      </c>
      <c r="CI304" s="160"/>
      <c r="CJ304" s="146"/>
      <c r="CK304" s="146"/>
      <c r="CL304" s="146"/>
      <c r="CM304" s="146"/>
      <c r="CN304" s="138">
        <f t="shared" si="121"/>
        <v>0</v>
      </c>
      <c r="CO304" s="172"/>
      <c r="CP304" s="137"/>
      <c r="CQ304" s="137"/>
      <c r="CR304" s="137"/>
      <c r="CS304" s="137"/>
      <c r="CT304" s="138">
        <f t="shared" si="141"/>
        <v>0</v>
      </c>
      <c r="CU304" s="160"/>
      <c r="CV304" s="146"/>
      <c r="CW304" s="146"/>
      <c r="CX304" s="146"/>
      <c r="CY304" s="146"/>
      <c r="CZ304" s="138">
        <f t="shared" si="122"/>
        <v>0</v>
      </c>
      <c r="DA304" s="172">
        <f t="shared" si="123"/>
        <v>0</v>
      </c>
      <c r="DB304" s="137">
        <f t="shared" si="124"/>
        <v>0</v>
      </c>
      <c r="DC304" s="137">
        <f t="shared" si="125"/>
        <v>0</v>
      </c>
      <c r="DD304" s="137">
        <f t="shared" si="126"/>
        <v>0</v>
      </c>
      <c r="DE304" s="137">
        <f t="shared" si="127"/>
        <v>0</v>
      </c>
      <c r="DF304" s="173">
        <f t="shared" si="128"/>
        <v>0</v>
      </c>
      <c r="DG304" s="172">
        <f t="shared" si="129"/>
        <v>0</v>
      </c>
      <c r="DH304" s="137">
        <f t="shared" si="130"/>
        <v>0</v>
      </c>
      <c r="DI304" s="137">
        <f t="shared" si="131"/>
        <v>0</v>
      </c>
      <c r="DJ304" s="137">
        <f t="shared" si="132"/>
        <v>0</v>
      </c>
      <c r="DK304" s="137">
        <f t="shared" si="133"/>
        <v>0</v>
      </c>
      <c r="DL304" s="173">
        <f t="shared" si="143"/>
        <v>0</v>
      </c>
      <c r="DM304" s="140"/>
      <c r="DN304" s="220"/>
      <c r="DO304" s="220"/>
      <c r="DP304" s="220"/>
      <c r="DQ304" s="140"/>
      <c r="DR304" s="141"/>
      <c r="DS304" s="142"/>
      <c r="DT304" s="146"/>
      <c r="DU304" s="142"/>
      <c r="DV304" s="144"/>
      <c r="DW304" s="145">
        <v>668</v>
      </c>
      <c r="DX304" s="142" t="s">
        <v>5089</v>
      </c>
      <c r="DY304" s="144">
        <v>44704</v>
      </c>
      <c r="EA304" s="172"/>
      <c r="EB304" s="137"/>
      <c r="EC304" s="137"/>
      <c r="ED304" s="512"/>
      <c r="EE304" s="513"/>
      <c r="EG304" s="495"/>
      <c r="EH304" s="76"/>
      <c r="EI304" s="466"/>
      <c r="EJ304" s="76"/>
      <c r="EK304" s="500"/>
      <c r="EL304" s="81"/>
      <c r="EM304" s="76"/>
      <c r="EN304" s="76"/>
      <c r="EO304" s="76"/>
      <c r="EP304" s="496"/>
      <c r="EQ304" s="81"/>
      <c r="ER304" s="76"/>
      <c r="ES304" s="76"/>
      <c r="ET304" s="76"/>
      <c r="EU304" s="496"/>
    </row>
    <row r="305" spans="1:151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42"/>
        <v>0</v>
      </c>
      <c r="O305" s="366"/>
      <c r="P305" s="174"/>
      <c r="Q305" s="174"/>
      <c r="R305" s="174"/>
      <c r="S305" s="174"/>
      <c r="T305" s="367">
        <f t="shared" si="134"/>
        <v>0</v>
      </c>
      <c r="U305" s="172"/>
      <c r="V305" s="137"/>
      <c r="W305" s="137"/>
      <c r="X305" s="137"/>
      <c r="Y305" s="137"/>
      <c r="Z305" s="138">
        <f t="shared" si="137"/>
        <v>0</v>
      </c>
      <c r="AA305" s="160"/>
      <c r="AB305" s="146"/>
      <c r="AC305" s="146"/>
      <c r="AD305" s="146"/>
      <c r="AE305" s="146"/>
      <c r="AF305" s="138">
        <f t="shared" si="138"/>
        <v>0</v>
      </c>
      <c r="AG305" s="160"/>
      <c r="AH305" s="146"/>
      <c r="AI305" s="146"/>
      <c r="AJ305" s="146"/>
      <c r="AK305" s="146"/>
      <c r="AL305" s="138">
        <f t="shared" si="116"/>
        <v>0</v>
      </c>
      <c r="AM305" s="160"/>
      <c r="AN305" s="146"/>
      <c r="AO305" s="146"/>
      <c r="AP305" s="146"/>
      <c r="AQ305" s="146"/>
      <c r="AR305" s="138">
        <f t="shared" si="117"/>
        <v>0</v>
      </c>
      <c r="AS305" s="205"/>
      <c r="AT305" s="146"/>
      <c r="AU305" s="146"/>
      <c r="AV305" s="146"/>
      <c r="AW305" s="146"/>
      <c r="AX305" s="138">
        <f t="shared" si="135"/>
        <v>0</v>
      </c>
      <c r="AY305" s="160"/>
      <c r="AZ305" s="146"/>
      <c r="BA305" s="146"/>
      <c r="BB305" s="146"/>
      <c r="BC305" s="146"/>
      <c r="BD305" s="138">
        <f t="shared" si="118"/>
        <v>0</v>
      </c>
      <c r="BE305" s="160"/>
      <c r="BF305" s="146"/>
      <c r="BG305" s="146"/>
      <c r="BH305" s="146"/>
      <c r="BI305" s="146"/>
      <c r="BJ305" s="138">
        <f t="shared" si="139"/>
        <v>0</v>
      </c>
      <c r="BK305" s="160"/>
      <c r="BL305" s="146"/>
      <c r="BM305" s="146"/>
      <c r="BN305" s="146"/>
      <c r="BO305" s="146"/>
      <c r="BP305" s="138">
        <f t="shared" si="119"/>
        <v>0</v>
      </c>
      <c r="BQ305" s="160"/>
      <c r="BR305" s="146"/>
      <c r="BS305" s="146"/>
      <c r="BT305" s="146"/>
      <c r="BU305" s="146"/>
      <c r="BV305" s="138">
        <f t="shared" si="140"/>
        <v>0</v>
      </c>
      <c r="BW305" s="160"/>
      <c r="BX305" s="146"/>
      <c r="BY305" s="146"/>
      <c r="BZ305" s="146"/>
      <c r="CA305" s="146"/>
      <c r="CB305" s="138">
        <f t="shared" si="120"/>
        <v>0</v>
      </c>
      <c r="CC305" s="160"/>
      <c r="CD305" s="146"/>
      <c r="CE305" s="146"/>
      <c r="CF305" s="146"/>
      <c r="CG305" s="146"/>
      <c r="CH305" s="138">
        <f t="shared" si="136"/>
        <v>0</v>
      </c>
      <c r="CI305" s="160"/>
      <c r="CJ305" s="146"/>
      <c r="CK305" s="146"/>
      <c r="CL305" s="146"/>
      <c r="CM305" s="146"/>
      <c r="CN305" s="138">
        <f t="shared" si="121"/>
        <v>0</v>
      </c>
      <c r="CO305" s="172"/>
      <c r="CP305" s="137"/>
      <c r="CQ305" s="137"/>
      <c r="CR305" s="137"/>
      <c r="CS305" s="137"/>
      <c r="CT305" s="138">
        <f t="shared" si="141"/>
        <v>0</v>
      </c>
      <c r="CU305" s="160"/>
      <c r="CV305" s="146"/>
      <c r="CW305" s="146"/>
      <c r="CX305" s="146"/>
      <c r="CY305" s="146"/>
      <c r="CZ305" s="138">
        <f t="shared" si="122"/>
        <v>0</v>
      </c>
      <c r="DA305" s="172">
        <f t="shared" si="123"/>
        <v>0</v>
      </c>
      <c r="DB305" s="137">
        <f t="shared" si="124"/>
        <v>0</v>
      </c>
      <c r="DC305" s="137">
        <f t="shared" si="125"/>
        <v>0</v>
      </c>
      <c r="DD305" s="137">
        <f t="shared" si="126"/>
        <v>0</v>
      </c>
      <c r="DE305" s="137">
        <f t="shared" si="127"/>
        <v>0</v>
      </c>
      <c r="DF305" s="173">
        <f t="shared" si="128"/>
        <v>0</v>
      </c>
      <c r="DG305" s="172">
        <f t="shared" si="129"/>
        <v>0</v>
      </c>
      <c r="DH305" s="137">
        <f t="shared" si="130"/>
        <v>0</v>
      </c>
      <c r="DI305" s="137">
        <f t="shared" si="131"/>
        <v>0</v>
      </c>
      <c r="DJ305" s="137">
        <f t="shared" si="132"/>
        <v>0</v>
      </c>
      <c r="DK305" s="137">
        <f t="shared" si="133"/>
        <v>0</v>
      </c>
      <c r="DL305" s="173">
        <f t="shared" si="143"/>
        <v>0</v>
      </c>
      <c r="DM305" s="140"/>
      <c r="DN305" s="220"/>
      <c r="DO305" s="220"/>
      <c r="DP305" s="220"/>
      <c r="DQ305" s="140"/>
      <c r="DR305" s="141"/>
      <c r="DS305" s="142"/>
      <c r="DT305" s="146"/>
      <c r="DU305" s="142"/>
      <c r="DV305" s="144"/>
      <c r="DW305" s="145"/>
      <c r="DX305" s="142"/>
      <c r="DY305" s="144"/>
      <c r="EA305" s="172"/>
      <c r="EB305" s="137"/>
      <c r="EC305" s="137"/>
      <c r="ED305" s="512"/>
      <c r="EE305" s="513"/>
      <c r="EG305" s="495"/>
      <c r="EH305" s="76"/>
      <c r="EI305" s="466"/>
      <c r="EJ305" s="76"/>
      <c r="EK305" s="500"/>
      <c r="EL305" s="81"/>
      <c r="EM305" s="76"/>
      <c r="EN305" s="76"/>
      <c r="EO305" s="76"/>
      <c r="EP305" s="496"/>
      <c r="EQ305" s="81"/>
      <c r="ER305" s="76"/>
      <c r="ES305" s="76"/>
      <c r="ET305" s="76"/>
      <c r="EU305" s="496"/>
    </row>
    <row r="306" spans="1:151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42"/>
        <v>0</v>
      </c>
      <c r="O306" s="366"/>
      <c r="P306" s="174"/>
      <c r="Q306" s="174"/>
      <c r="R306" s="174"/>
      <c r="S306" s="174"/>
      <c r="T306" s="367">
        <f t="shared" si="134"/>
        <v>0</v>
      </c>
      <c r="U306" s="172"/>
      <c r="V306" s="137"/>
      <c r="W306" s="137"/>
      <c r="X306" s="137"/>
      <c r="Y306" s="137">
        <v>114400</v>
      </c>
      <c r="Z306" s="138">
        <f t="shared" si="137"/>
        <v>114400</v>
      </c>
      <c r="AA306" s="160"/>
      <c r="AB306" s="146"/>
      <c r="AC306" s="146"/>
      <c r="AD306" s="146"/>
      <c r="AE306" s="146"/>
      <c r="AF306" s="138">
        <f t="shared" si="138"/>
        <v>0</v>
      </c>
      <c r="AG306" s="160"/>
      <c r="AH306" s="146"/>
      <c r="AI306" s="146"/>
      <c r="AJ306" s="146"/>
      <c r="AK306" s="146"/>
      <c r="AL306" s="138">
        <f t="shared" si="116"/>
        <v>0</v>
      </c>
      <c r="AM306" s="160"/>
      <c r="AN306" s="146"/>
      <c r="AO306" s="146"/>
      <c r="AP306" s="146"/>
      <c r="AQ306" s="146"/>
      <c r="AR306" s="138">
        <f t="shared" si="117"/>
        <v>0</v>
      </c>
      <c r="AS306" s="205"/>
      <c r="AT306" s="146"/>
      <c r="AU306" s="146"/>
      <c r="AV306" s="146"/>
      <c r="AW306" s="146"/>
      <c r="AX306" s="138">
        <f t="shared" si="135"/>
        <v>0</v>
      </c>
      <c r="AY306" s="160"/>
      <c r="AZ306" s="146"/>
      <c r="BA306" s="146"/>
      <c r="BB306" s="146"/>
      <c r="BC306" s="146"/>
      <c r="BD306" s="138">
        <f t="shared" si="118"/>
        <v>0</v>
      </c>
      <c r="BE306" s="160"/>
      <c r="BF306" s="146"/>
      <c r="BG306" s="146"/>
      <c r="BH306" s="146"/>
      <c r="BI306" s="146"/>
      <c r="BJ306" s="138">
        <f t="shared" si="139"/>
        <v>0</v>
      </c>
      <c r="BK306" s="160"/>
      <c r="BL306" s="146"/>
      <c r="BM306" s="146"/>
      <c r="BN306" s="146"/>
      <c r="BO306" s="146"/>
      <c r="BP306" s="138">
        <f t="shared" si="119"/>
        <v>0</v>
      </c>
      <c r="BQ306" s="160"/>
      <c r="BR306" s="146"/>
      <c r="BS306" s="146"/>
      <c r="BT306" s="146"/>
      <c r="BU306" s="146"/>
      <c r="BV306" s="138">
        <f t="shared" si="140"/>
        <v>0</v>
      </c>
      <c r="BW306" s="160"/>
      <c r="BX306" s="146"/>
      <c r="BY306" s="146"/>
      <c r="BZ306" s="146"/>
      <c r="CA306" s="146"/>
      <c r="CB306" s="138">
        <f t="shared" si="120"/>
        <v>0</v>
      </c>
      <c r="CC306" s="160"/>
      <c r="CD306" s="146"/>
      <c r="CE306" s="146"/>
      <c r="CF306" s="146"/>
      <c r="CG306" s="146"/>
      <c r="CH306" s="138">
        <f t="shared" si="136"/>
        <v>0</v>
      </c>
      <c r="CI306" s="160"/>
      <c r="CJ306" s="146"/>
      <c r="CK306" s="146"/>
      <c r="CL306" s="146"/>
      <c r="CM306" s="146"/>
      <c r="CN306" s="138">
        <f t="shared" si="121"/>
        <v>0</v>
      </c>
      <c r="CO306" s="172"/>
      <c r="CP306" s="137"/>
      <c r="CQ306" s="137"/>
      <c r="CR306" s="137"/>
      <c r="CS306" s="137"/>
      <c r="CT306" s="138">
        <f t="shared" si="141"/>
        <v>0</v>
      </c>
      <c r="CU306" s="160"/>
      <c r="CV306" s="146"/>
      <c r="CW306" s="146"/>
      <c r="CX306" s="146"/>
      <c r="CY306" s="146"/>
      <c r="CZ306" s="138">
        <f t="shared" si="122"/>
        <v>0</v>
      </c>
      <c r="DA306" s="172">
        <f t="shared" si="123"/>
        <v>0</v>
      </c>
      <c r="DB306" s="137">
        <f t="shared" si="124"/>
        <v>0</v>
      </c>
      <c r="DC306" s="137">
        <f t="shared" si="125"/>
        <v>0</v>
      </c>
      <c r="DD306" s="137">
        <f t="shared" si="126"/>
        <v>0</v>
      </c>
      <c r="DE306" s="137">
        <f t="shared" si="127"/>
        <v>114400</v>
      </c>
      <c r="DF306" s="173">
        <f t="shared" si="128"/>
        <v>114400</v>
      </c>
      <c r="DG306" s="172">
        <f t="shared" si="129"/>
        <v>0</v>
      </c>
      <c r="DH306" s="137">
        <f t="shared" si="130"/>
        <v>0</v>
      </c>
      <c r="DI306" s="137">
        <f t="shared" si="131"/>
        <v>0</v>
      </c>
      <c r="DJ306" s="137">
        <f t="shared" si="132"/>
        <v>0</v>
      </c>
      <c r="DK306" s="137">
        <f t="shared" si="133"/>
        <v>0</v>
      </c>
      <c r="DL306" s="173">
        <f t="shared" si="143"/>
        <v>0</v>
      </c>
      <c r="DM306" s="140"/>
      <c r="DN306" s="220"/>
      <c r="DO306" s="220"/>
      <c r="DP306" s="220"/>
      <c r="DQ306" s="140"/>
      <c r="DR306" s="141"/>
      <c r="DS306" s="142"/>
      <c r="DT306" s="146"/>
      <c r="DU306" s="142"/>
      <c r="DV306" s="144"/>
      <c r="DW306" s="145"/>
      <c r="DX306" s="142"/>
      <c r="DY306" s="144"/>
      <c r="EA306" s="172"/>
      <c r="EB306" s="137"/>
      <c r="EC306" s="137"/>
      <c r="ED306" s="512"/>
      <c r="EE306" s="513"/>
      <c r="EG306" s="495"/>
      <c r="EH306" s="76"/>
      <c r="EI306" s="466"/>
      <c r="EJ306" s="76"/>
      <c r="EK306" s="500"/>
      <c r="EL306" s="81"/>
      <c r="EM306" s="76"/>
      <c r="EN306" s="76"/>
      <c r="EO306" s="76"/>
      <c r="EP306" s="496"/>
      <c r="EQ306" s="81"/>
      <c r="ER306" s="76"/>
      <c r="ES306" s="76"/>
      <c r="ET306" s="76"/>
      <c r="EU306" s="496"/>
    </row>
    <row r="307" spans="1:151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42"/>
        <v>80600</v>
      </c>
      <c r="O307" s="366"/>
      <c r="P307" s="174"/>
      <c r="Q307" s="174"/>
      <c r="R307" s="174"/>
      <c r="S307" s="174"/>
      <c r="T307" s="367">
        <f t="shared" si="134"/>
        <v>0</v>
      </c>
      <c r="U307" s="172"/>
      <c r="V307" s="137"/>
      <c r="W307" s="137"/>
      <c r="X307" s="137"/>
      <c r="Y307" s="137"/>
      <c r="Z307" s="138">
        <f t="shared" si="137"/>
        <v>0</v>
      </c>
      <c r="AA307" s="160"/>
      <c r="AB307" s="146"/>
      <c r="AC307" s="146"/>
      <c r="AD307" s="146"/>
      <c r="AE307" s="146"/>
      <c r="AF307" s="138">
        <f t="shared" si="138"/>
        <v>0</v>
      </c>
      <c r="AG307" s="160"/>
      <c r="AH307" s="146"/>
      <c r="AI307" s="146"/>
      <c r="AJ307" s="146"/>
      <c r="AK307" s="146">
        <v>332000</v>
      </c>
      <c r="AL307" s="138">
        <f t="shared" si="116"/>
        <v>332000</v>
      </c>
      <c r="AM307" s="160"/>
      <c r="AN307" s="146"/>
      <c r="AO307" s="146"/>
      <c r="AP307" s="146"/>
      <c r="AQ307" s="146"/>
      <c r="AR307" s="138">
        <f t="shared" si="117"/>
        <v>0</v>
      </c>
      <c r="AS307" s="205"/>
      <c r="AT307" s="146"/>
      <c r="AU307" s="146"/>
      <c r="AV307" s="146"/>
      <c r="AW307" s="146">
        <v>72000</v>
      </c>
      <c r="AX307" s="138">
        <f t="shared" si="135"/>
        <v>72000</v>
      </c>
      <c r="AY307" s="160"/>
      <c r="AZ307" s="146"/>
      <c r="BA307" s="146"/>
      <c r="BB307" s="146"/>
      <c r="BC307" s="146"/>
      <c r="BD307" s="138">
        <f t="shared" si="118"/>
        <v>0</v>
      </c>
      <c r="BE307" s="160"/>
      <c r="BF307" s="146"/>
      <c r="BG307" s="146"/>
      <c r="BH307" s="146"/>
      <c r="BI307" s="146"/>
      <c r="BJ307" s="138">
        <f t="shared" si="139"/>
        <v>0</v>
      </c>
      <c r="BK307" s="160"/>
      <c r="BL307" s="146"/>
      <c r="BM307" s="146"/>
      <c r="BN307" s="146"/>
      <c r="BO307" s="146"/>
      <c r="BP307" s="138">
        <f t="shared" si="119"/>
        <v>0</v>
      </c>
      <c r="BQ307" s="160"/>
      <c r="BR307" s="146"/>
      <c r="BS307" s="146"/>
      <c r="BT307" s="146"/>
      <c r="BU307" s="146"/>
      <c r="BV307" s="138">
        <f t="shared" si="140"/>
        <v>0</v>
      </c>
      <c r="BW307" s="160"/>
      <c r="BX307" s="146"/>
      <c r="BY307" s="146"/>
      <c r="BZ307" s="146"/>
      <c r="CA307" s="146"/>
      <c r="CB307" s="138">
        <f t="shared" si="120"/>
        <v>0</v>
      </c>
      <c r="CC307" s="160"/>
      <c r="CD307" s="146"/>
      <c r="CE307" s="146"/>
      <c r="CF307" s="146"/>
      <c r="CG307" s="146"/>
      <c r="CH307" s="138">
        <f t="shared" si="136"/>
        <v>0</v>
      </c>
      <c r="CI307" s="160"/>
      <c r="CJ307" s="146"/>
      <c r="CK307" s="146"/>
      <c r="CL307" s="146"/>
      <c r="CM307" s="146"/>
      <c r="CN307" s="138">
        <f t="shared" si="121"/>
        <v>0</v>
      </c>
      <c r="CO307" s="172"/>
      <c r="CP307" s="137"/>
      <c r="CQ307" s="137"/>
      <c r="CR307" s="137"/>
      <c r="CS307" s="137"/>
      <c r="CT307" s="138">
        <f t="shared" si="141"/>
        <v>0</v>
      </c>
      <c r="CU307" s="160"/>
      <c r="CV307" s="146"/>
      <c r="CW307" s="146"/>
      <c r="CX307" s="146"/>
      <c r="CY307" s="146"/>
      <c r="CZ307" s="138">
        <f t="shared" si="122"/>
        <v>0</v>
      </c>
      <c r="DA307" s="172">
        <f t="shared" si="123"/>
        <v>0</v>
      </c>
      <c r="DB307" s="137">
        <f t="shared" si="124"/>
        <v>80600</v>
      </c>
      <c r="DC307" s="137">
        <f t="shared" si="125"/>
        <v>0</v>
      </c>
      <c r="DD307" s="137">
        <f t="shared" si="126"/>
        <v>0</v>
      </c>
      <c r="DE307" s="137">
        <f t="shared" si="127"/>
        <v>404000</v>
      </c>
      <c r="DF307" s="173">
        <f t="shared" si="128"/>
        <v>484600</v>
      </c>
      <c r="DG307" s="172">
        <f t="shared" si="129"/>
        <v>0</v>
      </c>
      <c r="DH307" s="137">
        <f t="shared" si="130"/>
        <v>0</v>
      </c>
      <c r="DI307" s="137">
        <f t="shared" si="131"/>
        <v>0</v>
      </c>
      <c r="DJ307" s="137">
        <f t="shared" si="132"/>
        <v>0</v>
      </c>
      <c r="DK307" s="137">
        <f t="shared" si="133"/>
        <v>0</v>
      </c>
      <c r="DL307" s="173">
        <f t="shared" si="143"/>
        <v>0</v>
      </c>
      <c r="DM307" s="140"/>
      <c r="DN307" s="220"/>
      <c r="DO307" s="220"/>
      <c r="DP307" s="220"/>
      <c r="DQ307" s="140"/>
      <c r="DR307" s="141"/>
      <c r="DS307" s="142"/>
      <c r="DT307" s="146"/>
      <c r="DU307" s="142"/>
      <c r="DV307" s="144"/>
      <c r="DW307" s="145"/>
      <c r="DX307" s="142"/>
      <c r="DY307" s="144"/>
      <c r="EA307" s="172"/>
      <c r="EB307" s="137"/>
      <c r="EC307" s="137"/>
      <c r="ED307" s="512"/>
      <c r="EE307" s="513"/>
      <c r="EG307" s="495"/>
      <c r="EH307" s="76"/>
      <c r="EI307" s="466"/>
      <c r="EJ307" s="76"/>
      <c r="EK307" s="500"/>
      <c r="EL307" s="81"/>
      <c r="EM307" s="76"/>
      <c r="EN307" s="76"/>
      <c r="EO307" s="76"/>
      <c r="EP307" s="496"/>
      <c r="EQ307" s="81"/>
      <c r="ER307" s="76"/>
      <c r="ES307" s="76"/>
      <c r="ET307" s="76"/>
      <c r="EU307" s="496"/>
    </row>
    <row r="308" spans="1:151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42"/>
        <v>0</v>
      </c>
      <c r="O308" s="366"/>
      <c r="P308" s="174"/>
      <c r="Q308" s="174"/>
      <c r="R308" s="174"/>
      <c r="S308" s="174"/>
      <c r="T308" s="367">
        <f t="shared" si="134"/>
        <v>0</v>
      </c>
      <c r="U308" s="172"/>
      <c r="V308" s="137"/>
      <c r="W308" s="137"/>
      <c r="X308" s="137"/>
      <c r="Y308" s="137"/>
      <c r="Z308" s="138">
        <f t="shared" si="137"/>
        <v>0</v>
      </c>
      <c r="AA308" s="160"/>
      <c r="AB308" s="146"/>
      <c r="AC308" s="146"/>
      <c r="AD308" s="146"/>
      <c r="AE308" s="146"/>
      <c r="AF308" s="138">
        <f t="shared" si="138"/>
        <v>0</v>
      </c>
      <c r="AG308" s="160"/>
      <c r="AH308" s="146"/>
      <c r="AI308" s="146"/>
      <c r="AJ308" s="146"/>
      <c r="AK308" s="146"/>
      <c r="AL308" s="138">
        <f t="shared" si="116"/>
        <v>0</v>
      </c>
      <c r="AM308" s="160"/>
      <c r="AN308" s="146"/>
      <c r="AO308" s="146"/>
      <c r="AP308" s="146"/>
      <c r="AQ308" s="146"/>
      <c r="AR308" s="138">
        <f t="shared" si="117"/>
        <v>0</v>
      </c>
      <c r="AS308" s="205"/>
      <c r="AT308" s="146"/>
      <c r="AU308" s="146"/>
      <c r="AV308" s="146"/>
      <c r="AW308" s="146"/>
      <c r="AX308" s="138">
        <f t="shared" si="135"/>
        <v>0</v>
      </c>
      <c r="AY308" s="160"/>
      <c r="AZ308" s="146"/>
      <c r="BA308" s="146"/>
      <c r="BB308" s="146"/>
      <c r="BC308" s="146"/>
      <c r="BD308" s="138">
        <f t="shared" si="118"/>
        <v>0</v>
      </c>
      <c r="BE308" s="160"/>
      <c r="BF308" s="146"/>
      <c r="BG308" s="146"/>
      <c r="BH308" s="146"/>
      <c r="BI308" s="146"/>
      <c r="BJ308" s="138">
        <f t="shared" si="139"/>
        <v>0</v>
      </c>
      <c r="BK308" s="160"/>
      <c r="BL308" s="146"/>
      <c r="BM308" s="146"/>
      <c r="BN308" s="146"/>
      <c r="BO308" s="146"/>
      <c r="BP308" s="138">
        <f t="shared" si="119"/>
        <v>0</v>
      </c>
      <c r="BQ308" s="160"/>
      <c r="BR308" s="146"/>
      <c r="BS308" s="146"/>
      <c r="BT308" s="146"/>
      <c r="BU308" s="146"/>
      <c r="BV308" s="138">
        <f t="shared" si="140"/>
        <v>0</v>
      </c>
      <c r="BW308" s="160"/>
      <c r="BX308" s="146"/>
      <c r="BY308" s="146"/>
      <c r="BZ308" s="146"/>
      <c r="CA308" s="146"/>
      <c r="CB308" s="138">
        <f t="shared" si="120"/>
        <v>0</v>
      </c>
      <c r="CC308" s="160"/>
      <c r="CD308" s="146"/>
      <c r="CE308" s="146"/>
      <c r="CF308" s="146"/>
      <c r="CG308" s="146"/>
      <c r="CH308" s="138">
        <f t="shared" si="136"/>
        <v>0</v>
      </c>
      <c r="CI308" s="160"/>
      <c r="CJ308" s="146"/>
      <c r="CK308" s="146"/>
      <c r="CL308" s="146"/>
      <c r="CM308" s="146"/>
      <c r="CN308" s="138">
        <f t="shared" si="121"/>
        <v>0</v>
      </c>
      <c r="CO308" s="172"/>
      <c r="CP308" s="137"/>
      <c r="CQ308" s="137"/>
      <c r="CR308" s="137"/>
      <c r="CS308" s="137"/>
      <c r="CT308" s="138">
        <f t="shared" si="141"/>
        <v>0</v>
      </c>
      <c r="CU308" s="160"/>
      <c r="CV308" s="146"/>
      <c r="CW308" s="146"/>
      <c r="CX308" s="146"/>
      <c r="CY308" s="146"/>
      <c r="CZ308" s="138">
        <f t="shared" si="122"/>
        <v>0</v>
      </c>
      <c r="DA308" s="172">
        <f t="shared" si="123"/>
        <v>0</v>
      </c>
      <c r="DB308" s="137">
        <f t="shared" si="124"/>
        <v>0</v>
      </c>
      <c r="DC308" s="137">
        <f t="shared" si="125"/>
        <v>0</v>
      </c>
      <c r="DD308" s="137">
        <f t="shared" si="126"/>
        <v>0</v>
      </c>
      <c r="DE308" s="137">
        <f t="shared" si="127"/>
        <v>0</v>
      </c>
      <c r="DF308" s="173">
        <f t="shared" si="128"/>
        <v>0</v>
      </c>
      <c r="DG308" s="172">
        <f t="shared" si="129"/>
        <v>0</v>
      </c>
      <c r="DH308" s="137">
        <f t="shared" si="130"/>
        <v>0</v>
      </c>
      <c r="DI308" s="137">
        <f t="shared" si="131"/>
        <v>0</v>
      </c>
      <c r="DJ308" s="137">
        <f t="shared" si="132"/>
        <v>0</v>
      </c>
      <c r="DK308" s="137">
        <f t="shared" si="133"/>
        <v>0</v>
      </c>
      <c r="DL308" s="173">
        <f t="shared" si="143"/>
        <v>0</v>
      </c>
      <c r="DM308" s="140"/>
      <c r="DN308" s="220"/>
      <c r="DO308" s="220"/>
      <c r="DP308" s="220"/>
      <c r="DQ308" s="140"/>
      <c r="DR308" s="141"/>
      <c r="DS308" s="142"/>
      <c r="DT308" s="146"/>
      <c r="DU308" s="142"/>
      <c r="DV308" s="144"/>
      <c r="DW308" s="145"/>
      <c r="DX308" s="142"/>
      <c r="DY308" s="144"/>
      <c r="EA308" s="172"/>
      <c r="EB308" s="137"/>
      <c r="EC308" s="137"/>
      <c r="ED308" s="512"/>
      <c r="EE308" s="513"/>
      <c r="EG308" s="495"/>
      <c r="EH308" s="76"/>
      <c r="EI308" s="466"/>
      <c r="EJ308" s="76"/>
      <c r="EK308" s="500"/>
      <c r="EL308" s="81"/>
      <c r="EM308" s="76"/>
      <c r="EN308" s="76"/>
      <c r="EO308" s="76"/>
      <c r="EP308" s="496"/>
      <c r="EQ308" s="81"/>
      <c r="ER308" s="76"/>
      <c r="ES308" s="76"/>
      <c r="ET308" s="76"/>
      <c r="EU308" s="496"/>
    </row>
    <row r="309" spans="1:151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42"/>
        <v>161200</v>
      </c>
      <c r="O309" s="366"/>
      <c r="P309" s="174"/>
      <c r="Q309" s="174"/>
      <c r="R309" s="174"/>
      <c r="S309" s="174"/>
      <c r="T309" s="367">
        <f t="shared" si="134"/>
        <v>0</v>
      </c>
      <c r="U309" s="172"/>
      <c r="V309" s="137"/>
      <c r="W309" s="137"/>
      <c r="X309" s="137"/>
      <c r="Y309" s="137">
        <v>80800</v>
      </c>
      <c r="Z309" s="138">
        <f t="shared" si="137"/>
        <v>80800</v>
      </c>
      <c r="AA309" s="160"/>
      <c r="AB309" s="146"/>
      <c r="AC309" s="146"/>
      <c r="AD309" s="146"/>
      <c r="AE309" s="146"/>
      <c r="AF309" s="138">
        <f t="shared" si="138"/>
        <v>0</v>
      </c>
      <c r="AG309" s="160"/>
      <c r="AH309" s="146"/>
      <c r="AI309" s="146"/>
      <c r="AJ309" s="146"/>
      <c r="AK309" s="146"/>
      <c r="AL309" s="138">
        <f t="shared" si="116"/>
        <v>0</v>
      </c>
      <c r="AM309" s="160"/>
      <c r="AN309" s="146"/>
      <c r="AO309" s="146"/>
      <c r="AP309" s="146"/>
      <c r="AQ309" s="146"/>
      <c r="AR309" s="138">
        <f t="shared" si="117"/>
        <v>0</v>
      </c>
      <c r="AS309" s="205"/>
      <c r="AT309" s="146"/>
      <c r="AU309" s="146"/>
      <c r="AV309" s="146"/>
      <c r="AW309" s="146">
        <v>207000</v>
      </c>
      <c r="AX309" s="138">
        <f t="shared" si="135"/>
        <v>207000</v>
      </c>
      <c r="AY309" s="160"/>
      <c r="AZ309" s="146"/>
      <c r="BA309" s="146"/>
      <c r="BB309" s="146"/>
      <c r="BC309" s="146"/>
      <c r="BD309" s="138">
        <f t="shared" si="118"/>
        <v>0</v>
      </c>
      <c r="BE309" s="160"/>
      <c r="BF309" s="146"/>
      <c r="BG309" s="146"/>
      <c r="BH309" s="146"/>
      <c r="BI309" s="146"/>
      <c r="BJ309" s="138">
        <f t="shared" si="139"/>
        <v>0</v>
      </c>
      <c r="BK309" s="160"/>
      <c r="BL309" s="146"/>
      <c r="BM309" s="146"/>
      <c r="BN309" s="146"/>
      <c r="BO309" s="146"/>
      <c r="BP309" s="138">
        <f t="shared" si="119"/>
        <v>0</v>
      </c>
      <c r="BQ309" s="160"/>
      <c r="BR309" s="146"/>
      <c r="BS309" s="146"/>
      <c r="BT309" s="146"/>
      <c r="BU309" s="146"/>
      <c r="BV309" s="138">
        <f t="shared" si="140"/>
        <v>0</v>
      </c>
      <c r="BW309" s="160"/>
      <c r="BX309" s="146"/>
      <c r="BY309" s="146"/>
      <c r="BZ309" s="146"/>
      <c r="CA309" s="146"/>
      <c r="CB309" s="138">
        <f t="shared" si="120"/>
        <v>0</v>
      </c>
      <c r="CC309" s="160"/>
      <c r="CD309" s="146"/>
      <c r="CE309" s="146"/>
      <c r="CF309" s="146"/>
      <c r="CG309" s="146"/>
      <c r="CH309" s="138">
        <f t="shared" si="136"/>
        <v>0</v>
      </c>
      <c r="CI309" s="160"/>
      <c r="CJ309" s="146"/>
      <c r="CK309" s="146"/>
      <c r="CL309" s="146"/>
      <c r="CM309" s="146"/>
      <c r="CN309" s="138">
        <f t="shared" si="121"/>
        <v>0</v>
      </c>
      <c r="CO309" s="172"/>
      <c r="CP309" s="137"/>
      <c r="CQ309" s="137"/>
      <c r="CR309" s="137"/>
      <c r="CS309" s="137"/>
      <c r="CT309" s="138">
        <f t="shared" si="141"/>
        <v>0</v>
      </c>
      <c r="CU309" s="160"/>
      <c r="CV309" s="146"/>
      <c r="CW309" s="146"/>
      <c r="CX309" s="146"/>
      <c r="CY309" s="146"/>
      <c r="CZ309" s="138">
        <f t="shared" si="122"/>
        <v>0</v>
      </c>
      <c r="DA309" s="172">
        <f t="shared" si="123"/>
        <v>0</v>
      </c>
      <c r="DB309" s="137">
        <f t="shared" si="124"/>
        <v>161200</v>
      </c>
      <c r="DC309" s="137">
        <f t="shared" si="125"/>
        <v>0</v>
      </c>
      <c r="DD309" s="137">
        <f t="shared" si="126"/>
        <v>0</v>
      </c>
      <c r="DE309" s="137">
        <f t="shared" si="127"/>
        <v>287800</v>
      </c>
      <c r="DF309" s="173">
        <f t="shared" si="128"/>
        <v>449000</v>
      </c>
      <c r="DG309" s="172">
        <f t="shared" si="129"/>
        <v>0</v>
      </c>
      <c r="DH309" s="137">
        <f t="shared" si="130"/>
        <v>0</v>
      </c>
      <c r="DI309" s="137">
        <f t="shared" si="131"/>
        <v>0</v>
      </c>
      <c r="DJ309" s="137">
        <f t="shared" si="132"/>
        <v>0</v>
      </c>
      <c r="DK309" s="137">
        <f t="shared" si="133"/>
        <v>0</v>
      </c>
      <c r="DL309" s="173">
        <f t="shared" si="143"/>
        <v>0</v>
      </c>
      <c r="DM309" s="140"/>
      <c r="DN309" s="220"/>
      <c r="DO309" s="220"/>
      <c r="DP309" s="220"/>
      <c r="DQ309" s="140"/>
      <c r="DR309" s="141"/>
      <c r="DS309" s="142"/>
      <c r="DT309" s="146"/>
      <c r="DU309" s="142"/>
      <c r="DV309" s="144"/>
      <c r="DW309" s="145"/>
      <c r="DX309" s="142"/>
      <c r="DY309" s="144"/>
      <c r="EA309" s="172"/>
      <c r="EB309" s="137"/>
      <c r="EC309" s="137"/>
      <c r="ED309" s="512"/>
      <c r="EE309" s="513"/>
      <c r="EG309" s="495"/>
      <c r="EH309" s="76"/>
      <c r="EI309" s="466"/>
      <c r="EJ309" s="76"/>
      <c r="EK309" s="500"/>
      <c r="EL309" s="81"/>
      <c r="EM309" s="76"/>
      <c r="EN309" s="76"/>
      <c r="EO309" s="76"/>
      <c r="EP309" s="496"/>
      <c r="EQ309" s="81"/>
      <c r="ER309" s="76"/>
      <c r="ES309" s="76"/>
      <c r="ET309" s="76"/>
      <c r="EU309" s="496"/>
    </row>
    <row r="310" spans="1:151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42"/>
        <v>19825</v>
      </c>
      <c r="O310" s="366"/>
      <c r="P310" s="174"/>
      <c r="Q310" s="174"/>
      <c r="R310" s="174"/>
      <c r="S310" s="174"/>
      <c r="T310" s="367">
        <f t="shared" si="134"/>
        <v>0</v>
      </c>
      <c r="U310" s="172"/>
      <c r="V310" s="137"/>
      <c r="W310" s="137"/>
      <c r="X310" s="137"/>
      <c r="Y310" s="137">
        <v>16000</v>
      </c>
      <c r="Z310" s="138">
        <f t="shared" si="137"/>
        <v>16000</v>
      </c>
      <c r="AA310" s="160"/>
      <c r="AB310" s="146"/>
      <c r="AC310" s="146"/>
      <c r="AD310" s="146"/>
      <c r="AE310" s="146"/>
      <c r="AF310" s="138">
        <f t="shared" si="138"/>
        <v>0</v>
      </c>
      <c r="AG310" s="160"/>
      <c r="AH310" s="146"/>
      <c r="AI310" s="146"/>
      <c r="AJ310" s="146"/>
      <c r="AK310" s="146"/>
      <c r="AL310" s="138">
        <f t="shared" si="116"/>
        <v>0</v>
      </c>
      <c r="AM310" s="160"/>
      <c r="AN310" s="146"/>
      <c r="AO310" s="146"/>
      <c r="AP310" s="146"/>
      <c r="AQ310" s="146"/>
      <c r="AR310" s="138">
        <f t="shared" si="117"/>
        <v>0</v>
      </c>
      <c r="AS310" s="205"/>
      <c r="AT310" s="146"/>
      <c r="AU310" s="146"/>
      <c r="AV310" s="146"/>
      <c r="AW310" s="146">
        <v>29000</v>
      </c>
      <c r="AX310" s="138">
        <f t="shared" si="135"/>
        <v>29000</v>
      </c>
      <c r="AY310" s="160"/>
      <c r="AZ310" s="146"/>
      <c r="BA310" s="146"/>
      <c r="BB310" s="146"/>
      <c r="BC310" s="146"/>
      <c r="BD310" s="138">
        <f t="shared" si="118"/>
        <v>0</v>
      </c>
      <c r="BE310" s="160"/>
      <c r="BF310" s="146"/>
      <c r="BG310" s="146"/>
      <c r="BH310" s="146"/>
      <c r="BI310" s="146"/>
      <c r="BJ310" s="138">
        <f t="shared" si="139"/>
        <v>0</v>
      </c>
      <c r="BK310" s="160"/>
      <c r="BL310" s="146"/>
      <c r="BM310" s="146"/>
      <c r="BN310" s="146"/>
      <c r="BO310" s="146"/>
      <c r="BP310" s="138">
        <f t="shared" si="119"/>
        <v>0</v>
      </c>
      <c r="BQ310" s="160"/>
      <c r="BR310" s="146"/>
      <c r="BS310" s="146"/>
      <c r="BT310" s="146"/>
      <c r="BU310" s="146"/>
      <c r="BV310" s="138">
        <f t="shared" si="140"/>
        <v>0</v>
      </c>
      <c r="BW310" s="160"/>
      <c r="BX310" s="146"/>
      <c r="BY310" s="146"/>
      <c r="BZ310" s="146"/>
      <c r="CA310" s="146"/>
      <c r="CB310" s="138">
        <f t="shared" si="120"/>
        <v>0</v>
      </c>
      <c r="CC310" s="160"/>
      <c r="CD310" s="146"/>
      <c r="CE310" s="146"/>
      <c r="CF310" s="146"/>
      <c r="CG310" s="146"/>
      <c r="CH310" s="138">
        <f t="shared" si="136"/>
        <v>0</v>
      </c>
      <c r="CI310" s="160"/>
      <c r="CJ310" s="146"/>
      <c r="CK310" s="146"/>
      <c r="CL310" s="146"/>
      <c r="CM310" s="146"/>
      <c r="CN310" s="138">
        <f t="shared" si="121"/>
        <v>0</v>
      </c>
      <c r="CO310" s="172"/>
      <c r="CP310" s="137"/>
      <c r="CQ310" s="137"/>
      <c r="CR310" s="137"/>
      <c r="CS310" s="137"/>
      <c r="CT310" s="138">
        <f t="shared" si="141"/>
        <v>0</v>
      </c>
      <c r="CU310" s="160"/>
      <c r="CV310" s="146"/>
      <c r="CW310" s="146"/>
      <c r="CX310" s="146"/>
      <c r="CY310" s="146"/>
      <c r="CZ310" s="138">
        <f t="shared" si="122"/>
        <v>0</v>
      </c>
      <c r="DA310" s="172">
        <f t="shared" si="123"/>
        <v>0</v>
      </c>
      <c r="DB310" s="137">
        <f t="shared" si="124"/>
        <v>19825</v>
      </c>
      <c r="DC310" s="137">
        <f t="shared" si="125"/>
        <v>0</v>
      </c>
      <c r="DD310" s="137">
        <f t="shared" si="126"/>
        <v>0</v>
      </c>
      <c r="DE310" s="137">
        <f t="shared" si="127"/>
        <v>45000</v>
      </c>
      <c r="DF310" s="173">
        <f t="shared" si="128"/>
        <v>64825</v>
      </c>
      <c r="DG310" s="172">
        <f t="shared" si="129"/>
        <v>0</v>
      </c>
      <c r="DH310" s="137">
        <f t="shared" si="130"/>
        <v>0</v>
      </c>
      <c r="DI310" s="137">
        <f t="shared" si="131"/>
        <v>0</v>
      </c>
      <c r="DJ310" s="137">
        <f t="shared" si="132"/>
        <v>0</v>
      </c>
      <c r="DK310" s="137">
        <f t="shared" si="133"/>
        <v>0</v>
      </c>
      <c r="DL310" s="173">
        <f t="shared" si="143"/>
        <v>0</v>
      </c>
      <c r="DM310" s="140"/>
      <c r="DN310" s="220"/>
      <c r="DO310" s="220"/>
      <c r="DP310" s="220"/>
      <c r="DQ310" s="140"/>
      <c r="DR310" s="141"/>
      <c r="DS310" s="142"/>
      <c r="DT310" s="146"/>
      <c r="DU310" s="142"/>
      <c r="DV310" s="144"/>
      <c r="DW310" s="145"/>
      <c r="DX310" s="142"/>
      <c r="DY310" s="144"/>
      <c r="EA310" s="172"/>
      <c r="EB310" s="137"/>
      <c r="EC310" s="137"/>
      <c r="ED310" s="512"/>
      <c r="EE310" s="513"/>
      <c r="EG310" s="495"/>
      <c r="EH310" s="76"/>
      <c r="EI310" s="466"/>
      <c r="EJ310" s="76"/>
      <c r="EK310" s="500"/>
      <c r="EL310" s="81"/>
      <c r="EM310" s="76"/>
      <c r="EN310" s="76"/>
      <c r="EO310" s="76"/>
      <c r="EP310" s="496"/>
      <c r="EQ310" s="81"/>
      <c r="ER310" s="76"/>
      <c r="ES310" s="76"/>
      <c r="ET310" s="76"/>
      <c r="EU310" s="496"/>
    </row>
    <row r="311" spans="1:151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42"/>
        <v>21125</v>
      </c>
      <c r="O311" s="366"/>
      <c r="P311" s="174"/>
      <c r="Q311" s="174"/>
      <c r="R311" s="174"/>
      <c r="S311" s="174"/>
      <c r="T311" s="367">
        <f t="shared" si="134"/>
        <v>0</v>
      </c>
      <c r="U311" s="172"/>
      <c r="V311" s="137"/>
      <c r="W311" s="137"/>
      <c r="X311" s="137"/>
      <c r="Y311" s="137">
        <v>8000</v>
      </c>
      <c r="Z311" s="138">
        <f t="shared" si="137"/>
        <v>8000</v>
      </c>
      <c r="AA311" s="160"/>
      <c r="AB311" s="146"/>
      <c r="AC311" s="146"/>
      <c r="AD311" s="146"/>
      <c r="AE311" s="146"/>
      <c r="AF311" s="138">
        <f t="shared" si="138"/>
        <v>0</v>
      </c>
      <c r="AG311" s="160"/>
      <c r="AH311" s="146"/>
      <c r="AI311" s="146"/>
      <c r="AJ311" s="146"/>
      <c r="AK311" s="146">
        <v>23000</v>
      </c>
      <c r="AL311" s="138">
        <f t="shared" si="116"/>
        <v>23000</v>
      </c>
      <c r="AM311" s="160"/>
      <c r="AN311" s="146"/>
      <c r="AO311" s="146"/>
      <c r="AP311" s="146"/>
      <c r="AQ311" s="146"/>
      <c r="AR311" s="138">
        <f t="shared" si="117"/>
        <v>0</v>
      </c>
      <c r="AS311" s="205"/>
      <c r="AT311" s="146"/>
      <c r="AU311" s="146"/>
      <c r="AV311" s="146"/>
      <c r="AW311" s="146">
        <v>14000</v>
      </c>
      <c r="AX311" s="138">
        <f t="shared" si="135"/>
        <v>14000</v>
      </c>
      <c r="AY311" s="160"/>
      <c r="AZ311" s="146"/>
      <c r="BA311" s="146"/>
      <c r="BB311" s="146"/>
      <c r="BC311" s="146"/>
      <c r="BD311" s="138">
        <f t="shared" si="118"/>
        <v>0</v>
      </c>
      <c r="BE311" s="160"/>
      <c r="BF311" s="146"/>
      <c r="BG311" s="146"/>
      <c r="BH311" s="146"/>
      <c r="BI311" s="146"/>
      <c r="BJ311" s="138">
        <f t="shared" si="139"/>
        <v>0</v>
      </c>
      <c r="BK311" s="160"/>
      <c r="BL311" s="146"/>
      <c r="BM311" s="146"/>
      <c r="BN311" s="146"/>
      <c r="BO311" s="146"/>
      <c r="BP311" s="138">
        <f t="shared" si="119"/>
        <v>0</v>
      </c>
      <c r="BQ311" s="160"/>
      <c r="BR311" s="146"/>
      <c r="BS311" s="146"/>
      <c r="BT311" s="146"/>
      <c r="BU311" s="146"/>
      <c r="BV311" s="138">
        <f t="shared" si="140"/>
        <v>0</v>
      </c>
      <c r="BW311" s="160"/>
      <c r="BX311" s="146"/>
      <c r="BY311" s="146"/>
      <c r="BZ311" s="146"/>
      <c r="CA311" s="146"/>
      <c r="CB311" s="138">
        <f t="shared" si="120"/>
        <v>0</v>
      </c>
      <c r="CC311" s="160"/>
      <c r="CD311" s="146"/>
      <c r="CE311" s="146"/>
      <c r="CF311" s="146"/>
      <c r="CG311" s="146"/>
      <c r="CH311" s="138">
        <f t="shared" si="136"/>
        <v>0</v>
      </c>
      <c r="CI311" s="160"/>
      <c r="CJ311" s="146"/>
      <c r="CK311" s="146"/>
      <c r="CL311" s="146"/>
      <c r="CM311" s="146"/>
      <c r="CN311" s="138">
        <f t="shared" si="121"/>
        <v>0</v>
      </c>
      <c r="CO311" s="172"/>
      <c r="CP311" s="137"/>
      <c r="CQ311" s="137"/>
      <c r="CR311" s="137"/>
      <c r="CS311" s="137"/>
      <c r="CT311" s="138">
        <f t="shared" si="141"/>
        <v>0</v>
      </c>
      <c r="CU311" s="160"/>
      <c r="CV311" s="146"/>
      <c r="CW311" s="146"/>
      <c r="CX311" s="146"/>
      <c r="CY311" s="146"/>
      <c r="CZ311" s="138">
        <f t="shared" si="122"/>
        <v>0</v>
      </c>
      <c r="DA311" s="172">
        <f t="shared" si="123"/>
        <v>0</v>
      </c>
      <c r="DB311" s="137">
        <f t="shared" si="124"/>
        <v>21125</v>
      </c>
      <c r="DC311" s="137">
        <f t="shared" si="125"/>
        <v>0</v>
      </c>
      <c r="DD311" s="137">
        <f t="shared" si="126"/>
        <v>0</v>
      </c>
      <c r="DE311" s="137">
        <f t="shared" si="127"/>
        <v>45000</v>
      </c>
      <c r="DF311" s="173">
        <f t="shared" si="128"/>
        <v>66125</v>
      </c>
      <c r="DG311" s="172">
        <f t="shared" si="129"/>
        <v>0</v>
      </c>
      <c r="DH311" s="137">
        <f t="shared" si="130"/>
        <v>0</v>
      </c>
      <c r="DI311" s="137">
        <f t="shared" si="131"/>
        <v>0</v>
      </c>
      <c r="DJ311" s="137">
        <f t="shared" si="132"/>
        <v>0</v>
      </c>
      <c r="DK311" s="137">
        <f t="shared" si="133"/>
        <v>0</v>
      </c>
      <c r="DL311" s="173">
        <f t="shared" si="143"/>
        <v>0</v>
      </c>
      <c r="DM311" s="140"/>
      <c r="DN311" s="220"/>
      <c r="DO311" s="220"/>
      <c r="DP311" s="220"/>
      <c r="DQ311" s="140"/>
      <c r="DR311" s="141"/>
      <c r="DS311" s="142"/>
      <c r="DT311" s="146"/>
      <c r="DU311" s="142"/>
      <c r="DV311" s="144"/>
      <c r="DW311" s="145">
        <v>6879</v>
      </c>
      <c r="DX311" s="142" t="s">
        <v>5405</v>
      </c>
      <c r="DY311" s="144">
        <v>44761</v>
      </c>
      <c r="EA311" s="172"/>
      <c r="EB311" s="137"/>
      <c r="EC311" s="137"/>
      <c r="ED311" s="512"/>
      <c r="EE311" s="513"/>
      <c r="EG311" s="495"/>
      <c r="EH311" s="76"/>
      <c r="EI311" s="466"/>
      <c r="EJ311" s="76"/>
      <c r="EK311" s="500"/>
      <c r="EL311" s="81"/>
      <c r="EM311" s="76"/>
      <c r="EN311" s="76"/>
      <c r="EO311" s="76"/>
      <c r="EP311" s="496"/>
      <c r="EQ311" s="81"/>
      <c r="ER311" s="76"/>
      <c r="ES311" s="76"/>
      <c r="ET311" s="76"/>
      <c r="EU311" s="496"/>
    </row>
    <row r="312" spans="1:151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42"/>
        <v>3250</v>
      </c>
      <c r="O312" s="366"/>
      <c r="P312" s="174"/>
      <c r="Q312" s="174"/>
      <c r="R312" s="174"/>
      <c r="S312" s="174"/>
      <c r="T312" s="367">
        <f t="shared" si="134"/>
        <v>0</v>
      </c>
      <c r="U312" s="172"/>
      <c r="V312" s="137"/>
      <c r="W312" s="137"/>
      <c r="X312" s="137"/>
      <c r="Y312" s="137">
        <v>16000</v>
      </c>
      <c r="Z312" s="138">
        <f t="shared" si="137"/>
        <v>16000</v>
      </c>
      <c r="AA312" s="160"/>
      <c r="AB312" s="146"/>
      <c r="AC312" s="146"/>
      <c r="AD312" s="146"/>
      <c r="AE312" s="146"/>
      <c r="AF312" s="138">
        <f t="shared" si="138"/>
        <v>0</v>
      </c>
      <c r="AG312" s="160"/>
      <c r="AH312" s="146"/>
      <c r="AI312" s="146"/>
      <c r="AJ312" s="146"/>
      <c r="AK312" s="146">
        <v>12000</v>
      </c>
      <c r="AL312" s="138">
        <f t="shared" si="116"/>
        <v>12000</v>
      </c>
      <c r="AM312" s="160"/>
      <c r="AN312" s="146"/>
      <c r="AO312" s="146"/>
      <c r="AP312" s="146"/>
      <c r="AQ312" s="146"/>
      <c r="AR312" s="138">
        <f t="shared" si="117"/>
        <v>0</v>
      </c>
      <c r="AS312" s="205"/>
      <c r="AT312" s="146"/>
      <c r="AU312" s="146"/>
      <c r="AV312" s="146"/>
      <c r="AW312" s="146">
        <v>5000</v>
      </c>
      <c r="AX312" s="138">
        <f t="shared" si="135"/>
        <v>5000</v>
      </c>
      <c r="AY312" s="160"/>
      <c r="AZ312" s="146"/>
      <c r="BA312" s="146"/>
      <c r="BB312" s="146"/>
      <c r="BC312" s="146"/>
      <c r="BD312" s="138">
        <f t="shared" si="118"/>
        <v>0</v>
      </c>
      <c r="BE312" s="160"/>
      <c r="BF312" s="146"/>
      <c r="BG312" s="146"/>
      <c r="BH312" s="146"/>
      <c r="BI312" s="146"/>
      <c r="BJ312" s="138">
        <f t="shared" si="139"/>
        <v>0</v>
      </c>
      <c r="BK312" s="160"/>
      <c r="BL312" s="146"/>
      <c r="BM312" s="146"/>
      <c r="BN312" s="146"/>
      <c r="BO312" s="146"/>
      <c r="BP312" s="138">
        <f t="shared" si="119"/>
        <v>0</v>
      </c>
      <c r="BQ312" s="160"/>
      <c r="BR312" s="146"/>
      <c r="BS312" s="146"/>
      <c r="BT312" s="146"/>
      <c r="BU312" s="146"/>
      <c r="BV312" s="138">
        <f t="shared" si="140"/>
        <v>0</v>
      </c>
      <c r="BW312" s="160"/>
      <c r="BX312" s="146"/>
      <c r="BY312" s="146"/>
      <c r="BZ312" s="146"/>
      <c r="CA312" s="146"/>
      <c r="CB312" s="138">
        <f t="shared" si="120"/>
        <v>0</v>
      </c>
      <c r="CC312" s="160"/>
      <c r="CD312" s="146"/>
      <c r="CE312" s="146"/>
      <c r="CF312" s="146"/>
      <c r="CG312" s="146"/>
      <c r="CH312" s="138">
        <f t="shared" si="136"/>
        <v>0</v>
      </c>
      <c r="CI312" s="160"/>
      <c r="CJ312" s="146"/>
      <c r="CK312" s="146"/>
      <c r="CL312" s="146"/>
      <c r="CM312" s="146"/>
      <c r="CN312" s="138">
        <f t="shared" si="121"/>
        <v>0</v>
      </c>
      <c r="CO312" s="172"/>
      <c r="CP312" s="137"/>
      <c r="CQ312" s="137"/>
      <c r="CR312" s="137"/>
      <c r="CS312" s="137"/>
      <c r="CT312" s="138">
        <f t="shared" si="141"/>
        <v>0</v>
      </c>
      <c r="CU312" s="160"/>
      <c r="CV312" s="146"/>
      <c r="CW312" s="146"/>
      <c r="CX312" s="146"/>
      <c r="CY312" s="146"/>
      <c r="CZ312" s="138">
        <f t="shared" si="122"/>
        <v>0</v>
      </c>
      <c r="DA312" s="172">
        <f t="shared" si="123"/>
        <v>0</v>
      </c>
      <c r="DB312" s="137">
        <f t="shared" si="124"/>
        <v>3250</v>
      </c>
      <c r="DC312" s="137">
        <f t="shared" si="125"/>
        <v>0</v>
      </c>
      <c r="DD312" s="137">
        <f t="shared" si="126"/>
        <v>0</v>
      </c>
      <c r="DE312" s="137">
        <f t="shared" si="127"/>
        <v>33000</v>
      </c>
      <c r="DF312" s="173">
        <f t="shared" si="128"/>
        <v>36250</v>
      </c>
      <c r="DG312" s="172">
        <f t="shared" si="129"/>
        <v>0</v>
      </c>
      <c r="DH312" s="137">
        <f t="shared" si="130"/>
        <v>0</v>
      </c>
      <c r="DI312" s="137">
        <f t="shared" si="131"/>
        <v>0</v>
      </c>
      <c r="DJ312" s="137">
        <f t="shared" si="132"/>
        <v>0</v>
      </c>
      <c r="DK312" s="137">
        <f t="shared" si="133"/>
        <v>0</v>
      </c>
      <c r="DL312" s="173">
        <f t="shared" si="143"/>
        <v>0</v>
      </c>
      <c r="DM312" s="140"/>
      <c r="DN312" s="220"/>
      <c r="DO312" s="220"/>
      <c r="DP312" s="220"/>
      <c r="DQ312" s="140"/>
      <c r="DR312" s="141"/>
      <c r="DS312" s="142"/>
      <c r="DT312" s="146"/>
      <c r="DU312" s="142"/>
      <c r="DV312" s="144"/>
      <c r="DW312" s="145"/>
      <c r="DX312" s="142"/>
      <c r="DY312" s="144"/>
      <c r="EA312" s="172"/>
      <c r="EB312" s="137"/>
      <c r="EC312" s="137"/>
      <c r="ED312" s="512"/>
      <c r="EE312" s="513"/>
      <c r="EG312" s="495"/>
      <c r="EH312" s="76"/>
      <c r="EI312" s="466"/>
      <c r="EJ312" s="76"/>
      <c r="EK312" s="500"/>
      <c r="EL312" s="81"/>
      <c r="EM312" s="76"/>
      <c r="EN312" s="76"/>
      <c r="EO312" s="76"/>
      <c r="EP312" s="496"/>
      <c r="EQ312" s="81"/>
      <c r="ER312" s="76"/>
      <c r="ES312" s="76"/>
      <c r="ET312" s="76"/>
      <c r="EU312" s="496"/>
    </row>
    <row r="313" spans="1:151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42"/>
        <v>29900</v>
      </c>
      <c r="O313" s="366"/>
      <c r="P313" s="174"/>
      <c r="Q313" s="174"/>
      <c r="R313" s="174"/>
      <c r="S313" s="174"/>
      <c r="T313" s="367">
        <f t="shared" si="134"/>
        <v>0</v>
      </c>
      <c r="U313" s="172"/>
      <c r="V313" s="137"/>
      <c r="W313" s="137"/>
      <c r="X313" s="137"/>
      <c r="Y313" s="137">
        <v>26400</v>
      </c>
      <c r="Z313" s="138">
        <f t="shared" si="137"/>
        <v>26400</v>
      </c>
      <c r="AA313" s="160"/>
      <c r="AB313" s="146"/>
      <c r="AC313" s="146"/>
      <c r="AD313" s="146"/>
      <c r="AE313" s="146"/>
      <c r="AF313" s="138">
        <f t="shared" si="138"/>
        <v>0</v>
      </c>
      <c r="AG313" s="160"/>
      <c r="AH313" s="146"/>
      <c r="AI313" s="146"/>
      <c r="AJ313" s="146"/>
      <c r="AK313" s="146">
        <v>51000</v>
      </c>
      <c r="AL313" s="138">
        <f t="shared" si="116"/>
        <v>51000</v>
      </c>
      <c r="AM313" s="160"/>
      <c r="AN313" s="146"/>
      <c r="AO313" s="146"/>
      <c r="AP313" s="146"/>
      <c r="AQ313" s="146"/>
      <c r="AR313" s="138">
        <f t="shared" si="117"/>
        <v>0</v>
      </c>
      <c r="AS313" s="205"/>
      <c r="AT313" s="146"/>
      <c r="AU313" s="146"/>
      <c r="AV313" s="146"/>
      <c r="AW313" s="146">
        <v>35000</v>
      </c>
      <c r="AX313" s="138">
        <f t="shared" si="135"/>
        <v>35000</v>
      </c>
      <c r="AY313" s="160"/>
      <c r="AZ313" s="146"/>
      <c r="BA313" s="146"/>
      <c r="BB313" s="146"/>
      <c r="BC313" s="146"/>
      <c r="BD313" s="138">
        <f t="shared" si="118"/>
        <v>0</v>
      </c>
      <c r="BE313" s="160"/>
      <c r="BF313" s="146"/>
      <c r="BG313" s="146"/>
      <c r="BH313" s="146"/>
      <c r="BI313" s="146"/>
      <c r="BJ313" s="138">
        <f t="shared" si="139"/>
        <v>0</v>
      </c>
      <c r="BK313" s="160"/>
      <c r="BL313" s="146"/>
      <c r="BM313" s="146"/>
      <c r="BN313" s="146"/>
      <c r="BO313" s="146"/>
      <c r="BP313" s="138">
        <f t="shared" si="119"/>
        <v>0</v>
      </c>
      <c r="BQ313" s="160"/>
      <c r="BR313" s="146"/>
      <c r="BS313" s="146"/>
      <c r="BT313" s="146"/>
      <c r="BU313" s="146"/>
      <c r="BV313" s="138">
        <f t="shared" si="140"/>
        <v>0</v>
      </c>
      <c r="BW313" s="160"/>
      <c r="BX313" s="146"/>
      <c r="BY313" s="146"/>
      <c r="BZ313" s="146"/>
      <c r="CA313" s="146"/>
      <c r="CB313" s="138">
        <f t="shared" si="120"/>
        <v>0</v>
      </c>
      <c r="CC313" s="160"/>
      <c r="CD313" s="146"/>
      <c r="CE313" s="146"/>
      <c r="CF313" s="146"/>
      <c r="CG313" s="146"/>
      <c r="CH313" s="138">
        <f t="shared" si="136"/>
        <v>0</v>
      </c>
      <c r="CI313" s="160"/>
      <c r="CJ313" s="146"/>
      <c r="CK313" s="146"/>
      <c r="CL313" s="146"/>
      <c r="CM313" s="146"/>
      <c r="CN313" s="138">
        <f t="shared" si="121"/>
        <v>0</v>
      </c>
      <c r="CO313" s="172"/>
      <c r="CP313" s="137"/>
      <c r="CQ313" s="137"/>
      <c r="CR313" s="137"/>
      <c r="CS313" s="137"/>
      <c r="CT313" s="138">
        <f t="shared" si="141"/>
        <v>0</v>
      </c>
      <c r="CU313" s="160"/>
      <c r="CV313" s="146"/>
      <c r="CW313" s="146"/>
      <c r="CX313" s="146"/>
      <c r="CY313" s="146"/>
      <c r="CZ313" s="138">
        <f t="shared" si="122"/>
        <v>0</v>
      </c>
      <c r="DA313" s="172">
        <f t="shared" si="123"/>
        <v>0</v>
      </c>
      <c r="DB313" s="137">
        <f t="shared" si="124"/>
        <v>29900</v>
      </c>
      <c r="DC313" s="137">
        <f t="shared" si="125"/>
        <v>0</v>
      </c>
      <c r="DD313" s="137">
        <f t="shared" si="126"/>
        <v>0</v>
      </c>
      <c r="DE313" s="137">
        <f t="shared" si="127"/>
        <v>112400</v>
      </c>
      <c r="DF313" s="173">
        <f t="shared" si="128"/>
        <v>142300</v>
      </c>
      <c r="DG313" s="172">
        <f t="shared" si="129"/>
        <v>0</v>
      </c>
      <c r="DH313" s="137">
        <f t="shared" si="130"/>
        <v>0</v>
      </c>
      <c r="DI313" s="137">
        <f t="shared" si="131"/>
        <v>0</v>
      </c>
      <c r="DJ313" s="137">
        <f t="shared" si="132"/>
        <v>0</v>
      </c>
      <c r="DK313" s="137">
        <f t="shared" si="133"/>
        <v>0</v>
      </c>
      <c r="DL313" s="173">
        <f t="shared" si="143"/>
        <v>0</v>
      </c>
      <c r="DM313" s="140"/>
      <c r="DN313" s="220"/>
      <c r="DO313" s="220"/>
      <c r="DP313" s="220"/>
      <c r="DQ313" s="140"/>
      <c r="DR313" s="141"/>
      <c r="DS313" s="142"/>
      <c r="DT313" s="146"/>
      <c r="DU313" s="142"/>
      <c r="DV313" s="144"/>
      <c r="DW313" s="145"/>
      <c r="DX313" s="142"/>
      <c r="DY313" s="144"/>
      <c r="EA313" s="172"/>
      <c r="EB313" s="137"/>
      <c r="EC313" s="137"/>
      <c r="ED313" s="512"/>
      <c r="EE313" s="513"/>
      <c r="EG313" s="495"/>
      <c r="EH313" s="76"/>
      <c r="EI313" s="466"/>
      <c r="EJ313" s="76"/>
      <c r="EK313" s="500"/>
      <c r="EL313" s="81"/>
      <c r="EM313" s="76"/>
      <c r="EN313" s="76"/>
      <c r="EO313" s="76"/>
      <c r="EP313" s="496"/>
      <c r="EQ313" s="81"/>
      <c r="ER313" s="76"/>
      <c r="ES313" s="76"/>
      <c r="ET313" s="76"/>
      <c r="EU313" s="496"/>
    </row>
    <row r="314" spans="1:151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42"/>
        <v>3250</v>
      </c>
      <c r="O314" s="366"/>
      <c r="P314" s="174"/>
      <c r="Q314" s="174"/>
      <c r="R314" s="174"/>
      <c r="S314" s="174"/>
      <c r="T314" s="367">
        <f t="shared" si="134"/>
        <v>0</v>
      </c>
      <c r="U314" s="172"/>
      <c r="V314" s="137"/>
      <c r="W314" s="137"/>
      <c r="X314" s="137"/>
      <c r="Y314" s="137">
        <v>16000</v>
      </c>
      <c r="Z314" s="138">
        <f t="shared" si="137"/>
        <v>16000</v>
      </c>
      <c r="AA314" s="160"/>
      <c r="AB314" s="146"/>
      <c r="AC314" s="146"/>
      <c r="AD314" s="146"/>
      <c r="AE314" s="146"/>
      <c r="AF314" s="138">
        <f t="shared" si="138"/>
        <v>0</v>
      </c>
      <c r="AG314" s="160"/>
      <c r="AH314" s="146"/>
      <c r="AI314" s="146"/>
      <c r="AJ314" s="146"/>
      <c r="AK314" s="146">
        <v>34000</v>
      </c>
      <c r="AL314" s="138">
        <f t="shared" si="116"/>
        <v>34000</v>
      </c>
      <c r="AM314" s="160"/>
      <c r="AN314" s="146"/>
      <c r="AO314" s="146"/>
      <c r="AP314" s="146"/>
      <c r="AQ314" s="146"/>
      <c r="AR314" s="138">
        <f t="shared" si="117"/>
        <v>0</v>
      </c>
      <c r="AS314" s="205"/>
      <c r="AT314" s="146"/>
      <c r="AU314" s="146"/>
      <c r="AV314" s="146"/>
      <c r="AW314" s="146">
        <v>13000</v>
      </c>
      <c r="AX314" s="138">
        <f t="shared" si="135"/>
        <v>13000</v>
      </c>
      <c r="AY314" s="160"/>
      <c r="AZ314" s="146"/>
      <c r="BA314" s="146"/>
      <c r="BB314" s="146"/>
      <c r="BC314" s="146"/>
      <c r="BD314" s="138">
        <f t="shared" si="118"/>
        <v>0</v>
      </c>
      <c r="BE314" s="160"/>
      <c r="BF314" s="146"/>
      <c r="BG314" s="146"/>
      <c r="BH314" s="146"/>
      <c r="BI314" s="146"/>
      <c r="BJ314" s="138">
        <f t="shared" si="139"/>
        <v>0</v>
      </c>
      <c r="BK314" s="160"/>
      <c r="BL314" s="146"/>
      <c r="BM314" s="146"/>
      <c r="BN314" s="146"/>
      <c r="BO314" s="146"/>
      <c r="BP314" s="138">
        <f t="shared" si="119"/>
        <v>0</v>
      </c>
      <c r="BQ314" s="160"/>
      <c r="BR314" s="146"/>
      <c r="BS314" s="146"/>
      <c r="BT314" s="146"/>
      <c r="BU314" s="146"/>
      <c r="BV314" s="138">
        <f t="shared" si="140"/>
        <v>0</v>
      </c>
      <c r="BW314" s="160"/>
      <c r="BX314" s="146"/>
      <c r="BY314" s="146"/>
      <c r="BZ314" s="146"/>
      <c r="CA314" s="146"/>
      <c r="CB314" s="138">
        <f t="shared" si="120"/>
        <v>0</v>
      </c>
      <c r="CC314" s="160"/>
      <c r="CD314" s="146"/>
      <c r="CE314" s="146"/>
      <c r="CF314" s="146"/>
      <c r="CG314" s="146"/>
      <c r="CH314" s="138">
        <f t="shared" si="136"/>
        <v>0</v>
      </c>
      <c r="CI314" s="160"/>
      <c r="CJ314" s="146"/>
      <c r="CK314" s="146"/>
      <c r="CL314" s="146"/>
      <c r="CM314" s="146"/>
      <c r="CN314" s="138">
        <f t="shared" si="121"/>
        <v>0</v>
      </c>
      <c r="CO314" s="172"/>
      <c r="CP314" s="137"/>
      <c r="CQ314" s="137"/>
      <c r="CR314" s="137"/>
      <c r="CS314" s="137"/>
      <c r="CT314" s="138">
        <f t="shared" si="141"/>
        <v>0</v>
      </c>
      <c r="CU314" s="160"/>
      <c r="CV314" s="146"/>
      <c r="CW314" s="146"/>
      <c r="CX314" s="146"/>
      <c r="CY314" s="146"/>
      <c r="CZ314" s="138">
        <f t="shared" si="122"/>
        <v>0</v>
      </c>
      <c r="DA314" s="172">
        <f t="shared" si="123"/>
        <v>0</v>
      </c>
      <c r="DB314" s="137">
        <f t="shared" si="124"/>
        <v>3250</v>
      </c>
      <c r="DC314" s="137">
        <f t="shared" si="125"/>
        <v>0</v>
      </c>
      <c r="DD314" s="137">
        <f t="shared" si="126"/>
        <v>0</v>
      </c>
      <c r="DE314" s="137">
        <f t="shared" si="127"/>
        <v>63000</v>
      </c>
      <c r="DF314" s="173">
        <f t="shared" si="128"/>
        <v>66250</v>
      </c>
      <c r="DG314" s="172">
        <f t="shared" si="129"/>
        <v>0</v>
      </c>
      <c r="DH314" s="137">
        <f t="shared" si="130"/>
        <v>0</v>
      </c>
      <c r="DI314" s="137">
        <f t="shared" si="131"/>
        <v>0</v>
      </c>
      <c r="DJ314" s="137">
        <f t="shared" si="132"/>
        <v>0</v>
      </c>
      <c r="DK314" s="137">
        <f t="shared" si="133"/>
        <v>0</v>
      </c>
      <c r="DL314" s="173">
        <f t="shared" si="143"/>
        <v>0</v>
      </c>
      <c r="DM314" s="140"/>
      <c r="DN314" s="220"/>
      <c r="DO314" s="220"/>
      <c r="DP314" s="220"/>
      <c r="DQ314" s="140"/>
      <c r="DR314" s="141"/>
      <c r="DS314" s="142"/>
      <c r="DT314" s="146"/>
      <c r="DU314" s="142"/>
      <c r="DV314" s="144"/>
      <c r="DW314" s="145">
        <v>2792</v>
      </c>
      <c r="DX314" s="142" t="s">
        <v>5160</v>
      </c>
      <c r="DY314" s="144">
        <v>44705</v>
      </c>
      <c r="EA314" s="172"/>
      <c r="EB314" s="137"/>
      <c r="EC314" s="137"/>
      <c r="ED314" s="512"/>
      <c r="EE314" s="513"/>
      <c r="EG314" s="495"/>
      <c r="EH314" s="76"/>
      <c r="EI314" s="466"/>
      <c r="EJ314" s="76"/>
      <c r="EK314" s="500"/>
      <c r="EL314" s="81"/>
      <c r="EM314" s="76"/>
      <c r="EN314" s="76"/>
      <c r="EO314" s="76"/>
      <c r="EP314" s="496"/>
      <c r="EQ314" s="81"/>
      <c r="ER314" s="76"/>
      <c r="ES314" s="76"/>
      <c r="ET314" s="76"/>
      <c r="EU314" s="496"/>
    </row>
    <row r="315" spans="1:151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42"/>
        <v>78000</v>
      </c>
      <c r="O315" s="366"/>
      <c r="P315" s="174"/>
      <c r="Q315" s="174"/>
      <c r="R315" s="174"/>
      <c r="S315" s="174"/>
      <c r="T315" s="367">
        <f t="shared" si="134"/>
        <v>0</v>
      </c>
      <c r="U315" s="172"/>
      <c r="V315" s="137"/>
      <c r="W315" s="137"/>
      <c r="X315" s="137"/>
      <c r="Y315" s="137">
        <v>32000</v>
      </c>
      <c r="Z315" s="138">
        <f t="shared" si="137"/>
        <v>32000</v>
      </c>
      <c r="AA315" s="160"/>
      <c r="AB315" s="146"/>
      <c r="AC315" s="146"/>
      <c r="AD315" s="146"/>
      <c r="AE315" s="146"/>
      <c r="AF315" s="138">
        <f t="shared" si="138"/>
        <v>0</v>
      </c>
      <c r="AG315" s="160"/>
      <c r="AH315" s="146"/>
      <c r="AI315" s="146"/>
      <c r="AJ315" s="146"/>
      <c r="AK315" s="146">
        <v>159000</v>
      </c>
      <c r="AL315" s="138">
        <f t="shared" si="116"/>
        <v>159000</v>
      </c>
      <c r="AM315" s="160"/>
      <c r="AN315" s="146"/>
      <c r="AO315" s="146"/>
      <c r="AP315" s="146"/>
      <c r="AQ315" s="146"/>
      <c r="AR315" s="138">
        <f t="shared" si="117"/>
        <v>0</v>
      </c>
      <c r="AS315" s="205"/>
      <c r="AT315" s="146"/>
      <c r="AU315" s="146"/>
      <c r="AV315" s="146"/>
      <c r="AW315" s="146">
        <v>96000</v>
      </c>
      <c r="AX315" s="138">
        <f t="shared" si="135"/>
        <v>96000</v>
      </c>
      <c r="AY315" s="160"/>
      <c r="AZ315" s="146"/>
      <c r="BA315" s="146"/>
      <c r="BB315" s="146"/>
      <c r="BC315" s="146"/>
      <c r="BD315" s="138">
        <f t="shared" si="118"/>
        <v>0</v>
      </c>
      <c r="BE315" s="160"/>
      <c r="BF315" s="146"/>
      <c r="BG315" s="146"/>
      <c r="BH315" s="146"/>
      <c r="BI315" s="146"/>
      <c r="BJ315" s="138">
        <f t="shared" si="139"/>
        <v>0</v>
      </c>
      <c r="BK315" s="160"/>
      <c r="BL315" s="146"/>
      <c r="BM315" s="146"/>
      <c r="BN315" s="146"/>
      <c r="BO315" s="146"/>
      <c r="BP315" s="138">
        <f t="shared" si="119"/>
        <v>0</v>
      </c>
      <c r="BQ315" s="160"/>
      <c r="BR315" s="146"/>
      <c r="BS315" s="146"/>
      <c r="BT315" s="146"/>
      <c r="BU315" s="146"/>
      <c r="BV315" s="138">
        <f t="shared" si="140"/>
        <v>0</v>
      </c>
      <c r="BW315" s="160"/>
      <c r="BX315" s="146"/>
      <c r="BY315" s="146"/>
      <c r="BZ315" s="146"/>
      <c r="CA315" s="146"/>
      <c r="CB315" s="138">
        <f t="shared" si="120"/>
        <v>0</v>
      </c>
      <c r="CC315" s="160"/>
      <c r="CD315" s="146"/>
      <c r="CE315" s="146"/>
      <c r="CF315" s="146"/>
      <c r="CG315" s="146"/>
      <c r="CH315" s="138">
        <f t="shared" si="136"/>
        <v>0</v>
      </c>
      <c r="CI315" s="160"/>
      <c r="CJ315" s="146"/>
      <c r="CK315" s="146"/>
      <c r="CL315" s="146"/>
      <c r="CM315" s="146"/>
      <c r="CN315" s="138">
        <f t="shared" si="121"/>
        <v>0</v>
      </c>
      <c r="CO315" s="172"/>
      <c r="CP315" s="137"/>
      <c r="CQ315" s="137"/>
      <c r="CR315" s="137"/>
      <c r="CS315" s="137"/>
      <c r="CT315" s="138">
        <f t="shared" si="141"/>
        <v>0</v>
      </c>
      <c r="CU315" s="160"/>
      <c r="CV315" s="146"/>
      <c r="CW315" s="146"/>
      <c r="CX315" s="146"/>
      <c r="CY315" s="146"/>
      <c r="CZ315" s="138">
        <f t="shared" si="122"/>
        <v>0</v>
      </c>
      <c r="DA315" s="172">
        <f t="shared" si="123"/>
        <v>0</v>
      </c>
      <c r="DB315" s="137">
        <f t="shared" si="124"/>
        <v>78000</v>
      </c>
      <c r="DC315" s="137">
        <f t="shared" si="125"/>
        <v>0</v>
      </c>
      <c r="DD315" s="137">
        <f t="shared" si="126"/>
        <v>0</v>
      </c>
      <c r="DE315" s="137">
        <f t="shared" si="127"/>
        <v>287000</v>
      </c>
      <c r="DF315" s="173">
        <f t="shared" si="128"/>
        <v>365000</v>
      </c>
      <c r="DG315" s="172">
        <f t="shared" si="129"/>
        <v>0</v>
      </c>
      <c r="DH315" s="137">
        <f t="shared" si="130"/>
        <v>0</v>
      </c>
      <c r="DI315" s="137">
        <f t="shared" si="131"/>
        <v>0</v>
      </c>
      <c r="DJ315" s="137">
        <f t="shared" si="132"/>
        <v>0</v>
      </c>
      <c r="DK315" s="137">
        <f t="shared" si="133"/>
        <v>0</v>
      </c>
      <c r="DL315" s="173">
        <f t="shared" si="143"/>
        <v>0</v>
      </c>
      <c r="DM315" s="140"/>
      <c r="DN315" s="220"/>
      <c r="DO315" s="220"/>
      <c r="DP315" s="220"/>
      <c r="DQ315" s="140"/>
      <c r="DR315" s="141"/>
      <c r="DS315" s="142"/>
      <c r="DT315" s="146"/>
      <c r="DU315" s="142"/>
      <c r="DV315" s="144"/>
      <c r="DW315" s="145">
        <v>3480</v>
      </c>
      <c r="DX315" s="142" t="s">
        <v>5204</v>
      </c>
      <c r="DY315" s="144">
        <v>44652</v>
      </c>
      <c r="EA315" s="172"/>
      <c r="EB315" s="137"/>
      <c r="EC315" s="137"/>
      <c r="ED315" s="512"/>
      <c r="EE315" s="513"/>
      <c r="EG315" s="495"/>
      <c r="EH315" s="76"/>
      <c r="EI315" s="466"/>
      <c r="EJ315" s="76"/>
      <c r="EK315" s="500"/>
      <c r="EL315" s="81"/>
      <c r="EM315" s="76"/>
      <c r="EN315" s="76"/>
      <c r="EO315" s="76"/>
      <c r="EP315" s="496"/>
      <c r="EQ315" s="81"/>
      <c r="ER315" s="76"/>
      <c r="ES315" s="76"/>
      <c r="ET315" s="76"/>
      <c r="EU315" s="496"/>
    </row>
    <row r="316" spans="1:151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42"/>
        <v>3250</v>
      </c>
      <c r="O316" s="366"/>
      <c r="P316" s="174"/>
      <c r="Q316" s="174"/>
      <c r="R316" s="174"/>
      <c r="S316" s="174"/>
      <c r="T316" s="367">
        <f t="shared" si="134"/>
        <v>0</v>
      </c>
      <c r="U316" s="172"/>
      <c r="V316" s="137"/>
      <c r="W316" s="137"/>
      <c r="X316" s="137"/>
      <c r="Y316" s="137">
        <v>44800</v>
      </c>
      <c r="Z316" s="138">
        <f t="shared" si="137"/>
        <v>44800</v>
      </c>
      <c r="AA316" s="160"/>
      <c r="AB316" s="146"/>
      <c r="AC316" s="146"/>
      <c r="AD316" s="146"/>
      <c r="AE316" s="146"/>
      <c r="AF316" s="138">
        <f t="shared" si="138"/>
        <v>0</v>
      </c>
      <c r="AG316" s="160"/>
      <c r="AH316" s="146"/>
      <c r="AI316" s="146"/>
      <c r="AJ316" s="146"/>
      <c r="AK316" s="146"/>
      <c r="AL316" s="138">
        <f t="shared" si="116"/>
        <v>0</v>
      </c>
      <c r="AM316" s="160"/>
      <c r="AN316" s="146"/>
      <c r="AO316" s="146"/>
      <c r="AP316" s="146"/>
      <c r="AQ316" s="146"/>
      <c r="AR316" s="138">
        <f t="shared" si="117"/>
        <v>0</v>
      </c>
      <c r="AS316" s="205"/>
      <c r="AT316" s="146"/>
      <c r="AU316" s="146"/>
      <c r="AV316" s="146"/>
      <c r="AW316" s="146">
        <v>20000</v>
      </c>
      <c r="AX316" s="138">
        <f t="shared" si="135"/>
        <v>20000</v>
      </c>
      <c r="AY316" s="160"/>
      <c r="AZ316" s="146"/>
      <c r="BA316" s="146"/>
      <c r="BB316" s="146"/>
      <c r="BC316" s="146"/>
      <c r="BD316" s="138">
        <f t="shared" si="118"/>
        <v>0</v>
      </c>
      <c r="BE316" s="160"/>
      <c r="BF316" s="146"/>
      <c r="BG316" s="146"/>
      <c r="BH316" s="146"/>
      <c r="BI316" s="146"/>
      <c r="BJ316" s="138">
        <f t="shared" si="139"/>
        <v>0</v>
      </c>
      <c r="BK316" s="160"/>
      <c r="BL316" s="146"/>
      <c r="BM316" s="146"/>
      <c r="BN316" s="146"/>
      <c r="BO316" s="146"/>
      <c r="BP316" s="138">
        <f t="shared" si="119"/>
        <v>0</v>
      </c>
      <c r="BQ316" s="160"/>
      <c r="BR316" s="146"/>
      <c r="BS316" s="146"/>
      <c r="BT316" s="146"/>
      <c r="BU316" s="146"/>
      <c r="BV316" s="138">
        <f t="shared" si="140"/>
        <v>0</v>
      </c>
      <c r="BW316" s="160"/>
      <c r="BX316" s="146"/>
      <c r="BY316" s="146"/>
      <c r="BZ316" s="146"/>
      <c r="CA316" s="146"/>
      <c r="CB316" s="138">
        <f t="shared" si="120"/>
        <v>0</v>
      </c>
      <c r="CC316" s="160"/>
      <c r="CD316" s="146"/>
      <c r="CE316" s="146"/>
      <c r="CF316" s="146"/>
      <c r="CG316" s="146"/>
      <c r="CH316" s="138">
        <f t="shared" si="136"/>
        <v>0</v>
      </c>
      <c r="CI316" s="160"/>
      <c r="CJ316" s="146"/>
      <c r="CK316" s="146"/>
      <c r="CL316" s="146"/>
      <c r="CM316" s="146"/>
      <c r="CN316" s="138">
        <f t="shared" si="121"/>
        <v>0</v>
      </c>
      <c r="CO316" s="172"/>
      <c r="CP316" s="137"/>
      <c r="CQ316" s="137"/>
      <c r="CR316" s="137"/>
      <c r="CS316" s="137"/>
      <c r="CT316" s="138">
        <f t="shared" si="141"/>
        <v>0</v>
      </c>
      <c r="CU316" s="160"/>
      <c r="CV316" s="146"/>
      <c r="CW316" s="146"/>
      <c r="CX316" s="146"/>
      <c r="CY316" s="146"/>
      <c r="CZ316" s="138">
        <f t="shared" si="122"/>
        <v>0</v>
      </c>
      <c r="DA316" s="172">
        <f t="shared" si="123"/>
        <v>0</v>
      </c>
      <c r="DB316" s="137">
        <f t="shared" si="124"/>
        <v>3250</v>
      </c>
      <c r="DC316" s="137">
        <f t="shared" si="125"/>
        <v>0</v>
      </c>
      <c r="DD316" s="137">
        <f t="shared" si="126"/>
        <v>0</v>
      </c>
      <c r="DE316" s="137">
        <f t="shared" si="127"/>
        <v>64800</v>
      </c>
      <c r="DF316" s="173">
        <f t="shared" si="128"/>
        <v>68050</v>
      </c>
      <c r="DG316" s="172">
        <f t="shared" si="129"/>
        <v>0</v>
      </c>
      <c r="DH316" s="137">
        <f t="shared" si="130"/>
        <v>0</v>
      </c>
      <c r="DI316" s="137">
        <f t="shared" si="131"/>
        <v>0</v>
      </c>
      <c r="DJ316" s="137">
        <f t="shared" si="132"/>
        <v>0</v>
      </c>
      <c r="DK316" s="137">
        <f t="shared" si="133"/>
        <v>0</v>
      </c>
      <c r="DL316" s="173">
        <f t="shared" si="143"/>
        <v>0</v>
      </c>
      <c r="DM316" s="140"/>
      <c r="DN316" s="220"/>
      <c r="DO316" s="220"/>
      <c r="DP316" s="220"/>
      <c r="DQ316" s="140"/>
      <c r="DR316" s="141"/>
      <c r="DS316" s="142"/>
      <c r="DT316" s="146"/>
      <c r="DU316" s="142"/>
      <c r="DV316" s="144"/>
      <c r="DW316" s="145"/>
      <c r="DX316" s="142"/>
      <c r="DY316" s="144"/>
      <c r="EA316" s="172"/>
      <c r="EB316" s="137"/>
      <c r="EC316" s="137"/>
      <c r="ED316" s="512"/>
      <c r="EE316" s="513"/>
      <c r="EG316" s="495"/>
      <c r="EH316" s="76"/>
      <c r="EI316" s="466"/>
      <c r="EJ316" s="76"/>
      <c r="EK316" s="500"/>
      <c r="EL316" s="81"/>
      <c r="EM316" s="76"/>
      <c r="EN316" s="76"/>
      <c r="EO316" s="76"/>
      <c r="EP316" s="496"/>
      <c r="EQ316" s="81"/>
      <c r="ER316" s="76"/>
      <c r="ES316" s="76"/>
      <c r="ET316" s="76"/>
      <c r="EU316" s="496"/>
    </row>
    <row r="317" spans="1:151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42"/>
        <v>0</v>
      </c>
      <c r="O317" s="366"/>
      <c r="P317" s="174"/>
      <c r="Q317" s="174"/>
      <c r="R317" s="174"/>
      <c r="S317" s="174"/>
      <c r="T317" s="367">
        <f t="shared" si="134"/>
        <v>0</v>
      </c>
      <c r="U317" s="172"/>
      <c r="V317" s="137"/>
      <c r="W317" s="137"/>
      <c r="X317" s="137"/>
      <c r="Y317" s="137">
        <v>16000</v>
      </c>
      <c r="Z317" s="138">
        <f t="shared" si="137"/>
        <v>16000</v>
      </c>
      <c r="AA317" s="160"/>
      <c r="AB317" s="146"/>
      <c r="AC317" s="146"/>
      <c r="AD317" s="146"/>
      <c r="AE317" s="146"/>
      <c r="AF317" s="138">
        <f t="shared" si="138"/>
        <v>0</v>
      </c>
      <c r="AG317" s="160"/>
      <c r="AH317" s="146"/>
      <c r="AI317" s="146"/>
      <c r="AJ317" s="146"/>
      <c r="AK317" s="146"/>
      <c r="AL317" s="138">
        <f t="shared" si="116"/>
        <v>0</v>
      </c>
      <c r="AM317" s="160"/>
      <c r="AN317" s="146"/>
      <c r="AO317" s="146"/>
      <c r="AP317" s="146"/>
      <c r="AQ317" s="146"/>
      <c r="AR317" s="138">
        <f t="shared" si="117"/>
        <v>0</v>
      </c>
      <c r="AS317" s="205"/>
      <c r="AT317" s="146"/>
      <c r="AU317" s="146"/>
      <c r="AV317" s="146"/>
      <c r="AW317" s="146"/>
      <c r="AX317" s="138">
        <f t="shared" si="135"/>
        <v>0</v>
      </c>
      <c r="AY317" s="160"/>
      <c r="AZ317" s="146"/>
      <c r="BA317" s="146"/>
      <c r="BB317" s="146"/>
      <c r="BC317" s="146"/>
      <c r="BD317" s="138">
        <f t="shared" si="118"/>
        <v>0</v>
      </c>
      <c r="BE317" s="160"/>
      <c r="BF317" s="146"/>
      <c r="BG317" s="146"/>
      <c r="BH317" s="146"/>
      <c r="BI317" s="146"/>
      <c r="BJ317" s="138">
        <f t="shared" si="139"/>
        <v>0</v>
      </c>
      <c r="BK317" s="160"/>
      <c r="BL317" s="146"/>
      <c r="BM317" s="146"/>
      <c r="BN317" s="146"/>
      <c r="BO317" s="146"/>
      <c r="BP317" s="138">
        <f t="shared" si="119"/>
        <v>0</v>
      </c>
      <c r="BQ317" s="160"/>
      <c r="BR317" s="146"/>
      <c r="BS317" s="146"/>
      <c r="BT317" s="146"/>
      <c r="BU317" s="146"/>
      <c r="BV317" s="138">
        <f t="shared" si="140"/>
        <v>0</v>
      </c>
      <c r="BW317" s="160"/>
      <c r="BX317" s="146"/>
      <c r="BY317" s="146"/>
      <c r="BZ317" s="146"/>
      <c r="CA317" s="146"/>
      <c r="CB317" s="138">
        <f t="shared" si="120"/>
        <v>0</v>
      </c>
      <c r="CC317" s="160"/>
      <c r="CD317" s="146"/>
      <c r="CE317" s="146"/>
      <c r="CF317" s="146"/>
      <c r="CG317" s="146"/>
      <c r="CH317" s="138">
        <f t="shared" si="136"/>
        <v>0</v>
      </c>
      <c r="CI317" s="160"/>
      <c r="CJ317" s="146"/>
      <c r="CK317" s="146"/>
      <c r="CL317" s="146"/>
      <c r="CM317" s="146"/>
      <c r="CN317" s="138">
        <f t="shared" si="121"/>
        <v>0</v>
      </c>
      <c r="CO317" s="172"/>
      <c r="CP317" s="137"/>
      <c r="CQ317" s="137"/>
      <c r="CR317" s="137"/>
      <c r="CS317" s="137"/>
      <c r="CT317" s="138">
        <f t="shared" si="141"/>
        <v>0</v>
      </c>
      <c r="CU317" s="160"/>
      <c r="CV317" s="146"/>
      <c r="CW317" s="146"/>
      <c r="CX317" s="146"/>
      <c r="CY317" s="146"/>
      <c r="CZ317" s="138">
        <f t="shared" si="122"/>
        <v>0</v>
      </c>
      <c r="DA317" s="172">
        <f t="shared" si="123"/>
        <v>0</v>
      </c>
      <c r="DB317" s="137">
        <f t="shared" si="124"/>
        <v>0</v>
      </c>
      <c r="DC317" s="137">
        <f t="shared" si="125"/>
        <v>0</v>
      </c>
      <c r="DD317" s="137">
        <f t="shared" si="126"/>
        <v>0</v>
      </c>
      <c r="DE317" s="137">
        <f t="shared" si="127"/>
        <v>16000</v>
      </c>
      <c r="DF317" s="173">
        <f t="shared" si="128"/>
        <v>16000</v>
      </c>
      <c r="DG317" s="172">
        <f t="shared" si="129"/>
        <v>0</v>
      </c>
      <c r="DH317" s="137">
        <f t="shared" si="130"/>
        <v>0</v>
      </c>
      <c r="DI317" s="137">
        <f t="shared" si="131"/>
        <v>0</v>
      </c>
      <c r="DJ317" s="137">
        <f t="shared" si="132"/>
        <v>0</v>
      </c>
      <c r="DK317" s="137">
        <f t="shared" si="133"/>
        <v>0</v>
      </c>
      <c r="DL317" s="173">
        <f t="shared" si="143"/>
        <v>0</v>
      </c>
      <c r="DM317" s="140"/>
      <c r="DN317" s="220"/>
      <c r="DO317" s="220"/>
      <c r="DP317" s="220"/>
      <c r="DQ317" s="140"/>
      <c r="DR317" s="141"/>
      <c r="DS317" s="142"/>
      <c r="DT317" s="146"/>
      <c r="DU317" s="142"/>
      <c r="DV317" s="144"/>
      <c r="DW317" s="145"/>
      <c r="DX317" s="142"/>
      <c r="DY317" s="144"/>
      <c r="EA317" s="172"/>
      <c r="EB317" s="137"/>
      <c r="EC317" s="137"/>
      <c r="ED317" s="512"/>
      <c r="EE317" s="513"/>
      <c r="EG317" s="495"/>
      <c r="EH317" s="76"/>
      <c r="EI317" s="466"/>
      <c r="EJ317" s="76"/>
      <c r="EK317" s="500"/>
      <c r="EL317" s="81"/>
      <c r="EM317" s="76"/>
      <c r="EN317" s="76"/>
      <c r="EO317" s="76"/>
      <c r="EP317" s="496"/>
      <c r="EQ317" s="81"/>
      <c r="ER317" s="76"/>
      <c r="ES317" s="76"/>
      <c r="ET317" s="76"/>
      <c r="EU317" s="496"/>
    </row>
    <row r="318" spans="1:151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42"/>
        <v>3250</v>
      </c>
      <c r="O318" s="366"/>
      <c r="P318" s="174"/>
      <c r="Q318" s="174"/>
      <c r="R318" s="174"/>
      <c r="S318" s="174"/>
      <c r="T318" s="367">
        <f t="shared" si="134"/>
        <v>0</v>
      </c>
      <c r="U318" s="172"/>
      <c r="V318" s="137"/>
      <c r="W318" s="137"/>
      <c r="X318" s="137"/>
      <c r="Y318" s="137"/>
      <c r="Z318" s="138">
        <f t="shared" si="137"/>
        <v>0</v>
      </c>
      <c r="AA318" s="160"/>
      <c r="AB318" s="146"/>
      <c r="AC318" s="146"/>
      <c r="AD318" s="146"/>
      <c r="AE318" s="146"/>
      <c r="AF318" s="138">
        <f t="shared" si="138"/>
        <v>0</v>
      </c>
      <c r="AG318" s="160"/>
      <c r="AH318" s="146"/>
      <c r="AI318" s="146"/>
      <c r="AJ318" s="146"/>
      <c r="AK318" s="146"/>
      <c r="AL318" s="138">
        <f t="shared" si="116"/>
        <v>0</v>
      </c>
      <c r="AM318" s="160"/>
      <c r="AN318" s="146"/>
      <c r="AO318" s="146"/>
      <c r="AP318" s="146"/>
      <c r="AQ318" s="146"/>
      <c r="AR318" s="138">
        <f t="shared" si="117"/>
        <v>0</v>
      </c>
      <c r="AS318" s="205"/>
      <c r="AT318" s="146"/>
      <c r="AU318" s="146"/>
      <c r="AV318" s="146"/>
      <c r="AW318" s="146">
        <v>11000</v>
      </c>
      <c r="AX318" s="138">
        <f t="shared" si="135"/>
        <v>11000</v>
      </c>
      <c r="AY318" s="160"/>
      <c r="AZ318" s="146"/>
      <c r="BA318" s="146"/>
      <c r="BB318" s="146"/>
      <c r="BC318" s="146"/>
      <c r="BD318" s="138">
        <f t="shared" si="118"/>
        <v>0</v>
      </c>
      <c r="BE318" s="160"/>
      <c r="BF318" s="146"/>
      <c r="BG318" s="146"/>
      <c r="BH318" s="146"/>
      <c r="BI318" s="146"/>
      <c r="BJ318" s="138">
        <f t="shared" si="139"/>
        <v>0</v>
      </c>
      <c r="BK318" s="160"/>
      <c r="BL318" s="146"/>
      <c r="BM318" s="146"/>
      <c r="BN318" s="146"/>
      <c r="BO318" s="146"/>
      <c r="BP318" s="138">
        <f t="shared" si="119"/>
        <v>0</v>
      </c>
      <c r="BQ318" s="160"/>
      <c r="BR318" s="146"/>
      <c r="BS318" s="146"/>
      <c r="BT318" s="146"/>
      <c r="BU318" s="146"/>
      <c r="BV318" s="138">
        <f t="shared" si="140"/>
        <v>0</v>
      </c>
      <c r="BW318" s="160"/>
      <c r="BX318" s="146"/>
      <c r="BY318" s="146"/>
      <c r="BZ318" s="146"/>
      <c r="CA318" s="146"/>
      <c r="CB318" s="138">
        <f t="shared" si="120"/>
        <v>0</v>
      </c>
      <c r="CC318" s="160"/>
      <c r="CD318" s="146"/>
      <c r="CE318" s="146"/>
      <c r="CF318" s="146"/>
      <c r="CG318" s="146"/>
      <c r="CH318" s="138">
        <f t="shared" si="136"/>
        <v>0</v>
      </c>
      <c r="CI318" s="160"/>
      <c r="CJ318" s="146"/>
      <c r="CK318" s="146"/>
      <c r="CL318" s="146"/>
      <c r="CM318" s="146"/>
      <c r="CN318" s="138">
        <f t="shared" si="121"/>
        <v>0</v>
      </c>
      <c r="CO318" s="172"/>
      <c r="CP318" s="137"/>
      <c r="CQ318" s="137"/>
      <c r="CR318" s="137"/>
      <c r="CS318" s="137"/>
      <c r="CT318" s="138">
        <f t="shared" si="141"/>
        <v>0</v>
      </c>
      <c r="CU318" s="160"/>
      <c r="CV318" s="146"/>
      <c r="CW318" s="146"/>
      <c r="CX318" s="146"/>
      <c r="CY318" s="146"/>
      <c r="CZ318" s="138">
        <f t="shared" si="122"/>
        <v>0</v>
      </c>
      <c r="DA318" s="172">
        <f t="shared" si="123"/>
        <v>0</v>
      </c>
      <c r="DB318" s="137">
        <f t="shared" si="124"/>
        <v>3250</v>
      </c>
      <c r="DC318" s="137">
        <f t="shared" si="125"/>
        <v>0</v>
      </c>
      <c r="DD318" s="137">
        <f t="shared" si="126"/>
        <v>0</v>
      </c>
      <c r="DE318" s="137">
        <f t="shared" si="127"/>
        <v>11000</v>
      </c>
      <c r="DF318" s="173">
        <f t="shared" si="128"/>
        <v>14250</v>
      </c>
      <c r="DG318" s="172">
        <f t="shared" si="129"/>
        <v>0</v>
      </c>
      <c r="DH318" s="137">
        <f t="shared" si="130"/>
        <v>0</v>
      </c>
      <c r="DI318" s="137">
        <f t="shared" si="131"/>
        <v>0</v>
      </c>
      <c r="DJ318" s="137">
        <f t="shared" si="132"/>
        <v>0</v>
      </c>
      <c r="DK318" s="137">
        <f t="shared" si="133"/>
        <v>0</v>
      </c>
      <c r="DL318" s="173">
        <f t="shared" si="143"/>
        <v>0</v>
      </c>
      <c r="DM318" s="140"/>
      <c r="DN318" s="220"/>
      <c r="DO318" s="220"/>
      <c r="DP318" s="220"/>
      <c r="DQ318" s="140"/>
      <c r="DR318" s="141"/>
      <c r="DS318" s="142"/>
      <c r="DT318" s="146"/>
      <c r="DU318" s="142"/>
      <c r="DV318" s="144"/>
      <c r="DW318" s="145"/>
      <c r="DX318" s="142"/>
      <c r="DY318" s="144"/>
      <c r="EA318" s="172"/>
      <c r="EB318" s="137"/>
      <c r="EC318" s="137"/>
      <c r="ED318" s="512"/>
      <c r="EE318" s="513"/>
      <c r="EG318" s="495"/>
      <c r="EH318" s="76"/>
      <c r="EI318" s="466"/>
      <c r="EJ318" s="76"/>
      <c r="EK318" s="500"/>
      <c r="EL318" s="81"/>
      <c r="EM318" s="76"/>
      <c r="EN318" s="76"/>
      <c r="EO318" s="76"/>
      <c r="EP318" s="496"/>
      <c r="EQ318" s="81"/>
      <c r="ER318" s="76"/>
      <c r="ES318" s="76"/>
      <c r="ET318" s="76"/>
      <c r="EU318" s="496"/>
    </row>
    <row r="319" spans="1:151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42"/>
        <v>0</v>
      </c>
      <c r="O319" s="366"/>
      <c r="P319" s="174"/>
      <c r="Q319" s="174"/>
      <c r="R319" s="174"/>
      <c r="S319" s="174"/>
      <c r="T319" s="367">
        <f t="shared" si="134"/>
        <v>0</v>
      </c>
      <c r="U319" s="172"/>
      <c r="V319" s="137"/>
      <c r="W319" s="137"/>
      <c r="X319" s="137"/>
      <c r="Y319" s="137">
        <v>32000</v>
      </c>
      <c r="Z319" s="138">
        <f t="shared" si="137"/>
        <v>32000</v>
      </c>
      <c r="AA319" s="160"/>
      <c r="AB319" s="146"/>
      <c r="AC319" s="146"/>
      <c r="AD319" s="146"/>
      <c r="AE319" s="146"/>
      <c r="AF319" s="138">
        <f t="shared" si="138"/>
        <v>0</v>
      </c>
      <c r="AG319" s="160"/>
      <c r="AH319" s="146"/>
      <c r="AI319" s="146"/>
      <c r="AJ319" s="146"/>
      <c r="AK319" s="146"/>
      <c r="AL319" s="138">
        <f t="shared" si="116"/>
        <v>0</v>
      </c>
      <c r="AM319" s="160"/>
      <c r="AN319" s="146"/>
      <c r="AO319" s="146"/>
      <c r="AP319" s="146"/>
      <c r="AQ319" s="146"/>
      <c r="AR319" s="138">
        <f t="shared" si="117"/>
        <v>0</v>
      </c>
      <c r="AS319" s="205"/>
      <c r="AT319" s="146"/>
      <c r="AU319" s="146"/>
      <c r="AV319" s="146"/>
      <c r="AW319" s="146"/>
      <c r="AX319" s="138">
        <f t="shared" si="135"/>
        <v>0</v>
      </c>
      <c r="AY319" s="160"/>
      <c r="AZ319" s="146"/>
      <c r="BA319" s="146"/>
      <c r="BB319" s="146"/>
      <c r="BC319" s="146"/>
      <c r="BD319" s="138">
        <f t="shared" si="118"/>
        <v>0</v>
      </c>
      <c r="BE319" s="160"/>
      <c r="BF319" s="146"/>
      <c r="BG319" s="146"/>
      <c r="BH319" s="146"/>
      <c r="BI319" s="146"/>
      <c r="BJ319" s="138">
        <f t="shared" si="139"/>
        <v>0</v>
      </c>
      <c r="BK319" s="160"/>
      <c r="BL319" s="146"/>
      <c r="BM319" s="146"/>
      <c r="BN319" s="146"/>
      <c r="BO319" s="146"/>
      <c r="BP319" s="138">
        <f t="shared" si="119"/>
        <v>0</v>
      </c>
      <c r="BQ319" s="160"/>
      <c r="BR319" s="146"/>
      <c r="BS319" s="146"/>
      <c r="BT319" s="146"/>
      <c r="BU319" s="146"/>
      <c r="BV319" s="138">
        <f t="shared" si="140"/>
        <v>0</v>
      </c>
      <c r="BW319" s="160"/>
      <c r="BX319" s="146"/>
      <c r="BY319" s="146"/>
      <c r="BZ319" s="146"/>
      <c r="CA319" s="146"/>
      <c r="CB319" s="138">
        <f t="shared" si="120"/>
        <v>0</v>
      </c>
      <c r="CC319" s="160"/>
      <c r="CD319" s="146"/>
      <c r="CE319" s="146"/>
      <c r="CF319" s="146"/>
      <c r="CG319" s="146"/>
      <c r="CH319" s="138">
        <f t="shared" si="136"/>
        <v>0</v>
      </c>
      <c r="CI319" s="160"/>
      <c r="CJ319" s="146"/>
      <c r="CK319" s="146"/>
      <c r="CL319" s="146"/>
      <c r="CM319" s="146"/>
      <c r="CN319" s="138">
        <f t="shared" si="121"/>
        <v>0</v>
      </c>
      <c r="CO319" s="172"/>
      <c r="CP319" s="137"/>
      <c r="CQ319" s="137"/>
      <c r="CR319" s="137"/>
      <c r="CS319" s="137"/>
      <c r="CT319" s="138">
        <f t="shared" si="141"/>
        <v>0</v>
      </c>
      <c r="CU319" s="160"/>
      <c r="CV319" s="146"/>
      <c r="CW319" s="146"/>
      <c r="CX319" s="146"/>
      <c r="CY319" s="146"/>
      <c r="CZ319" s="138">
        <f t="shared" si="122"/>
        <v>0</v>
      </c>
      <c r="DA319" s="172">
        <f t="shared" si="123"/>
        <v>0</v>
      </c>
      <c r="DB319" s="137">
        <f t="shared" si="124"/>
        <v>0</v>
      </c>
      <c r="DC319" s="137">
        <f t="shared" si="125"/>
        <v>0</v>
      </c>
      <c r="DD319" s="137">
        <f t="shared" si="126"/>
        <v>0</v>
      </c>
      <c r="DE319" s="137">
        <f t="shared" si="127"/>
        <v>32000</v>
      </c>
      <c r="DF319" s="173">
        <f t="shared" si="128"/>
        <v>32000</v>
      </c>
      <c r="DG319" s="172">
        <f t="shared" si="129"/>
        <v>0</v>
      </c>
      <c r="DH319" s="137">
        <f t="shared" si="130"/>
        <v>0</v>
      </c>
      <c r="DI319" s="137">
        <f t="shared" si="131"/>
        <v>0</v>
      </c>
      <c r="DJ319" s="137">
        <f t="shared" si="132"/>
        <v>0</v>
      </c>
      <c r="DK319" s="137">
        <f t="shared" si="133"/>
        <v>0</v>
      </c>
      <c r="DL319" s="173">
        <f t="shared" si="143"/>
        <v>0</v>
      </c>
      <c r="DM319" s="140"/>
      <c r="DN319" s="220"/>
      <c r="DO319" s="220"/>
      <c r="DP319" s="220"/>
      <c r="DQ319" s="140"/>
      <c r="DR319" s="141"/>
      <c r="DS319" s="142"/>
      <c r="DT319" s="146"/>
      <c r="DU319" s="142"/>
      <c r="DV319" s="144"/>
      <c r="DW319" s="145"/>
      <c r="DX319" s="142"/>
      <c r="DY319" s="144"/>
      <c r="EA319" s="172"/>
      <c r="EB319" s="137"/>
      <c r="EC319" s="137"/>
      <c r="ED319" s="512"/>
      <c r="EE319" s="513"/>
      <c r="EG319" s="495"/>
      <c r="EH319" s="76"/>
      <c r="EI319" s="466"/>
      <c r="EJ319" s="76"/>
      <c r="EK319" s="500"/>
      <c r="EL319" s="81"/>
      <c r="EM319" s="76"/>
      <c r="EN319" s="76"/>
      <c r="EO319" s="76"/>
      <c r="EP319" s="496"/>
      <c r="EQ319" s="81"/>
      <c r="ER319" s="76"/>
      <c r="ES319" s="76"/>
      <c r="ET319" s="76"/>
      <c r="EU319" s="496"/>
    </row>
    <row r="320" spans="1:151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4187</v>
      </c>
      <c r="I320" s="366"/>
      <c r="J320" s="174"/>
      <c r="K320" s="174"/>
      <c r="L320" s="174"/>
      <c r="M320" s="174"/>
      <c r="N320" s="367">
        <f t="shared" si="142"/>
        <v>0</v>
      </c>
      <c r="O320" s="366"/>
      <c r="P320" s="174"/>
      <c r="Q320" s="174"/>
      <c r="R320" s="174"/>
      <c r="S320" s="174"/>
      <c r="T320" s="367">
        <f t="shared" si="134"/>
        <v>0</v>
      </c>
      <c r="U320" s="172"/>
      <c r="V320" s="137"/>
      <c r="W320" s="137"/>
      <c r="X320" s="137"/>
      <c r="Y320" s="137">
        <v>96000</v>
      </c>
      <c r="Z320" s="138">
        <f t="shared" si="137"/>
        <v>96000</v>
      </c>
      <c r="AA320" s="160"/>
      <c r="AB320" s="146"/>
      <c r="AC320" s="146"/>
      <c r="AD320" s="146"/>
      <c r="AE320" s="146"/>
      <c r="AF320" s="138">
        <f t="shared" si="138"/>
        <v>0</v>
      </c>
      <c r="AG320" s="160"/>
      <c r="AH320" s="146"/>
      <c r="AI320" s="146"/>
      <c r="AJ320" s="146"/>
      <c r="AK320" s="146"/>
      <c r="AL320" s="138">
        <f t="shared" si="116"/>
        <v>0</v>
      </c>
      <c r="AM320" s="160"/>
      <c r="AN320" s="146"/>
      <c r="AO320" s="146"/>
      <c r="AP320" s="146"/>
      <c r="AQ320" s="146"/>
      <c r="AR320" s="138">
        <f t="shared" si="117"/>
        <v>0</v>
      </c>
      <c r="AS320" s="205"/>
      <c r="AT320" s="146"/>
      <c r="AU320" s="146"/>
      <c r="AV320" s="146"/>
      <c r="AW320" s="146"/>
      <c r="AX320" s="138">
        <f t="shared" si="135"/>
        <v>0</v>
      </c>
      <c r="AY320" s="160"/>
      <c r="AZ320" s="146"/>
      <c r="BA320" s="146"/>
      <c r="BB320" s="146"/>
      <c r="BC320" s="146"/>
      <c r="BD320" s="138">
        <f t="shared" si="118"/>
        <v>0</v>
      </c>
      <c r="BE320" s="160"/>
      <c r="BF320" s="146"/>
      <c r="BG320" s="146"/>
      <c r="BH320" s="146"/>
      <c r="BI320" s="146"/>
      <c r="BJ320" s="138">
        <f t="shared" si="139"/>
        <v>0</v>
      </c>
      <c r="BK320" s="160"/>
      <c r="BL320" s="146"/>
      <c r="BM320" s="146"/>
      <c r="BN320" s="146"/>
      <c r="BO320" s="146"/>
      <c r="BP320" s="138">
        <f t="shared" si="119"/>
        <v>0</v>
      </c>
      <c r="BQ320" s="160"/>
      <c r="BR320" s="146"/>
      <c r="BS320" s="146"/>
      <c r="BT320" s="146"/>
      <c r="BU320" s="146"/>
      <c r="BV320" s="138">
        <f t="shared" si="140"/>
        <v>0</v>
      </c>
      <c r="BW320" s="160"/>
      <c r="BX320" s="146"/>
      <c r="BY320" s="146"/>
      <c r="BZ320" s="146"/>
      <c r="CA320" s="146"/>
      <c r="CB320" s="138">
        <f t="shared" si="120"/>
        <v>0</v>
      </c>
      <c r="CC320" s="160"/>
      <c r="CD320" s="146"/>
      <c r="CE320" s="146"/>
      <c r="CF320" s="146"/>
      <c r="CG320" s="146"/>
      <c r="CH320" s="138">
        <f t="shared" si="136"/>
        <v>0</v>
      </c>
      <c r="CI320" s="160"/>
      <c r="CJ320" s="146"/>
      <c r="CK320" s="146"/>
      <c r="CL320" s="146"/>
      <c r="CM320" s="146"/>
      <c r="CN320" s="138">
        <f t="shared" si="121"/>
        <v>0</v>
      </c>
      <c r="CO320" s="172"/>
      <c r="CP320" s="137"/>
      <c r="CQ320" s="137"/>
      <c r="CR320" s="137"/>
      <c r="CS320" s="137"/>
      <c r="CT320" s="138">
        <f t="shared" si="141"/>
        <v>0</v>
      </c>
      <c r="CU320" s="160"/>
      <c r="CV320" s="146"/>
      <c r="CW320" s="146"/>
      <c r="CX320" s="146"/>
      <c r="CY320" s="146"/>
      <c r="CZ320" s="138">
        <f t="shared" si="122"/>
        <v>0</v>
      </c>
      <c r="DA320" s="172">
        <f t="shared" si="123"/>
        <v>0</v>
      </c>
      <c r="DB320" s="137">
        <f t="shared" si="124"/>
        <v>0</v>
      </c>
      <c r="DC320" s="137">
        <f t="shared" si="125"/>
        <v>0</v>
      </c>
      <c r="DD320" s="137">
        <f t="shared" si="126"/>
        <v>0</v>
      </c>
      <c r="DE320" s="137">
        <f t="shared" si="127"/>
        <v>96000</v>
      </c>
      <c r="DF320" s="173">
        <f t="shared" si="128"/>
        <v>96000</v>
      </c>
      <c r="DG320" s="172">
        <f t="shared" si="129"/>
        <v>0</v>
      </c>
      <c r="DH320" s="137">
        <f t="shared" si="130"/>
        <v>0</v>
      </c>
      <c r="DI320" s="137">
        <f t="shared" si="131"/>
        <v>0</v>
      </c>
      <c r="DJ320" s="137">
        <f t="shared" si="132"/>
        <v>0</v>
      </c>
      <c r="DK320" s="137">
        <f t="shared" si="133"/>
        <v>0</v>
      </c>
      <c r="DL320" s="173">
        <f t="shared" si="143"/>
        <v>0</v>
      </c>
      <c r="DM320" s="140"/>
      <c r="DN320" s="220"/>
      <c r="DO320" s="220"/>
      <c r="DP320" s="220"/>
      <c r="DQ320" s="140"/>
      <c r="DR320" s="141"/>
      <c r="DS320" s="142"/>
      <c r="DT320" s="146"/>
      <c r="DU320" s="142"/>
      <c r="DV320" s="144"/>
      <c r="DW320" s="145"/>
      <c r="DX320" s="142"/>
      <c r="DY320" s="144"/>
      <c r="EA320" s="172"/>
      <c r="EB320" s="137"/>
      <c r="EC320" s="137"/>
      <c r="ED320" s="512"/>
      <c r="EE320" s="513"/>
      <c r="EG320" s="495"/>
      <c r="EH320" s="76"/>
      <c r="EI320" s="466"/>
      <c r="EJ320" s="76"/>
      <c r="EK320" s="500"/>
      <c r="EL320" s="81"/>
      <c r="EM320" s="76"/>
      <c r="EN320" s="76"/>
      <c r="EO320" s="76"/>
      <c r="EP320" s="496"/>
      <c r="EQ320" s="81"/>
      <c r="ER320" s="76"/>
      <c r="ES320" s="76"/>
      <c r="ET320" s="76"/>
      <c r="EU320" s="496"/>
    </row>
    <row r="321" spans="1:151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42"/>
        <v>0</v>
      </c>
      <c r="O321" s="366"/>
      <c r="P321" s="174"/>
      <c r="Q321" s="174"/>
      <c r="R321" s="174"/>
      <c r="S321" s="174"/>
      <c r="T321" s="367">
        <f t="shared" si="134"/>
        <v>0</v>
      </c>
      <c r="U321" s="172"/>
      <c r="V321" s="137"/>
      <c r="W321" s="137"/>
      <c r="X321" s="137"/>
      <c r="Y321" s="137">
        <v>59200</v>
      </c>
      <c r="Z321" s="138">
        <f t="shared" si="137"/>
        <v>59200</v>
      </c>
      <c r="AA321" s="160"/>
      <c r="AB321" s="146"/>
      <c r="AC321" s="146"/>
      <c r="AD321" s="146"/>
      <c r="AE321" s="146"/>
      <c r="AF321" s="138">
        <f t="shared" si="138"/>
        <v>0</v>
      </c>
      <c r="AG321" s="160"/>
      <c r="AH321" s="146"/>
      <c r="AI321" s="146"/>
      <c r="AJ321" s="146"/>
      <c r="AK321" s="146"/>
      <c r="AL321" s="138">
        <f t="shared" si="116"/>
        <v>0</v>
      </c>
      <c r="AM321" s="160"/>
      <c r="AN321" s="146"/>
      <c r="AO321" s="146"/>
      <c r="AP321" s="146"/>
      <c r="AQ321" s="146"/>
      <c r="AR321" s="138">
        <f t="shared" si="117"/>
        <v>0</v>
      </c>
      <c r="AS321" s="205"/>
      <c r="AT321" s="146"/>
      <c r="AU321" s="146"/>
      <c r="AV321" s="146"/>
      <c r="AW321" s="146"/>
      <c r="AX321" s="138">
        <f t="shared" si="135"/>
        <v>0</v>
      </c>
      <c r="AY321" s="160"/>
      <c r="AZ321" s="146"/>
      <c r="BA321" s="146"/>
      <c r="BB321" s="146"/>
      <c r="BC321" s="146"/>
      <c r="BD321" s="138">
        <f t="shared" si="118"/>
        <v>0</v>
      </c>
      <c r="BE321" s="160"/>
      <c r="BF321" s="146"/>
      <c r="BG321" s="146"/>
      <c r="BH321" s="146"/>
      <c r="BI321" s="146"/>
      <c r="BJ321" s="138">
        <f t="shared" si="139"/>
        <v>0</v>
      </c>
      <c r="BK321" s="160"/>
      <c r="BL321" s="146"/>
      <c r="BM321" s="146"/>
      <c r="BN321" s="146"/>
      <c r="BO321" s="146"/>
      <c r="BP321" s="138">
        <f t="shared" si="119"/>
        <v>0</v>
      </c>
      <c r="BQ321" s="160"/>
      <c r="BR321" s="146"/>
      <c r="BS321" s="146"/>
      <c r="BT321" s="146"/>
      <c r="BU321" s="146"/>
      <c r="BV321" s="138">
        <f t="shared" si="140"/>
        <v>0</v>
      </c>
      <c r="BW321" s="160"/>
      <c r="BX321" s="146"/>
      <c r="BY321" s="146"/>
      <c r="BZ321" s="146"/>
      <c r="CA321" s="146"/>
      <c r="CB321" s="138">
        <f t="shared" si="120"/>
        <v>0</v>
      </c>
      <c r="CC321" s="160"/>
      <c r="CD321" s="146"/>
      <c r="CE321" s="146"/>
      <c r="CF321" s="146"/>
      <c r="CG321" s="146"/>
      <c r="CH321" s="138">
        <f t="shared" si="136"/>
        <v>0</v>
      </c>
      <c r="CI321" s="160"/>
      <c r="CJ321" s="146"/>
      <c r="CK321" s="146"/>
      <c r="CL321" s="146"/>
      <c r="CM321" s="146"/>
      <c r="CN321" s="138">
        <f t="shared" si="121"/>
        <v>0</v>
      </c>
      <c r="CO321" s="172"/>
      <c r="CP321" s="137"/>
      <c r="CQ321" s="137"/>
      <c r="CR321" s="137"/>
      <c r="CS321" s="137"/>
      <c r="CT321" s="138">
        <f t="shared" si="141"/>
        <v>0</v>
      </c>
      <c r="CU321" s="160"/>
      <c r="CV321" s="146"/>
      <c r="CW321" s="146"/>
      <c r="CX321" s="146"/>
      <c r="CY321" s="146"/>
      <c r="CZ321" s="138">
        <f t="shared" si="122"/>
        <v>0</v>
      </c>
      <c r="DA321" s="172">
        <f t="shared" si="123"/>
        <v>0</v>
      </c>
      <c r="DB321" s="137">
        <f t="shared" si="124"/>
        <v>0</v>
      </c>
      <c r="DC321" s="137">
        <f t="shared" si="125"/>
        <v>0</v>
      </c>
      <c r="DD321" s="137">
        <f t="shared" si="126"/>
        <v>0</v>
      </c>
      <c r="DE321" s="137">
        <f t="shared" si="127"/>
        <v>59200</v>
      </c>
      <c r="DF321" s="173">
        <f t="shared" si="128"/>
        <v>59200</v>
      </c>
      <c r="DG321" s="172">
        <f t="shared" si="129"/>
        <v>0</v>
      </c>
      <c r="DH321" s="137">
        <f t="shared" si="130"/>
        <v>0</v>
      </c>
      <c r="DI321" s="137">
        <f t="shared" si="131"/>
        <v>0</v>
      </c>
      <c r="DJ321" s="137">
        <f t="shared" si="132"/>
        <v>0</v>
      </c>
      <c r="DK321" s="137">
        <f t="shared" si="133"/>
        <v>0</v>
      </c>
      <c r="DL321" s="173">
        <f t="shared" si="143"/>
        <v>0</v>
      </c>
      <c r="DM321" s="140"/>
      <c r="DN321" s="220"/>
      <c r="DO321" s="220"/>
      <c r="DP321" s="220"/>
      <c r="DQ321" s="140"/>
      <c r="DR321" s="141"/>
      <c r="DS321" s="142"/>
      <c r="DT321" s="146"/>
      <c r="DU321" s="142"/>
      <c r="DV321" s="144"/>
      <c r="DW321" s="145"/>
      <c r="DX321" s="142"/>
      <c r="DY321" s="144"/>
      <c r="EA321" s="172"/>
      <c r="EB321" s="137"/>
      <c r="EC321" s="137"/>
      <c r="ED321" s="512"/>
      <c r="EE321" s="513"/>
      <c r="EG321" s="495"/>
      <c r="EH321" s="76"/>
      <c r="EI321" s="466"/>
      <c r="EJ321" s="76"/>
      <c r="EK321" s="500"/>
      <c r="EL321" s="81"/>
      <c r="EM321" s="76"/>
      <c r="EN321" s="76"/>
      <c r="EO321" s="76"/>
      <c r="EP321" s="496"/>
      <c r="EQ321" s="81"/>
      <c r="ER321" s="76"/>
      <c r="ES321" s="76"/>
      <c r="ET321" s="76"/>
      <c r="EU321" s="496"/>
    </row>
    <row r="322" spans="1:151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42"/>
        <v>0</v>
      </c>
      <c r="O322" s="366"/>
      <c r="P322" s="174"/>
      <c r="Q322" s="174"/>
      <c r="R322" s="174"/>
      <c r="S322" s="174"/>
      <c r="T322" s="367">
        <f t="shared" si="134"/>
        <v>0</v>
      </c>
      <c r="U322" s="172"/>
      <c r="V322" s="137"/>
      <c r="W322" s="137"/>
      <c r="X322" s="137"/>
      <c r="Y322" s="137"/>
      <c r="Z322" s="138">
        <f t="shared" si="137"/>
        <v>0</v>
      </c>
      <c r="AA322" s="160"/>
      <c r="AB322" s="146"/>
      <c r="AC322" s="146"/>
      <c r="AD322" s="146"/>
      <c r="AE322" s="146"/>
      <c r="AF322" s="138">
        <f t="shared" si="138"/>
        <v>0</v>
      </c>
      <c r="AG322" s="160"/>
      <c r="AH322" s="146"/>
      <c r="AI322" s="146"/>
      <c r="AJ322" s="146"/>
      <c r="AK322" s="146"/>
      <c r="AL322" s="138">
        <f t="shared" ref="AL322:AL385" si="144">SUM(AG322:AK322)</f>
        <v>0</v>
      </c>
      <c r="AM322" s="160"/>
      <c r="AN322" s="146"/>
      <c r="AO322" s="146"/>
      <c r="AP322" s="146"/>
      <c r="AQ322" s="146"/>
      <c r="AR322" s="138">
        <f t="shared" ref="AR322:AR385" si="145">SUM(AM322:AQ322)</f>
        <v>0</v>
      </c>
      <c r="AS322" s="205"/>
      <c r="AT322" s="146"/>
      <c r="AU322" s="146"/>
      <c r="AV322" s="146"/>
      <c r="AW322" s="146"/>
      <c r="AX322" s="138">
        <f t="shared" si="135"/>
        <v>0</v>
      </c>
      <c r="AY322" s="160"/>
      <c r="AZ322" s="146"/>
      <c r="BA322" s="146"/>
      <c r="BB322" s="146"/>
      <c r="BC322" s="146"/>
      <c r="BD322" s="138">
        <f t="shared" ref="BD322:BD385" si="146">SUM(AY322:BC322)</f>
        <v>0</v>
      </c>
      <c r="BE322" s="160"/>
      <c r="BF322" s="146"/>
      <c r="BG322" s="146"/>
      <c r="BH322" s="146"/>
      <c r="BI322" s="146"/>
      <c r="BJ322" s="138">
        <f t="shared" si="139"/>
        <v>0</v>
      </c>
      <c r="BK322" s="160"/>
      <c r="BL322" s="146"/>
      <c r="BM322" s="146"/>
      <c r="BN322" s="146"/>
      <c r="BO322" s="146"/>
      <c r="BP322" s="138">
        <f t="shared" ref="BP322:BP385" si="147">SUM(BK322:BO322)</f>
        <v>0</v>
      </c>
      <c r="BQ322" s="160"/>
      <c r="BR322" s="146"/>
      <c r="BS322" s="146"/>
      <c r="BT322" s="146"/>
      <c r="BU322" s="146"/>
      <c r="BV322" s="138">
        <f t="shared" si="140"/>
        <v>0</v>
      </c>
      <c r="BW322" s="160"/>
      <c r="BX322" s="146"/>
      <c r="BY322" s="146"/>
      <c r="BZ322" s="146"/>
      <c r="CA322" s="146"/>
      <c r="CB322" s="138">
        <f t="shared" ref="CB322:CB385" si="148">SUM(BW322:CA322)</f>
        <v>0</v>
      </c>
      <c r="CC322" s="160"/>
      <c r="CD322" s="146"/>
      <c r="CE322" s="146"/>
      <c r="CF322" s="146"/>
      <c r="CG322" s="146"/>
      <c r="CH322" s="138">
        <f t="shared" si="136"/>
        <v>0</v>
      </c>
      <c r="CI322" s="160"/>
      <c r="CJ322" s="146"/>
      <c r="CK322" s="146"/>
      <c r="CL322" s="146"/>
      <c r="CM322" s="146"/>
      <c r="CN322" s="138">
        <f t="shared" ref="CN322:CN385" si="149">SUM(CI322:CM322)</f>
        <v>0</v>
      </c>
      <c r="CO322" s="172"/>
      <c r="CP322" s="137"/>
      <c r="CQ322" s="137"/>
      <c r="CR322" s="137"/>
      <c r="CS322" s="137"/>
      <c r="CT322" s="138">
        <f t="shared" si="141"/>
        <v>0</v>
      </c>
      <c r="CU322" s="160"/>
      <c r="CV322" s="146"/>
      <c r="CW322" s="146"/>
      <c r="CX322" s="146"/>
      <c r="CY322" s="146"/>
      <c r="CZ322" s="138">
        <f t="shared" ref="CZ322:CZ385" si="150">SUM(CU322:CY322)</f>
        <v>0</v>
      </c>
      <c r="DA322" s="172">
        <f t="shared" ref="DA322:DA385" si="151">I322+U322+AG322+AS322+BE322+BQ322+CC322+CO322</f>
        <v>0</v>
      </c>
      <c r="DB322" s="137">
        <f t="shared" ref="DB322:DB385" si="152">J322+V322+AH322+AT322+BF322+BR322+CD322+CP322</f>
        <v>0</v>
      </c>
      <c r="DC322" s="137">
        <f t="shared" ref="DC322:DC385" si="153">K322+W322+AI322+AU322+BG322+BS322+CE322+CQ322</f>
        <v>0</v>
      </c>
      <c r="DD322" s="137">
        <f t="shared" ref="DD322:DD385" si="154">L322+X322+AJ322+AV322+BH322+BT322+CF322+CR322</f>
        <v>0</v>
      </c>
      <c r="DE322" s="137">
        <f t="shared" ref="DE322:DE385" si="155">M322+Y322+AK322+AW322+BI322+BU322+CG322+CS322</f>
        <v>0</v>
      </c>
      <c r="DF322" s="173">
        <f t="shared" ref="DF322:DF385" si="156">SUM(DA322:DE322)</f>
        <v>0</v>
      </c>
      <c r="DG322" s="172">
        <f t="shared" ref="DG322:DG385" si="157">O322+AA322+AM322+AY322+BK322+BW322+CI322+CU322</f>
        <v>0</v>
      </c>
      <c r="DH322" s="137">
        <f t="shared" ref="DH322:DH385" si="158">P322+AB322+AN322+AZ322+BL322+BX322+CJ322+CV322</f>
        <v>0</v>
      </c>
      <c r="DI322" s="137">
        <f t="shared" ref="DI322:DI385" si="159">Q322+AC322+AO322+BA322+BM322+BY322+CK322+CW322</f>
        <v>0</v>
      </c>
      <c r="DJ322" s="137">
        <f t="shared" ref="DJ322:DJ385" si="160">R322+AD322+AP322+BB322+BN322+BZ322+CL322+CX322</f>
        <v>0</v>
      </c>
      <c r="DK322" s="137">
        <f t="shared" ref="DK322:DK385" si="161">S322+AE322+AQ322+BC322+BO322+CA322+CM322+CY322</f>
        <v>0</v>
      </c>
      <c r="DL322" s="173">
        <f t="shared" si="143"/>
        <v>0</v>
      </c>
      <c r="DM322" s="140"/>
      <c r="DN322" s="220"/>
      <c r="DO322" s="220"/>
      <c r="DP322" s="220"/>
      <c r="DQ322" s="140"/>
      <c r="DR322" s="141"/>
      <c r="DS322" s="142"/>
      <c r="DT322" s="146"/>
      <c r="DU322" s="142"/>
      <c r="DV322" s="144"/>
      <c r="DW322" s="145"/>
      <c r="DX322" s="142"/>
      <c r="DY322" s="144"/>
      <c r="EA322" s="172"/>
      <c r="EB322" s="137"/>
      <c r="EC322" s="137"/>
      <c r="ED322" s="512"/>
      <c r="EE322" s="513"/>
      <c r="EG322" s="495"/>
      <c r="EH322" s="76"/>
      <c r="EI322" s="466"/>
      <c r="EJ322" s="76"/>
      <c r="EK322" s="500"/>
      <c r="EL322" s="81"/>
      <c r="EM322" s="76"/>
      <c r="EN322" s="76"/>
      <c r="EO322" s="76"/>
      <c r="EP322" s="496"/>
      <c r="EQ322" s="81"/>
      <c r="ER322" s="76"/>
      <c r="ES322" s="76"/>
      <c r="ET322" s="76"/>
      <c r="EU322" s="496"/>
    </row>
    <row r="323" spans="1:151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42"/>
        <v>67600</v>
      </c>
      <c r="O323" s="366"/>
      <c r="P323" s="174"/>
      <c r="Q323" s="174"/>
      <c r="R323" s="174"/>
      <c r="S323" s="174"/>
      <c r="T323" s="367">
        <f t="shared" ref="T323:T386" si="162">SUM(O323:S323)</f>
        <v>0</v>
      </c>
      <c r="U323" s="172"/>
      <c r="V323" s="137"/>
      <c r="W323" s="137"/>
      <c r="X323" s="137"/>
      <c r="Y323" s="137"/>
      <c r="Z323" s="138">
        <f t="shared" si="137"/>
        <v>0</v>
      </c>
      <c r="AA323" s="160"/>
      <c r="AB323" s="146"/>
      <c r="AC323" s="146"/>
      <c r="AD323" s="146"/>
      <c r="AE323" s="146"/>
      <c r="AF323" s="138">
        <f t="shared" si="138"/>
        <v>0</v>
      </c>
      <c r="AG323" s="160"/>
      <c r="AH323" s="146"/>
      <c r="AI323" s="146"/>
      <c r="AJ323" s="146"/>
      <c r="AK323" s="146"/>
      <c r="AL323" s="138">
        <f t="shared" si="144"/>
        <v>0</v>
      </c>
      <c r="AM323" s="160"/>
      <c r="AN323" s="146"/>
      <c r="AO323" s="146"/>
      <c r="AP323" s="146"/>
      <c r="AQ323" s="146"/>
      <c r="AR323" s="138">
        <f t="shared" si="145"/>
        <v>0</v>
      </c>
      <c r="AS323" s="205"/>
      <c r="AT323" s="146"/>
      <c r="AU323" s="146"/>
      <c r="AV323" s="146"/>
      <c r="AW323" s="146">
        <v>59000</v>
      </c>
      <c r="AX323" s="138">
        <f t="shared" ref="AX323:AX386" si="163">SUM(AS323:AW323)</f>
        <v>59000</v>
      </c>
      <c r="AY323" s="160"/>
      <c r="AZ323" s="146"/>
      <c r="BA323" s="146"/>
      <c r="BB323" s="146"/>
      <c r="BC323" s="146"/>
      <c r="BD323" s="138">
        <f t="shared" si="146"/>
        <v>0</v>
      </c>
      <c r="BE323" s="160"/>
      <c r="BF323" s="146"/>
      <c r="BG323" s="146"/>
      <c r="BH323" s="146"/>
      <c r="BI323" s="146"/>
      <c r="BJ323" s="138">
        <f t="shared" si="139"/>
        <v>0</v>
      </c>
      <c r="BK323" s="160"/>
      <c r="BL323" s="146"/>
      <c r="BM323" s="146"/>
      <c r="BN323" s="146"/>
      <c r="BO323" s="146"/>
      <c r="BP323" s="138">
        <f t="shared" si="147"/>
        <v>0</v>
      </c>
      <c r="BQ323" s="160"/>
      <c r="BR323" s="146"/>
      <c r="BS323" s="146"/>
      <c r="BT323" s="146"/>
      <c r="BU323" s="146"/>
      <c r="BV323" s="138">
        <f t="shared" si="140"/>
        <v>0</v>
      </c>
      <c r="BW323" s="160"/>
      <c r="BX323" s="146"/>
      <c r="BY323" s="146"/>
      <c r="BZ323" s="146"/>
      <c r="CA323" s="146"/>
      <c r="CB323" s="138">
        <f t="shared" si="148"/>
        <v>0</v>
      </c>
      <c r="CC323" s="160"/>
      <c r="CD323" s="146"/>
      <c r="CE323" s="146"/>
      <c r="CF323" s="146"/>
      <c r="CG323" s="146"/>
      <c r="CH323" s="138">
        <f t="shared" si="136"/>
        <v>0</v>
      </c>
      <c r="CI323" s="160"/>
      <c r="CJ323" s="146"/>
      <c r="CK323" s="146"/>
      <c r="CL323" s="146"/>
      <c r="CM323" s="146"/>
      <c r="CN323" s="138">
        <f t="shared" si="149"/>
        <v>0</v>
      </c>
      <c r="CO323" s="172"/>
      <c r="CP323" s="137"/>
      <c r="CQ323" s="137"/>
      <c r="CR323" s="137"/>
      <c r="CS323" s="137"/>
      <c r="CT323" s="138">
        <f t="shared" si="141"/>
        <v>0</v>
      </c>
      <c r="CU323" s="160"/>
      <c r="CV323" s="146"/>
      <c r="CW323" s="146"/>
      <c r="CX323" s="146"/>
      <c r="CY323" s="146"/>
      <c r="CZ323" s="138">
        <f t="shared" si="150"/>
        <v>0</v>
      </c>
      <c r="DA323" s="172">
        <f t="shared" si="151"/>
        <v>0</v>
      </c>
      <c r="DB323" s="137">
        <f t="shared" si="152"/>
        <v>67600</v>
      </c>
      <c r="DC323" s="137">
        <f t="shared" si="153"/>
        <v>0</v>
      </c>
      <c r="DD323" s="137">
        <f t="shared" si="154"/>
        <v>0</v>
      </c>
      <c r="DE323" s="137">
        <f t="shared" si="155"/>
        <v>59000</v>
      </c>
      <c r="DF323" s="173">
        <f t="shared" si="156"/>
        <v>126600</v>
      </c>
      <c r="DG323" s="172">
        <f t="shared" si="157"/>
        <v>0</v>
      </c>
      <c r="DH323" s="137">
        <f t="shared" si="158"/>
        <v>0</v>
      </c>
      <c r="DI323" s="137">
        <f t="shared" si="159"/>
        <v>0</v>
      </c>
      <c r="DJ323" s="137">
        <f t="shared" si="160"/>
        <v>0</v>
      </c>
      <c r="DK323" s="137">
        <f t="shared" si="161"/>
        <v>0</v>
      </c>
      <c r="DL323" s="173">
        <f t="shared" si="143"/>
        <v>0</v>
      </c>
      <c r="DM323" s="140"/>
      <c r="DN323" s="220"/>
      <c r="DO323" s="220"/>
      <c r="DP323" s="220"/>
      <c r="DQ323" s="140"/>
      <c r="DR323" s="141"/>
      <c r="DS323" s="142"/>
      <c r="DT323" s="146"/>
      <c r="DU323" s="142"/>
      <c r="DV323" s="144"/>
      <c r="DW323" s="145"/>
      <c r="DX323" s="142"/>
      <c r="DY323" s="144"/>
      <c r="EA323" s="172"/>
      <c r="EB323" s="137"/>
      <c r="EC323" s="137"/>
      <c r="ED323" s="512"/>
      <c r="EE323" s="513"/>
      <c r="EG323" s="495"/>
      <c r="EH323" s="76"/>
      <c r="EI323" s="466"/>
      <c r="EJ323" s="76"/>
      <c r="EK323" s="500"/>
      <c r="EL323" s="81"/>
      <c r="EM323" s="76"/>
      <c r="EN323" s="76"/>
      <c r="EO323" s="76"/>
      <c r="EP323" s="496"/>
      <c r="EQ323" s="81"/>
      <c r="ER323" s="76"/>
      <c r="ES323" s="76"/>
      <c r="ET323" s="76"/>
      <c r="EU323" s="496"/>
    </row>
    <row r="324" spans="1:151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42"/>
        <v>32175</v>
      </c>
      <c r="O324" s="366"/>
      <c r="P324" s="174"/>
      <c r="Q324" s="174"/>
      <c r="R324" s="174"/>
      <c r="S324" s="174"/>
      <c r="T324" s="367">
        <f t="shared" si="162"/>
        <v>0</v>
      </c>
      <c r="U324" s="172"/>
      <c r="V324" s="137"/>
      <c r="W324" s="137"/>
      <c r="X324" s="137"/>
      <c r="Y324" s="137"/>
      <c r="Z324" s="138">
        <f t="shared" si="137"/>
        <v>0</v>
      </c>
      <c r="AA324" s="160"/>
      <c r="AB324" s="146"/>
      <c r="AC324" s="146"/>
      <c r="AD324" s="146"/>
      <c r="AE324" s="146"/>
      <c r="AF324" s="138">
        <f t="shared" si="138"/>
        <v>0</v>
      </c>
      <c r="AG324" s="160"/>
      <c r="AH324" s="146"/>
      <c r="AI324" s="146"/>
      <c r="AJ324" s="146"/>
      <c r="AK324" s="146">
        <v>48000</v>
      </c>
      <c r="AL324" s="138">
        <f t="shared" si="144"/>
        <v>48000</v>
      </c>
      <c r="AM324" s="160"/>
      <c r="AN324" s="146"/>
      <c r="AO324" s="146"/>
      <c r="AP324" s="146"/>
      <c r="AQ324" s="146"/>
      <c r="AR324" s="138">
        <f t="shared" si="145"/>
        <v>0</v>
      </c>
      <c r="AS324" s="205"/>
      <c r="AT324" s="146"/>
      <c r="AU324" s="146"/>
      <c r="AV324" s="146"/>
      <c r="AW324" s="146">
        <v>144000</v>
      </c>
      <c r="AX324" s="138">
        <f t="shared" si="163"/>
        <v>144000</v>
      </c>
      <c r="AY324" s="160"/>
      <c r="AZ324" s="146"/>
      <c r="BA324" s="146"/>
      <c r="BB324" s="146"/>
      <c r="BC324" s="146"/>
      <c r="BD324" s="138">
        <f t="shared" si="146"/>
        <v>0</v>
      </c>
      <c r="BE324" s="160"/>
      <c r="BF324" s="146"/>
      <c r="BG324" s="146"/>
      <c r="BH324" s="146"/>
      <c r="BI324" s="146"/>
      <c r="BJ324" s="138">
        <f t="shared" si="139"/>
        <v>0</v>
      </c>
      <c r="BK324" s="160"/>
      <c r="BL324" s="146"/>
      <c r="BM324" s="146"/>
      <c r="BN324" s="146"/>
      <c r="BO324" s="146"/>
      <c r="BP324" s="138">
        <f t="shared" si="147"/>
        <v>0</v>
      </c>
      <c r="BQ324" s="160"/>
      <c r="BR324" s="146"/>
      <c r="BS324" s="146"/>
      <c r="BT324" s="146"/>
      <c r="BU324" s="146"/>
      <c r="BV324" s="138">
        <f t="shared" si="140"/>
        <v>0</v>
      </c>
      <c r="BW324" s="160"/>
      <c r="BX324" s="146"/>
      <c r="BY324" s="146"/>
      <c r="BZ324" s="146"/>
      <c r="CA324" s="146"/>
      <c r="CB324" s="138">
        <f t="shared" si="148"/>
        <v>0</v>
      </c>
      <c r="CC324" s="160"/>
      <c r="CD324" s="146"/>
      <c r="CE324" s="146"/>
      <c r="CF324" s="146"/>
      <c r="CG324" s="146"/>
      <c r="CH324" s="138">
        <f t="shared" ref="CH324:CH387" si="164">SUM(CC324:CG324)</f>
        <v>0</v>
      </c>
      <c r="CI324" s="160"/>
      <c r="CJ324" s="146"/>
      <c r="CK324" s="146"/>
      <c r="CL324" s="146"/>
      <c r="CM324" s="146"/>
      <c r="CN324" s="138">
        <f t="shared" si="149"/>
        <v>0</v>
      </c>
      <c r="CO324" s="172"/>
      <c r="CP324" s="137"/>
      <c r="CQ324" s="137"/>
      <c r="CR324" s="137"/>
      <c r="CS324" s="137"/>
      <c r="CT324" s="138">
        <f t="shared" si="141"/>
        <v>0</v>
      </c>
      <c r="CU324" s="160"/>
      <c r="CV324" s="146"/>
      <c r="CW324" s="146"/>
      <c r="CX324" s="146"/>
      <c r="CY324" s="146"/>
      <c r="CZ324" s="138">
        <f t="shared" si="150"/>
        <v>0</v>
      </c>
      <c r="DA324" s="172">
        <f t="shared" si="151"/>
        <v>0</v>
      </c>
      <c r="DB324" s="137">
        <f t="shared" si="152"/>
        <v>32175</v>
      </c>
      <c r="DC324" s="137">
        <f t="shared" si="153"/>
        <v>0</v>
      </c>
      <c r="DD324" s="137">
        <f t="shared" si="154"/>
        <v>0</v>
      </c>
      <c r="DE324" s="137">
        <f t="shared" si="155"/>
        <v>192000</v>
      </c>
      <c r="DF324" s="173">
        <f t="shared" si="156"/>
        <v>224175</v>
      </c>
      <c r="DG324" s="172">
        <f t="shared" si="157"/>
        <v>0</v>
      </c>
      <c r="DH324" s="137">
        <f t="shared" si="158"/>
        <v>0</v>
      </c>
      <c r="DI324" s="137">
        <f t="shared" si="159"/>
        <v>0</v>
      </c>
      <c r="DJ324" s="137">
        <f t="shared" si="160"/>
        <v>0</v>
      </c>
      <c r="DK324" s="137">
        <f t="shared" si="161"/>
        <v>0</v>
      </c>
      <c r="DL324" s="173">
        <f t="shared" si="143"/>
        <v>0</v>
      </c>
      <c r="DM324" s="140"/>
      <c r="DN324" s="220"/>
      <c r="DO324" s="220"/>
      <c r="DP324" s="220"/>
      <c r="DQ324" s="140"/>
      <c r="DR324" s="141"/>
      <c r="DS324" s="142"/>
      <c r="DT324" s="146"/>
      <c r="DU324" s="142"/>
      <c r="DV324" s="144"/>
      <c r="DW324" s="145"/>
      <c r="DX324" s="142"/>
      <c r="DY324" s="144"/>
      <c r="EA324" s="172"/>
      <c r="EB324" s="137"/>
      <c r="EC324" s="137"/>
      <c r="ED324" s="512"/>
      <c r="EE324" s="513"/>
      <c r="EG324" s="495"/>
      <c r="EH324" s="76"/>
      <c r="EI324" s="466"/>
      <c r="EJ324" s="76"/>
      <c r="EK324" s="500"/>
      <c r="EL324" s="81"/>
      <c r="EM324" s="76"/>
      <c r="EN324" s="76"/>
      <c r="EO324" s="76"/>
      <c r="EP324" s="496"/>
      <c r="EQ324" s="81"/>
      <c r="ER324" s="76"/>
      <c r="ES324" s="76"/>
      <c r="ET324" s="76"/>
      <c r="EU324" s="496"/>
    </row>
    <row r="325" spans="1:151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4207</v>
      </c>
      <c r="I325" s="366"/>
      <c r="J325" s="174">
        <v>134875</v>
      </c>
      <c r="K325" s="174"/>
      <c r="L325" s="174"/>
      <c r="M325" s="174"/>
      <c r="N325" s="367">
        <f t="shared" si="142"/>
        <v>134875</v>
      </c>
      <c r="O325" s="366"/>
      <c r="P325" s="174"/>
      <c r="Q325" s="174"/>
      <c r="R325" s="174"/>
      <c r="S325" s="174"/>
      <c r="T325" s="367">
        <f t="shared" si="162"/>
        <v>0</v>
      </c>
      <c r="U325" s="172"/>
      <c r="V325" s="137"/>
      <c r="W325" s="137"/>
      <c r="X325" s="137"/>
      <c r="Y325" s="137"/>
      <c r="Z325" s="138">
        <f t="shared" si="137"/>
        <v>0</v>
      </c>
      <c r="AA325" s="160"/>
      <c r="AB325" s="146"/>
      <c r="AC325" s="146"/>
      <c r="AD325" s="146"/>
      <c r="AE325" s="146"/>
      <c r="AF325" s="138">
        <f t="shared" si="138"/>
        <v>0</v>
      </c>
      <c r="AG325" s="160"/>
      <c r="AH325" s="146"/>
      <c r="AI325" s="146"/>
      <c r="AJ325" s="146"/>
      <c r="AK325" s="146"/>
      <c r="AL325" s="138">
        <f t="shared" si="144"/>
        <v>0</v>
      </c>
      <c r="AM325" s="160"/>
      <c r="AN325" s="146"/>
      <c r="AO325" s="146"/>
      <c r="AP325" s="146"/>
      <c r="AQ325" s="146"/>
      <c r="AR325" s="138">
        <f t="shared" si="145"/>
        <v>0</v>
      </c>
      <c r="AS325" s="205"/>
      <c r="AT325" s="146"/>
      <c r="AU325" s="146"/>
      <c r="AV325" s="146"/>
      <c r="AW325" s="146">
        <v>136000</v>
      </c>
      <c r="AX325" s="138">
        <f t="shared" si="163"/>
        <v>136000</v>
      </c>
      <c r="AY325" s="160"/>
      <c r="AZ325" s="146"/>
      <c r="BA325" s="146"/>
      <c r="BB325" s="146"/>
      <c r="BC325" s="146"/>
      <c r="BD325" s="138">
        <f t="shared" si="146"/>
        <v>0</v>
      </c>
      <c r="BE325" s="160"/>
      <c r="BF325" s="146"/>
      <c r="BG325" s="146"/>
      <c r="BH325" s="146"/>
      <c r="BI325" s="146"/>
      <c r="BJ325" s="138">
        <f t="shared" si="139"/>
        <v>0</v>
      </c>
      <c r="BK325" s="160"/>
      <c r="BL325" s="146"/>
      <c r="BM325" s="146"/>
      <c r="BN325" s="146"/>
      <c r="BO325" s="146"/>
      <c r="BP325" s="138">
        <f t="shared" si="147"/>
        <v>0</v>
      </c>
      <c r="BQ325" s="160"/>
      <c r="BR325" s="146"/>
      <c r="BS325" s="146"/>
      <c r="BT325" s="146"/>
      <c r="BU325" s="146"/>
      <c r="BV325" s="138">
        <f t="shared" si="140"/>
        <v>0</v>
      </c>
      <c r="BW325" s="160"/>
      <c r="BX325" s="146"/>
      <c r="BY325" s="146"/>
      <c r="BZ325" s="146"/>
      <c r="CA325" s="146"/>
      <c r="CB325" s="138">
        <f t="shared" si="148"/>
        <v>0</v>
      </c>
      <c r="CC325" s="160"/>
      <c r="CD325" s="146"/>
      <c r="CE325" s="146"/>
      <c r="CF325" s="146"/>
      <c r="CG325" s="146"/>
      <c r="CH325" s="138">
        <f t="shared" si="164"/>
        <v>0</v>
      </c>
      <c r="CI325" s="160"/>
      <c r="CJ325" s="146"/>
      <c r="CK325" s="146"/>
      <c r="CL325" s="146"/>
      <c r="CM325" s="146"/>
      <c r="CN325" s="138">
        <f t="shared" si="149"/>
        <v>0</v>
      </c>
      <c r="CO325" s="172"/>
      <c r="CP325" s="137"/>
      <c r="CQ325" s="137"/>
      <c r="CR325" s="137"/>
      <c r="CS325" s="137"/>
      <c r="CT325" s="138">
        <f t="shared" si="141"/>
        <v>0</v>
      </c>
      <c r="CU325" s="160"/>
      <c r="CV325" s="146"/>
      <c r="CW325" s="146"/>
      <c r="CX325" s="146"/>
      <c r="CY325" s="146"/>
      <c r="CZ325" s="138">
        <f t="shared" si="150"/>
        <v>0</v>
      </c>
      <c r="DA325" s="172">
        <f t="shared" si="151"/>
        <v>0</v>
      </c>
      <c r="DB325" s="137">
        <f t="shared" si="152"/>
        <v>134875</v>
      </c>
      <c r="DC325" s="137">
        <f t="shared" si="153"/>
        <v>0</v>
      </c>
      <c r="DD325" s="137">
        <f t="shared" si="154"/>
        <v>0</v>
      </c>
      <c r="DE325" s="137">
        <f t="shared" si="155"/>
        <v>136000</v>
      </c>
      <c r="DF325" s="173">
        <f t="shared" si="156"/>
        <v>270875</v>
      </c>
      <c r="DG325" s="172">
        <f t="shared" si="157"/>
        <v>0</v>
      </c>
      <c r="DH325" s="137">
        <f t="shared" si="158"/>
        <v>0</v>
      </c>
      <c r="DI325" s="137">
        <f t="shared" si="159"/>
        <v>0</v>
      </c>
      <c r="DJ325" s="137">
        <f t="shared" si="160"/>
        <v>0</v>
      </c>
      <c r="DK325" s="137">
        <f t="shared" si="161"/>
        <v>0</v>
      </c>
      <c r="DL325" s="173">
        <f t="shared" si="143"/>
        <v>0</v>
      </c>
      <c r="DM325" s="140"/>
      <c r="DN325" s="220"/>
      <c r="DO325" s="220"/>
      <c r="DP325" s="220"/>
      <c r="DQ325" s="140"/>
      <c r="DR325" s="141"/>
      <c r="DS325" s="142"/>
      <c r="DT325" s="146"/>
      <c r="DU325" s="142"/>
      <c r="DV325" s="144"/>
      <c r="DW325" s="145"/>
      <c r="DX325" s="142"/>
      <c r="DY325" s="144"/>
      <c r="EA325" s="172"/>
      <c r="EB325" s="137"/>
      <c r="EC325" s="137"/>
      <c r="ED325" s="512"/>
      <c r="EE325" s="513"/>
      <c r="EG325" s="495"/>
      <c r="EH325" s="76"/>
      <c r="EI325" s="466"/>
      <c r="EJ325" s="76"/>
      <c r="EK325" s="500"/>
      <c r="EL325" s="81"/>
      <c r="EM325" s="76"/>
      <c r="EN325" s="76"/>
      <c r="EO325" s="76"/>
      <c r="EP325" s="496"/>
      <c r="EQ325" s="81"/>
      <c r="ER325" s="76"/>
      <c r="ES325" s="76"/>
      <c r="ET325" s="76"/>
      <c r="EU325" s="496"/>
    </row>
    <row r="326" spans="1:151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42"/>
        <v>128375</v>
      </c>
      <c r="O326" s="366"/>
      <c r="P326" s="174"/>
      <c r="Q326" s="174"/>
      <c r="R326" s="174"/>
      <c r="S326" s="174"/>
      <c r="T326" s="367">
        <f t="shared" si="162"/>
        <v>0</v>
      </c>
      <c r="U326" s="172"/>
      <c r="V326" s="137"/>
      <c r="W326" s="137"/>
      <c r="X326" s="137"/>
      <c r="Y326" s="137"/>
      <c r="Z326" s="138">
        <f t="shared" si="137"/>
        <v>0</v>
      </c>
      <c r="AA326" s="160"/>
      <c r="AB326" s="146"/>
      <c r="AC326" s="146"/>
      <c r="AD326" s="146"/>
      <c r="AE326" s="146"/>
      <c r="AF326" s="138">
        <f t="shared" si="138"/>
        <v>0</v>
      </c>
      <c r="AG326" s="160"/>
      <c r="AH326" s="146"/>
      <c r="AI326" s="146"/>
      <c r="AJ326" s="146"/>
      <c r="AK326" s="146"/>
      <c r="AL326" s="138">
        <f t="shared" si="144"/>
        <v>0</v>
      </c>
      <c r="AM326" s="160"/>
      <c r="AN326" s="146"/>
      <c r="AO326" s="146"/>
      <c r="AP326" s="146"/>
      <c r="AQ326" s="146"/>
      <c r="AR326" s="138">
        <f t="shared" si="145"/>
        <v>0</v>
      </c>
      <c r="AS326" s="205"/>
      <c r="AT326" s="146"/>
      <c r="AU326" s="146"/>
      <c r="AV326" s="146"/>
      <c r="AW326" s="146">
        <v>83000</v>
      </c>
      <c r="AX326" s="138">
        <f t="shared" si="163"/>
        <v>83000</v>
      </c>
      <c r="AY326" s="160"/>
      <c r="AZ326" s="146"/>
      <c r="BA326" s="146"/>
      <c r="BB326" s="146"/>
      <c r="BC326" s="146"/>
      <c r="BD326" s="138">
        <f t="shared" si="146"/>
        <v>0</v>
      </c>
      <c r="BE326" s="160"/>
      <c r="BF326" s="146"/>
      <c r="BG326" s="146"/>
      <c r="BH326" s="146"/>
      <c r="BI326" s="146"/>
      <c r="BJ326" s="138">
        <f t="shared" si="139"/>
        <v>0</v>
      </c>
      <c r="BK326" s="160"/>
      <c r="BL326" s="146"/>
      <c r="BM326" s="146"/>
      <c r="BN326" s="146"/>
      <c r="BO326" s="146"/>
      <c r="BP326" s="138">
        <f t="shared" si="147"/>
        <v>0</v>
      </c>
      <c r="BQ326" s="160"/>
      <c r="BR326" s="146"/>
      <c r="BS326" s="146"/>
      <c r="BT326" s="146"/>
      <c r="BU326" s="146"/>
      <c r="BV326" s="138">
        <f t="shared" si="140"/>
        <v>0</v>
      </c>
      <c r="BW326" s="160"/>
      <c r="BX326" s="146"/>
      <c r="BY326" s="146"/>
      <c r="BZ326" s="146"/>
      <c r="CA326" s="146"/>
      <c r="CB326" s="138">
        <f t="shared" si="148"/>
        <v>0</v>
      </c>
      <c r="CC326" s="160"/>
      <c r="CD326" s="146"/>
      <c r="CE326" s="146"/>
      <c r="CF326" s="146"/>
      <c r="CG326" s="146"/>
      <c r="CH326" s="138">
        <f t="shared" si="164"/>
        <v>0</v>
      </c>
      <c r="CI326" s="160"/>
      <c r="CJ326" s="146"/>
      <c r="CK326" s="146"/>
      <c r="CL326" s="146"/>
      <c r="CM326" s="146"/>
      <c r="CN326" s="138">
        <f t="shared" si="149"/>
        <v>0</v>
      </c>
      <c r="CO326" s="172"/>
      <c r="CP326" s="137"/>
      <c r="CQ326" s="137"/>
      <c r="CR326" s="137"/>
      <c r="CS326" s="137"/>
      <c r="CT326" s="138">
        <f t="shared" si="141"/>
        <v>0</v>
      </c>
      <c r="CU326" s="160"/>
      <c r="CV326" s="146"/>
      <c r="CW326" s="146"/>
      <c r="CX326" s="146"/>
      <c r="CY326" s="146"/>
      <c r="CZ326" s="138">
        <f t="shared" si="150"/>
        <v>0</v>
      </c>
      <c r="DA326" s="172">
        <f t="shared" si="151"/>
        <v>0</v>
      </c>
      <c r="DB326" s="137">
        <f t="shared" si="152"/>
        <v>128375</v>
      </c>
      <c r="DC326" s="137">
        <f t="shared" si="153"/>
        <v>0</v>
      </c>
      <c r="DD326" s="137">
        <f t="shared" si="154"/>
        <v>0</v>
      </c>
      <c r="DE326" s="137">
        <f t="shared" si="155"/>
        <v>83000</v>
      </c>
      <c r="DF326" s="173">
        <f t="shared" si="156"/>
        <v>211375</v>
      </c>
      <c r="DG326" s="172">
        <f t="shared" si="157"/>
        <v>0</v>
      </c>
      <c r="DH326" s="137">
        <f t="shared" si="158"/>
        <v>0</v>
      </c>
      <c r="DI326" s="137">
        <f t="shared" si="159"/>
        <v>0</v>
      </c>
      <c r="DJ326" s="137">
        <f t="shared" si="160"/>
        <v>0</v>
      </c>
      <c r="DK326" s="137">
        <f t="shared" si="161"/>
        <v>0</v>
      </c>
      <c r="DL326" s="173">
        <f t="shared" si="143"/>
        <v>0</v>
      </c>
      <c r="DM326" s="140"/>
      <c r="DN326" s="220"/>
      <c r="DO326" s="220"/>
      <c r="DP326" s="220"/>
      <c r="DQ326" s="140"/>
      <c r="DR326" s="141"/>
      <c r="DS326" s="142"/>
      <c r="DT326" s="146"/>
      <c r="DU326" s="142"/>
      <c r="DV326" s="144"/>
      <c r="DW326" s="145"/>
      <c r="DX326" s="142"/>
      <c r="DY326" s="144"/>
      <c r="EA326" s="172"/>
      <c r="EB326" s="137"/>
      <c r="EC326" s="137"/>
      <c r="ED326" s="512"/>
      <c r="EE326" s="513"/>
      <c r="EG326" s="495"/>
      <c r="EH326" s="76"/>
      <c r="EI326" s="466"/>
      <c r="EJ326" s="76"/>
      <c r="EK326" s="500"/>
      <c r="EL326" s="81"/>
      <c r="EM326" s="76"/>
      <c r="EN326" s="76"/>
      <c r="EO326" s="76"/>
      <c r="EP326" s="496"/>
      <c r="EQ326" s="81"/>
      <c r="ER326" s="76"/>
      <c r="ES326" s="76"/>
      <c r="ET326" s="76"/>
      <c r="EU326" s="496"/>
    </row>
    <row r="327" spans="1:151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42"/>
        <v>0</v>
      </c>
      <c r="O327" s="366"/>
      <c r="P327" s="174"/>
      <c r="Q327" s="174"/>
      <c r="R327" s="174"/>
      <c r="S327" s="174"/>
      <c r="T327" s="367">
        <f t="shared" si="162"/>
        <v>0</v>
      </c>
      <c r="U327" s="172"/>
      <c r="V327" s="137"/>
      <c r="W327" s="137"/>
      <c r="X327" s="137"/>
      <c r="Y327" s="137"/>
      <c r="Z327" s="138">
        <f t="shared" si="137"/>
        <v>0</v>
      </c>
      <c r="AA327" s="160"/>
      <c r="AB327" s="146"/>
      <c r="AC327" s="146"/>
      <c r="AD327" s="146"/>
      <c r="AE327" s="146"/>
      <c r="AF327" s="138">
        <f t="shared" si="138"/>
        <v>0</v>
      </c>
      <c r="AG327" s="160"/>
      <c r="AH327" s="146"/>
      <c r="AI327" s="146"/>
      <c r="AJ327" s="146"/>
      <c r="AK327" s="146"/>
      <c r="AL327" s="138">
        <f t="shared" si="144"/>
        <v>0</v>
      </c>
      <c r="AM327" s="160"/>
      <c r="AN327" s="146"/>
      <c r="AO327" s="146"/>
      <c r="AP327" s="146"/>
      <c r="AQ327" s="146"/>
      <c r="AR327" s="138">
        <f t="shared" si="145"/>
        <v>0</v>
      </c>
      <c r="AS327" s="205"/>
      <c r="AT327" s="146"/>
      <c r="AU327" s="146"/>
      <c r="AV327" s="146"/>
      <c r="AW327" s="146"/>
      <c r="AX327" s="138">
        <f t="shared" si="163"/>
        <v>0</v>
      </c>
      <c r="AY327" s="160"/>
      <c r="AZ327" s="146"/>
      <c r="BA327" s="146"/>
      <c r="BB327" s="146"/>
      <c r="BC327" s="146"/>
      <c r="BD327" s="138">
        <f t="shared" si="146"/>
        <v>0</v>
      </c>
      <c r="BE327" s="160"/>
      <c r="BF327" s="146"/>
      <c r="BG327" s="146"/>
      <c r="BH327" s="146"/>
      <c r="BI327" s="146"/>
      <c r="BJ327" s="138">
        <f t="shared" si="139"/>
        <v>0</v>
      </c>
      <c r="BK327" s="160"/>
      <c r="BL327" s="146"/>
      <c r="BM327" s="146"/>
      <c r="BN327" s="146"/>
      <c r="BO327" s="146"/>
      <c r="BP327" s="138">
        <f t="shared" si="147"/>
        <v>0</v>
      </c>
      <c r="BQ327" s="160"/>
      <c r="BR327" s="146"/>
      <c r="BS327" s="146"/>
      <c r="BT327" s="146"/>
      <c r="BU327" s="146"/>
      <c r="BV327" s="138">
        <f t="shared" si="140"/>
        <v>0</v>
      </c>
      <c r="BW327" s="160"/>
      <c r="BX327" s="146"/>
      <c r="BY327" s="146"/>
      <c r="BZ327" s="146"/>
      <c r="CA327" s="146"/>
      <c r="CB327" s="138">
        <f t="shared" si="148"/>
        <v>0</v>
      </c>
      <c r="CC327" s="160"/>
      <c r="CD327" s="146"/>
      <c r="CE327" s="146"/>
      <c r="CF327" s="146"/>
      <c r="CG327" s="146"/>
      <c r="CH327" s="138">
        <f t="shared" si="164"/>
        <v>0</v>
      </c>
      <c r="CI327" s="160"/>
      <c r="CJ327" s="146"/>
      <c r="CK327" s="146"/>
      <c r="CL327" s="146"/>
      <c r="CM327" s="146"/>
      <c r="CN327" s="138">
        <f t="shared" si="149"/>
        <v>0</v>
      </c>
      <c r="CO327" s="172"/>
      <c r="CP327" s="137"/>
      <c r="CQ327" s="137"/>
      <c r="CR327" s="137"/>
      <c r="CS327" s="137"/>
      <c r="CT327" s="138">
        <f t="shared" si="141"/>
        <v>0</v>
      </c>
      <c r="CU327" s="160"/>
      <c r="CV327" s="146"/>
      <c r="CW327" s="146"/>
      <c r="CX327" s="146"/>
      <c r="CY327" s="146"/>
      <c r="CZ327" s="138">
        <f t="shared" si="150"/>
        <v>0</v>
      </c>
      <c r="DA327" s="172">
        <f t="shared" si="151"/>
        <v>0</v>
      </c>
      <c r="DB327" s="137">
        <f t="shared" si="152"/>
        <v>0</v>
      </c>
      <c r="DC327" s="137">
        <f t="shared" si="153"/>
        <v>0</v>
      </c>
      <c r="DD327" s="137">
        <f t="shared" si="154"/>
        <v>0</v>
      </c>
      <c r="DE327" s="137">
        <f t="shared" si="155"/>
        <v>0</v>
      </c>
      <c r="DF327" s="173">
        <f t="shared" si="156"/>
        <v>0</v>
      </c>
      <c r="DG327" s="172">
        <f t="shared" si="157"/>
        <v>0</v>
      </c>
      <c r="DH327" s="137">
        <f t="shared" si="158"/>
        <v>0</v>
      </c>
      <c r="DI327" s="137">
        <f t="shared" si="159"/>
        <v>0</v>
      </c>
      <c r="DJ327" s="137">
        <f t="shared" si="160"/>
        <v>0</v>
      </c>
      <c r="DK327" s="137">
        <f t="shared" si="161"/>
        <v>0</v>
      </c>
      <c r="DL327" s="173">
        <f t="shared" si="143"/>
        <v>0</v>
      </c>
      <c r="DM327" s="140"/>
      <c r="DN327" s="220"/>
      <c r="DO327" s="220"/>
      <c r="DP327" s="220"/>
      <c r="DQ327" s="140"/>
      <c r="DR327" s="141"/>
      <c r="DS327" s="142"/>
      <c r="DT327" s="146"/>
      <c r="DU327" s="142"/>
      <c r="DV327" s="144"/>
      <c r="DW327" s="145"/>
      <c r="DX327" s="142"/>
      <c r="DY327" s="144"/>
      <c r="EA327" s="172"/>
      <c r="EB327" s="137"/>
      <c r="EC327" s="137"/>
      <c r="ED327" s="512"/>
      <c r="EE327" s="513"/>
      <c r="EG327" s="495"/>
      <c r="EH327" s="76"/>
      <c r="EI327" s="466"/>
      <c r="EJ327" s="76"/>
      <c r="EK327" s="500"/>
      <c r="EL327" s="81"/>
      <c r="EM327" s="76"/>
      <c r="EN327" s="76"/>
      <c r="EO327" s="76"/>
      <c r="EP327" s="496"/>
      <c r="EQ327" s="81"/>
      <c r="ER327" s="76"/>
      <c r="ES327" s="76"/>
      <c r="ET327" s="76"/>
      <c r="EU327" s="496"/>
    </row>
    <row r="328" spans="1:151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42"/>
        <v>23400</v>
      </c>
      <c r="O328" s="366"/>
      <c r="P328" s="174"/>
      <c r="Q328" s="174"/>
      <c r="R328" s="174"/>
      <c r="S328" s="174"/>
      <c r="T328" s="367">
        <f t="shared" si="162"/>
        <v>0</v>
      </c>
      <c r="U328" s="172"/>
      <c r="V328" s="137"/>
      <c r="W328" s="137"/>
      <c r="X328" s="137"/>
      <c r="Y328" s="137">
        <v>16000</v>
      </c>
      <c r="Z328" s="138">
        <f t="shared" ref="Z328:Z391" si="165">SUM(U328:Y328)</f>
        <v>16000</v>
      </c>
      <c r="AA328" s="160"/>
      <c r="AB328" s="146"/>
      <c r="AC328" s="146"/>
      <c r="AD328" s="146"/>
      <c r="AE328" s="146"/>
      <c r="AF328" s="138">
        <f t="shared" ref="AF328:AF391" si="166">SUM(AA328:AE328)</f>
        <v>0</v>
      </c>
      <c r="AG328" s="160"/>
      <c r="AH328" s="146"/>
      <c r="AI328" s="146"/>
      <c r="AJ328" s="146"/>
      <c r="AK328" s="146">
        <v>34000</v>
      </c>
      <c r="AL328" s="138">
        <f t="shared" si="144"/>
        <v>34000</v>
      </c>
      <c r="AM328" s="160"/>
      <c r="AN328" s="146"/>
      <c r="AO328" s="146"/>
      <c r="AP328" s="146"/>
      <c r="AQ328" s="146"/>
      <c r="AR328" s="138">
        <f t="shared" si="145"/>
        <v>0</v>
      </c>
      <c r="AS328" s="205"/>
      <c r="AT328" s="146"/>
      <c r="AU328" s="146"/>
      <c r="AV328" s="146"/>
      <c r="AW328" s="146">
        <v>22000</v>
      </c>
      <c r="AX328" s="138">
        <f t="shared" si="163"/>
        <v>22000</v>
      </c>
      <c r="AY328" s="160"/>
      <c r="AZ328" s="146"/>
      <c r="BA328" s="146"/>
      <c r="BB328" s="146"/>
      <c r="BC328" s="146"/>
      <c r="BD328" s="138">
        <f t="shared" si="146"/>
        <v>0</v>
      </c>
      <c r="BE328" s="160"/>
      <c r="BF328" s="146"/>
      <c r="BG328" s="146"/>
      <c r="BH328" s="146"/>
      <c r="BI328" s="146"/>
      <c r="BJ328" s="138">
        <f t="shared" ref="BJ328:BJ391" si="167">SUM(BE328:BI328)</f>
        <v>0</v>
      </c>
      <c r="BK328" s="160"/>
      <c r="BL328" s="146"/>
      <c r="BM328" s="146"/>
      <c r="BN328" s="146"/>
      <c r="BO328" s="146"/>
      <c r="BP328" s="138">
        <f t="shared" si="147"/>
        <v>0</v>
      </c>
      <c r="BQ328" s="160"/>
      <c r="BR328" s="146"/>
      <c r="BS328" s="146"/>
      <c r="BT328" s="146"/>
      <c r="BU328" s="146"/>
      <c r="BV328" s="138">
        <f t="shared" ref="BV328:BV391" si="168">SUM(BQ328:BU328)</f>
        <v>0</v>
      </c>
      <c r="BW328" s="160"/>
      <c r="BX328" s="146"/>
      <c r="BY328" s="146"/>
      <c r="BZ328" s="146"/>
      <c r="CA328" s="146"/>
      <c r="CB328" s="138">
        <f t="shared" si="148"/>
        <v>0</v>
      </c>
      <c r="CC328" s="160"/>
      <c r="CD328" s="146"/>
      <c r="CE328" s="146"/>
      <c r="CF328" s="146"/>
      <c r="CG328" s="146"/>
      <c r="CH328" s="138">
        <f t="shared" si="164"/>
        <v>0</v>
      </c>
      <c r="CI328" s="160"/>
      <c r="CJ328" s="146"/>
      <c r="CK328" s="146"/>
      <c r="CL328" s="146"/>
      <c r="CM328" s="146"/>
      <c r="CN328" s="138">
        <f t="shared" si="149"/>
        <v>0</v>
      </c>
      <c r="CO328" s="172"/>
      <c r="CP328" s="137"/>
      <c r="CQ328" s="137"/>
      <c r="CR328" s="137"/>
      <c r="CS328" s="137"/>
      <c r="CT328" s="138">
        <f t="shared" ref="CT328:CT391" si="169">SUM(CO328:CS328)</f>
        <v>0</v>
      </c>
      <c r="CU328" s="160"/>
      <c r="CV328" s="146"/>
      <c r="CW328" s="146"/>
      <c r="CX328" s="146"/>
      <c r="CY328" s="146"/>
      <c r="CZ328" s="138">
        <f t="shared" si="150"/>
        <v>0</v>
      </c>
      <c r="DA328" s="172">
        <f t="shared" si="151"/>
        <v>0</v>
      </c>
      <c r="DB328" s="137">
        <f t="shared" si="152"/>
        <v>23400</v>
      </c>
      <c r="DC328" s="137">
        <f t="shared" si="153"/>
        <v>0</v>
      </c>
      <c r="DD328" s="137">
        <f t="shared" si="154"/>
        <v>0</v>
      </c>
      <c r="DE328" s="137">
        <f t="shared" si="155"/>
        <v>72000</v>
      </c>
      <c r="DF328" s="173">
        <f t="shared" si="156"/>
        <v>95400</v>
      </c>
      <c r="DG328" s="172">
        <f t="shared" si="157"/>
        <v>0</v>
      </c>
      <c r="DH328" s="137">
        <f t="shared" si="158"/>
        <v>0</v>
      </c>
      <c r="DI328" s="137">
        <f t="shared" si="159"/>
        <v>0</v>
      </c>
      <c r="DJ328" s="137">
        <f t="shared" si="160"/>
        <v>0</v>
      </c>
      <c r="DK328" s="137">
        <f t="shared" si="161"/>
        <v>0</v>
      </c>
      <c r="DL328" s="173">
        <f t="shared" si="143"/>
        <v>0</v>
      </c>
      <c r="DM328" s="140"/>
      <c r="DN328" s="220"/>
      <c r="DO328" s="220"/>
      <c r="DP328" s="220"/>
      <c r="DQ328" s="140"/>
      <c r="DR328" s="141"/>
      <c r="DS328" s="142"/>
      <c r="DT328" s="146"/>
      <c r="DU328" s="142"/>
      <c r="DV328" s="144"/>
      <c r="DW328" s="145"/>
      <c r="DX328" s="142"/>
      <c r="DY328" s="144"/>
      <c r="EA328" s="172"/>
      <c r="EB328" s="137"/>
      <c r="EC328" s="137"/>
      <c r="ED328" s="512"/>
      <c r="EE328" s="513"/>
      <c r="EG328" s="495"/>
      <c r="EH328" s="76"/>
      <c r="EI328" s="466"/>
      <c r="EJ328" s="76"/>
      <c r="EK328" s="500"/>
      <c r="EL328" s="81"/>
      <c r="EM328" s="76"/>
      <c r="EN328" s="76"/>
      <c r="EO328" s="76"/>
      <c r="EP328" s="496"/>
      <c r="EQ328" s="81"/>
      <c r="ER328" s="76"/>
      <c r="ES328" s="76"/>
      <c r="ET328" s="76"/>
      <c r="EU328" s="496"/>
    </row>
    <row r="329" spans="1:151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70">SUM(I329:M329)</f>
        <v>3250</v>
      </c>
      <c r="O329" s="366"/>
      <c r="P329" s="174"/>
      <c r="Q329" s="174"/>
      <c r="R329" s="174"/>
      <c r="S329" s="174"/>
      <c r="T329" s="367">
        <f t="shared" si="162"/>
        <v>0</v>
      </c>
      <c r="U329" s="172"/>
      <c r="V329" s="137"/>
      <c r="W329" s="137"/>
      <c r="X329" s="137"/>
      <c r="Y329" s="137">
        <v>16000</v>
      </c>
      <c r="Z329" s="138">
        <f t="shared" si="165"/>
        <v>16000</v>
      </c>
      <c r="AA329" s="160"/>
      <c r="AB329" s="146"/>
      <c r="AC329" s="146"/>
      <c r="AD329" s="146"/>
      <c r="AE329" s="146"/>
      <c r="AF329" s="138">
        <f t="shared" si="166"/>
        <v>0</v>
      </c>
      <c r="AG329" s="160"/>
      <c r="AH329" s="146"/>
      <c r="AI329" s="146"/>
      <c r="AJ329" s="146"/>
      <c r="AK329" s="146"/>
      <c r="AL329" s="138">
        <f t="shared" si="144"/>
        <v>0</v>
      </c>
      <c r="AM329" s="160"/>
      <c r="AN329" s="146"/>
      <c r="AO329" s="146"/>
      <c r="AP329" s="146"/>
      <c r="AQ329" s="146"/>
      <c r="AR329" s="138">
        <f t="shared" si="145"/>
        <v>0</v>
      </c>
      <c r="AS329" s="205"/>
      <c r="AT329" s="146"/>
      <c r="AU329" s="146"/>
      <c r="AV329" s="146"/>
      <c r="AW329" s="146">
        <v>10000</v>
      </c>
      <c r="AX329" s="138">
        <f t="shared" si="163"/>
        <v>10000</v>
      </c>
      <c r="AY329" s="160"/>
      <c r="AZ329" s="146"/>
      <c r="BA329" s="146"/>
      <c r="BB329" s="146"/>
      <c r="BC329" s="146"/>
      <c r="BD329" s="138">
        <f t="shared" si="146"/>
        <v>0</v>
      </c>
      <c r="BE329" s="160"/>
      <c r="BF329" s="146"/>
      <c r="BG329" s="146"/>
      <c r="BH329" s="146"/>
      <c r="BI329" s="146"/>
      <c r="BJ329" s="138">
        <f t="shared" si="167"/>
        <v>0</v>
      </c>
      <c r="BK329" s="160"/>
      <c r="BL329" s="146"/>
      <c r="BM329" s="146"/>
      <c r="BN329" s="146"/>
      <c r="BO329" s="146"/>
      <c r="BP329" s="138">
        <f t="shared" si="147"/>
        <v>0</v>
      </c>
      <c r="BQ329" s="160"/>
      <c r="BR329" s="146"/>
      <c r="BS329" s="146"/>
      <c r="BT329" s="146"/>
      <c r="BU329" s="146"/>
      <c r="BV329" s="138">
        <f t="shared" si="168"/>
        <v>0</v>
      </c>
      <c r="BW329" s="160"/>
      <c r="BX329" s="146"/>
      <c r="BY329" s="146"/>
      <c r="BZ329" s="146"/>
      <c r="CA329" s="146"/>
      <c r="CB329" s="138">
        <f t="shared" si="148"/>
        <v>0</v>
      </c>
      <c r="CC329" s="160"/>
      <c r="CD329" s="146"/>
      <c r="CE329" s="146"/>
      <c r="CF329" s="146"/>
      <c r="CG329" s="146"/>
      <c r="CH329" s="138">
        <f t="shared" si="164"/>
        <v>0</v>
      </c>
      <c r="CI329" s="160"/>
      <c r="CJ329" s="146"/>
      <c r="CK329" s="146"/>
      <c r="CL329" s="146"/>
      <c r="CM329" s="146"/>
      <c r="CN329" s="138">
        <f t="shared" si="149"/>
        <v>0</v>
      </c>
      <c r="CO329" s="172"/>
      <c r="CP329" s="137"/>
      <c r="CQ329" s="137"/>
      <c r="CR329" s="137"/>
      <c r="CS329" s="137"/>
      <c r="CT329" s="138">
        <f t="shared" si="169"/>
        <v>0</v>
      </c>
      <c r="CU329" s="160"/>
      <c r="CV329" s="146"/>
      <c r="CW329" s="146"/>
      <c r="CX329" s="146"/>
      <c r="CY329" s="146"/>
      <c r="CZ329" s="138">
        <f t="shared" si="150"/>
        <v>0</v>
      </c>
      <c r="DA329" s="172">
        <f t="shared" si="151"/>
        <v>0</v>
      </c>
      <c r="DB329" s="137">
        <f t="shared" si="152"/>
        <v>3250</v>
      </c>
      <c r="DC329" s="137">
        <f t="shared" si="153"/>
        <v>0</v>
      </c>
      <c r="DD329" s="137">
        <f t="shared" si="154"/>
        <v>0</v>
      </c>
      <c r="DE329" s="137">
        <f t="shared" si="155"/>
        <v>26000</v>
      </c>
      <c r="DF329" s="173">
        <f t="shared" si="156"/>
        <v>29250</v>
      </c>
      <c r="DG329" s="172">
        <f t="shared" si="157"/>
        <v>0</v>
      </c>
      <c r="DH329" s="137">
        <f t="shared" si="158"/>
        <v>0</v>
      </c>
      <c r="DI329" s="137">
        <f t="shared" si="159"/>
        <v>0</v>
      </c>
      <c r="DJ329" s="137">
        <f t="shared" si="160"/>
        <v>0</v>
      </c>
      <c r="DK329" s="137">
        <f t="shared" si="161"/>
        <v>0</v>
      </c>
      <c r="DL329" s="173">
        <f t="shared" ref="DL329:DL392" si="171">SUM(DG329:DK329)</f>
        <v>0</v>
      </c>
      <c r="DM329" s="140"/>
      <c r="DN329" s="220"/>
      <c r="DO329" s="220"/>
      <c r="DP329" s="220"/>
      <c r="DQ329" s="140"/>
      <c r="DR329" s="141"/>
      <c r="DS329" s="142"/>
      <c r="DT329" s="146"/>
      <c r="DU329" s="142"/>
      <c r="DV329" s="144"/>
      <c r="DW329" s="145">
        <v>47610</v>
      </c>
      <c r="DX329" s="142" t="s">
        <v>4814</v>
      </c>
      <c r="DY329" s="144">
        <v>44613</v>
      </c>
      <c r="EA329" s="172"/>
      <c r="EB329" s="137"/>
      <c r="EC329" s="137"/>
      <c r="ED329" s="512"/>
      <c r="EE329" s="513"/>
      <c r="EG329" s="495"/>
      <c r="EH329" s="76"/>
      <c r="EI329" s="466"/>
      <c r="EJ329" s="76"/>
      <c r="EK329" s="500"/>
      <c r="EL329" s="81"/>
      <c r="EM329" s="76"/>
      <c r="EN329" s="76"/>
      <c r="EO329" s="76"/>
      <c r="EP329" s="496"/>
      <c r="EQ329" s="81"/>
      <c r="ER329" s="76"/>
      <c r="ES329" s="76"/>
      <c r="ET329" s="76"/>
      <c r="EU329" s="496"/>
    </row>
    <row r="330" spans="1:151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70"/>
        <v>25025</v>
      </c>
      <c r="O330" s="366"/>
      <c r="P330" s="174"/>
      <c r="Q330" s="174"/>
      <c r="R330" s="174"/>
      <c r="S330" s="174"/>
      <c r="T330" s="367">
        <f t="shared" si="162"/>
        <v>0</v>
      </c>
      <c r="U330" s="172"/>
      <c r="V330" s="137"/>
      <c r="W330" s="137"/>
      <c r="X330" s="137"/>
      <c r="Y330" s="137">
        <v>24000</v>
      </c>
      <c r="Z330" s="138">
        <f t="shared" si="165"/>
        <v>24000</v>
      </c>
      <c r="AA330" s="160"/>
      <c r="AB330" s="146"/>
      <c r="AC330" s="146"/>
      <c r="AD330" s="146"/>
      <c r="AE330" s="146"/>
      <c r="AF330" s="138">
        <f t="shared" si="166"/>
        <v>0</v>
      </c>
      <c r="AG330" s="160"/>
      <c r="AH330" s="146"/>
      <c r="AI330" s="146"/>
      <c r="AJ330" s="146"/>
      <c r="AK330" s="146">
        <v>95000</v>
      </c>
      <c r="AL330" s="138">
        <f t="shared" si="144"/>
        <v>95000</v>
      </c>
      <c r="AM330" s="160"/>
      <c r="AN330" s="146"/>
      <c r="AO330" s="146"/>
      <c r="AP330" s="146"/>
      <c r="AQ330" s="146"/>
      <c r="AR330" s="138">
        <f t="shared" si="145"/>
        <v>0</v>
      </c>
      <c r="AS330" s="205"/>
      <c r="AT330" s="146"/>
      <c r="AU330" s="146"/>
      <c r="AV330" s="146"/>
      <c r="AW330" s="146">
        <v>42000</v>
      </c>
      <c r="AX330" s="138">
        <f t="shared" si="163"/>
        <v>42000</v>
      </c>
      <c r="AY330" s="160"/>
      <c r="AZ330" s="146"/>
      <c r="BA330" s="146"/>
      <c r="BB330" s="146"/>
      <c r="BC330" s="146"/>
      <c r="BD330" s="138">
        <f t="shared" si="146"/>
        <v>0</v>
      </c>
      <c r="BE330" s="160"/>
      <c r="BF330" s="146"/>
      <c r="BG330" s="146"/>
      <c r="BH330" s="146"/>
      <c r="BI330" s="146"/>
      <c r="BJ330" s="138">
        <f t="shared" si="167"/>
        <v>0</v>
      </c>
      <c r="BK330" s="160"/>
      <c r="BL330" s="146"/>
      <c r="BM330" s="146"/>
      <c r="BN330" s="146"/>
      <c r="BO330" s="146"/>
      <c r="BP330" s="138">
        <f t="shared" si="147"/>
        <v>0</v>
      </c>
      <c r="BQ330" s="160"/>
      <c r="BR330" s="146"/>
      <c r="BS330" s="146"/>
      <c r="BT330" s="146"/>
      <c r="BU330" s="146"/>
      <c r="BV330" s="138">
        <f t="shared" si="168"/>
        <v>0</v>
      </c>
      <c r="BW330" s="160"/>
      <c r="BX330" s="146"/>
      <c r="BY330" s="146"/>
      <c r="BZ330" s="146"/>
      <c r="CA330" s="146"/>
      <c r="CB330" s="138">
        <f t="shared" si="148"/>
        <v>0</v>
      </c>
      <c r="CC330" s="160"/>
      <c r="CD330" s="146"/>
      <c r="CE330" s="146"/>
      <c r="CF330" s="146"/>
      <c r="CG330" s="146"/>
      <c r="CH330" s="138">
        <f t="shared" si="164"/>
        <v>0</v>
      </c>
      <c r="CI330" s="160"/>
      <c r="CJ330" s="146"/>
      <c r="CK330" s="146"/>
      <c r="CL330" s="146"/>
      <c r="CM330" s="146"/>
      <c r="CN330" s="138">
        <f t="shared" si="149"/>
        <v>0</v>
      </c>
      <c r="CO330" s="172"/>
      <c r="CP330" s="137"/>
      <c r="CQ330" s="137"/>
      <c r="CR330" s="137"/>
      <c r="CS330" s="137"/>
      <c r="CT330" s="138">
        <f t="shared" si="169"/>
        <v>0</v>
      </c>
      <c r="CU330" s="160"/>
      <c r="CV330" s="146"/>
      <c r="CW330" s="146"/>
      <c r="CX330" s="146"/>
      <c r="CY330" s="146"/>
      <c r="CZ330" s="138">
        <f t="shared" si="150"/>
        <v>0</v>
      </c>
      <c r="DA330" s="172">
        <f t="shared" si="151"/>
        <v>0</v>
      </c>
      <c r="DB330" s="137">
        <f t="shared" si="152"/>
        <v>25025</v>
      </c>
      <c r="DC330" s="137">
        <f t="shared" si="153"/>
        <v>0</v>
      </c>
      <c r="DD330" s="137">
        <f t="shared" si="154"/>
        <v>0</v>
      </c>
      <c r="DE330" s="137">
        <f t="shared" si="155"/>
        <v>161000</v>
      </c>
      <c r="DF330" s="173">
        <f t="shared" si="156"/>
        <v>186025</v>
      </c>
      <c r="DG330" s="172">
        <f t="shared" si="157"/>
        <v>0</v>
      </c>
      <c r="DH330" s="137">
        <f t="shared" si="158"/>
        <v>0</v>
      </c>
      <c r="DI330" s="137">
        <f t="shared" si="159"/>
        <v>0</v>
      </c>
      <c r="DJ330" s="137">
        <f t="shared" si="160"/>
        <v>0</v>
      </c>
      <c r="DK330" s="137">
        <f t="shared" si="161"/>
        <v>0</v>
      </c>
      <c r="DL330" s="173">
        <f t="shared" si="171"/>
        <v>0</v>
      </c>
      <c r="DM330" s="140"/>
      <c r="DN330" s="220"/>
      <c r="DO330" s="220"/>
      <c r="DP330" s="220"/>
      <c r="DQ330" s="140"/>
      <c r="DR330" s="141"/>
      <c r="DS330" s="142"/>
      <c r="DT330" s="146"/>
      <c r="DU330" s="142"/>
      <c r="DV330" s="144"/>
      <c r="DW330" s="145"/>
      <c r="DX330" s="142"/>
      <c r="DY330" s="144"/>
      <c r="EA330" s="172"/>
      <c r="EB330" s="137"/>
      <c r="EC330" s="137"/>
      <c r="ED330" s="512"/>
      <c r="EE330" s="513"/>
      <c r="EG330" s="495"/>
      <c r="EH330" s="76"/>
      <c r="EI330" s="466"/>
      <c r="EJ330" s="76"/>
      <c r="EK330" s="500"/>
      <c r="EL330" s="81"/>
      <c r="EM330" s="76"/>
      <c r="EN330" s="76"/>
      <c r="EO330" s="76"/>
      <c r="EP330" s="496"/>
      <c r="EQ330" s="81"/>
      <c r="ER330" s="76"/>
      <c r="ES330" s="76"/>
      <c r="ET330" s="76"/>
      <c r="EU330" s="496"/>
    </row>
    <row r="331" spans="1:151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70"/>
        <v>18200</v>
      </c>
      <c r="O331" s="366"/>
      <c r="P331" s="174"/>
      <c r="Q331" s="174"/>
      <c r="R331" s="174"/>
      <c r="S331" s="174"/>
      <c r="T331" s="367">
        <f t="shared" si="162"/>
        <v>0</v>
      </c>
      <c r="U331" s="172"/>
      <c r="V331" s="137"/>
      <c r="W331" s="137"/>
      <c r="X331" s="137"/>
      <c r="Y331" s="137">
        <v>23200</v>
      </c>
      <c r="Z331" s="138">
        <f t="shared" si="165"/>
        <v>23200</v>
      </c>
      <c r="AA331" s="160"/>
      <c r="AB331" s="146"/>
      <c r="AC331" s="146"/>
      <c r="AD331" s="146"/>
      <c r="AE331" s="146"/>
      <c r="AF331" s="138">
        <f t="shared" si="166"/>
        <v>0</v>
      </c>
      <c r="AG331" s="160"/>
      <c r="AH331" s="146"/>
      <c r="AI331" s="146"/>
      <c r="AJ331" s="146"/>
      <c r="AK331" s="146">
        <v>35000</v>
      </c>
      <c r="AL331" s="138">
        <f t="shared" si="144"/>
        <v>35000</v>
      </c>
      <c r="AM331" s="160"/>
      <c r="AN331" s="146"/>
      <c r="AO331" s="146"/>
      <c r="AP331" s="146"/>
      <c r="AQ331" s="146"/>
      <c r="AR331" s="138">
        <f t="shared" si="145"/>
        <v>0</v>
      </c>
      <c r="AS331" s="205"/>
      <c r="AT331" s="146"/>
      <c r="AU331" s="146"/>
      <c r="AV331" s="146"/>
      <c r="AW331" s="146">
        <v>19000</v>
      </c>
      <c r="AX331" s="138">
        <f t="shared" si="163"/>
        <v>19000</v>
      </c>
      <c r="AY331" s="160"/>
      <c r="AZ331" s="146"/>
      <c r="BA331" s="146"/>
      <c r="BB331" s="146"/>
      <c r="BC331" s="146"/>
      <c r="BD331" s="138">
        <f t="shared" si="146"/>
        <v>0</v>
      </c>
      <c r="BE331" s="160"/>
      <c r="BF331" s="146"/>
      <c r="BG331" s="146"/>
      <c r="BH331" s="146"/>
      <c r="BI331" s="146"/>
      <c r="BJ331" s="138">
        <f t="shared" si="167"/>
        <v>0</v>
      </c>
      <c r="BK331" s="160"/>
      <c r="BL331" s="146"/>
      <c r="BM331" s="146"/>
      <c r="BN331" s="146"/>
      <c r="BO331" s="146"/>
      <c r="BP331" s="138">
        <f t="shared" si="147"/>
        <v>0</v>
      </c>
      <c r="BQ331" s="160"/>
      <c r="BR331" s="146"/>
      <c r="BS331" s="146"/>
      <c r="BT331" s="146"/>
      <c r="BU331" s="146"/>
      <c r="BV331" s="138">
        <f t="shared" si="168"/>
        <v>0</v>
      </c>
      <c r="BW331" s="160"/>
      <c r="BX331" s="146"/>
      <c r="BY331" s="146"/>
      <c r="BZ331" s="146"/>
      <c r="CA331" s="146"/>
      <c r="CB331" s="138">
        <f t="shared" si="148"/>
        <v>0</v>
      </c>
      <c r="CC331" s="160"/>
      <c r="CD331" s="146"/>
      <c r="CE331" s="146"/>
      <c r="CF331" s="146"/>
      <c r="CG331" s="146"/>
      <c r="CH331" s="138">
        <f t="shared" si="164"/>
        <v>0</v>
      </c>
      <c r="CI331" s="160"/>
      <c r="CJ331" s="146"/>
      <c r="CK331" s="146"/>
      <c r="CL331" s="146"/>
      <c r="CM331" s="146"/>
      <c r="CN331" s="138">
        <f t="shared" si="149"/>
        <v>0</v>
      </c>
      <c r="CO331" s="172"/>
      <c r="CP331" s="137"/>
      <c r="CQ331" s="137"/>
      <c r="CR331" s="137"/>
      <c r="CS331" s="137"/>
      <c r="CT331" s="138">
        <f t="shared" si="169"/>
        <v>0</v>
      </c>
      <c r="CU331" s="160"/>
      <c r="CV331" s="146"/>
      <c r="CW331" s="146"/>
      <c r="CX331" s="146"/>
      <c r="CY331" s="146"/>
      <c r="CZ331" s="138">
        <f t="shared" si="150"/>
        <v>0</v>
      </c>
      <c r="DA331" s="172">
        <f t="shared" si="151"/>
        <v>0</v>
      </c>
      <c r="DB331" s="137">
        <f t="shared" si="152"/>
        <v>18200</v>
      </c>
      <c r="DC331" s="137">
        <f t="shared" si="153"/>
        <v>0</v>
      </c>
      <c r="DD331" s="137">
        <f t="shared" si="154"/>
        <v>0</v>
      </c>
      <c r="DE331" s="137">
        <f t="shared" si="155"/>
        <v>77200</v>
      </c>
      <c r="DF331" s="173">
        <f t="shared" si="156"/>
        <v>95400</v>
      </c>
      <c r="DG331" s="172">
        <f t="shared" si="157"/>
        <v>0</v>
      </c>
      <c r="DH331" s="137">
        <f t="shared" si="158"/>
        <v>0</v>
      </c>
      <c r="DI331" s="137">
        <f t="shared" si="159"/>
        <v>0</v>
      </c>
      <c r="DJ331" s="137">
        <f t="shared" si="160"/>
        <v>0</v>
      </c>
      <c r="DK331" s="137">
        <f t="shared" si="161"/>
        <v>0</v>
      </c>
      <c r="DL331" s="173">
        <f t="shared" si="171"/>
        <v>0</v>
      </c>
      <c r="DM331" s="140"/>
      <c r="DN331" s="220"/>
      <c r="DO331" s="220"/>
      <c r="DP331" s="220"/>
      <c r="DQ331" s="140"/>
      <c r="DR331" s="141"/>
      <c r="DS331" s="142"/>
      <c r="DT331" s="146"/>
      <c r="DU331" s="142"/>
      <c r="DV331" s="144"/>
      <c r="DW331" s="145"/>
      <c r="DX331" s="142"/>
      <c r="DY331" s="144"/>
      <c r="EA331" s="172"/>
      <c r="EB331" s="137"/>
      <c r="EC331" s="137"/>
      <c r="ED331" s="512"/>
      <c r="EE331" s="513"/>
      <c r="EG331" s="495"/>
      <c r="EH331" s="76"/>
      <c r="EI331" s="466"/>
      <c r="EJ331" s="76"/>
      <c r="EK331" s="500"/>
      <c r="EL331" s="81"/>
      <c r="EM331" s="76"/>
      <c r="EN331" s="76"/>
      <c r="EO331" s="76"/>
      <c r="EP331" s="496"/>
      <c r="EQ331" s="81"/>
      <c r="ER331" s="76"/>
      <c r="ES331" s="76"/>
      <c r="ET331" s="76"/>
      <c r="EU331" s="496"/>
    </row>
    <row r="332" spans="1:151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4235</v>
      </c>
      <c r="I332" s="366"/>
      <c r="J332" s="174">
        <v>11700</v>
      </c>
      <c r="K332" s="174"/>
      <c r="L332" s="174"/>
      <c r="M332" s="174"/>
      <c r="N332" s="367">
        <f t="shared" si="170"/>
        <v>11700</v>
      </c>
      <c r="O332" s="366"/>
      <c r="P332" s="174"/>
      <c r="Q332" s="174"/>
      <c r="R332" s="174"/>
      <c r="S332" s="174"/>
      <c r="T332" s="367">
        <f t="shared" si="162"/>
        <v>0</v>
      </c>
      <c r="U332" s="172"/>
      <c r="V332" s="137"/>
      <c r="W332" s="137"/>
      <c r="X332" s="137"/>
      <c r="Y332" s="137">
        <v>16000</v>
      </c>
      <c r="Z332" s="138">
        <f t="shared" si="165"/>
        <v>16000</v>
      </c>
      <c r="AA332" s="160"/>
      <c r="AB332" s="146"/>
      <c r="AC332" s="146"/>
      <c r="AD332" s="146"/>
      <c r="AE332" s="146"/>
      <c r="AF332" s="138">
        <f t="shared" si="166"/>
        <v>0</v>
      </c>
      <c r="AG332" s="160"/>
      <c r="AH332" s="146"/>
      <c r="AI332" s="146"/>
      <c r="AJ332" s="146"/>
      <c r="AK332" s="146"/>
      <c r="AL332" s="138">
        <f t="shared" si="144"/>
        <v>0</v>
      </c>
      <c r="AM332" s="160"/>
      <c r="AN332" s="146"/>
      <c r="AO332" s="146"/>
      <c r="AP332" s="146"/>
      <c r="AQ332" s="146"/>
      <c r="AR332" s="138">
        <f t="shared" si="145"/>
        <v>0</v>
      </c>
      <c r="AS332" s="205"/>
      <c r="AT332" s="146"/>
      <c r="AU332" s="146"/>
      <c r="AV332" s="146"/>
      <c r="AW332" s="146">
        <v>13000</v>
      </c>
      <c r="AX332" s="138">
        <f t="shared" si="163"/>
        <v>13000</v>
      </c>
      <c r="AY332" s="160"/>
      <c r="AZ332" s="146"/>
      <c r="BA332" s="146"/>
      <c r="BB332" s="146"/>
      <c r="BC332" s="146"/>
      <c r="BD332" s="138">
        <f t="shared" si="146"/>
        <v>0</v>
      </c>
      <c r="BE332" s="160"/>
      <c r="BF332" s="146"/>
      <c r="BG332" s="146"/>
      <c r="BH332" s="146"/>
      <c r="BI332" s="146"/>
      <c r="BJ332" s="138">
        <f t="shared" si="167"/>
        <v>0</v>
      </c>
      <c r="BK332" s="160"/>
      <c r="BL332" s="146"/>
      <c r="BM332" s="146"/>
      <c r="BN332" s="146"/>
      <c r="BO332" s="146"/>
      <c r="BP332" s="138">
        <f t="shared" si="147"/>
        <v>0</v>
      </c>
      <c r="BQ332" s="160"/>
      <c r="BR332" s="146"/>
      <c r="BS332" s="146"/>
      <c r="BT332" s="146"/>
      <c r="BU332" s="146"/>
      <c r="BV332" s="138">
        <f t="shared" si="168"/>
        <v>0</v>
      </c>
      <c r="BW332" s="160"/>
      <c r="BX332" s="146"/>
      <c r="BY332" s="146"/>
      <c r="BZ332" s="146"/>
      <c r="CA332" s="146"/>
      <c r="CB332" s="138">
        <f t="shared" si="148"/>
        <v>0</v>
      </c>
      <c r="CC332" s="160"/>
      <c r="CD332" s="146"/>
      <c r="CE332" s="146"/>
      <c r="CF332" s="146"/>
      <c r="CG332" s="146"/>
      <c r="CH332" s="138">
        <f t="shared" si="164"/>
        <v>0</v>
      </c>
      <c r="CI332" s="160"/>
      <c r="CJ332" s="146"/>
      <c r="CK332" s="146"/>
      <c r="CL332" s="146"/>
      <c r="CM332" s="146"/>
      <c r="CN332" s="138">
        <f t="shared" si="149"/>
        <v>0</v>
      </c>
      <c r="CO332" s="172"/>
      <c r="CP332" s="137"/>
      <c r="CQ332" s="137"/>
      <c r="CR332" s="137"/>
      <c r="CS332" s="137"/>
      <c r="CT332" s="138">
        <f t="shared" si="169"/>
        <v>0</v>
      </c>
      <c r="CU332" s="160"/>
      <c r="CV332" s="146"/>
      <c r="CW332" s="146"/>
      <c r="CX332" s="146"/>
      <c r="CY332" s="146"/>
      <c r="CZ332" s="138">
        <f t="shared" si="150"/>
        <v>0</v>
      </c>
      <c r="DA332" s="172">
        <f t="shared" si="151"/>
        <v>0</v>
      </c>
      <c r="DB332" s="137">
        <f t="shared" si="152"/>
        <v>11700</v>
      </c>
      <c r="DC332" s="137">
        <f t="shared" si="153"/>
        <v>0</v>
      </c>
      <c r="DD332" s="137">
        <f t="shared" si="154"/>
        <v>0</v>
      </c>
      <c r="DE332" s="137">
        <f t="shared" si="155"/>
        <v>29000</v>
      </c>
      <c r="DF332" s="173">
        <f t="shared" si="156"/>
        <v>40700</v>
      </c>
      <c r="DG332" s="172">
        <f t="shared" si="157"/>
        <v>0</v>
      </c>
      <c r="DH332" s="137">
        <f t="shared" si="158"/>
        <v>0</v>
      </c>
      <c r="DI332" s="137">
        <f t="shared" si="159"/>
        <v>0</v>
      </c>
      <c r="DJ332" s="137">
        <f t="shared" si="160"/>
        <v>0</v>
      </c>
      <c r="DK332" s="137">
        <f t="shared" si="161"/>
        <v>0</v>
      </c>
      <c r="DL332" s="173">
        <f t="shared" si="171"/>
        <v>0</v>
      </c>
      <c r="DM332" s="140"/>
      <c r="DN332" s="220"/>
      <c r="DO332" s="220"/>
      <c r="DP332" s="220"/>
      <c r="DQ332" s="140"/>
      <c r="DR332" s="141"/>
      <c r="DS332" s="142"/>
      <c r="DT332" s="146"/>
      <c r="DU332" s="142"/>
      <c r="DV332" s="144"/>
      <c r="DW332" s="145"/>
      <c r="DX332" s="142"/>
      <c r="DY332" s="144"/>
      <c r="EA332" s="172"/>
      <c r="EB332" s="137"/>
      <c r="EC332" s="137"/>
      <c r="ED332" s="512"/>
      <c r="EE332" s="513"/>
      <c r="EG332" s="495"/>
      <c r="EH332" s="76"/>
      <c r="EI332" s="466"/>
      <c r="EJ332" s="76"/>
      <c r="EK332" s="500"/>
      <c r="EL332" s="81"/>
      <c r="EM332" s="76"/>
      <c r="EN332" s="76"/>
      <c r="EO332" s="76"/>
      <c r="EP332" s="496"/>
      <c r="EQ332" s="81"/>
      <c r="ER332" s="76"/>
      <c r="ES332" s="76"/>
      <c r="ET332" s="76"/>
      <c r="EU332" s="496"/>
    </row>
    <row r="333" spans="1:151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70"/>
        <v>0</v>
      </c>
      <c r="O333" s="366"/>
      <c r="P333" s="174"/>
      <c r="Q333" s="174"/>
      <c r="R333" s="174"/>
      <c r="S333" s="174"/>
      <c r="T333" s="367">
        <f t="shared" si="162"/>
        <v>0</v>
      </c>
      <c r="U333" s="172"/>
      <c r="V333" s="137"/>
      <c r="W333" s="137"/>
      <c r="X333" s="137"/>
      <c r="Y333" s="137">
        <v>43200</v>
      </c>
      <c r="Z333" s="138">
        <f t="shared" si="165"/>
        <v>43200</v>
      </c>
      <c r="AA333" s="160"/>
      <c r="AB333" s="146"/>
      <c r="AC333" s="146"/>
      <c r="AD333" s="146"/>
      <c r="AE333" s="146"/>
      <c r="AF333" s="138">
        <f t="shared" si="166"/>
        <v>0</v>
      </c>
      <c r="AG333" s="160"/>
      <c r="AH333" s="146"/>
      <c r="AI333" s="146"/>
      <c r="AJ333" s="146"/>
      <c r="AK333" s="146"/>
      <c r="AL333" s="138">
        <f t="shared" si="144"/>
        <v>0</v>
      </c>
      <c r="AM333" s="160"/>
      <c r="AN333" s="146"/>
      <c r="AO333" s="146"/>
      <c r="AP333" s="146"/>
      <c r="AQ333" s="146"/>
      <c r="AR333" s="138">
        <f t="shared" si="145"/>
        <v>0</v>
      </c>
      <c r="AS333" s="205"/>
      <c r="AT333" s="146"/>
      <c r="AU333" s="146"/>
      <c r="AV333" s="146"/>
      <c r="AW333" s="146"/>
      <c r="AX333" s="138">
        <f t="shared" si="163"/>
        <v>0</v>
      </c>
      <c r="AY333" s="160"/>
      <c r="AZ333" s="146"/>
      <c r="BA333" s="146"/>
      <c r="BB333" s="146"/>
      <c r="BC333" s="146"/>
      <c r="BD333" s="138">
        <f t="shared" si="146"/>
        <v>0</v>
      </c>
      <c r="BE333" s="160"/>
      <c r="BF333" s="146"/>
      <c r="BG333" s="146"/>
      <c r="BH333" s="146"/>
      <c r="BI333" s="146"/>
      <c r="BJ333" s="138">
        <f t="shared" si="167"/>
        <v>0</v>
      </c>
      <c r="BK333" s="160"/>
      <c r="BL333" s="146"/>
      <c r="BM333" s="146"/>
      <c r="BN333" s="146"/>
      <c r="BO333" s="146"/>
      <c r="BP333" s="138">
        <f t="shared" si="147"/>
        <v>0</v>
      </c>
      <c r="BQ333" s="160"/>
      <c r="BR333" s="146"/>
      <c r="BS333" s="146"/>
      <c r="BT333" s="146"/>
      <c r="BU333" s="146"/>
      <c r="BV333" s="138">
        <f t="shared" si="168"/>
        <v>0</v>
      </c>
      <c r="BW333" s="160"/>
      <c r="BX333" s="146"/>
      <c r="BY333" s="146"/>
      <c r="BZ333" s="146"/>
      <c r="CA333" s="146"/>
      <c r="CB333" s="138">
        <f t="shared" si="148"/>
        <v>0</v>
      </c>
      <c r="CC333" s="160"/>
      <c r="CD333" s="146"/>
      <c r="CE333" s="146"/>
      <c r="CF333" s="146"/>
      <c r="CG333" s="146"/>
      <c r="CH333" s="138">
        <f t="shared" si="164"/>
        <v>0</v>
      </c>
      <c r="CI333" s="160"/>
      <c r="CJ333" s="146"/>
      <c r="CK333" s="146"/>
      <c r="CL333" s="146"/>
      <c r="CM333" s="146"/>
      <c r="CN333" s="138">
        <f t="shared" si="149"/>
        <v>0</v>
      </c>
      <c r="CO333" s="172"/>
      <c r="CP333" s="137"/>
      <c r="CQ333" s="137"/>
      <c r="CR333" s="137"/>
      <c r="CS333" s="137"/>
      <c r="CT333" s="138">
        <f t="shared" si="169"/>
        <v>0</v>
      </c>
      <c r="CU333" s="160"/>
      <c r="CV333" s="146"/>
      <c r="CW333" s="146"/>
      <c r="CX333" s="146"/>
      <c r="CY333" s="146"/>
      <c r="CZ333" s="138">
        <f t="shared" si="150"/>
        <v>0</v>
      </c>
      <c r="DA333" s="172">
        <f t="shared" si="151"/>
        <v>0</v>
      </c>
      <c r="DB333" s="137">
        <f t="shared" si="152"/>
        <v>0</v>
      </c>
      <c r="DC333" s="137">
        <f t="shared" si="153"/>
        <v>0</v>
      </c>
      <c r="DD333" s="137">
        <f t="shared" si="154"/>
        <v>0</v>
      </c>
      <c r="DE333" s="137">
        <f t="shared" si="155"/>
        <v>43200</v>
      </c>
      <c r="DF333" s="173">
        <f t="shared" si="156"/>
        <v>43200</v>
      </c>
      <c r="DG333" s="172">
        <f t="shared" si="157"/>
        <v>0</v>
      </c>
      <c r="DH333" s="137">
        <f t="shared" si="158"/>
        <v>0</v>
      </c>
      <c r="DI333" s="137">
        <f t="shared" si="159"/>
        <v>0</v>
      </c>
      <c r="DJ333" s="137">
        <f t="shared" si="160"/>
        <v>0</v>
      </c>
      <c r="DK333" s="137">
        <f t="shared" si="161"/>
        <v>0</v>
      </c>
      <c r="DL333" s="173">
        <f t="shared" si="171"/>
        <v>0</v>
      </c>
      <c r="DM333" s="140"/>
      <c r="DN333" s="220"/>
      <c r="DO333" s="220"/>
      <c r="DP333" s="220"/>
      <c r="DQ333" s="140"/>
      <c r="DR333" s="141"/>
      <c r="DS333" s="142"/>
      <c r="DT333" s="146"/>
      <c r="DU333" s="142"/>
      <c r="DV333" s="144"/>
      <c r="DW333" s="145"/>
      <c r="DX333" s="142"/>
      <c r="DY333" s="144"/>
      <c r="EA333" s="172"/>
      <c r="EB333" s="137"/>
      <c r="EC333" s="137"/>
      <c r="ED333" s="512"/>
      <c r="EE333" s="513"/>
      <c r="EG333" s="495"/>
      <c r="EH333" s="76"/>
      <c r="EI333" s="466"/>
      <c r="EJ333" s="76"/>
      <c r="EK333" s="500"/>
      <c r="EL333" s="81"/>
      <c r="EM333" s="76"/>
      <c r="EN333" s="76"/>
      <c r="EO333" s="76"/>
      <c r="EP333" s="496"/>
      <c r="EQ333" s="81"/>
      <c r="ER333" s="76"/>
      <c r="ES333" s="76"/>
      <c r="ET333" s="76"/>
      <c r="EU333" s="496"/>
    </row>
    <row r="334" spans="1:151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70"/>
        <v>3900</v>
      </c>
      <c r="O334" s="366"/>
      <c r="P334" s="174"/>
      <c r="Q334" s="174"/>
      <c r="R334" s="174"/>
      <c r="S334" s="174"/>
      <c r="T334" s="367">
        <f t="shared" si="162"/>
        <v>0</v>
      </c>
      <c r="U334" s="172"/>
      <c r="V334" s="137"/>
      <c r="W334" s="137"/>
      <c r="X334" s="137"/>
      <c r="Y334" s="137"/>
      <c r="Z334" s="138">
        <f t="shared" si="165"/>
        <v>0</v>
      </c>
      <c r="AA334" s="160"/>
      <c r="AB334" s="146"/>
      <c r="AC334" s="146"/>
      <c r="AD334" s="146"/>
      <c r="AE334" s="146"/>
      <c r="AF334" s="138">
        <f t="shared" si="166"/>
        <v>0</v>
      </c>
      <c r="AG334" s="160"/>
      <c r="AH334" s="146"/>
      <c r="AI334" s="146"/>
      <c r="AJ334" s="146"/>
      <c r="AK334" s="146">
        <v>64000</v>
      </c>
      <c r="AL334" s="138">
        <f t="shared" si="144"/>
        <v>64000</v>
      </c>
      <c r="AM334" s="160"/>
      <c r="AN334" s="146"/>
      <c r="AO334" s="146"/>
      <c r="AP334" s="146"/>
      <c r="AQ334" s="146"/>
      <c r="AR334" s="138">
        <f t="shared" si="145"/>
        <v>0</v>
      </c>
      <c r="AS334" s="205"/>
      <c r="AT334" s="146"/>
      <c r="AU334" s="146"/>
      <c r="AV334" s="146"/>
      <c r="AW334" s="146">
        <v>29000</v>
      </c>
      <c r="AX334" s="138">
        <f t="shared" si="163"/>
        <v>29000</v>
      </c>
      <c r="AY334" s="160"/>
      <c r="AZ334" s="146"/>
      <c r="BA334" s="146"/>
      <c r="BB334" s="146"/>
      <c r="BC334" s="146"/>
      <c r="BD334" s="138">
        <f t="shared" si="146"/>
        <v>0</v>
      </c>
      <c r="BE334" s="160"/>
      <c r="BF334" s="146"/>
      <c r="BG334" s="146"/>
      <c r="BH334" s="146"/>
      <c r="BI334" s="146"/>
      <c r="BJ334" s="138">
        <f t="shared" si="167"/>
        <v>0</v>
      </c>
      <c r="BK334" s="160"/>
      <c r="BL334" s="146"/>
      <c r="BM334" s="146"/>
      <c r="BN334" s="146"/>
      <c r="BO334" s="146"/>
      <c r="BP334" s="138">
        <f t="shared" si="147"/>
        <v>0</v>
      </c>
      <c r="BQ334" s="160"/>
      <c r="BR334" s="146"/>
      <c r="BS334" s="146"/>
      <c r="BT334" s="146"/>
      <c r="BU334" s="146"/>
      <c r="BV334" s="138">
        <f t="shared" si="168"/>
        <v>0</v>
      </c>
      <c r="BW334" s="160"/>
      <c r="BX334" s="146"/>
      <c r="BY334" s="146"/>
      <c r="BZ334" s="146"/>
      <c r="CA334" s="146"/>
      <c r="CB334" s="138">
        <f t="shared" si="148"/>
        <v>0</v>
      </c>
      <c r="CC334" s="160"/>
      <c r="CD334" s="146"/>
      <c r="CE334" s="146"/>
      <c r="CF334" s="146"/>
      <c r="CG334" s="146"/>
      <c r="CH334" s="138">
        <f t="shared" si="164"/>
        <v>0</v>
      </c>
      <c r="CI334" s="160"/>
      <c r="CJ334" s="146"/>
      <c r="CK334" s="146"/>
      <c r="CL334" s="146"/>
      <c r="CM334" s="146"/>
      <c r="CN334" s="138">
        <f t="shared" si="149"/>
        <v>0</v>
      </c>
      <c r="CO334" s="172"/>
      <c r="CP334" s="137"/>
      <c r="CQ334" s="137"/>
      <c r="CR334" s="137"/>
      <c r="CS334" s="137"/>
      <c r="CT334" s="138">
        <f t="shared" si="169"/>
        <v>0</v>
      </c>
      <c r="CU334" s="160"/>
      <c r="CV334" s="146"/>
      <c r="CW334" s="146"/>
      <c r="CX334" s="146"/>
      <c r="CY334" s="146"/>
      <c r="CZ334" s="138">
        <f t="shared" si="150"/>
        <v>0</v>
      </c>
      <c r="DA334" s="172">
        <f t="shared" si="151"/>
        <v>0</v>
      </c>
      <c r="DB334" s="137">
        <f t="shared" si="152"/>
        <v>3900</v>
      </c>
      <c r="DC334" s="137">
        <f t="shared" si="153"/>
        <v>0</v>
      </c>
      <c r="DD334" s="137">
        <f t="shared" si="154"/>
        <v>0</v>
      </c>
      <c r="DE334" s="137">
        <f t="shared" si="155"/>
        <v>93000</v>
      </c>
      <c r="DF334" s="173">
        <f t="shared" si="156"/>
        <v>96900</v>
      </c>
      <c r="DG334" s="172">
        <f t="shared" si="157"/>
        <v>0</v>
      </c>
      <c r="DH334" s="137">
        <f t="shared" si="158"/>
        <v>0</v>
      </c>
      <c r="DI334" s="137">
        <f t="shared" si="159"/>
        <v>0</v>
      </c>
      <c r="DJ334" s="137">
        <f t="shared" si="160"/>
        <v>0</v>
      </c>
      <c r="DK334" s="137">
        <f t="shared" si="161"/>
        <v>0</v>
      </c>
      <c r="DL334" s="173">
        <f t="shared" si="171"/>
        <v>0</v>
      </c>
      <c r="DM334" s="140"/>
      <c r="DN334" s="220"/>
      <c r="DO334" s="220"/>
      <c r="DP334" s="220"/>
      <c r="DQ334" s="140"/>
      <c r="DR334" s="141"/>
      <c r="DS334" s="142"/>
      <c r="DT334" s="146"/>
      <c r="DU334" s="142"/>
      <c r="DV334" s="144"/>
      <c r="DW334" s="145"/>
      <c r="DX334" s="142"/>
      <c r="DY334" s="144"/>
      <c r="EA334" s="172"/>
      <c r="EB334" s="137"/>
      <c r="EC334" s="137"/>
      <c r="ED334" s="512"/>
      <c r="EE334" s="513"/>
      <c r="EG334" s="495"/>
      <c r="EH334" s="76"/>
      <c r="EI334" s="466"/>
      <c r="EJ334" s="76"/>
      <c r="EK334" s="500"/>
      <c r="EL334" s="81"/>
      <c r="EM334" s="76"/>
      <c r="EN334" s="76"/>
      <c r="EO334" s="76"/>
      <c r="EP334" s="496"/>
      <c r="EQ334" s="81"/>
      <c r="ER334" s="76"/>
      <c r="ES334" s="76"/>
      <c r="ET334" s="76"/>
      <c r="EU334" s="496"/>
    </row>
    <row r="335" spans="1:151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70"/>
        <v>0</v>
      </c>
      <c r="O335" s="366"/>
      <c r="P335" s="174"/>
      <c r="Q335" s="174"/>
      <c r="R335" s="174"/>
      <c r="S335" s="174"/>
      <c r="T335" s="367">
        <f t="shared" si="162"/>
        <v>0</v>
      </c>
      <c r="U335" s="172"/>
      <c r="V335" s="137"/>
      <c r="W335" s="137"/>
      <c r="X335" s="137"/>
      <c r="Y335" s="137">
        <v>36800</v>
      </c>
      <c r="Z335" s="138">
        <f t="shared" si="165"/>
        <v>36800</v>
      </c>
      <c r="AA335" s="160"/>
      <c r="AB335" s="146"/>
      <c r="AC335" s="146"/>
      <c r="AD335" s="146"/>
      <c r="AE335" s="146"/>
      <c r="AF335" s="138">
        <f t="shared" si="166"/>
        <v>0</v>
      </c>
      <c r="AG335" s="160"/>
      <c r="AH335" s="146"/>
      <c r="AI335" s="146"/>
      <c r="AJ335" s="146"/>
      <c r="AK335" s="146"/>
      <c r="AL335" s="138">
        <f t="shared" si="144"/>
        <v>0</v>
      </c>
      <c r="AM335" s="160"/>
      <c r="AN335" s="146"/>
      <c r="AO335" s="146"/>
      <c r="AP335" s="146"/>
      <c r="AQ335" s="146"/>
      <c r="AR335" s="138">
        <f t="shared" si="145"/>
        <v>0</v>
      </c>
      <c r="AS335" s="205"/>
      <c r="AT335" s="146"/>
      <c r="AU335" s="146"/>
      <c r="AV335" s="146"/>
      <c r="AW335" s="146"/>
      <c r="AX335" s="138">
        <f t="shared" si="163"/>
        <v>0</v>
      </c>
      <c r="AY335" s="160"/>
      <c r="AZ335" s="146"/>
      <c r="BA335" s="146"/>
      <c r="BB335" s="146"/>
      <c r="BC335" s="146"/>
      <c r="BD335" s="138">
        <f t="shared" si="146"/>
        <v>0</v>
      </c>
      <c r="BE335" s="160"/>
      <c r="BF335" s="146"/>
      <c r="BG335" s="146"/>
      <c r="BH335" s="146"/>
      <c r="BI335" s="146"/>
      <c r="BJ335" s="138">
        <f t="shared" si="167"/>
        <v>0</v>
      </c>
      <c r="BK335" s="160"/>
      <c r="BL335" s="146"/>
      <c r="BM335" s="146"/>
      <c r="BN335" s="146"/>
      <c r="BO335" s="146"/>
      <c r="BP335" s="138">
        <f t="shared" si="147"/>
        <v>0</v>
      </c>
      <c r="BQ335" s="160"/>
      <c r="BR335" s="146"/>
      <c r="BS335" s="146"/>
      <c r="BT335" s="146"/>
      <c r="BU335" s="146"/>
      <c r="BV335" s="138">
        <f t="shared" si="168"/>
        <v>0</v>
      </c>
      <c r="BW335" s="160"/>
      <c r="BX335" s="146"/>
      <c r="BY335" s="146"/>
      <c r="BZ335" s="146"/>
      <c r="CA335" s="146"/>
      <c r="CB335" s="138">
        <f t="shared" si="148"/>
        <v>0</v>
      </c>
      <c r="CC335" s="160"/>
      <c r="CD335" s="146"/>
      <c r="CE335" s="146"/>
      <c r="CF335" s="146"/>
      <c r="CG335" s="146"/>
      <c r="CH335" s="138">
        <f t="shared" si="164"/>
        <v>0</v>
      </c>
      <c r="CI335" s="160"/>
      <c r="CJ335" s="146"/>
      <c r="CK335" s="146"/>
      <c r="CL335" s="146"/>
      <c r="CM335" s="146"/>
      <c r="CN335" s="138">
        <f t="shared" si="149"/>
        <v>0</v>
      </c>
      <c r="CO335" s="172"/>
      <c r="CP335" s="137"/>
      <c r="CQ335" s="137"/>
      <c r="CR335" s="137"/>
      <c r="CS335" s="137"/>
      <c r="CT335" s="138">
        <f t="shared" si="169"/>
        <v>0</v>
      </c>
      <c r="CU335" s="160"/>
      <c r="CV335" s="146"/>
      <c r="CW335" s="146"/>
      <c r="CX335" s="146"/>
      <c r="CY335" s="146"/>
      <c r="CZ335" s="138">
        <f t="shared" si="150"/>
        <v>0</v>
      </c>
      <c r="DA335" s="172">
        <f t="shared" si="151"/>
        <v>0</v>
      </c>
      <c r="DB335" s="137">
        <f t="shared" si="152"/>
        <v>0</v>
      </c>
      <c r="DC335" s="137">
        <f t="shared" si="153"/>
        <v>0</v>
      </c>
      <c r="DD335" s="137">
        <f t="shared" si="154"/>
        <v>0</v>
      </c>
      <c r="DE335" s="137">
        <f t="shared" si="155"/>
        <v>36800</v>
      </c>
      <c r="DF335" s="173">
        <f t="shared" si="156"/>
        <v>36800</v>
      </c>
      <c r="DG335" s="172">
        <f t="shared" si="157"/>
        <v>0</v>
      </c>
      <c r="DH335" s="137">
        <f t="shared" si="158"/>
        <v>0</v>
      </c>
      <c r="DI335" s="137">
        <f t="shared" si="159"/>
        <v>0</v>
      </c>
      <c r="DJ335" s="137">
        <f t="shared" si="160"/>
        <v>0</v>
      </c>
      <c r="DK335" s="137">
        <f t="shared" si="161"/>
        <v>0</v>
      </c>
      <c r="DL335" s="173">
        <f t="shared" si="171"/>
        <v>0</v>
      </c>
      <c r="DM335" s="140"/>
      <c r="DN335" s="220"/>
      <c r="DO335" s="220"/>
      <c r="DP335" s="220"/>
      <c r="DQ335" s="140"/>
      <c r="DR335" s="141"/>
      <c r="DS335" s="142"/>
      <c r="DT335" s="146"/>
      <c r="DU335" s="142"/>
      <c r="DV335" s="144"/>
      <c r="DW335" s="145"/>
      <c r="DX335" s="142"/>
      <c r="DY335" s="144"/>
      <c r="EA335" s="172"/>
      <c r="EB335" s="137"/>
      <c r="EC335" s="137"/>
      <c r="ED335" s="512"/>
      <c r="EE335" s="513"/>
      <c r="EG335" s="495"/>
      <c r="EH335" s="76"/>
      <c r="EI335" s="466"/>
      <c r="EJ335" s="76"/>
      <c r="EK335" s="500"/>
      <c r="EL335" s="81"/>
      <c r="EM335" s="76"/>
      <c r="EN335" s="76"/>
      <c r="EO335" s="76"/>
      <c r="EP335" s="496"/>
      <c r="EQ335" s="81"/>
      <c r="ER335" s="76"/>
      <c r="ES335" s="76"/>
      <c r="ET335" s="76"/>
      <c r="EU335" s="496"/>
    </row>
    <row r="336" spans="1:151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70"/>
        <v>37700</v>
      </c>
      <c r="O336" s="366"/>
      <c r="P336" s="174"/>
      <c r="Q336" s="174"/>
      <c r="R336" s="174"/>
      <c r="S336" s="174"/>
      <c r="T336" s="367">
        <f t="shared" si="162"/>
        <v>0</v>
      </c>
      <c r="U336" s="172"/>
      <c r="V336" s="137"/>
      <c r="W336" s="137"/>
      <c r="X336" s="137"/>
      <c r="Y336" s="137"/>
      <c r="Z336" s="138">
        <f t="shared" si="165"/>
        <v>0</v>
      </c>
      <c r="AA336" s="160"/>
      <c r="AB336" s="146"/>
      <c r="AC336" s="146"/>
      <c r="AD336" s="146"/>
      <c r="AE336" s="146"/>
      <c r="AF336" s="138">
        <f t="shared" si="166"/>
        <v>0</v>
      </c>
      <c r="AG336" s="160"/>
      <c r="AH336" s="146"/>
      <c r="AI336" s="146"/>
      <c r="AJ336" s="146"/>
      <c r="AK336" s="146">
        <v>180000</v>
      </c>
      <c r="AL336" s="138">
        <f t="shared" si="144"/>
        <v>180000</v>
      </c>
      <c r="AM336" s="160"/>
      <c r="AN336" s="146"/>
      <c r="AO336" s="146"/>
      <c r="AP336" s="146"/>
      <c r="AQ336" s="146"/>
      <c r="AR336" s="138">
        <f t="shared" si="145"/>
        <v>0</v>
      </c>
      <c r="AS336" s="205"/>
      <c r="AT336" s="146"/>
      <c r="AU336" s="146"/>
      <c r="AV336" s="146"/>
      <c r="AW336" s="146">
        <v>57000</v>
      </c>
      <c r="AX336" s="138">
        <f t="shared" si="163"/>
        <v>57000</v>
      </c>
      <c r="AY336" s="160"/>
      <c r="AZ336" s="146"/>
      <c r="BA336" s="146"/>
      <c r="BB336" s="146"/>
      <c r="BC336" s="146"/>
      <c r="BD336" s="138">
        <f t="shared" si="146"/>
        <v>0</v>
      </c>
      <c r="BE336" s="160"/>
      <c r="BF336" s="146"/>
      <c r="BG336" s="146"/>
      <c r="BH336" s="146"/>
      <c r="BI336" s="146"/>
      <c r="BJ336" s="138">
        <f t="shared" si="167"/>
        <v>0</v>
      </c>
      <c r="BK336" s="160"/>
      <c r="BL336" s="146"/>
      <c r="BM336" s="146"/>
      <c r="BN336" s="146"/>
      <c r="BO336" s="146"/>
      <c r="BP336" s="138">
        <f t="shared" si="147"/>
        <v>0</v>
      </c>
      <c r="BQ336" s="160"/>
      <c r="BR336" s="146"/>
      <c r="BS336" s="146"/>
      <c r="BT336" s="146"/>
      <c r="BU336" s="146"/>
      <c r="BV336" s="138">
        <f t="shared" si="168"/>
        <v>0</v>
      </c>
      <c r="BW336" s="160"/>
      <c r="BX336" s="146"/>
      <c r="BY336" s="146"/>
      <c r="BZ336" s="146"/>
      <c r="CA336" s="146"/>
      <c r="CB336" s="138">
        <f t="shared" si="148"/>
        <v>0</v>
      </c>
      <c r="CC336" s="160"/>
      <c r="CD336" s="146"/>
      <c r="CE336" s="146"/>
      <c r="CF336" s="146"/>
      <c r="CG336" s="146"/>
      <c r="CH336" s="138">
        <f t="shared" si="164"/>
        <v>0</v>
      </c>
      <c r="CI336" s="160"/>
      <c r="CJ336" s="146"/>
      <c r="CK336" s="146"/>
      <c r="CL336" s="146"/>
      <c r="CM336" s="146"/>
      <c r="CN336" s="138">
        <f t="shared" si="149"/>
        <v>0</v>
      </c>
      <c r="CO336" s="172"/>
      <c r="CP336" s="137"/>
      <c r="CQ336" s="137"/>
      <c r="CR336" s="137"/>
      <c r="CS336" s="137"/>
      <c r="CT336" s="138">
        <f t="shared" si="169"/>
        <v>0</v>
      </c>
      <c r="CU336" s="160"/>
      <c r="CV336" s="146"/>
      <c r="CW336" s="146"/>
      <c r="CX336" s="146"/>
      <c r="CY336" s="146"/>
      <c r="CZ336" s="138">
        <f t="shared" si="150"/>
        <v>0</v>
      </c>
      <c r="DA336" s="172">
        <f t="shared" si="151"/>
        <v>0</v>
      </c>
      <c r="DB336" s="137">
        <f t="shared" si="152"/>
        <v>37700</v>
      </c>
      <c r="DC336" s="137">
        <f t="shared" si="153"/>
        <v>0</v>
      </c>
      <c r="DD336" s="137">
        <f t="shared" si="154"/>
        <v>0</v>
      </c>
      <c r="DE336" s="137">
        <f t="shared" si="155"/>
        <v>237000</v>
      </c>
      <c r="DF336" s="173">
        <f t="shared" si="156"/>
        <v>274700</v>
      </c>
      <c r="DG336" s="172">
        <f t="shared" si="157"/>
        <v>0</v>
      </c>
      <c r="DH336" s="137">
        <f t="shared" si="158"/>
        <v>0</v>
      </c>
      <c r="DI336" s="137">
        <f t="shared" si="159"/>
        <v>0</v>
      </c>
      <c r="DJ336" s="137">
        <f t="shared" si="160"/>
        <v>0</v>
      </c>
      <c r="DK336" s="137">
        <f t="shared" si="161"/>
        <v>0</v>
      </c>
      <c r="DL336" s="173">
        <f t="shared" si="171"/>
        <v>0</v>
      </c>
      <c r="DM336" s="140"/>
      <c r="DN336" s="220"/>
      <c r="DO336" s="220"/>
      <c r="DP336" s="220"/>
      <c r="DQ336" s="140"/>
      <c r="DR336" s="141"/>
      <c r="DS336" s="142"/>
      <c r="DT336" s="146"/>
      <c r="DU336" s="142"/>
      <c r="DV336" s="144"/>
      <c r="DW336" s="145"/>
      <c r="DX336" s="142"/>
      <c r="DY336" s="144"/>
      <c r="EA336" s="172"/>
      <c r="EB336" s="137"/>
      <c r="EC336" s="137"/>
      <c r="ED336" s="512"/>
      <c r="EE336" s="513"/>
      <c r="EG336" s="495"/>
      <c r="EH336" s="76"/>
      <c r="EI336" s="466"/>
      <c r="EJ336" s="76"/>
      <c r="EK336" s="500"/>
      <c r="EL336" s="81"/>
      <c r="EM336" s="76"/>
      <c r="EN336" s="76"/>
      <c r="EO336" s="76"/>
      <c r="EP336" s="496"/>
      <c r="EQ336" s="81"/>
      <c r="ER336" s="76"/>
      <c r="ES336" s="76"/>
      <c r="ET336" s="76"/>
      <c r="EU336" s="496"/>
    </row>
    <row r="337" spans="1:151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4550</v>
      </c>
      <c r="I337" s="366"/>
      <c r="J337" s="174"/>
      <c r="K337" s="174"/>
      <c r="L337" s="174"/>
      <c r="M337" s="174"/>
      <c r="N337" s="367">
        <f t="shared" si="170"/>
        <v>0</v>
      </c>
      <c r="O337" s="366"/>
      <c r="P337" s="174"/>
      <c r="Q337" s="174"/>
      <c r="R337" s="174"/>
      <c r="S337" s="174"/>
      <c r="T337" s="367">
        <f t="shared" si="162"/>
        <v>0</v>
      </c>
      <c r="U337" s="172"/>
      <c r="V337" s="137"/>
      <c r="W337" s="137"/>
      <c r="X337" s="137"/>
      <c r="Y337" s="137"/>
      <c r="Z337" s="138">
        <f t="shared" si="165"/>
        <v>0</v>
      </c>
      <c r="AA337" s="160"/>
      <c r="AB337" s="146"/>
      <c r="AC337" s="146"/>
      <c r="AD337" s="146"/>
      <c r="AE337" s="146"/>
      <c r="AF337" s="138">
        <f t="shared" si="166"/>
        <v>0</v>
      </c>
      <c r="AG337" s="160"/>
      <c r="AH337" s="146"/>
      <c r="AI337" s="146"/>
      <c r="AJ337" s="146"/>
      <c r="AK337" s="146"/>
      <c r="AL337" s="138">
        <f t="shared" si="144"/>
        <v>0</v>
      </c>
      <c r="AM337" s="160"/>
      <c r="AN337" s="146"/>
      <c r="AO337" s="146"/>
      <c r="AP337" s="146"/>
      <c r="AQ337" s="146"/>
      <c r="AR337" s="138">
        <f t="shared" si="145"/>
        <v>0</v>
      </c>
      <c r="AS337" s="205"/>
      <c r="AT337" s="146"/>
      <c r="AU337" s="146"/>
      <c r="AV337" s="146"/>
      <c r="AW337" s="146"/>
      <c r="AX337" s="138">
        <f t="shared" si="163"/>
        <v>0</v>
      </c>
      <c r="AY337" s="160"/>
      <c r="AZ337" s="146"/>
      <c r="BA337" s="146"/>
      <c r="BB337" s="146"/>
      <c r="BC337" s="146"/>
      <c r="BD337" s="138">
        <f t="shared" si="146"/>
        <v>0</v>
      </c>
      <c r="BE337" s="160"/>
      <c r="BF337" s="146"/>
      <c r="BG337" s="146"/>
      <c r="BH337" s="146"/>
      <c r="BI337" s="146"/>
      <c r="BJ337" s="138">
        <f t="shared" si="167"/>
        <v>0</v>
      </c>
      <c r="BK337" s="160"/>
      <c r="BL337" s="146"/>
      <c r="BM337" s="146"/>
      <c r="BN337" s="146"/>
      <c r="BO337" s="146"/>
      <c r="BP337" s="138">
        <f t="shared" si="147"/>
        <v>0</v>
      </c>
      <c r="BQ337" s="160"/>
      <c r="BR337" s="146"/>
      <c r="BS337" s="146"/>
      <c r="BT337" s="146"/>
      <c r="BU337" s="146"/>
      <c r="BV337" s="138">
        <f t="shared" si="168"/>
        <v>0</v>
      </c>
      <c r="BW337" s="160"/>
      <c r="BX337" s="146"/>
      <c r="BY337" s="146"/>
      <c r="BZ337" s="146"/>
      <c r="CA337" s="146"/>
      <c r="CB337" s="138">
        <f t="shared" si="148"/>
        <v>0</v>
      </c>
      <c r="CC337" s="160"/>
      <c r="CD337" s="146"/>
      <c r="CE337" s="146"/>
      <c r="CF337" s="146"/>
      <c r="CG337" s="146"/>
      <c r="CH337" s="138">
        <f t="shared" si="164"/>
        <v>0</v>
      </c>
      <c r="CI337" s="160"/>
      <c r="CJ337" s="146"/>
      <c r="CK337" s="146"/>
      <c r="CL337" s="146"/>
      <c r="CM337" s="146"/>
      <c r="CN337" s="138">
        <f t="shared" si="149"/>
        <v>0</v>
      </c>
      <c r="CO337" s="172"/>
      <c r="CP337" s="137"/>
      <c r="CQ337" s="137"/>
      <c r="CR337" s="137"/>
      <c r="CS337" s="137"/>
      <c r="CT337" s="138">
        <f t="shared" si="169"/>
        <v>0</v>
      </c>
      <c r="CU337" s="160"/>
      <c r="CV337" s="146"/>
      <c r="CW337" s="146"/>
      <c r="CX337" s="146"/>
      <c r="CY337" s="146"/>
      <c r="CZ337" s="138">
        <f t="shared" si="150"/>
        <v>0</v>
      </c>
      <c r="DA337" s="172">
        <f t="shared" si="151"/>
        <v>0</v>
      </c>
      <c r="DB337" s="137">
        <f t="shared" si="152"/>
        <v>0</v>
      </c>
      <c r="DC337" s="137">
        <f t="shared" si="153"/>
        <v>0</v>
      </c>
      <c r="DD337" s="137">
        <f t="shared" si="154"/>
        <v>0</v>
      </c>
      <c r="DE337" s="137">
        <f t="shared" si="155"/>
        <v>0</v>
      </c>
      <c r="DF337" s="173">
        <f t="shared" si="156"/>
        <v>0</v>
      </c>
      <c r="DG337" s="172">
        <f t="shared" si="157"/>
        <v>0</v>
      </c>
      <c r="DH337" s="137">
        <f t="shared" si="158"/>
        <v>0</v>
      </c>
      <c r="DI337" s="137">
        <f t="shared" si="159"/>
        <v>0</v>
      </c>
      <c r="DJ337" s="137">
        <f t="shared" si="160"/>
        <v>0</v>
      </c>
      <c r="DK337" s="137">
        <f t="shared" si="161"/>
        <v>0</v>
      </c>
      <c r="DL337" s="173">
        <f t="shared" si="171"/>
        <v>0</v>
      </c>
      <c r="DM337" s="140"/>
      <c r="DN337" s="220"/>
      <c r="DO337" s="220"/>
      <c r="DP337" s="220"/>
      <c r="DQ337" s="140"/>
      <c r="DR337" s="141"/>
      <c r="DS337" s="142"/>
      <c r="DT337" s="146"/>
      <c r="DU337" s="142"/>
      <c r="DV337" s="144"/>
      <c r="DW337" s="145"/>
      <c r="DX337" s="142"/>
      <c r="DY337" s="144"/>
      <c r="EA337" s="172"/>
      <c r="EB337" s="137"/>
      <c r="EC337" s="137"/>
      <c r="ED337" s="512"/>
      <c r="EE337" s="513"/>
      <c r="EG337" s="495"/>
      <c r="EH337" s="76"/>
      <c r="EI337" s="466"/>
      <c r="EJ337" s="76"/>
      <c r="EK337" s="500"/>
      <c r="EL337" s="81"/>
      <c r="EM337" s="76"/>
      <c r="EN337" s="76"/>
      <c r="EO337" s="76"/>
      <c r="EP337" s="496"/>
      <c r="EQ337" s="81"/>
      <c r="ER337" s="76"/>
      <c r="ES337" s="76"/>
      <c r="ET337" s="76"/>
      <c r="EU337" s="496"/>
    </row>
    <row r="338" spans="1:151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70"/>
        <v>0</v>
      </c>
      <c r="O338" s="366"/>
      <c r="P338" s="174"/>
      <c r="Q338" s="174"/>
      <c r="R338" s="174"/>
      <c r="S338" s="174"/>
      <c r="T338" s="367">
        <f t="shared" si="162"/>
        <v>0</v>
      </c>
      <c r="U338" s="172"/>
      <c r="V338" s="137"/>
      <c r="W338" s="137"/>
      <c r="X338" s="137"/>
      <c r="Y338" s="137">
        <v>64000</v>
      </c>
      <c r="Z338" s="138">
        <f t="shared" si="165"/>
        <v>64000</v>
      </c>
      <c r="AA338" s="160"/>
      <c r="AB338" s="146"/>
      <c r="AC338" s="146"/>
      <c r="AD338" s="146"/>
      <c r="AE338" s="146"/>
      <c r="AF338" s="138">
        <f t="shared" si="166"/>
        <v>0</v>
      </c>
      <c r="AG338" s="160"/>
      <c r="AH338" s="146"/>
      <c r="AI338" s="146"/>
      <c r="AJ338" s="146"/>
      <c r="AK338" s="146"/>
      <c r="AL338" s="138">
        <f t="shared" si="144"/>
        <v>0</v>
      </c>
      <c r="AM338" s="160"/>
      <c r="AN338" s="146"/>
      <c r="AO338" s="146"/>
      <c r="AP338" s="146"/>
      <c r="AQ338" s="146"/>
      <c r="AR338" s="138">
        <f t="shared" si="145"/>
        <v>0</v>
      </c>
      <c r="AS338" s="205"/>
      <c r="AT338" s="146"/>
      <c r="AU338" s="146"/>
      <c r="AV338" s="146"/>
      <c r="AW338" s="146"/>
      <c r="AX338" s="138">
        <f t="shared" si="163"/>
        <v>0</v>
      </c>
      <c r="AY338" s="160"/>
      <c r="AZ338" s="146"/>
      <c r="BA338" s="146"/>
      <c r="BB338" s="146"/>
      <c r="BC338" s="146"/>
      <c r="BD338" s="138">
        <f t="shared" si="146"/>
        <v>0</v>
      </c>
      <c r="BE338" s="160"/>
      <c r="BF338" s="146"/>
      <c r="BG338" s="146"/>
      <c r="BH338" s="146"/>
      <c r="BI338" s="146"/>
      <c r="BJ338" s="138">
        <f t="shared" si="167"/>
        <v>0</v>
      </c>
      <c r="BK338" s="160"/>
      <c r="BL338" s="146"/>
      <c r="BM338" s="146"/>
      <c r="BN338" s="146"/>
      <c r="BO338" s="146"/>
      <c r="BP338" s="138">
        <f t="shared" si="147"/>
        <v>0</v>
      </c>
      <c r="BQ338" s="160"/>
      <c r="BR338" s="146"/>
      <c r="BS338" s="146"/>
      <c r="BT338" s="146"/>
      <c r="BU338" s="146"/>
      <c r="BV338" s="138">
        <f t="shared" si="168"/>
        <v>0</v>
      </c>
      <c r="BW338" s="160"/>
      <c r="BX338" s="146"/>
      <c r="BY338" s="146"/>
      <c r="BZ338" s="146"/>
      <c r="CA338" s="146"/>
      <c r="CB338" s="138">
        <f t="shared" si="148"/>
        <v>0</v>
      </c>
      <c r="CC338" s="160"/>
      <c r="CD338" s="146"/>
      <c r="CE338" s="146"/>
      <c r="CF338" s="146"/>
      <c r="CG338" s="146"/>
      <c r="CH338" s="138">
        <f t="shared" si="164"/>
        <v>0</v>
      </c>
      <c r="CI338" s="160"/>
      <c r="CJ338" s="146"/>
      <c r="CK338" s="146"/>
      <c r="CL338" s="146"/>
      <c r="CM338" s="146"/>
      <c r="CN338" s="138">
        <f t="shared" si="149"/>
        <v>0</v>
      </c>
      <c r="CO338" s="172"/>
      <c r="CP338" s="137"/>
      <c r="CQ338" s="137"/>
      <c r="CR338" s="137"/>
      <c r="CS338" s="137"/>
      <c r="CT338" s="138">
        <f t="shared" si="169"/>
        <v>0</v>
      </c>
      <c r="CU338" s="160"/>
      <c r="CV338" s="146"/>
      <c r="CW338" s="146"/>
      <c r="CX338" s="146"/>
      <c r="CY338" s="146"/>
      <c r="CZ338" s="138">
        <f t="shared" si="150"/>
        <v>0</v>
      </c>
      <c r="DA338" s="172">
        <f t="shared" si="151"/>
        <v>0</v>
      </c>
      <c r="DB338" s="137">
        <f t="shared" si="152"/>
        <v>0</v>
      </c>
      <c r="DC338" s="137">
        <f t="shared" si="153"/>
        <v>0</v>
      </c>
      <c r="DD338" s="137">
        <f t="shared" si="154"/>
        <v>0</v>
      </c>
      <c r="DE338" s="137">
        <f t="shared" si="155"/>
        <v>64000</v>
      </c>
      <c r="DF338" s="173">
        <f t="shared" si="156"/>
        <v>64000</v>
      </c>
      <c r="DG338" s="172">
        <f t="shared" si="157"/>
        <v>0</v>
      </c>
      <c r="DH338" s="137">
        <f t="shared" si="158"/>
        <v>0</v>
      </c>
      <c r="DI338" s="137">
        <f t="shared" si="159"/>
        <v>0</v>
      </c>
      <c r="DJ338" s="137">
        <f t="shared" si="160"/>
        <v>0</v>
      </c>
      <c r="DK338" s="137">
        <f t="shared" si="161"/>
        <v>0</v>
      </c>
      <c r="DL338" s="173">
        <f t="shared" si="171"/>
        <v>0</v>
      </c>
      <c r="DM338" s="140"/>
      <c r="DN338" s="220"/>
      <c r="DO338" s="220"/>
      <c r="DP338" s="220"/>
      <c r="DQ338" s="140"/>
      <c r="DR338" s="141"/>
      <c r="DS338" s="142"/>
      <c r="DT338" s="146"/>
      <c r="DU338" s="142"/>
      <c r="DV338" s="144"/>
      <c r="DW338" s="145"/>
      <c r="DX338" s="142"/>
      <c r="DY338" s="144"/>
      <c r="EA338" s="172"/>
      <c r="EB338" s="137"/>
      <c r="EC338" s="137"/>
      <c r="ED338" s="512"/>
      <c r="EE338" s="513"/>
      <c r="EG338" s="495"/>
      <c r="EH338" s="76"/>
      <c r="EI338" s="466"/>
      <c r="EJ338" s="76"/>
      <c r="EK338" s="500"/>
      <c r="EL338" s="81"/>
      <c r="EM338" s="76"/>
      <c r="EN338" s="76"/>
      <c r="EO338" s="76"/>
      <c r="EP338" s="496"/>
      <c r="EQ338" s="81"/>
      <c r="ER338" s="76"/>
      <c r="ES338" s="76"/>
      <c r="ET338" s="76"/>
      <c r="EU338" s="496"/>
    </row>
    <row r="339" spans="1:151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4264</v>
      </c>
      <c r="I339" s="366"/>
      <c r="J339" s="174"/>
      <c r="K339" s="174"/>
      <c r="L339" s="174"/>
      <c r="M339" s="174"/>
      <c r="N339" s="367">
        <f t="shared" si="170"/>
        <v>0</v>
      </c>
      <c r="O339" s="366"/>
      <c r="P339" s="174"/>
      <c r="Q339" s="174"/>
      <c r="R339" s="174"/>
      <c r="S339" s="174"/>
      <c r="T339" s="367">
        <f t="shared" si="162"/>
        <v>0</v>
      </c>
      <c r="U339" s="172"/>
      <c r="V339" s="137"/>
      <c r="W339" s="137"/>
      <c r="X339" s="137"/>
      <c r="Y339" s="137">
        <v>88000</v>
      </c>
      <c r="Z339" s="138">
        <f t="shared" si="165"/>
        <v>88000</v>
      </c>
      <c r="AA339" s="160"/>
      <c r="AB339" s="146"/>
      <c r="AC339" s="146"/>
      <c r="AD339" s="146"/>
      <c r="AE339" s="146"/>
      <c r="AF339" s="138">
        <f t="shared" si="166"/>
        <v>0</v>
      </c>
      <c r="AG339" s="160"/>
      <c r="AH339" s="146"/>
      <c r="AI339" s="146"/>
      <c r="AJ339" s="146"/>
      <c r="AK339" s="146"/>
      <c r="AL339" s="138">
        <f t="shared" si="144"/>
        <v>0</v>
      </c>
      <c r="AM339" s="160"/>
      <c r="AN339" s="146"/>
      <c r="AO339" s="146"/>
      <c r="AP339" s="146"/>
      <c r="AQ339" s="146"/>
      <c r="AR339" s="138">
        <f t="shared" si="145"/>
        <v>0</v>
      </c>
      <c r="AS339" s="205"/>
      <c r="AT339" s="146"/>
      <c r="AU339" s="146"/>
      <c r="AV339" s="146"/>
      <c r="AW339" s="146"/>
      <c r="AX339" s="138">
        <f t="shared" si="163"/>
        <v>0</v>
      </c>
      <c r="AY339" s="160"/>
      <c r="AZ339" s="146"/>
      <c r="BA339" s="146"/>
      <c r="BB339" s="146"/>
      <c r="BC339" s="146"/>
      <c r="BD339" s="138">
        <f t="shared" si="146"/>
        <v>0</v>
      </c>
      <c r="BE339" s="160"/>
      <c r="BF339" s="146"/>
      <c r="BG339" s="146"/>
      <c r="BH339" s="146"/>
      <c r="BI339" s="146"/>
      <c r="BJ339" s="138">
        <f t="shared" si="167"/>
        <v>0</v>
      </c>
      <c r="BK339" s="160"/>
      <c r="BL339" s="146"/>
      <c r="BM339" s="146"/>
      <c r="BN339" s="146"/>
      <c r="BO339" s="146"/>
      <c r="BP339" s="138">
        <f t="shared" si="147"/>
        <v>0</v>
      </c>
      <c r="BQ339" s="160"/>
      <c r="BR339" s="146"/>
      <c r="BS339" s="146"/>
      <c r="BT339" s="146"/>
      <c r="BU339" s="146"/>
      <c r="BV339" s="138">
        <f t="shared" si="168"/>
        <v>0</v>
      </c>
      <c r="BW339" s="160"/>
      <c r="BX339" s="146"/>
      <c r="BY339" s="146"/>
      <c r="BZ339" s="146"/>
      <c r="CA339" s="146"/>
      <c r="CB339" s="138">
        <f t="shared" si="148"/>
        <v>0</v>
      </c>
      <c r="CC339" s="160"/>
      <c r="CD339" s="146"/>
      <c r="CE339" s="146"/>
      <c r="CF339" s="146"/>
      <c r="CG339" s="146"/>
      <c r="CH339" s="138">
        <f t="shared" si="164"/>
        <v>0</v>
      </c>
      <c r="CI339" s="160"/>
      <c r="CJ339" s="146"/>
      <c r="CK339" s="146"/>
      <c r="CL339" s="146"/>
      <c r="CM339" s="146"/>
      <c r="CN339" s="138">
        <f t="shared" si="149"/>
        <v>0</v>
      </c>
      <c r="CO339" s="172"/>
      <c r="CP339" s="137"/>
      <c r="CQ339" s="137"/>
      <c r="CR339" s="137"/>
      <c r="CS339" s="137"/>
      <c r="CT339" s="138">
        <f t="shared" si="169"/>
        <v>0</v>
      </c>
      <c r="CU339" s="160"/>
      <c r="CV339" s="146"/>
      <c r="CW339" s="146"/>
      <c r="CX339" s="146"/>
      <c r="CY339" s="146"/>
      <c r="CZ339" s="138">
        <f t="shared" si="150"/>
        <v>0</v>
      </c>
      <c r="DA339" s="172">
        <f t="shared" si="151"/>
        <v>0</v>
      </c>
      <c r="DB339" s="137">
        <f t="shared" si="152"/>
        <v>0</v>
      </c>
      <c r="DC339" s="137">
        <f t="shared" si="153"/>
        <v>0</v>
      </c>
      <c r="DD339" s="137">
        <f t="shared" si="154"/>
        <v>0</v>
      </c>
      <c r="DE339" s="137">
        <f t="shared" si="155"/>
        <v>88000</v>
      </c>
      <c r="DF339" s="173">
        <f t="shared" si="156"/>
        <v>88000</v>
      </c>
      <c r="DG339" s="172">
        <f t="shared" si="157"/>
        <v>0</v>
      </c>
      <c r="DH339" s="137">
        <f t="shared" si="158"/>
        <v>0</v>
      </c>
      <c r="DI339" s="137">
        <f t="shared" si="159"/>
        <v>0</v>
      </c>
      <c r="DJ339" s="137">
        <f t="shared" si="160"/>
        <v>0</v>
      </c>
      <c r="DK339" s="137">
        <f t="shared" si="161"/>
        <v>0</v>
      </c>
      <c r="DL339" s="173">
        <f t="shared" si="171"/>
        <v>0</v>
      </c>
      <c r="DM339" s="140"/>
      <c r="DN339" s="220"/>
      <c r="DO339" s="220"/>
      <c r="DP339" s="220"/>
      <c r="DQ339" s="140"/>
      <c r="DR339" s="141"/>
      <c r="DS339" s="142"/>
      <c r="DT339" s="146"/>
      <c r="DU339" s="142"/>
      <c r="DV339" s="144"/>
      <c r="DW339" s="145"/>
      <c r="DX339" s="142"/>
      <c r="DY339" s="144"/>
      <c r="EA339" s="172"/>
      <c r="EB339" s="137"/>
      <c r="EC339" s="137"/>
      <c r="ED339" s="512"/>
      <c r="EE339" s="513"/>
      <c r="EG339" s="495"/>
      <c r="EH339" s="76"/>
      <c r="EI339" s="466"/>
      <c r="EJ339" s="76"/>
      <c r="EK339" s="500"/>
      <c r="EL339" s="81"/>
      <c r="EM339" s="76"/>
      <c r="EN339" s="76"/>
      <c r="EO339" s="76"/>
      <c r="EP339" s="496"/>
      <c r="EQ339" s="81"/>
      <c r="ER339" s="76"/>
      <c r="ES339" s="76"/>
      <c r="ET339" s="76"/>
      <c r="EU339" s="496"/>
    </row>
    <row r="340" spans="1:151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70"/>
        <v>127400</v>
      </c>
      <c r="O340" s="366"/>
      <c r="P340" s="174"/>
      <c r="Q340" s="174"/>
      <c r="R340" s="174"/>
      <c r="S340" s="174"/>
      <c r="T340" s="367">
        <f t="shared" si="162"/>
        <v>0</v>
      </c>
      <c r="U340" s="172"/>
      <c r="V340" s="137"/>
      <c r="W340" s="137"/>
      <c r="X340" s="137"/>
      <c r="Y340" s="137"/>
      <c r="Z340" s="138">
        <f t="shared" si="165"/>
        <v>0</v>
      </c>
      <c r="AA340" s="160"/>
      <c r="AB340" s="146"/>
      <c r="AC340" s="146"/>
      <c r="AD340" s="146"/>
      <c r="AE340" s="146"/>
      <c r="AF340" s="138">
        <f t="shared" si="166"/>
        <v>0</v>
      </c>
      <c r="AG340" s="160"/>
      <c r="AH340" s="146"/>
      <c r="AI340" s="146"/>
      <c r="AJ340" s="146"/>
      <c r="AK340" s="146"/>
      <c r="AL340" s="138">
        <f t="shared" si="144"/>
        <v>0</v>
      </c>
      <c r="AM340" s="160"/>
      <c r="AN340" s="146"/>
      <c r="AO340" s="146"/>
      <c r="AP340" s="146"/>
      <c r="AQ340" s="146"/>
      <c r="AR340" s="138">
        <f t="shared" si="145"/>
        <v>0</v>
      </c>
      <c r="AS340" s="205"/>
      <c r="AT340" s="146"/>
      <c r="AU340" s="146"/>
      <c r="AV340" s="146"/>
      <c r="AW340" s="146">
        <v>143000</v>
      </c>
      <c r="AX340" s="138">
        <f t="shared" si="163"/>
        <v>143000</v>
      </c>
      <c r="AY340" s="160"/>
      <c r="AZ340" s="146"/>
      <c r="BA340" s="146"/>
      <c r="BB340" s="146"/>
      <c r="BC340" s="146"/>
      <c r="BD340" s="138">
        <f t="shared" si="146"/>
        <v>0</v>
      </c>
      <c r="BE340" s="444"/>
      <c r="BF340" s="445"/>
      <c r="BG340" s="445"/>
      <c r="BH340" s="445"/>
      <c r="BI340" s="447">
        <v>40000</v>
      </c>
      <c r="BJ340" s="446">
        <f t="shared" si="167"/>
        <v>40000</v>
      </c>
      <c r="BK340" s="444"/>
      <c r="BL340" s="445"/>
      <c r="BM340" s="445"/>
      <c r="BN340" s="445"/>
      <c r="BO340" s="445"/>
      <c r="BP340" s="446">
        <f t="shared" si="147"/>
        <v>0</v>
      </c>
      <c r="BQ340" s="160"/>
      <c r="BR340" s="146"/>
      <c r="BS340" s="146"/>
      <c r="BT340" s="146"/>
      <c r="BU340" s="146"/>
      <c r="BV340" s="138">
        <f t="shared" si="168"/>
        <v>0</v>
      </c>
      <c r="BW340" s="160"/>
      <c r="BX340" s="146"/>
      <c r="BY340" s="146"/>
      <c r="BZ340" s="146"/>
      <c r="CA340" s="146"/>
      <c r="CB340" s="138">
        <f t="shared" si="148"/>
        <v>0</v>
      </c>
      <c r="CC340" s="160"/>
      <c r="CD340" s="146"/>
      <c r="CE340" s="146"/>
      <c r="CF340" s="146"/>
      <c r="CG340" s="146"/>
      <c r="CH340" s="138">
        <f t="shared" si="164"/>
        <v>0</v>
      </c>
      <c r="CI340" s="160"/>
      <c r="CJ340" s="146"/>
      <c r="CK340" s="146"/>
      <c r="CL340" s="146"/>
      <c r="CM340" s="146"/>
      <c r="CN340" s="138">
        <f t="shared" si="149"/>
        <v>0</v>
      </c>
      <c r="CO340" s="172"/>
      <c r="CP340" s="137"/>
      <c r="CQ340" s="137"/>
      <c r="CR340" s="137"/>
      <c r="CS340" s="137"/>
      <c r="CT340" s="138">
        <f t="shared" si="169"/>
        <v>0</v>
      </c>
      <c r="CU340" s="160"/>
      <c r="CV340" s="146"/>
      <c r="CW340" s="146"/>
      <c r="CX340" s="146"/>
      <c r="CY340" s="146"/>
      <c r="CZ340" s="138">
        <f t="shared" si="150"/>
        <v>0</v>
      </c>
      <c r="DA340" s="172">
        <f t="shared" si="151"/>
        <v>0</v>
      </c>
      <c r="DB340" s="137">
        <f t="shared" si="152"/>
        <v>127400</v>
      </c>
      <c r="DC340" s="137">
        <f t="shared" si="153"/>
        <v>0</v>
      </c>
      <c r="DD340" s="137">
        <f t="shared" si="154"/>
        <v>0</v>
      </c>
      <c r="DE340" s="137">
        <f t="shared" si="155"/>
        <v>183000</v>
      </c>
      <c r="DF340" s="173">
        <f t="shared" si="156"/>
        <v>310400</v>
      </c>
      <c r="DG340" s="172">
        <f t="shared" si="157"/>
        <v>0</v>
      </c>
      <c r="DH340" s="137">
        <f t="shared" si="158"/>
        <v>0</v>
      </c>
      <c r="DI340" s="137">
        <f t="shared" si="159"/>
        <v>0</v>
      </c>
      <c r="DJ340" s="137">
        <f t="shared" si="160"/>
        <v>0</v>
      </c>
      <c r="DK340" s="137">
        <f t="shared" si="161"/>
        <v>0</v>
      </c>
      <c r="DL340" s="173">
        <f t="shared" si="171"/>
        <v>0</v>
      </c>
      <c r="DM340" s="140"/>
      <c r="DN340" s="220"/>
      <c r="DO340" s="220"/>
      <c r="DP340" s="220">
        <f>DN340-DO340</f>
        <v>0</v>
      </c>
      <c r="DQ340" s="140"/>
      <c r="DR340" s="141"/>
      <c r="DS340" s="142"/>
      <c r="DT340" s="146"/>
      <c r="DU340" s="142"/>
      <c r="DV340" s="144"/>
      <c r="DW340" s="145"/>
      <c r="DX340" s="142"/>
      <c r="DY340" s="144"/>
      <c r="EA340" s="172"/>
      <c r="EB340" s="137"/>
      <c r="EC340" s="137"/>
      <c r="ED340" s="512"/>
      <c r="EE340" s="513"/>
      <c r="EG340" s="495"/>
      <c r="EH340" s="76"/>
      <c r="EI340" s="466"/>
      <c r="EJ340" s="76"/>
      <c r="EK340" s="500"/>
      <c r="EL340" s="81"/>
      <c r="EM340" s="76"/>
      <c r="EN340" s="76"/>
      <c r="EO340" s="76"/>
      <c r="EP340" s="496"/>
      <c r="EQ340" s="81"/>
      <c r="ER340" s="76"/>
      <c r="ES340" s="76"/>
      <c r="ET340" s="76"/>
      <c r="EU340" s="496"/>
    </row>
    <row r="341" spans="1:151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4270</v>
      </c>
      <c r="I341" s="366"/>
      <c r="J341" s="174">
        <v>18200</v>
      </c>
      <c r="K341" s="174"/>
      <c r="L341" s="174"/>
      <c r="M341" s="174"/>
      <c r="N341" s="367">
        <f t="shared" si="170"/>
        <v>18200</v>
      </c>
      <c r="O341" s="366"/>
      <c r="P341" s="174"/>
      <c r="Q341" s="174"/>
      <c r="R341" s="174"/>
      <c r="S341" s="174"/>
      <c r="T341" s="367">
        <f t="shared" si="162"/>
        <v>0</v>
      </c>
      <c r="U341" s="172"/>
      <c r="V341" s="137"/>
      <c r="W341" s="137"/>
      <c r="X341" s="137"/>
      <c r="Y341" s="137"/>
      <c r="Z341" s="138">
        <f t="shared" si="165"/>
        <v>0</v>
      </c>
      <c r="AA341" s="160"/>
      <c r="AB341" s="146"/>
      <c r="AC341" s="146"/>
      <c r="AD341" s="146"/>
      <c r="AE341" s="146"/>
      <c r="AF341" s="138">
        <f t="shared" si="166"/>
        <v>0</v>
      </c>
      <c r="AG341" s="160"/>
      <c r="AH341" s="146"/>
      <c r="AI341" s="146"/>
      <c r="AJ341" s="146"/>
      <c r="AK341" s="146"/>
      <c r="AL341" s="138">
        <f t="shared" si="144"/>
        <v>0</v>
      </c>
      <c r="AM341" s="160"/>
      <c r="AN341" s="146"/>
      <c r="AO341" s="146"/>
      <c r="AP341" s="146"/>
      <c r="AQ341" s="146"/>
      <c r="AR341" s="138">
        <f t="shared" si="145"/>
        <v>0</v>
      </c>
      <c r="AS341" s="205"/>
      <c r="AT341" s="146"/>
      <c r="AU341" s="146"/>
      <c r="AV341" s="146"/>
      <c r="AW341" s="146">
        <v>63000</v>
      </c>
      <c r="AX341" s="138">
        <f t="shared" si="163"/>
        <v>63000</v>
      </c>
      <c r="AY341" s="160"/>
      <c r="AZ341" s="146"/>
      <c r="BA341" s="146"/>
      <c r="BB341" s="146"/>
      <c r="BC341" s="146"/>
      <c r="BD341" s="138">
        <f t="shared" si="146"/>
        <v>0</v>
      </c>
      <c r="BE341" s="160"/>
      <c r="BF341" s="146"/>
      <c r="BG341" s="146"/>
      <c r="BH341" s="146"/>
      <c r="BI341" s="146"/>
      <c r="BJ341" s="138">
        <f t="shared" si="167"/>
        <v>0</v>
      </c>
      <c r="BK341" s="160"/>
      <c r="BL341" s="146"/>
      <c r="BM341" s="146"/>
      <c r="BN341" s="146"/>
      <c r="BO341" s="146"/>
      <c r="BP341" s="138">
        <f t="shared" si="147"/>
        <v>0</v>
      </c>
      <c r="BQ341" s="160"/>
      <c r="BR341" s="146"/>
      <c r="BS341" s="146"/>
      <c r="BT341" s="146"/>
      <c r="BU341" s="146"/>
      <c r="BV341" s="138">
        <f t="shared" si="168"/>
        <v>0</v>
      </c>
      <c r="BW341" s="160"/>
      <c r="BX341" s="146"/>
      <c r="BY341" s="146"/>
      <c r="BZ341" s="146"/>
      <c r="CA341" s="146"/>
      <c r="CB341" s="138">
        <f t="shared" si="148"/>
        <v>0</v>
      </c>
      <c r="CC341" s="160"/>
      <c r="CD341" s="146"/>
      <c r="CE341" s="146"/>
      <c r="CF341" s="146"/>
      <c r="CG341" s="146"/>
      <c r="CH341" s="138">
        <f t="shared" si="164"/>
        <v>0</v>
      </c>
      <c r="CI341" s="160"/>
      <c r="CJ341" s="146"/>
      <c r="CK341" s="146"/>
      <c r="CL341" s="146"/>
      <c r="CM341" s="146"/>
      <c r="CN341" s="138">
        <f t="shared" si="149"/>
        <v>0</v>
      </c>
      <c r="CO341" s="172"/>
      <c r="CP341" s="137"/>
      <c r="CQ341" s="137"/>
      <c r="CR341" s="137"/>
      <c r="CS341" s="137"/>
      <c r="CT341" s="138">
        <f t="shared" si="169"/>
        <v>0</v>
      </c>
      <c r="CU341" s="160"/>
      <c r="CV341" s="146"/>
      <c r="CW341" s="146"/>
      <c r="CX341" s="146"/>
      <c r="CY341" s="146"/>
      <c r="CZ341" s="138">
        <f t="shared" si="150"/>
        <v>0</v>
      </c>
      <c r="DA341" s="172">
        <f t="shared" si="151"/>
        <v>0</v>
      </c>
      <c r="DB341" s="137">
        <f t="shared" si="152"/>
        <v>18200</v>
      </c>
      <c r="DC341" s="137">
        <f t="shared" si="153"/>
        <v>0</v>
      </c>
      <c r="DD341" s="137">
        <f t="shared" si="154"/>
        <v>0</v>
      </c>
      <c r="DE341" s="137">
        <f t="shared" si="155"/>
        <v>63000</v>
      </c>
      <c r="DF341" s="173">
        <f t="shared" si="156"/>
        <v>81200</v>
      </c>
      <c r="DG341" s="172">
        <f t="shared" si="157"/>
        <v>0</v>
      </c>
      <c r="DH341" s="137">
        <f t="shared" si="158"/>
        <v>0</v>
      </c>
      <c r="DI341" s="137">
        <f t="shared" si="159"/>
        <v>0</v>
      </c>
      <c r="DJ341" s="137">
        <f t="shared" si="160"/>
        <v>0</v>
      </c>
      <c r="DK341" s="137">
        <f t="shared" si="161"/>
        <v>0</v>
      </c>
      <c r="DL341" s="173">
        <f t="shared" si="171"/>
        <v>0</v>
      </c>
      <c r="DM341" s="140"/>
      <c r="DN341" s="220"/>
      <c r="DO341" s="220"/>
      <c r="DP341" s="220"/>
      <c r="DQ341" s="140"/>
      <c r="DR341" s="141"/>
      <c r="DS341" s="142"/>
      <c r="DT341" s="146"/>
      <c r="DU341" s="142"/>
      <c r="DV341" s="144"/>
      <c r="DW341" s="145"/>
      <c r="DX341" s="142"/>
      <c r="DY341" s="144"/>
      <c r="EA341" s="172"/>
      <c r="EB341" s="137"/>
      <c r="EC341" s="137"/>
      <c r="ED341" s="512"/>
      <c r="EE341" s="513"/>
      <c r="EG341" s="495"/>
      <c r="EH341" s="76"/>
      <c r="EI341" s="466"/>
      <c r="EJ341" s="76"/>
      <c r="EK341" s="500"/>
      <c r="EL341" s="81"/>
      <c r="EM341" s="76"/>
      <c r="EN341" s="76"/>
      <c r="EO341" s="76"/>
      <c r="EP341" s="496"/>
      <c r="EQ341" s="81"/>
      <c r="ER341" s="76"/>
      <c r="ES341" s="76"/>
      <c r="ET341" s="76"/>
      <c r="EU341" s="496"/>
    </row>
    <row r="342" spans="1:151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4274</v>
      </c>
      <c r="I342" s="366"/>
      <c r="J342" s="174"/>
      <c r="K342" s="174"/>
      <c r="L342" s="174"/>
      <c r="M342" s="174"/>
      <c r="N342" s="367">
        <f t="shared" si="170"/>
        <v>0</v>
      </c>
      <c r="O342" s="366"/>
      <c r="P342" s="174"/>
      <c r="Q342" s="174"/>
      <c r="R342" s="174"/>
      <c r="S342" s="174"/>
      <c r="T342" s="367">
        <f t="shared" si="162"/>
        <v>0</v>
      </c>
      <c r="U342" s="172"/>
      <c r="V342" s="137"/>
      <c r="W342" s="137"/>
      <c r="X342" s="137"/>
      <c r="Y342" s="137"/>
      <c r="Z342" s="138">
        <f t="shared" si="165"/>
        <v>0</v>
      </c>
      <c r="AA342" s="160"/>
      <c r="AB342" s="146"/>
      <c r="AC342" s="146"/>
      <c r="AD342" s="146"/>
      <c r="AE342" s="146"/>
      <c r="AF342" s="138">
        <f t="shared" si="166"/>
        <v>0</v>
      </c>
      <c r="AG342" s="160"/>
      <c r="AH342" s="146"/>
      <c r="AI342" s="146"/>
      <c r="AJ342" s="146"/>
      <c r="AK342" s="146"/>
      <c r="AL342" s="138">
        <f t="shared" si="144"/>
        <v>0</v>
      </c>
      <c r="AM342" s="160"/>
      <c r="AN342" s="146"/>
      <c r="AO342" s="146"/>
      <c r="AP342" s="146"/>
      <c r="AQ342" s="146"/>
      <c r="AR342" s="138">
        <f t="shared" si="145"/>
        <v>0</v>
      </c>
      <c r="AS342" s="205"/>
      <c r="AT342" s="146"/>
      <c r="AU342" s="146"/>
      <c r="AV342" s="146"/>
      <c r="AW342" s="146"/>
      <c r="AX342" s="138">
        <f t="shared" si="163"/>
        <v>0</v>
      </c>
      <c r="AY342" s="160"/>
      <c r="AZ342" s="146"/>
      <c r="BA342" s="146"/>
      <c r="BB342" s="146"/>
      <c r="BC342" s="146"/>
      <c r="BD342" s="138">
        <f t="shared" si="146"/>
        <v>0</v>
      </c>
      <c r="BE342" s="160"/>
      <c r="BF342" s="146"/>
      <c r="BG342" s="146"/>
      <c r="BH342" s="146"/>
      <c r="BI342" s="146"/>
      <c r="BJ342" s="138">
        <f t="shared" si="167"/>
        <v>0</v>
      </c>
      <c r="BK342" s="160"/>
      <c r="BL342" s="146"/>
      <c r="BM342" s="146"/>
      <c r="BN342" s="146"/>
      <c r="BO342" s="146"/>
      <c r="BP342" s="138">
        <f t="shared" si="147"/>
        <v>0</v>
      </c>
      <c r="BQ342" s="160"/>
      <c r="BR342" s="146"/>
      <c r="BS342" s="146"/>
      <c r="BT342" s="146"/>
      <c r="BU342" s="146"/>
      <c r="BV342" s="138">
        <f t="shared" si="168"/>
        <v>0</v>
      </c>
      <c r="BW342" s="160"/>
      <c r="BX342" s="146"/>
      <c r="BY342" s="146"/>
      <c r="BZ342" s="146"/>
      <c r="CA342" s="146"/>
      <c r="CB342" s="138">
        <f t="shared" si="148"/>
        <v>0</v>
      </c>
      <c r="CC342" s="160"/>
      <c r="CD342" s="146"/>
      <c r="CE342" s="146"/>
      <c r="CF342" s="146"/>
      <c r="CG342" s="146"/>
      <c r="CH342" s="138">
        <f t="shared" si="164"/>
        <v>0</v>
      </c>
      <c r="CI342" s="160"/>
      <c r="CJ342" s="146"/>
      <c r="CK342" s="146"/>
      <c r="CL342" s="146"/>
      <c r="CM342" s="146"/>
      <c r="CN342" s="138">
        <f t="shared" si="149"/>
        <v>0</v>
      </c>
      <c r="CO342" s="172"/>
      <c r="CP342" s="137"/>
      <c r="CQ342" s="137"/>
      <c r="CR342" s="137"/>
      <c r="CS342" s="137"/>
      <c r="CT342" s="138">
        <f t="shared" si="169"/>
        <v>0</v>
      </c>
      <c r="CU342" s="160"/>
      <c r="CV342" s="146"/>
      <c r="CW342" s="146"/>
      <c r="CX342" s="146"/>
      <c r="CY342" s="146"/>
      <c r="CZ342" s="138">
        <f t="shared" si="150"/>
        <v>0</v>
      </c>
      <c r="DA342" s="172">
        <f t="shared" si="151"/>
        <v>0</v>
      </c>
      <c r="DB342" s="137">
        <f t="shared" si="152"/>
        <v>0</v>
      </c>
      <c r="DC342" s="137">
        <f t="shared" si="153"/>
        <v>0</v>
      </c>
      <c r="DD342" s="137">
        <f t="shared" si="154"/>
        <v>0</v>
      </c>
      <c r="DE342" s="137">
        <f t="shared" si="155"/>
        <v>0</v>
      </c>
      <c r="DF342" s="173">
        <f t="shared" si="156"/>
        <v>0</v>
      </c>
      <c r="DG342" s="172">
        <f t="shared" si="157"/>
        <v>0</v>
      </c>
      <c r="DH342" s="137">
        <f t="shared" si="158"/>
        <v>0</v>
      </c>
      <c r="DI342" s="137">
        <f t="shared" si="159"/>
        <v>0</v>
      </c>
      <c r="DJ342" s="137">
        <f t="shared" si="160"/>
        <v>0</v>
      </c>
      <c r="DK342" s="137">
        <f t="shared" si="161"/>
        <v>0</v>
      </c>
      <c r="DL342" s="173">
        <f t="shared" si="171"/>
        <v>0</v>
      </c>
      <c r="DM342" s="140"/>
      <c r="DN342" s="220"/>
      <c r="DO342" s="220"/>
      <c r="DP342" s="220"/>
      <c r="DQ342" s="140"/>
      <c r="DR342" s="141"/>
      <c r="DS342" s="142"/>
      <c r="DT342" s="146"/>
      <c r="DU342" s="142"/>
      <c r="DV342" s="144"/>
      <c r="DW342" s="145"/>
      <c r="DX342" s="142"/>
      <c r="DY342" s="144"/>
      <c r="EA342" s="172"/>
      <c r="EB342" s="137"/>
      <c r="EC342" s="137"/>
      <c r="ED342" s="512"/>
      <c r="EE342" s="513"/>
      <c r="EG342" s="495"/>
      <c r="EH342" s="76"/>
      <c r="EI342" s="466"/>
      <c r="EJ342" s="76"/>
      <c r="EK342" s="500"/>
      <c r="EL342" s="81"/>
      <c r="EM342" s="76"/>
      <c r="EN342" s="76"/>
      <c r="EO342" s="76"/>
      <c r="EP342" s="496"/>
      <c r="EQ342" s="81"/>
      <c r="ER342" s="76"/>
      <c r="ES342" s="76"/>
      <c r="ET342" s="76"/>
      <c r="EU342" s="496"/>
    </row>
    <row r="343" spans="1:151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70"/>
        <v>3250</v>
      </c>
      <c r="O343" s="366"/>
      <c r="P343" s="174"/>
      <c r="Q343" s="174"/>
      <c r="R343" s="174"/>
      <c r="S343" s="174"/>
      <c r="T343" s="367">
        <f t="shared" si="162"/>
        <v>0</v>
      </c>
      <c r="U343" s="172"/>
      <c r="V343" s="137"/>
      <c r="W343" s="137"/>
      <c r="X343" s="137"/>
      <c r="Y343" s="137">
        <v>16000</v>
      </c>
      <c r="Z343" s="138">
        <f t="shared" si="165"/>
        <v>16000</v>
      </c>
      <c r="AA343" s="160"/>
      <c r="AB343" s="146"/>
      <c r="AC343" s="146"/>
      <c r="AD343" s="146"/>
      <c r="AE343" s="146"/>
      <c r="AF343" s="138">
        <f t="shared" si="166"/>
        <v>0</v>
      </c>
      <c r="AG343" s="160"/>
      <c r="AH343" s="146"/>
      <c r="AI343" s="146"/>
      <c r="AJ343" s="146"/>
      <c r="AK343" s="146"/>
      <c r="AL343" s="138">
        <f t="shared" si="144"/>
        <v>0</v>
      </c>
      <c r="AM343" s="160"/>
      <c r="AN343" s="146"/>
      <c r="AO343" s="146"/>
      <c r="AP343" s="146"/>
      <c r="AQ343" s="146"/>
      <c r="AR343" s="138">
        <f t="shared" si="145"/>
        <v>0</v>
      </c>
      <c r="AS343" s="205"/>
      <c r="AT343" s="146"/>
      <c r="AU343" s="146"/>
      <c r="AV343" s="146"/>
      <c r="AW343" s="146">
        <v>11000</v>
      </c>
      <c r="AX343" s="138">
        <f t="shared" si="163"/>
        <v>11000</v>
      </c>
      <c r="AY343" s="160"/>
      <c r="AZ343" s="146"/>
      <c r="BA343" s="146"/>
      <c r="BB343" s="146"/>
      <c r="BC343" s="146"/>
      <c r="BD343" s="138">
        <f t="shared" si="146"/>
        <v>0</v>
      </c>
      <c r="BE343" s="160"/>
      <c r="BF343" s="146"/>
      <c r="BG343" s="146"/>
      <c r="BH343" s="146"/>
      <c r="BI343" s="146"/>
      <c r="BJ343" s="138">
        <f t="shared" si="167"/>
        <v>0</v>
      </c>
      <c r="BK343" s="160"/>
      <c r="BL343" s="146"/>
      <c r="BM343" s="146"/>
      <c r="BN343" s="146"/>
      <c r="BO343" s="146"/>
      <c r="BP343" s="138">
        <f t="shared" si="147"/>
        <v>0</v>
      </c>
      <c r="BQ343" s="160"/>
      <c r="BR343" s="146"/>
      <c r="BS343" s="146"/>
      <c r="BT343" s="146"/>
      <c r="BU343" s="146"/>
      <c r="BV343" s="138">
        <f t="shared" si="168"/>
        <v>0</v>
      </c>
      <c r="BW343" s="160"/>
      <c r="BX343" s="146"/>
      <c r="BY343" s="146"/>
      <c r="BZ343" s="146"/>
      <c r="CA343" s="146"/>
      <c r="CB343" s="138">
        <f t="shared" si="148"/>
        <v>0</v>
      </c>
      <c r="CC343" s="160"/>
      <c r="CD343" s="146"/>
      <c r="CE343" s="146"/>
      <c r="CF343" s="146"/>
      <c r="CG343" s="146"/>
      <c r="CH343" s="138">
        <f t="shared" si="164"/>
        <v>0</v>
      </c>
      <c r="CI343" s="160"/>
      <c r="CJ343" s="146"/>
      <c r="CK343" s="146"/>
      <c r="CL343" s="146"/>
      <c r="CM343" s="146"/>
      <c r="CN343" s="138">
        <f t="shared" si="149"/>
        <v>0</v>
      </c>
      <c r="CO343" s="172"/>
      <c r="CP343" s="137"/>
      <c r="CQ343" s="137"/>
      <c r="CR343" s="137"/>
      <c r="CS343" s="137"/>
      <c r="CT343" s="138">
        <f t="shared" si="169"/>
        <v>0</v>
      </c>
      <c r="CU343" s="160"/>
      <c r="CV343" s="146"/>
      <c r="CW343" s="146"/>
      <c r="CX343" s="146"/>
      <c r="CY343" s="146"/>
      <c r="CZ343" s="138">
        <f t="shared" si="150"/>
        <v>0</v>
      </c>
      <c r="DA343" s="172">
        <f t="shared" si="151"/>
        <v>0</v>
      </c>
      <c r="DB343" s="137">
        <f t="shared" si="152"/>
        <v>3250</v>
      </c>
      <c r="DC343" s="137">
        <f t="shared" si="153"/>
        <v>0</v>
      </c>
      <c r="DD343" s="137">
        <f t="shared" si="154"/>
        <v>0</v>
      </c>
      <c r="DE343" s="137">
        <f t="shared" si="155"/>
        <v>27000</v>
      </c>
      <c r="DF343" s="173">
        <f t="shared" si="156"/>
        <v>30250</v>
      </c>
      <c r="DG343" s="172">
        <f t="shared" si="157"/>
        <v>0</v>
      </c>
      <c r="DH343" s="137">
        <f t="shared" si="158"/>
        <v>0</v>
      </c>
      <c r="DI343" s="137">
        <f t="shared" si="159"/>
        <v>0</v>
      </c>
      <c r="DJ343" s="137">
        <f t="shared" si="160"/>
        <v>0</v>
      </c>
      <c r="DK343" s="137">
        <f t="shared" si="161"/>
        <v>0</v>
      </c>
      <c r="DL343" s="173">
        <f t="shared" si="171"/>
        <v>0</v>
      </c>
      <c r="DM343" s="140"/>
      <c r="DN343" s="220"/>
      <c r="DO343" s="220"/>
      <c r="DP343" s="220"/>
      <c r="DQ343" s="140"/>
      <c r="DR343" s="141"/>
      <c r="DS343" s="142"/>
      <c r="DT343" s="146"/>
      <c r="DU343" s="142"/>
      <c r="DV343" s="144"/>
      <c r="DW343" s="145"/>
      <c r="DX343" s="142"/>
      <c r="DY343" s="144"/>
      <c r="EA343" s="172"/>
      <c r="EB343" s="137"/>
      <c r="EC343" s="137"/>
      <c r="ED343" s="512"/>
      <c r="EE343" s="513"/>
      <c r="EG343" s="495"/>
      <c r="EH343" s="76"/>
      <c r="EI343" s="466"/>
      <c r="EJ343" s="76"/>
      <c r="EK343" s="500"/>
      <c r="EL343" s="81"/>
      <c r="EM343" s="76"/>
      <c r="EN343" s="76"/>
      <c r="EO343" s="76"/>
      <c r="EP343" s="496"/>
      <c r="EQ343" s="81"/>
      <c r="ER343" s="76"/>
      <c r="ES343" s="76"/>
      <c r="ET343" s="76"/>
      <c r="EU343" s="496"/>
    </row>
    <row r="344" spans="1:151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70"/>
        <v>30550</v>
      </c>
      <c r="O344" s="366"/>
      <c r="P344" s="174"/>
      <c r="Q344" s="174"/>
      <c r="R344" s="174"/>
      <c r="S344" s="174"/>
      <c r="T344" s="367">
        <f t="shared" si="162"/>
        <v>0</v>
      </c>
      <c r="U344" s="172"/>
      <c r="V344" s="137"/>
      <c r="W344" s="137"/>
      <c r="X344" s="137"/>
      <c r="Y344" s="137">
        <v>16000</v>
      </c>
      <c r="Z344" s="138">
        <f t="shared" si="165"/>
        <v>16000</v>
      </c>
      <c r="AA344" s="160"/>
      <c r="AB344" s="146"/>
      <c r="AC344" s="146"/>
      <c r="AD344" s="146"/>
      <c r="AE344" s="146"/>
      <c r="AF344" s="138">
        <f t="shared" si="166"/>
        <v>0</v>
      </c>
      <c r="AG344" s="160"/>
      <c r="AH344" s="146"/>
      <c r="AI344" s="146"/>
      <c r="AJ344" s="146"/>
      <c r="AK344" s="146">
        <v>31000</v>
      </c>
      <c r="AL344" s="138">
        <f t="shared" si="144"/>
        <v>31000</v>
      </c>
      <c r="AM344" s="160"/>
      <c r="AN344" s="146"/>
      <c r="AO344" s="146"/>
      <c r="AP344" s="146"/>
      <c r="AQ344" s="146"/>
      <c r="AR344" s="138">
        <f t="shared" si="145"/>
        <v>0</v>
      </c>
      <c r="AS344" s="205"/>
      <c r="AT344" s="146"/>
      <c r="AU344" s="146"/>
      <c r="AV344" s="146"/>
      <c r="AW344" s="146">
        <v>20000</v>
      </c>
      <c r="AX344" s="138">
        <f t="shared" si="163"/>
        <v>20000</v>
      </c>
      <c r="AY344" s="160"/>
      <c r="AZ344" s="146"/>
      <c r="BA344" s="146"/>
      <c r="BB344" s="146"/>
      <c r="BC344" s="146"/>
      <c r="BD344" s="138">
        <f t="shared" si="146"/>
        <v>0</v>
      </c>
      <c r="BE344" s="160"/>
      <c r="BF344" s="146"/>
      <c r="BG344" s="146"/>
      <c r="BH344" s="146"/>
      <c r="BI344" s="146"/>
      <c r="BJ344" s="138">
        <f t="shared" si="167"/>
        <v>0</v>
      </c>
      <c r="BK344" s="160"/>
      <c r="BL344" s="146"/>
      <c r="BM344" s="146"/>
      <c r="BN344" s="146"/>
      <c r="BO344" s="146"/>
      <c r="BP344" s="138">
        <f t="shared" si="147"/>
        <v>0</v>
      </c>
      <c r="BQ344" s="160"/>
      <c r="BR344" s="146"/>
      <c r="BS344" s="146"/>
      <c r="BT344" s="146"/>
      <c r="BU344" s="146"/>
      <c r="BV344" s="138">
        <f t="shared" si="168"/>
        <v>0</v>
      </c>
      <c r="BW344" s="160"/>
      <c r="BX344" s="146"/>
      <c r="BY344" s="146"/>
      <c r="BZ344" s="146"/>
      <c r="CA344" s="146"/>
      <c r="CB344" s="138">
        <f t="shared" si="148"/>
        <v>0</v>
      </c>
      <c r="CC344" s="160"/>
      <c r="CD344" s="146"/>
      <c r="CE344" s="146"/>
      <c r="CF344" s="146"/>
      <c r="CG344" s="146"/>
      <c r="CH344" s="138">
        <f t="shared" si="164"/>
        <v>0</v>
      </c>
      <c r="CI344" s="160"/>
      <c r="CJ344" s="146"/>
      <c r="CK344" s="146"/>
      <c r="CL344" s="146"/>
      <c r="CM344" s="146"/>
      <c r="CN344" s="138">
        <f t="shared" si="149"/>
        <v>0</v>
      </c>
      <c r="CO344" s="172"/>
      <c r="CP344" s="137"/>
      <c r="CQ344" s="137"/>
      <c r="CR344" s="137"/>
      <c r="CS344" s="137"/>
      <c r="CT344" s="138">
        <f t="shared" si="169"/>
        <v>0</v>
      </c>
      <c r="CU344" s="160"/>
      <c r="CV344" s="146"/>
      <c r="CW344" s="146"/>
      <c r="CX344" s="146"/>
      <c r="CY344" s="146"/>
      <c r="CZ344" s="138">
        <f t="shared" si="150"/>
        <v>0</v>
      </c>
      <c r="DA344" s="172">
        <f t="shared" si="151"/>
        <v>0</v>
      </c>
      <c r="DB344" s="137">
        <f t="shared" si="152"/>
        <v>30550</v>
      </c>
      <c r="DC344" s="137">
        <f t="shared" si="153"/>
        <v>0</v>
      </c>
      <c r="DD344" s="137">
        <f t="shared" si="154"/>
        <v>0</v>
      </c>
      <c r="DE344" s="137">
        <f t="shared" si="155"/>
        <v>67000</v>
      </c>
      <c r="DF344" s="173">
        <f t="shared" si="156"/>
        <v>97550</v>
      </c>
      <c r="DG344" s="172">
        <f t="shared" si="157"/>
        <v>0</v>
      </c>
      <c r="DH344" s="137">
        <f t="shared" si="158"/>
        <v>0</v>
      </c>
      <c r="DI344" s="137">
        <f t="shared" si="159"/>
        <v>0</v>
      </c>
      <c r="DJ344" s="137">
        <f t="shared" si="160"/>
        <v>0</v>
      </c>
      <c r="DK344" s="137">
        <f t="shared" si="161"/>
        <v>0</v>
      </c>
      <c r="DL344" s="173">
        <f t="shared" si="171"/>
        <v>0</v>
      </c>
      <c r="DM344" s="140"/>
      <c r="DN344" s="220"/>
      <c r="DO344" s="220"/>
      <c r="DP344" s="220"/>
      <c r="DQ344" s="140"/>
      <c r="DR344" s="141"/>
      <c r="DS344" s="142"/>
      <c r="DT344" s="146"/>
      <c r="DU344" s="142"/>
      <c r="DV344" s="144"/>
      <c r="DW344" s="145"/>
      <c r="DX344" s="142"/>
      <c r="DY344" s="144"/>
      <c r="EA344" s="172"/>
      <c r="EB344" s="137"/>
      <c r="EC344" s="137"/>
      <c r="ED344" s="512"/>
      <c r="EE344" s="513"/>
      <c r="EG344" s="495"/>
      <c r="EH344" s="76"/>
      <c r="EI344" s="466"/>
      <c r="EJ344" s="76"/>
      <c r="EK344" s="500"/>
      <c r="EL344" s="81"/>
      <c r="EM344" s="76"/>
      <c r="EN344" s="76"/>
      <c r="EO344" s="76"/>
      <c r="EP344" s="496"/>
      <c r="EQ344" s="81"/>
      <c r="ER344" s="76"/>
      <c r="ES344" s="76"/>
      <c r="ET344" s="76"/>
      <c r="EU344" s="496"/>
    </row>
    <row r="345" spans="1:151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70"/>
        <v>8775</v>
      </c>
      <c r="O345" s="366"/>
      <c r="P345" s="174"/>
      <c r="Q345" s="174"/>
      <c r="R345" s="174"/>
      <c r="S345" s="174"/>
      <c r="T345" s="367">
        <f t="shared" si="162"/>
        <v>0</v>
      </c>
      <c r="U345" s="172"/>
      <c r="V345" s="137"/>
      <c r="W345" s="137"/>
      <c r="X345" s="137"/>
      <c r="Y345" s="137">
        <v>15200</v>
      </c>
      <c r="Z345" s="138">
        <f t="shared" si="165"/>
        <v>15200</v>
      </c>
      <c r="AA345" s="160"/>
      <c r="AB345" s="146"/>
      <c r="AC345" s="146"/>
      <c r="AD345" s="146"/>
      <c r="AE345" s="146"/>
      <c r="AF345" s="138">
        <f t="shared" si="166"/>
        <v>0</v>
      </c>
      <c r="AG345" s="160"/>
      <c r="AH345" s="146"/>
      <c r="AI345" s="146"/>
      <c r="AJ345" s="146"/>
      <c r="AK345" s="146">
        <v>14000</v>
      </c>
      <c r="AL345" s="138">
        <f t="shared" si="144"/>
        <v>14000</v>
      </c>
      <c r="AM345" s="160"/>
      <c r="AN345" s="146"/>
      <c r="AO345" s="146"/>
      <c r="AP345" s="146"/>
      <c r="AQ345" s="146"/>
      <c r="AR345" s="138">
        <f t="shared" si="145"/>
        <v>0</v>
      </c>
      <c r="AS345" s="205"/>
      <c r="AT345" s="146"/>
      <c r="AU345" s="146"/>
      <c r="AV345" s="146"/>
      <c r="AW345" s="146">
        <v>5000</v>
      </c>
      <c r="AX345" s="138">
        <f t="shared" si="163"/>
        <v>5000</v>
      </c>
      <c r="AY345" s="160"/>
      <c r="AZ345" s="146"/>
      <c r="BA345" s="146"/>
      <c r="BB345" s="146"/>
      <c r="BC345" s="146"/>
      <c r="BD345" s="138">
        <f t="shared" si="146"/>
        <v>0</v>
      </c>
      <c r="BE345" s="160"/>
      <c r="BF345" s="146"/>
      <c r="BG345" s="146"/>
      <c r="BH345" s="146"/>
      <c r="BI345" s="146"/>
      <c r="BJ345" s="138">
        <f t="shared" si="167"/>
        <v>0</v>
      </c>
      <c r="BK345" s="160"/>
      <c r="BL345" s="146"/>
      <c r="BM345" s="146"/>
      <c r="BN345" s="146"/>
      <c r="BO345" s="146"/>
      <c r="BP345" s="138">
        <f t="shared" si="147"/>
        <v>0</v>
      </c>
      <c r="BQ345" s="160"/>
      <c r="BR345" s="146"/>
      <c r="BS345" s="146"/>
      <c r="BT345" s="146"/>
      <c r="BU345" s="146"/>
      <c r="BV345" s="138">
        <f t="shared" si="168"/>
        <v>0</v>
      </c>
      <c r="BW345" s="160"/>
      <c r="BX345" s="146"/>
      <c r="BY345" s="146"/>
      <c r="BZ345" s="146"/>
      <c r="CA345" s="146"/>
      <c r="CB345" s="138">
        <f t="shared" si="148"/>
        <v>0</v>
      </c>
      <c r="CC345" s="160"/>
      <c r="CD345" s="146"/>
      <c r="CE345" s="146"/>
      <c r="CF345" s="146"/>
      <c r="CG345" s="146"/>
      <c r="CH345" s="138">
        <f t="shared" si="164"/>
        <v>0</v>
      </c>
      <c r="CI345" s="160"/>
      <c r="CJ345" s="146"/>
      <c r="CK345" s="146"/>
      <c r="CL345" s="146"/>
      <c r="CM345" s="146"/>
      <c r="CN345" s="138">
        <f t="shared" si="149"/>
        <v>0</v>
      </c>
      <c r="CO345" s="172"/>
      <c r="CP345" s="137"/>
      <c r="CQ345" s="137"/>
      <c r="CR345" s="137"/>
      <c r="CS345" s="137"/>
      <c r="CT345" s="138">
        <f t="shared" si="169"/>
        <v>0</v>
      </c>
      <c r="CU345" s="160"/>
      <c r="CV345" s="146"/>
      <c r="CW345" s="146"/>
      <c r="CX345" s="146"/>
      <c r="CY345" s="146"/>
      <c r="CZ345" s="138">
        <f t="shared" si="150"/>
        <v>0</v>
      </c>
      <c r="DA345" s="172">
        <f t="shared" si="151"/>
        <v>0</v>
      </c>
      <c r="DB345" s="137">
        <f t="shared" si="152"/>
        <v>8775</v>
      </c>
      <c r="DC345" s="137">
        <f t="shared" si="153"/>
        <v>0</v>
      </c>
      <c r="DD345" s="137">
        <f t="shared" si="154"/>
        <v>0</v>
      </c>
      <c r="DE345" s="137">
        <f t="shared" si="155"/>
        <v>34200</v>
      </c>
      <c r="DF345" s="173">
        <f t="shared" si="156"/>
        <v>42975</v>
      </c>
      <c r="DG345" s="172">
        <f t="shared" si="157"/>
        <v>0</v>
      </c>
      <c r="DH345" s="137">
        <f t="shared" si="158"/>
        <v>0</v>
      </c>
      <c r="DI345" s="137">
        <f t="shared" si="159"/>
        <v>0</v>
      </c>
      <c r="DJ345" s="137">
        <f t="shared" si="160"/>
        <v>0</v>
      </c>
      <c r="DK345" s="137">
        <f t="shared" si="161"/>
        <v>0</v>
      </c>
      <c r="DL345" s="173">
        <f t="shared" si="171"/>
        <v>0</v>
      </c>
      <c r="DM345" s="140"/>
      <c r="DN345" s="220"/>
      <c r="DO345" s="220"/>
      <c r="DP345" s="220"/>
      <c r="DQ345" s="140"/>
      <c r="DR345" s="141"/>
      <c r="DS345" s="142"/>
      <c r="DT345" s="146"/>
      <c r="DU345" s="142"/>
      <c r="DV345" s="144"/>
      <c r="DW345" s="145">
        <v>3480</v>
      </c>
      <c r="DX345" s="142" t="s">
        <v>5170</v>
      </c>
      <c r="DY345" s="144">
        <v>44715</v>
      </c>
      <c r="EA345" s="172"/>
      <c r="EB345" s="137"/>
      <c r="EC345" s="137"/>
      <c r="ED345" s="512"/>
      <c r="EE345" s="513"/>
      <c r="EG345" s="495"/>
      <c r="EH345" s="76"/>
      <c r="EI345" s="466"/>
      <c r="EJ345" s="76"/>
      <c r="EK345" s="500"/>
      <c r="EL345" s="81"/>
      <c r="EM345" s="76"/>
      <c r="EN345" s="76"/>
      <c r="EO345" s="76"/>
      <c r="EP345" s="496"/>
      <c r="EQ345" s="81"/>
      <c r="ER345" s="76"/>
      <c r="ES345" s="76"/>
      <c r="ET345" s="76"/>
      <c r="EU345" s="496"/>
    </row>
    <row r="346" spans="1:151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70"/>
        <v>0</v>
      </c>
      <c r="O346" s="366"/>
      <c r="P346" s="174"/>
      <c r="Q346" s="174"/>
      <c r="R346" s="174"/>
      <c r="S346" s="174"/>
      <c r="T346" s="367">
        <f t="shared" si="162"/>
        <v>0</v>
      </c>
      <c r="U346" s="172"/>
      <c r="V346" s="137"/>
      <c r="W346" s="137"/>
      <c r="X346" s="137"/>
      <c r="Y346" s="137">
        <v>33600</v>
      </c>
      <c r="Z346" s="138">
        <f t="shared" si="165"/>
        <v>33600</v>
      </c>
      <c r="AA346" s="160"/>
      <c r="AB346" s="146"/>
      <c r="AC346" s="146"/>
      <c r="AD346" s="146"/>
      <c r="AE346" s="146"/>
      <c r="AF346" s="138">
        <f t="shared" si="166"/>
        <v>0</v>
      </c>
      <c r="AG346" s="160"/>
      <c r="AH346" s="146"/>
      <c r="AI346" s="146"/>
      <c r="AJ346" s="146"/>
      <c r="AK346" s="146"/>
      <c r="AL346" s="138">
        <f t="shared" si="144"/>
        <v>0</v>
      </c>
      <c r="AM346" s="160"/>
      <c r="AN346" s="146"/>
      <c r="AO346" s="146"/>
      <c r="AP346" s="146"/>
      <c r="AQ346" s="146"/>
      <c r="AR346" s="138">
        <f t="shared" si="145"/>
        <v>0</v>
      </c>
      <c r="AS346" s="205"/>
      <c r="AT346" s="146"/>
      <c r="AU346" s="146"/>
      <c r="AV346" s="146"/>
      <c r="AW346" s="146"/>
      <c r="AX346" s="138">
        <f t="shared" si="163"/>
        <v>0</v>
      </c>
      <c r="AY346" s="160"/>
      <c r="AZ346" s="146"/>
      <c r="BA346" s="146"/>
      <c r="BB346" s="146"/>
      <c r="BC346" s="146"/>
      <c r="BD346" s="138">
        <f t="shared" si="146"/>
        <v>0</v>
      </c>
      <c r="BE346" s="160"/>
      <c r="BF346" s="146"/>
      <c r="BG346" s="146"/>
      <c r="BH346" s="146"/>
      <c r="BI346" s="146"/>
      <c r="BJ346" s="138">
        <f t="shared" si="167"/>
        <v>0</v>
      </c>
      <c r="BK346" s="160"/>
      <c r="BL346" s="146"/>
      <c r="BM346" s="146"/>
      <c r="BN346" s="146"/>
      <c r="BO346" s="146"/>
      <c r="BP346" s="138">
        <f t="shared" si="147"/>
        <v>0</v>
      </c>
      <c r="BQ346" s="160"/>
      <c r="BR346" s="146"/>
      <c r="BS346" s="146"/>
      <c r="BT346" s="146"/>
      <c r="BU346" s="146"/>
      <c r="BV346" s="138">
        <f t="shared" si="168"/>
        <v>0</v>
      </c>
      <c r="BW346" s="160"/>
      <c r="BX346" s="146"/>
      <c r="BY346" s="146"/>
      <c r="BZ346" s="146"/>
      <c r="CA346" s="146"/>
      <c r="CB346" s="138">
        <f t="shared" si="148"/>
        <v>0</v>
      </c>
      <c r="CC346" s="160"/>
      <c r="CD346" s="146"/>
      <c r="CE346" s="146"/>
      <c r="CF346" s="146"/>
      <c r="CG346" s="146"/>
      <c r="CH346" s="138">
        <f t="shared" si="164"/>
        <v>0</v>
      </c>
      <c r="CI346" s="160"/>
      <c r="CJ346" s="146"/>
      <c r="CK346" s="146"/>
      <c r="CL346" s="146"/>
      <c r="CM346" s="146"/>
      <c r="CN346" s="138">
        <f t="shared" si="149"/>
        <v>0</v>
      </c>
      <c r="CO346" s="172"/>
      <c r="CP346" s="137"/>
      <c r="CQ346" s="137"/>
      <c r="CR346" s="137"/>
      <c r="CS346" s="137"/>
      <c r="CT346" s="138">
        <f t="shared" si="169"/>
        <v>0</v>
      </c>
      <c r="CU346" s="160"/>
      <c r="CV346" s="146"/>
      <c r="CW346" s="146"/>
      <c r="CX346" s="146"/>
      <c r="CY346" s="146"/>
      <c r="CZ346" s="138">
        <f t="shared" si="150"/>
        <v>0</v>
      </c>
      <c r="DA346" s="172">
        <f t="shared" si="151"/>
        <v>0</v>
      </c>
      <c r="DB346" s="137">
        <f t="shared" si="152"/>
        <v>0</v>
      </c>
      <c r="DC346" s="137">
        <f t="shared" si="153"/>
        <v>0</v>
      </c>
      <c r="DD346" s="137">
        <f t="shared" si="154"/>
        <v>0</v>
      </c>
      <c r="DE346" s="137">
        <f t="shared" si="155"/>
        <v>33600</v>
      </c>
      <c r="DF346" s="173">
        <f t="shared" si="156"/>
        <v>33600</v>
      </c>
      <c r="DG346" s="172">
        <f t="shared" si="157"/>
        <v>0</v>
      </c>
      <c r="DH346" s="137">
        <f t="shared" si="158"/>
        <v>0</v>
      </c>
      <c r="DI346" s="137">
        <f t="shared" si="159"/>
        <v>0</v>
      </c>
      <c r="DJ346" s="137">
        <f t="shared" si="160"/>
        <v>0</v>
      </c>
      <c r="DK346" s="137">
        <f t="shared" si="161"/>
        <v>0</v>
      </c>
      <c r="DL346" s="173">
        <f t="shared" si="171"/>
        <v>0</v>
      </c>
      <c r="DM346" s="140"/>
      <c r="DN346" s="220"/>
      <c r="DO346" s="220"/>
      <c r="DP346" s="220"/>
      <c r="DQ346" s="140"/>
      <c r="DR346" s="141"/>
      <c r="DS346" s="142"/>
      <c r="DT346" s="146"/>
      <c r="DU346" s="142"/>
      <c r="DV346" s="144"/>
      <c r="DW346" s="145"/>
      <c r="DX346" s="142"/>
      <c r="DY346" s="144"/>
      <c r="EA346" s="172"/>
      <c r="EB346" s="137"/>
      <c r="EC346" s="137"/>
      <c r="ED346" s="512"/>
      <c r="EE346" s="513"/>
      <c r="EG346" s="495"/>
      <c r="EH346" s="76"/>
      <c r="EI346" s="466"/>
      <c r="EJ346" s="76"/>
      <c r="EK346" s="500"/>
      <c r="EL346" s="81"/>
      <c r="EM346" s="76"/>
      <c r="EN346" s="76"/>
      <c r="EO346" s="76"/>
      <c r="EP346" s="496"/>
      <c r="EQ346" s="81"/>
      <c r="ER346" s="76"/>
      <c r="ES346" s="76"/>
      <c r="ET346" s="76"/>
      <c r="EU346" s="496"/>
    </row>
    <row r="347" spans="1:151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70"/>
        <v>57200</v>
      </c>
      <c r="O347" s="366"/>
      <c r="P347" s="174"/>
      <c r="Q347" s="174"/>
      <c r="R347" s="174"/>
      <c r="S347" s="174"/>
      <c r="T347" s="367">
        <f t="shared" si="162"/>
        <v>0</v>
      </c>
      <c r="U347" s="172"/>
      <c r="V347" s="137"/>
      <c r="W347" s="137"/>
      <c r="X347" s="137"/>
      <c r="Y347" s="137"/>
      <c r="Z347" s="138">
        <f t="shared" si="165"/>
        <v>0</v>
      </c>
      <c r="AA347" s="160"/>
      <c r="AB347" s="146"/>
      <c r="AC347" s="146"/>
      <c r="AD347" s="146"/>
      <c r="AE347" s="146"/>
      <c r="AF347" s="138">
        <f t="shared" si="166"/>
        <v>0</v>
      </c>
      <c r="AG347" s="160"/>
      <c r="AH347" s="146"/>
      <c r="AI347" s="146"/>
      <c r="AJ347" s="146"/>
      <c r="AK347" s="146"/>
      <c r="AL347" s="138">
        <f t="shared" si="144"/>
        <v>0</v>
      </c>
      <c r="AM347" s="160"/>
      <c r="AN347" s="146"/>
      <c r="AO347" s="146"/>
      <c r="AP347" s="146"/>
      <c r="AQ347" s="146"/>
      <c r="AR347" s="138">
        <f t="shared" si="145"/>
        <v>0</v>
      </c>
      <c r="AS347" s="205"/>
      <c r="AT347" s="146"/>
      <c r="AU347" s="146"/>
      <c r="AV347" s="146"/>
      <c r="AW347" s="146">
        <v>76000</v>
      </c>
      <c r="AX347" s="138">
        <f t="shared" si="163"/>
        <v>76000</v>
      </c>
      <c r="AY347" s="160"/>
      <c r="AZ347" s="146"/>
      <c r="BA347" s="146"/>
      <c r="BB347" s="146"/>
      <c r="BC347" s="146"/>
      <c r="BD347" s="138">
        <f t="shared" si="146"/>
        <v>0</v>
      </c>
      <c r="BE347" s="160"/>
      <c r="BF347" s="146"/>
      <c r="BG347" s="146"/>
      <c r="BH347" s="146"/>
      <c r="BI347" s="146"/>
      <c r="BJ347" s="138">
        <f t="shared" si="167"/>
        <v>0</v>
      </c>
      <c r="BK347" s="160"/>
      <c r="BL347" s="146"/>
      <c r="BM347" s="146"/>
      <c r="BN347" s="146"/>
      <c r="BO347" s="146"/>
      <c r="BP347" s="138">
        <f t="shared" si="147"/>
        <v>0</v>
      </c>
      <c r="BQ347" s="160"/>
      <c r="BR347" s="146"/>
      <c r="BS347" s="146"/>
      <c r="BT347" s="146"/>
      <c r="BU347" s="441">
        <v>150000</v>
      </c>
      <c r="BV347" s="138">
        <f t="shared" si="168"/>
        <v>150000</v>
      </c>
      <c r="BW347" s="160"/>
      <c r="BX347" s="146"/>
      <c r="BY347" s="146"/>
      <c r="BZ347" s="146"/>
      <c r="CA347" s="146"/>
      <c r="CB347" s="138">
        <f t="shared" si="148"/>
        <v>0</v>
      </c>
      <c r="CC347" s="160"/>
      <c r="CD347" s="146"/>
      <c r="CE347" s="146"/>
      <c r="CF347" s="146"/>
      <c r="CG347" s="146"/>
      <c r="CH347" s="138">
        <f t="shared" si="164"/>
        <v>0</v>
      </c>
      <c r="CI347" s="160"/>
      <c r="CJ347" s="146"/>
      <c r="CK347" s="146"/>
      <c r="CL347" s="146"/>
      <c r="CM347" s="146"/>
      <c r="CN347" s="138">
        <f t="shared" si="149"/>
        <v>0</v>
      </c>
      <c r="CO347" s="172"/>
      <c r="CP347" s="137"/>
      <c r="CQ347" s="137"/>
      <c r="CR347" s="137"/>
      <c r="CS347" s="137"/>
      <c r="CT347" s="138">
        <f t="shared" si="169"/>
        <v>0</v>
      </c>
      <c r="CU347" s="160"/>
      <c r="CV347" s="146"/>
      <c r="CW347" s="146"/>
      <c r="CX347" s="146"/>
      <c r="CY347" s="146"/>
      <c r="CZ347" s="138">
        <f t="shared" si="150"/>
        <v>0</v>
      </c>
      <c r="DA347" s="172">
        <f t="shared" si="151"/>
        <v>0</v>
      </c>
      <c r="DB347" s="137">
        <f t="shared" si="152"/>
        <v>57200</v>
      </c>
      <c r="DC347" s="137">
        <f t="shared" si="153"/>
        <v>0</v>
      </c>
      <c r="DD347" s="137">
        <f t="shared" si="154"/>
        <v>0</v>
      </c>
      <c r="DE347" s="137">
        <f t="shared" si="155"/>
        <v>226000</v>
      </c>
      <c r="DF347" s="173">
        <f t="shared" si="156"/>
        <v>283200</v>
      </c>
      <c r="DG347" s="172">
        <f t="shared" si="157"/>
        <v>0</v>
      </c>
      <c r="DH347" s="137">
        <f t="shared" si="158"/>
        <v>0</v>
      </c>
      <c r="DI347" s="137">
        <f t="shared" si="159"/>
        <v>0</v>
      </c>
      <c r="DJ347" s="137">
        <f t="shared" si="160"/>
        <v>0</v>
      </c>
      <c r="DK347" s="137">
        <f t="shared" si="161"/>
        <v>0</v>
      </c>
      <c r="DL347" s="173">
        <f t="shared" si="171"/>
        <v>0</v>
      </c>
      <c r="DM347" s="140"/>
      <c r="DN347" s="220"/>
      <c r="DO347" s="220"/>
      <c r="DP347" s="220"/>
      <c r="DQ347" s="140"/>
      <c r="DR347" s="141"/>
      <c r="DS347" s="142"/>
      <c r="DT347" s="146"/>
      <c r="DU347" s="142"/>
      <c r="DV347" s="144"/>
      <c r="DW347" s="145"/>
      <c r="DX347" s="142"/>
      <c r="DY347" s="144"/>
      <c r="EA347" s="172"/>
      <c r="EB347" s="137"/>
      <c r="EC347" s="137"/>
      <c r="ED347" s="512"/>
      <c r="EE347" s="513"/>
      <c r="EG347" s="495"/>
      <c r="EH347" s="76"/>
      <c r="EI347" s="466"/>
      <c r="EJ347" s="76"/>
      <c r="EK347" s="500"/>
      <c r="EL347" s="81"/>
      <c r="EM347" s="76"/>
      <c r="EN347" s="76"/>
      <c r="EO347" s="76"/>
      <c r="EP347" s="496"/>
      <c r="EQ347" s="81"/>
      <c r="ER347" s="76"/>
      <c r="ES347" s="76"/>
      <c r="ET347" s="76"/>
      <c r="EU347" s="496"/>
    </row>
    <row r="348" spans="1:151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70"/>
        <v>0</v>
      </c>
      <c r="O348" s="366"/>
      <c r="P348" s="174"/>
      <c r="Q348" s="174"/>
      <c r="R348" s="174"/>
      <c r="S348" s="174"/>
      <c r="T348" s="367">
        <f t="shared" si="162"/>
        <v>0</v>
      </c>
      <c r="U348" s="172"/>
      <c r="V348" s="137"/>
      <c r="W348" s="137"/>
      <c r="X348" s="137"/>
      <c r="Y348" s="137">
        <v>19200</v>
      </c>
      <c r="Z348" s="138">
        <f t="shared" si="165"/>
        <v>19200</v>
      </c>
      <c r="AA348" s="160"/>
      <c r="AB348" s="146"/>
      <c r="AC348" s="146"/>
      <c r="AD348" s="146"/>
      <c r="AE348" s="146"/>
      <c r="AF348" s="138">
        <f t="shared" si="166"/>
        <v>0</v>
      </c>
      <c r="AG348" s="160"/>
      <c r="AH348" s="146"/>
      <c r="AI348" s="146"/>
      <c r="AJ348" s="146"/>
      <c r="AK348" s="146"/>
      <c r="AL348" s="138">
        <f t="shared" si="144"/>
        <v>0</v>
      </c>
      <c r="AM348" s="160"/>
      <c r="AN348" s="146"/>
      <c r="AO348" s="146"/>
      <c r="AP348" s="146"/>
      <c r="AQ348" s="146"/>
      <c r="AR348" s="138">
        <f t="shared" si="145"/>
        <v>0</v>
      </c>
      <c r="AS348" s="205"/>
      <c r="AT348" s="146"/>
      <c r="AU348" s="146"/>
      <c r="AV348" s="146"/>
      <c r="AW348" s="146"/>
      <c r="AX348" s="138">
        <f t="shared" si="163"/>
        <v>0</v>
      </c>
      <c r="AY348" s="160"/>
      <c r="AZ348" s="146"/>
      <c r="BA348" s="146"/>
      <c r="BB348" s="146"/>
      <c r="BC348" s="146"/>
      <c r="BD348" s="138">
        <f t="shared" si="146"/>
        <v>0</v>
      </c>
      <c r="BE348" s="160"/>
      <c r="BF348" s="146"/>
      <c r="BG348" s="146"/>
      <c r="BH348" s="146"/>
      <c r="BI348" s="146"/>
      <c r="BJ348" s="138">
        <f t="shared" si="167"/>
        <v>0</v>
      </c>
      <c r="BK348" s="160"/>
      <c r="BL348" s="146"/>
      <c r="BM348" s="146"/>
      <c r="BN348" s="146"/>
      <c r="BO348" s="146"/>
      <c r="BP348" s="138">
        <f t="shared" si="147"/>
        <v>0</v>
      </c>
      <c r="BQ348" s="160"/>
      <c r="BR348" s="146"/>
      <c r="BS348" s="146"/>
      <c r="BT348" s="146"/>
      <c r="BU348" s="146"/>
      <c r="BV348" s="138">
        <f t="shared" si="168"/>
        <v>0</v>
      </c>
      <c r="BW348" s="160"/>
      <c r="BX348" s="146"/>
      <c r="BY348" s="146"/>
      <c r="BZ348" s="146"/>
      <c r="CA348" s="146"/>
      <c r="CB348" s="138">
        <f t="shared" si="148"/>
        <v>0</v>
      </c>
      <c r="CC348" s="160"/>
      <c r="CD348" s="146"/>
      <c r="CE348" s="146"/>
      <c r="CF348" s="146"/>
      <c r="CG348" s="146"/>
      <c r="CH348" s="138">
        <f t="shared" si="164"/>
        <v>0</v>
      </c>
      <c r="CI348" s="160"/>
      <c r="CJ348" s="146"/>
      <c r="CK348" s="146"/>
      <c r="CL348" s="146"/>
      <c r="CM348" s="146"/>
      <c r="CN348" s="138">
        <f t="shared" si="149"/>
        <v>0</v>
      </c>
      <c r="CO348" s="172"/>
      <c r="CP348" s="137"/>
      <c r="CQ348" s="137"/>
      <c r="CR348" s="137"/>
      <c r="CS348" s="137"/>
      <c r="CT348" s="138">
        <f t="shared" si="169"/>
        <v>0</v>
      </c>
      <c r="CU348" s="160"/>
      <c r="CV348" s="146"/>
      <c r="CW348" s="146"/>
      <c r="CX348" s="146"/>
      <c r="CY348" s="146"/>
      <c r="CZ348" s="138">
        <f t="shared" si="150"/>
        <v>0</v>
      </c>
      <c r="DA348" s="172">
        <f t="shared" si="151"/>
        <v>0</v>
      </c>
      <c r="DB348" s="137">
        <f t="shared" si="152"/>
        <v>0</v>
      </c>
      <c r="DC348" s="137">
        <f t="shared" si="153"/>
        <v>0</v>
      </c>
      <c r="DD348" s="137">
        <f t="shared" si="154"/>
        <v>0</v>
      </c>
      <c r="DE348" s="137">
        <f t="shared" si="155"/>
        <v>19200</v>
      </c>
      <c r="DF348" s="173">
        <f t="shared" si="156"/>
        <v>19200</v>
      </c>
      <c r="DG348" s="172">
        <f t="shared" si="157"/>
        <v>0</v>
      </c>
      <c r="DH348" s="137">
        <f t="shared" si="158"/>
        <v>0</v>
      </c>
      <c r="DI348" s="137">
        <f t="shared" si="159"/>
        <v>0</v>
      </c>
      <c r="DJ348" s="137">
        <f t="shared" si="160"/>
        <v>0</v>
      </c>
      <c r="DK348" s="137">
        <f t="shared" si="161"/>
        <v>0</v>
      </c>
      <c r="DL348" s="173">
        <f t="shared" si="171"/>
        <v>0</v>
      </c>
      <c r="DM348" s="140"/>
      <c r="DN348" s="220"/>
      <c r="DO348" s="220"/>
      <c r="DP348" s="220"/>
      <c r="DQ348" s="140"/>
      <c r="DR348" s="141"/>
      <c r="DS348" s="142"/>
      <c r="DT348" s="146"/>
      <c r="DU348" s="142"/>
      <c r="DV348" s="144"/>
      <c r="DW348" s="145"/>
      <c r="DX348" s="142"/>
      <c r="DY348" s="144"/>
      <c r="EA348" s="172"/>
      <c r="EB348" s="137"/>
      <c r="EC348" s="137"/>
      <c r="ED348" s="512"/>
      <c r="EE348" s="513"/>
      <c r="EG348" s="495"/>
      <c r="EH348" s="76"/>
      <c r="EI348" s="466"/>
      <c r="EJ348" s="76"/>
      <c r="EK348" s="500"/>
      <c r="EL348" s="81"/>
      <c r="EM348" s="76"/>
      <c r="EN348" s="76"/>
      <c r="EO348" s="76"/>
      <c r="EP348" s="496"/>
      <c r="EQ348" s="81"/>
      <c r="ER348" s="76"/>
      <c r="ES348" s="76"/>
      <c r="ET348" s="76"/>
      <c r="EU348" s="496"/>
    </row>
    <row r="349" spans="1:151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70"/>
        <v>0</v>
      </c>
      <c r="O349" s="366"/>
      <c r="P349" s="174"/>
      <c r="Q349" s="174"/>
      <c r="R349" s="174"/>
      <c r="S349" s="174"/>
      <c r="T349" s="367">
        <f t="shared" si="162"/>
        <v>0</v>
      </c>
      <c r="U349" s="172"/>
      <c r="V349" s="137"/>
      <c r="W349" s="137"/>
      <c r="X349" s="137"/>
      <c r="Y349" s="137">
        <v>183200</v>
      </c>
      <c r="Z349" s="138">
        <f t="shared" si="165"/>
        <v>183200</v>
      </c>
      <c r="AA349" s="160"/>
      <c r="AB349" s="146"/>
      <c r="AC349" s="146"/>
      <c r="AD349" s="146"/>
      <c r="AE349" s="146"/>
      <c r="AF349" s="138">
        <f t="shared" si="166"/>
        <v>0</v>
      </c>
      <c r="AG349" s="160"/>
      <c r="AH349" s="146"/>
      <c r="AI349" s="146"/>
      <c r="AJ349" s="146"/>
      <c r="AK349" s="146"/>
      <c r="AL349" s="138">
        <f t="shared" si="144"/>
        <v>0</v>
      </c>
      <c r="AM349" s="160"/>
      <c r="AN349" s="146"/>
      <c r="AO349" s="146"/>
      <c r="AP349" s="146"/>
      <c r="AQ349" s="146"/>
      <c r="AR349" s="138">
        <f t="shared" si="145"/>
        <v>0</v>
      </c>
      <c r="AS349" s="205"/>
      <c r="AT349" s="146"/>
      <c r="AU349" s="146"/>
      <c r="AV349" s="146"/>
      <c r="AW349" s="146"/>
      <c r="AX349" s="138">
        <f t="shared" si="163"/>
        <v>0</v>
      </c>
      <c r="AY349" s="160"/>
      <c r="AZ349" s="146"/>
      <c r="BA349" s="146"/>
      <c r="BB349" s="146"/>
      <c r="BC349" s="146"/>
      <c r="BD349" s="138">
        <f t="shared" si="146"/>
        <v>0</v>
      </c>
      <c r="BE349" s="160"/>
      <c r="BF349" s="146"/>
      <c r="BG349" s="146"/>
      <c r="BH349" s="146"/>
      <c r="BI349" s="146"/>
      <c r="BJ349" s="138">
        <f t="shared" si="167"/>
        <v>0</v>
      </c>
      <c r="BK349" s="160"/>
      <c r="BL349" s="146"/>
      <c r="BM349" s="146"/>
      <c r="BN349" s="146"/>
      <c r="BO349" s="146"/>
      <c r="BP349" s="138">
        <f t="shared" si="147"/>
        <v>0</v>
      </c>
      <c r="BQ349" s="160"/>
      <c r="BR349" s="146"/>
      <c r="BS349" s="146"/>
      <c r="BT349" s="146"/>
      <c r="BU349" s="146"/>
      <c r="BV349" s="138">
        <f t="shared" si="168"/>
        <v>0</v>
      </c>
      <c r="BW349" s="160"/>
      <c r="BX349" s="146"/>
      <c r="BY349" s="146"/>
      <c r="BZ349" s="146"/>
      <c r="CA349" s="146"/>
      <c r="CB349" s="138">
        <f t="shared" si="148"/>
        <v>0</v>
      </c>
      <c r="CC349" s="160"/>
      <c r="CD349" s="146"/>
      <c r="CE349" s="146"/>
      <c r="CF349" s="146"/>
      <c r="CG349" s="146"/>
      <c r="CH349" s="138">
        <f t="shared" si="164"/>
        <v>0</v>
      </c>
      <c r="CI349" s="160"/>
      <c r="CJ349" s="146"/>
      <c r="CK349" s="146"/>
      <c r="CL349" s="146"/>
      <c r="CM349" s="146"/>
      <c r="CN349" s="138">
        <f t="shared" si="149"/>
        <v>0</v>
      </c>
      <c r="CO349" s="172"/>
      <c r="CP349" s="137"/>
      <c r="CQ349" s="137"/>
      <c r="CR349" s="137"/>
      <c r="CS349" s="137"/>
      <c r="CT349" s="138">
        <f t="shared" si="169"/>
        <v>0</v>
      </c>
      <c r="CU349" s="160"/>
      <c r="CV349" s="146"/>
      <c r="CW349" s="146"/>
      <c r="CX349" s="146"/>
      <c r="CY349" s="146"/>
      <c r="CZ349" s="138">
        <f t="shared" si="150"/>
        <v>0</v>
      </c>
      <c r="DA349" s="172">
        <f t="shared" si="151"/>
        <v>0</v>
      </c>
      <c r="DB349" s="137">
        <f t="shared" si="152"/>
        <v>0</v>
      </c>
      <c r="DC349" s="137">
        <f t="shared" si="153"/>
        <v>0</v>
      </c>
      <c r="DD349" s="137">
        <f t="shared" si="154"/>
        <v>0</v>
      </c>
      <c r="DE349" s="137">
        <f t="shared" si="155"/>
        <v>183200</v>
      </c>
      <c r="DF349" s="173">
        <f t="shared" si="156"/>
        <v>183200</v>
      </c>
      <c r="DG349" s="172">
        <f t="shared" si="157"/>
        <v>0</v>
      </c>
      <c r="DH349" s="137">
        <f t="shared" si="158"/>
        <v>0</v>
      </c>
      <c r="DI349" s="137">
        <f t="shared" si="159"/>
        <v>0</v>
      </c>
      <c r="DJ349" s="137">
        <f t="shared" si="160"/>
        <v>0</v>
      </c>
      <c r="DK349" s="137">
        <f t="shared" si="161"/>
        <v>0</v>
      </c>
      <c r="DL349" s="173">
        <f t="shared" si="171"/>
        <v>0</v>
      </c>
      <c r="DM349" s="140"/>
      <c r="DN349" s="220"/>
      <c r="DO349" s="220"/>
      <c r="DP349" s="220"/>
      <c r="DQ349" s="140"/>
      <c r="DR349" s="141"/>
      <c r="DS349" s="142"/>
      <c r="DT349" s="146"/>
      <c r="DU349" s="142"/>
      <c r="DV349" s="144"/>
      <c r="DW349" s="145"/>
      <c r="DX349" s="142"/>
      <c r="DY349" s="144"/>
      <c r="EA349" s="172"/>
      <c r="EB349" s="137"/>
      <c r="EC349" s="137"/>
      <c r="ED349" s="512"/>
      <c r="EE349" s="513"/>
      <c r="EG349" s="495"/>
      <c r="EH349" s="76"/>
      <c r="EI349" s="466"/>
      <c r="EJ349" s="76"/>
      <c r="EK349" s="500"/>
      <c r="EL349" s="81"/>
      <c r="EM349" s="76"/>
      <c r="EN349" s="76"/>
      <c r="EO349" s="76"/>
      <c r="EP349" s="496"/>
      <c r="EQ349" s="81"/>
      <c r="ER349" s="76"/>
      <c r="ES349" s="76"/>
      <c r="ET349" s="76"/>
      <c r="EU349" s="496"/>
    </row>
    <row r="350" spans="1:151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70"/>
        <v>114400</v>
      </c>
      <c r="O350" s="366"/>
      <c r="P350" s="174"/>
      <c r="Q350" s="174"/>
      <c r="R350" s="174"/>
      <c r="S350" s="174"/>
      <c r="T350" s="367">
        <f t="shared" si="162"/>
        <v>0</v>
      </c>
      <c r="U350" s="172"/>
      <c r="V350" s="137"/>
      <c r="W350" s="137"/>
      <c r="X350" s="137"/>
      <c r="Y350" s="137"/>
      <c r="Z350" s="138">
        <f t="shared" si="165"/>
        <v>0</v>
      </c>
      <c r="AA350" s="160"/>
      <c r="AB350" s="146"/>
      <c r="AC350" s="146"/>
      <c r="AD350" s="146"/>
      <c r="AE350" s="146"/>
      <c r="AF350" s="138">
        <f t="shared" si="166"/>
        <v>0</v>
      </c>
      <c r="AG350" s="160"/>
      <c r="AH350" s="146"/>
      <c r="AI350" s="146"/>
      <c r="AJ350" s="146"/>
      <c r="AK350" s="146"/>
      <c r="AL350" s="138">
        <f t="shared" si="144"/>
        <v>0</v>
      </c>
      <c r="AM350" s="160"/>
      <c r="AN350" s="146"/>
      <c r="AO350" s="146"/>
      <c r="AP350" s="146"/>
      <c r="AQ350" s="146"/>
      <c r="AR350" s="138">
        <f t="shared" si="145"/>
        <v>0</v>
      </c>
      <c r="AS350" s="205"/>
      <c r="AT350" s="146"/>
      <c r="AU350" s="146"/>
      <c r="AV350" s="146"/>
      <c r="AW350" s="146">
        <v>60000</v>
      </c>
      <c r="AX350" s="138">
        <f t="shared" si="163"/>
        <v>60000</v>
      </c>
      <c r="AY350" s="160"/>
      <c r="AZ350" s="146"/>
      <c r="BA350" s="146"/>
      <c r="BB350" s="146"/>
      <c r="BC350" s="146"/>
      <c r="BD350" s="138">
        <f t="shared" si="146"/>
        <v>0</v>
      </c>
      <c r="BE350" s="160"/>
      <c r="BF350" s="146"/>
      <c r="BG350" s="146"/>
      <c r="BH350" s="146"/>
      <c r="BI350" s="146"/>
      <c r="BJ350" s="138">
        <f t="shared" si="167"/>
        <v>0</v>
      </c>
      <c r="BK350" s="160"/>
      <c r="BL350" s="146"/>
      <c r="BM350" s="146"/>
      <c r="BN350" s="146"/>
      <c r="BO350" s="146"/>
      <c r="BP350" s="138">
        <f t="shared" si="147"/>
        <v>0</v>
      </c>
      <c r="BQ350" s="160"/>
      <c r="BR350" s="146"/>
      <c r="BS350" s="146"/>
      <c r="BT350" s="146"/>
      <c r="BU350" s="441">
        <v>630000</v>
      </c>
      <c r="BV350" s="138">
        <f t="shared" si="168"/>
        <v>630000</v>
      </c>
      <c r="BW350" s="160"/>
      <c r="BX350" s="146"/>
      <c r="BY350" s="146"/>
      <c r="BZ350" s="146"/>
      <c r="CA350" s="146"/>
      <c r="CB350" s="138">
        <f t="shared" si="148"/>
        <v>0</v>
      </c>
      <c r="CC350" s="160"/>
      <c r="CD350" s="146"/>
      <c r="CE350" s="146"/>
      <c r="CF350" s="146"/>
      <c r="CG350" s="146"/>
      <c r="CH350" s="138">
        <f t="shared" si="164"/>
        <v>0</v>
      </c>
      <c r="CI350" s="160"/>
      <c r="CJ350" s="146"/>
      <c r="CK350" s="146"/>
      <c r="CL350" s="146"/>
      <c r="CM350" s="146"/>
      <c r="CN350" s="138">
        <f t="shared" si="149"/>
        <v>0</v>
      </c>
      <c r="CO350" s="172"/>
      <c r="CP350" s="137"/>
      <c r="CQ350" s="137"/>
      <c r="CR350" s="137"/>
      <c r="CS350" s="137"/>
      <c r="CT350" s="138">
        <f t="shared" si="169"/>
        <v>0</v>
      </c>
      <c r="CU350" s="160"/>
      <c r="CV350" s="146"/>
      <c r="CW350" s="146"/>
      <c r="CX350" s="146"/>
      <c r="CY350" s="146"/>
      <c r="CZ350" s="138">
        <f t="shared" si="150"/>
        <v>0</v>
      </c>
      <c r="DA350" s="172">
        <f t="shared" si="151"/>
        <v>0</v>
      </c>
      <c r="DB350" s="137">
        <f t="shared" si="152"/>
        <v>114400</v>
      </c>
      <c r="DC350" s="137">
        <f t="shared" si="153"/>
        <v>0</v>
      </c>
      <c r="DD350" s="137">
        <f t="shared" si="154"/>
        <v>0</v>
      </c>
      <c r="DE350" s="137">
        <f t="shared" si="155"/>
        <v>690000</v>
      </c>
      <c r="DF350" s="173">
        <f t="shared" si="156"/>
        <v>804400</v>
      </c>
      <c r="DG350" s="172">
        <f t="shared" si="157"/>
        <v>0</v>
      </c>
      <c r="DH350" s="137">
        <f t="shared" si="158"/>
        <v>0</v>
      </c>
      <c r="DI350" s="137">
        <f t="shared" si="159"/>
        <v>0</v>
      </c>
      <c r="DJ350" s="137">
        <f t="shared" si="160"/>
        <v>0</v>
      </c>
      <c r="DK350" s="137">
        <f t="shared" si="161"/>
        <v>0</v>
      </c>
      <c r="DL350" s="173">
        <f t="shared" si="171"/>
        <v>0</v>
      </c>
      <c r="DM350" s="140"/>
      <c r="DN350" s="220"/>
      <c r="DO350" s="220"/>
      <c r="DP350" s="220"/>
      <c r="DQ350" s="140"/>
      <c r="DR350" s="141"/>
      <c r="DS350" s="142"/>
      <c r="DT350" s="146"/>
      <c r="DU350" s="142"/>
      <c r="DV350" s="144"/>
      <c r="DW350" s="145"/>
      <c r="DX350" s="142"/>
      <c r="DY350" s="144"/>
      <c r="EA350" s="172"/>
      <c r="EB350" s="137"/>
      <c r="EC350" s="137"/>
      <c r="ED350" s="512"/>
      <c r="EE350" s="513"/>
      <c r="EG350" s="495"/>
      <c r="EH350" s="76"/>
      <c r="EI350" s="466"/>
      <c r="EJ350" s="76"/>
      <c r="EK350" s="500"/>
      <c r="EL350" s="81"/>
      <c r="EM350" s="76"/>
      <c r="EN350" s="76"/>
      <c r="EO350" s="76"/>
      <c r="EP350" s="496"/>
      <c r="EQ350" s="81"/>
      <c r="ER350" s="76"/>
      <c r="ES350" s="76"/>
      <c r="ET350" s="76"/>
      <c r="EU350" s="496"/>
    </row>
    <row r="351" spans="1:151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70"/>
        <v>93925</v>
      </c>
      <c r="O351" s="366"/>
      <c r="P351" s="174"/>
      <c r="Q351" s="174"/>
      <c r="R351" s="174"/>
      <c r="S351" s="174"/>
      <c r="T351" s="367">
        <f t="shared" si="162"/>
        <v>0</v>
      </c>
      <c r="U351" s="172"/>
      <c r="V351" s="137"/>
      <c r="W351" s="137"/>
      <c r="X351" s="137"/>
      <c r="Y351" s="137"/>
      <c r="Z351" s="138">
        <f t="shared" si="165"/>
        <v>0</v>
      </c>
      <c r="AA351" s="160"/>
      <c r="AB351" s="146"/>
      <c r="AC351" s="146"/>
      <c r="AD351" s="146"/>
      <c r="AE351" s="146"/>
      <c r="AF351" s="138">
        <f t="shared" si="166"/>
        <v>0</v>
      </c>
      <c r="AG351" s="160"/>
      <c r="AH351" s="146"/>
      <c r="AI351" s="146"/>
      <c r="AJ351" s="146"/>
      <c r="AK351" s="146">
        <v>344000</v>
      </c>
      <c r="AL351" s="138">
        <f t="shared" si="144"/>
        <v>344000</v>
      </c>
      <c r="AM351" s="160"/>
      <c r="AN351" s="146"/>
      <c r="AO351" s="146"/>
      <c r="AP351" s="146"/>
      <c r="AQ351" s="146"/>
      <c r="AR351" s="138">
        <f t="shared" si="145"/>
        <v>0</v>
      </c>
      <c r="AS351" s="205"/>
      <c r="AT351" s="146"/>
      <c r="AU351" s="146"/>
      <c r="AV351" s="146"/>
      <c r="AW351" s="146">
        <v>61000</v>
      </c>
      <c r="AX351" s="138">
        <f t="shared" si="163"/>
        <v>61000</v>
      </c>
      <c r="AY351" s="160"/>
      <c r="AZ351" s="146"/>
      <c r="BA351" s="146"/>
      <c r="BB351" s="146"/>
      <c r="BC351" s="146"/>
      <c r="BD351" s="138">
        <f t="shared" si="146"/>
        <v>0</v>
      </c>
      <c r="BE351" s="160"/>
      <c r="BF351" s="146"/>
      <c r="BG351" s="146"/>
      <c r="BH351" s="146"/>
      <c r="BI351" s="146"/>
      <c r="BJ351" s="138">
        <f t="shared" si="167"/>
        <v>0</v>
      </c>
      <c r="BK351" s="160"/>
      <c r="BL351" s="146"/>
      <c r="BM351" s="146"/>
      <c r="BN351" s="146"/>
      <c r="BO351" s="146"/>
      <c r="BP351" s="138">
        <f t="shared" si="147"/>
        <v>0</v>
      </c>
      <c r="BQ351" s="160"/>
      <c r="BR351" s="146"/>
      <c r="BS351" s="146"/>
      <c r="BT351" s="146"/>
      <c r="BU351" s="146"/>
      <c r="BV351" s="138">
        <f t="shared" si="168"/>
        <v>0</v>
      </c>
      <c r="BW351" s="160"/>
      <c r="BX351" s="146"/>
      <c r="BY351" s="146"/>
      <c r="BZ351" s="146"/>
      <c r="CA351" s="146"/>
      <c r="CB351" s="138">
        <f t="shared" si="148"/>
        <v>0</v>
      </c>
      <c r="CC351" s="160"/>
      <c r="CD351" s="146"/>
      <c r="CE351" s="146"/>
      <c r="CF351" s="146"/>
      <c r="CG351" s="146"/>
      <c r="CH351" s="138">
        <f t="shared" si="164"/>
        <v>0</v>
      </c>
      <c r="CI351" s="160"/>
      <c r="CJ351" s="146"/>
      <c r="CK351" s="146"/>
      <c r="CL351" s="146"/>
      <c r="CM351" s="146"/>
      <c r="CN351" s="138">
        <f t="shared" si="149"/>
        <v>0</v>
      </c>
      <c r="CO351" s="172"/>
      <c r="CP351" s="137"/>
      <c r="CQ351" s="137"/>
      <c r="CR351" s="137"/>
      <c r="CS351" s="137"/>
      <c r="CT351" s="138">
        <f t="shared" si="169"/>
        <v>0</v>
      </c>
      <c r="CU351" s="160"/>
      <c r="CV351" s="146"/>
      <c r="CW351" s="146"/>
      <c r="CX351" s="146"/>
      <c r="CY351" s="146"/>
      <c r="CZ351" s="138">
        <f t="shared" si="150"/>
        <v>0</v>
      </c>
      <c r="DA351" s="172">
        <f t="shared" si="151"/>
        <v>0</v>
      </c>
      <c r="DB351" s="137">
        <f t="shared" si="152"/>
        <v>93925</v>
      </c>
      <c r="DC351" s="137">
        <f t="shared" si="153"/>
        <v>0</v>
      </c>
      <c r="DD351" s="137">
        <f t="shared" si="154"/>
        <v>0</v>
      </c>
      <c r="DE351" s="137">
        <f t="shared" si="155"/>
        <v>405000</v>
      </c>
      <c r="DF351" s="173">
        <f t="shared" si="156"/>
        <v>498925</v>
      </c>
      <c r="DG351" s="172">
        <f t="shared" si="157"/>
        <v>0</v>
      </c>
      <c r="DH351" s="137">
        <f t="shared" si="158"/>
        <v>0</v>
      </c>
      <c r="DI351" s="137">
        <f t="shared" si="159"/>
        <v>0</v>
      </c>
      <c r="DJ351" s="137">
        <f t="shared" si="160"/>
        <v>0</v>
      </c>
      <c r="DK351" s="137">
        <f t="shared" si="161"/>
        <v>0</v>
      </c>
      <c r="DL351" s="173">
        <f t="shared" si="171"/>
        <v>0</v>
      </c>
      <c r="DM351" s="140"/>
      <c r="DN351" s="220"/>
      <c r="DO351" s="220"/>
      <c r="DP351" s="220"/>
      <c r="DQ351" s="140"/>
      <c r="DR351" s="141"/>
      <c r="DS351" s="142"/>
      <c r="DT351" s="146"/>
      <c r="DU351" s="142"/>
      <c r="DV351" s="144"/>
      <c r="DW351" s="145"/>
      <c r="DX351" s="142"/>
      <c r="DY351" s="144"/>
      <c r="EA351" s="172"/>
      <c r="EB351" s="137"/>
      <c r="EC351" s="137"/>
      <c r="ED351" s="512"/>
      <c r="EE351" s="513"/>
      <c r="EG351" s="495"/>
      <c r="EH351" s="76"/>
      <c r="EI351" s="466"/>
      <c r="EJ351" s="76"/>
      <c r="EK351" s="500"/>
      <c r="EL351" s="81"/>
      <c r="EM351" s="76"/>
      <c r="EN351" s="76"/>
      <c r="EO351" s="76"/>
      <c r="EP351" s="496"/>
      <c r="EQ351" s="81"/>
      <c r="ER351" s="76"/>
      <c r="ES351" s="76"/>
      <c r="ET351" s="76"/>
      <c r="EU351" s="496"/>
    </row>
    <row r="352" spans="1:151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70"/>
        <v>0</v>
      </c>
      <c r="O352" s="366"/>
      <c r="P352" s="174"/>
      <c r="Q352" s="174"/>
      <c r="R352" s="174"/>
      <c r="S352" s="174"/>
      <c r="T352" s="367">
        <f t="shared" si="162"/>
        <v>0</v>
      </c>
      <c r="U352" s="172"/>
      <c r="V352" s="137"/>
      <c r="W352" s="137"/>
      <c r="X352" s="137"/>
      <c r="Y352" s="137"/>
      <c r="Z352" s="138">
        <f t="shared" si="165"/>
        <v>0</v>
      </c>
      <c r="AA352" s="160"/>
      <c r="AB352" s="146"/>
      <c r="AC352" s="146"/>
      <c r="AD352" s="146"/>
      <c r="AE352" s="146"/>
      <c r="AF352" s="138">
        <f t="shared" si="166"/>
        <v>0</v>
      </c>
      <c r="AG352" s="160"/>
      <c r="AH352" s="146"/>
      <c r="AI352" s="146"/>
      <c r="AJ352" s="146"/>
      <c r="AK352" s="146"/>
      <c r="AL352" s="138">
        <f t="shared" si="144"/>
        <v>0</v>
      </c>
      <c r="AM352" s="160"/>
      <c r="AN352" s="146"/>
      <c r="AO352" s="146"/>
      <c r="AP352" s="146"/>
      <c r="AQ352" s="146"/>
      <c r="AR352" s="138">
        <f t="shared" si="145"/>
        <v>0</v>
      </c>
      <c r="AS352" s="205"/>
      <c r="AT352" s="146"/>
      <c r="AU352" s="146"/>
      <c r="AV352" s="146"/>
      <c r="AW352" s="146"/>
      <c r="AX352" s="138">
        <f t="shared" si="163"/>
        <v>0</v>
      </c>
      <c r="AY352" s="160"/>
      <c r="AZ352" s="146"/>
      <c r="BA352" s="146"/>
      <c r="BB352" s="146"/>
      <c r="BC352" s="146"/>
      <c r="BD352" s="138">
        <f t="shared" si="146"/>
        <v>0</v>
      </c>
      <c r="BE352" s="160"/>
      <c r="BF352" s="146"/>
      <c r="BG352" s="146"/>
      <c r="BH352" s="146"/>
      <c r="BI352" s="146"/>
      <c r="BJ352" s="138">
        <f t="shared" si="167"/>
        <v>0</v>
      </c>
      <c r="BK352" s="160"/>
      <c r="BL352" s="146"/>
      <c r="BM352" s="146"/>
      <c r="BN352" s="146"/>
      <c r="BO352" s="146"/>
      <c r="BP352" s="138">
        <f t="shared" si="147"/>
        <v>0</v>
      </c>
      <c r="BQ352" s="160"/>
      <c r="BR352" s="146"/>
      <c r="BS352" s="146"/>
      <c r="BT352" s="146"/>
      <c r="BU352" s="146"/>
      <c r="BV352" s="138">
        <f t="shared" si="168"/>
        <v>0</v>
      </c>
      <c r="BW352" s="160"/>
      <c r="BX352" s="146"/>
      <c r="BY352" s="146"/>
      <c r="BZ352" s="146"/>
      <c r="CA352" s="146"/>
      <c r="CB352" s="138">
        <f t="shared" si="148"/>
        <v>0</v>
      </c>
      <c r="CC352" s="160"/>
      <c r="CD352" s="146"/>
      <c r="CE352" s="146"/>
      <c r="CF352" s="146"/>
      <c r="CG352" s="146"/>
      <c r="CH352" s="138">
        <f t="shared" si="164"/>
        <v>0</v>
      </c>
      <c r="CI352" s="160"/>
      <c r="CJ352" s="146"/>
      <c r="CK352" s="146"/>
      <c r="CL352" s="146"/>
      <c r="CM352" s="146"/>
      <c r="CN352" s="138">
        <f t="shared" si="149"/>
        <v>0</v>
      </c>
      <c r="CO352" s="172"/>
      <c r="CP352" s="137"/>
      <c r="CQ352" s="137"/>
      <c r="CR352" s="137"/>
      <c r="CS352" s="137"/>
      <c r="CT352" s="138">
        <f t="shared" si="169"/>
        <v>0</v>
      </c>
      <c r="CU352" s="160"/>
      <c r="CV352" s="146"/>
      <c r="CW352" s="146"/>
      <c r="CX352" s="146"/>
      <c r="CY352" s="146"/>
      <c r="CZ352" s="138">
        <f t="shared" si="150"/>
        <v>0</v>
      </c>
      <c r="DA352" s="172">
        <f t="shared" si="151"/>
        <v>0</v>
      </c>
      <c r="DB352" s="137">
        <f t="shared" si="152"/>
        <v>0</v>
      </c>
      <c r="DC352" s="137">
        <f t="shared" si="153"/>
        <v>0</v>
      </c>
      <c r="DD352" s="137">
        <f t="shared" si="154"/>
        <v>0</v>
      </c>
      <c r="DE352" s="137">
        <f t="shared" si="155"/>
        <v>0</v>
      </c>
      <c r="DF352" s="173">
        <f t="shared" si="156"/>
        <v>0</v>
      </c>
      <c r="DG352" s="172">
        <f t="shared" si="157"/>
        <v>0</v>
      </c>
      <c r="DH352" s="137">
        <f t="shared" si="158"/>
        <v>0</v>
      </c>
      <c r="DI352" s="137">
        <f t="shared" si="159"/>
        <v>0</v>
      </c>
      <c r="DJ352" s="137">
        <f t="shared" si="160"/>
        <v>0</v>
      </c>
      <c r="DK352" s="137">
        <f t="shared" si="161"/>
        <v>0</v>
      </c>
      <c r="DL352" s="173">
        <f t="shared" si="171"/>
        <v>0</v>
      </c>
      <c r="DM352" s="140"/>
      <c r="DN352" s="220"/>
      <c r="DO352" s="220"/>
      <c r="DP352" s="220"/>
      <c r="DQ352" s="140"/>
      <c r="DR352" s="141"/>
      <c r="DS352" s="142"/>
      <c r="DT352" s="146"/>
      <c r="DU352" s="142"/>
      <c r="DV352" s="144"/>
      <c r="DW352" s="145"/>
      <c r="DX352" s="142"/>
      <c r="DY352" s="144"/>
      <c r="EA352" s="172"/>
      <c r="EB352" s="137"/>
      <c r="EC352" s="137"/>
      <c r="ED352" s="512"/>
      <c r="EE352" s="513"/>
      <c r="EG352" s="495"/>
      <c r="EH352" s="76"/>
      <c r="EI352" s="466"/>
      <c r="EJ352" s="76"/>
      <c r="EK352" s="500"/>
      <c r="EL352" s="81"/>
      <c r="EM352" s="76"/>
      <c r="EN352" s="76"/>
      <c r="EO352" s="76"/>
      <c r="EP352" s="496"/>
      <c r="EQ352" s="81"/>
      <c r="ER352" s="76"/>
      <c r="ES352" s="76"/>
      <c r="ET352" s="76"/>
      <c r="EU352" s="496"/>
    </row>
    <row r="353" spans="1:151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70"/>
        <v>0</v>
      </c>
      <c r="O353" s="366"/>
      <c r="P353" s="174"/>
      <c r="Q353" s="174"/>
      <c r="R353" s="174"/>
      <c r="S353" s="174"/>
      <c r="T353" s="367">
        <f t="shared" si="162"/>
        <v>0</v>
      </c>
      <c r="U353" s="172"/>
      <c r="V353" s="137"/>
      <c r="W353" s="137"/>
      <c r="X353" s="137"/>
      <c r="Y353" s="137">
        <v>16000</v>
      </c>
      <c r="Z353" s="138">
        <f t="shared" si="165"/>
        <v>16000</v>
      </c>
      <c r="AA353" s="160"/>
      <c r="AB353" s="146"/>
      <c r="AC353" s="146"/>
      <c r="AD353" s="146"/>
      <c r="AE353" s="146"/>
      <c r="AF353" s="138">
        <f t="shared" si="166"/>
        <v>0</v>
      </c>
      <c r="AG353" s="160"/>
      <c r="AH353" s="146"/>
      <c r="AI353" s="146"/>
      <c r="AJ353" s="146"/>
      <c r="AK353" s="146"/>
      <c r="AL353" s="138">
        <f t="shared" si="144"/>
        <v>0</v>
      </c>
      <c r="AM353" s="160"/>
      <c r="AN353" s="146"/>
      <c r="AO353" s="146"/>
      <c r="AP353" s="146"/>
      <c r="AQ353" s="146"/>
      <c r="AR353" s="138">
        <f t="shared" si="145"/>
        <v>0</v>
      </c>
      <c r="AS353" s="205"/>
      <c r="AT353" s="146"/>
      <c r="AU353" s="146"/>
      <c r="AV353" s="146"/>
      <c r="AW353" s="146"/>
      <c r="AX353" s="138">
        <f t="shared" si="163"/>
        <v>0</v>
      </c>
      <c r="AY353" s="160"/>
      <c r="AZ353" s="146"/>
      <c r="BA353" s="146"/>
      <c r="BB353" s="146"/>
      <c r="BC353" s="146"/>
      <c r="BD353" s="138">
        <f t="shared" si="146"/>
        <v>0</v>
      </c>
      <c r="BE353" s="160"/>
      <c r="BF353" s="146"/>
      <c r="BG353" s="146"/>
      <c r="BH353" s="146"/>
      <c r="BI353" s="146"/>
      <c r="BJ353" s="138">
        <f t="shared" si="167"/>
        <v>0</v>
      </c>
      <c r="BK353" s="160"/>
      <c r="BL353" s="146"/>
      <c r="BM353" s="146"/>
      <c r="BN353" s="146"/>
      <c r="BO353" s="146"/>
      <c r="BP353" s="138">
        <f t="shared" si="147"/>
        <v>0</v>
      </c>
      <c r="BQ353" s="160"/>
      <c r="BR353" s="146"/>
      <c r="BS353" s="146"/>
      <c r="BT353" s="146"/>
      <c r="BU353" s="146"/>
      <c r="BV353" s="138">
        <f t="shared" si="168"/>
        <v>0</v>
      </c>
      <c r="BW353" s="160"/>
      <c r="BX353" s="146"/>
      <c r="BY353" s="146"/>
      <c r="BZ353" s="146"/>
      <c r="CA353" s="146"/>
      <c r="CB353" s="138">
        <f t="shared" si="148"/>
        <v>0</v>
      </c>
      <c r="CC353" s="160"/>
      <c r="CD353" s="146"/>
      <c r="CE353" s="146"/>
      <c r="CF353" s="146"/>
      <c r="CG353" s="146"/>
      <c r="CH353" s="138">
        <f t="shared" si="164"/>
        <v>0</v>
      </c>
      <c r="CI353" s="160"/>
      <c r="CJ353" s="146"/>
      <c r="CK353" s="146"/>
      <c r="CL353" s="146"/>
      <c r="CM353" s="146"/>
      <c r="CN353" s="138">
        <f t="shared" si="149"/>
        <v>0</v>
      </c>
      <c r="CO353" s="172"/>
      <c r="CP353" s="137"/>
      <c r="CQ353" s="137"/>
      <c r="CR353" s="137"/>
      <c r="CS353" s="137"/>
      <c r="CT353" s="138">
        <f t="shared" si="169"/>
        <v>0</v>
      </c>
      <c r="CU353" s="160"/>
      <c r="CV353" s="146"/>
      <c r="CW353" s="146"/>
      <c r="CX353" s="146"/>
      <c r="CY353" s="146"/>
      <c r="CZ353" s="138">
        <f t="shared" si="150"/>
        <v>0</v>
      </c>
      <c r="DA353" s="172">
        <f t="shared" si="151"/>
        <v>0</v>
      </c>
      <c r="DB353" s="137">
        <f t="shared" si="152"/>
        <v>0</v>
      </c>
      <c r="DC353" s="137">
        <f t="shared" si="153"/>
        <v>0</v>
      </c>
      <c r="DD353" s="137">
        <f t="shared" si="154"/>
        <v>0</v>
      </c>
      <c r="DE353" s="137">
        <f t="shared" si="155"/>
        <v>16000</v>
      </c>
      <c r="DF353" s="173">
        <f t="shared" si="156"/>
        <v>16000</v>
      </c>
      <c r="DG353" s="172">
        <f t="shared" si="157"/>
        <v>0</v>
      </c>
      <c r="DH353" s="137">
        <f t="shared" si="158"/>
        <v>0</v>
      </c>
      <c r="DI353" s="137">
        <f t="shared" si="159"/>
        <v>0</v>
      </c>
      <c r="DJ353" s="137">
        <f t="shared" si="160"/>
        <v>0</v>
      </c>
      <c r="DK353" s="137">
        <f t="shared" si="161"/>
        <v>0</v>
      </c>
      <c r="DL353" s="173">
        <f t="shared" si="171"/>
        <v>0</v>
      </c>
      <c r="DM353" s="140"/>
      <c r="DN353" s="220"/>
      <c r="DO353" s="220"/>
      <c r="DP353" s="220"/>
      <c r="DQ353" s="140"/>
      <c r="DR353" s="141"/>
      <c r="DS353" s="142"/>
      <c r="DT353" s="146"/>
      <c r="DU353" s="142"/>
      <c r="DV353" s="144"/>
      <c r="DW353" s="145"/>
      <c r="DX353" s="142"/>
      <c r="DY353" s="144"/>
      <c r="EA353" s="172"/>
      <c r="EB353" s="137"/>
      <c r="EC353" s="137"/>
      <c r="ED353" s="512"/>
      <c r="EE353" s="513"/>
      <c r="EG353" s="495"/>
      <c r="EH353" s="76"/>
      <c r="EI353" s="466"/>
      <c r="EJ353" s="76"/>
      <c r="EK353" s="500"/>
      <c r="EL353" s="81"/>
      <c r="EM353" s="76"/>
      <c r="EN353" s="76"/>
      <c r="EO353" s="76"/>
      <c r="EP353" s="496"/>
      <c r="EQ353" s="81"/>
      <c r="ER353" s="76"/>
      <c r="ES353" s="76"/>
      <c r="ET353" s="76"/>
      <c r="EU353" s="496"/>
    </row>
    <row r="354" spans="1:151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70"/>
        <v>11375</v>
      </c>
      <c r="O354" s="366"/>
      <c r="P354" s="174"/>
      <c r="Q354" s="174"/>
      <c r="R354" s="174"/>
      <c r="S354" s="174"/>
      <c r="T354" s="367">
        <f t="shared" si="162"/>
        <v>0</v>
      </c>
      <c r="U354" s="172"/>
      <c r="V354" s="137"/>
      <c r="W354" s="137"/>
      <c r="X354" s="137"/>
      <c r="Y354" s="137"/>
      <c r="Z354" s="138">
        <f t="shared" si="165"/>
        <v>0</v>
      </c>
      <c r="AA354" s="160"/>
      <c r="AB354" s="146"/>
      <c r="AC354" s="146"/>
      <c r="AD354" s="146"/>
      <c r="AE354" s="146"/>
      <c r="AF354" s="138">
        <f t="shared" si="166"/>
        <v>0</v>
      </c>
      <c r="AG354" s="160"/>
      <c r="AH354" s="146"/>
      <c r="AI354" s="146"/>
      <c r="AJ354" s="146"/>
      <c r="AK354" s="146"/>
      <c r="AL354" s="138">
        <f t="shared" si="144"/>
        <v>0</v>
      </c>
      <c r="AM354" s="160"/>
      <c r="AN354" s="146"/>
      <c r="AO354" s="146"/>
      <c r="AP354" s="146"/>
      <c r="AQ354" s="146"/>
      <c r="AR354" s="138">
        <f t="shared" si="145"/>
        <v>0</v>
      </c>
      <c r="AS354" s="205"/>
      <c r="AT354" s="146"/>
      <c r="AU354" s="146"/>
      <c r="AV354" s="146"/>
      <c r="AW354" s="146">
        <v>22000</v>
      </c>
      <c r="AX354" s="138">
        <f t="shared" si="163"/>
        <v>22000</v>
      </c>
      <c r="AY354" s="160"/>
      <c r="AZ354" s="146"/>
      <c r="BA354" s="146"/>
      <c r="BB354" s="146"/>
      <c r="BC354" s="146"/>
      <c r="BD354" s="138">
        <f t="shared" si="146"/>
        <v>0</v>
      </c>
      <c r="BE354" s="160"/>
      <c r="BF354" s="146"/>
      <c r="BG354" s="146"/>
      <c r="BH354" s="146"/>
      <c r="BI354" s="146"/>
      <c r="BJ354" s="138">
        <f t="shared" si="167"/>
        <v>0</v>
      </c>
      <c r="BK354" s="160"/>
      <c r="BL354" s="146"/>
      <c r="BM354" s="146"/>
      <c r="BN354" s="146"/>
      <c r="BO354" s="146"/>
      <c r="BP354" s="138">
        <f t="shared" si="147"/>
        <v>0</v>
      </c>
      <c r="BQ354" s="160"/>
      <c r="BR354" s="146"/>
      <c r="BS354" s="146"/>
      <c r="BT354" s="146"/>
      <c r="BU354" s="146"/>
      <c r="BV354" s="138">
        <f t="shared" si="168"/>
        <v>0</v>
      </c>
      <c r="BW354" s="160"/>
      <c r="BX354" s="146"/>
      <c r="BY354" s="146"/>
      <c r="BZ354" s="146"/>
      <c r="CA354" s="146"/>
      <c r="CB354" s="138">
        <f t="shared" si="148"/>
        <v>0</v>
      </c>
      <c r="CC354" s="160"/>
      <c r="CD354" s="146"/>
      <c r="CE354" s="146"/>
      <c r="CF354" s="146"/>
      <c r="CG354" s="146"/>
      <c r="CH354" s="138">
        <f t="shared" si="164"/>
        <v>0</v>
      </c>
      <c r="CI354" s="160"/>
      <c r="CJ354" s="146"/>
      <c r="CK354" s="146"/>
      <c r="CL354" s="146"/>
      <c r="CM354" s="146"/>
      <c r="CN354" s="138">
        <f t="shared" si="149"/>
        <v>0</v>
      </c>
      <c r="CO354" s="172"/>
      <c r="CP354" s="137"/>
      <c r="CQ354" s="137"/>
      <c r="CR354" s="137"/>
      <c r="CS354" s="137"/>
      <c r="CT354" s="138">
        <f t="shared" si="169"/>
        <v>0</v>
      </c>
      <c r="CU354" s="160"/>
      <c r="CV354" s="146"/>
      <c r="CW354" s="146"/>
      <c r="CX354" s="146"/>
      <c r="CY354" s="146"/>
      <c r="CZ354" s="138">
        <f t="shared" si="150"/>
        <v>0</v>
      </c>
      <c r="DA354" s="172">
        <f t="shared" si="151"/>
        <v>0</v>
      </c>
      <c r="DB354" s="137">
        <f t="shared" si="152"/>
        <v>11375</v>
      </c>
      <c r="DC354" s="137">
        <f t="shared" si="153"/>
        <v>0</v>
      </c>
      <c r="DD354" s="137">
        <f t="shared" si="154"/>
        <v>0</v>
      </c>
      <c r="DE354" s="137">
        <f t="shared" si="155"/>
        <v>22000</v>
      </c>
      <c r="DF354" s="173">
        <f t="shared" si="156"/>
        <v>33375</v>
      </c>
      <c r="DG354" s="172">
        <f t="shared" si="157"/>
        <v>0</v>
      </c>
      <c r="DH354" s="137">
        <f t="shared" si="158"/>
        <v>0</v>
      </c>
      <c r="DI354" s="137">
        <f t="shared" si="159"/>
        <v>0</v>
      </c>
      <c r="DJ354" s="137">
        <f t="shared" si="160"/>
        <v>0</v>
      </c>
      <c r="DK354" s="137">
        <f t="shared" si="161"/>
        <v>0</v>
      </c>
      <c r="DL354" s="173">
        <f t="shared" si="171"/>
        <v>0</v>
      </c>
      <c r="DM354" s="140"/>
      <c r="DN354" s="220"/>
      <c r="DO354" s="220"/>
      <c r="DP354" s="220"/>
      <c r="DQ354" s="140"/>
      <c r="DR354" s="141"/>
      <c r="DS354" s="142"/>
      <c r="DT354" s="146"/>
      <c r="DU354" s="142"/>
      <c r="DV354" s="144"/>
      <c r="DW354" s="145"/>
      <c r="DX354" s="142"/>
      <c r="DY354" s="144"/>
      <c r="EA354" s="172"/>
      <c r="EB354" s="137"/>
      <c r="EC354" s="137"/>
      <c r="ED354" s="512"/>
      <c r="EE354" s="513"/>
      <c r="EG354" s="495"/>
      <c r="EH354" s="76"/>
      <c r="EI354" s="466"/>
      <c r="EJ354" s="76"/>
      <c r="EK354" s="500"/>
      <c r="EL354" s="81"/>
      <c r="EM354" s="76"/>
      <c r="EN354" s="76"/>
      <c r="EO354" s="76"/>
      <c r="EP354" s="496"/>
      <c r="EQ354" s="81"/>
      <c r="ER354" s="76"/>
      <c r="ES354" s="76"/>
      <c r="ET354" s="76"/>
      <c r="EU354" s="496"/>
    </row>
    <row r="355" spans="1:151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70"/>
        <v>29900</v>
      </c>
      <c r="O355" s="366"/>
      <c r="P355" s="174"/>
      <c r="Q355" s="174"/>
      <c r="R355" s="174"/>
      <c r="S355" s="174"/>
      <c r="T355" s="367">
        <f t="shared" si="162"/>
        <v>0</v>
      </c>
      <c r="U355" s="172"/>
      <c r="V355" s="137"/>
      <c r="W355" s="137"/>
      <c r="X355" s="137"/>
      <c r="Y355" s="137">
        <v>16000</v>
      </c>
      <c r="Z355" s="138">
        <f t="shared" si="165"/>
        <v>16000</v>
      </c>
      <c r="AA355" s="160"/>
      <c r="AB355" s="146"/>
      <c r="AC355" s="146"/>
      <c r="AD355" s="146"/>
      <c r="AE355" s="146"/>
      <c r="AF355" s="138">
        <f t="shared" si="166"/>
        <v>0</v>
      </c>
      <c r="AG355" s="160"/>
      <c r="AH355" s="146"/>
      <c r="AI355" s="146"/>
      <c r="AJ355" s="146"/>
      <c r="AK355" s="146">
        <v>59000</v>
      </c>
      <c r="AL355" s="138">
        <f t="shared" si="144"/>
        <v>59000</v>
      </c>
      <c r="AM355" s="160"/>
      <c r="AN355" s="146"/>
      <c r="AO355" s="146"/>
      <c r="AP355" s="146"/>
      <c r="AQ355" s="146"/>
      <c r="AR355" s="138">
        <f t="shared" si="145"/>
        <v>0</v>
      </c>
      <c r="AS355" s="205"/>
      <c r="AT355" s="146"/>
      <c r="AU355" s="146"/>
      <c r="AV355" s="146"/>
      <c r="AW355" s="146">
        <v>54000</v>
      </c>
      <c r="AX355" s="138">
        <f t="shared" si="163"/>
        <v>54000</v>
      </c>
      <c r="AY355" s="160"/>
      <c r="AZ355" s="146"/>
      <c r="BA355" s="146"/>
      <c r="BB355" s="146"/>
      <c r="BC355" s="146"/>
      <c r="BD355" s="138">
        <f t="shared" si="146"/>
        <v>0</v>
      </c>
      <c r="BE355" s="444"/>
      <c r="BF355" s="445"/>
      <c r="BG355" s="445"/>
      <c r="BH355" s="445"/>
      <c r="BI355" s="447">
        <v>40000</v>
      </c>
      <c r="BJ355" s="446">
        <f t="shared" si="167"/>
        <v>40000</v>
      </c>
      <c r="BK355" s="444"/>
      <c r="BL355" s="445"/>
      <c r="BM355" s="445"/>
      <c r="BN355" s="445"/>
      <c r="BO355" s="445"/>
      <c r="BP355" s="446">
        <f t="shared" si="147"/>
        <v>0</v>
      </c>
      <c r="BQ355" s="160"/>
      <c r="BR355" s="146"/>
      <c r="BS355" s="146"/>
      <c r="BT355" s="146"/>
      <c r="BU355" s="146"/>
      <c r="BV355" s="138">
        <f t="shared" si="168"/>
        <v>0</v>
      </c>
      <c r="BW355" s="160"/>
      <c r="BX355" s="146"/>
      <c r="BY355" s="146"/>
      <c r="BZ355" s="146"/>
      <c r="CA355" s="146"/>
      <c r="CB355" s="138">
        <f t="shared" si="148"/>
        <v>0</v>
      </c>
      <c r="CC355" s="160"/>
      <c r="CD355" s="146"/>
      <c r="CE355" s="146"/>
      <c r="CF355" s="146"/>
      <c r="CG355" s="146"/>
      <c r="CH355" s="138">
        <f t="shared" si="164"/>
        <v>0</v>
      </c>
      <c r="CI355" s="160"/>
      <c r="CJ355" s="146"/>
      <c r="CK355" s="146"/>
      <c r="CL355" s="146"/>
      <c r="CM355" s="146"/>
      <c r="CN355" s="138">
        <f t="shared" si="149"/>
        <v>0</v>
      </c>
      <c r="CO355" s="172"/>
      <c r="CP355" s="137"/>
      <c r="CQ355" s="137"/>
      <c r="CR355" s="137"/>
      <c r="CS355" s="137"/>
      <c r="CT355" s="138">
        <f t="shared" si="169"/>
        <v>0</v>
      </c>
      <c r="CU355" s="160"/>
      <c r="CV355" s="146"/>
      <c r="CW355" s="146"/>
      <c r="CX355" s="146"/>
      <c r="CY355" s="146"/>
      <c r="CZ355" s="138">
        <f t="shared" si="150"/>
        <v>0</v>
      </c>
      <c r="DA355" s="172">
        <f t="shared" si="151"/>
        <v>0</v>
      </c>
      <c r="DB355" s="137">
        <f t="shared" si="152"/>
        <v>29900</v>
      </c>
      <c r="DC355" s="137">
        <f t="shared" si="153"/>
        <v>0</v>
      </c>
      <c r="DD355" s="137">
        <f t="shared" si="154"/>
        <v>0</v>
      </c>
      <c r="DE355" s="137">
        <f t="shared" si="155"/>
        <v>169000</v>
      </c>
      <c r="DF355" s="173">
        <f t="shared" si="156"/>
        <v>198900</v>
      </c>
      <c r="DG355" s="172">
        <f t="shared" si="157"/>
        <v>0</v>
      </c>
      <c r="DH355" s="137">
        <f t="shared" si="158"/>
        <v>0</v>
      </c>
      <c r="DI355" s="137">
        <f t="shared" si="159"/>
        <v>0</v>
      </c>
      <c r="DJ355" s="137">
        <f t="shared" si="160"/>
        <v>0</v>
      </c>
      <c r="DK355" s="137">
        <f t="shared" si="161"/>
        <v>0</v>
      </c>
      <c r="DL355" s="173">
        <f t="shared" si="171"/>
        <v>0</v>
      </c>
      <c r="DM355" s="140"/>
      <c r="DN355" s="220"/>
      <c r="DO355" s="220"/>
      <c r="DP355" s="220"/>
      <c r="DQ355" s="140"/>
      <c r="DR355" s="141"/>
      <c r="DS355" s="142"/>
      <c r="DT355" s="146"/>
      <c r="DU355" s="142"/>
      <c r="DV355" s="144"/>
      <c r="DW355" s="145"/>
      <c r="DX355" s="142"/>
      <c r="DY355" s="144"/>
      <c r="EA355" s="172"/>
      <c r="EB355" s="137"/>
      <c r="EC355" s="137"/>
      <c r="ED355" s="512"/>
      <c r="EE355" s="513"/>
      <c r="EG355" s="495"/>
      <c r="EH355" s="76"/>
      <c r="EI355" s="466"/>
      <c r="EJ355" s="76"/>
      <c r="EK355" s="500"/>
      <c r="EL355" s="81"/>
      <c r="EM355" s="76"/>
      <c r="EN355" s="76"/>
      <c r="EO355" s="76"/>
      <c r="EP355" s="496"/>
      <c r="EQ355" s="81"/>
      <c r="ER355" s="76"/>
      <c r="ES355" s="76"/>
      <c r="ET355" s="76"/>
      <c r="EU355" s="496"/>
    </row>
    <row r="356" spans="1:151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70"/>
        <v>45825</v>
      </c>
      <c r="O356" s="366"/>
      <c r="P356" s="174"/>
      <c r="Q356" s="174"/>
      <c r="R356" s="174"/>
      <c r="S356" s="174"/>
      <c r="T356" s="367">
        <f t="shared" si="162"/>
        <v>0</v>
      </c>
      <c r="U356" s="172"/>
      <c r="V356" s="137"/>
      <c r="W356" s="137"/>
      <c r="X356" s="137"/>
      <c r="Y356" s="137">
        <v>37600</v>
      </c>
      <c r="Z356" s="138">
        <f t="shared" si="165"/>
        <v>37600</v>
      </c>
      <c r="AA356" s="160"/>
      <c r="AB356" s="146"/>
      <c r="AC356" s="146"/>
      <c r="AD356" s="146"/>
      <c r="AE356" s="146"/>
      <c r="AF356" s="138">
        <f t="shared" si="166"/>
        <v>0</v>
      </c>
      <c r="AG356" s="160"/>
      <c r="AH356" s="146"/>
      <c r="AI356" s="146"/>
      <c r="AJ356" s="146"/>
      <c r="AK356" s="146"/>
      <c r="AL356" s="138">
        <f t="shared" si="144"/>
        <v>0</v>
      </c>
      <c r="AM356" s="160"/>
      <c r="AN356" s="146"/>
      <c r="AO356" s="146"/>
      <c r="AP356" s="146"/>
      <c r="AQ356" s="146"/>
      <c r="AR356" s="138">
        <f t="shared" si="145"/>
        <v>0</v>
      </c>
      <c r="AS356" s="205"/>
      <c r="AT356" s="146"/>
      <c r="AU356" s="146"/>
      <c r="AV356" s="146"/>
      <c r="AW356" s="146">
        <v>70000</v>
      </c>
      <c r="AX356" s="138">
        <f t="shared" si="163"/>
        <v>70000</v>
      </c>
      <c r="AY356" s="160"/>
      <c r="AZ356" s="146"/>
      <c r="BA356" s="146"/>
      <c r="BB356" s="146"/>
      <c r="BC356" s="146"/>
      <c r="BD356" s="138">
        <f t="shared" si="146"/>
        <v>0</v>
      </c>
      <c r="BE356" s="160"/>
      <c r="BF356" s="146"/>
      <c r="BG356" s="146"/>
      <c r="BH356" s="146"/>
      <c r="BI356" s="146"/>
      <c r="BJ356" s="138">
        <f t="shared" si="167"/>
        <v>0</v>
      </c>
      <c r="BK356" s="160"/>
      <c r="BL356" s="146"/>
      <c r="BM356" s="146"/>
      <c r="BN356" s="146"/>
      <c r="BO356" s="146"/>
      <c r="BP356" s="138">
        <f t="shared" si="147"/>
        <v>0</v>
      </c>
      <c r="BQ356" s="160"/>
      <c r="BR356" s="146"/>
      <c r="BS356" s="146"/>
      <c r="BT356" s="146"/>
      <c r="BU356" s="146"/>
      <c r="BV356" s="138">
        <f t="shared" si="168"/>
        <v>0</v>
      </c>
      <c r="BW356" s="160"/>
      <c r="BX356" s="146"/>
      <c r="BY356" s="146"/>
      <c r="BZ356" s="146"/>
      <c r="CA356" s="146"/>
      <c r="CB356" s="138">
        <f t="shared" si="148"/>
        <v>0</v>
      </c>
      <c r="CC356" s="160"/>
      <c r="CD356" s="146"/>
      <c r="CE356" s="146"/>
      <c r="CF356" s="146"/>
      <c r="CG356" s="146"/>
      <c r="CH356" s="138">
        <f t="shared" si="164"/>
        <v>0</v>
      </c>
      <c r="CI356" s="160"/>
      <c r="CJ356" s="146"/>
      <c r="CK356" s="146"/>
      <c r="CL356" s="146"/>
      <c r="CM356" s="146"/>
      <c r="CN356" s="138">
        <f t="shared" si="149"/>
        <v>0</v>
      </c>
      <c r="CO356" s="172"/>
      <c r="CP356" s="137"/>
      <c r="CQ356" s="137"/>
      <c r="CR356" s="137"/>
      <c r="CS356" s="137"/>
      <c r="CT356" s="138">
        <f t="shared" si="169"/>
        <v>0</v>
      </c>
      <c r="CU356" s="160"/>
      <c r="CV356" s="146"/>
      <c r="CW356" s="146"/>
      <c r="CX356" s="146"/>
      <c r="CY356" s="146"/>
      <c r="CZ356" s="138">
        <f t="shared" si="150"/>
        <v>0</v>
      </c>
      <c r="DA356" s="172">
        <f t="shared" si="151"/>
        <v>0</v>
      </c>
      <c r="DB356" s="137">
        <f t="shared" si="152"/>
        <v>45825</v>
      </c>
      <c r="DC356" s="137">
        <f t="shared" si="153"/>
        <v>0</v>
      </c>
      <c r="DD356" s="137">
        <f t="shared" si="154"/>
        <v>0</v>
      </c>
      <c r="DE356" s="137">
        <f t="shared" si="155"/>
        <v>107600</v>
      </c>
      <c r="DF356" s="173">
        <f t="shared" si="156"/>
        <v>153425</v>
      </c>
      <c r="DG356" s="172">
        <f t="shared" si="157"/>
        <v>0</v>
      </c>
      <c r="DH356" s="137">
        <f t="shared" si="158"/>
        <v>0</v>
      </c>
      <c r="DI356" s="137">
        <f t="shared" si="159"/>
        <v>0</v>
      </c>
      <c r="DJ356" s="137">
        <f t="shared" si="160"/>
        <v>0</v>
      </c>
      <c r="DK356" s="137">
        <f t="shared" si="161"/>
        <v>0</v>
      </c>
      <c r="DL356" s="173">
        <f t="shared" si="171"/>
        <v>0</v>
      </c>
      <c r="DM356" s="140"/>
      <c r="DN356" s="220"/>
      <c r="DO356" s="220"/>
      <c r="DP356" s="220"/>
      <c r="DQ356" s="140"/>
      <c r="DR356" s="141"/>
      <c r="DS356" s="142"/>
      <c r="DT356" s="146"/>
      <c r="DU356" s="142"/>
      <c r="DV356" s="144"/>
      <c r="DW356" s="145">
        <v>96498</v>
      </c>
      <c r="DX356" s="142" t="s">
        <v>4951</v>
      </c>
      <c r="DY356" s="144">
        <v>44635</v>
      </c>
      <c r="EA356" s="172"/>
      <c r="EB356" s="137"/>
      <c r="EC356" s="137"/>
      <c r="ED356" s="512"/>
      <c r="EE356" s="513"/>
      <c r="EG356" s="495"/>
      <c r="EH356" s="76"/>
      <c r="EI356" s="466"/>
      <c r="EJ356" s="76"/>
      <c r="EK356" s="500"/>
      <c r="EL356" s="81"/>
      <c r="EM356" s="76"/>
      <c r="EN356" s="76"/>
      <c r="EO356" s="76"/>
      <c r="EP356" s="496"/>
      <c r="EQ356" s="81"/>
      <c r="ER356" s="76"/>
      <c r="ES356" s="76"/>
      <c r="ET356" s="76"/>
      <c r="EU356" s="496"/>
    </row>
    <row r="357" spans="1:151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4720</v>
      </c>
      <c r="I357" s="366"/>
      <c r="J357" s="174">
        <v>24050</v>
      </c>
      <c r="K357" s="174"/>
      <c r="L357" s="174"/>
      <c r="M357" s="174"/>
      <c r="N357" s="367">
        <f t="shared" si="170"/>
        <v>24050</v>
      </c>
      <c r="O357" s="366"/>
      <c r="P357" s="174"/>
      <c r="Q357" s="174"/>
      <c r="R357" s="174"/>
      <c r="S357" s="174"/>
      <c r="T357" s="367">
        <f t="shared" si="162"/>
        <v>0</v>
      </c>
      <c r="U357" s="172"/>
      <c r="V357" s="137"/>
      <c r="W357" s="137"/>
      <c r="X357" s="137"/>
      <c r="Y357" s="137">
        <v>27200</v>
      </c>
      <c r="Z357" s="138">
        <f t="shared" si="165"/>
        <v>27200</v>
      </c>
      <c r="AA357" s="160"/>
      <c r="AB357" s="146"/>
      <c r="AC357" s="146"/>
      <c r="AD357" s="146"/>
      <c r="AE357" s="146"/>
      <c r="AF357" s="138">
        <f t="shared" si="166"/>
        <v>0</v>
      </c>
      <c r="AG357" s="160"/>
      <c r="AH357" s="146"/>
      <c r="AI357" s="146"/>
      <c r="AJ357" s="146"/>
      <c r="AK357" s="146">
        <v>111000</v>
      </c>
      <c r="AL357" s="138">
        <f t="shared" si="144"/>
        <v>111000</v>
      </c>
      <c r="AM357" s="160"/>
      <c r="AN357" s="146"/>
      <c r="AO357" s="146"/>
      <c r="AP357" s="146"/>
      <c r="AQ357" s="146"/>
      <c r="AR357" s="138">
        <f t="shared" si="145"/>
        <v>0</v>
      </c>
      <c r="AS357" s="205"/>
      <c r="AT357" s="146"/>
      <c r="AU357" s="146"/>
      <c r="AV357" s="146"/>
      <c r="AW357" s="146">
        <v>47000</v>
      </c>
      <c r="AX357" s="138">
        <f t="shared" si="163"/>
        <v>47000</v>
      </c>
      <c r="AY357" s="160"/>
      <c r="AZ357" s="146"/>
      <c r="BA357" s="146"/>
      <c r="BB357" s="146"/>
      <c r="BC357" s="146"/>
      <c r="BD357" s="138">
        <f t="shared" si="146"/>
        <v>0</v>
      </c>
      <c r="BE357" s="160"/>
      <c r="BF357" s="146"/>
      <c r="BG357" s="146"/>
      <c r="BH357" s="146"/>
      <c r="BI357" s="146"/>
      <c r="BJ357" s="138">
        <f t="shared" si="167"/>
        <v>0</v>
      </c>
      <c r="BK357" s="160"/>
      <c r="BL357" s="146"/>
      <c r="BM357" s="146"/>
      <c r="BN357" s="146"/>
      <c r="BO357" s="146"/>
      <c r="BP357" s="138">
        <f t="shared" si="147"/>
        <v>0</v>
      </c>
      <c r="BQ357" s="160"/>
      <c r="BR357" s="146"/>
      <c r="BS357" s="146"/>
      <c r="BT357" s="146"/>
      <c r="BU357" s="146"/>
      <c r="BV357" s="138">
        <f t="shared" si="168"/>
        <v>0</v>
      </c>
      <c r="BW357" s="160"/>
      <c r="BX357" s="146"/>
      <c r="BY357" s="146"/>
      <c r="BZ357" s="146"/>
      <c r="CA357" s="146"/>
      <c r="CB357" s="138">
        <f t="shared" si="148"/>
        <v>0</v>
      </c>
      <c r="CC357" s="160"/>
      <c r="CD357" s="146"/>
      <c r="CE357" s="146"/>
      <c r="CF357" s="146"/>
      <c r="CG357" s="146"/>
      <c r="CH357" s="138">
        <f t="shared" si="164"/>
        <v>0</v>
      </c>
      <c r="CI357" s="160"/>
      <c r="CJ357" s="146"/>
      <c r="CK357" s="146"/>
      <c r="CL357" s="146"/>
      <c r="CM357" s="146"/>
      <c r="CN357" s="138">
        <f t="shared" si="149"/>
        <v>0</v>
      </c>
      <c r="CO357" s="172"/>
      <c r="CP357" s="137"/>
      <c r="CQ357" s="137"/>
      <c r="CR357" s="137"/>
      <c r="CS357" s="137"/>
      <c r="CT357" s="138">
        <f t="shared" si="169"/>
        <v>0</v>
      </c>
      <c r="CU357" s="160"/>
      <c r="CV357" s="146"/>
      <c r="CW357" s="146"/>
      <c r="CX357" s="146"/>
      <c r="CY357" s="146"/>
      <c r="CZ357" s="138">
        <f t="shared" si="150"/>
        <v>0</v>
      </c>
      <c r="DA357" s="172">
        <f t="shared" si="151"/>
        <v>0</v>
      </c>
      <c r="DB357" s="137">
        <f t="shared" si="152"/>
        <v>24050</v>
      </c>
      <c r="DC357" s="137">
        <f t="shared" si="153"/>
        <v>0</v>
      </c>
      <c r="DD357" s="137">
        <f t="shared" si="154"/>
        <v>0</v>
      </c>
      <c r="DE357" s="137">
        <f t="shared" si="155"/>
        <v>185200</v>
      </c>
      <c r="DF357" s="173">
        <f t="shared" si="156"/>
        <v>209250</v>
      </c>
      <c r="DG357" s="172">
        <f t="shared" si="157"/>
        <v>0</v>
      </c>
      <c r="DH357" s="137">
        <f t="shared" si="158"/>
        <v>0</v>
      </c>
      <c r="DI357" s="137">
        <f t="shared" si="159"/>
        <v>0</v>
      </c>
      <c r="DJ357" s="137">
        <f t="shared" si="160"/>
        <v>0</v>
      </c>
      <c r="DK357" s="137">
        <f t="shared" si="161"/>
        <v>0</v>
      </c>
      <c r="DL357" s="173">
        <f t="shared" si="171"/>
        <v>0</v>
      </c>
      <c r="DM357" s="140"/>
      <c r="DN357" s="220"/>
      <c r="DO357" s="220"/>
      <c r="DP357" s="220"/>
      <c r="DQ357" s="140"/>
      <c r="DR357" s="141"/>
      <c r="DS357" s="142"/>
      <c r="DT357" s="146"/>
      <c r="DU357" s="142"/>
      <c r="DV357" s="144"/>
      <c r="DW357" s="145"/>
      <c r="DX357" s="142"/>
      <c r="DY357" s="144"/>
      <c r="EA357" s="172"/>
      <c r="EB357" s="137"/>
      <c r="EC357" s="137"/>
      <c r="ED357" s="512"/>
      <c r="EE357" s="513"/>
      <c r="EG357" s="495"/>
      <c r="EH357" s="76"/>
      <c r="EI357" s="466"/>
      <c r="EJ357" s="76"/>
      <c r="EK357" s="500"/>
      <c r="EL357" s="81"/>
      <c r="EM357" s="76"/>
      <c r="EN357" s="76"/>
      <c r="EO357" s="76"/>
      <c r="EP357" s="496"/>
      <c r="EQ357" s="81"/>
      <c r="ER357" s="76"/>
      <c r="ES357" s="76"/>
      <c r="ET357" s="76"/>
      <c r="EU357" s="496"/>
    </row>
    <row r="358" spans="1:151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70"/>
        <v>0</v>
      </c>
      <c r="O358" s="366"/>
      <c r="P358" s="174"/>
      <c r="Q358" s="174"/>
      <c r="R358" s="174"/>
      <c r="S358" s="174"/>
      <c r="T358" s="367">
        <f t="shared" si="162"/>
        <v>0</v>
      </c>
      <c r="U358" s="172"/>
      <c r="V358" s="137"/>
      <c r="W358" s="137"/>
      <c r="X358" s="137"/>
      <c r="Y358" s="137">
        <v>16000</v>
      </c>
      <c r="Z358" s="138">
        <f t="shared" si="165"/>
        <v>16000</v>
      </c>
      <c r="AA358" s="160"/>
      <c r="AB358" s="146"/>
      <c r="AC358" s="146"/>
      <c r="AD358" s="146"/>
      <c r="AE358" s="146"/>
      <c r="AF358" s="138">
        <f t="shared" si="166"/>
        <v>0</v>
      </c>
      <c r="AG358" s="160"/>
      <c r="AH358" s="146"/>
      <c r="AI358" s="146"/>
      <c r="AJ358" s="146"/>
      <c r="AK358" s="146"/>
      <c r="AL358" s="138">
        <f t="shared" si="144"/>
        <v>0</v>
      </c>
      <c r="AM358" s="160"/>
      <c r="AN358" s="146"/>
      <c r="AO358" s="146"/>
      <c r="AP358" s="146"/>
      <c r="AQ358" s="146"/>
      <c r="AR358" s="138">
        <f t="shared" si="145"/>
        <v>0</v>
      </c>
      <c r="AS358" s="205"/>
      <c r="AT358" s="146"/>
      <c r="AU358" s="146"/>
      <c r="AV358" s="146"/>
      <c r="AW358" s="146"/>
      <c r="AX358" s="138">
        <f t="shared" si="163"/>
        <v>0</v>
      </c>
      <c r="AY358" s="160"/>
      <c r="AZ358" s="146"/>
      <c r="BA358" s="146"/>
      <c r="BB358" s="146"/>
      <c r="BC358" s="146"/>
      <c r="BD358" s="138">
        <f t="shared" si="146"/>
        <v>0</v>
      </c>
      <c r="BE358" s="160"/>
      <c r="BF358" s="146"/>
      <c r="BG358" s="146"/>
      <c r="BH358" s="146"/>
      <c r="BI358" s="146"/>
      <c r="BJ358" s="138">
        <f t="shared" si="167"/>
        <v>0</v>
      </c>
      <c r="BK358" s="160"/>
      <c r="BL358" s="146"/>
      <c r="BM358" s="146"/>
      <c r="BN358" s="146"/>
      <c r="BO358" s="146"/>
      <c r="BP358" s="138">
        <f t="shared" si="147"/>
        <v>0</v>
      </c>
      <c r="BQ358" s="160"/>
      <c r="BR358" s="146"/>
      <c r="BS358" s="146"/>
      <c r="BT358" s="146"/>
      <c r="BU358" s="146"/>
      <c r="BV358" s="138">
        <f t="shared" si="168"/>
        <v>0</v>
      </c>
      <c r="BW358" s="160"/>
      <c r="BX358" s="146"/>
      <c r="BY358" s="146"/>
      <c r="BZ358" s="146"/>
      <c r="CA358" s="146"/>
      <c r="CB358" s="138">
        <f t="shared" si="148"/>
        <v>0</v>
      </c>
      <c r="CC358" s="160"/>
      <c r="CD358" s="146"/>
      <c r="CE358" s="146"/>
      <c r="CF358" s="146"/>
      <c r="CG358" s="146"/>
      <c r="CH358" s="138">
        <f t="shared" si="164"/>
        <v>0</v>
      </c>
      <c r="CI358" s="160"/>
      <c r="CJ358" s="146"/>
      <c r="CK358" s="146"/>
      <c r="CL358" s="146"/>
      <c r="CM358" s="146"/>
      <c r="CN358" s="138">
        <f t="shared" si="149"/>
        <v>0</v>
      </c>
      <c r="CO358" s="172"/>
      <c r="CP358" s="137"/>
      <c r="CQ358" s="137"/>
      <c r="CR358" s="137"/>
      <c r="CS358" s="137"/>
      <c r="CT358" s="138">
        <f t="shared" si="169"/>
        <v>0</v>
      </c>
      <c r="CU358" s="160"/>
      <c r="CV358" s="146"/>
      <c r="CW358" s="146"/>
      <c r="CX358" s="146"/>
      <c r="CY358" s="146"/>
      <c r="CZ358" s="138">
        <f t="shared" si="150"/>
        <v>0</v>
      </c>
      <c r="DA358" s="172">
        <f t="shared" si="151"/>
        <v>0</v>
      </c>
      <c r="DB358" s="137">
        <f t="shared" si="152"/>
        <v>0</v>
      </c>
      <c r="DC358" s="137">
        <f t="shared" si="153"/>
        <v>0</v>
      </c>
      <c r="DD358" s="137">
        <f t="shared" si="154"/>
        <v>0</v>
      </c>
      <c r="DE358" s="137">
        <f t="shared" si="155"/>
        <v>16000</v>
      </c>
      <c r="DF358" s="173">
        <f t="shared" si="156"/>
        <v>16000</v>
      </c>
      <c r="DG358" s="172">
        <f t="shared" si="157"/>
        <v>0</v>
      </c>
      <c r="DH358" s="137">
        <f t="shared" si="158"/>
        <v>0</v>
      </c>
      <c r="DI358" s="137">
        <f t="shared" si="159"/>
        <v>0</v>
      </c>
      <c r="DJ358" s="137">
        <f t="shared" si="160"/>
        <v>0</v>
      </c>
      <c r="DK358" s="137">
        <f t="shared" si="161"/>
        <v>0</v>
      </c>
      <c r="DL358" s="173">
        <f t="shared" si="171"/>
        <v>0</v>
      </c>
      <c r="DM358" s="140"/>
      <c r="DN358" s="220"/>
      <c r="DO358" s="220"/>
      <c r="DP358" s="220"/>
      <c r="DQ358" s="140"/>
      <c r="DR358" s="141"/>
      <c r="DS358" s="142"/>
      <c r="DT358" s="146"/>
      <c r="DU358" s="142"/>
      <c r="DV358" s="144"/>
      <c r="DW358" s="145"/>
      <c r="DX358" s="142"/>
      <c r="DY358" s="144"/>
      <c r="EA358" s="172"/>
      <c r="EB358" s="137"/>
      <c r="EC358" s="137"/>
      <c r="ED358" s="512"/>
      <c r="EE358" s="513"/>
      <c r="EG358" s="495"/>
      <c r="EH358" s="76"/>
      <c r="EI358" s="466"/>
      <c r="EJ358" s="76"/>
      <c r="EK358" s="500"/>
      <c r="EL358" s="81"/>
      <c r="EM358" s="76"/>
      <c r="EN358" s="76"/>
      <c r="EO358" s="76"/>
      <c r="EP358" s="496"/>
      <c r="EQ358" s="81"/>
      <c r="ER358" s="76"/>
      <c r="ES358" s="76"/>
      <c r="ET358" s="76"/>
      <c r="EU358" s="496"/>
    </row>
    <row r="359" spans="1:151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70"/>
        <v>0</v>
      </c>
      <c r="O359" s="366"/>
      <c r="P359" s="174"/>
      <c r="Q359" s="174"/>
      <c r="R359" s="174"/>
      <c r="S359" s="174"/>
      <c r="T359" s="367">
        <f t="shared" si="162"/>
        <v>0</v>
      </c>
      <c r="U359" s="172"/>
      <c r="V359" s="137"/>
      <c r="W359" s="137"/>
      <c r="X359" s="137"/>
      <c r="Y359" s="137">
        <v>17600</v>
      </c>
      <c r="Z359" s="138">
        <f t="shared" si="165"/>
        <v>17600</v>
      </c>
      <c r="AA359" s="160"/>
      <c r="AB359" s="146"/>
      <c r="AC359" s="146"/>
      <c r="AD359" s="146"/>
      <c r="AE359" s="146"/>
      <c r="AF359" s="138">
        <f t="shared" si="166"/>
        <v>0</v>
      </c>
      <c r="AG359" s="160"/>
      <c r="AH359" s="146"/>
      <c r="AI359" s="146"/>
      <c r="AJ359" s="146"/>
      <c r="AK359" s="146"/>
      <c r="AL359" s="138">
        <f t="shared" si="144"/>
        <v>0</v>
      </c>
      <c r="AM359" s="160"/>
      <c r="AN359" s="146"/>
      <c r="AO359" s="146"/>
      <c r="AP359" s="146"/>
      <c r="AQ359" s="146"/>
      <c r="AR359" s="138">
        <f t="shared" si="145"/>
        <v>0</v>
      </c>
      <c r="AS359" s="205"/>
      <c r="AT359" s="146"/>
      <c r="AU359" s="146"/>
      <c r="AV359" s="146"/>
      <c r="AW359" s="146"/>
      <c r="AX359" s="138">
        <f t="shared" si="163"/>
        <v>0</v>
      </c>
      <c r="AY359" s="160"/>
      <c r="AZ359" s="146"/>
      <c r="BA359" s="146"/>
      <c r="BB359" s="146"/>
      <c r="BC359" s="146"/>
      <c r="BD359" s="138">
        <f t="shared" si="146"/>
        <v>0</v>
      </c>
      <c r="BE359" s="160"/>
      <c r="BF359" s="146"/>
      <c r="BG359" s="146"/>
      <c r="BH359" s="146"/>
      <c r="BI359" s="146"/>
      <c r="BJ359" s="138">
        <f t="shared" si="167"/>
        <v>0</v>
      </c>
      <c r="BK359" s="160"/>
      <c r="BL359" s="146"/>
      <c r="BM359" s="146"/>
      <c r="BN359" s="146"/>
      <c r="BO359" s="146"/>
      <c r="BP359" s="138">
        <f t="shared" si="147"/>
        <v>0</v>
      </c>
      <c r="BQ359" s="160"/>
      <c r="BR359" s="146"/>
      <c r="BS359" s="146"/>
      <c r="BT359" s="146"/>
      <c r="BU359" s="146"/>
      <c r="BV359" s="138">
        <f t="shared" si="168"/>
        <v>0</v>
      </c>
      <c r="BW359" s="160"/>
      <c r="BX359" s="146"/>
      <c r="BY359" s="146"/>
      <c r="BZ359" s="146"/>
      <c r="CA359" s="146"/>
      <c r="CB359" s="138">
        <f t="shared" si="148"/>
        <v>0</v>
      </c>
      <c r="CC359" s="160"/>
      <c r="CD359" s="146"/>
      <c r="CE359" s="146"/>
      <c r="CF359" s="146"/>
      <c r="CG359" s="146"/>
      <c r="CH359" s="138">
        <f t="shared" si="164"/>
        <v>0</v>
      </c>
      <c r="CI359" s="160"/>
      <c r="CJ359" s="146"/>
      <c r="CK359" s="146"/>
      <c r="CL359" s="146"/>
      <c r="CM359" s="146"/>
      <c r="CN359" s="138">
        <f t="shared" si="149"/>
        <v>0</v>
      </c>
      <c r="CO359" s="172"/>
      <c r="CP359" s="137"/>
      <c r="CQ359" s="137"/>
      <c r="CR359" s="137"/>
      <c r="CS359" s="137"/>
      <c r="CT359" s="138">
        <f t="shared" si="169"/>
        <v>0</v>
      </c>
      <c r="CU359" s="160"/>
      <c r="CV359" s="146"/>
      <c r="CW359" s="146"/>
      <c r="CX359" s="146"/>
      <c r="CY359" s="146"/>
      <c r="CZ359" s="138">
        <f t="shared" si="150"/>
        <v>0</v>
      </c>
      <c r="DA359" s="172">
        <f t="shared" si="151"/>
        <v>0</v>
      </c>
      <c r="DB359" s="137">
        <f t="shared" si="152"/>
        <v>0</v>
      </c>
      <c r="DC359" s="137">
        <f t="shared" si="153"/>
        <v>0</v>
      </c>
      <c r="DD359" s="137">
        <f t="shared" si="154"/>
        <v>0</v>
      </c>
      <c r="DE359" s="137">
        <f t="shared" si="155"/>
        <v>17600</v>
      </c>
      <c r="DF359" s="173">
        <f t="shared" si="156"/>
        <v>17600</v>
      </c>
      <c r="DG359" s="172">
        <f t="shared" si="157"/>
        <v>0</v>
      </c>
      <c r="DH359" s="137">
        <f t="shared" si="158"/>
        <v>0</v>
      </c>
      <c r="DI359" s="137">
        <f t="shared" si="159"/>
        <v>0</v>
      </c>
      <c r="DJ359" s="137">
        <f t="shared" si="160"/>
        <v>0</v>
      </c>
      <c r="DK359" s="137">
        <f t="shared" si="161"/>
        <v>0</v>
      </c>
      <c r="DL359" s="173">
        <f t="shared" si="171"/>
        <v>0</v>
      </c>
      <c r="DM359" s="140"/>
      <c r="DN359" s="220"/>
      <c r="DO359" s="220"/>
      <c r="DP359" s="220"/>
      <c r="DQ359" s="140"/>
      <c r="DR359" s="141"/>
      <c r="DS359" s="142"/>
      <c r="DT359" s="146"/>
      <c r="DU359" s="142"/>
      <c r="DV359" s="144"/>
      <c r="DW359" s="145"/>
      <c r="DX359" s="142"/>
      <c r="DY359" s="144"/>
      <c r="EA359" s="172"/>
      <c r="EB359" s="137"/>
      <c r="EC359" s="137"/>
      <c r="ED359" s="512"/>
      <c r="EE359" s="513"/>
      <c r="EG359" s="495"/>
      <c r="EH359" s="76"/>
      <c r="EI359" s="466"/>
      <c r="EJ359" s="76"/>
      <c r="EK359" s="500"/>
      <c r="EL359" s="81"/>
      <c r="EM359" s="76"/>
      <c r="EN359" s="76"/>
      <c r="EO359" s="76"/>
      <c r="EP359" s="496"/>
      <c r="EQ359" s="81"/>
      <c r="ER359" s="76"/>
      <c r="ES359" s="76"/>
      <c r="ET359" s="76"/>
      <c r="EU359" s="496"/>
    </row>
    <row r="360" spans="1:151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70"/>
        <v>3250</v>
      </c>
      <c r="O360" s="366"/>
      <c r="P360" s="174"/>
      <c r="Q360" s="174"/>
      <c r="R360" s="174"/>
      <c r="S360" s="174"/>
      <c r="T360" s="367">
        <f t="shared" si="162"/>
        <v>0</v>
      </c>
      <c r="U360" s="172"/>
      <c r="V360" s="137"/>
      <c r="W360" s="137"/>
      <c r="X360" s="137"/>
      <c r="Y360" s="137">
        <v>24000</v>
      </c>
      <c r="Z360" s="138">
        <f t="shared" si="165"/>
        <v>24000</v>
      </c>
      <c r="AA360" s="160"/>
      <c r="AB360" s="146"/>
      <c r="AC360" s="146"/>
      <c r="AD360" s="146"/>
      <c r="AE360" s="146"/>
      <c r="AF360" s="138">
        <f t="shared" si="166"/>
        <v>0</v>
      </c>
      <c r="AG360" s="160"/>
      <c r="AH360" s="146"/>
      <c r="AI360" s="146"/>
      <c r="AJ360" s="146"/>
      <c r="AK360" s="146"/>
      <c r="AL360" s="138">
        <f t="shared" si="144"/>
        <v>0</v>
      </c>
      <c r="AM360" s="160"/>
      <c r="AN360" s="146"/>
      <c r="AO360" s="146"/>
      <c r="AP360" s="146"/>
      <c r="AQ360" s="146"/>
      <c r="AR360" s="138">
        <f t="shared" si="145"/>
        <v>0</v>
      </c>
      <c r="AS360" s="205"/>
      <c r="AT360" s="146"/>
      <c r="AU360" s="146"/>
      <c r="AV360" s="146"/>
      <c r="AW360" s="146">
        <v>18000</v>
      </c>
      <c r="AX360" s="138">
        <f t="shared" si="163"/>
        <v>18000</v>
      </c>
      <c r="AY360" s="160"/>
      <c r="AZ360" s="146"/>
      <c r="BA360" s="146"/>
      <c r="BB360" s="146"/>
      <c r="BC360" s="146"/>
      <c r="BD360" s="138">
        <f t="shared" si="146"/>
        <v>0</v>
      </c>
      <c r="BE360" s="160"/>
      <c r="BF360" s="146"/>
      <c r="BG360" s="146"/>
      <c r="BH360" s="146"/>
      <c r="BI360" s="146"/>
      <c r="BJ360" s="138">
        <f t="shared" si="167"/>
        <v>0</v>
      </c>
      <c r="BK360" s="160"/>
      <c r="BL360" s="146"/>
      <c r="BM360" s="146"/>
      <c r="BN360" s="146"/>
      <c r="BO360" s="146"/>
      <c r="BP360" s="138">
        <f t="shared" si="147"/>
        <v>0</v>
      </c>
      <c r="BQ360" s="160"/>
      <c r="BR360" s="146"/>
      <c r="BS360" s="146"/>
      <c r="BT360" s="146"/>
      <c r="BU360" s="146"/>
      <c r="BV360" s="138">
        <f t="shared" si="168"/>
        <v>0</v>
      </c>
      <c r="BW360" s="160"/>
      <c r="BX360" s="146"/>
      <c r="BY360" s="146"/>
      <c r="BZ360" s="146"/>
      <c r="CA360" s="146"/>
      <c r="CB360" s="138">
        <f t="shared" si="148"/>
        <v>0</v>
      </c>
      <c r="CC360" s="160"/>
      <c r="CD360" s="146"/>
      <c r="CE360" s="146"/>
      <c r="CF360" s="146"/>
      <c r="CG360" s="146"/>
      <c r="CH360" s="138">
        <f t="shared" si="164"/>
        <v>0</v>
      </c>
      <c r="CI360" s="160"/>
      <c r="CJ360" s="146"/>
      <c r="CK360" s="146"/>
      <c r="CL360" s="146"/>
      <c r="CM360" s="146"/>
      <c r="CN360" s="138">
        <f t="shared" si="149"/>
        <v>0</v>
      </c>
      <c r="CO360" s="172"/>
      <c r="CP360" s="137"/>
      <c r="CQ360" s="137"/>
      <c r="CR360" s="137"/>
      <c r="CS360" s="137"/>
      <c r="CT360" s="138">
        <f t="shared" si="169"/>
        <v>0</v>
      </c>
      <c r="CU360" s="160"/>
      <c r="CV360" s="146"/>
      <c r="CW360" s="146"/>
      <c r="CX360" s="146"/>
      <c r="CY360" s="146"/>
      <c r="CZ360" s="138">
        <f t="shared" si="150"/>
        <v>0</v>
      </c>
      <c r="DA360" s="172">
        <f t="shared" si="151"/>
        <v>0</v>
      </c>
      <c r="DB360" s="137">
        <f t="shared" si="152"/>
        <v>3250</v>
      </c>
      <c r="DC360" s="137">
        <f t="shared" si="153"/>
        <v>0</v>
      </c>
      <c r="DD360" s="137">
        <f t="shared" si="154"/>
        <v>0</v>
      </c>
      <c r="DE360" s="137">
        <f t="shared" si="155"/>
        <v>42000</v>
      </c>
      <c r="DF360" s="173">
        <f t="shared" si="156"/>
        <v>45250</v>
      </c>
      <c r="DG360" s="172">
        <f t="shared" si="157"/>
        <v>0</v>
      </c>
      <c r="DH360" s="137">
        <f t="shared" si="158"/>
        <v>0</v>
      </c>
      <c r="DI360" s="137">
        <f t="shared" si="159"/>
        <v>0</v>
      </c>
      <c r="DJ360" s="137">
        <f t="shared" si="160"/>
        <v>0</v>
      </c>
      <c r="DK360" s="137">
        <f t="shared" si="161"/>
        <v>0</v>
      </c>
      <c r="DL360" s="173">
        <f t="shared" si="171"/>
        <v>0</v>
      </c>
      <c r="DM360" s="140"/>
      <c r="DN360" s="220"/>
      <c r="DO360" s="220"/>
      <c r="DP360" s="220"/>
      <c r="DQ360" s="140"/>
      <c r="DR360" s="141"/>
      <c r="DS360" s="142"/>
      <c r="DT360" s="146"/>
      <c r="DU360" s="142"/>
      <c r="DV360" s="144"/>
      <c r="DW360" s="145"/>
      <c r="DX360" s="142"/>
      <c r="DY360" s="144"/>
      <c r="EA360" s="172"/>
      <c r="EB360" s="137"/>
      <c r="EC360" s="137"/>
      <c r="ED360" s="512"/>
      <c r="EE360" s="513"/>
      <c r="EG360" s="495"/>
      <c r="EH360" s="76"/>
      <c r="EI360" s="466"/>
      <c r="EJ360" s="76"/>
      <c r="EK360" s="500"/>
      <c r="EL360" s="81"/>
      <c r="EM360" s="76"/>
      <c r="EN360" s="76"/>
      <c r="EO360" s="76"/>
      <c r="EP360" s="496"/>
      <c r="EQ360" s="81"/>
      <c r="ER360" s="76"/>
      <c r="ES360" s="76"/>
      <c r="ET360" s="76"/>
      <c r="EU360" s="496"/>
    </row>
    <row r="361" spans="1:151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70"/>
        <v>22100</v>
      </c>
      <c r="O361" s="366"/>
      <c r="P361" s="174"/>
      <c r="Q361" s="174"/>
      <c r="R361" s="174"/>
      <c r="S361" s="174"/>
      <c r="T361" s="367">
        <f t="shared" si="162"/>
        <v>0</v>
      </c>
      <c r="U361" s="172"/>
      <c r="V361" s="137"/>
      <c r="W361" s="137"/>
      <c r="X361" s="137"/>
      <c r="Y361" s="137">
        <v>16000</v>
      </c>
      <c r="Z361" s="138">
        <f t="shared" si="165"/>
        <v>16000</v>
      </c>
      <c r="AA361" s="160"/>
      <c r="AB361" s="146"/>
      <c r="AC361" s="146"/>
      <c r="AD361" s="146"/>
      <c r="AE361" s="146"/>
      <c r="AF361" s="138">
        <f t="shared" si="166"/>
        <v>0</v>
      </c>
      <c r="AG361" s="160"/>
      <c r="AH361" s="146"/>
      <c r="AI361" s="146"/>
      <c r="AJ361" s="146"/>
      <c r="AK361" s="146">
        <v>33000</v>
      </c>
      <c r="AL361" s="138">
        <f t="shared" si="144"/>
        <v>33000</v>
      </c>
      <c r="AM361" s="160"/>
      <c r="AN361" s="146"/>
      <c r="AO361" s="146"/>
      <c r="AP361" s="146"/>
      <c r="AQ361" s="146"/>
      <c r="AR361" s="138">
        <f t="shared" si="145"/>
        <v>0</v>
      </c>
      <c r="AS361" s="205"/>
      <c r="AT361" s="146"/>
      <c r="AU361" s="146"/>
      <c r="AV361" s="146"/>
      <c r="AW361" s="146">
        <v>18000</v>
      </c>
      <c r="AX361" s="138">
        <f t="shared" si="163"/>
        <v>18000</v>
      </c>
      <c r="AY361" s="160"/>
      <c r="AZ361" s="146"/>
      <c r="BA361" s="146"/>
      <c r="BB361" s="146"/>
      <c r="BC361" s="146"/>
      <c r="BD361" s="138">
        <f t="shared" si="146"/>
        <v>0</v>
      </c>
      <c r="BE361" s="160"/>
      <c r="BF361" s="146"/>
      <c r="BG361" s="146"/>
      <c r="BH361" s="146"/>
      <c r="BI361" s="146"/>
      <c r="BJ361" s="138">
        <f t="shared" si="167"/>
        <v>0</v>
      </c>
      <c r="BK361" s="160"/>
      <c r="BL361" s="146"/>
      <c r="BM361" s="146"/>
      <c r="BN361" s="146"/>
      <c r="BO361" s="146"/>
      <c r="BP361" s="138">
        <f t="shared" si="147"/>
        <v>0</v>
      </c>
      <c r="BQ361" s="160"/>
      <c r="BR361" s="146"/>
      <c r="BS361" s="146"/>
      <c r="BT361" s="146"/>
      <c r="BU361" s="146"/>
      <c r="BV361" s="138">
        <f t="shared" si="168"/>
        <v>0</v>
      </c>
      <c r="BW361" s="160"/>
      <c r="BX361" s="146"/>
      <c r="BY361" s="146"/>
      <c r="BZ361" s="146"/>
      <c r="CA361" s="146"/>
      <c r="CB361" s="138">
        <f t="shared" si="148"/>
        <v>0</v>
      </c>
      <c r="CC361" s="160"/>
      <c r="CD361" s="146"/>
      <c r="CE361" s="146"/>
      <c r="CF361" s="146"/>
      <c r="CG361" s="146"/>
      <c r="CH361" s="138">
        <f t="shared" si="164"/>
        <v>0</v>
      </c>
      <c r="CI361" s="160"/>
      <c r="CJ361" s="146"/>
      <c r="CK361" s="146"/>
      <c r="CL361" s="146"/>
      <c r="CM361" s="146"/>
      <c r="CN361" s="138">
        <f t="shared" si="149"/>
        <v>0</v>
      </c>
      <c r="CO361" s="172"/>
      <c r="CP361" s="137"/>
      <c r="CQ361" s="137"/>
      <c r="CR361" s="137"/>
      <c r="CS361" s="137"/>
      <c r="CT361" s="138">
        <f t="shared" si="169"/>
        <v>0</v>
      </c>
      <c r="CU361" s="160"/>
      <c r="CV361" s="146"/>
      <c r="CW361" s="146"/>
      <c r="CX361" s="146"/>
      <c r="CY361" s="146"/>
      <c r="CZ361" s="138">
        <f t="shared" si="150"/>
        <v>0</v>
      </c>
      <c r="DA361" s="172">
        <f t="shared" si="151"/>
        <v>0</v>
      </c>
      <c r="DB361" s="137">
        <f t="shared" si="152"/>
        <v>22100</v>
      </c>
      <c r="DC361" s="137">
        <f t="shared" si="153"/>
        <v>0</v>
      </c>
      <c r="DD361" s="137">
        <f t="shared" si="154"/>
        <v>0</v>
      </c>
      <c r="DE361" s="137">
        <f t="shared" si="155"/>
        <v>67000</v>
      </c>
      <c r="DF361" s="173">
        <f t="shared" si="156"/>
        <v>89100</v>
      </c>
      <c r="DG361" s="172">
        <f t="shared" si="157"/>
        <v>0</v>
      </c>
      <c r="DH361" s="137">
        <f t="shared" si="158"/>
        <v>0</v>
      </c>
      <c r="DI361" s="137">
        <f t="shared" si="159"/>
        <v>0</v>
      </c>
      <c r="DJ361" s="137">
        <f t="shared" si="160"/>
        <v>0</v>
      </c>
      <c r="DK361" s="137">
        <f t="shared" si="161"/>
        <v>0</v>
      </c>
      <c r="DL361" s="173">
        <f t="shared" si="171"/>
        <v>0</v>
      </c>
      <c r="DM361" s="140"/>
      <c r="DN361" s="220"/>
      <c r="DO361" s="220"/>
      <c r="DP361" s="220"/>
      <c r="DQ361" s="140"/>
      <c r="DR361" s="141"/>
      <c r="DS361" s="142"/>
      <c r="DT361" s="146"/>
      <c r="DU361" s="142"/>
      <c r="DV361" s="144"/>
      <c r="DW361" s="145"/>
      <c r="DX361" s="142"/>
      <c r="DY361" s="144"/>
      <c r="EA361" s="172"/>
      <c r="EB361" s="137"/>
      <c r="EC361" s="137"/>
      <c r="ED361" s="512"/>
      <c r="EE361" s="513"/>
      <c r="EG361" s="495"/>
      <c r="EH361" s="76"/>
      <c r="EI361" s="466"/>
      <c r="EJ361" s="76"/>
      <c r="EK361" s="500"/>
      <c r="EL361" s="81"/>
      <c r="EM361" s="76"/>
      <c r="EN361" s="76"/>
      <c r="EO361" s="76"/>
      <c r="EP361" s="496"/>
      <c r="EQ361" s="81"/>
      <c r="ER361" s="76"/>
      <c r="ES361" s="76"/>
      <c r="ET361" s="76"/>
      <c r="EU361" s="496"/>
    </row>
    <row r="362" spans="1:151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70"/>
        <v>0</v>
      </c>
      <c r="O362" s="366"/>
      <c r="P362" s="174"/>
      <c r="Q362" s="174"/>
      <c r="R362" s="174"/>
      <c r="S362" s="174"/>
      <c r="T362" s="367">
        <f t="shared" si="162"/>
        <v>0</v>
      </c>
      <c r="U362" s="172"/>
      <c r="V362" s="137"/>
      <c r="W362" s="137"/>
      <c r="X362" s="137"/>
      <c r="Y362" s="137">
        <v>14400</v>
      </c>
      <c r="Z362" s="138">
        <f t="shared" si="165"/>
        <v>14400</v>
      </c>
      <c r="AA362" s="160"/>
      <c r="AB362" s="146"/>
      <c r="AC362" s="146"/>
      <c r="AD362" s="146"/>
      <c r="AE362" s="146"/>
      <c r="AF362" s="138">
        <f t="shared" si="166"/>
        <v>0</v>
      </c>
      <c r="AG362" s="160"/>
      <c r="AH362" s="146"/>
      <c r="AI362" s="146"/>
      <c r="AJ362" s="146"/>
      <c r="AK362" s="146"/>
      <c r="AL362" s="138">
        <f t="shared" si="144"/>
        <v>0</v>
      </c>
      <c r="AM362" s="160"/>
      <c r="AN362" s="146"/>
      <c r="AO362" s="146"/>
      <c r="AP362" s="146"/>
      <c r="AQ362" s="146"/>
      <c r="AR362" s="138">
        <f t="shared" si="145"/>
        <v>0</v>
      </c>
      <c r="AS362" s="205"/>
      <c r="AT362" s="146"/>
      <c r="AU362" s="146"/>
      <c r="AV362" s="146"/>
      <c r="AW362" s="146"/>
      <c r="AX362" s="138">
        <f t="shared" si="163"/>
        <v>0</v>
      </c>
      <c r="AY362" s="160"/>
      <c r="AZ362" s="146"/>
      <c r="BA362" s="146"/>
      <c r="BB362" s="146"/>
      <c r="BC362" s="146"/>
      <c r="BD362" s="138">
        <f t="shared" si="146"/>
        <v>0</v>
      </c>
      <c r="BE362" s="160"/>
      <c r="BF362" s="146"/>
      <c r="BG362" s="146"/>
      <c r="BH362" s="146"/>
      <c r="BI362" s="146"/>
      <c r="BJ362" s="138">
        <f t="shared" si="167"/>
        <v>0</v>
      </c>
      <c r="BK362" s="160"/>
      <c r="BL362" s="146"/>
      <c r="BM362" s="146"/>
      <c r="BN362" s="146"/>
      <c r="BO362" s="146"/>
      <c r="BP362" s="138">
        <f t="shared" si="147"/>
        <v>0</v>
      </c>
      <c r="BQ362" s="160"/>
      <c r="BR362" s="146"/>
      <c r="BS362" s="146"/>
      <c r="BT362" s="146"/>
      <c r="BU362" s="146"/>
      <c r="BV362" s="138">
        <f t="shared" si="168"/>
        <v>0</v>
      </c>
      <c r="BW362" s="160"/>
      <c r="BX362" s="146"/>
      <c r="BY362" s="146"/>
      <c r="BZ362" s="146"/>
      <c r="CA362" s="146"/>
      <c r="CB362" s="138">
        <f t="shared" si="148"/>
        <v>0</v>
      </c>
      <c r="CC362" s="160"/>
      <c r="CD362" s="146"/>
      <c r="CE362" s="146"/>
      <c r="CF362" s="146"/>
      <c r="CG362" s="146"/>
      <c r="CH362" s="138">
        <f t="shared" si="164"/>
        <v>0</v>
      </c>
      <c r="CI362" s="160"/>
      <c r="CJ362" s="146"/>
      <c r="CK362" s="146"/>
      <c r="CL362" s="146"/>
      <c r="CM362" s="146"/>
      <c r="CN362" s="138">
        <f t="shared" si="149"/>
        <v>0</v>
      </c>
      <c r="CO362" s="172"/>
      <c r="CP362" s="137"/>
      <c r="CQ362" s="137"/>
      <c r="CR362" s="137"/>
      <c r="CS362" s="137"/>
      <c r="CT362" s="138">
        <f t="shared" si="169"/>
        <v>0</v>
      </c>
      <c r="CU362" s="160"/>
      <c r="CV362" s="146"/>
      <c r="CW362" s="146"/>
      <c r="CX362" s="146"/>
      <c r="CY362" s="146"/>
      <c r="CZ362" s="138">
        <f t="shared" si="150"/>
        <v>0</v>
      </c>
      <c r="DA362" s="172">
        <f t="shared" si="151"/>
        <v>0</v>
      </c>
      <c r="DB362" s="137">
        <f t="shared" si="152"/>
        <v>0</v>
      </c>
      <c r="DC362" s="137">
        <f t="shared" si="153"/>
        <v>0</v>
      </c>
      <c r="DD362" s="137">
        <f t="shared" si="154"/>
        <v>0</v>
      </c>
      <c r="DE362" s="137">
        <f t="shared" si="155"/>
        <v>14400</v>
      </c>
      <c r="DF362" s="173">
        <f t="shared" si="156"/>
        <v>14400</v>
      </c>
      <c r="DG362" s="172">
        <f t="shared" si="157"/>
        <v>0</v>
      </c>
      <c r="DH362" s="137">
        <f t="shared" si="158"/>
        <v>0</v>
      </c>
      <c r="DI362" s="137">
        <f t="shared" si="159"/>
        <v>0</v>
      </c>
      <c r="DJ362" s="137">
        <f t="shared" si="160"/>
        <v>0</v>
      </c>
      <c r="DK362" s="137">
        <f t="shared" si="161"/>
        <v>0</v>
      </c>
      <c r="DL362" s="173">
        <f t="shared" si="171"/>
        <v>0</v>
      </c>
      <c r="DM362" s="140"/>
      <c r="DN362" s="220"/>
      <c r="DO362" s="220"/>
      <c r="DP362" s="220"/>
      <c r="DQ362" s="140"/>
      <c r="DR362" s="141"/>
      <c r="DS362" s="142"/>
      <c r="DT362" s="146"/>
      <c r="DU362" s="142"/>
      <c r="DV362" s="144"/>
      <c r="DW362" s="145"/>
      <c r="DX362" s="142"/>
      <c r="DY362" s="144"/>
      <c r="EA362" s="172"/>
      <c r="EB362" s="137"/>
      <c r="EC362" s="137"/>
      <c r="ED362" s="512"/>
      <c r="EE362" s="513"/>
      <c r="EG362" s="495"/>
      <c r="EH362" s="76"/>
      <c r="EI362" s="466"/>
      <c r="EJ362" s="76"/>
      <c r="EK362" s="500"/>
      <c r="EL362" s="81"/>
      <c r="EM362" s="76"/>
      <c r="EN362" s="76"/>
      <c r="EO362" s="76"/>
      <c r="EP362" s="496"/>
      <c r="EQ362" s="81"/>
      <c r="ER362" s="76"/>
      <c r="ES362" s="76"/>
      <c r="ET362" s="76"/>
      <c r="EU362" s="496"/>
    </row>
    <row r="363" spans="1:151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70"/>
        <v>0</v>
      </c>
      <c r="O363" s="366"/>
      <c r="P363" s="174"/>
      <c r="Q363" s="174"/>
      <c r="R363" s="174"/>
      <c r="S363" s="174"/>
      <c r="T363" s="367">
        <f t="shared" si="162"/>
        <v>0</v>
      </c>
      <c r="U363" s="172"/>
      <c r="V363" s="137"/>
      <c r="W363" s="137"/>
      <c r="X363" s="137"/>
      <c r="Y363" s="137">
        <v>35200</v>
      </c>
      <c r="Z363" s="138">
        <f t="shared" si="165"/>
        <v>35200</v>
      </c>
      <c r="AA363" s="160"/>
      <c r="AB363" s="146"/>
      <c r="AC363" s="146"/>
      <c r="AD363" s="146"/>
      <c r="AE363" s="146"/>
      <c r="AF363" s="138">
        <f t="shared" si="166"/>
        <v>0</v>
      </c>
      <c r="AG363" s="160"/>
      <c r="AH363" s="146"/>
      <c r="AI363" s="146"/>
      <c r="AJ363" s="146"/>
      <c r="AK363" s="146"/>
      <c r="AL363" s="138">
        <f t="shared" si="144"/>
        <v>0</v>
      </c>
      <c r="AM363" s="160"/>
      <c r="AN363" s="146"/>
      <c r="AO363" s="146"/>
      <c r="AP363" s="146"/>
      <c r="AQ363" s="146"/>
      <c r="AR363" s="138">
        <f t="shared" si="145"/>
        <v>0</v>
      </c>
      <c r="AS363" s="205"/>
      <c r="AT363" s="146"/>
      <c r="AU363" s="146"/>
      <c r="AV363" s="146"/>
      <c r="AW363" s="146"/>
      <c r="AX363" s="138">
        <f t="shared" si="163"/>
        <v>0</v>
      </c>
      <c r="AY363" s="160"/>
      <c r="AZ363" s="146"/>
      <c r="BA363" s="146"/>
      <c r="BB363" s="146"/>
      <c r="BC363" s="146"/>
      <c r="BD363" s="138">
        <f t="shared" si="146"/>
        <v>0</v>
      </c>
      <c r="BE363" s="160"/>
      <c r="BF363" s="146"/>
      <c r="BG363" s="146"/>
      <c r="BH363" s="146"/>
      <c r="BI363" s="146"/>
      <c r="BJ363" s="138">
        <f t="shared" si="167"/>
        <v>0</v>
      </c>
      <c r="BK363" s="160"/>
      <c r="BL363" s="146"/>
      <c r="BM363" s="146"/>
      <c r="BN363" s="146"/>
      <c r="BO363" s="146"/>
      <c r="BP363" s="138">
        <f t="shared" si="147"/>
        <v>0</v>
      </c>
      <c r="BQ363" s="160"/>
      <c r="BR363" s="146"/>
      <c r="BS363" s="146"/>
      <c r="BT363" s="146"/>
      <c r="BU363" s="146"/>
      <c r="BV363" s="138">
        <f t="shared" si="168"/>
        <v>0</v>
      </c>
      <c r="BW363" s="160"/>
      <c r="BX363" s="146"/>
      <c r="BY363" s="146"/>
      <c r="BZ363" s="146"/>
      <c r="CA363" s="146"/>
      <c r="CB363" s="138">
        <f t="shared" si="148"/>
        <v>0</v>
      </c>
      <c r="CC363" s="160"/>
      <c r="CD363" s="146"/>
      <c r="CE363" s="146"/>
      <c r="CF363" s="146"/>
      <c r="CG363" s="146"/>
      <c r="CH363" s="138">
        <f t="shared" si="164"/>
        <v>0</v>
      </c>
      <c r="CI363" s="160"/>
      <c r="CJ363" s="146"/>
      <c r="CK363" s="146"/>
      <c r="CL363" s="146"/>
      <c r="CM363" s="146"/>
      <c r="CN363" s="138">
        <f t="shared" si="149"/>
        <v>0</v>
      </c>
      <c r="CO363" s="172"/>
      <c r="CP363" s="137"/>
      <c r="CQ363" s="137"/>
      <c r="CR363" s="137"/>
      <c r="CS363" s="137"/>
      <c r="CT363" s="138">
        <f t="shared" si="169"/>
        <v>0</v>
      </c>
      <c r="CU363" s="160"/>
      <c r="CV363" s="146"/>
      <c r="CW363" s="146"/>
      <c r="CX363" s="146"/>
      <c r="CY363" s="146"/>
      <c r="CZ363" s="138">
        <f t="shared" si="150"/>
        <v>0</v>
      </c>
      <c r="DA363" s="172">
        <f t="shared" si="151"/>
        <v>0</v>
      </c>
      <c r="DB363" s="137">
        <f t="shared" si="152"/>
        <v>0</v>
      </c>
      <c r="DC363" s="137">
        <f t="shared" si="153"/>
        <v>0</v>
      </c>
      <c r="DD363" s="137">
        <f t="shared" si="154"/>
        <v>0</v>
      </c>
      <c r="DE363" s="137">
        <f t="shared" si="155"/>
        <v>35200</v>
      </c>
      <c r="DF363" s="173">
        <f t="shared" si="156"/>
        <v>35200</v>
      </c>
      <c r="DG363" s="172">
        <f t="shared" si="157"/>
        <v>0</v>
      </c>
      <c r="DH363" s="137">
        <f t="shared" si="158"/>
        <v>0</v>
      </c>
      <c r="DI363" s="137">
        <f t="shared" si="159"/>
        <v>0</v>
      </c>
      <c r="DJ363" s="137">
        <f t="shared" si="160"/>
        <v>0</v>
      </c>
      <c r="DK363" s="137">
        <f t="shared" si="161"/>
        <v>0</v>
      </c>
      <c r="DL363" s="173">
        <f t="shared" si="171"/>
        <v>0</v>
      </c>
      <c r="DM363" s="140"/>
      <c r="DN363" s="220"/>
      <c r="DO363" s="220"/>
      <c r="DP363" s="220"/>
      <c r="DQ363" s="140"/>
      <c r="DR363" s="141"/>
      <c r="DS363" s="142"/>
      <c r="DT363" s="146"/>
      <c r="DU363" s="142"/>
      <c r="DV363" s="144"/>
      <c r="DW363" s="145"/>
      <c r="DX363" s="142"/>
      <c r="DY363" s="144"/>
      <c r="EA363" s="172"/>
      <c r="EB363" s="137"/>
      <c r="EC363" s="137"/>
      <c r="ED363" s="512"/>
      <c r="EE363" s="513"/>
      <c r="EG363" s="495"/>
      <c r="EH363" s="76"/>
      <c r="EI363" s="466"/>
      <c r="EJ363" s="76"/>
      <c r="EK363" s="500"/>
      <c r="EL363" s="81"/>
      <c r="EM363" s="76"/>
      <c r="EN363" s="76"/>
      <c r="EO363" s="76"/>
      <c r="EP363" s="496"/>
      <c r="EQ363" s="81"/>
      <c r="ER363" s="76"/>
      <c r="ES363" s="76"/>
      <c r="ET363" s="76"/>
      <c r="EU363" s="496"/>
    </row>
    <row r="364" spans="1:151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70"/>
        <v>10400</v>
      </c>
      <c r="O364" s="366"/>
      <c r="P364" s="174"/>
      <c r="Q364" s="174"/>
      <c r="R364" s="174"/>
      <c r="S364" s="174"/>
      <c r="T364" s="367">
        <f t="shared" si="162"/>
        <v>0</v>
      </c>
      <c r="U364" s="172"/>
      <c r="V364" s="137"/>
      <c r="W364" s="137"/>
      <c r="X364" s="137"/>
      <c r="Y364" s="137"/>
      <c r="Z364" s="138">
        <f t="shared" si="165"/>
        <v>0</v>
      </c>
      <c r="AA364" s="160"/>
      <c r="AB364" s="146"/>
      <c r="AC364" s="146"/>
      <c r="AD364" s="146"/>
      <c r="AE364" s="146"/>
      <c r="AF364" s="138">
        <f t="shared" si="166"/>
        <v>0</v>
      </c>
      <c r="AG364" s="160"/>
      <c r="AH364" s="146"/>
      <c r="AI364" s="146"/>
      <c r="AJ364" s="146"/>
      <c r="AK364" s="146"/>
      <c r="AL364" s="138">
        <f t="shared" si="144"/>
        <v>0</v>
      </c>
      <c r="AM364" s="160"/>
      <c r="AN364" s="146"/>
      <c r="AO364" s="146"/>
      <c r="AP364" s="146"/>
      <c r="AQ364" s="146"/>
      <c r="AR364" s="138">
        <f t="shared" si="145"/>
        <v>0</v>
      </c>
      <c r="AS364" s="205"/>
      <c r="AT364" s="146"/>
      <c r="AU364" s="146"/>
      <c r="AV364" s="146"/>
      <c r="AW364" s="146">
        <v>48000</v>
      </c>
      <c r="AX364" s="138">
        <f t="shared" si="163"/>
        <v>48000</v>
      </c>
      <c r="AY364" s="160"/>
      <c r="AZ364" s="146"/>
      <c r="BA364" s="146"/>
      <c r="BB364" s="146"/>
      <c r="BC364" s="146"/>
      <c r="BD364" s="138">
        <f t="shared" si="146"/>
        <v>0</v>
      </c>
      <c r="BE364" s="160"/>
      <c r="BF364" s="146"/>
      <c r="BG364" s="146"/>
      <c r="BH364" s="146"/>
      <c r="BI364" s="146"/>
      <c r="BJ364" s="138">
        <f t="shared" si="167"/>
        <v>0</v>
      </c>
      <c r="BK364" s="160"/>
      <c r="BL364" s="146"/>
      <c r="BM364" s="146"/>
      <c r="BN364" s="146"/>
      <c r="BO364" s="146"/>
      <c r="BP364" s="138">
        <f t="shared" si="147"/>
        <v>0</v>
      </c>
      <c r="BQ364" s="160"/>
      <c r="BR364" s="146"/>
      <c r="BS364" s="146"/>
      <c r="BT364" s="146"/>
      <c r="BU364" s="146"/>
      <c r="BV364" s="138">
        <f t="shared" si="168"/>
        <v>0</v>
      </c>
      <c r="BW364" s="160"/>
      <c r="BX364" s="146"/>
      <c r="BY364" s="146"/>
      <c r="BZ364" s="146"/>
      <c r="CA364" s="146"/>
      <c r="CB364" s="138">
        <f t="shared" si="148"/>
        <v>0</v>
      </c>
      <c r="CC364" s="160"/>
      <c r="CD364" s="146"/>
      <c r="CE364" s="146"/>
      <c r="CF364" s="146"/>
      <c r="CG364" s="146"/>
      <c r="CH364" s="138">
        <f t="shared" si="164"/>
        <v>0</v>
      </c>
      <c r="CI364" s="160"/>
      <c r="CJ364" s="146"/>
      <c r="CK364" s="146"/>
      <c r="CL364" s="146"/>
      <c r="CM364" s="146"/>
      <c r="CN364" s="138">
        <f t="shared" si="149"/>
        <v>0</v>
      </c>
      <c r="CO364" s="172"/>
      <c r="CP364" s="137"/>
      <c r="CQ364" s="137"/>
      <c r="CR364" s="137"/>
      <c r="CS364" s="137"/>
      <c r="CT364" s="138">
        <f t="shared" si="169"/>
        <v>0</v>
      </c>
      <c r="CU364" s="160"/>
      <c r="CV364" s="146"/>
      <c r="CW364" s="146"/>
      <c r="CX364" s="146"/>
      <c r="CY364" s="146"/>
      <c r="CZ364" s="138">
        <f t="shared" si="150"/>
        <v>0</v>
      </c>
      <c r="DA364" s="172">
        <f t="shared" si="151"/>
        <v>0</v>
      </c>
      <c r="DB364" s="137">
        <f t="shared" si="152"/>
        <v>10400</v>
      </c>
      <c r="DC364" s="137">
        <f t="shared" si="153"/>
        <v>0</v>
      </c>
      <c r="DD364" s="137">
        <f t="shared" si="154"/>
        <v>0</v>
      </c>
      <c r="DE364" s="137">
        <f t="shared" si="155"/>
        <v>48000</v>
      </c>
      <c r="DF364" s="173">
        <f t="shared" si="156"/>
        <v>58400</v>
      </c>
      <c r="DG364" s="172">
        <f t="shared" si="157"/>
        <v>0</v>
      </c>
      <c r="DH364" s="137">
        <f t="shared" si="158"/>
        <v>0</v>
      </c>
      <c r="DI364" s="137">
        <f t="shared" si="159"/>
        <v>0</v>
      </c>
      <c r="DJ364" s="137">
        <f t="shared" si="160"/>
        <v>0</v>
      </c>
      <c r="DK364" s="137">
        <f t="shared" si="161"/>
        <v>0</v>
      </c>
      <c r="DL364" s="173">
        <f t="shared" si="171"/>
        <v>0</v>
      </c>
      <c r="DM364" s="140"/>
      <c r="DN364" s="220"/>
      <c r="DO364" s="220"/>
      <c r="DP364" s="220"/>
      <c r="DQ364" s="140"/>
      <c r="DR364" s="141"/>
      <c r="DS364" s="142"/>
      <c r="DT364" s="146"/>
      <c r="DU364" s="142"/>
      <c r="DV364" s="144"/>
      <c r="DW364" s="145">
        <v>70201</v>
      </c>
      <c r="DX364" s="142" t="s">
        <v>5195</v>
      </c>
      <c r="DY364" s="144">
        <v>44663</v>
      </c>
      <c r="EA364" s="172"/>
      <c r="EB364" s="137"/>
      <c r="EC364" s="137"/>
      <c r="ED364" s="512"/>
      <c r="EE364" s="513"/>
      <c r="EG364" s="495"/>
      <c r="EH364" s="76"/>
      <c r="EI364" s="466"/>
      <c r="EJ364" s="76"/>
      <c r="EK364" s="500"/>
      <c r="EL364" s="81"/>
      <c r="EM364" s="76"/>
      <c r="EN364" s="76"/>
      <c r="EO364" s="76"/>
      <c r="EP364" s="496"/>
      <c r="EQ364" s="81"/>
      <c r="ER364" s="76"/>
      <c r="ES364" s="76"/>
      <c r="ET364" s="76"/>
      <c r="EU364" s="496"/>
    </row>
    <row r="365" spans="1:151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4722</v>
      </c>
      <c r="I365" s="366"/>
      <c r="J365" s="174"/>
      <c r="K365" s="174"/>
      <c r="L365" s="174"/>
      <c r="M365" s="174"/>
      <c r="N365" s="367">
        <f t="shared" si="170"/>
        <v>0</v>
      </c>
      <c r="O365" s="366"/>
      <c r="P365" s="174"/>
      <c r="Q365" s="174"/>
      <c r="R365" s="174"/>
      <c r="S365" s="174"/>
      <c r="T365" s="367">
        <f t="shared" si="162"/>
        <v>0</v>
      </c>
      <c r="U365" s="172"/>
      <c r="V365" s="137"/>
      <c r="W365" s="137"/>
      <c r="X365" s="137"/>
      <c r="Y365" s="137"/>
      <c r="Z365" s="138">
        <f t="shared" si="165"/>
        <v>0</v>
      </c>
      <c r="AA365" s="160"/>
      <c r="AB365" s="146"/>
      <c r="AC365" s="146"/>
      <c r="AD365" s="146"/>
      <c r="AE365" s="146"/>
      <c r="AF365" s="138">
        <f t="shared" si="166"/>
        <v>0</v>
      </c>
      <c r="AG365" s="160"/>
      <c r="AH365" s="146"/>
      <c r="AI365" s="146"/>
      <c r="AJ365" s="146"/>
      <c r="AK365" s="146"/>
      <c r="AL365" s="138">
        <f t="shared" si="144"/>
        <v>0</v>
      </c>
      <c r="AM365" s="160"/>
      <c r="AN365" s="146"/>
      <c r="AO365" s="146"/>
      <c r="AP365" s="146"/>
      <c r="AQ365" s="146"/>
      <c r="AR365" s="138">
        <f t="shared" si="145"/>
        <v>0</v>
      </c>
      <c r="AS365" s="205"/>
      <c r="AT365" s="146"/>
      <c r="AU365" s="146"/>
      <c r="AV365" s="146"/>
      <c r="AW365" s="146"/>
      <c r="AX365" s="138">
        <f t="shared" si="163"/>
        <v>0</v>
      </c>
      <c r="AY365" s="160"/>
      <c r="AZ365" s="146"/>
      <c r="BA365" s="146"/>
      <c r="BB365" s="146"/>
      <c r="BC365" s="146"/>
      <c r="BD365" s="138">
        <f t="shared" si="146"/>
        <v>0</v>
      </c>
      <c r="BE365" s="160"/>
      <c r="BF365" s="146"/>
      <c r="BG365" s="146"/>
      <c r="BH365" s="146"/>
      <c r="BI365" s="441">
        <v>212000</v>
      </c>
      <c r="BJ365" s="138">
        <f t="shared" si="167"/>
        <v>212000</v>
      </c>
      <c r="BK365" s="160"/>
      <c r="BL365" s="146"/>
      <c r="BM365" s="146"/>
      <c r="BN365" s="146"/>
      <c r="BO365" s="146"/>
      <c r="BP365" s="138">
        <f t="shared" si="147"/>
        <v>0</v>
      </c>
      <c r="BQ365" s="160"/>
      <c r="BR365" s="146"/>
      <c r="BS365" s="146"/>
      <c r="BT365" s="146"/>
      <c r="BU365" s="441">
        <v>240000</v>
      </c>
      <c r="BV365" s="138">
        <f t="shared" si="168"/>
        <v>240000</v>
      </c>
      <c r="BW365" s="160"/>
      <c r="BX365" s="146"/>
      <c r="BY365" s="146"/>
      <c r="BZ365" s="146"/>
      <c r="CA365" s="146"/>
      <c r="CB365" s="138">
        <f t="shared" si="148"/>
        <v>0</v>
      </c>
      <c r="CC365" s="160"/>
      <c r="CD365" s="146"/>
      <c r="CE365" s="146"/>
      <c r="CF365" s="146"/>
      <c r="CG365" s="146"/>
      <c r="CH365" s="138">
        <f t="shared" si="164"/>
        <v>0</v>
      </c>
      <c r="CI365" s="160"/>
      <c r="CJ365" s="146"/>
      <c r="CK365" s="146"/>
      <c r="CL365" s="146"/>
      <c r="CM365" s="146"/>
      <c r="CN365" s="138">
        <f t="shared" si="149"/>
        <v>0</v>
      </c>
      <c r="CO365" s="172"/>
      <c r="CP365" s="137"/>
      <c r="CQ365" s="137"/>
      <c r="CR365" s="137"/>
      <c r="CS365" s="137"/>
      <c r="CT365" s="138">
        <f t="shared" si="169"/>
        <v>0</v>
      </c>
      <c r="CU365" s="160"/>
      <c r="CV365" s="146"/>
      <c r="CW365" s="146"/>
      <c r="CX365" s="146"/>
      <c r="CY365" s="146"/>
      <c r="CZ365" s="138">
        <f t="shared" si="150"/>
        <v>0</v>
      </c>
      <c r="DA365" s="172">
        <f t="shared" si="151"/>
        <v>0</v>
      </c>
      <c r="DB365" s="137">
        <f t="shared" si="152"/>
        <v>0</v>
      </c>
      <c r="DC365" s="137">
        <f t="shared" si="153"/>
        <v>0</v>
      </c>
      <c r="DD365" s="137">
        <f t="shared" si="154"/>
        <v>0</v>
      </c>
      <c r="DE365" s="137">
        <f t="shared" si="155"/>
        <v>452000</v>
      </c>
      <c r="DF365" s="173">
        <f t="shared" si="156"/>
        <v>452000</v>
      </c>
      <c r="DG365" s="172">
        <f t="shared" si="157"/>
        <v>0</v>
      </c>
      <c r="DH365" s="137">
        <f t="shared" si="158"/>
        <v>0</v>
      </c>
      <c r="DI365" s="137">
        <f t="shared" si="159"/>
        <v>0</v>
      </c>
      <c r="DJ365" s="137">
        <f t="shared" si="160"/>
        <v>0</v>
      </c>
      <c r="DK365" s="137">
        <f t="shared" si="161"/>
        <v>0</v>
      </c>
      <c r="DL365" s="173">
        <f t="shared" si="171"/>
        <v>0</v>
      </c>
      <c r="DM365" s="140"/>
      <c r="DN365" s="220"/>
      <c r="DO365" s="220"/>
      <c r="DP365" s="220"/>
      <c r="DQ365" s="140"/>
      <c r="DR365" s="141"/>
      <c r="DS365" s="142"/>
      <c r="DT365" s="146"/>
      <c r="DU365" s="142"/>
      <c r="DV365" s="144"/>
      <c r="DW365" s="145"/>
      <c r="DX365" s="142"/>
      <c r="DY365" s="144"/>
      <c r="EA365" s="172"/>
      <c r="EB365" s="137"/>
      <c r="EC365" s="137"/>
      <c r="ED365" s="512"/>
      <c r="EE365" s="513"/>
      <c r="EG365" s="495"/>
      <c r="EH365" s="76"/>
      <c r="EI365" s="466"/>
      <c r="EJ365" s="76"/>
      <c r="EK365" s="500"/>
      <c r="EL365" s="81"/>
      <c r="EM365" s="76"/>
      <c r="EN365" s="76"/>
      <c r="EO365" s="76"/>
      <c r="EP365" s="496"/>
      <c r="EQ365" s="81"/>
      <c r="ER365" s="76"/>
      <c r="ES365" s="76"/>
      <c r="ET365" s="76"/>
      <c r="EU365" s="496"/>
    </row>
    <row r="366" spans="1:151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70"/>
        <v>0</v>
      </c>
      <c r="O366" s="366"/>
      <c r="P366" s="174"/>
      <c r="Q366" s="174"/>
      <c r="R366" s="174"/>
      <c r="S366" s="174"/>
      <c r="T366" s="367">
        <f t="shared" si="162"/>
        <v>0</v>
      </c>
      <c r="U366" s="172"/>
      <c r="V366" s="137"/>
      <c r="W366" s="137"/>
      <c r="X366" s="137"/>
      <c r="Y366" s="137">
        <v>48000</v>
      </c>
      <c r="Z366" s="138">
        <f t="shared" si="165"/>
        <v>48000</v>
      </c>
      <c r="AA366" s="160"/>
      <c r="AB366" s="146"/>
      <c r="AC366" s="146"/>
      <c r="AD366" s="146"/>
      <c r="AE366" s="146"/>
      <c r="AF366" s="138">
        <f t="shared" si="166"/>
        <v>0</v>
      </c>
      <c r="AG366" s="160"/>
      <c r="AH366" s="146"/>
      <c r="AI366" s="146"/>
      <c r="AJ366" s="146"/>
      <c r="AK366" s="146"/>
      <c r="AL366" s="138">
        <f t="shared" si="144"/>
        <v>0</v>
      </c>
      <c r="AM366" s="160"/>
      <c r="AN366" s="146"/>
      <c r="AO366" s="146"/>
      <c r="AP366" s="146"/>
      <c r="AQ366" s="146"/>
      <c r="AR366" s="138">
        <f t="shared" si="145"/>
        <v>0</v>
      </c>
      <c r="AS366" s="205"/>
      <c r="AT366" s="146"/>
      <c r="AU366" s="146"/>
      <c r="AV366" s="146"/>
      <c r="AW366" s="146"/>
      <c r="AX366" s="138">
        <f t="shared" si="163"/>
        <v>0</v>
      </c>
      <c r="AY366" s="160"/>
      <c r="AZ366" s="146"/>
      <c r="BA366" s="146"/>
      <c r="BB366" s="146"/>
      <c r="BC366" s="146"/>
      <c r="BD366" s="138">
        <f t="shared" si="146"/>
        <v>0</v>
      </c>
      <c r="BE366" s="160"/>
      <c r="BF366" s="146"/>
      <c r="BG366" s="146"/>
      <c r="BH366" s="146"/>
      <c r="BI366" s="146"/>
      <c r="BJ366" s="138">
        <f t="shared" si="167"/>
        <v>0</v>
      </c>
      <c r="BK366" s="160"/>
      <c r="BL366" s="146"/>
      <c r="BM366" s="146"/>
      <c r="BN366" s="146"/>
      <c r="BO366" s="146"/>
      <c r="BP366" s="138">
        <f t="shared" si="147"/>
        <v>0</v>
      </c>
      <c r="BQ366" s="160"/>
      <c r="BR366" s="146"/>
      <c r="BS366" s="146"/>
      <c r="BT366" s="146"/>
      <c r="BU366" s="146"/>
      <c r="BV366" s="138">
        <f t="shared" si="168"/>
        <v>0</v>
      </c>
      <c r="BW366" s="160"/>
      <c r="BX366" s="146"/>
      <c r="BY366" s="146"/>
      <c r="BZ366" s="146"/>
      <c r="CA366" s="146"/>
      <c r="CB366" s="138">
        <f t="shared" si="148"/>
        <v>0</v>
      </c>
      <c r="CC366" s="160"/>
      <c r="CD366" s="146"/>
      <c r="CE366" s="146"/>
      <c r="CF366" s="146"/>
      <c r="CG366" s="146"/>
      <c r="CH366" s="138">
        <f t="shared" si="164"/>
        <v>0</v>
      </c>
      <c r="CI366" s="160"/>
      <c r="CJ366" s="146"/>
      <c r="CK366" s="146"/>
      <c r="CL366" s="146"/>
      <c r="CM366" s="146"/>
      <c r="CN366" s="138">
        <f t="shared" si="149"/>
        <v>0</v>
      </c>
      <c r="CO366" s="172"/>
      <c r="CP366" s="137"/>
      <c r="CQ366" s="137"/>
      <c r="CR366" s="137"/>
      <c r="CS366" s="137"/>
      <c r="CT366" s="138">
        <f t="shared" si="169"/>
        <v>0</v>
      </c>
      <c r="CU366" s="160"/>
      <c r="CV366" s="146"/>
      <c r="CW366" s="146"/>
      <c r="CX366" s="146"/>
      <c r="CY366" s="146"/>
      <c r="CZ366" s="138">
        <f t="shared" si="150"/>
        <v>0</v>
      </c>
      <c r="DA366" s="172">
        <f t="shared" si="151"/>
        <v>0</v>
      </c>
      <c r="DB366" s="137">
        <f t="shared" si="152"/>
        <v>0</v>
      </c>
      <c r="DC366" s="137">
        <f t="shared" si="153"/>
        <v>0</v>
      </c>
      <c r="DD366" s="137">
        <f t="shared" si="154"/>
        <v>0</v>
      </c>
      <c r="DE366" s="137">
        <f t="shared" si="155"/>
        <v>48000</v>
      </c>
      <c r="DF366" s="173">
        <f t="shared" si="156"/>
        <v>48000</v>
      </c>
      <c r="DG366" s="172">
        <f t="shared" si="157"/>
        <v>0</v>
      </c>
      <c r="DH366" s="137">
        <f t="shared" si="158"/>
        <v>0</v>
      </c>
      <c r="DI366" s="137">
        <f t="shared" si="159"/>
        <v>0</v>
      </c>
      <c r="DJ366" s="137">
        <f t="shared" si="160"/>
        <v>0</v>
      </c>
      <c r="DK366" s="137">
        <f t="shared" si="161"/>
        <v>0</v>
      </c>
      <c r="DL366" s="173">
        <f t="shared" si="171"/>
        <v>0</v>
      </c>
      <c r="DM366" s="140"/>
      <c r="DN366" s="220"/>
      <c r="DO366" s="220"/>
      <c r="DP366" s="220"/>
      <c r="DQ366" s="140"/>
      <c r="DR366" s="141"/>
      <c r="DS366" s="142"/>
      <c r="DT366" s="146"/>
      <c r="DU366" s="142"/>
      <c r="DV366" s="144"/>
      <c r="DW366" s="145"/>
      <c r="DX366" s="142"/>
      <c r="DY366" s="144"/>
      <c r="EA366" s="172"/>
      <c r="EB366" s="137"/>
      <c r="EC366" s="137"/>
      <c r="ED366" s="512"/>
      <c r="EE366" s="513"/>
      <c r="EG366" s="495"/>
      <c r="EH366" s="76"/>
      <c r="EI366" s="466"/>
      <c r="EJ366" s="76"/>
      <c r="EK366" s="500"/>
      <c r="EL366" s="81"/>
      <c r="EM366" s="76"/>
      <c r="EN366" s="76"/>
      <c r="EO366" s="76"/>
      <c r="EP366" s="496"/>
      <c r="EQ366" s="81"/>
      <c r="ER366" s="76"/>
      <c r="ES366" s="76"/>
      <c r="ET366" s="76"/>
      <c r="EU366" s="496"/>
    </row>
    <row r="367" spans="1:151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70"/>
        <v>0</v>
      </c>
      <c r="O367" s="366"/>
      <c r="P367" s="174"/>
      <c r="Q367" s="174"/>
      <c r="R367" s="174"/>
      <c r="S367" s="174"/>
      <c r="T367" s="367">
        <f t="shared" si="162"/>
        <v>0</v>
      </c>
      <c r="U367" s="172"/>
      <c r="V367" s="137"/>
      <c r="W367" s="137"/>
      <c r="X367" s="137"/>
      <c r="Y367" s="137">
        <v>24000</v>
      </c>
      <c r="Z367" s="138">
        <f t="shared" si="165"/>
        <v>24000</v>
      </c>
      <c r="AA367" s="160"/>
      <c r="AB367" s="146"/>
      <c r="AC367" s="146"/>
      <c r="AD367" s="146"/>
      <c r="AE367" s="146"/>
      <c r="AF367" s="138">
        <f t="shared" si="166"/>
        <v>0</v>
      </c>
      <c r="AG367" s="160"/>
      <c r="AH367" s="146"/>
      <c r="AI367" s="146"/>
      <c r="AJ367" s="146"/>
      <c r="AK367" s="146"/>
      <c r="AL367" s="138">
        <f t="shared" si="144"/>
        <v>0</v>
      </c>
      <c r="AM367" s="160"/>
      <c r="AN367" s="146"/>
      <c r="AO367" s="146"/>
      <c r="AP367" s="146"/>
      <c r="AQ367" s="146"/>
      <c r="AR367" s="138">
        <f t="shared" si="145"/>
        <v>0</v>
      </c>
      <c r="AS367" s="205"/>
      <c r="AT367" s="146"/>
      <c r="AU367" s="146"/>
      <c r="AV367" s="146"/>
      <c r="AW367" s="146"/>
      <c r="AX367" s="138">
        <f t="shared" si="163"/>
        <v>0</v>
      </c>
      <c r="AY367" s="160"/>
      <c r="AZ367" s="146"/>
      <c r="BA367" s="146"/>
      <c r="BB367" s="146"/>
      <c r="BC367" s="146"/>
      <c r="BD367" s="138">
        <f t="shared" si="146"/>
        <v>0</v>
      </c>
      <c r="BE367" s="160"/>
      <c r="BF367" s="146"/>
      <c r="BG367" s="146"/>
      <c r="BH367" s="146"/>
      <c r="BI367" s="146"/>
      <c r="BJ367" s="138">
        <f t="shared" si="167"/>
        <v>0</v>
      </c>
      <c r="BK367" s="160"/>
      <c r="BL367" s="146"/>
      <c r="BM367" s="146"/>
      <c r="BN367" s="146"/>
      <c r="BO367" s="146"/>
      <c r="BP367" s="138">
        <f t="shared" si="147"/>
        <v>0</v>
      </c>
      <c r="BQ367" s="160"/>
      <c r="BR367" s="146"/>
      <c r="BS367" s="146"/>
      <c r="BT367" s="146"/>
      <c r="BU367" s="146"/>
      <c r="BV367" s="138">
        <f t="shared" si="168"/>
        <v>0</v>
      </c>
      <c r="BW367" s="160"/>
      <c r="BX367" s="146"/>
      <c r="BY367" s="146"/>
      <c r="BZ367" s="146"/>
      <c r="CA367" s="146"/>
      <c r="CB367" s="138">
        <f t="shared" si="148"/>
        <v>0</v>
      </c>
      <c r="CC367" s="160"/>
      <c r="CD367" s="146"/>
      <c r="CE367" s="146"/>
      <c r="CF367" s="146"/>
      <c r="CG367" s="146"/>
      <c r="CH367" s="138">
        <f t="shared" si="164"/>
        <v>0</v>
      </c>
      <c r="CI367" s="160"/>
      <c r="CJ367" s="146"/>
      <c r="CK367" s="146"/>
      <c r="CL367" s="146"/>
      <c r="CM367" s="146"/>
      <c r="CN367" s="138">
        <f t="shared" si="149"/>
        <v>0</v>
      </c>
      <c r="CO367" s="172"/>
      <c r="CP367" s="137"/>
      <c r="CQ367" s="137"/>
      <c r="CR367" s="137"/>
      <c r="CS367" s="137"/>
      <c r="CT367" s="138">
        <f t="shared" si="169"/>
        <v>0</v>
      </c>
      <c r="CU367" s="160"/>
      <c r="CV367" s="146"/>
      <c r="CW367" s="146"/>
      <c r="CX367" s="146"/>
      <c r="CY367" s="146"/>
      <c r="CZ367" s="138">
        <f t="shared" si="150"/>
        <v>0</v>
      </c>
      <c r="DA367" s="172">
        <f t="shared" si="151"/>
        <v>0</v>
      </c>
      <c r="DB367" s="137">
        <f t="shared" si="152"/>
        <v>0</v>
      </c>
      <c r="DC367" s="137">
        <f t="shared" si="153"/>
        <v>0</v>
      </c>
      <c r="DD367" s="137">
        <f t="shared" si="154"/>
        <v>0</v>
      </c>
      <c r="DE367" s="137">
        <f t="shared" si="155"/>
        <v>24000</v>
      </c>
      <c r="DF367" s="173">
        <f t="shared" si="156"/>
        <v>24000</v>
      </c>
      <c r="DG367" s="172">
        <f t="shared" si="157"/>
        <v>0</v>
      </c>
      <c r="DH367" s="137">
        <f t="shared" si="158"/>
        <v>0</v>
      </c>
      <c r="DI367" s="137">
        <f t="shared" si="159"/>
        <v>0</v>
      </c>
      <c r="DJ367" s="137">
        <f t="shared" si="160"/>
        <v>0</v>
      </c>
      <c r="DK367" s="137">
        <f t="shared" si="161"/>
        <v>0</v>
      </c>
      <c r="DL367" s="173">
        <f t="shared" si="171"/>
        <v>0</v>
      </c>
      <c r="DM367" s="140"/>
      <c r="DN367" s="220"/>
      <c r="DO367" s="220"/>
      <c r="DP367" s="220"/>
      <c r="DQ367" s="140"/>
      <c r="DR367" s="141"/>
      <c r="DS367" s="142"/>
      <c r="DT367" s="146"/>
      <c r="DU367" s="142"/>
      <c r="DV367" s="144"/>
      <c r="DW367" s="145"/>
      <c r="DX367" s="142"/>
      <c r="DY367" s="144"/>
      <c r="EA367" s="172"/>
      <c r="EB367" s="137"/>
      <c r="EC367" s="137"/>
      <c r="ED367" s="512"/>
      <c r="EE367" s="513"/>
      <c r="EG367" s="495"/>
      <c r="EH367" s="76"/>
      <c r="EI367" s="466"/>
      <c r="EJ367" s="76"/>
      <c r="EK367" s="500"/>
      <c r="EL367" s="81"/>
      <c r="EM367" s="76"/>
      <c r="EN367" s="76"/>
      <c r="EO367" s="76"/>
      <c r="EP367" s="496"/>
      <c r="EQ367" s="81"/>
      <c r="ER367" s="76"/>
      <c r="ES367" s="76"/>
      <c r="ET367" s="76"/>
      <c r="EU367" s="496"/>
    </row>
    <row r="368" spans="1:151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70"/>
        <v>14950</v>
      </c>
      <c r="O368" s="366"/>
      <c r="P368" s="174"/>
      <c r="Q368" s="174"/>
      <c r="R368" s="174"/>
      <c r="S368" s="174"/>
      <c r="T368" s="367">
        <f t="shared" si="162"/>
        <v>0</v>
      </c>
      <c r="U368" s="172"/>
      <c r="V368" s="137"/>
      <c r="W368" s="137"/>
      <c r="X368" s="137"/>
      <c r="Y368" s="137"/>
      <c r="Z368" s="138">
        <f t="shared" si="165"/>
        <v>0</v>
      </c>
      <c r="AA368" s="160"/>
      <c r="AB368" s="146"/>
      <c r="AC368" s="146"/>
      <c r="AD368" s="146"/>
      <c r="AE368" s="146"/>
      <c r="AF368" s="138">
        <f t="shared" si="166"/>
        <v>0</v>
      </c>
      <c r="AG368" s="160"/>
      <c r="AH368" s="146"/>
      <c r="AI368" s="146"/>
      <c r="AJ368" s="146"/>
      <c r="AK368" s="146"/>
      <c r="AL368" s="138">
        <f t="shared" si="144"/>
        <v>0</v>
      </c>
      <c r="AM368" s="160"/>
      <c r="AN368" s="146"/>
      <c r="AO368" s="146"/>
      <c r="AP368" s="146"/>
      <c r="AQ368" s="146"/>
      <c r="AR368" s="138">
        <f t="shared" si="145"/>
        <v>0</v>
      </c>
      <c r="AS368" s="205"/>
      <c r="AT368" s="146"/>
      <c r="AU368" s="146"/>
      <c r="AV368" s="146"/>
      <c r="AW368" s="146">
        <v>57000</v>
      </c>
      <c r="AX368" s="138">
        <f t="shared" si="163"/>
        <v>57000</v>
      </c>
      <c r="AY368" s="160"/>
      <c r="AZ368" s="146"/>
      <c r="BA368" s="146"/>
      <c r="BB368" s="146"/>
      <c r="BC368" s="146"/>
      <c r="BD368" s="138">
        <f t="shared" si="146"/>
        <v>0</v>
      </c>
      <c r="BE368" s="160"/>
      <c r="BF368" s="146"/>
      <c r="BG368" s="146"/>
      <c r="BH368" s="146"/>
      <c r="BI368" s="146"/>
      <c r="BJ368" s="138">
        <f t="shared" si="167"/>
        <v>0</v>
      </c>
      <c r="BK368" s="160"/>
      <c r="BL368" s="146"/>
      <c r="BM368" s="146"/>
      <c r="BN368" s="146"/>
      <c r="BO368" s="146"/>
      <c r="BP368" s="138">
        <f t="shared" si="147"/>
        <v>0</v>
      </c>
      <c r="BQ368" s="160"/>
      <c r="BR368" s="146"/>
      <c r="BS368" s="146"/>
      <c r="BT368" s="146"/>
      <c r="BU368" s="146"/>
      <c r="BV368" s="138">
        <f t="shared" si="168"/>
        <v>0</v>
      </c>
      <c r="BW368" s="160"/>
      <c r="BX368" s="146"/>
      <c r="BY368" s="146"/>
      <c r="BZ368" s="146"/>
      <c r="CA368" s="146"/>
      <c r="CB368" s="138">
        <f t="shared" si="148"/>
        <v>0</v>
      </c>
      <c r="CC368" s="160"/>
      <c r="CD368" s="146"/>
      <c r="CE368" s="146"/>
      <c r="CF368" s="146"/>
      <c r="CG368" s="146"/>
      <c r="CH368" s="138">
        <f t="shared" si="164"/>
        <v>0</v>
      </c>
      <c r="CI368" s="160"/>
      <c r="CJ368" s="146"/>
      <c r="CK368" s="146"/>
      <c r="CL368" s="146"/>
      <c r="CM368" s="146"/>
      <c r="CN368" s="138">
        <f t="shared" si="149"/>
        <v>0</v>
      </c>
      <c r="CO368" s="172"/>
      <c r="CP368" s="137"/>
      <c r="CQ368" s="137"/>
      <c r="CR368" s="137"/>
      <c r="CS368" s="137"/>
      <c r="CT368" s="138">
        <f t="shared" si="169"/>
        <v>0</v>
      </c>
      <c r="CU368" s="160"/>
      <c r="CV368" s="146"/>
      <c r="CW368" s="146"/>
      <c r="CX368" s="146"/>
      <c r="CY368" s="146"/>
      <c r="CZ368" s="138">
        <f t="shared" si="150"/>
        <v>0</v>
      </c>
      <c r="DA368" s="172">
        <f t="shared" si="151"/>
        <v>0</v>
      </c>
      <c r="DB368" s="137">
        <f t="shared" si="152"/>
        <v>14950</v>
      </c>
      <c r="DC368" s="137">
        <f t="shared" si="153"/>
        <v>0</v>
      </c>
      <c r="DD368" s="137">
        <f t="shared" si="154"/>
        <v>0</v>
      </c>
      <c r="DE368" s="137">
        <f t="shared" si="155"/>
        <v>57000</v>
      </c>
      <c r="DF368" s="173">
        <f t="shared" si="156"/>
        <v>71950</v>
      </c>
      <c r="DG368" s="172">
        <f t="shared" si="157"/>
        <v>0</v>
      </c>
      <c r="DH368" s="137">
        <f t="shared" si="158"/>
        <v>0</v>
      </c>
      <c r="DI368" s="137">
        <f t="shared" si="159"/>
        <v>0</v>
      </c>
      <c r="DJ368" s="137">
        <f t="shared" si="160"/>
        <v>0</v>
      </c>
      <c r="DK368" s="137">
        <f t="shared" si="161"/>
        <v>0</v>
      </c>
      <c r="DL368" s="173">
        <f t="shared" si="171"/>
        <v>0</v>
      </c>
      <c r="DM368" s="140"/>
      <c r="DN368" s="220"/>
      <c r="DO368" s="220"/>
      <c r="DP368" s="220"/>
      <c r="DQ368" s="140"/>
      <c r="DR368" s="141"/>
      <c r="DS368" s="142"/>
      <c r="DT368" s="146"/>
      <c r="DU368" s="142"/>
      <c r="DV368" s="144"/>
      <c r="DW368" s="145">
        <v>49968</v>
      </c>
      <c r="DX368" s="142" t="s">
        <v>5060</v>
      </c>
      <c r="DY368" s="144">
        <v>44691</v>
      </c>
      <c r="EA368" s="172"/>
      <c r="EB368" s="137"/>
      <c r="EC368" s="137"/>
      <c r="ED368" s="512"/>
      <c r="EE368" s="513"/>
      <c r="EG368" s="495"/>
      <c r="EH368" s="76"/>
      <c r="EI368" s="466"/>
      <c r="EJ368" s="76"/>
      <c r="EK368" s="500"/>
      <c r="EL368" s="81"/>
      <c r="EM368" s="76"/>
      <c r="EN368" s="76"/>
      <c r="EO368" s="76"/>
      <c r="EP368" s="496"/>
      <c r="EQ368" s="81"/>
      <c r="ER368" s="76"/>
      <c r="ES368" s="76"/>
      <c r="ET368" s="76"/>
      <c r="EU368" s="496"/>
    </row>
    <row r="369" spans="1:151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70"/>
        <v>65000</v>
      </c>
      <c r="O369" s="366"/>
      <c r="P369" s="174"/>
      <c r="Q369" s="174"/>
      <c r="R369" s="174"/>
      <c r="S369" s="174"/>
      <c r="T369" s="367">
        <f t="shared" si="162"/>
        <v>0</v>
      </c>
      <c r="U369" s="172"/>
      <c r="V369" s="137"/>
      <c r="W369" s="137"/>
      <c r="X369" s="137"/>
      <c r="Y369" s="137">
        <v>28000</v>
      </c>
      <c r="Z369" s="138">
        <f t="shared" si="165"/>
        <v>28000</v>
      </c>
      <c r="AA369" s="160"/>
      <c r="AB369" s="146"/>
      <c r="AC369" s="146"/>
      <c r="AD369" s="146"/>
      <c r="AE369" s="146"/>
      <c r="AF369" s="138">
        <f t="shared" si="166"/>
        <v>0</v>
      </c>
      <c r="AG369" s="160"/>
      <c r="AH369" s="146"/>
      <c r="AI369" s="146"/>
      <c r="AJ369" s="146"/>
      <c r="AK369" s="146"/>
      <c r="AL369" s="138">
        <f t="shared" si="144"/>
        <v>0</v>
      </c>
      <c r="AM369" s="160"/>
      <c r="AN369" s="146"/>
      <c r="AO369" s="146"/>
      <c r="AP369" s="146"/>
      <c r="AQ369" s="146"/>
      <c r="AR369" s="138">
        <f t="shared" si="145"/>
        <v>0</v>
      </c>
      <c r="AS369" s="205"/>
      <c r="AT369" s="146"/>
      <c r="AU369" s="146"/>
      <c r="AV369" s="146"/>
      <c r="AW369" s="146">
        <v>59000</v>
      </c>
      <c r="AX369" s="138">
        <f t="shared" si="163"/>
        <v>59000</v>
      </c>
      <c r="AY369" s="160"/>
      <c r="AZ369" s="146"/>
      <c r="BA369" s="146"/>
      <c r="BB369" s="146"/>
      <c r="BC369" s="146"/>
      <c r="BD369" s="138">
        <f t="shared" si="146"/>
        <v>0</v>
      </c>
      <c r="BE369" s="160"/>
      <c r="BF369" s="146"/>
      <c r="BG369" s="146"/>
      <c r="BH369" s="146"/>
      <c r="BI369" s="146"/>
      <c r="BJ369" s="138">
        <f t="shared" si="167"/>
        <v>0</v>
      </c>
      <c r="BK369" s="160"/>
      <c r="BL369" s="146"/>
      <c r="BM369" s="146"/>
      <c r="BN369" s="146"/>
      <c r="BO369" s="146"/>
      <c r="BP369" s="138">
        <f t="shared" si="147"/>
        <v>0</v>
      </c>
      <c r="BQ369" s="160"/>
      <c r="BR369" s="146"/>
      <c r="BS369" s="146"/>
      <c r="BT369" s="146"/>
      <c r="BU369" s="146"/>
      <c r="BV369" s="138">
        <f t="shared" si="168"/>
        <v>0</v>
      </c>
      <c r="BW369" s="160"/>
      <c r="BX369" s="146"/>
      <c r="BY369" s="146"/>
      <c r="BZ369" s="146"/>
      <c r="CA369" s="146"/>
      <c r="CB369" s="138">
        <f t="shared" si="148"/>
        <v>0</v>
      </c>
      <c r="CC369" s="160"/>
      <c r="CD369" s="146"/>
      <c r="CE369" s="146"/>
      <c r="CF369" s="146"/>
      <c r="CG369" s="146"/>
      <c r="CH369" s="138">
        <f t="shared" si="164"/>
        <v>0</v>
      </c>
      <c r="CI369" s="160"/>
      <c r="CJ369" s="146"/>
      <c r="CK369" s="146"/>
      <c r="CL369" s="146"/>
      <c r="CM369" s="146"/>
      <c r="CN369" s="138">
        <f t="shared" si="149"/>
        <v>0</v>
      </c>
      <c r="CO369" s="172"/>
      <c r="CP369" s="137"/>
      <c r="CQ369" s="137"/>
      <c r="CR369" s="137"/>
      <c r="CS369" s="137"/>
      <c r="CT369" s="138">
        <f t="shared" si="169"/>
        <v>0</v>
      </c>
      <c r="CU369" s="160"/>
      <c r="CV369" s="146"/>
      <c r="CW369" s="146"/>
      <c r="CX369" s="146"/>
      <c r="CY369" s="146"/>
      <c r="CZ369" s="138">
        <f t="shared" si="150"/>
        <v>0</v>
      </c>
      <c r="DA369" s="172">
        <f t="shared" si="151"/>
        <v>0</v>
      </c>
      <c r="DB369" s="137">
        <f t="shared" si="152"/>
        <v>65000</v>
      </c>
      <c r="DC369" s="137">
        <f t="shared" si="153"/>
        <v>0</v>
      </c>
      <c r="DD369" s="137">
        <f t="shared" si="154"/>
        <v>0</v>
      </c>
      <c r="DE369" s="137">
        <f t="shared" si="155"/>
        <v>87000</v>
      </c>
      <c r="DF369" s="173">
        <f t="shared" si="156"/>
        <v>152000</v>
      </c>
      <c r="DG369" s="172">
        <f t="shared" si="157"/>
        <v>0</v>
      </c>
      <c r="DH369" s="137">
        <f t="shared" si="158"/>
        <v>0</v>
      </c>
      <c r="DI369" s="137">
        <f t="shared" si="159"/>
        <v>0</v>
      </c>
      <c r="DJ369" s="137">
        <f t="shared" si="160"/>
        <v>0</v>
      </c>
      <c r="DK369" s="137">
        <f t="shared" si="161"/>
        <v>0</v>
      </c>
      <c r="DL369" s="173">
        <f t="shared" si="171"/>
        <v>0</v>
      </c>
      <c r="DM369" s="140"/>
      <c r="DN369" s="220"/>
      <c r="DO369" s="220"/>
      <c r="DP369" s="220"/>
      <c r="DQ369" s="140"/>
      <c r="DR369" s="141"/>
      <c r="DS369" s="142"/>
      <c r="DT369" s="146"/>
      <c r="DU369" s="142"/>
      <c r="DV369" s="144"/>
      <c r="DW369" s="145"/>
      <c r="DX369" s="142"/>
      <c r="DY369" s="144"/>
      <c r="EA369" s="172"/>
      <c r="EB369" s="137"/>
      <c r="EC369" s="137"/>
      <c r="ED369" s="512"/>
      <c r="EE369" s="513"/>
      <c r="EG369" s="495"/>
      <c r="EH369" s="76"/>
      <c r="EI369" s="466"/>
      <c r="EJ369" s="76"/>
      <c r="EK369" s="500"/>
      <c r="EL369" s="81"/>
      <c r="EM369" s="76"/>
      <c r="EN369" s="76"/>
      <c r="EO369" s="76"/>
      <c r="EP369" s="496"/>
      <c r="EQ369" s="81"/>
      <c r="ER369" s="76"/>
      <c r="ES369" s="76"/>
      <c r="ET369" s="76"/>
      <c r="EU369" s="496"/>
    </row>
    <row r="370" spans="1:151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70"/>
        <v>57200</v>
      </c>
      <c r="O370" s="366"/>
      <c r="P370" s="174"/>
      <c r="Q370" s="174"/>
      <c r="R370" s="174"/>
      <c r="S370" s="174"/>
      <c r="T370" s="367">
        <f t="shared" si="162"/>
        <v>0</v>
      </c>
      <c r="U370" s="172"/>
      <c r="V370" s="137"/>
      <c r="W370" s="137"/>
      <c r="X370" s="137"/>
      <c r="Y370" s="137">
        <v>64000</v>
      </c>
      <c r="Z370" s="138">
        <f t="shared" si="165"/>
        <v>64000</v>
      </c>
      <c r="AA370" s="160"/>
      <c r="AB370" s="146"/>
      <c r="AC370" s="146"/>
      <c r="AD370" s="146"/>
      <c r="AE370" s="146"/>
      <c r="AF370" s="138">
        <f t="shared" si="166"/>
        <v>0</v>
      </c>
      <c r="AG370" s="160"/>
      <c r="AH370" s="146"/>
      <c r="AI370" s="146"/>
      <c r="AJ370" s="146"/>
      <c r="AK370" s="146"/>
      <c r="AL370" s="138">
        <f t="shared" si="144"/>
        <v>0</v>
      </c>
      <c r="AM370" s="160"/>
      <c r="AN370" s="146"/>
      <c r="AO370" s="146"/>
      <c r="AP370" s="146"/>
      <c r="AQ370" s="146"/>
      <c r="AR370" s="138">
        <f t="shared" si="145"/>
        <v>0</v>
      </c>
      <c r="AS370" s="205"/>
      <c r="AT370" s="146"/>
      <c r="AU370" s="146"/>
      <c r="AV370" s="146"/>
      <c r="AW370" s="146">
        <v>41000</v>
      </c>
      <c r="AX370" s="138">
        <f t="shared" si="163"/>
        <v>41000</v>
      </c>
      <c r="AY370" s="160"/>
      <c r="AZ370" s="146"/>
      <c r="BA370" s="146"/>
      <c r="BB370" s="146"/>
      <c r="BC370" s="146"/>
      <c r="BD370" s="138">
        <f t="shared" si="146"/>
        <v>0</v>
      </c>
      <c r="BE370" s="160"/>
      <c r="BF370" s="146"/>
      <c r="BG370" s="146"/>
      <c r="BH370" s="146"/>
      <c r="BI370" s="146"/>
      <c r="BJ370" s="138">
        <f t="shared" si="167"/>
        <v>0</v>
      </c>
      <c r="BK370" s="160"/>
      <c r="BL370" s="146"/>
      <c r="BM370" s="146"/>
      <c r="BN370" s="146"/>
      <c r="BO370" s="146"/>
      <c r="BP370" s="138">
        <f t="shared" si="147"/>
        <v>0</v>
      </c>
      <c r="BQ370" s="160"/>
      <c r="BR370" s="146"/>
      <c r="BS370" s="146"/>
      <c r="BT370" s="146"/>
      <c r="BU370" s="146"/>
      <c r="BV370" s="138">
        <f t="shared" si="168"/>
        <v>0</v>
      </c>
      <c r="BW370" s="160"/>
      <c r="BX370" s="146"/>
      <c r="BY370" s="146"/>
      <c r="BZ370" s="146"/>
      <c r="CA370" s="146"/>
      <c r="CB370" s="138">
        <f t="shared" si="148"/>
        <v>0</v>
      </c>
      <c r="CC370" s="160"/>
      <c r="CD370" s="146"/>
      <c r="CE370" s="146"/>
      <c r="CF370" s="146"/>
      <c r="CG370" s="146"/>
      <c r="CH370" s="138">
        <f t="shared" si="164"/>
        <v>0</v>
      </c>
      <c r="CI370" s="160"/>
      <c r="CJ370" s="146"/>
      <c r="CK370" s="146"/>
      <c r="CL370" s="146"/>
      <c r="CM370" s="146"/>
      <c r="CN370" s="138">
        <f t="shared" si="149"/>
        <v>0</v>
      </c>
      <c r="CO370" s="172"/>
      <c r="CP370" s="137"/>
      <c r="CQ370" s="137"/>
      <c r="CR370" s="137"/>
      <c r="CS370" s="137"/>
      <c r="CT370" s="138">
        <f t="shared" si="169"/>
        <v>0</v>
      </c>
      <c r="CU370" s="160"/>
      <c r="CV370" s="146"/>
      <c r="CW370" s="146"/>
      <c r="CX370" s="146"/>
      <c r="CY370" s="146"/>
      <c r="CZ370" s="138">
        <f t="shared" si="150"/>
        <v>0</v>
      </c>
      <c r="DA370" s="172">
        <f t="shared" si="151"/>
        <v>0</v>
      </c>
      <c r="DB370" s="137">
        <f t="shared" si="152"/>
        <v>57200</v>
      </c>
      <c r="DC370" s="137">
        <f t="shared" si="153"/>
        <v>0</v>
      </c>
      <c r="DD370" s="137">
        <f t="shared" si="154"/>
        <v>0</v>
      </c>
      <c r="DE370" s="137">
        <f t="shared" si="155"/>
        <v>105000</v>
      </c>
      <c r="DF370" s="173">
        <f t="shared" si="156"/>
        <v>162200</v>
      </c>
      <c r="DG370" s="172">
        <f t="shared" si="157"/>
        <v>0</v>
      </c>
      <c r="DH370" s="137">
        <f t="shared" si="158"/>
        <v>0</v>
      </c>
      <c r="DI370" s="137">
        <f t="shared" si="159"/>
        <v>0</v>
      </c>
      <c r="DJ370" s="137">
        <f t="shared" si="160"/>
        <v>0</v>
      </c>
      <c r="DK370" s="137">
        <f t="shared" si="161"/>
        <v>0</v>
      </c>
      <c r="DL370" s="173">
        <f t="shared" si="171"/>
        <v>0</v>
      </c>
      <c r="DM370" s="140"/>
      <c r="DN370" s="220"/>
      <c r="DO370" s="220"/>
      <c r="DP370" s="220"/>
      <c r="DQ370" s="140"/>
      <c r="DR370" s="141"/>
      <c r="DS370" s="142"/>
      <c r="DT370" s="146"/>
      <c r="DU370" s="142"/>
      <c r="DV370" s="144"/>
      <c r="DW370" s="145"/>
      <c r="DX370" s="142"/>
      <c r="DY370" s="144"/>
      <c r="EA370" s="172"/>
      <c r="EB370" s="137"/>
      <c r="EC370" s="137"/>
      <c r="ED370" s="512"/>
      <c r="EE370" s="513"/>
      <c r="EG370" s="495"/>
      <c r="EH370" s="76"/>
      <c r="EI370" s="466"/>
      <c r="EJ370" s="76"/>
      <c r="EK370" s="500"/>
      <c r="EL370" s="81"/>
      <c r="EM370" s="76"/>
      <c r="EN370" s="76"/>
      <c r="EO370" s="76"/>
      <c r="EP370" s="496"/>
      <c r="EQ370" s="81"/>
      <c r="ER370" s="76"/>
      <c r="ES370" s="76"/>
      <c r="ET370" s="76"/>
      <c r="EU370" s="496"/>
    </row>
    <row r="371" spans="1:151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70"/>
        <v>0</v>
      </c>
      <c r="O371" s="366"/>
      <c r="P371" s="174"/>
      <c r="Q371" s="174"/>
      <c r="R371" s="174"/>
      <c r="S371" s="174"/>
      <c r="T371" s="367">
        <f t="shared" si="162"/>
        <v>0</v>
      </c>
      <c r="U371" s="172"/>
      <c r="V371" s="137"/>
      <c r="W371" s="137"/>
      <c r="X371" s="137"/>
      <c r="Y371" s="137">
        <v>32000</v>
      </c>
      <c r="Z371" s="138">
        <f t="shared" si="165"/>
        <v>32000</v>
      </c>
      <c r="AA371" s="160"/>
      <c r="AB371" s="146"/>
      <c r="AC371" s="146"/>
      <c r="AD371" s="146"/>
      <c r="AE371" s="146"/>
      <c r="AF371" s="138">
        <f t="shared" si="166"/>
        <v>0</v>
      </c>
      <c r="AG371" s="160"/>
      <c r="AH371" s="146"/>
      <c r="AI371" s="146"/>
      <c r="AJ371" s="146"/>
      <c r="AK371" s="146"/>
      <c r="AL371" s="138">
        <f t="shared" si="144"/>
        <v>0</v>
      </c>
      <c r="AM371" s="160"/>
      <c r="AN371" s="146"/>
      <c r="AO371" s="146"/>
      <c r="AP371" s="146"/>
      <c r="AQ371" s="146"/>
      <c r="AR371" s="138">
        <f t="shared" si="145"/>
        <v>0</v>
      </c>
      <c r="AS371" s="205"/>
      <c r="AT371" s="146"/>
      <c r="AU371" s="146"/>
      <c r="AV371" s="146"/>
      <c r="AW371" s="146"/>
      <c r="AX371" s="138">
        <f t="shared" si="163"/>
        <v>0</v>
      </c>
      <c r="AY371" s="160"/>
      <c r="AZ371" s="146"/>
      <c r="BA371" s="146"/>
      <c r="BB371" s="146"/>
      <c r="BC371" s="146"/>
      <c r="BD371" s="138">
        <f t="shared" si="146"/>
        <v>0</v>
      </c>
      <c r="BE371" s="160"/>
      <c r="BF371" s="146"/>
      <c r="BG371" s="146"/>
      <c r="BH371" s="146"/>
      <c r="BI371" s="146"/>
      <c r="BJ371" s="138">
        <f t="shared" si="167"/>
        <v>0</v>
      </c>
      <c r="BK371" s="160"/>
      <c r="BL371" s="146"/>
      <c r="BM371" s="146"/>
      <c r="BN371" s="146"/>
      <c r="BO371" s="146"/>
      <c r="BP371" s="138">
        <f t="shared" si="147"/>
        <v>0</v>
      </c>
      <c r="BQ371" s="160"/>
      <c r="BR371" s="146"/>
      <c r="BS371" s="146"/>
      <c r="BT371" s="146"/>
      <c r="BU371" s="146"/>
      <c r="BV371" s="138">
        <f t="shared" si="168"/>
        <v>0</v>
      </c>
      <c r="BW371" s="160"/>
      <c r="BX371" s="146"/>
      <c r="BY371" s="146"/>
      <c r="BZ371" s="146"/>
      <c r="CA371" s="146"/>
      <c r="CB371" s="138">
        <f t="shared" si="148"/>
        <v>0</v>
      </c>
      <c r="CC371" s="160"/>
      <c r="CD371" s="146"/>
      <c r="CE371" s="146"/>
      <c r="CF371" s="146"/>
      <c r="CG371" s="146"/>
      <c r="CH371" s="138">
        <f t="shared" si="164"/>
        <v>0</v>
      </c>
      <c r="CI371" s="160"/>
      <c r="CJ371" s="146"/>
      <c r="CK371" s="146"/>
      <c r="CL371" s="146"/>
      <c r="CM371" s="146"/>
      <c r="CN371" s="138">
        <f t="shared" si="149"/>
        <v>0</v>
      </c>
      <c r="CO371" s="172"/>
      <c r="CP371" s="137"/>
      <c r="CQ371" s="137"/>
      <c r="CR371" s="137"/>
      <c r="CS371" s="137"/>
      <c r="CT371" s="138">
        <f t="shared" si="169"/>
        <v>0</v>
      </c>
      <c r="CU371" s="160"/>
      <c r="CV371" s="146"/>
      <c r="CW371" s="146"/>
      <c r="CX371" s="146"/>
      <c r="CY371" s="146"/>
      <c r="CZ371" s="138">
        <f t="shared" si="150"/>
        <v>0</v>
      </c>
      <c r="DA371" s="172">
        <f t="shared" si="151"/>
        <v>0</v>
      </c>
      <c r="DB371" s="137">
        <f t="shared" si="152"/>
        <v>0</v>
      </c>
      <c r="DC371" s="137">
        <f t="shared" si="153"/>
        <v>0</v>
      </c>
      <c r="DD371" s="137">
        <f t="shared" si="154"/>
        <v>0</v>
      </c>
      <c r="DE371" s="137">
        <f t="shared" si="155"/>
        <v>32000</v>
      </c>
      <c r="DF371" s="173">
        <f t="shared" si="156"/>
        <v>32000</v>
      </c>
      <c r="DG371" s="172">
        <f t="shared" si="157"/>
        <v>0</v>
      </c>
      <c r="DH371" s="137">
        <f t="shared" si="158"/>
        <v>0</v>
      </c>
      <c r="DI371" s="137">
        <f t="shared" si="159"/>
        <v>0</v>
      </c>
      <c r="DJ371" s="137">
        <f t="shared" si="160"/>
        <v>0</v>
      </c>
      <c r="DK371" s="137">
        <f t="shared" si="161"/>
        <v>0</v>
      </c>
      <c r="DL371" s="173">
        <f t="shared" si="171"/>
        <v>0</v>
      </c>
      <c r="DM371" s="140"/>
      <c r="DN371" s="220"/>
      <c r="DO371" s="220"/>
      <c r="DP371" s="220"/>
      <c r="DQ371" s="140"/>
      <c r="DR371" s="141"/>
      <c r="DS371" s="142"/>
      <c r="DT371" s="146"/>
      <c r="DU371" s="142"/>
      <c r="DV371" s="144"/>
      <c r="DW371" s="145"/>
      <c r="DX371" s="142"/>
      <c r="DY371" s="144"/>
      <c r="EA371" s="172"/>
      <c r="EB371" s="137"/>
      <c r="EC371" s="137"/>
      <c r="ED371" s="512"/>
      <c r="EE371" s="513"/>
      <c r="EG371" s="495"/>
      <c r="EH371" s="76"/>
      <c r="EI371" s="466"/>
      <c r="EJ371" s="76"/>
      <c r="EK371" s="500"/>
      <c r="EL371" s="81"/>
      <c r="EM371" s="76"/>
      <c r="EN371" s="76"/>
      <c r="EO371" s="76"/>
      <c r="EP371" s="496"/>
      <c r="EQ371" s="81"/>
      <c r="ER371" s="76"/>
      <c r="ES371" s="76"/>
      <c r="ET371" s="76"/>
      <c r="EU371" s="496"/>
    </row>
    <row r="372" spans="1:151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70"/>
        <v>15925</v>
      </c>
      <c r="O372" s="366"/>
      <c r="P372" s="174"/>
      <c r="Q372" s="174"/>
      <c r="R372" s="174"/>
      <c r="S372" s="174"/>
      <c r="T372" s="367">
        <f t="shared" si="162"/>
        <v>0</v>
      </c>
      <c r="U372" s="172"/>
      <c r="V372" s="137"/>
      <c r="W372" s="137"/>
      <c r="X372" s="137"/>
      <c r="Y372" s="137"/>
      <c r="Z372" s="138">
        <f t="shared" si="165"/>
        <v>0</v>
      </c>
      <c r="AA372" s="160"/>
      <c r="AB372" s="146"/>
      <c r="AC372" s="146"/>
      <c r="AD372" s="146"/>
      <c r="AE372" s="146"/>
      <c r="AF372" s="138">
        <f t="shared" si="166"/>
        <v>0</v>
      </c>
      <c r="AG372" s="160"/>
      <c r="AH372" s="146"/>
      <c r="AI372" s="146"/>
      <c r="AJ372" s="146"/>
      <c r="AK372" s="146"/>
      <c r="AL372" s="138">
        <f t="shared" si="144"/>
        <v>0</v>
      </c>
      <c r="AM372" s="160"/>
      <c r="AN372" s="146"/>
      <c r="AO372" s="146"/>
      <c r="AP372" s="146"/>
      <c r="AQ372" s="146"/>
      <c r="AR372" s="138">
        <f t="shared" si="145"/>
        <v>0</v>
      </c>
      <c r="AS372" s="205"/>
      <c r="AT372" s="146"/>
      <c r="AU372" s="146"/>
      <c r="AV372" s="146"/>
      <c r="AW372" s="146">
        <v>9000</v>
      </c>
      <c r="AX372" s="138">
        <f t="shared" si="163"/>
        <v>9000</v>
      </c>
      <c r="AY372" s="160"/>
      <c r="AZ372" s="146"/>
      <c r="BA372" s="146"/>
      <c r="BB372" s="146"/>
      <c r="BC372" s="146"/>
      <c r="BD372" s="138">
        <f t="shared" si="146"/>
        <v>0</v>
      </c>
      <c r="BE372" s="160"/>
      <c r="BF372" s="146"/>
      <c r="BG372" s="146"/>
      <c r="BH372" s="146"/>
      <c r="BI372" s="146"/>
      <c r="BJ372" s="138">
        <f t="shared" si="167"/>
        <v>0</v>
      </c>
      <c r="BK372" s="160"/>
      <c r="BL372" s="146"/>
      <c r="BM372" s="146"/>
      <c r="BN372" s="146"/>
      <c r="BO372" s="146"/>
      <c r="BP372" s="138">
        <f t="shared" si="147"/>
        <v>0</v>
      </c>
      <c r="BQ372" s="160"/>
      <c r="BR372" s="146"/>
      <c r="BS372" s="146"/>
      <c r="BT372" s="146"/>
      <c r="BU372" s="146"/>
      <c r="BV372" s="138">
        <f t="shared" si="168"/>
        <v>0</v>
      </c>
      <c r="BW372" s="160"/>
      <c r="BX372" s="146"/>
      <c r="BY372" s="146"/>
      <c r="BZ372" s="146"/>
      <c r="CA372" s="146"/>
      <c r="CB372" s="138">
        <f t="shared" si="148"/>
        <v>0</v>
      </c>
      <c r="CC372" s="160"/>
      <c r="CD372" s="146"/>
      <c r="CE372" s="146"/>
      <c r="CF372" s="146"/>
      <c r="CG372" s="146"/>
      <c r="CH372" s="138">
        <f t="shared" si="164"/>
        <v>0</v>
      </c>
      <c r="CI372" s="160"/>
      <c r="CJ372" s="146"/>
      <c r="CK372" s="146"/>
      <c r="CL372" s="146"/>
      <c r="CM372" s="146"/>
      <c r="CN372" s="138">
        <f t="shared" si="149"/>
        <v>0</v>
      </c>
      <c r="CO372" s="172"/>
      <c r="CP372" s="137"/>
      <c r="CQ372" s="137"/>
      <c r="CR372" s="137"/>
      <c r="CS372" s="137"/>
      <c r="CT372" s="138">
        <f t="shared" si="169"/>
        <v>0</v>
      </c>
      <c r="CU372" s="160"/>
      <c r="CV372" s="146"/>
      <c r="CW372" s="146"/>
      <c r="CX372" s="146"/>
      <c r="CY372" s="146"/>
      <c r="CZ372" s="138">
        <f t="shared" si="150"/>
        <v>0</v>
      </c>
      <c r="DA372" s="172">
        <f t="shared" si="151"/>
        <v>0</v>
      </c>
      <c r="DB372" s="137">
        <f t="shared" si="152"/>
        <v>15925</v>
      </c>
      <c r="DC372" s="137">
        <f t="shared" si="153"/>
        <v>0</v>
      </c>
      <c r="DD372" s="137">
        <f t="shared" si="154"/>
        <v>0</v>
      </c>
      <c r="DE372" s="137">
        <f t="shared" si="155"/>
        <v>9000</v>
      </c>
      <c r="DF372" s="173">
        <f t="shared" si="156"/>
        <v>24925</v>
      </c>
      <c r="DG372" s="172">
        <f t="shared" si="157"/>
        <v>0</v>
      </c>
      <c r="DH372" s="137">
        <f t="shared" si="158"/>
        <v>0</v>
      </c>
      <c r="DI372" s="137">
        <f t="shared" si="159"/>
        <v>0</v>
      </c>
      <c r="DJ372" s="137">
        <f t="shared" si="160"/>
        <v>0</v>
      </c>
      <c r="DK372" s="137">
        <f t="shared" si="161"/>
        <v>0</v>
      </c>
      <c r="DL372" s="173">
        <f t="shared" si="171"/>
        <v>0</v>
      </c>
      <c r="DM372" s="140"/>
      <c r="DN372" s="220"/>
      <c r="DO372" s="220"/>
      <c r="DP372" s="220"/>
      <c r="DQ372" s="140"/>
      <c r="DR372" s="141"/>
      <c r="DS372" s="142"/>
      <c r="DT372" s="146"/>
      <c r="DU372" s="142"/>
      <c r="DV372" s="144"/>
      <c r="DW372" s="145"/>
      <c r="DX372" s="142"/>
      <c r="DY372" s="144"/>
      <c r="EA372" s="172"/>
      <c r="EB372" s="137"/>
      <c r="EC372" s="137"/>
      <c r="ED372" s="512"/>
      <c r="EE372" s="513"/>
      <c r="EG372" s="495"/>
      <c r="EH372" s="76"/>
      <c r="EI372" s="466"/>
      <c r="EJ372" s="76"/>
      <c r="EK372" s="500"/>
      <c r="EL372" s="81"/>
      <c r="EM372" s="76"/>
      <c r="EN372" s="76"/>
      <c r="EO372" s="76"/>
      <c r="EP372" s="496"/>
      <c r="EQ372" s="81"/>
      <c r="ER372" s="76"/>
      <c r="ES372" s="76"/>
      <c r="ET372" s="76"/>
      <c r="EU372" s="496"/>
    </row>
    <row r="373" spans="1:151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70"/>
        <v>9425</v>
      </c>
      <c r="O373" s="366"/>
      <c r="P373" s="174"/>
      <c r="Q373" s="174"/>
      <c r="R373" s="174"/>
      <c r="S373" s="174"/>
      <c r="T373" s="367">
        <f t="shared" si="162"/>
        <v>0</v>
      </c>
      <c r="U373" s="172"/>
      <c r="V373" s="137"/>
      <c r="W373" s="137"/>
      <c r="X373" s="137"/>
      <c r="Y373" s="137">
        <v>13600</v>
      </c>
      <c r="Z373" s="138">
        <f t="shared" si="165"/>
        <v>13600</v>
      </c>
      <c r="AA373" s="160"/>
      <c r="AB373" s="146"/>
      <c r="AC373" s="146"/>
      <c r="AD373" s="146"/>
      <c r="AE373" s="146"/>
      <c r="AF373" s="138">
        <f t="shared" si="166"/>
        <v>0</v>
      </c>
      <c r="AG373" s="160"/>
      <c r="AH373" s="146"/>
      <c r="AI373" s="146"/>
      <c r="AJ373" s="146"/>
      <c r="AK373" s="146"/>
      <c r="AL373" s="138">
        <f t="shared" si="144"/>
        <v>0</v>
      </c>
      <c r="AM373" s="160"/>
      <c r="AN373" s="146"/>
      <c r="AO373" s="146"/>
      <c r="AP373" s="146"/>
      <c r="AQ373" s="146"/>
      <c r="AR373" s="138">
        <f t="shared" si="145"/>
        <v>0</v>
      </c>
      <c r="AS373" s="205"/>
      <c r="AT373" s="146"/>
      <c r="AU373" s="146"/>
      <c r="AV373" s="146"/>
      <c r="AW373" s="146">
        <v>7000</v>
      </c>
      <c r="AX373" s="138">
        <f t="shared" si="163"/>
        <v>7000</v>
      </c>
      <c r="AY373" s="160"/>
      <c r="AZ373" s="146"/>
      <c r="BA373" s="146"/>
      <c r="BB373" s="146"/>
      <c r="BC373" s="146"/>
      <c r="BD373" s="138">
        <f t="shared" si="146"/>
        <v>0</v>
      </c>
      <c r="BE373" s="160"/>
      <c r="BF373" s="146"/>
      <c r="BG373" s="146"/>
      <c r="BH373" s="146"/>
      <c r="BI373" s="146"/>
      <c r="BJ373" s="138">
        <f t="shared" si="167"/>
        <v>0</v>
      </c>
      <c r="BK373" s="160"/>
      <c r="BL373" s="146"/>
      <c r="BM373" s="146"/>
      <c r="BN373" s="146"/>
      <c r="BO373" s="146"/>
      <c r="BP373" s="138">
        <f t="shared" si="147"/>
        <v>0</v>
      </c>
      <c r="BQ373" s="160"/>
      <c r="BR373" s="146"/>
      <c r="BS373" s="146"/>
      <c r="BT373" s="146"/>
      <c r="BU373" s="146"/>
      <c r="BV373" s="138">
        <f t="shared" si="168"/>
        <v>0</v>
      </c>
      <c r="BW373" s="160"/>
      <c r="BX373" s="146"/>
      <c r="BY373" s="146"/>
      <c r="BZ373" s="146"/>
      <c r="CA373" s="146"/>
      <c r="CB373" s="138">
        <f t="shared" si="148"/>
        <v>0</v>
      </c>
      <c r="CC373" s="160"/>
      <c r="CD373" s="146"/>
      <c r="CE373" s="146"/>
      <c r="CF373" s="146"/>
      <c r="CG373" s="146"/>
      <c r="CH373" s="138">
        <f t="shared" si="164"/>
        <v>0</v>
      </c>
      <c r="CI373" s="160"/>
      <c r="CJ373" s="146"/>
      <c r="CK373" s="146"/>
      <c r="CL373" s="146"/>
      <c r="CM373" s="146"/>
      <c r="CN373" s="138">
        <f t="shared" si="149"/>
        <v>0</v>
      </c>
      <c r="CO373" s="172"/>
      <c r="CP373" s="137"/>
      <c r="CQ373" s="137"/>
      <c r="CR373" s="137"/>
      <c r="CS373" s="137"/>
      <c r="CT373" s="138">
        <f t="shared" si="169"/>
        <v>0</v>
      </c>
      <c r="CU373" s="160"/>
      <c r="CV373" s="146"/>
      <c r="CW373" s="146"/>
      <c r="CX373" s="146"/>
      <c r="CY373" s="146"/>
      <c r="CZ373" s="138">
        <f t="shared" si="150"/>
        <v>0</v>
      </c>
      <c r="DA373" s="172">
        <f t="shared" si="151"/>
        <v>0</v>
      </c>
      <c r="DB373" s="137">
        <f t="shared" si="152"/>
        <v>9425</v>
      </c>
      <c r="DC373" s="137">
        <f t="shared" si="153"/>
        <v>0</v>
      </c>
      <c r="DD373" s="137">
        <f t="shared" si="154"/>
        <v>0</v>
      </c>
      <c r="DE373" s="137">
        <f t="shared" si="155"/>
        <v>20600</v>
      </c>
      <c r="DF373" s="173">
        <f t="shared" si="156"/>
        <v>30025</v>
      </c>
      <c r="DG373" s="172">
        <f t="shared" si="157"/>
        <v>0</v>
      </c>
      <c r="DH373" s="137">
        <f t="shared" si="158"/>
        <v>0</v>
      </c>
      <c r="DI373" s="137">
        <f t="shared" si="159"/>
        <v>0</v>
      </c>
      <c r="DJ373" s="137">
        <f t="shared" si="160"/>
        <v>0</v>
      </c>
      <c r="DK373" s="137">
        <f t="shared" si="161"/>
        <v>0</v>
      </c>
      <c r="DL373" s="173">
        <f t="shared" si="171"/>
        <v>0</v>
      </c>
      <c r="DM373" s="140"/>
      <c r="DN373" s="220"/>
      <c r="DO373" s="220"/>
      <c r="DP373" s="220"/>
      <c r="DQ373" s="140"/>
      <c r="DR373" s="141"/>
      <c r="DS373" s="142"/>
      <c r="DT373" s="146"/>
      <c r="DU373" s="142"/>
      <c r="DV373" s="144"/>
      <c r="DW373" s="145"/>
      <c r="DX373" s="142"/>
      <c r="DY373" s="144"/>
      <c r="EA373" s="172"/>
      <c r="EB373" s="137"/>
      <c r="EC373" s="137"/>
      <c r="ED373" s="512"/>
      <c r="EE373" s="513"/>
      <c r="EG373" s="495"/>
      <c r="EH373" s="76"/>
      <c r="EI373" s="466"/>
      <c r="EJ373" s="76"/>
      <c r="EK373" s="500"/>
      <c r="EL373" s="81"/>
      <c r="EM373" s="76"/>
      <c r="EN373" s="76"/>
      <c r="EO373" s="76"/>
      <c r="EP373" s="496"/>
      <c r="EQ373" s="81"/>
      <c r="ER373" s="76"/>
      <c r="ES373" s="76"/>
      <c r="ET373" s="76"/>
      <c r="EU373" s="496"/>
    </row>
    <row r="374" spans="1:151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4393</v>
      </c>
      <c r="I374" s="366"/>
      <c r="J374" s="174">
        <v>3250</v>
      </c>
      <c r="K374" s="174"/>
      <c r="L374" s="174"/>
      <c r="M374" s="174"/>
      <c r="N374" s="367">
        <f t="shared" si="170"/>
        <v>3250</v>
      </c>
      <c r="O374" s="366"/>
      <c r="P374" s="174"/>
      <c r="Q374" s="174"/>
      <c r="R374" s="174"/>
      <c r="S374" s="174"/>
      <c r="T374" s="367">
        <f t="shared" si="162"/>
        <v>0</v>
      </c>
      <c r="U374" s="172"/>
      <c r="V374" s="137"/>
      <c r="W374" s="137"/>
      <c r="X374" s="137"/>
      <c r="Y374" s="137">
        <v>123200</v>
      </c>
      <c r="Z374" s="138">
        <f t="shared" si="165"/>
        <v>123200</v>
      </c>
      <c r="AA374" s="160"/>
      <c r="AB374" s="146"/>
      <c r="AC374" s="146"/>
      <c r="AD374" s="146"/>
      <c r="AE374" s="146"/>
      <c r="AF374" s="138">
        <f t="shared" si="166"/>
        <v>0</v>
      </c>
      <c r="AG374" s="160"/>
      <c r="AH374" s="146"/>
      <c r="AI374" s="146"/>
      <c r="AJ374" s="146"/>
      <c r="AK374" s="146"/>
      <c r="AL374" s="138">
        <f t="shared" si="144"/>
        <v>0</v>
      </c>
      <c r="AM374" s="160"/>
      <c r="AN374" s="146"/>
      <c r="AO374" s="146"/>
      <c r="AP374" s="146"/>
      <c r="AQ374" s="146"/>
      <c r="AR374" s="138">
        <f t="shared" si="145"/>
        <v>0</v>
      </c>
      <c r="AS374" s="205"/>
      <c r="AT374" s="146"/>
      <c r="AU374" s="146"/>
      <c r="AV374" s="146"/>
      <c r="AW374" s="146">
        <v>5000</v>
      </c>
      <c r="AX374" s="138">
        <f t="shared" si="163"/>
        <v>5000</v>
      </c>
      <c r="AY374" s="160"/>
      <c r="AZ374" s="146"/>
      <c r="BA374" s="146"/>
      <c r="BB374" s="146"/>
      <c r="BC374" s="146"/>
      <c r="BD374" s="138">
        <f t="shared" si="146"/>
        <v>0</v>
      </c>
      <c r="BE374" s="160"/>
      <c r="BF374" s="146"/>
      <c r="BG374" s="146"/>
      <c r="BH374" s="146"/>
      <c r="BI374" s="146"/>
      <c r="BJ374" s="138">
        <f t="shared" si="167"/>
        <v>0</v>
      </c>
      <c r="BK374" s="160"/>
      <c r="BL374" s="146"/>
      <c r="BM374" s="146"/>
      <c r="BN374" s="146"/>
      <c r="BO374" s="146"/>
      <c r="BP374" s="138">
        <f t="shared" si="147"/>
        <v>0</v>
      </c>
      <c r="BQ374" s="160"/>
      <c r="BR374" s="146"/>
      <c r="BS374" s="146"/>
      <c r="BT374" s="146"/>
      <c r="BU374" s="146"/>
      <c r="BV374" s="138">
        <f t="shared" si="168"/>
        <v>0</v>
      </c>
      <c r="BW374" s="160"/>
      <c r="BX374" s="146"/>
      <c r="BY374" s="146"/>
      <c r="BZ374" s="146"/>
      <c r="CA374" s="146"/>
      <c r="CB374" s="138">
        <f t="shared" si="148"/>
        <v>0</v>
      </c>
      <c r="CC374" s="160"/>
      <c r="CD374" s="146"/>
      <c r="CE374" s="146"/>
      <c r="CF374" s="146"/>
      <c r="CG374" s="146"/>
      <c r="CH374" s="138">
        <f t="shared" si="164"/>
        <v>0</v>
      </c>
      <c r="CI374" s="160"/>
      <c r="CJ374" s="146"/>
      <c r="CK374" s="146"/>
      <c r="CL374" s="146"/>
      <c r="CM374" s="146"/>
      <c r="CN374" s="138">
        <f t="shared" si="149"/>
        <v>0</v>
      </c>
      <c r="CO374" s="172"/>
      <c r="CP374" s="137"/>
      <c r="CQ374" s="137"/>
      <c r="CR374" s="137"/>
      <c r="CS374" s="137"/>
      <c r="CT374" s="138">
        <f t="shared" si="169"/>
        <v>0</v>
      </c>
      <c r="CU374" s="160"/>
      <c r="CV374" s="146"/>
      <c r="CW374" s="146"/>
      <c r="CX374" s="146"/>
      <c r="CY374" s="146"/>
      <c r="CZ374" s="138">
        <f t="shared" si="150"/>
        <v>0</v>
      </c>
      <c r="DA374" s="172">
        <f t="shared" si="151"/>
        <v>0</v>
      </c>
      <c r="DB374" s="137">
        <f t="shared" si="152"/>
        <v>3250</v>
      </c>
      <c r="DC374" s="137">
        <f t="shared" si="153"/>
        <v>0</v>
      </c>
      <c r="DD374" s="137">
        <f t="shared" si="154"/>
        <v>0</v>
      </c>
      <c r="DE374" s="137">
        <f t="shared" si="155"/>
        <v>128200</v>
      </c>
      <c r="DF374" s="173">
        <f t="shared" si="156"/>
        <v>131450</v>
      </c>
      <c r="DG374" s="172">
        <f t="shared" si="157"/>
        <v>0</v>
      </c>
      <c r="DH374" s="137">
        <f t="shared" si="158"/>
        <v>0</v>
      </c>
      <c r="DI374" s="137">
        <f t="shared" si="159"/>
        <v>0</v>
      </c>
      <c r="DJ374" s="137">
        <f t="shared" si="160"/>
        <v>0</v>
      </c>
      <c r="DK374" s="137">
        <f t="shared" si="161"/>
        <v>0</v>
      </c>
      <c r="DL374" s="173">
        <f t="shared" si="171"/>
        <v>0</v>
      </c>
      <c r="DM374" s="140"/>
      <c r="DN374" s="220"/>
      <c r="DO374" s="220"/>
      <c r="DP374" s="220"/>
      <c r="DQ374" s="140"/>
      <c r="DR374" s="141"/>
      <c r="DS374" s="142"/>
      <c r="DT374" s="146"/>
      <c r="DU374" s="142"/>
      <c r="DV374" s="144"/>
      <c r="DW374" s="145"/>
      <c r="DX374" s="142"/>
      <c r="DY374" s="144"/>
      <c r="EA374" s="172"/>
      <c r="EB374" s="137"/>
      <c r="EC374" s="137"/>
      <c r="ED374" s="512"/>
      <c r="EE374" s="513"/>
      <c r="EG374" s="495"/>
      <c r="EH374" s="76"/>
      <c r="EI374" s="466"/>
      <c r="EJ374" s="76"/>
      <c r="EK374" s="500"/>
      <c r="EL374" s="81"/>
      <c r="EM374" s="76"/>
      <c r="EN374" s="76"/>
      <c r="EO374" s="76"/>
      <c r="EP374" s="496"/>
      <c r="EQ374" s="81"/>
      <c r="ER374" s="76"/>
      <c r="ES374" s="76"/>
      <c r="ET374" s="76"/>
      <c r="EU374" s="496"/>
    </row>
    <row r="375" spans="1:151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70"/>
        <v>0</v>
      </c>
      <c r="O375" s="366"/>
      <c r="P375" s="174"/>
      <c r="Q375" s="174"/>
      <c r="R375" s="174"/>
      <c r="S375" s="174"/>
      <c r="T375" s="367">
        <f t="shared" si="162"/>
        <v>0</v>
      </c>
      <c r="U375" s="172"/>
      <c r="V375" s="137"/>
      <c r="W375" s="137"/>
      <c r="X375" s="137"/>
      <c r="Y375" s="137">
        <v>48000</v>
      </c>
      <c r="Z375" s="138">
        <f t="shared" si="165"/>
        <v>48000</v>
      </c>
      <c r="AA375" s="160"/>
      <c r="AB375" s="146"/>
      <c r="AC375" s="146"/>
      <c r="AD375" s="146"/>
      <c r="AE375" s="146"/>
      <c r="AF375" s="138">
        <f t="shared" si="166"/>
        <v>0</v>
      </c>
      <c r="AG375" s="160"/>
      <c r="AH375" s="146"/>
      <c r="AI375" s="146"/>
      <c r="AJ375" s="146"/>
      <c r="AK375" s="146"/>
      <c r="AL375" s="138">
        <f t="shared" si="144"/>
        <v>0</v>
      </c>
      <c r="AM375" s="160"/>
      <c r="AN375" s="146"/>
      <c r="AO375" s="146"/>
      <c r="AP375" s="146"/>
      <c r="AQ375" s="146"/>
      <c r="AR375" s="138">
        <f t="shared" si="145"/>
        <v>0</v>
      </c>
      <c r="AS375" s="205"/>
      <c r="AT375" s="146"/>
      <c r="AU375" s="146"/>
      <c r="AV375" s="146"/>
      <c r="AW375" s="146"/>
      <c r="AX375" s="138">
        <f t="shared" si="163"/>
        <v>0</v>
      </c>
      <c r="AY375" s="160"/>
      <c r="AZ375" s="146"/>
      <c r="BA375" s="146"/>
      <c r="BB375" s="146"/>
      <c r="BC375" s="146"/>
      <c r="BD375" s="138">
        <f t="shared" si="146"/>
        <v>0</v>
      </c>
      <c r="BE375" s="160"/>
      <c r="BF375" s="146"/>
      <c r="BG375" s="146"/>
      <c r="BH375" s="146"/>
      <c r="BI375" s="146"/>
      <c r="BJ375" s="138">
        <f t="shared" si="167"/>
        <v>0</v>
      </c>
      <c r="BK375" s="160"/>
      <c r="BL375" s="146"/>
      <c r="BM375" s="146"/>
      <c r="BN375" s="146"/>
      <c r="BO375" s="146"/>
      <c r="BP375" s="138">
        <f t="shared" si="147"/>
        <v>0</v>
      </c>
      <c r="BQ375" s="160"/>
      <c r="BR375" s="146"/>
      <c r="BS375" s="146"/>
      <c r="BT375" s="146"/>
      <c r="BU375" s="146"/>
      <c r="BV375" s="138">
        <f t="shared" si="168"/>
        <v>0</v>
      </c>
      <c r="BW375" s="160"/>
      <c r="BX375" s="146"/>
      <c r="BY375" s="146"/>
      <c r="BZ375" s="146"/>
      <c r="CA375" s="146"/>
      <c r="CB375" s="138">
        <f t="shared" si="148"/>
        <v>0</v>
      </c>
      <c r="CC375" s="160"/>
      <c r="CD375" s="146"/>
      <c r="CE375" s="146"/>
      <c r="CF375" s="146"/>
      <c r="CG375" s="146"/>
      <c r="CH375" s="138">
        <f t="shared" si="164"/>
        <v>0</v>
      </c>
      <c r="CI375" s="160"/>
      <c r="CJ375" s="146"/>
      <c r="CK375" s="146"/>
      <c r="CL375" s="146"/>
      <c r="CM375" s="146"/>
      <c r="CN375" s="138">
        <f t="shared" si="149"/>
        <v>0</v>
      </c>
      <c r="CO375" s="172"/>
      <c r="CP375" s="137"/>
      <c r="CQ375" s="137"/>
      <c r="CR375" s="137"/>
      <c r="CS375" s="137"/>
      <c r="CT375" s="138">
        <f t="shared" si="169"/>
        <v>0</v>
      </c>
      <c r="CU375" s="160"/>
      <c r="CV375" s="146"/>
      <c r="CW375" s="146"/>
      <c r="CX375" s="146"/>
      <c r="CY375" s="146"/>
      <c r="CZ375" s="138">
        <f t="shared" si="150"/>
        <v>0</v>
      </c>
      <c r="DA375" s="172">
        <f t="shared" si="151"/>
        <v>0</v>
      </c>
      <c r="DB375" s="137">
        <f t="shared" si="152"/>
        <v>0</v>
      </c>
      <c r="DC375" s="137">
        <f t="shared" si="153"/>
        <v>0</v>
      </c>
      <c r="DD375" s="137">
        <f t="shared" si="154"/>
        <v>0</v>
      </c>
      <c r="DE375" s="137">
        <f t="shared" si="155"/>
        <v>48000</v>
      </c>
      <c r="DF375" s="173">
        <f t="shared" si="156"/>
        <v>48000</v>
      </c>
      <c r="DG375" s="172">
        <f t="shared" si="157"/>
        <v>0</v>
      </c>
      <c r="DH375" s="137">
        <f t="shared" si="158"/>
        <v>0</v>
      </c>
      <c r="DI375" s="137">
        <f t="shared" si="159"/>
        <v>0</v>
      </c>
      <c r="DJ375" s="137">
        <f t="shared" si="160"/>
        <v>0</v>
      </c>
      <c r="DK375" s="137">
        <f t="shared" si="161"/>
        <v>0</v>
      </c>
      <c r="DL375" s="173">
        <f t="shared" si="171"/>
        <v>0</v>
      </c>
      <c r="DM375" s="140"/>
      <c r="DN375" s="220"/>
      <c r="DO375" s="220"/>
      <c r="DP375" s="220"/>
      <c r="DQ375" s="140"/>
      <c r="DR375" s="141"/>
      <c r="DS375" s="142"/>
      <c r="DT375" s="146"/>
      <c r="DU375" s="142"/>
      <c r="DV375" s="144"/>
      <c r="DW375" s="145">
        <v>3709</v>
      </c>
      <c r="DX375" s="142" t="s">
        <v>5112</v>
      </c>
      <c r="DY375" s="144">
        <v>44651</v>
      </c>
      <c r="EA375" s="172"/>
      <c r="EB375" s="137"/>
      <c r="EC375" s="137"/>
      <c r="ED375" s="512"/>
      <c r="EE375" s="513"/>
      <c r="EG375" s="495"/>
      <c r="EH375" s="76"/>
      <c r="EI375" s="466"/>
      <c r="EJ375" s="76"/>
      <c r="EK375" s="500"/>
      <c r="EL375" s="81"/>
      <c r="EM375" s="76"/>
      <c r="EN375" s="76"/>
      <c r="EO375" s="76"/>
      <c r="EP375" s="496"/>
      <c r="EQ375" s="81"/>
      <c r="ER375" s="76"/>
      <c r="ES375" s="76"/>
      <c r="ET375" s="76"/>
      <c r="EU375" s="496"/>
    </row>
    <row r="376" spans="1:151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70"/>
        <v>0</v>
      </c>
      <c r="O376" s="366"/>
      <c r="P376" s="174"/>
      <c r="Q376" s="174"/>
      <c r="R376" s="174"/>
      <c r="S376" s="174"/>
      <c r="T376" s="367">
        <f t="shared" si="162"/>
        <v>0</v>
      </c>
      <c r="U376" s="172"/>
      <c r="V376" s="137"/>
      <c r="W376" s="137"/>
      <c r="X376" s="137"/>
      <c r="Y376" s="137">
        <v>48000</v>
      </c>
      <c r="Z376" s="138">
        <f t="shared" si="165"/>
        <v>48000</v>
      </c>
      <c r="AA376" s="160"/>
      <c r="AB376" s="146"/>
      <c r="AC376" s="146"/>
      <c r="AD376" s="146"/>
      <c r="AE376" s="146"/>
      <c r="AF376" s="138">
        <f t="shared" si="166"/>
        <v>0</v>
      </c>
      <c r="AG376" s="160"/>
      <c r="AH376" s="146"/>
      <c r="AI376" s="146"/>
      <c r="AJ376" s="146"/>
      <c r="AK376" s="146"/>
      <c r="AL376" s="138">
        <f t="shared" si="144"/>
        <v>0</v>
      </c>
      <c r="AM376" s="160"/>
      <c r="AN376" s="146"/>
      <c r="AO376" s="146"/>
      <c r="AP376" s="146"/>
      <c r="AQ376" s="146"/>
      <c r="AR376" s="138">
        <f t="shared" si="145"/>
        <v>0</v>
      </c>
      <c r="AS376" s="205"/>
      <c r="AT376" s="146"/>
      <c r="AU376" s="146"/>
      <c r="AV376" s="146"/>
      <c r="AW376" s="146"/>
      <c r="AX376" s="138">
        <f t="shared" si="163"/>
        <v>0</v>
      </c>
      <c r="AY376" s="160"/>
      <c r="AZ376" s="146"/>
      <c r="BA376" s="146"/>
      <c r="BB376" s="146"/>
      <c r="BC376" s="146"/>
      <c r="BD376" s="138">
        <f t="shared" si="146"/>
        <v>0</v>
      </c>
      <c r="BE376" s="160"/>
      <c r="BF376" s="146"/>
      <c r="BG376" s="146"/>
      <c r="BH376" s="146"/>
      <c r="BI376" s="146"/>
      <c r="BJ376" s="138">
        <f t="shared" si="167"/>
        <v>0</v>
      </c>
      <c r="BK376" s="160"/>
      <c r="BL376" s="146"/>
      <c r="BM376" s="146"/>
      <c r="BN376" s="146"/>
      <c r="BO376" s="146"/>
      <c r="BP376" s="138">
        <f t="shared" si="147"/>
        <v>0</v>
      </c>
      <c r="BQ376" s="160"/>
      <c r="BR376" s="146"/>
      <c r="BS376" s="146"/>
      <c r="BT376" s="146"/>
      <c r="BU376" s="146"/>
      <c r="BV376" s="138">
        <f t="shared" si="168"/>
        <v>0</v>
      </c>
      <c r="BW376" s="160"/>
      <c r="BX376" s="146"/>
      <c r="BY376" s="146"/>
      <c r="BZ376" s="146"/>
      <c r="CA376" s="146"/>
      <c r="CB376" s="138">
        <f t="shared" si="148"/>
        <v>0</v>
      </c>
      <c r="CC376" s="160"/>
      <c r="CD376" s="146"/>
      <c r="CE376" s="146"/>
      <c r="CF376" s="146"/>
      <c r="CG376" s="146"/>
      <c r="CH376" s="138">
        <f t="shared" si="164"/>
        <v>0</v>
      </c>
      <c r="CI376" s="160"/>
      <c r="CJ376" s="146"/>
      <c r="CK376" s="146"/>
      <c r="CL376" s="146"/>
      <c r="CM376" s="146"/>
      <c r="CN376" s="138">
        <f t="shared" si="149"/>
        <v>0</v>
      </c>
      <c r="CO376" s="172"/>
      <c r="CP376" s="137"/>
      <c r="CQ376" s="137"/>
      <c r="CR376" s="137"/>
      <c r="CS376" s="137"/>
      <c r="CT376" s="138">
        <f t="shared" si="169"/>
        <v>0</v>
      </c>
      <c r="CU376" s="160"/>
      <c r="CV376" s="146"/>
      <c r="CW376" s="146"/>
      <c r="CX376" s="146"/>
      <c r="CY376" s="146"/>
      <c r="CZ376" s="138">
        <f t="shared" si="150"/>
        <v>0</v>
      </c>
      <c r="DA376" s="172">
        <f t="shared" si="151"/>
        <v>0</v>
      </c>
      <c r="DB376" s="137">
        <f t="shared" si="152"/>
        <v>0</v>
      </c>
      <c r="DC376" s="137">
        <f t="shared" si="153"/>
        <v>0</v>
      </c>
      <c r="DD376" s="137">
        <f t="shared" si="154"/>
        <v>0</v>
      </c>
      <c r="DE376" s="137">
        <f t="shared" si="155"/>
        <v>48000</v>
      </c>
      <c r="DF376" s="173">
        <f t="shared" si="156"/>
        <v>48000</v>
      </c>
      <c r="DG376" s="172">
        <f t="shared" si="157"/>
        <v>0</v>
      </c>
      <c r="DH376" s="137">
        <f t="shared" si="158"/>
        <v>0</v>
      </c>
      <c r="DI376" s="137">
        <f t="shared" si="159"/>
        <v>0</v>
      </c>
      <c r="DJ376" s="137">
        <f t="shared" si="160"/>
        <v>0</v>
      </c>
      <c r="DK376" s="137">
        <f t="shared" si="161"/>
        <v>0</v>
      </c>
      <c r="DL376" s="173">
        <f t="shared" si="171"/>
        <v>0</v>
      </c>
      <c r="DM376" s="140"/>
      <c r="DN376" s="220"/>
      <c r="DO376" s="220"/>
      <c r="DP376" s="220"/>
      <c r="DQ376" s="140"/>
      <c r="DR376" s="141"/>
      <c r="DS376" s="142"/>
      <c r="DT376" s="146"/>
      <c r="DU376" s="142"/>
      <c r="DV376" s="144"/>
      <c r="DW376" s="145"/>
      <c r="DX376" s="142"/>
      <c r="DY376" s="144"/>
      <c r="EA376" s="172"/>
      <c r="EB376" s="137"/>
      <c r="EC376" s="137"/>
      <c r="ED376" s="512"/>
      <c r="EE376" s="513"/>
      <c r="EG376" s="495"/>
      <c r="EH376" s="76"/>
      <c r="EI376" s="466"/>
      <c r="EJ376" s="76"/>
      <c r="EK376" s="500"/>
      <c r="EL376" s="81"/>
      <c r="EM376" s="76"/>
      <c r="EN376" s="76"/>
      <c r="EO376" s="76"/>
      <c r="EP376" s="496"/>
      <c r="EQ376" s="81"/>
      <c r="ER376" s="76"/>
      <c r="ES376" s="76"/>
      <c r="ET376" s="76"/>
      <c r="EU376" s="496"/>
    </row>
    <row r="377" spans="1:151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70"/>
        <v>0</v>
      </c>
      <c r="O377" s="366"/>
      <c r="P377" s="174"/>
      <c r="Q377" s="174"/>
      <c r="R377" s="174"/>
      <c r="S377" s="174"/>
      <c r="T377" s="367">
        <f t="shared" si="162"/>
        <v>0</v>
      </c>
      <c r="U377" s="172"/>
      <c r="V377" s="137"/>
      <c r="W377" s="137"/>
      <c r="X377" s="137"/>
      <c r="Y377" s="137">
        <v>48000</v>
      </c>
      <c r="Z377" s="138">
        <f t="shared" si="165"/>
        <v>48000</v>
      </c>
      <c r="AA377" s="160"/>
      <c r="AB377" s="146"/>
      <c r="AC377" s="146"/>
      <c r="AD377" s="146"/>
      <c r="AE377" s="146"/>
      <c r="AF377" s="138">
        <f t="shared" si="166"/>
        <v>0</v>
      </c>
      <c r="AG377" s="160"/>
      <c r="AH377" s="146"/>
      <c r="AI377" s="146"/>
      <c r="AJ377" s="146"/>
      <c r="AK377" s="146"/>
      <c r="AL377" s="138">
        <f t="shared" si="144"/>
        <v>0</v>
      </c>
      <c r="AM377" s="160"/>
      <c r="AN377" s="146"/>
      <c r="AO377" s="146"/>
      <c r="AP377" s="146"/>
      <c r="AQ377" s="146"/>
      <c r="AR377" s="138">
        <f t="shared" si="145"/>
        <v>0</v>
      </c>
      <c r="AS377" s="205"/>
      <c r="AT377" s="146"/>
      <c r="AU377" s="146"/>
      <c r="AV377" s="146"/>
      <c r="AW377" s="146"/>
      <c r="AX377" s="138">
        <f t="shared" si="163"/>
        <v>0</v>
      </c>
      <c r="AY377" s="160"/>
      <c r="AZ377" s="146"/>
      <c r="BA377" s="146"/>
      <c r="BB377" s="146"/>
      <c r="BC377" s="146"/>
      <c r="BD377" s="138">
        <f t="shared" si="146"/>
        <v>0</v>
      </c>
      <c r="BE377" s="160"/>
      <c r="BF377" s="146"/>
      <c r="BG377" s="146"/>
      <c r="BH377" s="146"/>
      <c r="BI377" s="146"/>
      <c r="BJ377" s="138">
        <f t="shared" si="167"/>
        <v>0</v>
      </c>
      <c r="BK377" s="160"/>
      <c r="BL377" s="146"/>
      <c r="BM377" s="146"/>
      <c r="BN377" s="146"/>
      <c r="BO377" s="146"/>
      <c r="BP377" s="138">
        <f t="shared" si="147"/>
        <v>0</v>
      </c>
      <c r="BQ377" s="160"/>
      <c r="BR377" s="146"/>
      <c r="BS377" s="146"/>
      <c r="BT377" s="146"/>
      <c r="BU377" s="146"/>
      <c r="BV377" s="138">
        <f t="shared" si="168"/>
        <v>0</v>
      </c>
      <c r="BW377" s="160"/>
      <c r="BX377" s="146"/>
      <c r="BY377" s="146"/>
      <c r="BZ377" s="146"/>
      <c r="CA377" s="146"/>
      <c r="CB377" s="138">
        <f t="shared" si="148"/>
        <v>0</v>
      </c>
      <c r="CC377" s="160"/>
      <c r="CD377" s="146"/>
      <c r="CE377" s="146"/>
      <c r="CF377" s="146"/>
      <c r="CG377" s="146"/>
      <c r="CH377" s="138">
        <f t="shared" si="164"/>
        <v>0</v>
      </c>
      <c r="CI377" s="160"/>
      <c r="CJ377" s="146"/>
      <c r="CK377" s="146"/>
      <c r="CL377" s="146"/>
      <c r="CM377" s="146"/>
      <c r="CN377" s="138">
        <f t="shared" si="149"/>
        <v>0</v>
      </c>
      <c r="CO377" s="172"/>
      <c r="CP377" s="137"/>
      <c r="CQ377" s="137"/>
      <c r="CR377" s="137"/>
      <c r="CS377" s="137"/>
      <c r="CT377" s="138">
        <f t="shared" si="169"/>
        <v>0</v>
      </c>
      <c r="CU377" s="160"/>
      <c r="CV377" s="146"/>
      <c r="CW377" s="146"/>
      <c r="CX377" s="146"/>
      <c r="CY377" s="146"/>
      <c r="CZ377" s="138">
        <f t="shared" si="150"/>
        <v>0</v>
      </c>
      <c r="DA377" s="172">
        <f t="shared" si="151"/>
        <v>0</v>
      </c>
      <c r="DB377" s="137">
        <f t="shared" si="152"/>
        <v>0</v>
      </c>
      <c r="DC377" s="137">
        <f t="shared" si="153"/>
        <v>0</v>
      </c>
      <c r="DD377" s="137">
        <f t="shared" si="154"/>
        <v>0</v>
      </c>
      <c r="DE377" s="137">
        <f t="shared" si="155"/>
        <v>48000</v>
      </c>
      <c r="DF377" s="173">
        <f t="shared" si="156"/>
        <v>48000</v>
      </c>
      <c r="DG377" s="172">
        <f t="shared" si="157"/>
        <v>0</v>
      </c>
      <c r="DH377" s="137">
        <f t="shared" si="158"/>
        <v>0</v>
      </c>
      <c r="DI377" s="137">
        <f t="shared" si="159"/>
        <v>0</v>
      </c>
      <c r="DJ377" s="137">
        <f t="shared" si="160"/>
        <v>0</v>
      </c>
      <c r="DK377" s="137">
        <f t="shared" si="161"/>
        <v>0</v>
      </c>
      <c r="DL377" s="173">
        <f t="shared" si="171"/>
        <v>0</v>
      </c>
      <c r="DM377" s="140"/>
      <c r="DN377" s="220"/>
      <c r="DO377" s="220"/>
      <c r="DP377" s="220"/>
      <c r="DQ377" s="140"/>
      <c r="DR377" s="141"/>
      <c r="DS377" s="142"/>
      <c r="DT377" s="146"/>
      <c r="DU377" s="142"/>
      <c r="DV377" s="144"/>
      <c r="DW377" s="145"/>
      <c r="DX377" s="142"/>
      <c r="DY377" s="144"/>
      <c r="EA377" s="172"/>
      <c r="EB377" s="137"/>
      <c r="EC377" s="137"/>
      <c r="ED377" s="512"/>
      <c r="EE377" s="513"/>
      <c r="EG377" s="495"/>
      <c r="EH377" s="76"/>
      <c r="EI377" s="466"/>
      <c r="EJ377" s="76"/>
      <c r="EK377" s="500"/>
      <c r="EL377" s="81"/>
      <c r="EM377" s="76"/>
      <c r="EN377" s="76"/>
      <c r="EO377" s="76"/>
      <c r="EP377" s="496"/>
      <c r="EQ377" s="81"/>
      <c r="ER377" s="76"/>
      <c r="ES377" s="76"/>
      <c r="ET377" s="76"/>
      <c r="EU377" s="496"/>
    </row>
    <row r="378" spans="1:151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70"/>
        <v>0</v>
      </c>
      <c r="O378" s="366"/>
      <c r="P378" s="174"/>
      <c r="Q378" s="174"/>
      <c r="R378" s="174"/>
      <c r="S378" s="174"/>
      <c r="T378" s="367">
        <f t="shared" si="162"/>
        <v>0</v>
      </c>
      <c r="U378" s="172"/>
      <c r="V378" s="137"/>
      <c r="W378" s="137"/>
      <c r="X378" s="137"/>
      <c r="Y378" s="137">
        <v>48000</v>
      </c>
      <c r="Z378" s="138">
        <f t="shared" si="165"/>
        <v>48000</v>
      </c>
      <c r="AA378" s="160"/>
      <c r="AB378" s="146"/>
      <c r="AC378" s="146"/>
      <c r="AD378" s="146"/>
      <c r="AE378" s="146"/>
      <c r="AF378" s="138">
        <f t="shared" si="166"/>
        <v>0</v>
      </c>
      <c r="AG378" s="160"/>
      <c r="AH378" s="146"/>
      <c r="AI378" s="146"/>
      <c r="AJ378" s="146"/>
      <c r="AK378" s="146"/>
      <c r="AL378" s="138">
        <f t="shared" si="144"/>
        <v>0</v>
      </c>
      <c r="AM378" s="160"/>
      <c r="AN378" s="146"/>
      <c r="AO378" s="146"/>
      <c r="AP378" s="146"/>
      <c r="AQ378" s="146"/>
      <c r="AR378" s="138">
        <f t="shared" si="145"/>
        <v>0</v>
      </c>
      <c r="AS378" s="205"/>
      <c r="AT378" s="146"/>
      <c r="AU378" s="146"/>
      <c r="AV378" s="146"/>
      <c r="AW378" s="146"/>
      <c r="AX378" s="138">
        <f t="shared" si="163"/>
        <v>0</v>
      </c>
      <c r="AY378" s="160"/>
      <c r="AZ378" s="146"/>
      <c r="BA378" s="146"/>
      <c r="BB378" s="146"/>
      <c r="BC378" s="146"/>
      <c r="BD378" s="138">
        <f t="shared" si="146"/>
        <v>0</v>
      </c>
      <c r="BE378" s="160"/>
      <c r="BF378" s="146"/>
      <c r="BG378" s="146"/>
      <c r="BH378" s="146"/>
      <c r="BI378" s="146"/>
      <c r="BJ378" s="138">
        <f t="shared" si="167"/>
        <v>0</v>
      </c>
      <c r="BK378" s="160"/>
      <c r="BL378" s="146"/>
      <c r="BM378" s="146"/>
      <c r="BN378" s="146"/>
      <c r="BO378" s="146"/>
      <c r="BP378" s="138">
        <f t="shared" si="147"/>
        <v>0</v>
      </c>
      <c r="BQ378" s="160"/>
      <c r="BR378" s="146"/>
      <c r="BS378" s="146"/>
      <c r="BT378" s="146"/>
      <c r="BU378" s="146"/>
      <c r="BV378" s="138">
        <f t="shared" si="168"/>
        <v>0</v>
      </c>
      <c r="BW378" s="160"/>
      <c r="BX378" s="146"/>
      <c r="BY378" s="146"/>
      <c r="BZ378" s="146"/>
      <c r="CA378" s="146"/>
      <c r="CB378" s="138">
        <f t="shared" si="148"/>
        <v>0</v>
      </c>
      <c r="CC378" s="160"/>
      <c r="CD378" s="146"/>
      <c r="CE378" s="146"/>
      <c r="CF378" s="146"/>
      <c r="CG378" s="146"/>
      <c r="CH378" s="138">
        <f t="shared" si="164"/>
        <v>0</v>
      </c>
      <c r="CI378" s="160"/>
      <c r="CJ378" s="146"/>
      <c r="CK378" s="146"/>
      <c r="CL378" s="146"/>
      <c r="CM378" s="146"/>
      <c r="CN378" s="138">
        <f t="shared" si="149"/>
        <v>0</v>
      </c>
      <c r="CO378" s="172"/>
      <c r="CP378" s="137"/>
      <c r="CQ378" s="137"/>
      <c r="CR378" s="137"/>
      <c r="CS378" s="137"/>
      <c r="CT378" s="138">
        <f t="shared" si="169"/>
        <v>0</v>
      </c>
      <c r="CU378" s="160"/>
      <c r="CV378" s="146"/>
      <c r="CW378" s="146"/>
      <c r="CX378" s="146"/>
      <c r="CY378" s="146"/>
      <c r="CZ378" s="138">
        <f t="shared" si="150"/>
        <v>0</v>
      </c>
      <c r="DA378" s="172">
        <f t="shared" si="151"/>
        <v>0</v>
      </c>
      <c r="DB378" s="137">
        <f t="shared" si="152"/>
        <v>0</v>
      </c>
      <c r="DC378" s="137">
        <f t="shared" si="153"/>
        <v>0</v>
      </c>
      <c r="DD378" s="137">
        <f t="shared" si="154"/>
        <v>0</v>
      </c>
      <c r="DE378" s="137">
        <f t="shared" si="155"/>
        <v>48000</v>
      </c>
      <c r="DF378" s="173">
        <f t="shared" si="156"/>
        <v>48000</v>
      </c>
      <c r="DG378" s="172">
        <f t="shared" si="157"/>
        <v>0</v>
      </c>
      <c r="DH378" s="137">
        <f t="shared" si="158"/>
        <v>0</v>
      </c>
      <c r="DI378" s="137">
        <f t="shared" si="159"/>
        <v>0</v>
      </c>
      <c r="DJ378" s="137">
        <f t="shared" si="160"/>
        <v>0</v>
      </c>
      <c r="DK378" s="137">
        <f t="shared" si="161"/>
        <v>0</v>
      </c>
      <c r="DL378" s="173">
        <f t="shared" si="171"/>
        <v>0</v>
      </c>
      <c r="DM378" s="140"/>
      <c r="DN378" s="220"/>
      <c r="DO378" s="220"/>
      <c r="DP378" s="220"/>
      <c r="DQ378" s="140"/>
      <c r="DR378" s="141"/>
      <c r="DS378" s="142"/>
      <c r="DT378" s="146"/>
      <c r="DU378" s="142"/>
      <c r="DV378" s="144"/>
      <c r="DW378" s="145"/>
      <c r="DX378" s="142"/>
      <c r="DY378" s="144"/>
      <c r="EA378" s="172"/>
      <c r="EB378" s="137"/>
      <c r="EC378" s="137"/>
      <c r="ED378" s="512"/>
      <c r="EE378" s="513"/>
      <c r="EG378" s="495"/>
      <c r="EH378" s="76"/>
      <c r="EI378" s="466"/>
      <c r="EJ378" s="76"/>
      <c r="EK378" s="500"/>
      <c r="EL378" s="81"/>
      <c r="EM378" s="76"/>
      <c r="EN378" s="76"/>
      <c r="EO378" s="76"/>
      <c r="EP378" s="496"/>
      <c r="EQ378" s="81"/>
      <c r="ER378" s="76"/>
      <c r="ES378" s="76"/>
      <c r="ET378" s="76"/>
      <c r="EU378" s="496"/>
    </row>
    <row r="379" spans="1:151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4412</v>
      </c>
      <c r="I379" s="366"/>
      <c r="J379" s="174"/>
      <c r="K379" s="174"/>
      <c r="L379" s="174"/>
      <c r="M379" s="174"/>
      <c r="N379" s="367">
        <f t="shared" si="170"/>
        <v>0</v>
      </c>
      <c r="O379" s="366"/>
      <c r="P379" s="174"/>
      <c r="Q379" s="174"/>
      <c r="R379" s="174"/>
      <c r="S379" s="174"/>
      <c r="T379" s="367">
        <f t="shared" si="162"/>
        <v>0</v>
      </c>
      <c r="U379" s="172"/>
      <c r="V379" s="137"/>
      <c r="W379" s="137"/>
      <c r="X379" s="137"/>
      <c r="Y379" s="137">
        <v>48000</v>
      </c>
      <c r="Z379" s="138">
        <f t="shared" si="165"/>
        <v>48000</v>
      </c>
      <c r="AA379" s="160"/>
      <c r="AB379" s="146"/>
      <c r="AC379" s="146"/>
      <c r="AD379" s="146"/>
      <c r="AE379" s="146"/>
      <c r="AF379" s="138">
        <f t="shared" si="166"/>
        <v>0</v>
      </c>
      <c r="AG379" s="160"/>
      <c r="AH379" s="146"/>
      <c r="AI379" s="146"/>
      <c r="AJ379" s="146"/>
      <c r="AK379" s="146"/>
      <c r="AL379" s="138">
        <f t="shared" si="144"/>
        <v>0</v>
      </c>
      <c r="AM379" s="160"/>
      <c r="AN379" s="146"/>
      <c r="AO379" s="146"/>
      <c r="AP379" s="146"/>
      <c r="AQ379" s="146"/>
      <c r="AR379" s="138">
        <f t="shared" si="145"/>
        <v>0</v>
      </c>
      <c r="AS379" s="205"/>
      <c r="AT379" s="146"/>
      <c r="AU379" s="146"/>
      <c r="AV379" s="146"/>
      <c r="AW379" s="146"/>
      <c r="AX379" s="138">
        <f t="shared" si="163"/>
        <v>0</v>
      </c>
      <c r="AY379" s="160"/>
      <c r="AZ379" s="146"/>
      <c r="BA379" s="146"/>
      <c r="BB379" s="146"/>
      <c r="BC379" s="146"/>
      <c r="BD379" s="138">
        <f t="shared" si="146"/>
        <v>0</v>
      </c>
      <c r="BE379" s="160"/>
      <c r="BF379" s="146"/>
      <c r="BG379" s="146"/>
      <c r="BH379" s="146"/>
      <c r="BI379" s="146"/>
      <c r="BJ379" s="138">
        <f t="shared" si="167"/>
        <v>0</v>
      </c>
      <c r="BK379" s="160"/>
      <c r="BL379" s="146"/>
      <c r="BM379" s="146"/>
      <c r="BN379" s="146"/>
      <c r="BO379" s="146"/>
      <c r="BP379" s="138">
        <f t="shared" si="147"/>
        <v>0</v>
      </c>
      <c r="BQ379" s="160"/>
      <c r="BR379" s="146"/>
      <c r="BS379" s="146"/>
      <c r="BT379" s="146"/>
      <c r="BU379" s="146"/>
      <c r="BV379" s="138">
        <f t="shared" si="168"/>
        <v>0</v>
      </c>
      <c r="BW379" s="160"/>
      <c r="BX379" s="146"/>
      <c r="BY379" s="146"/>
      <c r="BZ379" s="146"/>
      <c r="CA379" s="146"/>
      <c r="CB379" s="138">
        <f t="shared" si="148"/>
        <v>0</v>
      </c>
      <c r="CC379" s="160"/>
      <c r="CD379" s="146"/>
      <c r="CE379" s="146"/>
      <c r="CF379" s="146"/>
      <c r="CG379" s="146"/>
      <c r="CH379" s="138">
        <f t="shared" si="164"/>
        <v>0</v>
      </c>
      <c r="CI379" s="160"/>
      <c r="CJ379" s="146"/>
      <c r="CK379" s="146"/>
      <c r="CL379" s="146"/>
      <c r="CM379" s="146"/>
      <c r="CN379" s="138">
        <f t="shared" si="149"/>
        <v>0</v>
      </c>
      <c r="CO379" s="172"/>
      <c r="CP379" s="137"/>
      <c r="CQ379" s="137"/>
      <c r="CR379" s="137"/>
      <c r="CS379" s="137"/>
      <c r="CT379" s="138">
        <f t="shared" si="169"/>
        <v>0</v>
      </c>
      <c r="CU379" s="160"/>
      <c r="CV379" s="146"/>
      <c r="CW379" s="146"/>
      <c r="CX379" s="146"/>
      <c r="CY379" s="146"/>
      <c r="CZ379" s="138">
        <f t="shared" si="150"/>
        <v>0</v>
      </c>
      <c r="DA379" s="172">
        <f t="shared" si="151"/>
        <v>0</v>
      </c>
      <c r="DB379" s="137">
        <f t="shared" si="152"/>
        <v>0</v>
      </c>
      <c r="DC379" s="137">
        <f t="shared" si="153"/>
        <v>0</v>
      </c>
      <c r="DD379" s="137">
        <f t="shared" si="154"/>
        <v>0</v>
      </c>
      <c r="DE379" s="137">
        <f t="shared" si="155"/>
        <v>48000</v>
      </c>
      <c r="DF379" s="173">
        <f t="shared" si="156"/>
        <v>48000</v>
      </c>
      <c r="DG379" s="172">
        <f t="shared" si="157"/>
        <v>0</v>
      </c>
      <c r="DH379" s="137">
        <f t="shared" si="158"/>
        <v>0</v>
      </c>
      <c r="DI379" s="137">
        <f t="shared" si="159"/>
        <v>0</v>
      </c>
      <c r="DJ379" s="137">
        <f t="shared" si="160"/>
        <v>0</v>
      </c>
      <c r="DK379" s="137">
        <f t="shared" si="161"/>
        <v>0</v>
      </c>
      <c r="DL379" s="173">
        <f t="shared" si="171"/>
        <v>0</v>
      </c>
      <c r="DM379" s="140"/>
      <c r="DN379" s="220"/>
      <c r="DO379" s="220"/>
      <c r="DP379" s="220"/>
      <c r="DQ379" s="140"/>
      <c r="DR379" s="141"/>
      <c r="DS379" s="142"/>
      <c r="DT379" s="146"/>
      <c r="DU379" s="142"/>
      <c r="DV379" s="144"/>
      <c r="DW379" s="145"/>
      <c r="DX379" s="142"/>
      <c r="DY379" s="144"/>
      <c r="EA379" s="172"/>
      <c r="EB379" s="137"/>
      <c r="EC379" s="137"/>
      <c r="ED379" s="512"/>
      <c r="EE379" s="513"/>
      <c r="EG379" s="495"/>
      <c r="EH379" s="76"/>
      <c r="EI379" s="466"/>
      <c r="EJ379" s="76"/>
      <c r="EK379" s="500"/>
      <c r="EL379" s="81"/>
      <c r="EM379" s="76"/>
      <c r="EN379" s="76"/>
      <c r="EO379" s="76"/>
      <c r="EP379" s="496"/>
      <c r="EQ379" s="81"/>
      <c r="ER379" s="76"/>
      <c r="ES379" s="76"/>
      <c r="ET379" s="76"/>
      <c r="EU379" s="496"/>
    </row>
    <row r="380" spans="1:151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70"/>
        <v>0</v>
      </c>
      <c r="O380" s="366"/>
      <c r="P380" s="174"/>
      <c r="Q380" s="174"/>
      <c r="R380" s="174"/>
      <c r="S380" s="174"/>
      <c r="T380" s="367">
        <f t="shared" si="162"/>
        <v>0</v>
      </c>
      <c r="U380" s="172"/>
      <c r="V380" s="137"/>
      <c r="W380" s="137"/>
      <c r="X380" s="137"/>
      <c r="Y380" s="137">
        <v>32000</v>
      </c>
      <c r="Z380" s="138">
        <f t="shared" si="165"/>
        <v>32000</v>
      </c>
      <c r="AA380" s="160"/>
      <c r="AB380" s="146"/>
      <c r="AC380" s="146"/>
      <c r="AD380" s="146"/>
      <c r="AE380" s="146"/>
      <c r="AF380" s="138">
        <f t="shared" si="166"/>
        <v>0</v>
      </c>
      <c r="AG380" s="160"/>
      <c r="AH380" s="146"/>
      <c r="AI380" s="146"/>
      <c r="AJ380" s="146"/>
      <c r="AK380" s="146"/>
      <c r="AL380" s="138">
        <f t="shared" si="144"/>
        <v>0</v>
      </c>
      <c r="AM380" s="160"/>
      <c r="AN380" s="146"/>
      <c r="AO380" s="146"/>
      <c r="AP380" s="146"/>
      <c r="AQ380" s="146"/>
      <c r="AR380" s="138">
        <f t="shared" si="145"/>
        <v>0</v>
      </c>
      <c r="AS380" s="205"/>
      <c r="AT380" s="146"/>
      <c r="AU380" s="146"/>
      <c r="AV380" s="146"/>
      <c r="AW380" s="146"/>
      <c r="AX380" s="138">
        <f t="shared" si="163"/>
        <v>0</v>
      </c>
      <c r="AY380" s="160"/>
      <c r="AZ380" s="146"/>
      <c r="BA380" s="146"/>
      <c r="BB380" s="146"/>
      <c r="BC380" s="146"/>
      <c r="BD380" s="138">
        <f t="shared" si="146"/>
        <v>0</v>
      </c>
      <c r="BE380" s="160"/>
      <c r="BF380" s="146"/>
      <c r="BG380" s="146"/>
      <c r="BH380" s="146"/>
      <c r="BI380" s="146"/>
      <c r="BJ380" s="138">
        <f t="shared" si="167"/>
        <v>0</v>
      </c>
      <c r="BK380" s="160"/>
      <c r="BL380" s="146"/>
      <c r="BM380" s="146"/>
      <c r="BN380" s="146"/>
      <c r="BO380" s="146"/>
      <c r="BP380" s="138">
        <f t="shared" si="147"/>
        <v>0</v>
      </c>
      <c r="BQ380" s="160"/>
      <c r="BR380" s="146"/>
      <c r="BS380" s="146"/>
      <c r="BT380" s="146"/>
      <c r="BU380" s="146"/>
      <c r="BV380" s="138">
        <f t="shared" si="168"/>
        <v>0</v>
      </c>
      <c r="BW380" s="160"/>
      <c r="BX380" s="146"/>
      <c r="BY380" s="146"/>
      <c r="BZ380" s="146"/>
      <c r="CA380" s="146"/>
      <c r="CB380" s="138">
        <f t="shared" si="148"/>
        <v>0</v>
      </c>
      <c r="CC380" s="160"/>
      <c r="CD380" s="146"/>
      <c r="CE380" s="146"/>
      <c r="CF380" s="146"/>
      <c r="CG380" s="146"/>
      <c r="CH380" s="138">
        <f t="shared" si="164"/>
        <v>0</v>
      </c>
      <c r="CI380" s="160"/>
      <c r="CJ380" s="146"/>
      <c r="CK380" s="146"/>
      <c r="CL380" s="146"/>
      <c r="CM380" s="146"/>
      <c r="CN380" s="138">
        <f t="shared" si="149"/>
        <v>0</v>
      </c>
      <c r="CO380" s="172"/>
      <c r="CP380" s="137"/>
      <c r="CQ380" s="137"/>
      <c r="CR380" s="137"/>
      <c r="CS380" s="137"/>
      <c r="CT380" s="138">
        <f t="shared" si="169"/>
        <v>0</v>
      </c>
      <c r="CU380" s="160"/>
      <c r="CV380" s="146"/>
      <c r="CW380" s="146"/>
      <c r="CX380" s="146"/>
      <c r="CY380" s="146"/>
      <c r="CZ380" s="138">
        <f t="shared" si="150"/>
        <v>0</v>
      </c>
      <c r="DA380" s="172">
        <f t="shared" si="151"/>
        <v>0</v>
      </c>
      <c r="DB380" s="137">
        <f t="shared" si="152"/>
        <v>0</v>
      </c>
      <c r="DC380" s="137">
        <f t="shared" si="153"/>
        <v>0</v>
      </c>
      <c r="DD380" s="137">
        <f t="shared" si="154"/>
        <v>0</v>
      </c>
      <c r="DE380" s="137">
        <f t="shared" si="155"/>
        <v>32000</v>
      </c>
      <c r="DF380" s="173">
        <f t="shared" si="156"/>
        <v>32000</v>
      </c>
      <c r="DG380" s="172">
        <f t="shared" si="157"/>
        <v>0</v>
      </c>
      <c r="DH380" s="137">
        <f t="shared" si="158"/>
        <v>0</v>
      </c>
      <c r="DI380" s="137">
        <f t="shared" si="159"/>
        <v>0</v>
      </c>
      <c r="DJ380" s="137">
        <f t="shared" si="160"/>
        <v>0</v>
      </c>
      <c r="DK380" s="137">
        <f t="shared" si="161"/>
        <v>0</v>
      </c>
      <c r="DL380" s="173">
        <f t="shared" si="171"/>
        <v>0</v>
      </c>
      <c r="DM380" s="140"/>
      <c r="DN380" s="220"/>
      <c r="DO380" s="220"/>
      <c r="DP380" s="220"/>
      <c r="DQ380" s="140"/>
      <c r="DR380" s="141"/>
      <c r="DS380" s="142"/>
      <c r="DT380" s="146"/>
      <c r="DU380" s="142"/>
      <c r="DV380" s="144"/>
      <c r="DW380" s="145"/>
      <c r="DX380" s="142"/>
      <c r="DY380" s="144"/>
      <c r="EA380" s="172"/>
      <c r="EB380" s="137"/>
      <c r="EC380" s="137"/>
      <c r="ED380" s="512"/>
      <c r="EE380" s="513"/>
      <c r="EG380" s="495"/>
      <c r="EH380" s="76"/>
      <c r="EI380" s="466"/>
      <c r="EJ380" s="76"/>
      <c r="EK380" s="500"/>
      <c r="EL380" s="81"/>
      <c r="EM380" s="76"/>
      <c r="EN380" s="76"/>
      <c r="EO380" s="76"/>
      <c r="EP380" s="496"/>
      <c r="EQ380" s="81"/>
      <c r="ER380" s="76"/>
      <c r="ES380" s="76"/>
      <c r="ET380" s="76"/>
      <c r="EU380" s="496"/>
    </row>
    <row r="381" spans="1:151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70"/>
        <v>0</v>
      </c>
      <c r="O381" s="366"/>
      <c r="P381" s="174"/>
      <c r="Q381" s="174"/>
      <c r="R381" s="174"/>
      <c r="S381" s="174"/>
      <c r="T381" s="367">
        <f t="shared" si="162"/>
        <v>0</v>
      </c>
      <c r="U381" s="172"/>
      <c r="V381" s="137"/>
      <c r="W381" s="137"/>
      <c r="X381" s="137"/>
      <c r="Y381" s="137">
        <v>80000</v>
      </c>
      <c r="Z381" s="138">
        <f t="shared" si="165"/>
        <v>80000</v>
      </c>
      <c r="AA381" s="160"/>
      <c r="AB381" s="146"/>
      <c r="AC381" s="146"/>
      <c r="AD381" s="146"/>
      <c r="AE381" s="146"/>
      <c r="AF381" s="138">
        <f t="shared" si="166"/>
        <v>0</v>
      </c>
      <c r="AG381" s="160"/>
      <c r="AH381" s="146"/>
      <c r="AI381" s="146"/>
      <c r="AJ381" s="146"/>
      <c r="AK381" s="146"/>
      <c r="AL381" s="138">
        <f t="shared" si="144"/>
        <v>0</v>
      </c>
      <c r="AM381" s="160"/>
      <c r="AN381" s="146"/>
      <c r="AO381" s="146"/>
      <c r="AP381" s="146"/>
      <c r="AQ381" s="146"/>
      <c r="AR381" s="138">
        <f t="shared" si="145"/>
        <v>0</v>
      </c>
      <c r="AS381" s="205"/>
      <c r="AT381" s="146"/>
      <c r="AU381" s="146"/>
      <c r="AV381" s="146"/>
      <c r="AW381" s="146"/>
      <c r="AX381" s="138">
        <f t="shared" si="163"/>
        <v>0</v>
      </c>
      <c r="AY381" s="160"/>
      <c r="AZ381" s="146"/>
      <c r="BA381" s="146"/>
      <c r="BB381" s="146"/>
      <c r="BC381" s="146"/>
      <c r="BD381" s="138">
        <f t="shared" si="146"/>
        <v>0</v>
      </c>
      <c r="BE381" s="160"/>
      <c r="BF381" s="146"/>
      <c r="BG381" s="146"/>
      <c r="BH381" s="146"/>
      <c r="BI381" s="146"/>
      <c r="BJ381" s="138">
        <f t="shared" si="167"/>
        <v>0</v>
      </c>
      <c r="BK381" s="160"/>
      <c r="BL381" s="146"/>
      <c r="BM381" s="146"/>
      <c r="BN381" s="146"/>
      <c r="BO381" s="146"/>
      <c r="BP381" s="138">
        <f t="shared" si="147"/>
        <v>0</v>
      </c>
      <c r="BQ381" s="160"/>
      <c r="BR381" s="146"/>
      <c r="BS381" s="146"/>
      <c r="BT381" s="146"/>
      <c r="BU381" s="146"/>
      <c r="BV381" s="138">
        <f t="shared" si="168"/>
        <v>0</v>
      </c>
      <c r="BW381" s="160"/>
      <c r="BX381" s="146"/>
      <c r="BY381" s="146"/>
      <c r="BZ381" s="146"/>
      <c r="CA381" s="146"/>
      <c r="CB381" s="138">
        <f t="shared" si="148"/>
        <v>0</v>
      </c>
      <c r="CC381" s="160"/>
      <c r="CD381" s="146"/>
      <c r="CE381" s="146"/>
      <c r="CF381" s="146"/>
      <c r="CG381" s="146"/>
      <c r="CH381" s="138">
        <f t="shared" si="164"/>
        <v>0</v>
      </c>
      <c r="CI381" s="160"/>
      <c r="CJ381" s="146"/>
      <c r="CK381" s="146"/>
      <c r="CL381" s="146"/>
      <c r="CM381" s="146"/>
      <c r="CN381" s="138">
        <f t="shared" si="149"/>
        <v>0</v>
      </c>
      <c r="CO381" s="172"/>
      <c r="CP381" s="137"/>
      <c r="CQ381" s="137"/>
      <c r="CR381" s="137"/>
      <c r="CS381" s="137"/>
      <c r="CT381" s="138">
        <f t="shared" si="169"/>
        <v>0</v>
      </c>
      <c r="CU381" s="160"/>
      <c r="CV381" s="146"/>
      <c r="CW381" s="146"/>
      <c r="CX381" s="146"/>
      <c r="CY381" s="146"/>
      <c r="CZ381" s="138">
        <f t="shared" si="150"/>
        <v>0</v>
      </c>
      <c r="DA381" s="172">
        <f t="shared" si="151"/>
        <v>0</v>
      </c>
      <c r="DB381" s="137">
        <f t="shared" si="152"/>
        <v>0</v>
      </c>
      <c r="DC381" s="137">
        <f t="shared" si="153"/>
        <v>0</v>
      </c>
      <c r="DD381" s="137">
        <f t="shared" si="154"/>
        <v>0</v>
      </c>
      <c r="DE381" s="137">
        <f t="shared" si="155"/>
        <v>80000</v>
      </c>
      <c r="DF381" s="173">
        <f t="shared" si="156"/>
        <v>80000</v>
      </c>
      <c r="DG381" s="172">
        <f t="shared" si="157"/>
        <v>0</v>
      </c>
      <c r="DH381" s="137">
        <f t="shared" si="158"/>
        <v>0</v>
      </c>
      <c r="DI381" s="137">
        <f t="shared" si="159"/>
        <v>0</v>
      </c>
      <c r="DJ381" s="137">
        <f t="shared" si="160"/>
        <v>0</v>
      </c>
      <c r="DK381" s="137">
        <f t="shared" si="161"/>
        <v>0</v>
      </c>
      <c r="DL381" s="173">
        <f t="shared" si="171"/>
        <v>0</v>
      </c>
      <c r="DM381" s="140"/>
      <c r="DN381" s="220"/>
      <c r="DO381" s="220"/>
      <c r="DP381" s="220"/>
      <c r="DQ381" s="140"/>
      <c r="DR381" s="141"/>
      <c r="DS381" s="142"/>
      <c r="DT381" s="146"/>
      <c r="DU381" s="142"/>
      <c r="DV381" s="144"/>
      <c r="DW381" s="145"/>
      <c r="DX381" s="142"/>
      <c r="DY381" s="144"/>
      <c r="EA381" s="172"/>
      <c r="EB381" s="137"/>
      <c r="EC381" s="137"/>
      <c r="ED381" s="512"/>
      <c r="EE381" s="513"/>
      <c r="EG381" s="495"/>
      <c r="EH381" s="76"/>
      <c r="EI381" s="466"/>
      <c r="EJ381" s="76"/>
      <c r="EK381" s="500"/>
      <c r="EL381" s="81"/>
      <c r="EM381" s="76"/>
      <c r="EN381" s="76"/>
      <c r="EO381" s="76"/>
      <c r="EP381" s="496"/>
      <c r="EQ381" s="81"/>
      <c r="ER381" s="76"/>
      <c r="ES381" s="76"/>
      <c r="ET381" s="76"/>
      <c r="EU381" s="496"/>
    </row>
    <row r="382" spans="1:151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4551</v>
      </c>
      <c r="I382" s="366"/>
      <c r="J382" s="174"/>
      <c r="K382" s="174"/>
      <c r="L382" s="174"/>
      <c r="M382" s="174"/>
      <c r="N382" s="367">
        <f t="shared" si="170"/>
        <v>0</v>
      </c>
      <c r="O382" s="366"/>
      <c r="P382" s="174"/>
      <c r="Q382" s="174"/>
      <c r="R382" s="174"/>
      <c r="S382" s="174"/>
      <c r="T382" s="367">
        <f t="shared" si="162"/>
        <v>0</v>
      </c>
      <c r="U382" s="172"/>
      <c r="V382" s="137"/>
      <c r="W382" s="137"/>
      <c r="X382" s="137"/>
      <c r="Y382" s="137"/>
      <c r="Z382" s="138">
        <f t="shared" si="165"/>
        <v>0</v>
      </c>
      <c r="AA382" s="160"/>
      <c r="AB382" s="146"/>
      <c r="AC382" s="146"/>
      <c r="AD382" s="146"/>
      <c r="AE382" s="146"/>
      <c r="AF382" s="138">
        <f t="shared" si="166"/>
        <v>0</v>
      </c>
      <c r="AG382" s="160"/>
      <c r="AH382" s="146"/>
      <c r="AI382" s="146"/>
      <c r="AJ382" s="146"/>
      <c r="AK382" s="146"/>
      <c r="AL382" s="138">
        <f t="shared" si="144"/>
        <v>0</v>
      </c>
      <c r="AM382" s="160"/>
      <c r="AN382" s="146"/>
      <c r="AO382" s="146"/>
      <c r="AP382" s="146"/>
      <c r="AQ382" s="146"/>
      <c r="AR382" s="138">
        <f t="shared" si="145"/>
        <v>0</v>
      </c>
      <c r="AS382" s="205"/>
      <c r="AT382" s="146"/>
      <c r="AU382" s="146"/>
      <c r="AV382" s="146"/>
      <c r="AW382" s="146"/>
      <c r="AX382" s="138">
        <f t="shared" si="163"/>
        <v>0</v>
      </c>
      <c r="AY382" s="160"/>
      <c r="AZ382" s="146"/>
      <c r="BA382" s="146"/>
      <c r="BB382" s="146"/>
      <c r="BC382" s="146"/>
      <c r="BD382" s="138">
        <f t="shared" si="146"/>
        <v>0</v>
      </c>
      <c r="BE382" s="444"/>
      <c r="BF382" s="445"/>
      <c r="BG382" s="445"/>
      <c r="BH382" s="445"/>
      <c r="BI382" s="447">
        <v>60000</v>
      </c>
      <c r="BJ382" s="446">
        <f t="shared" si="167"/>
        <v>60000</v>
      </c>
      <c r="BK382" s="444"/>
      <c r="BL382" s="445"/>
      <c r="BM382" s="445"/>
      <c r="BN382" s="445"/>
      <c r="BO382" s="445"/>
      <c r="BP382" s="446">
        <f t="shared" si="147"/>
        <v>0</v>
      </c>
      <c r="BQ382" s="160"/>
      <c r="BR382" s="146"/>
      <c r="BS382" s="146"/>
      <c r="BT382" s="146"/>
      <c r="BU382" s="441">
        <v>480000</v>
      </c>
      <c r="BV382" s="138">
        <f t="shared" si="168"/>
        <v>480000</v>
      </c>
      <c r="BW382" s="160"/>
      <c r="BX382" s="146"/>
      <c r="BY382" s="146"/>
      <c r="BZ382" s="146"/>
      <c r="CA382" s="146"/>
      <c r="CB382" s="138">
        <f t="shared" si="148"/>
        <v>0</v>
      </c>
      <c r="CC382" s="160"/>
      <c r="CD382" s="146"/>
      <c r="CE382" s="146"/>
      <c r="CF382" s="146"/>
      <c r="CG382" s="146"/>
      <c r="CH382" s="138">
        <f t="shared" si="164"/>
        <v>0</v>
      </c>
      <c r="CI382" s="160"/>
      <c r="CJ382" s="146"/>
      <c r="CK382" s="146"/>
      <c r="CL382" s="146"/>
      <c r="CM382" s="146"/>
      <c r="CN382" s="138">
        <f t="shared" si="149"/>
        <v>0</v>
      </c>
      <c r="CO382" s="172"/>
      <c r="CP382" s="137"/>
      <c r="CQ382" s="137"/>
      <c r="CR382" s="137"/>
      <c r="CS382" s="137"/>
      <c r="CT382" s="138">
        <f t="shared" si="169"/>
        <v>0</v>
      </c>
      <c r="CU382" s="160"/>
      <c r="CV382" s="146"/>
      <c r="CW382" s="146"/>
      <c r="CX382" s="146"/>
      <c r="CY382" s="146"/>
      <c r="CZ382" s="138">
        <f t="shared" si="150"/>
        <v>0</v>
      </c>
      <c r="DA382" s="172">
        <f t="shared" si="151"/>
        <v>0</v>
      </c>
      <c r="DB382" s="137">
        <f t="shared" si="152"/>
        <v>0</v>
      </c>
      <c r="DC382" s="137">
        <f t="shared" si="153"/>
        <v>0</v>
      </c>
      <c r="DD382" s="137">
        <f t="shared" si="154"/>
        <v>0</v>
      </c>
      <c r="DE382" s="137">
        <f t="shared" si="155"/>
        <v>540000</v>
      </c>
      <c r="DF382" s="173">
        <f t="shared" si="156"/>
        <v>540000</v>
      </c>
      <c r="DG382" s="172">
        <f t="shared" si="157"/>
        <v>0</v>
      </c>
      <c r="DH382" s="137">
        <f t="shared" si="158"/>
        <v>0</v>
      </c>
      <c r="DI382" s="137">
        <f t="shared" si="159"/>
        <v>0</v>
      </c>
      <c r="DJ382" s="137">
        <f t="shared" si="160"/>
        <v>0</v>
      </c>
      <c r="DK382" s="137">
        <f t="shared" si="161"/>
        <v>0</v>
      </c>
      <c r="DL382" s="173">
        <f t="shared" si="171"/>
        <v>0</v>
      </c>
      <c r="DM382" s="140"/>
      <c r="DN382" s="220"/>
      <c r="DO382" s="220"/>
      <c r="DP382" s="220"/>
      <c r="DQ382" s="140"/>
      <c r="DR382" s="141"/>
      <c r="DS382" s="142"/>
      <c r="DT382" s="146"/>
      <c r="DU382" s="142"/>
      <c r="DV382" s="144"/>
      <c r="DW382" s="145"/>
      <c r="DX382" s="142"/>
      <c r="DY382" s="144"/>
      <c r="EA382" s="172"/>
      <c r="EB382" s="137"/>
      <c r="EC382" s="137"/>
      <c r="ED382" s="512"/>
      <c r="EE382" s="513"/>
      <c r="EG382" s="495"/>
      <c r="EH382" s="76"/>
      <c r="EI382" s="466"/>
      <c r="EJ382" s="76"/>
      <c r="EK382" s="500"/>
      <c r="EL382" s="81"/>
      <c r="EM382" s="76"/>
      <c r="EN382" s="76"/>
      <c r="EO382" s="76"/>
      <c r="EP382" s="496"/>
      <c r="EQ382" s="81"/>
      <c r="ER382" s="76"/>
      <c r="ES382" s="76"/>
      <c r="ET382" s="76"/>
      <c r="EU382" s="496"/>
    </row>
    <row r="383" spans="1:151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70"/>
        <v>122850</v>
      </c>
      <c r="O383" s="366"/>
      <c r="P383" s="174"/>
      <c r="Q383" s="174"/>
      <c r="R383" s="174"/>
      <c r="S383" s="174"/>
      <c r="T383" s="367">
        <f t="shared" si="162"/>
        <v>0</v>
      </c>
      <c r="U383" s="172"/>
      <c r="V383" s="137"/>
      <c r="W383" s="137"/>
      <c r="X383" s="137"/>
      <c r="Y383" s="137"/>
      <c r="Z383" s="138">
        <f t="shared" si="165"/>
        <v>0</v>
      </c>
      <c r="AA383" s="160"/>
      <c r="AB383" s="146"/>
      <c r="AC383" s="146"/>
      <c r="AD383" s="146"/>
      <c r="AE383" s="146"/>
      <c r="AF383" s="138">
        <f t="shared" si="166"/>
        <v>0</v>
      </c>
      <c r="AG383" s="160"/>
      <c r="AH383" s="146"/>
      <c r="AI383" s="146"/>
      <c r="AJ383" s="146"/>
      <c r="AK383" s="146">
        <v>584000</v>
      </c>
      <c r="AL383" s="138">
        <f t="shared" si="144"/>
        <v>584000</v>
      </c>
      <c r="AM383" s="160"/>
      <c r="AN383" s="146"/>
      <c r="AO383" s="146"/>
      <c r="AP383" s="146"/>
      <c r="AQ383" s="146"/>
      <c r="AR383" s="138">
        <f t="shared" si="145"/>
        <v>0</v>
      </c>
      <c r="AS383" s="205"/>
      <c r="AT383" s="146"/>
      <c r="AU383" s="146"/>
      <c r="AV383" s="146"/>
      <c r="AW383" s="146">
        <v>92000</v>
      </c>
      <c r="AX383" s="138">
        <f t="shared" si="163"/>
        <v>92000</v>
      </c>
      <c r="AY383" s="160"/>
      <c r="AZ383" s="146"/>
      <c r="BA383" s="146"/>
      <c r="BB383" s="146"/>
      <c r="BC383" s="146"/>
      <c r="BD383" s="138">
        <f t="shared" si="146"/>
        <v>0</v>
      </c>
      <c r="BE383" s="160"/>
      <c r="BF383" s="146"/>
      <c r="BG383" s="146"/>
      <c r="BH383" s="146"/>
      <c r="BI383" s="146"/>
      <c r="BJ383" s="138">
        <f t="shared" si="167"/>
        <v>0</v>
      </c>
      <c r="BK383" s="160"/>
      <c r="BL383" s="146"/>
      <c r="BM383" s="146"/>
      <c r="BN383" s="146"/>
      <c r="BO383" s="146"/>
      <c r="BP383" s="138">
        <f t="shared" si="147"/>
        <v>0</v>
      </c>
      <c r="BQ383" s="160"/>
      <c r="BR383" s="146"/>
      <c r="BS383" s="146"/>
      <c r="BT383" s="146"/>
      <c r="BU383" s="146"/>
      <c r="BV383" s="138">
        <f t="shared" si="168"/>
        <v>0</v>
      </c>
      <c r="BW383" s="160"/>
      <c r="BX383" s="146"/>
      <c r="BY383" s="146"/>
      <c r="BZ383" s="146"/>
      <c r="CA383" s="146"/>
      <c r="CB383" s="138">
        <f t="shared" si="148"/>
        <v>0</v>
      </c>
      <c r="CC383" s="160"/>
      <c r="CD383" s="146"/>
      <c r="CE383" s="146"/>
      <c r="CF383" s="146"/>
      <c r="CG383" s="146"/>
      <c r="CH383" s="138">
        <f t="shared" si="164"/>
        <v>0</v>
      </c>
      <c r="CI383" s="160"/>
      <c r="CJ383" s="146"/>
      <c r="CK383" s="146"/>
      <c r="CL383" s="146"/>
      <c r="CM383" s="146"/>
      <c r="CN383" s="138">
        <f t="shared" si="149"/>
        <v>0</v>
      </c>
      <c r="CO383" s="172"/>
      <c r="CP383" s="137"/>
      <c r="CQ383" s="137"/>
      <c r="CR383" s="137"/>
      <c r="CS383" s="137"/>
      <c r="CT383" s="138">
        <f t="shared" si="169"/>
        <v>0</v>
      </c>
      <c r="CU383" s="160"/>
      <c r="CV383" s="146"/>
      <c r="CW383" s="146"/>
      <c r="CX383" s="146"/>
      <c r="CY383" s="146"/>
      <c r="CZ383" s="138">
        <f t="shared" si="150"/>
        <v>0</v>
      </c>
      <c r="DA383" s="172">
        <f t="shared" si="151"/>
        <v>0</v>
      </c>
      <c r="DB383" s="137">
        <f t="shared" si="152"/>
        <v>122850</v>
      </c>
      <c r="DC383" s="137">
        <f t="shared" si="153"/>
        <v>0</v>
      </c>
      <c r="DD383" s="137">
        <f t="shared" si="154"/>
        <v>0</v>
      </c>
      <c r="DE383" s="137">
        <f t="shared" si="155"/>
        <v>676000</v>
      </c>
      <c r="DF383" s="173">
        <f t="shared" si="156"/>
        <v>798850</v>
      </c>
      <c r="DG383" s="172">
        <f t="shared" si="157"/>
        <v>0</v>
      </c>
      <c r="DH383" s="137">
        <f t="shared" si="158"/>
        <v>0</v>
      </c>
      <c r="DI383" s="137">
        <f t="shared" si="159"/>
        <v>0</v>
      </c>
      <c r="DJ383" s="137">
        <f t="shared" si="160"/>
        <v>0</v>
      </c>
      <c r="DK383" s="137">
        <f t="shared" si="161"/>
        <v>0</v>
      </c>
      <c r="DL383" s="173">
        <f t="shared" si="171"/>
        <v>0</v>
      </c>
      <c r="DM383" s="140"/>
      <c r="DN383" s="220"/>
      <c r="DO383" s="220"/>
      <c r="DP383" s="220"/>
      <c r="DQ383" s="140"/>
      <c r="DR383" s="141"/>
      <c r="DS383" s="142"/>
      <c r="DT383" s="146"/>
      <c r="DU383" s="142"/>
      <c r="DV383" s="144"/>
      <c r="DW383" s="145"/>
      <c r="DX383" s="142"/>
      <c r="DY383" s="144"/>
      <c r="EA383" s="172"/>
      <c r="EB383" s="137"/>
      <c r="EC383" s="137"/>
      <c r="ED383" s="512"/>
      <c r="EE383" s="513"/>
      <c r="EG383" s="495"/>
      <c r="EH383" s="76"/>
      <c r="EI383" s="466"/>
      <c r="EJ383" s="76"/>
      <c r="EK383" s="500"/>
      <c r="EL383" s="81"/>
      <c r="EM383" s="76"/>
      <c r="EN383" s="76"/>
      <c r="EO383" s="76"/>
      <c r="EP383" s="496"/>
      <c r="EQ383" s="81"/>
      <c r="ER383" s="76"/>
      <c r="ES383" s="76"/>
      <c r="ET383" s="76"/>
      <c r="EU383" s="496"/>
    </row>
    <row r="384" spans="1:151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70"/>
        <v>99775</v>
      </c>
      <c r="O384" s="366"/>
      <c r="P384" s="174"/>
      <c r="Q384" s="174"/>
      <c r="R384" s="174"/>
      <c r="S384" s="174"/>
      <c r="T384" s="367">
        <f t="shared" si="162"/>
        <v>0</v>
      </c>
      <c r="U384" s="172"/>
      <c r="V384" s="137"/>
      <c r="W384" s="137"/>
      <c r="X384" s="137"/>
      <c r="Y384" s="137"/>
      <c r="Z384" s="138">
        <f t="shared" si="165"/>
        <v>0</v>
      </c>
      <c r="AA384" s="160"/>
      <c r="AB384" s="146"/>
      <c r="AC384" s="146"/>
      <c r="AD384" s="146"/>
      <c r="AE384" s="146"/>
      <c r="AF384" s="138">
        <f t="shared" si="166"/>
        <v>0</v>
      </c>
      <c r="AG384" s="160"/>
      <c r="AH384" s="146"/>
      <c r="AI384" s="146"/>
      <c r="AJ384" s="146"/>
      <c r="AK384" s="146">
        <v>671000</v>
      </c>
      <c r="AL384" s="138">
        <f t="shared" si="144"/>
        <v>671000</v>
      </c>
      <c r="AM384" s="160"/>
      <c r="AN384" s="146"/>
      <c r="AO384" s="146"/>
      <c r="AP384" s="146"/>
      <c r="AQ384" s="146"/>
      <c r="AR384" s="138">
        <f t="shared" si="145"/>
        <v>0</v>
      </c>
      <c r="AS384" s="205"/>
      <c r="AT384" s="146"/>
      <c r="AU384" s="146"/>
      <c r="AV384" s="146"/>
      <c r="AW384" s="146">
        <v>113000</v>
      </c>
      <c r="AX384" s="138">
        <f t="shared" si="163"/>
        <v>113000</v>
      </c>
      <c r="AY384" s="160"/>
      <c r="AZ384" s="146"/>
      <c r="BA384" s="146"/>
      <c r="BB384" s="146"/>
      <c r="BC384" s="146"/>
      <c r="BD384" s="138">
        <f t="shared" si="146"/>
        <v>0</v>
      </c>
      <c r="BE384" s="160"/>
      <c r="BF384" s="146"/>
      <c r="BG384" s="146"/>
      <c r="BH384" s="146"/>
      <c r="BI384" s="146"/>
      <c r="BJ384" s="138">
        <f t="shared" si="167"/>
        <v>0</v>
      </c>
      <c r="BK384" s="160"/>
      <c r="BL384" s="146"/>
      <c r="BM384" s="146"/>
      <c r="BN384" s="146"/>
      <c r="BO384" s="146"/>
      <c r="BP384" s="138">
        <f t="shared" si="147"/>
        <v>0</v>
      </c>
      <c r="BQ384" s="160"/>
      <c r="BR384" s="146"/>
      <c r="BS384" s="146"/>
      <c r="BT384" s="146"/>
      <c r="BU384" s="146"/>
      <c r="BV384" s="138">
        <f t="shared" si="168"/>
        <v>0</v>
      </c>
      <c r="BW384" s="160"/>
      <c r="BX384" s="146"/>
      <c r="BY384" s="146"/>
      <c r="BZ384" s="146"/>
      <c r="CA384" s="146"/>
      <c r="CB384" s="138">
        <f t="shared" si="148"/>
        <v>0</v>
      </c>
      <c r="CC384" s="160"/>
      <c r="CD384" s="146"/>
      <c r="CE384" s="146"/>
      <c r="CF384" s="146"/>
      <c r="CG384" s="146"/>
      <c r="CH384" s="138">
        <f t="shared" si="164"/>
        <v>0</v>
      </c>
      <c r="CI384" s="160"/>
      <c r="CJ384" s="146"/>
      <c r="CK384" s="146"/>
      <c r="CL384" s="146"/>
      <c r="CM384" s="146"/>
      <c r="CN384" s="138">
        <f t="shared" si="149"/>
        <v>0</v>
      </c>
      <c r="CO384" s="172"/>
      <c r="CP384" s="137"/>
      <c r="CQ384" s="137"/>
      <c r="CR384" s="137"/>
      <c r="CS384" s="137"/>
      <c r="CT384" s="138">
        <f t="shared" si="169"/>
        <v>0</v>
      </c>
      <c r="CU384" s="160"/>
      <c r="CV384" s="146"/>
      <c r="CW384" s="146"/>
      <c r="CX384" s="146"/>
      <c r="CY384" s="146"/>
      <c r="CZ384" s="138">
        <f t="shared" si="150"/>
        <v>0</v>
      </c>
      <c r="DA384" s="172">
        <f t="shared" si="151"/>
        <v>0</v>
      </c>
      <c r="DB384" s="137">
        <f t="shared" si="152"/>
        <v>99775</v>
      </c>
      <c r="DC384" s="137">
        <f t="shared" si="153"/>
        <v>0</v>
      </c>
      <c r="DD384" s="137">
        <f t="shared" si="154"/>
        <v>0</v>
      </c>
      <c r="DE384" s="137">
        <f t="shared" si="155"/>
        <v>784000</v>
      </c>
      <c r="DF384" s="173">
        <f t="shared" si="156"/>
        <v>883775</v>
      </c>
      <c r="DG384" s="172">
        <f t="shared" si="157"/>
        <v>0</v>
      </c>
      <c r="DH384" s="137">
        <f t="shared" si="158"/>
        <v>0</v>
      </c>
      <c r="DI384" s="137">
        <f t="shared" si="159"/>
        <v>0</v>
      </c>
      <c r="DJ384" s="137">
        <f t="shared" si="160"/>
        <v>0</v>
      </c>
      <c r="DK384" s="137">
        <f t="shared" si="161"/>
        <v>0</v>
      </c>
      <c r="DL384" s="173">
        <f t="shared" si="171"/>
        <v>0</v>
      </c>
      <c r="DM384" s="140"/>
      <c r="DN384" s="220"/>
      <c r="DO384" s="220"/>
      <c r="DP384" s="220"/>
      <c r="DQ384" s="140"/>
      <c r="DR384" s="141"/>
      <c r="DS384" s="142"/>
      <c r="DT384" s="146"/>
      <c r="DU384" s="142"/>
      <c r="DV384" s="144"/>
      <c r="DW384" s="145"/>
      <c r="DX384" s="142"/>
      <c r="DY384" s="144"/>
      <c r="EA384" s="172"/>
      <c r="EB384" s="137"/>
      <c r="EC384" s="137"/>
      <c r="ED384" s="512"/>
      <c r="EE384" s="513"/>
      <c r="EG384" s="495"/>
      <c r="EH384" s="76"/>
      <c r="EI384" s="466"/>
      <c r="EJ384" s="76"/>
      <c r="EK384" s="500"/>
      <c r="EL384" s="81"/>
      <c r="EM384" s="76"/>
      <c r="EN384" s="76"/>
      <c r="EO384" s="76"/>
      <c r="EP384" s="496"/>
      <c r="EQ384" s="81"/>
      <c r="ER384" s="76"/>
      <c r="ES384" s="76"/>
      <c r="ET384" s="76"/>
      <c r="EU384" s="496"/>
    </row>
    <row r="385" spans="1:151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4434</v>
      </c>
      <c r="I385" s="366"/>
      <c r="J385" s="174">
        <v>22425</v>
      </c>
      <c r="K385" s="174"/>
      <c r="L385" s="174"/>
      <c r="M385" s="174"/>
      <c r="N385" s="367">
        <f t="shared" si="170"/>
        <v>22425</v>
      </c>
      <c r="O385" s="366"/>
      <c r="P385" s="174"/>
      <c r="Q385" s="174"/>
      <c r="R385" s="174"/>
      <c r="S385" s="174"/>
      <c r="T385" s="367">
        <f t="shared" si="162"/>
        <v>0</v>
      </c>
      <c r="U385" s="172"/>
      <c r="V385" s="137"/>
      <c r="W385" s="137"/>
      <c r="X385" s="137"/>
      <c r="Y385" s="137"/>
      <c r="Z385" s="138">
        <f t="shared" si="165"/>
        <v>0</v>
      </c>
      <c r="AA385" s="160"/>
      <c r="AB385" s="146"/>
      <c r="AC385" s="146"/>
      <c r="AD385" s="146"/>
      <c r="AE385" s="146"/>
      <c r="AF385" s="138">
        <f t="shared" si="166"/>
        <v>0</v>
      </c>
      <c r="AG385" s="160"/>
      <c r="AH385" s="146"/>
      <c r="AI385" s="146"/>
      <c r="AJ385" s="146"/>
      <c r="AK385" s="146"/>
      <c r="AL385" s="138">
        <f t="shared" si="144"/>
        <v>0</v>
      </c>
      <c r="AM385" s="160"/>
      <c r="AN385" s="146"/>
      <c r="AO385" s="146"/>
      <c r="AP385" s="146"/>
      <c r="AQ385" s="146"/>
      <c r="AR385" s="138">
        <f t="shared" si="145"/>
        <v>0</v>
      </c>
      <c r="AS385" s="205"/>
      <c r="AT385" s="146"/>
      <c r="AU385" s="146"/>
      <c r="AV385" s="146"/>
      <c r="AW385" s="146">
        <v>40000</v>
      </c>
      <c r="AX385" s="138">
        <f t="shared" si="163"/>
        <v>40000</v>
      </c>
      <c r="AY385" s="160"/>
      <c r="AZ385" s="146"/>
      <c r="BA385" s="146"/>
      <c r="BB385" s="146"/>
      <c r="BC385" s="146"/>
      <c r="BD385" s="138">
        <f t="shared" si="146"/>
        <v>0</v>
      </c>
      <c r="BE385" s="160"/>
      <c r="BF385" s="146"/>
      <c r="BG385" s="146"/>
      <c r="BH385" s="146"/>
      <c r="BI385" s="146"/>
      <c r="BJ385" s="138">
        <f t="shared" si="167"/>
        <v>0</v>
      </c>
      <c r="BK385" s="160"/>
      <c r="BL385" s="146"/>
      <c r="BM385" s="146"/>
      <c r="BN385" s="146"/>
      <c r="BO385" s="146"/>
      <c r="BP385" s="138">
        <f t="shared" si="147"/>
        <v>0</v>
      </c>
      <c r="BQ385" s="160"/>
      <c r="BR385" s="146"/>
      <c r="BS385" s="146"/>
      <c r="BT385" s="146"/>
      <c r="BU385" s="146"/>
      <c r="BV385" s="138">
        <f t="shared" si="168"/>
        <v>0</v>
      </c>
      <c r="BW385" s="160"/>
      <c r="BX385" s="146"/>
      <c r="BY385" s="146"/>
      <c r="BZ385" s="146"/>
      <c r="CA385" s="146"/>
      <c r="CB385" s="138">
        <f t="shared" si="148"/>
        <v>0</v>
      </c>
      <c r="CC385" s="160"/>
      <c r="CD385" s="146"/>
      <c r="CE385" s="146"/>
      <c r="CF385" s="146"/>
      <c r="CG385" s="146"/>
      <c r="CH385" s="138">
        <f t="shared" si="164"/>
        <v>0</v>
      </c>
      <c r="CI385" s="160"/>
      <c r="CJ385" s="146"/>
      <c r="CK385" s="146"/>
      <c r="CL385" s="146"/>
      <c r="CM385" s="146"/>
      <c r="CN385" s="138">
        <f t="shared" si="149"/>
        <v>0</v>
      </c>
      <c r="CO385" s="172"/>
      <c r="CP385" s="137"/>
      <c r="CQ385" s="137"/>
      <c r="CR385" s="137"/>
      <c r="CS385" s="137"/>
      <c r="CT385" s="138">
        <f t="shared" si="169"/>
        <v>0</v>
      </c>
      <c r="CU385" s="160"/>
      <c r="CV385" s="146"/>
      <c r="CW385" s="146"/>
      <c r="CX385" s="146"/>
      <c r="CY385" s="146"/>
      <c r="CZ385" s="138">
        <f t="shared" si="150"/>
        <v>0</v>
      </c>
      <c r="DA385" s="172">
        <f t="shared" si="151"/>
        <v>0</v>
      </c>
      <c r="DB385" s="137">
        <f t="shared" si="152"/>
        <v>22425</v>
      </c>
      <c r="DC385" s="137">
        <f t="shared" si="153"/>
        <v>0</v>
      </c>
      <c r="DD385" s="137">
        <f t="shared" si="154"/>
        <v>0</v>
      </c>
      <c r="DE385" s="137">
        <f t="shared" si="155"/>
        <v>40000</v>
      </c>
      <c r="DF385" s="173">
        <f t="shared" si="156"/>
        <v>62425</v>
      </c>
      <c r="DG385" s="172">
        <f t="shared" si="157"/>
        <v>0</v>
      </c>
      <c r="DH385" s="137">
        <f t="shared" si="158"/>
        <v>0</v>
      </c>
      <c r="DI385" s="137">
        <f t="shared" si="159"/>
        <v>0</v>
      </c>
      <c r="DJ385" s="137">
        <f t="shared" si="160"/>
        <v>0</v>
      </c>
      <c r="DK385" s="137">
        <f t="shared" si="161"/>
        <v>0</v>
      </c>
      <c r="DL385" s="173">
        <f t="shared" si="171"/>
        <v>0</v>
      </c>
      <c r="DM385" s="140"/>
      <c r="DN385" s="220"/>
      <c r="DO385" s="220"/>
      <c r="DP385" s="220"/>
      <c r="DQ385" s="140"/>
      <c r="DR385" s="141"/>
      <c r="DS385" s="142"/>
      <c r="DT385" s="146"/>
      <c r="DU385" s="142"/>
      <c r="DV385" s="144"/>
      <c r="DW385" s="145"/>
      <c r="DX385" s="142"/>
      <c r="DY385" s="144"/>
      <c r="EA385" s="172"/>
      <c r="EB385" s="137"/>
      <c r="EC385" s="137"/>
      <c r="ED385" s="512"/>
      <c r="EE385" s="513"/>
      <c r="EG385" s="495"/>
      <c r="EH385" s="76"/>
      <c r="EI385" s="466"/>
      <c r="EJ385" s="76"/>
      <c r="EK385" s="500"/>
      <c r="EL385" s="81"/>
      <c r="EM385" s="76"/>
      <c r="EN385" s="76"/>
      <c r="EO385" s="76"/>
      <c r="EP385" s="496"/>
      <c r="EQ385" s="81"/>
      <c r="ER385" s="76"/>
      <c r="ES385" s="76"/>
      <c r="ET385" s="76"/>
      <c r="EU385" s="496"/>
    </row>
    <row r="386" spans="1:151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4440</v>
      </c>
      <c r="I386" s="366"/>
      <c r="J386" s="174">
        <v>26325</v>
      </c>
      <c r="K386" s="174"/>
      <c r="L386" s="174"/>
      <c r="M386" s="174"/>
      <c r="N386" s="367">
        <f t="shared" si="170"/>
        <v>26325</v>
      </c>
      <c r="O386" s="366"/>
      <c r="P386" s="174"/>
      <c r="Q386" s="174"/>
      <c r="R386" s="174"/>
      <c r="S386" s="174"/>
      <c r="T386" s="367">
        <f t="shared" si="162"/>
        <v>0</v>
      </c>
      <c r="U386" s="172"/>
      <c r="V386" s="137"/>
      <c r="W386" s="137"/>
      <c r="X386" s="137"/>
      <c r="Y386" s="137"/>
      <c r="Z386" s="138">
        <f t="shared" si="165"/>
        <v>0</v>
      </c>
      <c r="AA386" s="160"/>
      <c r="AB386" s="146"/>
      <c r="AC386" s="146"/>
      <c r="AD386" s="146"/>
      <c r="AE386" s="146"/>
      <c r="AF386" s="138">
        <f t="shared" si="166"/>
        <v>0</v>
      </c>
      <c r="AG386" s="160"/>
      <c r="AH386" s="146"/>
      <c r="AI386" s="146"/>
      <c r="AJ386" s="146"/>
      <c r="AK386" s="146"/>
      <c r="AL386" s="138">
        <f t="shared" ref="AL386:AL411" si="172">SUM(AG386:AK386)</f>
        <v>0</v>
      </c>
      <c r="AM386" s="160"/>
      <c r="AN386" s="146"/>
      <c r="AO386" s="146"/>
      <c r="AP386" s="146"/>
      <c r="AQ386" s="146"/>
      <c r="AR386" s="138">
        <f t="shared" ref="AR386:AR411" si="173">SUM(AM386:AQ386)</f>
        <v>0</v>
      </c>
      <c r="AS386" s="205"/>
      <c r="AT386" s="146"/>
      <c r="AU386" s="146"/>
      <c r="AV386" s="146"/>
      <c r="AW386" s="146">
        <v>147000</v>
      </c>
      <c r="AX386" s="138">
        <f t="shared" si="163"/>
        <v>147000</v>
      </c>
      <c r="AY386" s="160"/>
      <c r="AZ386" s="146"/>
      <c r="BA386" s="146"/>
      <c r="BB386" s="146"/>
      <c r="BC386" s="146"/>
      <c r="BD386" s="138">
        <f t="shared" ref="BD386:BD411" si="174">SUM(AY386:BC386)</f>
        <v>0</v>
      </c>
      <c r="BE386" s="160"/>
      <c r="BF386" s="146"/>
      <c r="BG386" s="146"/>
      <c r="BH386" s="146"/>
      <c r="BI386" s="146"/>
      <c r="BJ386" s="138">
        <f t="shared" si="167"/>
        <v>0</v>
      </c>
      <c r="BK386" s="160"/>
      <c r="BL386" s="146"/>
      <c r="BM386" s="146"/>
      <c r="BN386" s="146"/>
      <c r="BO386" s="146"/>
      <c r="BP386" s="138">
        <f t="shared" ref="BP386:BP411" si="175">SUM(BK386:BO386)</f>
        <v>0</v>
      </c>
      <c r="BQ386" s="160"/>
      <c r="BR386" s="146"/>
      <c r="BS386" s="146"/>
      <c r="BT386" s="146"/>
      <c r="BU386" s="146"/>
      <c r="BV386" s="138">
        <f t="shared" si="168"/>
        <v>0</v>
      </c>
      <c r="BW386" s="160"/>
      <c r="BX386" s="146"/>
      <c r="BY386" s="146"/>
      <c r="BZ386" s="146"/>
      <c r="CA386" s="146"/>
      <c r="CB386" s="138">
        <f t="shared" ref="CB386:CB411" si="176">SUM(BW386:CA386)</f>
        <v>0</v>
      </c>
      <c r="CC386" s="160"/>
      <c r="CD386" s="146"/>
      <c r="CE386" s="146"/>
      <c r="CF386" s="146"/>
      <c r="CG386" s="146"/>
      <c r="CH386" s="138">
        <f t="shared" si="164"/>
        <v>0</v>
      </c>
      <c r="CI386" s="160"/>
      <c r="CJ386" s="146"/>
      <c r="CK386" s="146"/>
      <c r="CL386" s="146"/>
      <c r="CM386" s="146"/>
      <c r="CN386" s="138">
        <f t="shared" ref="CN386:CN411" si="177">SUM(CI386:CM386)</f>
        <v>0</v>
      </c>
      <c r="CO386" s="172"/>
      <c r="CP386" s="137"/>
      <c r="CQ386" s="137"/>
      <c r="CR386" s="137"/>
      <c r="CS386" s="137"/>
      <c r="CT386" s="138">
        <f t="shared" si="169"/>
        <v>0</v>
      </c>
      <c r="CU386" s="160"/>
      <c r="CV386" s="146"/>
      <c r="CW386" s="146"/>
      <c r="CX386" s="146"/>
      <c r="CY386" s="146"/>
      <c r="CZ386" s="138">
        <f t="shared" ref="CZ386:CZ411" si="178">SUM(CU386:CY386)</f>
        <v>0</v>
      </c>
      <c r="DA386" s="172">
        <f t="shared" ref="DA386:DA411" si="179">I386+U386+AG386+AS386+BE386+BQ386+CC386+CO386</f>
        <v>0</v>
      </c>
      <c r="DB386" s="137">
        <f t="shared" ref="DB386:DB411" si="180">J386+V386+AH386+AT386+BF386+BR386+CD386+CP386</f>
        <v>26325</v>
      </c>
      <c r="DC386" s="137">
        <f t="shared" ref="DC386:DC411" si="181">K386+W386+AI386+AU386+BG386+BS386+CE386+CQ386</f>
        <v>0</v>
      </c>
      <c r="DD386" s="137">
        <f t="shared" ref="DD386:DD411" si="182">L386+X386+AJ386+AV386+BH386+BT386+CF386+CR386</f>
        <v>0</v>
      </c>
      <c r="DE386" s="137">
        <f t="shared" ref="DE386:DE411" si="183">M386+Y386+AK386+AW386+BI386+BU386+CG386+CS386</f>
        <v>147000</v>
      </c>
      <c r="DF386" s="173">
        <f t="shared" ref="DF386:DF411" si="184">SUM(DA386:DE386)</f>
        <v>173325</v>
      </c>
      <c r="DG386" s="172">
        <f t="shared" ref="DG386:DG411" si="185">O386+AA386+AM386+AY386+BK386+BW386+CI386+CU386</f>
        <v>0</v>
      </c>
      <c r="DH386" s="137">
        <f t="shared" ref="DH386:DH411" si="186">P386+AB386+AN386+AZ386+BL386+BX386+CJ386+CV386</f>
        <v>0</v>
      </c>
      <c r="DI386" s="137">
        <f t="shared" ref="DI386:DI411" si="187">Q386+AC386+AO386+BA386+BM386+BY386+CK386+CW386</f>
        <v>0</v>
      </c>
      <c r="DJ386" s="137">
        <f t="shared" ref="DJ386:DJ411" si="188">R386+AD386+AP386+BB386+BN386+BZ386+CL386+CX386</f>
        <v>0</v>
      </c>
      <c r="DK386" s="137">
        <f t="shared" ref="DK386:DK411" si="189">S386+AE386+AQ386+BC386+BO386+CA386+CM386+CY386</f>
        <v>0</v>
      </c>
      <c r="DL386" s="173">
        <f t="shared" si="171"/>
        <v>0</v>
      </c>
      <c r="DM386" s="140"/>
      <c r="DN386" s="220"/>
      <c r="DO386" s="220"/>
      <c r="DP386" s="220"/>
      <c r="DQ386" s="140"/>
      <c r="DR386" s="141"/>
      <c r="DS386" s="142"/>
      <c r="DT386" s="146"/>
      <c r="DU386" s="142"/>
      <c r="DV386" s="144"/>
      <c r="DW386" s="145"/>
      <c r="DX386" s="142"/>
      <c r="DY386" s="144"/>
      <c r="EA386" s="172"/>
      <c r="EB386" s="137"/>
      <c r="EC386" s="137"/>
      <c r="ED386" s="512"/>
      <c r="EE386" s="513"/>
      <c r="EG386" s="495"/>
      <c r="EH386" s="76"/>
      <c r="EI386" s="466"/>
      <c r="EJ386" s="76"/>
      <c r="EK386" s="500"/>
      <c r="EL386" s="81"/>
      <c r="EM386" s="76"/>
      <c r="EN386" s="76"/>
      <c r="EO386" s="76"/>
      <c r="EP386" s="496"/>
      <c r="EQ386" s="81"/>
      <c r="ER386" s="76"/>
      <c r="ES386" s="76"/>
      <c r="ET386" s="76"/>
      <c r="EU386" s="496"/>
    </row>
    <row r="387" spans="1:151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70"/>
        <v>150800</v>
      </c>
      <c r="O387" s="366"/>
      <c r="P387" s="174"/>
      <c r="Q387" s="174"/>
      <c r="R387" s="174"/>
      <c r="S387" s="174"/>
      <c r="T387" s="367">
        <f t="shared" ref="T387:T411" si="190">SUM(O387:S387)</f>
        <v>0</v>
      </c>
      <c r="U387" s="172"/>
      <c r="V387" s="137"/>
      <c r="W387" s="137"/>
      <c r="X387" s="137"/>
      <c r="Y387" s="137"/>
      <c r="Z387" s="138">
        <f t="shared" si="165"/>
        <v>0</v>
      </c>
      <c r="AA387" s="160"/>
      <c r="AB387" s="146"/>
      <c r="AC387" s="146"/>
      <c r="AD387" s="146"/>
      <c r="AE387" s="146"/>
      <c r="AF387" s="138">
        <f t="shared" si="166"/>
        <v>0</v>
      </c>
      <c r="AG387" s="160"/>
      <c r="AH387" s="146"/>
      <c r="AI387" s="146"/>
      <c r="AJ387" s="146"/>
      <c r="AK387" s="146">
        <v>540000</v>
      </c>
      <c r="AL387" s="138">
        <f t="shared" si="172"/>
        <v>540000</v>
      </c>
      <c r="AM387" s="160"/>
      <c r="AN387" s="146"/>
      <c r="AO387" s="146"/>
      <c r="AP387" s="146"/>
      <c r="AQ387" s="146"/>
      <c r="AR387" s="138">
        <f t="shared" si="173"/>
        <v>0</v>
      </c>
      <c r="AS387" s="205"/>
      <c r="AT387" s="146"/>
      <c r="AU387" s="146"/>
      <c r="AV387" s="146"/>
      <c r="AW387" s="146">
        <v>94000</v>
      </c>
      <c r="AX387" s="138">
        <f t="shared" ref="AX387:AX411" si="191">SUM(AS387:AW387)</f>
        <v>94000</v>
      </c>
      <c r="AY387" s="160"/>
      <c r="AZ387" s="146"/>
      <c r="BA387" s="146"/>
      <c r="BB387" s="146"/>
      <c r="BC387" s="146"/>
      <c r="BD387" s="138">
        <f t="shared" si="174"/>
        <v>0</v>
      </c>
      <c r="BE387" s="160"/>
      <c r="BF387" s="146"/>
      <c r="BG387" s="146"/>
      <c r="BH387" s="146"/>
      <c r="BI387" s="146"/>
      <c r="BJ387" s="138">
        <f t="shared" si="167"/>
        <v>0</v>
      </c>
      <c r="BK387" s="160"/>
      <c r="BL387" s="146"/>
      <c r="BM387" s="146"/>
      <c r="BN387" s="146"/>
      <c r="BO387" s="146"/>
      <c r="BP387" s="138">
        <f t="shared" si="175"/>
        <v>0</v>
      </c>
      <c r="BQ387" s="160"/>
      <c r="BR387" s="146"/>
      <c r="BS387" s="146"/>
      <c r="BT387" s="146"/>
      <c r="BU387" s="146"/>
      <c r="BV387" s="138">
        <f t="shared" si="168"/>
        <v>0</v>
      </c>
      <c r="BW387" s="160"/>
      <c r="BX387" s="146"/>
      <c r="BY387" s="146"/>
      <c r="BZ387" s="146"/>
      <c r="CA387" s="146"/>
      <c r="CB387" s="138">
        <f t="shared" si="176"/>
        <v>0</v>
      </c>
      <c r="CC387" s="160"/>
      <c r="CD387" s="146"/>
      <c r="CE387" s="146"/>
      <c r="CF387" s="146"/>
      <c r="CG387" s="146"/>
      <c r="CH387" s="138">
        <f t="shared" si="164"/>
        <v>0</v>
      </c>
      <c r="CI387" s="160"/>
      <c r="CJ387" s="146"/>
      <c r="CK387" s="146"/>
      <c r="CL387" s="146"/>
      <c r="CM387" s="146"/>
      <c r="CN387" s="138">
        <f t="shared" si="177"/>
        <v>0</v>
      </c>
      <c r="CO387" s="172"/>
      <c r="CP387" s="137"/>
      <c r="CQ387" s="137"/>
      <c r="CR387" s="137"/>
      <c r="CS387" s="137"/>
      <c r="CT387" s="138">
        <f t="shared" si="169"/>
        <v>0</v>
      </c>
      <c r="CU387" s="160"/>
      <c r="CV387" s="146"/>
      <c r="CW387" s="146"/>
      <c r="CX387" s="146"/>
      <c r="CY387" s="146"/>
      <c r="CZ387" s="138">
        <f t="shared" si="178"/>
        <v>0</v>
      </c>
      <c r="DA387" s="172">
        <f t="shared" si="179"/>
        <v>0</v>
      </c>
      <c r="DB387" s="137">
        <f t="shared" si="180"/>
        <v>150800</v>
      </c>
      <c r="DC387" s="137">
        <f t="shared" si="181"/>
        <v>0</v>
      </c>
      <c r="DD387" s="137">
        <f t="shared" si="182"/>
        <v>0</v>
      </c>
      <c r="DE387" s="137">
        <f t="shared" si="183"/>
        <v>634000</v>
      </c>
      <c r="DF387" s="173">
        <f t="shared" si="184"/>
        <v>784800</v>
      </c>
      <c r="DG387" s="172">
        <f t="shared" si="185"/>
        <v>0</v>
      </c>
      <c r="DH387" s="137">
        <f t="shared" si="186"/>
        <v>0</v>
      </c>
      <c r="DI387" s="137">
        <f t="shared" si="187"/>
        <v>0</v>
      </c>
      <c r="DJ387" s="137">
        <f t="shared" si="188"/>
        <v>0</v>
      </c>
      <c r="DK387" s="137">
        <f t="shared" si="189"/>
        <v>0</v>
      </c>
      <c r="DL387" s="173">
        <f t="shared" si="171"/>
        <v>0</v>
      </c>
      <c r="DM387" s="140"/>
      <c r="DN387" s="220"/>
      <c r="DO387" s="220"/>
      <c r="DP387" s="220"/>
      <c r="DQ387" s="140"/>
      <c r="DR387" s="141"/>
      <c r="DS387" s="142"/>
      <c r="DT387" s="146"/>
      <c r="DU387" s="142"/>
      <c r="DV387" s="144"/>
      <c r="DW387" s="145"/>
      <c r="DX387" s="142"/>
      <c r="DY387" s="144"/>
      <c r="EA387" s="172"/>
      <c r="EB387" s="137"/>
      <c r="EC387" s="137"/>
      <c r="ED387" s="512"/>
      <c r="EE387" s="513"/>
      <c r="EG387" s="495"/>
      <c r="EH387" s="76"/>
      <c r="EI387" s="466"/>
      <c r="EJ387" s="76"/>
      <c r="EK387" s="500"/>
      <c r="EL387" s="81"/>
      <c r="EM387" s="76"/>
      <c r="EN387" s="76"/>
      <c r="EO387" s="76"/>
      <c r="EP387" s="496"/>
      <c r="EQ387" s="81"/>
      <c r="ER387" s="76"/>
      <c r="ES387" s="76"/>
      <c r="ET387" s="76"/>
      <c r="EU387" s="496"/>
    </row>
    <row r="388" spans="1:151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70"/>
        <v>0</v>
      </c>
      <c r="O388" s="366"/>
      <c r="P388" s="174"/>
      <c r="Q388" s="174"/>
      <c r="R388" s="174"/>
      <c r="S388" s="174"/>
      <c r="T388" s="367">
        <f t="shared" si="190"/>
        <v>0</v>
      </c>
      <c r="U388" s="172"/>
      <c r="V388" s="137"/>
      <c r="W388" s="137"/>
      <c r="X388" s="137"/>
      <c r="Y388" s="137"/>
      <c r="Z388" s="138">
        <f t="shared" si="165"/>
        <v>0</v>
      </c>
      <c r="AA388" s="160"/>
      <c r="AB388" s="146"/>
      <c r="AC388" s="146"/>
      <c r="AD388" s="146"/>
      <c r="AE388" s="146"/>
      <c r="AF388" s="138">
        <f t="shared" si="166"/>
        <v>0</v>
      </c>
      <c r="AG388" s="160"/>
      <c r="AH388" s="146"/>
      <c r="AI388" s="146"/>
      <c r="AJ388" s="146"/>
      <c r="AK388" s="146"/>
      <c r="AL388" s="138">
        <f t="shared" si="172"/>
        <v>0</v>
      </c>
      <c r="AM388" s="160"/>
      <c r="AN388" s="146"/>
      <c r="AO388" s="146"/>
      <c r="AP388" s="146"/>
      <c r="AQ388" s="146"/>
      <c r="AR388" s="138">
        <f t="shared" si="173"/>
        <v>0</v>
      </c>
      <c r="AS388" s="205"/>
      <c r="AT388" s="146"/>
      <c r="AU388" s="146"/>
      <c r="AV388" s="146"/>
      <c r="AW388" s="146"/>
      <c r="AX388" s="138">
        <f t="shared" si="191"/>
        <v>0</v>
      </c>
      <c r="AY388" s="160"/>
      <c r="AZ388" s="146"/>
      <c r="BA388" s="146"/>
      <c r="BB388" s="146"/>
      <c r="BC388" s="146"/>
      <c r="BD388" s="138">
        <f t="shared" si="174"/>
        <v>0</v>
      </c>
      <c r="BE388" s="160"/>
      <c r="BF388" s="146"/>
      <c r="BG388" s="146"/>
      <c r="BH388" s="146"/>
      <c r="BI388" s="146"/>
      <c r="BJ388" s="138">
        <f t="shared" si="167"/>
        <v>0</v>
      </c>
      <c r="BK388" s="160"/>
      <c r="BL388" s="146"/>
      <c r="BM388" s="146"/>
      <c r="BN388" s="146"/>
      <c r="BO388" s="146"/>
      <c r="BP388" s="138">
        <f t="shared" si="175"/>
        <v>0</v>
      </c>
      <c r="BQ388" s="160"/>
      <c r="BR388" s="146"/>
      <c r="BS388" s="146"/>
      <c r="BT388" s="146"/>
      <c r="BU388" s="146"/>
      <c r="BV388" s="138">
        <f t="shared" si="168"/>
        <v>0</v>
      </c>
      <c r="BW388" s="160"/>
      <c r="BX388" s="146"/>
      <c r="BY388" s="146"/>
      <c r="BZ388" s="146"/>
      <c r="CA388" s="146"/>
      <c r="CB388" s="138">
        <f t="shared" si="176"/>
        <v>0</v>
      </c>
      <c r="CC388" s="160"/>
      <c r="CD388" s="146"/>
      <c r="CE388" s="146"/>
      <c r="CF388" s="146"/>
      <c r="CG388" s="146">
        <v>400000</v>
      </c>
      <c r="CH388" s="138">
        <f t="shared" ref="CH388:CH411" si="192">SUM(CC388:CG388)</f>
        <v>400000</v>
      </c>
      <c r="CI388" s="160"/>
      <c r="CJ388" s="146"/>
      <c r="CK388" s="146"/>
      <c r="CL388" s="146"/>
      <c r="CM388" s="146"/>
      <c r="CN388" s="138">
        <f t="shared" si="177"/>
        <v>0</v>
      </c>
      <c r="CO388" s="172"/>
      <c r="CP388" s="137"/>
      <c r="CQ388" s="137"/>
      <c r="CR388" s="137"/>
      <c r="CS388" s="137"/>
      <c r="CT388" s="138">
        <f t="shared" si="169"/>
        <v>0</v>
      </c>
      <c r="CU388" s="160"/>
      <c r="CV388" s="146"/>
      <c r="CW388" s="146"/>
      <c r="CX388" s="146"/>
      <c r="CY388" s="146"/>
      <c r="CZ388" s="138">
        <f t="shared" si="178"/>
        <v>0</v>
      </c>
      <c r="DA388" s="172">
        <f t="shared" si="179"/>
        <v>0</v>
      </c>
      <c r="DB388" s="137">
        <f t="shared" si="180"/>
        <v>0</v>
      </c>
      <c r="DC388" s="137">
        <f t="shared" si="181"/>
        <v>0</v>
      </c>
      <c r="DD388" s="137">
        <f t="shared" si="182"/>
        <v>0</v>
      </c>
      <c r="DE388" s="137">
        <f t="shared" si="183"/>
        <v>400000</v>
      </c>
      <c r="DF388" s="173">
        <f t="shared" si="184"/>
        <v>400000</v>
      </c>
      <c r="DG388" s="172">
        <f t="shared" si="185"/>
        <v>0</v>
      </c>
      <c r="DH388" s="137">
        <f t="shared" si="186"/>
        <v>0</v>
      </c>
      <c r="DI388" s="137">
        <f t="shared" si="187"/>
        <v>0</v>
      </c>
      <c r="DJ388" s="137">
        <f t="shared" si="188"/>
        <v>0</v>
      </c>
      <c r="DK388" s="137">
        <f t="shared" si="189"/>
        <v>0</v>
      </c>
      <c r="DL388" s="173">
        <f t="shared" si="171"/>
        <v>0</v>
      </c>
      <c r="DM388" s="140"/>
      <c r="DN388" s="220"/>
      <c r="DO388" s="220"/>
      <c r="DP388" s="220"/>
      <c r="DQ388" s="140"/>
      <c r="DR388" s="141"/>
      <c r="DS388" s="142"/>
      <c r="DT388" s="146"/>
      <c r="DU388" s="142"/>
      <c r="DV388" s="144"/>
      <c r="DW388" s="145"/>
      <c r="DX388" s="142"/>
      <c r="DY388" s="144"/>
      <c r="EA388" s="172"/>
      <c r="EB388" s="137"/>
      <c r="EC388" s="137"/>
      <c r="ED388" s="512"/>
      <c r="EE388" s="513"/>
      <c r="EG388" s="495"/>
      <c r="EH388" s="76"/>
      <c r="EI388" s="466"/>
      <c r="EJ388" s="76"/>
      <c r="EK388" s="500"/>
      <c r="EL388" s="81"/>
      <c r="EM388" s="76"/>
      <c r="EN388" s="76"/>
      <c r="EO388" s="76"/>
      <c r="EP388" s="496"/>
      <c r="EQ388" s="81"/>
      <c r="ER388" s="76"/>
      <c r="ES388" s="76"/>
      <c r="ET388" s="76"/>
      <c r="EU388" s="496"/>
    </row>
    <row r="389" spans="1:151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70"/>
        <v>3250</v>
      </c>
      <c r="O389" s="366"/>
      <c r="P389" s="174"/>
      <c r="Q389" s="174"/>
      <c r="R389" s="174"/>
      <c r="S389" s="174"/>
      <c r="T389" s="367">
        <f t="shared" si="190"/>
        <v>0</v>
      </c>
      <c r="U389" s="172"/>
      <c r="V389" s="137"/>
      <c r="W389" s="137"/>
      <c r="X389" s="137"/>
      <c r="Y389" s="137">
        <v>16000</v>
      </c>
      <c r="Z389" s="138">
        <f t="shared" si="165"/>
        <v>16000</v>
      </c>
      <c r="AA389" s="160"/>
      <c r="AB389" s="146"/>
      <c r="AC389" s="146"/>
      <c r="AD389" s="146"/>
      <c r="AE389" s="146"/>
      <c r="AF389" s="138">
        <f t="shared" si="166"/>
        <v>0</v>
      </c>
      <c r="AG389" s="160"/>
      <c r="AH389" s="146"/>
      <c r="AI389" s="146"/>
      <c r="AJ389" s="146"/>
      <c r="AK389" s="146"/>
      <c r="AL389" s="138">
        <f t="shared" si="172"/>
        <v>0</v>
      </c>
      <c r="AM389" s="160"/>
      <c r="AN389" s="146"/>
      <c r="AO389" s="146"/>
      <c r="AP389" s="146"/>
      <c r="AQ389" s="146"/>
      <c r="AR389" s="138">
        <f t="shared" si="173"/>
        <v>0</v>
      </c>
      <c r="AS389" s="205"/>
      <c r="AT389" s="146"/>
      <c r="AU389" s="146"/>
      <c r="AV389" s="146"/>
      <c r="AW389" s="146">
        <v>16000</v>
      </c>
      <c r="AX389" s="138">
        <f t="shared" si="191"/>
        <v>16000</v>
      </c>
      <c r="AY389" s="160"/>
      <c r="AZ389" s="146"/>
      <c r="BA389" s="146"/>
      <c r="BB389" s="146"/>
      <c r="BC389" s="146"/>
      <c r="BD389" s="138">
        <f t="shared" si="174"/>
        <v>0</v>
      </c>
      <c r="BE389" s="160"/>
      <c r="BF389" s="146"/>
      <c r="BG389" s="146"/>
      <c r="BH389" s="146"/>
      <c r="BI389" s="146"/>
      <c r="BJ389" s="138">
        <f t="shared" si="167"/>
        <v>0</v>
      </c>
      <c r="BK389" s="160"/>
      <c r="BL389" s="146"/>
      <c r="BM389" s="146"/>
      <c r="BN389" s="146"/>
      <c r="BO389" s="146"/>
      <c r="BP389" s="138">
        <f t="shared" si="175"/>
        <v>0</v>
      </c>
      <c r="BQ389" s="160"/>
      <c r="BR389" s="146"/>
      <c r="BS389" s="146"/>
      <c r="BT389" s="146"/>
      <c r="BU389" s="146"/>
      <c r="BV389" s="138">
        <f t="shared" si="168"/>
        <v>0</v>
      </c>
      <c r="BW389" s="160"/>
      <c r="BX389" s="146"/>
      <c r="BY389" s="146"/>
      <c r="BZ389" s="146"/>
      <c r="CA389" s="146"/>
      <c r="CB389" s="138">
        <f t="shared" si="176"/>
        <v>0</v>
      </c>
      <c r="CC389" s="160"/>
      <c r="CD389" s="146"/>
      <c r="CE389" s="146"/>
      <c r="CF389" s="146"/>
      <c r="CG389" s="146"/>
      <c r="CH389" s="138">
        <f t="shared" si="192"/>
        <v>0</v>
      </c>
      <c r="CI389" s="160"/>
      <c r="CJ389" s="146"/>
      <c r="CK389" s="146"/>
      <c r="CL389" s="146"/>
      <c r="CM389" s="146"/>
      <c r="CN389" s="138">
        <f t="shared" si="177"/>
        <v>0</v>
      </c>
      <c r="CO389" s="172"/>
      <c r="CP389" s="137"/>
      <c r="CQ389" s="137"/>
      <c r="CR389" s="137"/>
      <c r="CS389" s="137"/>
      <c r="CT389" s="138">
        <f t="shared" si="169"/>
        <v>0</v>
      </c>
      <c r="CU389" s="160"/>
      <c r="CV389" s="146"/>
      <c r="CW389" s="146"/>
      <c r="CX389" s="146"/>
      <c r="CY389" s="146"/>
      <c r="CZ389" s="138">
        <f t="shared" si="178"/>
        <v>0</v>
      </c>
      <c r="DA389" s="172">
        <f t="shared" si="179"/>
        <v>0</v>
      </c>
      <c r="DB389" s="137">
        <f t="shared" si="180"/>
        <v>3250</v>
      </c>
      <c r="DC389" s="137">
        <f t="shared" si="181"/>
        <v>0</v>
      </c>
      <c r="DD389" s="137">
        <f t="shared" si="182"/>
        <v>0</v>
      </c>
      <c r="DE389" s="137">
        <f t="shared" si="183"/>
        <v>32000</v>
      </c>
      <c r="DF389" s="173">
        <f t="shared" si="184"/>
        <v>35250</v>
      </c>
      <c r="DG389" s="172">
        <f t="shared" si="185"/>
        <v>0</v>
      </c>
      <c r="DH389" s="137">
        <f t="shared" si="186"/>
        <v>0</v>
      </c>
      <c r="DI389" s="137">
        <f t="shared" si="187"/>
        <v>0</v>
      </c>
      <c r="DJ389" s="137">
        <f t="shared" si="188"/>
        <v>0</v>
      </c>
      <c r="DK389" s="137">
        <f t="shared" si="189"/>
        <v>0</v>
      </c>
      <c r="DL389" s="173">
        <f t="shared" si="171"/>
        <v>0</v>
      </c>
      <c r="DM389" s="140"/>
      <c r="DN389" s="220"/>
      <c r="DO389" s="220"/>
      <c r="DP389" s="220"/>
      <c r="DQ389" s="140"/>
      <c r="DR389" s="141"/>
      <c r="DS389" s="142"/>
      <c r="DT389" s="146"/>
      <c r="DU389" s="142"/>
      <c r="DV389" s="144"/>
      <c r="DW389" s="145"/>
      <c r="DX389" s="142"/>
      <c r="DY389" s="144"/>
      <c r="EA389" s="172"/>
      <c r="EB389" s="137"/>
      <c r="EC389" s="137"/>
      <c r="ED389" s="512"/>
      <c r="EE389" s="513"/>
      <c r="EG389" s="495"/>
      <c r="EH389" s="76"/>
      <c r="EI389" s="466"/>
      <c r="EJ389" s="76"/>
      <c r="EK389" s="500"/>
      <c r="EL389" s="81"/>
      <c r="EM389" s="76"/>
      <c r="EN389" s="76"/>
      <c r="EO389" s="76"/>
      <c r="EP389" s="496"/>
      <c r="EQ389" s="81"/>
      <c r="ER389" s="76"/>
      <c r="ES389" s="76"/>
      <c r="ET389" s="76"/>
      <c r="EU389" s="496"/>
    </row>
    <row r="390" spans="1:151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70"/>
        <v>0</v>
      </c>
      <c r="O390" s="366"/>
      <c r="P390" s="174"/>
      <c r="Q390" s="174"/>
      <c r="R390" s="174"/>
      <c r="S390" s="174"/>
      <c r="T390" s="367">
        <f t="shared" si="190"/>
        <v>0</v>
      </c>
      <c r="U390" s="172"/>
      <c r="V390" s="137"/>
      <c r="W390" s="137"/>
      <c r="X390" s="137"/>
      <c r="Y390" s="137">
        <v>62400</v>
      </c>
      <c r="Z390" s="138">
        <f t="shared" si="165"/>
        <v>62400</v>
      </c>
      <c r="AA390" s="160"/>
      <c r="AB390" s="146"/>
      <c r="AC390" s="146"/>
      <c r="AD390" s="146"/>
      <c r="AE390" s="146"/>
      <c r="AF390" s="138">
        <f t="shared" si="166"/>
        <v>0</v>
      </c>
      <c r="AG390" s="160"/>
      <c r="AH390" s="146"/>
      <c r="AI390" s="146"/>
      <c r="AJ390" s="146"/>
      <c r="AK390" s="146"/>
      <c r="AL390" s="138">
        <f t="shared" si="172"/>
        <v>0</v>
      </c>
      <c r="AM390" s="160"/>
      <c r="AN390" s="146"/>
      <c r="AO390" s="146"/>
      <c r="AP390" s="146"/>
      <c r="AQ390" s="146"/>
      <c r="AR390" s="138">
        <f t="shared" si="173"/>
        <v>0</v>
      </c>
      <c r="AS390" s="205"/>
      <c r="AT390" s="146"/>
      <c r="AU390" s="146"/>
      <c r="AV390" s="146"/>
      <c r="AW390" s="146"/>
      <c r="AX390" s="138">
        <f t="shared" si="191"/>
        <v>0</v>
      </c>
      <c r="AY390" s="160"/>
      <c r="AZ390" s="146"/>
      <c r="BA390" s="146"/>
      <c r="BB390" s="146"/>
      <c r="BC390" s="146"/>
      <c r="BD390" s="138">
        <f t="shared" si="174"/>
        <v>0</v>
      </c>
      <c r="BE390" s="160"/>
      <c r="BF390" s="146"/>
      <c r="BG390" s="146"/>
      <c r="BH390" s="146"/>
      <c r="BI390" s="146"/>
      <c r="BJ390" s="138">
        <f t="shared" si="167"/>
        <v>0</v>
      </c>
      <c r="BK390" s="160"/>
      <c r="BL390" s="146"/>
      <c r="BM390" s="146"/>
      <c r="BN390" s="146"/>
      <c r="BO390" s="146"/>
      <c r="BP390" s="138">
        <f t="shared" si="175"/>
        <v>0</v>
      </c>
      <c r="BQ390" s="160"/>
      <c r="BR390" s="146"/>
      <c r="BS390" s="146"/>
      <c r="BT390" s="146"/>
      <c r="BU390" s="146"/>
      <c r="BV390" s="138">
        <f t="shared" si="168"/>
        <v>0</v>
      </c>
      <c r="BW390" s="160"/>
      <c r="BX390" s="146"/>
      <c r="BY390" s="146"/>
      <c r="BZ390" s="146"/>
      <c r="CA390" s="146"/>
      <c r="CB390" s="138">
        <f t="shared" si="176"/>
        <v>0</v>
      </c>
      <c r="CC390" s="160"/>
      <c r="CD390" s="146"/>
      <c r="CE390" s="146"/>
      <c r="CF390" s="146"/>
      <c r="CG390" s="146"/>
      <c r="CH390" s="138">
        <f t="shared" si="192"/>
        <v>0</v>
      </c>
      <c r="CI390" s="160"/>
      <c r="CJ390" s="146"/>
      <c r="CK390" s="146"/>
      <c r="CL390" s="146"/>
      <c r="CM390" s="146"/>
      <c r="CN390" s="138">
        <f t="shared" si="177"/>
        <v>0</v>
      </c>
      <c r="CO390" s="172"/>
      <c r="CP390" s="137"/>
      <c r="CQ390" s="137"/>
      <c r="CR390" s="137"/>
      <c r="CS390" s="137"/>
      <c r="CT390" s="138">
        <f t="shared" si="169"/>
        <v>0</v>
      </c>
      <c r="CU390" s="160"/>
      <c r="CV390" s="146"/>
      <c r="CW390" s="146"/>
      <c r="CX390" s="146"/>
      <c r="CY390" s="146"/>
      <c r="CZ390" s="138">
        <f t="shared" si="178"/>
        <v>0</v>
      </c>
      <c r="DA390" s="172">
        <f t="shared" si="179"/>
        <v>0</v>
      </c>
      <c r="DB390" s="137">
        <f t="shared" si="180"/>
        <v>0</v>
      </c>
      <c r="DC390" s="137">
        <f t="shared" si="181"/>
        <v>0</v>
      </c>
      <c r="DD390" s="137">
        <f t="shared" si="182"/>
        <v>0</v>
      </c>
      <c r="DE390" s="137">
        <f t="shared" si="183"/>
        <v>62400</v>
      </c>
      <c r="DF390" s="173">
        <f t="shared" si="184"/>
        <v>62400</v>
      </c>
      <c r="DG390" s="172">
        <f t="shared" si="185"/>
        <v>0</v>
      </c>
      <c r="DH390" s="137">
        <f t="shared" si="186"/>
        <v>0</v>
      </c>
      <c r="DI390" s="137">
        <f t="shared" si="187"/>
        <v>0</v>
      </c>
      <c r="DJ390" s="137">
        <f t="shared" si="188"/>
        <v>0</v>
      </c>
      <c r="DK390" s="137">
        <f t="shared" si="189"/>
        <v>0</v>
      </c>
      <c r="DL390" s="173">
        <f t="shared" si="171"/>
        <v>0</v>
      </c>
      <c r="DM390" s="140"/>
      <c r="DN390" s="220"/>
      <c r="DO390" s="220"/>
      <c r="DP390" s="220"/>
      <c r="DQ390" s="140"/>
      <c r="DR390" s="141"/>
      <c r="DS390" s="142"/>
      <c r="DT390" s="146"/>
      <c r="DU390" s="142"/>
      <c r="DV390" s="144"/>
      <c r="DW390" s="145"/>
      <c r="DX390" s="142"/>
      <c r="DY390" s="144"/>
      <c r="EA390" s="172"/>
      <c r="EB390" s="137"/>
      <c r="EC390" s="137"/>
      <c r="ED390" s="512"/>
      <c r="EE390" s="513"/>
      <c r="EG390" s="495"/>
      <c r="EH390" s="76"/>
      <c r="EI390" s="466"/>
      <c r="EJ390" s="76"/>
      <c r="EK390" s="500"/>
      <c r="EL390" s="81"/>
      <c r="EM390" s="76"/>
      <c r="EN390" s="76"/>
      <c r="EO390" s="76"/>
      <c r="EP390" s="496"/>
      <c r="EQ390" s="81"/>
      <c r="ER390" s="76"/>
      <c r="ES390" s="76"/>
      <c r="ET390" s="76"/>
      <c r="EU390" s="496"/>
    </row>
    <row r="391" spans="1:151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70"/>
        <v>21450</v>
      </c>
      <c r="O391" s="366"/>
      <c r="P391" s="174"/>
      <c r="Q391" s="174"/>
      <c r="R391" s="174"/>
      <c r="S391" s="174"/>
      <c r="T391" s="367">
        <f t="shared" si="190"/>
        <v>0</v>
      </c>
      <c r="U391" s="172"/>
      <c r="V391" s="137"/>
      <c r="W391" s="137"/>
      <c r="X391" s="137"/>
      <c r="Y391" s="137"/>
      <c r="Z391" s="138">
        <f t="shared" si="165"/>
        <v>0</v>
      </c>
      <c r="AA391" s="160"/>
      <c r="AB391" s="146"/>
      <c r="AC391" s="146"/>
      <c r="AD391" s="146"/>
      <c r="AE391" s="146"/>
      <c r="AF391" s="138">
        <f t="shared" si="166"/>
        <v>0</v>
      </c>
      <c r="AG391" s="160"/>
      <c r="AH391" s="146"/>
      <c r="AI391" s="146"/>
      <c r="AJ391" s="146"/>
      <c r="AK391" s="146">
        <v>195000</v>
      </c>
      <c r="AL391" s="138">
        <f t="shared" si="172"/>
        <v>195000</v>
      </c>
      <c r="AM391" s="160"/>
      <c r="AN391" s="146"/>
      <c r="AO391" s="146"/>
      <c r="AP391" s="146"/>
      <c r="AQ391" s="146"/>
      <c r="AR391" s="138">
        <f t="shared" si="173"/>
        <v>0</v>
      </c>
      <c r="AS391" s="205"/>
      <c r="AT391" s="146"/>
      <c r="AU391" s="146"/>
      <c r="AV391" s="146"/>
      <c r="AW391" s="146">
        <v>89000</v>
      </c>
      <c r="AX391" s="138">
        <f t="shared" si="191"/>
        <v>89000</v>
      </c>
      <c r="AY391" s="160"/>
      <c r="AZ391" s="146"/>
      <c r="BA391" s="146"/>
      <c r="BB391" s="146"/>
      <c r="BC391" s="146"/>
      <c r="BD391" s="138">
        <f t="shared" si="174"/>
        <v>0</v>
      </c>
      <c r="BE391" s="160"/>
      <c r="BF391" s="146"/>
      <c r="BG391" s="146"/>
      <c r="BH391" s="146"/>
      <c r="BI391" s="146"/>
      <c r="BJ391" s="138">
        <f t="shared" si="167"/>
        <v>0</v>
      </c>
      <c r="BK391" s="160"/>
      <c r="BL391" s="146"/>
      <c r="BM391" s="146"/>
      <c r="BN391" s="146"/>
      <c r="BO391" s="146"/>
      <c r="BP391" s="138">
        <f t="shared" si="175"/>
        <v>0</v>
      </c>
      <c r="BQ391" s="160"/>
      <c r="BR391" s="146"/>
      <c r="BS391" s="146"/>
      <c r="BT391" s="146"/>
      <c r="BU391" s="146"/>
      <c r="BV391" s="138">
        <f t="shared" si="168"/>
        <v>0</v>
      </c>
      <c r="BW391" s="160"/>
      <c r="BX391" s="146"/>
      <c r="BY391" s="146"/>
      <c r="BZ391" s="146"/>
      <c r="CA391" s="146"/>
      <c r="CB391" s="138">
        <f t="shared" si="176"/>
        <v>0</v>
      </c>
      <c r="CC391" s="160"/>
      <c r="CD391" s="146"/>
      <c r="CE391" s="146"/>
      <c r="CF391" s="146"/>
      <c r="CG391" s="146"/>
      <c r="CH391" s="138">
        <f t="shared" si="192"/>
        <v>0</v>
      </c>
      <c r="CI391" s="160"/>
      <c r="CJ391" s="146"/>
      <c r="CK391" s="146"/>
      <c r="CL391" s="146"/>
      <c r="CM391" s="146"/>
      <c r="CN391" s="138">
        <f t="shared" si="177"/>
        <v>0</v>
      </c>
      <c r="CO391" s="172"/>
      <c r="CP391" s="137"/>
      <c r="CQ391" s="137"/>
      <c r="CR391" s="137"/>
      <c r="CS391" s="137"/>
      <c r="CT391" s="138">
        <f t="shared" si="169"/>
        <v>0</v>
      </c>
      <c r="CU391" s="160"/>
      <c r="CV391" s="146"/>
      <c r="CW391" s="146"/>
      <c r="CX391" s="146"/>
      <c r="CY391" s="146"/>
      <c r="CZ391" s="138">
        <f t="shared" si="178"/>
        <v>0</v>
      </c>
      <c r="DA391" s="172">
        <f t="shared" si="179"/>
        <v>0</v>
      </c>
      <c r="DB391" s="137">
        <f t="shared" si="180"/>
        <v>21450</v>
      </c>
      <c r="DC391" s="137">
        <f t="shared" si="181"/>
        <v>0</v>
      </c>
      <c r="DD391" s="137">
        <f t="shared" si="182"/>
        <v>0</v>
      </c>
      <c r="DE391" s="137">
        <f t="shared" si="183"/>
        <v>284000</v>
      </c>
      <c r="DF391" s="173">
        <f t="shared" si="184"/>
        <v>305450</v>
      </c>
      <c r="DG391" s="172">
        <f t="shared" si="185"/>
        <v>0</v>
      </c>
      <c r="DH391" s="137">
        <f t="shared" si="186"/>
        <v>0</v>
      </c>
      <c r="DI391" s="137">
        <f t="shared" si="187"/>
        <v>0</v>
      </c>
      <c r="DJ391" s="137">
        <f t="shared" si="188"/>
        <v>0</v>
      </c>
      <c r="DK391" s="137">
        <f t="shared" si="189"/>
        <v>0</v>
      </c>
      <c r="DL391" s="173">
        <f t="shared" si="171"/>
        <v>0</v>
      </c>
      <c r="DM391" s="140"/>
      <c r="DN391" s="220"/>
      <c r="DO391" s="220"/>
      <c r="DP391" s="220"/>
      <c r="DQ391" s="140"/>
      <c r="DR391" s="141"/>
      <c r="DS391" s="142"/>
      <c r="DT391" s="146"/>
      <c r="DU391" s="142"/>
      <c r="DV391" s="144"/>
      <c r="DW391" s="145">
        <v>38203</v>
      </c>
      <c r="DX391" s="142" t="s">
        <v>5228</v>
      </c>
      <c r="DY391" s="144">
        <v>44655</v>
      </c>
      <c r="EA391" s="172"/>
      <c r="EB391" s="137"/>
      <c r="EC391" s="137"/>
      <c r="ED391" s="512"/>
      <c r="EE391" s="513"/>
      <c r="EG391" s="495"/>
      <c r="EH391" s="76"/>
      <c r="EI391" s="466"/>
      <c r="EJ391" s="76"/>
      <c r="EK391" s="500"/>
      <c r="EL391" s="81"/>
      <c r="EM391" s="76"/>
      <c r="EN391" s="76"/>
      <c r="EO391" s="76"/>
      <c r="EP391" s="496"/>
      <c r="EQ391" s="81"/>
      <c r="ER391" s="76"/>
      <c r="ES391" s="76"/>
      <c r="ET391" s="76"/>
      <c r="EU391" s="496"/>
    </row>
    <row r="392" spans="1:151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70"/>
        <v>0</v>
      </c>
      <c r="O392" s="366"/>
      <c r="P392" s="174"/>
      <c r="Q392" s="174"/>
      <c r="R392" s="174"/>
      <c r="S392" s="174"/>
      <c r="T392" s="367">
        <f t="shared" si="190"/>
        <v>0</v>
      </c>
      <c r="U392" s="172"/>
      <c r="V392" s="137"/>
      <c r="W392" s="137"/>
      <c r="X392" s="137"/>
      <c r="Y392" s="137">
        <v>16000</v>
      </c>
      <c r="Z392" s="138">
        <f t="shared" ref="Z392:Z446" si="193">SUM(U392:Y392)</f>
        <v>16000</v>
      </c>
      <c r="AA392" s="160"/>
      <c r="AB392" s="146"/>
      <c r="AC392" s="146"/>
      <c r="AD392" s="146"/>
      <c r="AE392" s="146"/>
      <c r="AF392" s="138">
        <f t="shared" ref="AF392:AF446" si="194">SUM(AA392:AE392)</f>
        <v>0</v>
      </c>
      <c r="AG392" s="160"/>
      <c r="AH392" s="146"/>
      <c r="AI392" s="146"/>
      <c r="AJ392" s="146"/>
      <c r="AK392" s="146"/>
      <c r="AL392" s="138">
        <f t="shared" si="172"/>
        <v>0</v>
      </c>
      <c r="AM392" s="160"/>
      <c r="AN392" s="146"/>
      <c r="AO392" s="146"/>
      <c r="AP392" s="146"/>
      <c r="AQ392" s="146"/>
      <c r="AR392" s="138">
        <f t="shared" si="173"/>
        <v>0</v>
      </c>
      <c r="AS392" s="205"/>
      <c r="AT392" s="146"/>
      <c r="AU392" s="146"/>
      <c r="AV392" s="146"/>
      <c r="AW392" s="146"/>
      <c r="AX392" s="138">
        <f t="shared" si="191"/>
        <v>0</v>
      </c>
      <c r="AY392" s="160"/>
      <c r="AZ392" s="146"/>
      <c r="BA392" s="146"/>
      <c r="BB392" s="146"/>
      <c r="BC392" s="146"/>
      <c r="BD392" s="138">
        <f t="shared" si="174"/>
        <v>0</v>
      </c>
      <c r="BE392" s="160"/>
      <c r="BF392" s="146"/>
      <c r="BG392" s="146"/>
      <c r="BH392" s="146"/>
      <c r="BI392" s="146"/>
      <c r="BJ392" s="138">
        <f t="shared" ref="BJ392:BJ450" si="195">SUM(BE392:BI392)</f>
        <v>0</v>
      </c>
      <c r="BK392" s="160"/>
      <c r="BL392" s="146"/>
      <c r="BM392" s="146"/>
      <c r="BN392" s="146"/>
      <c r="BO392" s="146"/>
      <c r="BP392" s="138">
        <f t="shared" si="175"/>
        <v>0</v>
      </c>
      <c r="BQ392" s="160"/>
      <c r="BR392" s="146"/>
      <c r="BS392" s="146"/>
      <c r="BT392" s="146"/>
      <c r="BU392" s="146"/>
      <c r="BV392" s="138">
        <f t="shared" ref="BV392:BV450" si="196">SUM(BQ392:BU392)</f>
        <v>0</v>
      </c>
      <c r="BW392" s="160"/>
      <c r="BX392" s="146"/>
      <c r="BY392" s="146"/>
      <c r="BZ392" s="146"/>
      <c r="CA392" s="146"/>
      <c r="CB392" s="138">
        <f t="shared" si="176"/>
        <v>0</v>
      </c>
      <c r="CC392" s="160"/>
      <c r="CD392" s="146"/>
      <c r="CE392" s="146"/>
      <c r="CF392" s="146"/>
      <c r="CG392" s="146"/>
      <c r="CH392" s="138">
        <f t="shared" si="192"/>
        <v>0</v>
      </c>
      <c r="CI392" s="160"/>
      <c r="CJ392" s="146"/>
      <c r="CK392" s="146"/>
      <c r="CL392" s="146"/>
      <c r="CM392" s="146"/>
      <c r="CN392" s="138">
        <f t="shared" si="177"/>
        <v>0</v>
      </c>
      <c r="CO392" s="172"/>
      <c r="CP392" s="137"/>
      <c r="CQ392" s="137"/>
      <c r="CR392" s="137"/>
      <c r="CS392" s="137"/>
      <c r="CT392" s="138">
        <f t="shared" ref="CT392:CT411" si="197">SUM(CO392:CS392)</f>
        <v>0</v>
      </c>
      <c r="CU392" s="160"/>
      <c r="CV392" s="146"/>
      <c r="CW392" s="146"/>
      <c r="CX392" s="146"/>
      <c r="CY392" s="146"/>
      <c r="CZ392" s="138">
        <f t="shared" si="178"/>
        <v>0</v>
      </c>
      <c r="DA392" s="172">
        <f t="shared" si="179"/>
        <v>0</v>
      </c>
      <c r="DB392" s="137">
        <f t="shared" si="180"/>
        <v>0</v>
      </c>
      <c r="DC392" s="137">
        <f t="shared" si="181"/>
        <v>0</v>
      </c>
      <c r="DD392" s="137">
        <f t="shared" si="182"/>
        <v>0</v>
      </c>
      <c r="DE392" s="137">
        <f t="shared" si="183"/>
        <v>16000</v>
      </c>
      <c r="DF392" s="173">
        <f t="shared" si="184"/>
        <v>16000</v>
      </c>
      <c r="DG392" s="172">
        <f t="shared" si="185"/>
        <v>0</v>
      </c>
      <c r="DH392" s="137">
        <f t="shared" si="186"/>
        <v>0</v>
      </c>
      <c r="DI392" s="137">
        <f t="shared" si="187"/>
        <v>0</v>
      </c>
      <c r="DJ392" s="137">
        <f t="shared" si="188"/>
        <v>0</v>
      </c>
      <c r="DK392" s="137">
        <f t="shared" si="189"/>
        <v>0</v>
      </c>
      <c r="DL392" s="173">
        <f t="shared" si="171"/>
        <v>0</v>
      </c>
      <c r="DM392" s="140"/>
      <c r="DN392" s="220"/>
      <c r="DO392" s="220"/>
      <c r="DP392" s="220"/>
      <c r="DQ392" s="140"/>
      <c r="DR392" s="141"/>
      <c r="DS392" s="142"/>
      <c r="DT392" s="146"/>
      <c r="DU392" s="142"/>
      <c r="DV392" s="144"/>
      <c r="DW392" s="145"/>
      <c r="DX392" s="142"/>
      <c r="DY392" s="144"/>
      <c r="EA392" s="172"/>
      <c r="EB392" s="137"/>
      <c r="EC392" s="137"/>
      <c r="ED392" s="512"/>
      <c r="EE392" s="513"/>
      <c r="EG392" s="495"/>
      <c r="EH392" s="76"/>
      <c r="EI392" s="466"/>
      <c r="EJ392" s="76"/>
      <c r="EK392" s="500"/>
      <c r="EL392" s="81"/>
      <c r="EM392" s="76"/>
      <c r="EN392" s="76"/>
      <c r="EO392" s="76"/>
      <c r="EP392" s="496"/>
      <c r="EQ392" s="81"/>
      <c r="ER392" s="76"/>
      <c r="ES392" s="76"/>
      <c r="ET392" s="76"/>
      <c r="EU392" s="496"/>
    </row>
    <row r="393" spans="1:151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98">SUM(I393:M393)</f>
        <v>13325</v>
      </c>
      <c r="O393" s="366"/>
      <c r="P393" s="174"/>
      <c r="Q393" s="174"/>
      <c r="R393" s="174"/>
      <c r="S393" s="174"/>
      <c r="T393" s="367">
        <f t="shared" si="190"/>
        <v>0</v>
      </c>
      <c r="U393" s="172"/>
      <c r="V393" s="137"/>
      <c r="W393" s="137"/>
      <c r="X393" s="137"/>
      <c r="Y393" s="137"/>
      <c r="Z393" s="138">
        <f t="shared" si="193"/>
        <v>0</v>
      </c>
      <c r="AA393" s="160"/>
      <c r="AB393" s="146"/>
      <c r="AC393" s="146"/>
      <c r="AD393" s="146"/>
      <c r="AE393" s="146"/>
      <c r="AF393" s="138">
        <f t="shared" si="194"/>
        <v>0</v>
      </c>
      <c r="AG393" s="160"/>
      <c r="AH393" s="146"/>
      <c r="AI393" s="146"/>
      <c r="AJ393" s="146"/>
      <c r="AK393" s="146"/>
      <c r="AL393" s="138">
        <f t="shared" si="172"/>
        <v>0</v>
      </c>
      <c r="AM393" s="160"/>
      <c r="AN393" s="146"/>
      <c r="AO393" s="146"/>
      <c r="AP393" s="146"/>
      <c r="AQ393" s="146"/>
      <c r="AR393" s="138">
        <f t="shared" si="173"/>
        <v>0</v>
      </c>
      <c r="AS393" s="205"/>
      <c r="AT393" s="146"/>
      <c r="AU393" s="146"/>
      <c r="AV393" s="146"/>
      <c r="AW393" s="146">
        <v>42000</v>
      </c>
      <c r="AX393" s="138">
        <f t="shared" si="191"/>
        <v>42000</v>
      </c>
      <c r="AY393" s="160"/>
      <c r="AZ393" s="146"/>
      <c r="BA393" s="146"/>
      <c r="BB393" s="146"/>
      <c r="BC393" s="146"/>
      <c r="BD393" s="138">
        <f t="shared" si="174"/>
        <v>0</v>
      </c>
      <c r="BE393" s="160"/>
      <c r="BF393" s="146"/>
      <c r="BG393" s="146"/>
      <c r="BH393" s="146"/>
      <c r="BI393" s="146"/>
      <c r="BJ393" s="138">
        <f t="shared" si="195"/>
        <v>0</v>
      </c>
      <c r="BK393" s="160"/>
      <c r="BL393" s="146"/>
      <c r="BM393" s="146"/>
      <c r="BN393" s="146"/>
      <c r="BO393" s="146"/>
      <c r="BP393" s="138">
        <f t="shared" si="175"/>
        <v>0</v>
      </c>
      <c r="BQ393" s="160"/>
      <c r="BR393" s="146"/>
      <c r="BS393" s="146"/>
      <c r="BT393" s="146"/>
      <c r="BU393" s="146"/>
      <c r="BV393" s="138">
        <f t="shared" si="196"/>
        <v>0</v>
      </c>
      <c r="BW393" s="160"/>
      <c r="BX393" s="146"/>
      <c r="BY393" s="146"/>
      <c r="BZ393" s="146"/>
      <c r="CA393" s="146"/>
      <c r="CB393" s="138">
        <f t="shared" si="176"/>
        <v>0</v>
      </c>
      <c r="CC393" s="160"/>
      <c r="CD393" s="146"/>
      <c r="CE393" s="146"/>
      <c r="CF393" s="146"/>
      <c r="CG393" s="146"/>
      <c r="CH393" s="138">
        <f t="shared" si="192"/>
        <v>0</v>
      </c>
      <c r="CI393" s="160"/>
      <c r="CJ393" s="146"/>
      <c r="CK393" s="146"/>
      <c r="CL393" s="146"/>
      <c r="CM393" s="146"/>
      <c r="CN393" s="138">
        <f t="shared" si="177"/>
        <v>0</v>
      </c>
      <c r="CO393" s="172"/>
      <c r="CP393" s="137"/>
      <c r="CQ393" s="137"/>
      <c r="CR393" s="137"/>
      <c r="CS393" s="137"/>
      <c r="CT393" s="138">
        <f t="shared" si="197"/>
        <v>0</v>
      </c>
      <c r="CU393" s="160"/>
      <c r="CV393" s="146"/>
      <c r="CW393" s="146"/>
      <c r="CX393" s="146"/>
      <c r="CY393" s="146"/>
      <c r="CZ393" s="138">
        <f t="shared" si="178"/>
        <v>0</v>
      </c>
      <c r="DA393" s="172">
        <f t="shared" si="179"/>
        <v>0</v>
      </c>
      <c r="DB393" s="137">
        <f t="shared" si="180"/>
        <v>13325</v>
      </c>
      <c r="DC393" s="137">
        <f t="shared" si="181"/>
        <v>0</v>
      </c>
      <c r="DD393" s="137">
        <f t="shared" si="182"/>
        <v>0</v>
      </c>
      <c r="DE393" s="137">
        <f t="shared" si="183"/>
        <v>42000</v>
      </c>
      <c r="DF393" s="173">
        <f t="shared" si="184"/>
        <v>55325</v>
      </c>
      <c r="DG393" s="172">
        <f t="shared" si="185"/>
        <v>0</v>
      </c>
      <c r="DH393" s="137">
        <f t="shared" si="186"/>
        <v>0</v>
      </c>
      <c r="DI393" s="137">
        <f t="shared" si="187"/>
        <v>0</v>
      </c>
      <c r="DJ393" s="137">
        <f t="shared" si="188"/>
        <v>0</v>
      </c>
      <c r="DK393" s="137">
        <f t="shared" si="189"/>
        <v>0</v>
      </c>
      <c r="DL393" s="173">
        <f t="shared" ref="DL393:DL446" si="199">SUM(DG393:DK393)</f>
        <v>0</v>
      </c>
      <c r="DM393" s="140"/>
      <c r="DN393" s="220"/>
      <c r="DO393" s="220"/>
      <c r="DP393" s="220"/>
      <c r="DQ393" s="140"/>
      <c r="DR393" s="141"/>
      <c r="DS393" s="142"/>
      <c r="DT393" s="146"/>
      <c r="DU393" s="142"/>
      <c r="DV393" s="144"/>
      <c r="DW393" s="145"/>
      <c r="DX393" s="142"/>
      <c r="DY393" s="144"/>
      <c r="EA393" s="172"/>
      <c r="EB393" s="137"/>
      <c r="EC393" s="137"/>
      <c r="ED393" s="512"/>
      <c r="EE393" s="513"/>
      <c r="EG393" s="495"/>
      <c r="EH393" s="76"/>
      <c r="EI393" s="466"/>
      <c r="EJ393" s="76"/>
      <c r="EK393" s="500"/>
      <c r="EL393" s="81"/>
      <c r="EM393" s="76"/>
      <c r="EN393" s="76"/>
      <c r="EO393" s="76"/>
      <c r="EP393" s="496"/>
      <c r="EQ393" s="81"/>
      <c r="ER393" s="76"/>
      <c r="ES393" s="76"/>
      <c r="ET393" s="76"/>
      <c r="EU393" s="496"/>
    </row>
    <row r="394" spans="1:151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98"/>
        <v>75075</v>
      </c>
      <c r="O394" s="366"/>
      <c r="P394" s="174"/>
      <c r="Q394" s="174"/>
      <c r="R394" s="174"/>
      <c r="S394" s="174"/>
      <c r="T394" s="367">
        <f t="shared" si="190"/>
        <v>0</v>
      </c>
      <c r="U394" s="172"/>
      <c r="V394" s="137"/>
      <c r="W394" s="137"/>
      <c r="X394" s="137"/>
      <c r="Y394" s="137">
        <v>29600</v>
      </c>
      <c r="Z394" s="138">
        <f t="shared" si="193"/>
        <v>29600</v>
      </c>
      <c r="AA394" s="160"/>
      <c r="AB394" s="146"/>
      <c r="AC394" s="146"/>
      <c r="AD394" s="146"/>
      <c r="AE394" s="146"/>
      <c r="AF394" s="138">
        <f t="shared" si="194"/>
        <v>0</v>
      </c>
      <c r="AG394" s="160"/>
      <c r="AH394" s="146"/>
      <c r="AI394" s="146"/>
      <c r="AJ394" s="146"/>
      <c r="AK394" s="146"/>
      <c r="AL394" s="138">
        <f t="shared" si="172"/>
        <v>0</v>
      </c>
      <c r="AM394" s="160"/>
      <c r="AN394" s="146"/>
      <c r="AO394" s="146"/>
      <c r="AP394" s="146"/>
      <c r="AQ394" s="146"/>
      <c r="AR394" s="138">
        <f t="shared" si="173"/>
        <v>0</v>
      </c>
      <c r="AS394" s="205"/>
      <c r="AT394" s="146"/>
      <c r="AU394" s="146"/>
      <c r="AV394" s="146"/>
      <c r="AW394" s="146">
        <v>84000</v>
      </c>
      <c r="AX394" s="138">
        <f t="shared" si="191"/>
        <v>84000</v>
      </c>
      <c r="AY394" s="160"/>
      <c r="AZ394" s="146"/>
      <c r="BA394" s="146"/>
      <c r="BB394" s="146"/>
      <c r="BC394" s="146"/>
      <c r="BD394" s="138">
        <f t="shared" si="174"/>
        <v>0</v>
      </c>
      <c r="BE394" s="160"/>
      <c r="BF394" s="146"/>
      <c r="BG394" s="146"/>
      <c r="BH394" s="146"/>
      <c r="BI394" s="146"/>
      <c r="BJ394" s="138">
        <f t="shared" si="195"/>
        <v>0</v>
      </c>
      <c r="BK394" s="160"/>
      <c r="BL394" s="146"/>
      <c r="BM394" s="146"/>
      <c r="BN394" s="146"/>
      <c r="BO394" s="146"/>
      <c r="BP394" s="138">
        <f t="shared" si="175"/>
        <v>0</v>
      </c>
      <c r="BQ394" s="160"/>
      <c r="BR394" s="146"/>
      <c r="BS394" s="146"/>
      <c r="BT394" s="146"/>
      <c r="BU394" s="146"/>
      <c r="BV394" s="138">
        <f t="shared" si="196"/>
        <v>0</v>
      </c>
      <c r="BW394" s="160"/>
      <c r="BX394" s="146"/>
      <c r="BY394" s="146"/>
      <c r="BZ394" s="146"/>
      <c r="CA394" s="146"/>
      <c r="CB394" s="138">
        <f t="shared" si="176"/>
        <v>0</v>
      </c>
      <c r="CC394" s="160"/>
      <c r="CD394" s="146"/>
      <c r="CE394" s="146"/>
      <c r="CF394" s="146"/>
      <c r="CG394" s="146"/>
      <c r="CH394" s="138">
        <f t="shared" si="192"/>
        <v>0</v>
      </c>
      <c r="CI394" s="160"/>
      <c r="CJ394" s="146"/>
      <c r="CK394" s="146"/>
      <c r="CL394" s="146"/>
      <c r="CM394" s="146"/>
      <c r="CN394" s="138">
        <f t="shared" si="177"/>
        <v>0</v>
      </c>
      <c r="CO394" s="172"/>
      <c r="CP394" s="137"/>
      <c r="CQ394" s="137"/>
      <c r="CR394" s="137"/>
      <c r="CS394" s="137"/>
      <c r="CT394" s="138">
        <f t="shared" si="197"/>
        <v>0</v>
      </c>
      <c r="CU394" s="160"/>
      <c r="CV394" s="146"/>
      <c r="CW394" s="146"/>
      <c r="CX394" s="146"/>
      <c r="CY394" s="146"/>
      <c r="CZ394" s="138">
        <f t="shared" si="178"/>
        <v>0</v>
      </c>
      <c r="DA394" s="172">
        <f t="shared" si="179"/>
        <v>0</v>
      </c>
      <c r="DB394" s="137">
        <f t="shared" si="180"/>
        <v>75075</v>
      </c>
      <c r="DC394" s="137">
        <f t="shared" si="181"/>
        <v>0</v>
      </c>
      <c r="DD394" s="137">
        <f t="shared" si="182"/>
        <v>0</v>
      </c>
      <c r="DE394" s="137">
        <f t="shared" si="183"/>
        <v>113600</v>
      </c>
      <c r="DF394" s="173">
        <f t="shared" si="184"/>
        <v>188675</v>
      </c>
      <c r="DG394" s="172">
        <f t="shared" si="185"/>
        <v>0</v>
      </c>
      <c r="DH394" s="137">
        <f t="shared" si="186"/>
        <v>0</v>
      </c>
      <c r="DI394" s="137">
        <f t="shared" si="187"/>
        <v>0</v>
      </c>
      <c r="DJ394" s="137">
        <f t="shared" si="188"/>
        <v>0</v>
      </c>
      <c r="DK394" s="137">
        <f t="shared" si="189"/>
        <v>0</v>
      </c>
      <c r="DL394" s="173">
        <f t="shared" si="199"/>
        <v>0</v>
      </c>
      <c r="DM394" s="140"/>
      <c r="DN394" s="220"/>
      <c r="DO394" s="220"/>
      <c r="DP394" s="220"/>
      <c r="DQ394" s="140"/>
      <c r="DR394" s="141"/>
      <c r="DS394" s="142"/>
      <c r="DT394" s="146"/>
      <c r="DU394" s="142"/>
      <c r="DV394" s="144"/>
      <c r="DW394" s="145"/>
      <c r="DX394" s="142"/>
      <c r="DY394" s="144"/>
      <c r="EA394" s="172"/>
      <c r="EB394" s="137"/>
      <c r="EC394" s="137"/>
      <c r="ED394" s="512"/>
      <c r="EE394" s="513"/>
      <c r="EG394" s="495"/>
      <c r="EH394" s="76"/>
      <c r="EI394" s="466"/>
      <c r="EJ394" s="76"/>
      <c r="EK394" s="500"/>
      <c r="EL394" s="81"/>
      <c r="EM394" s="76"/>
      <c r="EN394" s="76"/>
      <c r="EO394" s="76"/>
      <c r="EP394" s="496"/>
      <c r="EQ394" s="81"/>
      <c r="ER394" s="76"/>
      <c r="ES394" s="76"/>
      <c r="ET394" s="76"/>
      <c r="EU394" s="496"/>
    </row>
    <row r="395" spans="1:151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98"/>
        <v>0</v>
      </c>
      <c r="O395" s="366"/>
      <c r="P395" s="174"/>
      <c r="Q395" s="174"/>
      <c r="R395" s="174"/>
      <c r="S395" s="174"/>
      <c r="T395" s="367">
        <f t="shared" si="190"/>
        <v>0</v>
      </c>
      <c r="U395" s="172"/>
      <c r="V395" s="137"/>
      <c r="W395" s="137"/>
      <c r="X395" s="137"/>
      <c r="Y395" s="137">
        <v>48000</v>
      </c>
      <c r="Z395" s="138">
        <f t="shared" si="193"/>
        <v>48000</v>
      </c>
      <c r="AA395" s="160"/>
      <c r="AB395" s="146"/>
      <c r="AC395" s="146"/>
      <c r="AD395" s="146"/>
      <c r="AE395" s="146"/>
      <c r="AF395" s="138">
        <f t="shared" si="194"/>
        <v>0</v>
      </c>
      <c r="AG395" s="160"/>
      <c r="AH395" s="146"/>
      <c r="AI395" s="146"/>
      <c r="AJ395" s="146"/>
      <c r="AK395" s="146"/>
      <c r="AL395" s="138">
        <f t="shared" si="172"/>
        <v>0</v>
      </c>
      <c r="AM395" s="160"/>
      <c r="AN395" s="146"/>
      <c r="AO395" s="146"/>
      <c r="AP395" s="146"/>
      <c r="AQ395" s="146"/>
      <c r="AR395" s="138">
        <f t="shared" si="173"/>
        <v>0</v>
      </c>
      <c r="AS395" s="205"/>
      <c r="AT395" s="146"/>
      <c r="AU395" s="146"/>
      <c r="AV395" s="146"/>
      <c r="AW395" s="146"/>
      <c r="AX395" s="138">
        <f t="shared" si="191"/>
        <v>0</v>
      </c>
      <c r="AY395" s="160"/>
      <c r="AZ395" s="146"/>
      <c r="BA395" s="146"/>
      <c r="BB395" s="146"/>
      <c r="BC395" s="146"/>
      <c r="BD395" s="138">
        <f t="shared" si="174"/>
        <v>0</v>
      </c>
      <c r="BE395" s="160"/>
      <c r="BF395" s="146"/>
      <c r="BG395" s="146"/>
      <c r="BH395" s="146"/>
      <c r="BI395" s="146"/>
      <c r="BJ395" s="138">
        <f t="shared" si="195"/>
        <v>0</v>
      </c>
      <c r="BK395" s="160"/>
      <c r="BL395" s="146"/>
      <c r="BM395" s="146"/>
      <c r="BN395" s="146"/>
      <c r="BO395" s="146"/>
      <c r="BP395" s="138">
        <f t="shared" si="175"/>
        <v>0</v>
      </c>
      <c r="BQ395" s="160"/>
      <c r="BR395" s="146"/>
      <c r="BS395" s="146"/>
      <c r="BT395" s="146"/>
      <c r="BU395" s="146"/>
      <c r="BV395" s="138">
        <f t="shared" si="196"/>
        <v>0</v>
      </c>
      <c r="BW395" s="160"/>
      <c r="BX395" s="146"/>
      <c r="BY395" s="146"/>
      <c r="BZ395" s="146"/>
      <c r="CA395" s="146"/>
      <c r="CB395" s="138">
        <f t="shared" si="176"/>
        <v>0</v>
      </c>
      <c r="CC395" s="160"/>
      <c r="CD395" s="146"/>
      <c r="CE395" s="146"/>
      <c r="CF395" s="146"/>
      <c r="CG395" s="146"/>
      <c r="CH395" s="138">
        <f t="shared" si="192"/>
        <v>0</v>
      </c>
      <c r="CI395" s="160"/>
      <c r="CJ395" s="146"/>
      <c r="CK395" s="146"/>
      <c r="CL395" s="146"/>
      <c r="CM395" s="146"/>
      <c r="CN395" s="138">
        <f t="shared" si="177"/>
        <v>0</v>
      </c>
      <c r="CO395" s="172"/>
      <c r="CP395" s="137"/>
      <c r="CQ395" s="137"/>
      <c r="CR395" s="137"/>
      <c r="CS395" s="137"/>
      <c r="CT395" s="138">
        <f t="shared" si="197"/>
        <v>0</v>
      </c>
      <c r="CU395" s="160"/>
      <c r="CV395" s="146"/>
      <c r="CW395" s="146"/>
      <c r="CX395" s="146"/>
      <c r="CY395" s="146"/>
      <c r="CZ395" s="138">
        <f t="shared" si="178"/>
        <v>0</v>
      </c>
      <c r="DA395" s="172">
        <f t="shared" si="179"/>
        <v>0</v>
      </c>
      <c r="DB395" s="137">
        <f t="shared" si="180"/>
        <v>0</v>
      </c>
      <c r="DC395" s="137">
        <f t="shared" si="181"/>
        <v>0</v>
      </c>
      <c r="DD395" s="137">
        <f t="shared" si="182"/>
        <v>0</v>
      </c>
      <c r="DE395" s="137">
        <f t="shared" si="183"/>
        <v>48000</v>
      </c>
      <c r="DF395" s="173">
        <f t="shared" si="184"/>
        <v>48000</v>
      </c>
      <c r="DG395" s="172">
        <f t="shared" si="185"/>
        <v>0</v>
      </c>
      <c r="DH395" s="137">
        <f t="shared" si="186"/>
        <v>0</v>
      </c>
      <c r="DI395" s="137">
        <f t="shared" si="187"/>
        <v>0</v>
      </c>
      <c r="DJ395" s="137">
        <f t="shared" si="188"/>
        <v>0</v>
      </c>
      <c r="DK395" s="137">
        <f t="shared" si="189"/>
        <v>0</v>
      </c>
      <c r="DL395" s="173">
        <f t="shared" si="199"/>
        <v>0</v>
      </c>
      <c r="DM395" s="140"/>
      <c r="DN395" s="220"/>
      <c r="DO395" s="220"/>
      <c r="DP395" s="220"/>
      <c r="DQ395" s="140"/>
      <c r="DR395" s="141"/>
      <c r="DS395" s="142"/>
      <c r="DT395" s="146"/>
      <c r="DU395" s="142"/>
      <c r="DV395" s="144"/>
      <c r="DW395" s="145">
        <v>6477</v>
      </c>
      <c r="DX395" s="142" t="s">
        <v>5300</v>
      </c>
      <c r="DY395" s="144">
        <v>44698</v>
      </c>
      <c r="EA395" s="172"/>
      <c r="EB395" s="137"/>
      <c r="EC395" s="137"/>
      <c r="ED395" s="512"/>
      <c r="EE395" s="513"/>
      <c r="EG395" s="495"/>
      <c r="EH395" s="76"/>
      <c r="EI395" s="466"/>
      <c r="EJ395" s="76"/>
      <c r="EK395" s="500"/>
      <c r="EL395" s="81"/>
      <c r="EM395" s="76"/>
      <c r="EN395" s="76"/>
      <c r="EO395" s="76"/>
      <c r="EP395" s="496"/>
      <c r="EQ395" s="81"/>
      <c r="ER395" s="76"/>
      <c r="ES395" s="76"/>
      <c r="ET395" s="76"/>
      <c r="EU395" s="496"/>
    </row>
    <row r="396" spans="1:151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98"/>
        <v>54275</v>
      </c>
      <c r="O396" s="366"/>
      <c r="P396" s="174"/>
      <c r="Q396" s="174"/>
      <c r="R396" s="174"/>
      <c r="S396" s="174"/>
      <c r="T396" s="367">
        <f t="shared" si="190"/>
        <v>0</v>
      </c>
      <c r="U396" s="172"/>
      <c r="V396" s="137"/>
      <c r="W396" s="137"/>
      <c r="X396" s="137"/>
      <c r="Y396" s="137"/>
      <c r="Z396" s="138">
        <f t="shared" si="193"/>
        <v>0</v>
      </c>
      <c r="AA396" s="160"/>
      <c r="AB396" s="146"/>
      <c r="AC396" s="146"/>
      <c r="AD396" s="146"/>
      <c r="AE396" s="146"/>
      <c r="AF396" s="138">
        <f t="shared" si="194"/>
        <v>0</v>
      </c>
      <c r="AG396" s="160"/>
      <c r="AH396" s="146"/>
      <c r="AI396" s="146"/>
      <c r="AJ396" s="146"/>
      <c r="AK396" s="146">
        <v>74000</v>
      </c>
      <c r="AL396" s="138">
        <f t="shared" si="172"/>
        <v>74000</v>
      </c>
      <c r="AM396" s="160"/>
      <c r="AN396" s="146"/>
      <c r="AO396" s="146"/>
      <c r="AP396" s="146"/>
      <c r="AQ396" s="146"/>
      <c r="AR396" s="138">
        <f t="shared" si="173"/>
        <v>0</v>
      </c>
      <c r="AS396" s="205"/>
      <c r="AT396" s="146"/>
      <c r="AU396" s="146"/>
      <c r="AV396" s="146"/>
      <c r="AW396" s="146">
        <v>43000</v>
      </c>
      <c r="AX396" s="138">
        <f t="shared" si="191"/>
        <v>43000</v>
      </c>
      <c r="AY396" s="160"/>
      <c r="AZ396" s="146"/>
      <c r="BA396" s="146"/>
      <c r="BB396" s="146"/>
      <c r="BC396" s="146"/>
      <c r="BD396" s="138">
        <f t="shared" si="174"/>
        <v>0</v>
      </c>
      <c r="BE396" s="160"/>
      <c r="BF396" s="146"/>
      <c r="BG396" s="146"/>
      <c r="BH396" s="146"/>
      <c r="BI396" s="146"/>
      <c r="BJ396" s="138">
        <f t="shared" si="195"/>
        <v>0</v>
      </c>
      <c r="BK396" s="160"/>
      <c r="BL396" s="146"/>
      <c r="BM396" s="146"/>
      <c r="BN396" s="146"/>
      <c r="BO396" s="146"/>
      <c r="BP396" s="138">
        <f t="shared" si="175"/>
        <v>0</v>
      </c>
      <c r="BQ396" s="160"/>
      <c r="BR396" s="146"/>
      <c r="BS396" s="146"/>
      <c r="BT396" s="146"/>
      <c r="BU396" s="146"/>
      <c r="BV396" s="138">
        <f t="shared" si="196"/>
        <v>0</v>
      </c>
      <c r="BW396" s="160"/>
      <c r="BX396" s="146"/>
      <c r="BY396" s="146"/>
      <c r="BZ396" s="146"/>
      <c r="CA396" s="146"/>
      <c r="CB396" s="138">
        <f t="shared" si="176"/>
        <v>0</v>
      </c>
      <c r="CC396" s="160"/>
      <c r="CD396" s="146"/>
      <c r="CE396" s="146"/>
      <c r="CF396" s="146"/>
      <c r="CG396" s="146"/>
      <c r="CH396" s="138">
        <f t="shared" si="192"/>
        <v>0</v>
      </c>
      <c r="CI396" s="160"/>
      <c r="CJ396" s="146"/>
      <c r="CK396" s="146"/>
      <c r="CL396" s="146"/>
      <c r="CM396" s="146"/>
      <c r="CN396" s="138">
        <f t="shared" si="177"/>
        <v>0</v>
      </c>
      <c r="CO396" s="172"/>
      <c r="CP396" s="137"/>
      <c r="CQ396" s="137"/>
      <c r="CR396" s="137"/>
      <c r="CS396" s="137"/>
      <c r="CT396" s="138">
        <f t="shared" si="197"/>
        <v>0</v>
      </c>
      <c r="CU396" s="160"/>
      <c r="CV396" s="146"/>
      <c r="CW396" s="146"/>
      <c r="CX396" s="146"/>
      <c r="CY396" s="146"/>
      <c r="CZ396" s="138">
        <f t="shared" si="178"/>
        <v>0</v>
      </c>
      <c r="DA396" s="172">
        <f t="shared" si="179"/>
        <v>0</v>
      </c>
      <c r="DB396" s="137">
        <f t="shared" si="180"/>
        <v>54275</v>
      </c>
      <c r="DC396" s="137">
        <f t="shared" si="181"/>
        <v>0</v>
      </c>
      <c r="DD396" s="137">
        <f t="shared" si="182"/>
        <v>0</v>
      </c>
      <c r="DE396" s="137">
        <f t="shared" si="183"/>
        <v>117000</v>
      </c>
      <c r="DF396" s="173">
        <f t="shared" si="184"/>
        <v>171275</v>
      </c>
      <c r="DG396" s="172">
        <f t="shared" si="185"/>
        <v>0</v>
      </c>
      <c r="DH396" s="137">
        <f t="shared" si="186"/>
        <v>0</v>
      </c>
      <c r="DI396" s="137">
        <f t="shared" si="187"/>
        <v>0</v>
      </c>
      <c r="DJ396" s="137">
        <f t="shared" si="188"/>
        <v>0</v>
      </c>
      <c r="DK396" s="137">
        <f t="shared" si="189"/>
        <v>0</v>
      </c>
      <c r="DL396" s="173">
        <f t="shared" si="199"/>
        <v>0</v>
      </c>
      <c r="DM396" s="140"/>
      <c r="DN396" s="220"/>
      <c r="DO396" s="220"/>
      <c r="DP396" s="220"/>
      <c r="DQ396" s="140"/>
      <c r="DR396" s="141"/>
      <c r="DS396" s="142"/>
      <c r="DT396" s="146"/>
      <c r="DU396" s="142"/>
      <c r="DV396" s="144"/>
      <c r="DW396" s="145"/>
      <c r="DX396" s="142"/>
      <c r="DY396" s="144"/>
      <c r="EA396" s="172"/>
      <c r="EB396" s="137"/>
      <c r="EC396" s="137"/>
      <c r="ED396" s="512"/>
      <c r="EE396" s="513"/>
      <c r="EG396" s="495"/>
      <c r="EH396" s="76"/>
      <c r="EI396" s="466"/>
      <c r="EJ396" s="76"/>
      <c r="EK396" s="500"/>
      <c r="EL396" s="81"/>
      <c r="EM396" s="76"/>
      <c r="EN396" s="76"/>
      <c r="EO396" s="76"/>
      <c r="EP396" s="496"/>
      <c r="EQ396" s="81"/>
      <c r="ER396" s="76"/>
      <c r="ES396" s="76"/>
      <c r="ET396" s="76"/>
      <c r="EU396" s="496"/>
    </row>
    <row r="397" spans="1:151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98"/>
        <v>0</v>
      </c>
      <c r="O397" s="366"/>
      <c r="P397" s="174"/>
      <c r="Q397" s="174"/>
      <c r="R397" s="174"/>
      <c r="S397" s="174"/>
      <c r="T397" s="367">
        <f t="shared" si="190"/>
        <v>0</v>
      </c>
      <c r="U397" s="172"/>
      <c r="V397" s="137"/>
      <c r="W397" s="137"/>
      <c r="X397" s="137"/>
      <c r="Y397" s="137">
        <v>32000</v>
      </c>
      <c r="Z397" s="138">
        <f t="shared" si="193"/>
        <v>32000</v>
      </c>
      <c r="AA397" s="160"/>
      <c r="AB397" s="146"/>
      <c r="AC397" s="146"/>
      <c r="AD397" s="146"/>
      <c r="AE397" s="146"/>
      <c r="AF397" s="138">
        <f t="shared" si="194"/>
        <v>0</v>
      </c>
      <c r="AG397" s="160"/>
      <c r="AH397" s="146"/>
      <c r="AI397" s="146"/>
      <c r="AJ397" s="146"/>
      <c r="AK397" s="146"/>
      <c r="AL397" s="138">
        <f t="shared" si="172"/>
        <v>0</v>
      </c>
      <c r="AM397" s="160"/>
      <c r="AN397" s="146"/>
      <c r="AO397" s="146"/>
      <c r="AP397" s="146"/>
      <c r="AQ397" s="146"/>
      <c r="AR397" s="138">
        <f t="shared" si="173"/>
        <v>0</v>
      </c>
      <c r="AS397" s="205"/>
      <c r="AT397" s="146"/>
      <c r="AU397" s="146"/>
      <c r="AV397" s="146"/>
      <c r="AW397" s="146"/>
      <c r="AX397" s="138">
        <f t="shared" si="191"/>
        <v>0</v>
      </c>
      <c r="AY397" s="160"/>
      <c r="AZ397" s="146"/>
      <c r="BA397" s="146"/>
      <c r="BB397" s="146"/>
      <c r="BC397" s="146"/>
      <c r="BD397" s="138">
        <f t="shared" si="174"/>
        <v>0</v>
      </c>
      <c r="BE397" s="160"/>
      <c r="BF397" s="146"/>
      <c r="BG397" s="146"/>
      <c r="BH397" s="146"/>
      <c r="BI397" s="146"/>
      <c r="BJ397" s="138">
        <f t="shared" si="195"/>
        <v>0</v>
      </c>
      <c r="BK397" s="160"/>
      <c r="BL397" s="146"/>
      <c r="BM397" s="146"/>
      <c r="BN397" s="146"/>
      <c r="BO397" s="146"/>
      <c r="BP397" s="138">
        <f t="shared" si="175"/>
        <v>0</v>
      </c>
      <c r="BQ397" s="160"/>
      <c r="BR397" s="146"/>
      <c r="BS397" s="146"/>
      <c r="BT397" s="146"/>
      <c r="BU397" s="146"/>
      <c r="BV397" s="138">
        <f t="shared" si="196"/>
        <v>0</v>
      </c>
      <c r="BW397" s="160"/>
      <c r="BX397" s="146"/>
      <c r="BY397" s="146"/>
      <c r="BZ397" s="146"/>
      <c r="CA397" s="146"/>
      <c r="CB397" s="138">
        <f t="shared" si="176"/>
        <v>0</v>
      </c>
      <c r="CC397" s="160"/>
      <c r="CD397" s="146"/>
      <c r="CE397" s="146"/>
      <c r="CF397" s="146"/>
      <c r="CG397" s="146"/>
      <c r="CH397" s="138">
        <f t="shared" si="192"/>
        <v>0</v>
      </c>
      <c r="CI397" s="160"/>
      <c r="CJ397" s="146"/>
      <c r="CK397" s="146"/>
      <c r="CL397" s="146"/>
      <c r="CM397" s="146"/>
      <c r="CN397" s="138">
        <f t="shared" si="177"/>
        <v>0</v>
      </c>
      <c r="CO397" s="172"/>
      <c r="CP397" s="137"/>
      <c r="CQ397" s="137"/>
      <c r="CR397" s="137"/>
      <c r="CS397" s="137"/>
      <c r="CT397" s="138">
        <f t="shared" si="197"/>
        <v>0</v>
      </c>
      <c r="CU397" s="160"/>
      <c r="CV397" s="146"/>
      <c r="CW397" s="146"/>
      <c r="CX397" s="146"/>
      <c r="CY397" s="146"/>
      <c r="CZ397" s="138">
        <f t="shared" si="178"/>
        <v>0</v>
      </c>
      <c r="DA397" s="172">
        <f t="shared" si="179"/>
        <v>0</v>
      </c>
      <c r="DB397" s="137">
        <f t="shared" si="180"/>
        <v>0</v>
      </c>
      <c r="DC397" s="137">
        <f t="shared" si="181"/>
        <v>0</v>
      </c>
      <c r="DD397" s="137">
        <f t="shared" si="182"/>
        <v>0</v>
      </c>
      <c r="DE397" s="137">
        <f t="shared" si="183"/>
        <v>32000</v>
      </c>
      <c r="DF397" s="173">
        <f t="shared" si="184"/>
        <v>32000</v>
      </c>
      <c r="DG397" s="172">
        <f t="shared" si="185"/>
        <v>0</v>
      </c>
      <c r="DH397" s="137">
        <f t="shared" si="186"/>
        <v>0</v>
      </c>
      <c r="DI397" s="137">
        <f t="shared" si="187"/>
        <v>0</v>
      </c>
      <c r="DJ397" s="137">
        <f t="shared" si="188"/>
        <v>0</v>
      </c>
      <c r="DK397" s="137">
        <f t="shared" si="189"/>
        <v>0</v>
      </c>
      <c r="DL397" s="173">
        <f t="shared" si="199"/>
        <v>0</v>
      </c>
      <c r="DM397" s="140"/>
      <c r="DN397" s="220"/>
      <c r="DO397" s="220"/>
      <c r="DP397" s="220"/>
      <c r="DQ397" s="140"/>
      <c r="DR397" s="141"/>
      <c r="DS397" s="142"/>
      <c r="DT397" s="146"/>
      <c r="DU397" s="142"/>
      <c r="DV397" s="144"/>
      <c r="DW397" s="145"/>
      <c r="DX397" s="142"/>
      <c r="DY397" s="144"/>
      <c r="EA397" s="172"/>
      <c r="EB397" s="137"/>
      <c r="EC397" s="137"/>
      <c r="ED397" s="512"/>
      <c r="EE397" s="513"/>
      <c r="EG397" s="495"/>
      <c r="EH397" s="76"/>
      <c r="EI397" s="466"/>
      <c r="EJ397" s="76"/>
      <c r="EK397" s="500"/>
      <c r="EL397" s="81"/>
      <c r="EM397" s="76"/>
      <c r="EN397" s="76"/>
      <c r="EO397" s="76"/>
      <c r="EP397" s="496"/>
      <c r="EQ397" s="81"/>
      <c r="ER397" s="76"/>
      <c r="ES397" s="76"/>
      <c r="ET397" s="76"/>
      <c r="EU397" s="496"/>
    </row>
    <row r="398" spans="1:151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98"/>
        <v>47775</v>
      </c>
      <c r="O398" s="366"/>
      <c r="P398" s="174"/>
      <c r="Q398" s="174"/>
      <c r="R398" s="174"/>
      <c r="S398" s="174"/>
      <c r="T398" s="367">
        <f t="shared" si="190"/>
        <v>0</v>
      </c>
      <c r="U398" s="172"/>
      <c r="V398" s="137"/>
      <c r="W398" s="137"/>
      <c r="X398" s="137"/>
      <c r="Y398" s="137"/>
      <c r="Z398" s="138">
        <f t="shared" si="193"/>
        <v>0</v>
      </c>
      <c r="AA398" s="160"/>
      <c r="AB398" s="146"/>
      <c r="AC398" s="146"/>
      <c r="AD398" s="146"/>
      <c r="AE398" s="146"/>
      <c r="AF398" s="138">
        <f t="shared" si="194"/>
        <v>0</v>
      </c>
      <c r="AG398" s="160"/>
      <c r="AH398" s="146"/>
      <c r="AI398" s="146"/>
      <c r="AJ398" s="146"/>
      <c r="AK398" s="146">
        <v>38000</v>
      </c>
      <c r="AL398" s="138">
        <f t="shared" si="172"/>
        <v>38000</v>
      </c>
      <c r="AM398" s="160"/>
      <c r="AN398" s="146"/>
      <c r="AO398" s="146"/>
      <c r="AP398" s="146"/>
      <c r="AQ398" s="146"/>
      <c r="AR398" s="138">
        <f t="shared" si="173"/>
        <v>0</v>
      </c>
      <c r="AS398" s="205"/>
      <c r="AT398" s="146"/>
      <c r="AU398" s="146"/>
      <c r="AV398" s="146"/>
      <c r="AW398" s="146">
        <v>25000</v>
      </c>
      <c r="AX398" s="138">
        <f t="shared" si="191"/>
        <v>25000</v>
      </c>
      <c r="AY398" s="160"/>
      <c r="AZ398" s="146"/>
      <c r="BA398" s="146"/>
      <c r="BB398" s="146"/>
      <c r="BC398" s="146"/>
      <c r="BD398" s="138">
        <f t="shared" si="174"/>
        <v>0</v>
      </c>
      <c r="BE398" s="160"/>
      <c r="BF398" s="146"/>
      <c r="BG398" s="146"/>
      <c r="BH398" s="146"/>
      <c r="BI398" s="146"/>
      <c r="BJ398" s="138">
        <f t="shared" si="195"/>
        <v>0</v>
      </c>
      <c r="BK398" s="160"/>
      <c r="BL398" s="146"/>
      <c r="BM398" s="146"/>
      <c r="BN398" s="146"/>
      <c r="BO398" s="146"/>
      <c r="BP398" s="138">
        <f t="shared" si="175"/>
        <v>0</v>
      </c>
      <c r="BQ398" s="160"/>
      <c r="BR398" s="146"/>
      <c r="BS398" s="146"/>
      <c r="BT398" s="146"/>
      <c r="BU398" s="146"/>
      <c r="BV398" s="138">
        <f t="shared" si="196"/>
        <v>0</v>
      </c>
      <c r="BW398" s="160"/>
      <c r="BX398" s="146"/>
      <c r="BY398" s="146"/>
      <c r="BZ398" s="146"/>
      <c r="CA398" s="146"/>
      <c r="CB398" s="138">
        <f t="shared" si="176"/>
        <v>0</v>
      </c>
      <c r="CC398" s="160"/>
      <c r="CD398" s="146"/>
      <c r="CE398" s="146"/>
      <c r="CF398" s="146"/>
      <c r="CG398" s="146"/>
      <c r="CH398" s="138">
        <f t="shared" si="192"/>
        <v>0</v>
      </c>
      <c r="CI398" s="160"/>
      <c r="CJ398" s="146"/>
      <c r="CK398" s="146"/>
      <c r="CL398" s="146"/>
      <c r="CM398" s="146"/>
      <c r="CN398" s="138">
        <f t="shared" si="177"/>
        <v>0</v>
      </c>
      <c r="CO398" s="172"/>
      <c r="CP398" s="137"/>
      <c r="CQ398" s="137"/>
      <c r="CR398" s="137"/>
      <c r="CS398" s="137"/>
      <c r="CT398" s="138">
        <f t="shared" si="197"/>
        <v>0</v>
      </c>
      <c r="CU398" s="160"/>
      <c r="CV398" s="146"/>
      <c r="CW398" s="146"/>
      <c r="CX398" s="146"/>
      <c r="CY398" s="146"/>
      <c r="CZ398" s="138">
        <f t="shared" si="178"/>
        <v>0</v>
      </c>
      <c r="DA398" s="172">
        <f t="shared" si="179"/>
        <v>0</v>
      </c>
      <c r="DB398" s="137">
        <f t="shared" si="180"/>
        <v>47775</v>
      </c>
      <c r="DC398" s="137">
        <f t="shared" si="181"/>
        <v>0</v>
      </c>
      <c r="DD398" s="137">
        <f t="shared" si="182"/>
        <v>0</v>
      </c>
      <c r="DE398" s="137">
        <f t="shared" si="183"/>
        <v>63000</v>
      </c>
      <c r="DF398" s="173">
        <f t="shared" si="184"/>
        <v>110775</v>
      </c>
      <c r="DG398" s="172">
        <f t="shared" si="185"/>
        <v>0</v>
      </c>
      <c r="DH398" s="137">
        <f t="shared" si="186"/>
        <v>0</v>
      </c>
      <c r="DI398" s="137">
        <f t="shared" si="187"/>
        <v>0</v>
      </c>
      <c r="DJ398" s="137">
        <f t="shared" si="188"/>
        <v>0</v>
      </c>
      <c r="DK398" s="137">
        <f t="shared" si="189"/>
        <v>0</v>
      </c>
      <c r="DL398" s="173">
        <f t="shared" si="199"/>
        <v>0</v>
      </c>
      <c r="DM398" s="140"/>
      <c r="DN398" s="220"/>
      <c r="DO398" s="220"/>
      <c r="DP398" s="220"/>
      <c r="DQ398" s="140"/>
      <c r="DR398" s="141"/>
      <c r="DS398" s="142"/>
      <c r="DT398" s="146"/>
      <c r="DU398" s="142"/>
      <c r="DV398" s="144"/>
      <c r="DW398" s="145"/>
      <c r="DX398" s="142"/>
      <c r="DY398" s="144"/>
      <c r="EA398" s="172"/>
      <c r="EB398" s="137"/>
      <c r="EC398" s="137"/>
      <c r="ED398" s="512"/>
      <c r="EE398" s="513"/>
      <c r="EG398" s="495"/>
      <c r="EH398" s="76"/>
      <c r="EI398" s="466"/>
      <c r="EJ398" s="76"/>
      <c r="EK398" s="500"/>
      <c r="EL398" s="81"/>
      <c r="EM398" s="76"/>
      <c r="EN398" s="76"/>
      <c r="EO398" s="76"/>
      <c r="EP398" s="496"/>
      <c r="EQ398" s="81"/>
      <c r="ER398" s="76"/>
      <c r="ES398" s="76"/>
      <c r="ET398" s="76"/>
      <c r="EU398" s="496"/>
    </row>
    <row r="399" spans="1:151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98"/>
        <v>0</v>
      </c>
      <c r="O399" s="366"/>
      <c r="P399" s="174"/>
      <c r="Q399" s="174"/>
      <c r="R399" s="174"/>
      <c r="S399" s="174"/>
      <c r="T399" s="367">
        <f t="shared" si="190"/>
        <v>0</v>
      </c>
      <c r="U399" s="172"/>
      <c r="V399" s="137"/>
      <c r="W399" s="137"/>
      <c r="X399" s="137"/>
      <c r="Y399" s="137">
        <v>18400</v>
      </c>
      <c r="Z399" s="138">
        <f t="shared" si="193"/>
        <v>18400</v>
      </c>
      <c r="AA399" s="160"/>
      <c r="AB399" s="146"/>
      <c r="AC399" s="146"/>
      <c r="AD399" s="146"/>
      <c r="AE399" s="146"/>
      <c r="AF399" s="138">
        <f t="shared" si="194"/>
        <v>0</v>
      </c>
      <c r="AG399" s="160"/>
      <c r="AH399" s="146"/>
      <c r="AI399" s="146"/>
      <c r="AJ399" s="146"/>
      <c r="AK399" s="146"/>
      <c r="AL399" s="138">
        <f t="shared" si="172"/>
        <v>0</v>
      </c>
      <c r="AM399" s="160"/>
      <c r="AN399" s="146"/>
      <c r="AO399" s="146"/>
      <c r="AP399" s="146"/>
      <c r="AQ399" s="146"/>
      <c r="AR399" s="138">
        <f t="shared" si="173"/>
        <v>0</v>
      </c>
      <c r="AS399" s="205"/>
      <c r="AT399" s="146"/>
      <c r="AU399" s="146"/>
      <c r="AV399" s="146"/>
      <c r="AW399" s="146"/>
      <c r="AX399" s="138">
        <f t="shared" si="191"/>
        <v>0</v>
      </c>
      <c r="AY399" s="160"/>
      <c r="AZ399" s="146"/>
      <c r="BA399" s="146"/>
      <c r="BB399" s="146"/>
      <c r="BC399" s="146"/>
      <c r="BD399" s="138">
        <f t="shared" si="174"/>
        <v>0</v>
      </c>
      <c r="BE399" s="160"/>
      <c r="BF399" s="146"/>
      <c r="BG399" s="146"/>
      <c r="BH399" s="146"/>
      <c r="BI399" s="146"/>
      <c r="BJ399" s="138">
        <f t="shared" si="195"/>
        <v>0</v>
      </c>
      <c r="BK399" s="160"/>
      <c r="BL399" s="146"/>
      <c r="BM399" s="146"/>
      <c r="BN399" s="146"/>
      <c r="BO399" s="146"/>
      <c r="BP399" s="138">
        <f t="shared" si="175"/>
        <v>0</v>
      </c>
      <c r="BQ399" s="160"/>
      <c r="BR399" s="146"/>
      <c r="BS399" s="146"/>
      <c r="BT399" s="146"/>
      <c r="BU399" s="146"/>
      <c r="BV399" s="138">
        <f t="shared" si="196"/>
        <v>0</v>
      </c>
      <c r="BW399" s="160"/>
      <c r="BX399" s="146"/>
      <c r="BY399" s="146"/>
      <c r="BZ399" s="146"/>
      <c r="CA399" s="146"/>
      <c r="CB399" s="138">
        <f t="shared" si="176"/>
        <v>0</v>
      </c>
      <c r="CC399" s="160"/>
      <c r="CD399" s="146"/>
      <c r="CE399" s="146"/>
      <c r="CF399" s="146"/>
      <c r="CG399" s="146"/>
      <c r="CH399" s="138">
        <f t="shared" si="192"/>
        <v>0</v>
      </c>
      <c r="CI399" s="160"/>
      <c r="CJ399" s="146"/>
      <c r="CK399" s="146"/>
      <c r="CL399" s="146"/>
      <c r="CM399" s="146"/>
      <c r="CN399" s="138">
        <f t="shared" si="177"/>
        <v>0</v>
      </c>
      <c r="CO399" s="172"/>
      <c r="CP399" s="137"/>
      <c r="CQ399" s="137"/>
      <c r="CR399" s="137"/>
      <c r="CS399" s="137"/>
      <c r="CT399" s="138">
        <f t="shared" si="197"/>
        <v>0</v>
      </c>
      <c r="CU399" s="160"/>
      <c r="CV399" s="146"/>
      <c r="CW399" s="146"/>
      <c r="CX399" s="146"/>
      <c r="CY399" s="146"/>
      <c r="CZ399" s="138">
        <f t="shared" si="178"/>
        <v>0</v>
      </c>
      <c r="DA399" s="172">
        <f t="shared" si="179"/>
        <v>0</v>
      </c>
      <c r="DB399" s="137">
        <f t="shared" si="180"/>
        <v>0</v>
      </c>
      <c r="DC399" s="137">
        <f t="shared" si="181"/>
        <v>0</v>
      </c>
      <c r="DD399" s="137">
        <f t="shared" si="182"/>
        <v>0</v>
      </c>
      <c r="DE399" s="137">
        <f t="shared" si="183"/>
        <v>18400</v>
      </c>
      <c r="DF399" s="173">
        <f t="shared" si="184"/>
        <v>18400</v>
      </c>
      <c r="DG399" s="172">
        <f t="shared" si="185"/>
        <v>0</v>
      </c>
      <c r="DH399" s="137">
        <f t="shared" si="186"/>
        <v>0</v>
      </c>
      <c r="DI399" s="137">
        <f t="shared" si="187"/>
        <v>0</v>
      </c>
      <c r="DJ399" s="137">
        <f t="shared" si="188"/>
        <v>0</v>
      </c>
      <c r="DK399" s="137">
        <f t="shared" si="189"/>
        <v>0</v>
      </c>
      <c r="DL399" s="173">
        <f t="shared" si="199"/>
        <v>0</v>
      </c>
      <c r="DM399" s="140"/>
      <c r="DN399" s="220"/>
      <c r="DO399" s="220"/>
      <c r="DP399" s="220"/>
      <c r="DQ399" s="140"/>
      <c r="DR399" s="141"/>
      <c r="DS399" s="142"/>
      <c r="DT399" s="146"/>
      <c r="DU399" s="142"/>
      <c r="DV399" s="144"/>
      <c r="DW399" s="145"/>
      <c r="DX399" s="142"/>
      <c r="DY399" s="144"/>
      <c r="EA399" s="172"/>
      <c r="EB399" s="137"/>
      <c r="EC399" s="137"/>
      <c r="ED399" s="512"/>
      <c r="EE399" s="513"/>
      <c r="EG399" s="495"/>
      <c r="EH399" s="76"/>
      <c r="EI399" s="466"/>
      <c r="EJ399" s="76"/>
      <c r="EK399" s="500"/>
      <c r="EL399" s="81"/>
      <c r="EM399" s="76"/>
      <c r="EN399" s="76"/>
      <c r="EO399" s="76"/>
      <c r="EP399" s="496"/>
      <c r="EQ399" s="81"/>
      <c r="ER399" s="76"/>
      <c r="ES399" s="76"/>
      <c r="ET399" s="76"/>
      <c r="EU399" s="496"/>
    </row>
    <row r="400" spans="1:151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98"/>
        <v>0</v>
      </c>
      <c r="O400" s="366"/>
      <c r="P400" s="174"/>
      <c r="Q400" s="174"/>
      <c r="R400" s="174"/>
      <c r="S400" s="174"/>
      <c r="T400" s="367">
        <f t="shared" si="190"/>
        <v>0</v>
      </c>
      <c r="U400" s="172"/>
      <c r="V400" s="137"/>
      <c r="W400" s="137"/>
      <c r="X400" s="137"/>
      <c r="Y400" s="137">
        <v>24000</v>
      </c>
      <c r="Z400" s="138">
        <f t="shared" si="193"/>
        <v>24000</v>
      </c>
      <c r="AA400" s="160"/>
      <c r="AB400" s="146"/>
      <c r="AC400" s="146"/>
      <c r="AD400" s="146"/>
      <c r="AE400" s="146"/>
      <c r="AF400" s="138">
        <f t="shared" si="194"/>
        <v>0</v>
      </c>
      <c r="AG400" s="160"/>
      <c r="AH400" s="146"/>
      <c r="AI400" s="146"/>
      <c r="AJ400" s="146"/>
      <c r="AK400" s="146"/>
      <c r="AL400" s="138">
        <f t="shared" si="172"/>
        <v>0</v>
      </c>
      <c r="AM400" s="160"/>
      <c r="AN400" s="146"/>
      <c r="AO400" s="146"/>
      <c r="AP400" s="146"/>
      <c r="AQ400" s="146"/>
      <c r="AR400" s="138">
        <f t="shared" si="173"/>
        <v>0</v>
      </c>
      <c r="AS400" s="205"/>
      <c r="AT400" s="146"/>
      <c r="AU400" s="146"/>
      <c r="AV400" s="146"/>
      <c r="AW400" s="146"/>
      <c r="AX400" s="138">
        <f t="shared" si="191"/>
        <v>0</v>
      </c>
      <c r="AY400" s="160"/>
      <c r="AZ400" s="146"/>
      <c r="BA400" s="146"/>
      <c r="BB400" s="146"/>
      <c r="BC400" s="146"/>
      <c r="BD400" s="138">
        <f t="shared" si="174"/>
        <v>0</v>
      </c>
      <c r="BE400" s="160"/>
      <c r="BF400" s="146"/>
      <c r="BG400" s="146"/>
      <c r="BH400" s="146"/>
      <c r="BI400" s="146"/>
      <c r="BJ400" s="138">
        <f t="shared" si="195"/>
        <v>0</v>
      </c>
      <c r="BK400" s="160"/>
      <c r="BL400" s="146"/>
      <c r="BM400" s="146"/>
      <c r="BN400" s="146"/>
      <c r="BO400" s="146"/>
      <c r="BP400" s="138">
        <f t="shared" si="175"/>
        <v>0</v>
      </c>
      <c r="BQ400" s="160"/>
      <c r="BR400" s="146"/>
      <c r="BS400" s="146"/>
      <c r="BT400" s="146"/>
      <c r="BU400" s="146"/>
      <c r="BV400" s="138">
        <f t="shared" si="196"/>
        <v>0</v>
      </c>
      <c r="BW400" s="160"/>
      <c r="BX400" s="146"/>
      <c r="BY400" s="146"/>
      <c r="BZ400" s="146"/>
      <c r="CA400" s="146"/>
      <c r="CB400" s="138">
        <f t="shared" si="176"/>
        <v>0</v>
      </c>
      <c r="CC400" s="160"/>
      <c r="CD400" s="146"/>
      <c r="CE400" s="146"/>
      <c r="CF400" s="146"/>
      <c r="CG400" s="146"/>
      <c r="CH400" s="138">
        <f t="shared" si="192"/>
        <v>0</v>
      </c>
      <c r="CI400" s="160"/>
      <c r="CJ400" s="146"/>
      <c r="CK400" s="146"/>
      <c r="CL400" s="146"/>
      <c r="CM400" s="146"/>
      <c r="CN400" s="138">
        <f t="shared" si="177"/>
        <v>0</v>
      </c>
      <c r="CO400" s="172"/>
      <c r="CP400" s="137"/>
      <c r="CQ400" s="137"/>
      <c r="CR400" s="137"/>
      <c r="CS400" s="137"/>
      <c r="CT400" s="138">
        <f t="shared" si="197"/>
        <v>0</v>
      </c>
      <c r="CU400" s="160"/>
      <c r="CV400" s="146"/>
      <c r="CW400" s="146"/>
      <c r="CX400" s="146"/>
      <c r="CY400" s="146"/>
      <c r="CZ400" s="138">
        <f t="shared" si="178"/>
        <v>0</v>
      </c>
      <c r="DA400" s="172">
        <f t="shared" si="179"/>
        <v>0</v>
      </c>
      <c r="DB400" s="137">
        <f t="shared" si="180"/>
        <v>0</v>
      </c>
      <c r="DC400" s="137">
        <f t="shared" si="181"/>
        <v>0</v>
      </c>
      <c r="DD400" s="137">
        <f t="shared" si="182"/>
        <v>0</v>
      </c>
      <c r="DE400" s="137">
        <f t="shared" si="183"/>
        <v>24000</v>
      </c>
      <c r="DF400" s="173">
        <f t="shared" si="184"/>
        <v>24000</v>
      </c>
      <c r="DG400" s="172">
        <f t="shared" si="185"/>
        <v>0</v>
      </c>
      <c r="DH400" s="137">
        <f t="shared" si="186"/>
        <v>0</v>
      </c>
      <c r="DI400" s="137">
        <f t="shared" si="187"/>
        <v>0</v>
      </c>
      <c r="DJ400" s="137">
        <f t="shared" si="188"/>
        <v>0</v>
      </c>
      <c r="DK400" s="137">
        <f t="shared" si="189"/>
        <v>0</v>
      </c>
      <c r="DL400" s="173">
        <f t="shared" si="199"/>
        <v>0</v>
      </c>
      <c r="DM400" s="140"/>
      <c r="DN400" s="220"/>
      <c r="DO400" s="220"/>
      <c r="DP400" s="220"/>
      <c r="DQ400" s="140"/>
      <c r="DR400" s="141"/>
      <c r="DS400" s="142"/>
      <c r="DT400" s="146"/>
      <c r="DU400" s="142"/>
      <c r="DV400" s="144"/>
      <c r="DW400" s="145"/>
      <c r="DX400" s="142"/>
      <c r="DY400" s="144"/>
      <c r="EA400" s="172"/>
      <c r="EB400" s="137"/>
      <c r="EC400" s="137"/>
      <c r="ED400" s="512"/>
      <c r="EE400" s="513"/>
      <c r="EG400" s="495"/>
      <c r="EH400" s="76"/>
      <c r="EI400" s="466"/>
      <c r="EJ400" s="76"/>
      <c r="EK400" s="500"/>
      <c r="EL400" s="81"/>
      <c r="EM400" s="76"/>
      <c r="EN400" s="76"/>
      <c r="EO400" s="76"/>
      <c r="EP400" s="496"/>
      <c r="EQ400" s="81"/>
      <c r="ER400" s="76"/>
      <c r="ES400" s="76"/>
      <c r="ET400" s="76"/>
      <c r="EU400" s="496"/>
    </row>
    <row r="401" spans="1:151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98"/>
        <v>15275</v>
      </c>
      <c r="O401" s="366"/>
      <c r="P401" s="174"/>
      <c r="Q401" s="174"/>
      <c r="R401" s="174"/>
      <c r="S401" s="174"/>
      <c r="T401" s="367">
        <f t="shared" si="190"/>
        <v>0</v>
      </c>
      <c r="U401" s="172"/>
      <c r="V401" s="137"/>
      <c r="W401" s="137"/>
      <c r="X401" s="137"/>
      <c r="Y401" s="137">
        <v>31200</v>
      </c>
      <c r="Z401" s="138">
        <f t="shared" si="193"/>
        <v>31200</v>
      </c>
      <c r="AA401" s="160"/>
      <c r="AB401" s="146"/>
      <c r="AC401" s="146"/>
      <c r="AD401" s="146"/>
      <c r="AE401" s="146"/>
      <c r="AF401" s="138">
        <f t="shared" si="194"/>
        <v>0</v>
      </c>
      <c r="AG401" s="160"/>
      <c r="AH401" s="146"/>
      <c r="AI401" s="146"/>
      <c r="AJ401" s="146"/>
      <c r="AK401" s="146">
        <v>38000</v>
      </c>
      <c r="AL401" s="138">
        <f t="shared" si="172"/>
        <v>38000</v>
      </c>
      <c r="AM401" s="160"/>
      <c r="AN401" s="146"/>
      <c r="AO401" s="146"/>
      <c r="AP401" s="146"/>
      <c r="AQ401" s="146"/>
      <c r="AR401" s="138">
        <f t="shared" si="173"/>
        <v>0</v>
      </c>
      <c r="AS401" s="205"/>
      <c r="AT401" s="146"/>
      <c r="AU401" s="146"/>
      <c r="AV401" s="146"/>
      <c r="AW401" s="146">
        <v>16000</v>
      </c>
      <c r="AX401" s="138">
        <f t="shared" si="191"/>
        <v>16000</v>
      </c>
      <c r="AY401" s="160"/>
      <c r="AZ401" s="146"/>
      <c r="BA401" s="146"/>
      <c r="BB401" s="146"/>
      <c r="BC401" s="146"/>
      <c r="BD401" s="138">
        <f t="shared" si="174"/>
        <v>0</v>
      </c>
      <c r="BE401" s="160"/>
      <c r="BF401" s="146"/>
      <c r="BG401" s="146"/>
      <c r="BH401" s="146"/>
      <c r="BI401" s="146"/>
      <c r="BJ401" s="138">
        <f t="shared" si="195"/>
        <v>0</v>
      </c>
      <c r="BK401" s="160"/>
      <c r="BL401" s="146"/>
      <c r="BM401" s="146"/>
      <c r="BN401" s="146"/>
      <c r="BO401" s="146"/>
      <c r="BP401" s="138">
        <f t="shared" si="175"/>
        <v>0</v>
      </c>
      <c r="BQ401" s="160"/>
      <c r="BR401" s="146"/>
      <c r="BS401" s="146"/>
      <c r="BT401" s="146"/>
      <c r="BU401" s="146"/>
      <c r="BV401" s="138">
        <f t="shared" si="196"/>
        <v>0</v>
      </c>
      <c r="BW401" s="160"/>
      <c r="BX401" s="146"/>
      <c r="BY401" s="146"/>
      <c r="BZ401" s="146"/>
      <c r="CA401" s="146"/>
      <c r="CB401" s="138">
        <f t="shared" si="176"/>
        <v>0</v>
      </c>
      <c r="CC401" s="160"/>
      <c r="CD401" s="146"/>
      <c r="CE401" s="146"/>
      <c r="CF401" s="146"/>
      <c r="CG401" s="146"/>
      <c r="CH401" s="138">
        <f t="shared" si="192"/>
        <v>0</v>
      </c>
      <c r="CI401" s="160"/>
      <c r="CJ401" s="146"/>
      <c r="CK401" s="146"/>
      <c r="CL401" s="146"/>
      <c r="CM401" s="146"/>
      <c r="CN401" s="138">
        <f t="shared" si="177"/>
        <v>0</v>
      </c>
      <c r="CO401" s="172"/>
      <c r="CP401" s="137"/>
      <c r="CQ401" s="137"/>
      <c r="CR401" s="137"/>
      <c r="CS401" s="137"/>
      <c r="CT401" s="138">
        <f t="shared" si="197"/>
        <v>0</v>
      </c>
      <c r="CU401" s="160"/>
      <c r="CV401" s="146"/>
      <c r="CW401" s="146"/>
      <c r="CX401" s="146"/>
      <c r="CY401" s="146"/>
      <c r="CZ401" s="138">
        <f t="shared" si="178"/>
        <v>0</v>
      </c>
      <c r="DA401" s="172">
        <f t="shared" si="179"/>
        <v>0</v>
      </c>
      <c r="DB401" s="137">
        <f t="shared" si="180"/>
        <v>15275</v>
      </c>
      <c r="DC401" s="137">
        <f t="shared" si="181"/>
        <v>0</v>
      </c>
      <c r="DD401" s="137">
        <f t="shared" si="182"/>
        <v>0</v>
      </c>
      <c r="DE401" s="137">
        <f t="shared" si="183"/>
        <v>85200</v>
      </c>
      <c r="DF401" s="173">
        <f t="shared" si="184"/>
        <v>100475</v>
      </c>
      <c r="DG401" s="172">
        <f t="shared" si="185"/>
        <v>0</v>
      </c>
      <c r="DH401" s="137">
        <f t="shared" si="186"/>
        <v>0</v>
      </c>
      <c r="DI401" s="137">
        <f t="shared" si="187"/>
        <v>0</v>
      </c>
      <c r="DJ401" s="137">
        <f t="shared" si="188"/>
        <v>0</v>
      </c>
      <c r="DK401" s="137">
        <f t="shared" si="189"/>
        <v>0</v>
      </c>
      <c r="DL401" s="173">
        <f t="shared" si="199"/>
        <v>0</v>
      </c>
      <c r="DM401" s="140"/>
      <c r="DN401" s="220"/>
      <c r="DO401" s="220"/>
      <c r="DP401" s="220"/>
      <c r="DQ401" s="140"/>
      <c r="DR401" s="141"/>
      <c r="DS401" s="142"/>
      <c r="DT401" s="146"/>
      <c r="DU401" s="142"/>
      <c r="DV401" s="144"/>
      <c r="DW401" s="145"/>
      <c r="DX401" s="142"/>
      <c r="DY401" s="144"/>
      <c r="EA401" s="172"/>
      <c r="EB401" s="137"/>
      <c r="EC401" s="137"/>
      <c r="ED401" s="512"/>
      <c r="EE401" s="513"/>
      <c r="EG401" s="495"/>
      <c r="EH401" s="76"/>
      <c r="EI401" s="466"/>
      <c r="EJ401" s="76"/>
      <c r="EK401" s="500"/>
      <c r="EL401" s="81"/>
      <c r="EM401" s="76"/>
      <c r="EN401" s="76"/>
      <c r="EO401" s="76"/>
      <c r="EP401" s="496"/>
      <c r="EQ401" s="81"/>
      <c r="ER401" s="76"/>
      <c r="ES401" s="76"/>
      <c r="ET401" s="76"/>
      <c r="EU401" s="496"/>
    </row>
    <row r="402" spans="1:151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98"/>
        <v>0</v>
      </c>
      <c r="O402" s="366"/>
      <c r="P402" s="174"/>
      <c r="Q402" s="174"/>
      <c r="R402" s="174"/>
      <c r="S402" s="174"/>
      <c r="T402" s="367">
        <f t="shared" si="190"/>
        <v>0</v>
      </c>
      <c r="U402" s="172"/>
      <c r="V402" s="137"/>
      <c r="W402" s="137"/>
      <c r="X402" s="137"/>
      <c r="Y402" s="137">
        <v>48000</v>
      </c>
      <c r="Z402" s="138">
        <f t="shared" si="193"/>
        <v>48000</v>
      </c>
      <c r="AA402" s="160"/>
      <c r="AB402" s="146"/>
      <c r="AC402" s="146"/>
      <c r="AD402" s="146"/>
      <c r="AE402" s="146"/>
      <c r="AF402" s="138">
        <f t="shared" si="194"/>
        <v>0</v>
      </c>
      <c r="AG402" s="160"/>
      <c r="AH402" s="146"/>
      <c r="AI402" s="146"/>
      <c r="AJ402" s="146"/>
      <c r="AK402" s="146"/>
      <c r="AL402" s="138">
        <f t="shared" si="172"/>
        <v>0</v>
      </c>
      <c r="AM402" s="160"/>
      <c r="AN402" s="146"/>
      <c r="AO402" s="146"/>
      <c r="AP402" s="146"/>
      <c r="AQ402" s="146"/>
      <c r="AR402" s="138">
        <f t="shared" si="173"/>
        <v>0</v>
      </c>
      <c r="AS402" s="205"/>
      <c r="AT402" s="146"/>
      <c r="AU402" s="146"/>
      <c r="AV402" s="146"/>
      <c r="AW402" s="146"/>
      <c r="AX402" s="138">
        <f t="shared" si="191"/>
        <v>0</v>
      </c>
      <c r="AY402" s="160"/>
      <c r="AZ402" s="146"/>
      <c r="BA402" s="146"/>
      <c r="BB402" s="146"/>
      <c r="BC402" s="146"/>
      <c r="BD402" s="138">
        <f t="shared" si="174"/>
        <v>0</v>
      </c>
      <c r="BE402" s="160"/>
      <c r="BF402" s="146"/>
      <c r="BG402" s="146"/>
      <c r="BH402" s="146"/>
      <c r="BI402" s="146"/>
      <c r="BJ402" s="138">
        <f t="shared" si="195"/>
        <v>0</v>
      </c>
      <c r="BK402" s="160"/>
      <c r="BL402" s="146"/>
      <c r="BM402" s="146"/>
      <c r="BN402" s="146"/>
      <c r="BO402" s="146"/>
      <c r="BP402" s="138">
        <f t="shared" si="175"/>
        <v>0</v>
      </c>
      <c r="BQ402" s="160"/>
      <c r="BR402" s="146"/>
      <c r="BS402" s="146"/>
      <c r="BT402" s="146"/>
      <c r="BU402" s="146"/>
      <c r="BV402" s="138">
        <f t="shared" si="196"/>
        <v>0</v>
      </c>
      <c r="BW402" s="160"/>
      <c r="BX402" s="146"/>
      <c r="BY402" s="146"/>
      <c r="BZ402" s="146"/>
      <c r="CA402" s="146"/>
      <c r="CB402" s="138">
        <f t="shared" si="176"/>
        <v>0</v>
      </c>
      <c r="CC402" s="160"/>
      <c r="CD402" s="146"/>
      <c r="CE402" s="146"/>
      <c r="CF402" s="146"/>
      <c r="CG402" s="146"/>
      <c r="CH402" s="138">
        <f t="shared" si="192"/>
        <v>0</v>
      </c>
      <c r="CI402" s="160"/>
      <c r="CJ402" s="146"/>
      <c r="CK402" s="146"/>
      <c r="CL402" s="146"/>
      <c r="CM402" s="146"/>
      <c r="CN402" s="138">
        <f t="shared" si="177"/>
        <v>0</v>
      </c>
      <c r="CO402" s="172"/>
      <c r="CP402" s="137"/>
      <c r="CQ402" s="137"/>
      <c r="CR402" s="137"/>
      <c r="CS402" s="137"/>
      <c r="CT402" s="138">
        <f t="shared" si="197"/>
        <v>0</v>
      </c>
      <c r="CU402" s="160"/>
      <c r="CV402" s="146"/>
      <c r="CW402" s="146"/>
      <c r="CX402" s="146"/>
      <c r="CY402" s="146"/>
      <c r="CZ402" s="138">
        <f t="shared" si="178"/>
        <v>0</v>
      </c>
      <c r="DA402" s="172">
        <f t="shared" si="179"/>
        <v>0</v>
      </c>
      <c r="DB402" s="137">
        <f t="shared" si="180"/>
        <v>0</v>
      </c>
      <c r="DC402" s="137">
        <f t="shared" si="181"/>
        <v>0</v>
      </c>
      <c r="DD402" s="137">
        <f t="shared" si="182"/>
        <v>0</v>
      </c>
      <c r="DE402" s="137">
        <f t="shared" si="183"/>
        <v>48000</v>
      </c>
      <c r="DF402" s="173">
        <f t="shared" si="184"/>
        <v>48000</v>
      </c>
      <c r="DG402" s="172">
        <f t="shared" si="185"/>
        <v>0</v>
      </c>
      <c r="DH402" s="137">
        <f t="shared" si="186"/>
        <v>0</v>
      </c>
      <c r="DI402" s="137">
        <f t="shared" si="187"/>
        <v>0</v>
      </c>
      <c r="DJ402" s="137">
        <f t="shared" si="188"/>
        <v>0</v>
      </c>
      <c r="DK402" s="137">
        <f t="shared" si="189"/>
        <v>0</v>
      </c>
      <c r="DL402" s="173">
        <f t="shared" si="199"/>
        <v>0</v>
      </c>
      <c r="DM402" s="140"/>
      <c r="DN402" s="220"/>
      <c r="DO402" s="220"/>
      <c r="DP402" s="220"/>
      <c r="DQ402" s="140"/>
      <c r="DR402" s="141"/>
      <c r="DS402" s="142"/>
      <c r="DT402" s="146"/>
      <c r="DU402" s="142"/>
      <c r="DV402" s="144"/>
      <c r="DW402" s="145"/>
      <c r="DX402" s="142"/>
      <c r="DY402" s="144"/>
      <c r="EA402" s="172"/>
      <c r="EB402" s="137"/>
      <c r="EC402" s="137"/>
      <c r="ED402" s="512"/>
      <c r="EE402" s="513"/>
      <c r="EG402" s="495"/>
      <c r="EH402" s="76"/>
      <c r="EI402" s="466"/>
      <c r="EJ402" s="76"/>
      <c r="EK402" s="500"/>
      <c r="EL402" s="81"/>
      <c r="EM402" s="76"/>
      <c r="EN402" s="76"/>
      <c r="EO402" s="76"/>
      <c r="EP402" s="496"/>
      <c r="EQ402" s="81"/>
      <c r="ER402" s="76"/>
      <c r="ES402" s="76"/>
      <c r="ET402" s="76"/>
      <c r="EU402" s="496"/>
    </row>
    <row r="403" spans="1:151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98"/>
        <v>5850</v>
      </c>
      <c r="O403" s="366"/>
      <c r="P403" s="174"/>
      <c r="Q403" s="174"/>
      <c r="R403" s="174"/>
      <c r="S403" s="174"/>
      <c r="T403" s="367">
        <f t="shared" si="190"/>
        <v>0</v>
      </c>
      <c r="U403" s="172"/>
      <c r="V403" s="137"/>
      <c r="W403" s="137"/>
      <c r="X403" s="137"/>
      <c r="Y403" s="137"/>
      <c r="Z403" s="138">
        <f t="shared" si="193"/>
        <v>0</v>
      </c>
      <c r="AA403" s="160"/>
      <c r="AB403" s="146"/>
      <c r="AC403" s="146"/>
      <c r="AD403" s="146"/>
      <c r="AE403" s="146"/>
      <c r="AF403" s="138">
        <f t="shared" si="194"/>
        <v>0</v>
      </c>
      <c r="AG403" s="160"/>
      <c r="AH403" s="146"/>
      <c r="AI403" s="146"/>
      <c r="AJ403" s="146"/>
      <c r="AK403" s="146"/>
      <c r="AL403" s="138">
        <f t="shared" si="172"/>
        <v>0</v>
      </c>
      <c r="AM403" s="160"/>
      <c r="AN403" s="146"/>
      <c r="AO403" s="146"/>
      <c r="AP403" s="146"/>
      <c r="AQ403" s="146"/>
      <c r="AR403" s="138">
        <f t="shared" si="173"/>
        <v>0</v>
      </c>
      <c r="AS403" s="205"/>
      <c r="AT403" s="146"/>
      <c r="AU403" s="146"/>
      <c r="AV403" s="146"/>
      <c r="AW403" s="146">
        <v>18000</v>
      </c>
      <c r="AX403" s="138">
        <f t="shared" si="191"/>
        <v>18000</v>
      </c>
      <c r="AY403" s="160"/>
      <c r="AZ403" s="146"/>
      <c r="BA403" s="146"/>
      <c r="BB403" s="146"/>
      <c r="BC403" s="146"/>
      <c r="BD403" s="138">
        <f t="shared" si="174"/>
        <v>0</v>
      </c>
      <c r="BE403" s="160"/>
      <c r="BF403" s="146"/>
      <c r="BG403" s="146"/>
      <c r="BH403" s="146"/>
      <c r="BI403" s="146"/>
      <c r="BJ403" s="138">
        <f t="shared" si="195"/>
        <v>0</v>
      </c>
      <c r="BK403" s="160"/>
      <c r="BL403" s="146"/>
      <c r="BM403" s="146"/>
      <c r="BN403" s="146"/>
      <c r="BO403" s="146"/>
      <c r="BP403" s="138">
        <f t="shared" si="175"/>
        <v>0</v>
      </c>
      <c r="BQ403" s="160"/>
      <c r="BR403" s="146"/>
      <c r="BS403" s="146"/>
      <c r="BT403" s="146"/>
      <c r="BU403" s="146"/>
      <c r="BV403" s="138">
        <f t="shared" si="196"/>
        <v>0</v>
      </c>
      <c r="BW403" s="160"/>
      <c r="BX403" s="146"/>
      <c r="BY403" s="146"/>
      <c r="BZ403" s="146"/>
      <c r="CA403" s="146"/>
      <c r="CB403" s="138">
        <f t="shared" si="176"/>
        <v>0</v>
      </c>
      <c r="CC403" s="160"/>
      <c r="CD403" s="146"/>
      <c r="CE403" s="146"/>
      <c r="CF403" s="146"/>
      <c r="CG403" s="146"/>
      <c r="CH403" s="138">
        <f t="shared" si="192"/>
        <v>0</v>
      </c>
      <c r="CI403" s="160"/>
      <c r="CJ403" s="146"/>
      <c r="CK403" s="146"/>
      <c r="CL403" s="146"/>
      <c r="CM403" s="146"/>
      <c r="CN403" s="138">
        <f t="shared" si="177"/>
        <v>0</v>
      </c>
      <c r="CO403" s="172"/>
      <c r="CP403" s="137"/>
      <c r="CQ403" s="137"/>
      <c r="CR403" s="137"/>
      <c r="CS403" s="137"/>
      <c r="CT403" s="138">
        <f t="shared" si="197"/>
        <v>0</v>
      </c>
      <c r="CU403" s="160"/>
      <c r="CV403" s="146"/>
      <c r="CW403" s="146"/>
      <c r="CX403" s="146"/>
      <c r="CY403" s="146"/>
      <c r="CZ403" s="138">
        <f t="shared" si="178"/>
        <v>0</v>
      </c>
      <c r="DA403" s="172">
        <f t="shared" si="179"/>
        <v>0</v>
      </c>
      <c r="DB403" s="137">
        <f t="shared" si="180"/>
        <v>5850</v>
      </c>
      <c r="DC403" s="137">
        <f t="shared" si="181"/>
        <v>0</v>
      </c>
      <c r="DD403" s="137">
        <f t="shared" si="182"/>
        <v>0</v>
      </c>
      <c r="DE403" s="137">
        <f t="shared" si="183"/>
        <v>18000</v>
      </c>
      <c r="DF403" s="173">
        <f t="shared" si="184"/>
        <v>23850</v>
      </c>
      <c r="DG403" s="172">
        <f t="shared" si="185"/>
        <v>0</v>
      </c>
      <c r="DH403" s="137">
        <f t="shared" si="186"/>
        <v>0</v>
      </c>
      <c r="DI403" s="137">
        <f t="shared" si="187"/>
        <v>0</v>
      </c>
      <c r="DJ403" s="137">
        <f t="shared" si="188"/>
        <v>0</v>
      </c>
      <c r="DK403" s="137">
        <f t="shared" si="189"/>
        <v>0</v>
      </c>
      <c r="DL403" s="173">
        <f t="shared" si="199"/>
        <v>0</v>
      </c>
      <c r="DM403" s="140"/>
      <c r="DN403" s="220"/>
      <c r="DO403" s="220"/>
      <c r="DP403" s="220"/>
      <c r="DQ403" s="140"/>
      <c r="DR403" s="141"/>
      <c r="DS403" s="142"/>
      <c r="DT403" s="146"/>
      <c r="DU403" s="142"/>
      <c r="DV403" s="144"/>
      <c r="DW403" s="145"/>
      <c r="DX403" s="142"/>
      <c r="DY403" s="144"/>
      <c r="EA403" s="172"/>
      <c r="EB403" s="137"/>
      <c r="EC403" s="137"/>
      <c r="ED403" s="512"/>
      <c r="EE403" s="513"/>
      <c r="EG403" s="495"/>
      <c r="EH403" s="76"/>
      <c r="EI403" s="466"/>
      <c r="EJ403" s="76"/>
      <c r="EK403" s="500"/>
      <c r="EL403" s="81"/>
      <c r="EM403" s="76"/>
      <c r="EN403" s="76"/>
      <c r="EO403" s="76"/>
      <c r="EP403" s="496"/>
      <c r="EQ403" s="81"/>
      <c r="ER403" s="76"/>
      <c r="ES403" s="76"/>
      <c r="ET403" s="76"/>
      <c r="EU403" s="496"/>
    </row>
    <row r="404" spans="1:151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98"/>
        <v>0</v>
      </c>
      <c r="O404" s="366"/>
      <c r="P404" s="174"/>
      <c r="Q404" s="174"/>
      <c r="R404" s="174"/>
      <c r="S404" s="174"/>
      <c r="T404" s="367">
        <f t="shared" si="190"/>
        <v>0</v>
      </c>
      <c r="U404" s="172"/>
      <c r="V404" s="137"/>
      <c r="W404" s="137"/>
      <c r="X404" s="137"/>
      <c r="Y404" s="137">
        <v>32000</v>
      </c>
      <c r="Z404" s="138">
        <f t="shared" si="193"/>
        <v>32000</v>
      </c>
      <c r="AA404" s="160"/>
      <c r="AB404" s="146"/>
      <c r="AC404" s="146"/>
      <c r="AD404" s="146"/>
      <c r="AE404" s="146"/>
      <c r="AF404" s="138">
        <f t="shared" si="194"/>
        <v>0</v>
      </c>
      <c r="AG404" s="160"/>
      <c r="AH404" s="146"/>
      <c r="AI404" s="146"/>
      <c r="AJ404" s="146"/>
      <c r="AK404" s="146"/>
      <c r="AL404" s="138">
        <f t="shared" si="172"/>
        <v>0</v>
      </c>
      <c r="AM404" s="160"/>
      <c r="AN404" s="146"/>
      <c r="AO404" s="146"/>
      <c r="AP404" s="146"/>
      <c r="AQ404" s="146"/>
      <c r="AR404" s="138">
        <f t="shared" si="173"/>
        <v>0</v>
      </c>
      <c r="AS404" s="205"/>
      <c r="AT404" s="146"/>
      <c r="AU404" s="146"/>
      <c r="AV404" s="146"/>
      <c r="AW404" s="146"/>
      <c r="AX404" s="138">
        <f t="shared" si="191"/>
        <v>0</v>
      </c>
      <c r="AY404" s="160"/>
      <c r="AZ404" s="146"/>
      <c r="BA404" s="146"/>
      <c r="BB404" s="146"/>
      <c r="BC404" s="146"/>
      <c r="BD404" s="138">
        <f t="shared" si="174"/>
        <v>0</v>
      </c>
      <c r="BE404" s="160"/>
      <c r="BF404" s="146"/>
      <c r="BG404" s="146"/>
      <c r="BH404" s="146"/>
      <c r="BI404" s="146"/>
      <c r="BJ404" s="138">
        <f t="shared" si="195"/>
        <v>0</v>
      </c>
      <c r="BK404" s="160"/>
      <c r="BL404" s="146"/>
      <c r="BM404" s="146"/>
      <c r="BN404" s="146"/>
      <c r="BO404" s="146"/>
      <c r="BP404" s="138">
        <f t="shared" si="175"/>
        <v>0</v>
      </c>
      <c r="BQ404" s="160"/>
      <c r="BR404" s="146"/>
      <c r="BS404" s="146"/>
      <c r="BT404" s="146"/>
      <c r="BU404" s="146"/>
      <c r="BV404" s="138">
        <f t="shared" si="196"/>
        <v>0</v>
      </c>
      <c r="BW404" s="160"/>
      <c r="BX404" s="146"/>
      <c r="BY404" s="146"/>
      <c r="BZ404" s="146"/>
      <c r="CA404" s="146"/>
      <c r="CB404" s="138">
        <f t="shared" si="176"/>
        <v>0</v>
      </c>
      <c r="CC404" s="160"/>
      <c r="CD404" s="146"/>
      <c r="CE404" s="146"/>
      <c r="CF404" s="146"/>
      <c r="CG404" s="146"/>
      <c r="CH404" s="138">
        <f t="shared" si="192"/>
        <v>0</v>
      </c>
      <c r="CI404" s="160"/>
      <c r="CJ404" s="146"/>
      <c r="CK404" s="146"/>
      <c r="CL404" s="146"/>
      <c r="CM404" s="146"/>
      <c r="CN404" s="138">
        <f t="shared" si="177"/>
        <v>0</v>
      </c>
      <c r="CO404" s="172"/>
      <c r="CP404" s="137"/>
      <c r="CQ404" s="137"/>
      <c r="CR404" s="137"/>
      <c r="CS404" s="137"/>
      <c r="CT404" s="138">
        <f t="shared" si="197"/>
        <v>0</v>
      </c>
      <c r="CU404" s="160"/>
      <c r="CV404" s="146"/>
      <c r="CW404" s="146"/>
      <c r="CX404" s="146"/>
      <c r="CY404" s="146"/>
      <c r="CZ404" s="138">
        <f t="shared" si="178"/>
        <v>0</v>
      </c>
      <c r="DA404" s="172">
        <f t="shared" si="179"/>
        <v>0</v>
      </c>
      <c r="DB404" s="137">
        <f t="shared" si="180"/>
        <v>0</v>
      </c>
      <c r="DC404" s="137">
        <f t="shared" si="181"/>
        <v>0</v>
      </c>
      <c r="DD404" s="137">
        <f t="shared" si="182"/>
        <v>0</v>
      </c>
      <c r="DE404" s="137">
        <f t="shared" si="183"/>
        <v>32000</v>
      </c>
      <c r="DF404" s="173">
        <f t="shared" si="184"/>
        <v>32000</v>
      </c>
      <c r="DG404" s="172">
        <f t="shared" si="185"/>
        <v>0</v>
      </c>
      <c r="DH404" s="137">
        <f t="shared" si="186"/>
        <v>0</v>
      </c>
      <c r="DI404" s="137">
        <f t="shared" si="187"/>
        <v>0</v>
      </c>
      <c r="DJ404" s="137">
        <f t="shared" si="188"/>
        <v>0</v>
      </c>
      <c r="DK404" s="137">
        <f t="shared" si="189"/>
        <v>0</v>
      </c>
      <c r="DL404" s="173">
        <f t="shared" si="199"/>
        <v>0</v>
      </c>
      <c r="DM404" s="140"/>
      <c r="DN404" s="220"/>
      <c r="DO404" s="220"/>
      <c r="DP404" s="220"/>
      <c r="DQ404" s="140"/>
      <c r="DR404" s="141"/>
      <c r="DS404" s="142"/>
      <c r="DT404" s="146"/>
      <c r="DU404" s="142"/>
      <c r="DV404" s="144"/>
      <c r="DW404" s="145"/>
      <c r="DX404" s="142"/>
      <c r="DY404" s="144"/>
      <c r="EA404" s="172"/>
      <c r="EB404" s="137"/>
      <c r="EC404" s="137"/>
      <c r="ED404" s="512"/>
      <c r="EE404" s="513"/>
      <c r="EG404" s="495"/>
      <c r="EH404" s="76"/>
      <c r="EI404" s="466"/>
      <c r="EJ404" s="76"/>
      <c r="EK404" s="500"/>
      <c r="EL404" s="81"/>
      <c r="EM404" s="76"/>
      <c r="EN404" s="76"/>
      <c r="EO404" s="76"/>
      <c r="EP404" s="496"/>
      <c r="EQ404" s="81"/>
      <c r="ER404" s="76"/>
      <c r="ES404" s="76"/>
      <c r="ET404" s="76"/>
      <c r="EU404" s="496"/>
    </row>
    <row r="405" spans="1:151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98"/>
        <v>24050</v>
      </c>
      <c r="O405" s="366"/>
      <c r="P405" s="174"/>
      <c r="Q405" s="174"/>
      <c r="R405" s="174"/>
      <c r="S405" s="174"/>
      <c r="T405" s="367">
        <f t="shared" si="190"/>
        <v>0</v>
      </c>
      <c r="U405" s="172"/>
      <c r="V405" s="137"/>
      <c r="W405" s="137"/>
      <c r="X405" s="137"/>
      <c r="Y405" s="137"/>
      <c r="Z405" s="138">
        <f t="shared" si="193"/>
        <v>0</v>
      </c>
      <c r="AA405" s="160"/>
      <c r="AB405" s="146"/>
      <c r="AC405" s="146"/>
      <c r="AD405" s="146"/>
      <c r="AE405" s="146"/>
      <c r="AF405" s="138">
        <f t="shared" si="194"/>
        <v>0</v>
      </c>
      <c r="AG405" s="160"/>
      <c r="AH405" s="146"/>
      <c r="AI405" s="146"/>
      <c r="AJ405" s="146"/>
      <c r="AK405" s="146">
        <v>58000</v>
      </c>
      <c r="AL405" s="138">
        <f t="shared" si="172"/>
        <v>58000</v>
      </c>
      <c r="AM405" s="160"/>
      <c r="AN405" s="146"/>
      <c r="AO405" s="146"/>
      <c r="AP405" s="146"/>
      <c r="AQ405" s="146"/>
      <c r="AR405" s="138">
        <f t="shared" si="173"/>
        <v>0</v>
      </c>
      <c r="AS405" s="205"/>
      <c r="AT405" s="146"/>
      <c r="AU405" s="146"/>
      <c r="AV405" s="146"/>
      <c r="AW405" s="146">
        <v>43000</v>
      </c>
      <c r="AX405" s="138">
        <f t="shared" si="191"/>
        <v>43000</v>
      </c>
      <c r="AY405" s="160"/>
      <c r="AZ405" s="146"/>
      <c r="BA405" s="146"/>
      <c r="BB405" s="146"/>
      <c r="BC405" s="146"/>
      <c r="BD405" s="138">
        <f t="shared" si="174"/>
        <v>0</v>
      </c>
      <c r="BE405" s="160"/>
      <c r="BF405" s="146"/>
      <c r="BG405" s="146"/>
      <c r="BH405" s="146"/>
      <c r="BI405" s="146"/>
      <c r="BJ405" s="138">
        <f t="shared" si="195"/>
        <v>0</v>
      </c>
      <c r="BK405" s="160"/>
      <c r="BL405" s="146"/>
      <c r="BM405" s="146"/>
      <c r="BN405" s="146"/>
      <c r="BO405" s="146"/>
      <c r="BP405" s="138">
        <f t="shared" si="175"/>
        <v>0</v>
      </c>
      <c r="BQ405" s="160"/>
      <c r="BR405" s="146"/>
      <c r="BS405" s="146"/>
      <c r="BT405" s="146"/>
      <c r="BU405" s="146"/>
      <c r="BV405" s="138">
        <f t="shared" si="196"/>
        <v>0</v>
      </c>
      <c r="BW405" s="160"/>
      <c r="BX405" s="146"/>
      <c r="BY405" s="146"/>
      <c r="BZ405" s="146"/>
      <c r="CA405" s="146"/>
      <c r="CB405" s="138">
        <f t="shared" si="176"/>
        <v>0</v>
      </c>
      <c r="CC405" s="160"/>
      <c r="CD405" s="146"/>
      <c r="CE405" s="146"/>
      <c r="CF405" s="146"/>
      <c r="CG405" s="146"/>
      <c r="CH405" s="138">
        <f t="shared" si="192"/>
        <v>0</v>
      </c>
      <c r="CI405" s="160"/>
      <c r="CJ405" s="146"/>
      <c r="CK405" s="146"/>
      <c r="CL405" s="146"/>
      <c r="CM405" s="146"/>
      <c r="CN405" s="138">
        <f t="shared" si="177"/>
        <v>0</v>
      </c>
      <c r="CO405" s="172"/>
      <c r="CP405" s="137"/>
      <c r="CQ405" s="137"/>
      <c r="CR405" s="137"/>
      <c r="CS405" s="137"/>
      <c r="CT405" s="138">
        <f t="shared" si="197"/>
        <v>0</v>
      </c>
      <c r="CU405" s="160"/>
      <c r="CV405" s="146"/>
      <c r="CW405" s="146"/>
      <c r="CX405" s="146"/>
      <c r="CY405" s="146"/>
      <c r="CZ405" s="138">
        <f t="shared" si="178"/>
        <v>0</v>
      </c>
      <c r="DA405" s="172">
        <f t="shared" si="179"/>
        <v>0</v>
      </c>
      <c r="DB405" s="137">
        <f t="shared" si="180"/>
        <v>24050</v>
      </c>
      <c r="DC405" s="137">
        <f t="shared" si="181"/>
        <v>0</v>
      </c>
      <c r="DD405" s="137">
        <f t="shared" si="182"/>
        <v>0</v>
      </c>
      <c r="DE405" s="137">
        <f t="shared" si="183"/>
        <v>101000</v>
      </c>
      <c r="DF405" s="173">
        <f t="shared" si="184"/>
        <v>125050</v>
      </c>
      <c r="DG405" s="172">
        <f t="shared" si="185"/>
        <v>0</v>
      </c>
      <c r="DH405" s="137">
        <f t="shared" si="186"/>
        <v>0</v>
      </c>
      <c r="DI405" s="137">
        <f t="shared" si="187"/>
        <v>0</v>
      </c>
      <c r="DJ405" s="137">
        <f t="shared" si="188"/>
        <v>0</v>
      </c>
      <c r="DK405" s="137">
        <f t="shared" si="189"/>
        <v>0</v>
      </c>
      <c r="DL405" s="173">
        <f t="shared" si="199"/>
        <v>0</v>
      </c>
      <c r="DM405" s="140"/>
      <c r="DN405" s="220"/>
      <c r="DO405" s="220"/>
      <c r="DP405" s="220"/>
      <c r="DQ405" s="140"/>
      <c r="DR405" s="141"/>
      <c r="DS405" s="142"/>
      <c r="DT405" s="146"/>
      <c r="DU405" s="142"/>
      <c r="DV405" s="144"/>
      <c r="DW405" s="145"/>
      <c r="DX405" s="142"/>
      <c r="DY405" s="144"/>
      <c r="EA405" s="172"/>
      <c r="EB405" s="137"/>
      <c r="EC405" s="137"/>
      <c r="ED405" s="512"/>
      <c r="EE405" s="513"/>
      <c r="EG405" s="495"/>
      <c r="EH405" s="76"/>
      <c r="EI405" s="466"/>
      <c r="EJ405" s="76"/>
      <c r="EK405" s="500"/>
      <c r="EL405" s="81"/>
      <c r="EM405" s="76"/>
      <c r="EN405" s="76"/>
      <c r="EO405" s="76"/>
      <c r="EP405" s="496"/>
      <c r="EQ405" s="81"/>
      <c r="ER405" s="76"/>
      <c r="ES405" s="76"/>
      <c r="ET405" s="76"/>
      <c r="EU405" s="496"/>
    </row>
    <row r="406" spans="1:151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98"/>
        <v>0</v>
      </c>
      <c r="O406" s="366"/>
      <c r="P406" s="174"/>
      <c r="Q406" s="174"/>
      <c r="R406" s="174"/>
      <c r="S406" s="174"/>
      <c r="T406" s="367">
        <f t="shared" si="190"/>
        <v>0</v>
      </c>
      <c r="U406" s="172"/>
      <c r="V406" s="137"/>
      <c r="W406" s="137"/>
      <c r="X406" s="137"/>
      <c r="Y406" s="137">
        <v>32000</v>
      </c>
      <c r="Z406" s="138">
        <f t="shared" si="193"/>
        <v>32000</v>
      </c>
      <c r="AA406" s="160"/>
      <c r="AB406" s="146"/>
      <c r="AC406" s="146"/>
      <c r="AD406" s="146"/>
      <c r="AE406" s="146"/>
      <c r="AF406" s="138">
        <f t="shared" si="194"/>
        <v>0</v>
      </c>
      <c r="AG406" s="160"/>
      <c r="AH406" s="146"/>
      <c r="AI406" s="146"/>
      <c r="AJ406" s="146"/>
      <c r="AK406" s="146"/>
      <c r="AL406" s="138">
        <f t="shared" si="172"/>
        <v>0</v>
      </c>
      <c r="AM406" s="160"/>
      <c r="AN406" s="146"/>
      <c r="AO406" s="146"/>
      <c r="AP406" s="146"/>
      <c r="AQ406" s="146"/>
      <c r="AR406" s="138">
        <f t="shared" si="173"/>
        <v>0</v>
      </c>
      <c r="AS406" s="205"/>
      <c r="AT406" s="146"/>
      <c r="AU406" s="146"/>
      <c r="AV406" s="146"/>
      <c r="AW406" s="146"/>
      <c r="AX406" s="138">
        <f t="shared" si="191"/>
        <v>0</v>
      </c>
      <c r="AY406" s="160"/>
      <c r="AZ406" s="146"/>
      <c r="BA406" s="146"/>
      <c r="BB406" s="146"/>
      <c r="BC406" s="146"/>
      <c r="BD406" s="138">
        <f t="shared" si="174"/>
        <v>0</v>
      </c>
      <c r="BE406" s="160"/>
      <c r="BF406" s="146"/>
      <c r="BG406" s="146"/>
      <c r="BH406" s="146"/>
      <c r="BI406" s="146"/>
      <c r="BJ406" s="138">
        <f t="shared" si="195"/>
        <v>0</v>
      </c>
      <c r="BK406" s="160"/>
      <c r="BL406" s="146"/>
      <c r="BM406" s="146"/>
      <c r="BN406" s="146"/>
      <c r="BO406" s="146"/>
      <c r="BP406" s="138">
        <f t="shared" si="175"/>
        <v>0</v>
      </c>
      <c r="BQ406" s="160"/>
      <c r="BR406" s="146"/>
      <c r="BS406" s="146"/>
      <c r="BT406" s="146"/>
      <c r="BU406" s="146"/>
      <c r="BV406" s="138">
        <f t="shared" si="196"/>
        <v>0</v>
      </c>
      <c r="BW406" s="160"/>
      <c r="BX406" s="146"/>
      <c r="BY406" s="146"/>
      <c r="BZ406" s="146"/>
      <c r="CA406" s="146"/>
      <c r="CB406" s="138">
        <f t="shared" si="176"/>
        <v>0</v>
      </c>
      <c r="CC406" s="160"/>
      <c r="CD406" s="146"/>
      <c r="CE406" s="146"/>
      <c r="CF406" s="146"/>
      <c r="CG406" s="146"/>
      <c r="CH406" s="138">
        <f t="shared" si="192"/>
        <v>0</v>
      </c>
      <c r="CI406" s="160"/>
      <c r="CJ406" s="146"/>
      <c r="CK406" s="146"/>
      <c r="CL406" s="146"/>
      <c r="CM406" s="146"/>
      <c r="CN406" s="138">
        <f t="shared" si="177"/>
        <v>0</v>
      </c>
      <c r="CO406" s="172"/>
      <c r="CP406" s="137"/>
      <c r="CQ406" s="137"/>
      <c r="CR406" s="137"/>
      <c r="CS406" s="137"/>
      <c r="CT406" s="138">
        <f t="shared" si="197"/>
        <v>0</v>
      </c>
      <c r="CU406" s="160"/>
      <c r="CV406" s="146"/>
      <c r="CW406" s="146"/>
      <c r="CX406" s="146"/>
      <c r="CY406" s="146"/>
      <c r="CZ406" s="138">
        <f t="shared" si="178"/>
        <v>0</v>
      </c>
      <c r="DA406" s="172">
        <f t="shared" si="179"/>
        <v>0</v>
      </c>
      <c r="DB406" s="137">
        <f t="shared" si="180"/>
        <v>0</v>
      </c>
      <c r="DC406" s="137">
        <f t="shared" si="181"/>
        <v>0</v>
      </c>
      <c r="DD406" s="137">
        <f t="shared" si="182"/>
        <v>0</v>
      </c>
      <c r="DE406" s="137">
        <f t="shared" si="183"/>
        <v>32000</v>
      </c>
      <c r="DF406" s="173">
        <f t="shared" si="184"/>
        <v>32000</v>
      </c>
      <c r="DG406" s="172">
        <f t="shared" si="185"/>
        <v>0</v>
      </c>
      <c r="DH406" s="137">
        <f t="shared" si="186"/>
        <v>0</v>
      </c>
      <c r="DI406" s="137">
        <f t="shared" si="187"/>
        <v>0</v>
      </c>
      <c r="DJ406" s="137">
        <f t="shared" si="188"/>
        <v>0</v>
      </c>
      <c r="DK406" s="137">
        <f t="shared" si="189"/>
        <v>0</v>
      </c>
      <c r="DL406" s="173">
        <f t="shared" si="199"/>
        <v>0</v>
      </c>
      <c r="DM406" s="140"/>
      <c r="DN406" s="220"/>
      <c r="DO406" s="220"/>
      <c r="DP406" s="220"/>
      <c r="DQ406" s="140"/>
      <c r="DR406" s="141"/>
      <c r="DS406" s="142"/>
      <c r="DT406" s="146"/>
      <c r="DU406" s="142"/>
      <c r="DV406" s="144"/>
      <c r="DW406" s="145"/>
      <c r="DX406" s="142"/>
      <c r="DY406" s="144"/>
      <c r="EA406" s="172"/>
      <c r="EB406" s="137"/>
      <c r="EC406" s="137"/>
      <c r="ED406" s="512"/>
      <c r="EE406" s="513"/>
      <c r="EG406" s="495"/>
      <c r="EH406" s="76"/>
      <c r="EI406" s="466"/>
      <c r="EJ406" s="76"/>
      <c r="EK406" s="500"/>
      <c r="EL406" s="81"/>
      <c r="EM406" s="76"/>
      <c r="EN406" s="76"/>
      <c r="EO406" s="76"/>
      <c r="EP406" s="496"/>
      <c r="EQ406" s="81"/>
      <c r="ER406" s="76"/>
      <c r="ES406" s="76"/>
      <c r="ET406" s="76"/>
      <c r="EU406" s="496"/>
    </row>
    <row r="407" spans="1:151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98"/>
        <v>69875</v>
      </c>
      <c r="O407" s="366"/>
      <c r="P407" s="174"/>
      <c r="Q407" s="174"/>
      <c r="R407" s="174"/>
      <c r="S407" s="174"/>
      <c r="T407" s="367">
        <f t="shared" si="190"/>
        <v>0</v>
      </c>
      <c r="U407" s="172"/>
      <c r="V407" s="137"/>
      <c r="W407" s="137"/>
      <c r="X407" s="137"/>
      <c r="Y407" s="137"/>
      <c r="Z407" s="138">
        <f t="shared" si="193"/>
        <v>0</v>
      </c>
      <c r="AA407" s="160"/>
      <c r="AB407" s="146"/>
      <c r="AC407" s="146"/>
      <c r="AD407" s="146"/>
      <c r="AE407" s="146"/>
      <c r="AF407" s="138">
        <f t="shared" si="194"/>
        <v>0</v>
      </c>
      <c r="AG407" s="160"/>
      <c r="AH407" s="146"/>
      <c r="AI407" s="146"/>
      <c r="AJ407" s="146"/>
      <c r="AK407" s="146">
        <v>148000</v>
      </c>
      <c r="AL407" s="138">
        <f t="shared" si="172"/>
        <v>148000</v>
      </c>
      <c r="AM407" s="160"/>
      <c r="AN407" s="146"/>
      <c r="AO407" s="146"/>
      <c r="AP407" s="146"/>
      <c r="AQ407" s="146"/>
      <c r="AR407" s="138">
        <f t="shared" si="173"/>
        <v>0</v>
      </c>
      <c r="AS407" s="205"/>
      <c r="AT407" s="146"/>
      <c r="AU407" s="146"/>
      <c r="AV407" s="146"/>
      <c r="AW407" s="146">
        <v>100000</v>
      </c>
      <c r="AX407" s="138">
        <f t="shared" si="191"/>
        <v>100000</v>
      </c>
      <c r="AY407" s="160"/>
      <c r="AZ407" s="146"/>
      <c r="BA407" s="146"/>
      <c r="BB407" s="146"/>
      <c r="BC407" s="146"/>
      <c r="BD407" s="138">
        <f t="shared" si="174"/>
        <v>0</v>
      </c>
      <c r="BE407" s="160"/>
      <c r="BF407" s="146"/>
      <c r="BG407" s="146"/>
      <c r="BH407" s="146"/>
      <c r="BI407" s="146"/>
      <c r="BJ407" s="138">
        <f t="shared" si="195"/>
        <v>0</v>
      </c>
      <c r="BK407" s="160"/>
      <c r="BL407" s="146"/>
      <c r="BM407" s="146"/>
      <c r="BN407" s="146"/>
      <c r="BO407" s="146"/>
      <c r="BP407" s="138">
        <f t="shared" si="175"/>
        <v>0</v>
      </c>
      <c r="BQ407" s="160"/>
      <c r="BR407" s="146"/>
      <c r="BS407" s="146"/>
      <c r="BT407" s="146"/>
      <c r="BU407" s="146"/>
      <c r="BV407" s="138">
        <f t="shared" si="196"/>
        <v>0</v>
      </c>
      <c r="BW407" s="160"/>
      <c r="BX407" s="146"/>
      <c r="BY407" s="146"/>
      <c r="BZ407" s="146"/>
      <c r="CA407" s="146"/>
      <c r="CB407" s="138">
        <f t="shared" si="176"/>
        <v>0</v>
      </c>
      <c r="CC407" s="160"/>
      <c r="CD407" s="146"/>
      <c r="CE407" s="146"/>
      <c r="CF407" s="146"/>
      <c r="CG407" s="146"/>
      <c r="CH407" s="138">
        <f t="shared" si="192"/>
        <v>0</v>
      </c>
      <c r="CI407" s="160"/>
      <c r="CJ407" s="146"/>
      <c r="CK407" s="146"/>
      <c r="CL407" s="146"/>
      <c r="CM407" s="146"/>
      <c r="CN407" s="138">
        <f t="shared" si="177"/>
        <v>0</v>
      </c>
      <c r="CO407" s="172"/>
      <c r="CP407" s="137"/>
      <c r="CQ407" s="137"/>
      <c r="CR407" s="137"/>
      <c r="CS407" s="137"/>
      <c r="CT407" s="138">
        <f t="shared" si="197"/>
        <v>0</v>
      </c>
      <c r="CU407" s="160"/>
      <c r="CV407" s="146"/>
      <c r="CW407" s="146"/>
      <c r="CX407" s="146"/>
      <c r="CY407" s="146"/>
      <c r="CZ407" s="138">
        <f t="shared" si="178"/>
        <v>0</v>
      </c>
      <c r="DA407" s="172">
        <f t="shared" si="179"/>
        <v>0</v>
      </c>
      <c r="DB407" s="137">
        <f t="shared" si="180"/>
        <v>69875</v>
      </c>
      <c r="DC407" s="137">
        <f t="shared" si="181"/>
        <v>0</v>
      </c>
      <c r="DD407" s="137">
        <f t="shared" si="182"/>
        <v>0</v>
      </c>
      <c r="DE407" s="137">
        <f t="shared" si="183"/>
        <v>248000</v>
      </c>
      <c r="DF407" s="173">
        <f t="shared" si="184"/>
        <v>317875</v>
      </c>
      <c r="DG407" s="172">
        <f t="shared" si="185"/>
        <v>0</v>
      </c>
      <c r="DH407" s="137">
        <f t="shared" si="186"/>
        <v>0</v>
      </c>
      <c r="DI407" s="137">
        <f t="shared" si="187"/>
        <v>0</v>
      </c>
      <c r="DJ407" s="137">
        <f t="shared" si="188"/>
        <v>0</v>
      </c>
      <c r="DK407" s="137">
        <f t="shared" si="189"/>
        <v>0</v>
      </c>
      <c r="DL407" s="173">
        <f t="shared" si="199"/>
        <v>0</v>
      </c>
      <c r="DM407" s="140"/>
      <c r="DN407" s="220"/>
      <c r="DO407" s="220"/>
      <c r="DP407" s="220"/>
      <c r="DQ407" s="140"/>
      <c r="DR407" s="141"/>
      <c r="DS407" s="142"/>
      <c r="DT407" s="146"/>
      <c r="DU407" s="142"/>
      <c r="DV407" s="144"/>
      <c r="DW407" s="145">
        <v>23484</v>
      </c>
      <c r="DX407" s="142" t="s">
        <v>4874</v>
      </c>
      <c r="DY407" s="144">
        <v>44574</v>
      </c>
      <c r="EA407" s="172"/>
      <c r="EB407" s="137"/>
      <c r="EC407" s="137"/>
      <c r="ED407" s="512"/>
      <c r="EE407" s="513"/>
      <c r="EG407" s="495"/>
      <c r="EH407" s="76"/>
      <c r="EI407" s="466"/>
      <c r="EJ407" s="76"/>
      <c r="EK407" s="500"/>
      <c r="EL407" s="81"/>
      <c r="EM407" s="76"/>
      <c r="EN407" s="76"/>
      <c r="EO407" s="76"/>
      <c r="EP407" s="496"/>
      <c r="EQ407" s="81"/>
      <c r="ER407" s="76"/>
      <c r="ES407" s="76"/>
      <c r="ET407" s="76"/>
      <c r="EU407" s="496"/>
    </row>
    <row r="408" spans="1:151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98"/>
        <v>14625</v>
      </c>
      <c r="O408" s="366"/>
      <c r="P408" s="174"/>
      <c r="Q408" s="174"/>
      <c r="R408" s="174"/>
      <c r="S408" s="174"/>
      <c r="T408" s="367">
        <f t="shared" si="190"/>
        <v>0</v>
      </c>
      <c r="U408" s="172"/>
      <c r="V408" s="137"/>
      <c r="W408" s="137"/>
      <c r="X408" s="137"/>
      <c r="Y408" s="137">
        <v>29600</v>
      </c>
      <c r="Z408" s="138">
        <f t="shared" si="193"/>
        <v>29600</v>
      </c>
      <c r="AA408" s="160"/>
      <c r="AB408" s="146"/>
      <c r="AC408" s="146"/>
      <c r="AD408" s="146"/>
      <c r="AE408" s="146"/>
      <c r="AF408" s="138">
        <f t="shared" si="194"/>
        <v>0</v>
      </c>
      <c r="AG408" s="160"/>
      <c r="AH408" s="146"/>
      <c r="AI408" s="146"/>
      <c r="AJ408" s="146"/>
      <c r="AK408" s="146"/>
      <c r="AL408" s="138">
        <f t="shared" si="172"/>
        <v>0</v>
      </c>
      <c r="AM408" s="160"/>
      <c r="AN408" s="146"/>
      <c r="AO408" s="146"/>
      <c r="AP408" s="146"/>
      <c r="AQ408" s="146"/>
      <c r="AR408" s="138">
        <f t="shared" si="173"/>
        <v>0</v>
      </c>
      <c r="AS408" s="205"/>
      <c r="AT408" s="146"/>
      <c r="AU408" s="146"/>
      <c r="AV408" s="146"/>
      <c r="AW408" s="146">
        <v>15000</v>
      </c>
      <c r="AX408" s="138">
        <f t="shared" si="191"/>
        <v>15000</v>
      </c>
      <c r="AY408" s="160"/>
      <c r="AZ408" s="146"/>
      <c r="BA408" s="146"/>
      <c r="BB408" s="146"/>
      <c r="BC408" s="146"/>
      <c r="BD408" s="138">
        <f t="shared" si="174"/>
        <v>0</v>
      </c>
      <c r="BE408" s="160"/>
      <c r="BF408" s="146"/>
      <c r="BG408" s="146"/>
      <c r="BH408" s="146"/>
      <c r="BI408" s="146"/>
      <c r="BJ408" s="138">
        <f t="shared" si="195"/>
        <v>0</v>
      </c>
      <c r="BK408" s="160"/>
      <c r="BL408" s="146"/>
      <c r="BM408" s="146"/>
      <c r="BN408" s="146"/>
      <c r="BO408" s="146"/>
      <c r="BP408" s="138">
        <f t="shared" si="175"/>
        <v>0</v>
      </c>
      <c r="BQ408" s="160"/>
      <c r="BR408" s="146"/>
      <c r="BS408" s="146"/>
      <c r="BT408" s="146"/>
      <c r="BU408" s="146"/>
      <c r="BV408" s="138">
        <f t="shared" si="196"/>
        <v>0</v>
      </c>
      <c r="BW408" s="160"/>
      <c r="BX408" s="146"/>
      <c r="BY408" s="146"/>
      <c r="BZ408" s="146"/>
      <c r="CA408" s="146"/>
      <c r="CB408" s="138">
        <f t="shared" si="176"/>
        <v>0</v>
      </c>
      <c r="CC408" s="160"/>
      <c r="CD408" s="146"/>
      <c r="CE408" s="146"/>
      <c r="CF408" s="146"/>
      <c r="CG408" s="146"/>
      <c r="CH408" s="138">
        <f t="shared" si="192"/>
        <v>0</v>
      </c>
      <c r="CI408" s="160"/>
      <c r="CJ408" s="146"/>
      <c r="CK408" s="146"/>
      <c r="CL408" s="146"/>
      <c r="CM408" s="146"/>
      <c r="CN408" s="138">
        <f t="shared" si="177"/>
        <v>0</v>
      </c>
      <c r="CO408" s="172"/>
      <c r="CP408" s="137"/>
      <c r="CQ408" s="137"/>
      <c r="CR408" s="137"/>
      <c r="CS408" s="137"/>
      <c r="CT408" s="138">
        <f t="shared" si="197"/>
        <v>0</v>
      </c>
      <c r="CU408" s="160"/>
      <c r="CV408" s="146"/>
      <c r="CW408" s="146"/>
      <c r="CX408" s="146"/>
      <c r="CY408" s="146"/>
      <c r="CZ408" s="138">
        <f t="shared" si="178"/>
        <v>0</v>
      </c>
      <c r="DA408" s="172">
        <f t="shared" si="179"/>
        <v>0</v>
      </c>
      <c r="DB408" s="137">
        <f t="shared" si="180"/>
        <v>14625</v>
      </c>
      <c r="DC408" s="137">
        <f t="shared" si="181"/>
        <v>0</v>
      </c>
      <c r="DD408" s="137">
        <f t="shared" si="182"/>
        <v>0</v>
      </c>
      <c r="DE408" s="137">
        <f t="shared" si="183"/>
        <v>44600</v>
      </c>
      <c r="DF408" s="173">
        <f t="shared" si="184"/>
        <v>59225</v>
      </c>
      <c r="DG408" s="172">
        <f t="shared" si="185"/>
        <v>0</v>
      </c>
      <c r="DH408" s="137">
        <f t="shared" si="186"/>
        <v>0</v>
      </c>
      <c r="DI408" s="137">
        <f t="shared" si="187"/>
        <v>0</v>
      </c>
      <c r="DJ408" s="137">
        <f t="shared" si="188"/>
        <v>0</v>
      </c>
      <c r="DK408" s="137">
        <f t="shared" si="189"/>
        <v>0</v>
      </c>
      <c r="DL408" s="173">
        <f t="shared" si="199"/>
        <v>0</v>
      </c>
      <c r="DM408" s="140"/>
      <c r="DN408" s="220"/>
      <c r="DO408" s="220"/>
      <c r="DP408" s="220"/>
      <c r="DQ408" s="140"/>
      <c r="DR408" s="141"/>
      <c r="DS408" s="142"/>
      <c r="DT408" s="146"/>
      <c r="DU408" s="142"/>
      <c r="DV408" s="144"/>
      <c r="DW408" s="145"/>
      <c r="DX408" s="142"/>
      <c r="DY408" s="144"/>
      <c r="EA408" s="172"/>
      <c r="EB408" s="137"/>
      <c r="EC408" s="137"/>
      <c r="ED408" s="512"/>
      <c r="EE408" s="513"/>
      <c r="EG408" s="495"/>
      <c r="EH408" s="76"/>
      <c r="EI408" s="466"/>
      <c r="EJ408" s="76"/>
      <c r="EK408" s="500"/>
      <c r="EL408" s="81"/>
      <c r="EM408" s="76"/>
      <c r="EN408" s="76"/>
      <c r="EO408" s="76"/>
      <c r="EP408" s="496"/>
      <c r="EQ408" s="81"/>
      <c r="ER408" s="76"/>
      <c r="ES408" s="76"/>
      <c r="ET408" s="76"/>
      <c r="EU408" s="496"/>
    </row>
    <row r="409" spans="1:151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98"/>
        <v>18850</v>
      </c>
      <c r="O409" s="366"/>
      <c r="P409" s="174"/>
      <c r="Q409" s="174"/>
      <c r="R409" s="174"/>
      <c r="S409" s="174"/>
      <c r="T409" s="367">
        <f t="shared" si="190"/>
        <v>0</v>
      </c>
      <c r="U409" s="172"/>
      <c r="V409" s="137"/>
      <c r="W409" s="137"/>
      <c r="X409" s="137"/>
      <c r="Y409" s="137"/>
      <c r="Z409" s="138">
        <f t="shared" si="193"/>
        <v>0</v>
      </c>
      <c r="AA409" s="160"/>
      <c r="AB409" s="146"/>
      <c r="AC409" s="146"/>
      <c r="AD409" s="146"/>
      <c r="AE409" s="146"/>
      <c r="AF409" s="138">
        <f t="shared" si="194"/>
        <v>0</v>
      </c>
      <c r="AG409" s="160"/>
      <c r="AH409" s="146"/>
      <c r="AI409" s="146"/>
      <c r="AJ409" s="146"/>
      <c r="AK409" s="146">
        <v>46000</v>
      </c>
      <c r="AL409" s="138">
        <f t="shared" si="172"/>
        <v>46000</v>
      </c>
      <c r="AM409" s="160"/>
      <c r="AN409" s="146"/>
      <c r="AO409" s="146"/>
      <c r="AP409" s="146"/>
      <c r="AQ409" s="146"/>
      <c r="AR409" s="138">
        <f t="shared" si="173"/>
        <v>0</v>
      </c>
      <c r="AS409" s="205"/>
      <c r="AT409" s="146"/>
      <c r="AU409" s="146"/>
      <c r="AV409" s="146"/>
      <c r="AW409" s="146">
        <v>22000</v>
      </c>
      <c r="AX409" s="138">
        <f t="shared" si="191"/>
        <v>22000</v>
      </c>
      <c r="AY409" s="160"/>
      <c r="AZ409" s="146"/>
      <c r="BA409" s="146"/>
      <c r="BB409" s="146"/>
      <c r="BC409" s="146"/>
      <c r="BD409" s="138">
        <f t="shared" si="174"/>
        <v>0</v>
      </c>
      <c r="BE409" s="160"/>
      <c r="BF409" s="146"/>
      <c r="BG409" s="146"/>
      <c r="BH409" s="146"/>
      <c r="BI409" s="146"/>
      <c r="BJ409" s="138">
        <f t="shared" si="195"/>
        <v>0</v>
      </c>
      <c r="BK409" s="160"/>
      <c r="BL409" s="146"/>
      <c r="BM409" s="146"/>
      <c r="BN409" s="146"/>
      <c r="BO409" s="146"/>
      <c r="BP409" s="138">
        <f t="shared" si="175"/>
        <v>0</v>
      </c>
      <c r="BQ409" s="160"/>
      <c r="BR409" s="146"/>
      <c r="BS409" s="146"/>
      <c r="BT409" s="146"/>
      <c r="BU409" s="146"/>
      <c r="BV409" s="138">
        <f t="shared" si="196"/>
        <v>0</v>
      </c>
      <c r="BW409" s="160"/>
      <c r="BX409" s="146"/>
      <c r="BY409" s="146"/>
      <c r="BZ409" s="146"/>
      <c r="CA409" s="146"/>
      <c r="CB409" s="138">
        <f t="shared" si="176"/>
        <v>0</v>
      </c>
      <c r="CC409" s="160"/>
      <c r="CD409" s="146"/>
      <c r="CE409" s="146"/>
      <c r="CF409" s="146"/>
      <c r="CG409" s="146"/>
      <c r="CH409" s="138">
        <f t="shared" si="192"/>
        <v>0</v>
      </c>
      <c r="CI409" s="160"/>
      <c r="CJ409" s="146"/>
      <c r="CK409" s="146"/>
      <c r="CL409" s="146"/>
      <c r="CM409" s="146"/>
      <c r="CN409" s="138">
        <f t="shared" si="177"/>
        <v>0</v>
      </c>
      <c r="CO409" s="172"/>
      <c r="CP409" s="137"/>
      <c r="CQ409" s="137"/>
      <c r="CR409" s="137"/>
      <c r="CS409" s="137"/>
      <c r="CT409" s="138">
        <f t="shared" si="197"/>
        <v>0</v>
      </c>
      <c r="CU409" s="160"/>
      <c r="CV409" s="146"/>
      <c r="CW409" s="146"/>
      <c r="CX409" s="146"/>
      <c r="CY409" s="146"/>
      <c r="CZ409" s="138">
        <f t="shared" si="178"/>
        <v>0</v>
      </c>
      <c r="DA409" s="172">
        <f t="shared" si="179"/>
        <v>0</v>
      </c>
      <c r="DB409" s="137">
        <f t="shared" si="180"/>
        <v>18850</v>
      </c>
      <c r="DC409" s="137">
        <f t="shared" si="181"/>
        <v>0</v>
      </c>
      <c r="DD409" s="137">
        <f t="shared" si="182"/>
        <v>0</v>
      </c>
      <c r="DE409" s="137">
        <f t="shared" si="183"/>
        <v>68000</v>
      </c>
      <c r="DF409" s="173">
        <f t="shared" si="184"/>
        <v>86850</v>
      </c>
      <c r="DG409" s="172">
        <f t="shared" si="185"/>
        <v>0</v>
      </c>
      <c r="DH409" s="137">
        <f t="shared" si="186"/>
        <v>0</v>
      </c>
      <c r="DI409" s="137">
        <f t="shared" si="187"/>
        <v>0</v>
      </c>
      <c r="DJ409" s="137">
        <f t="shared" si="188"/>
        <v>0</v>
      </c>
      <c r="DK409" s="137">
        <f t="shared" si="189"/>
        <v>0</v>
      </c>
      <c r="DL409" s="173">
        <f t="shared" si="199"/>
        <v>0</v>
      </c>
      <c r="DM409" s="140"/>
      <c r="DN409" s="220"/>
      <c r="DO409" s="220"/>
      <c r="DP409" s="220"/>
      <c r="DQ409" s="140"/>
      <c r="DR409" s="141"/>
      <c r="DS409" s="142"/>
      <c r="DT409" s="146"/>
      <c r="DU409" s="142"/>
      <c r="DV409" s="144"/>
      <c r="DW409" s="145"/>
      <c r="DX409" s="142"/>
      <c r="DY409" s="144"/>
      <c r="EA409" s="172">
        <v>356167.05</v>
      </c>
      <c r="EB409" s="137">
        <v>107984.95</v>
      </c>
      <c r="EC409" s="137">
        <f>SUM(EA409:EB409)</f>
        <v>464152</v>
      </c>
      <c r="ED409" s="512" t="s">
        <v>5555</v>
      </c>
      <c r="EE409" s="516">
        <v>44817</v>
      </c>
      <c r="EG409" s="495"/>
      <c r="EH409" s="76"/>
      <c r="EI409" s="466"/>
      <c r="EJ409" s="76"/>
      <c r="EK409" s="500"/>
      <c r="EL409" s="81"/>
      <c r="EM409" s="76"/>
      <c r="EN409" s="76"/>
      <c r="EO409" s="76"/>
      <c r="EP409" s="496"/>
      <c r="EQ409" s="81"/>
      <c r="ER409" s="76"/>
      <c r="ES409" s="76"/>
      <c r="ET409" s="76"/>
      <c r="EU409" s="496"/>
    </row>
    <row r="410" spans="1:151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98"/>
        <v>3250</v>
      </c>
      <c r="O410" s="366"/>
      <c r="P410" s="174"/>
      <c r="Q410" s="174"/>
      <c r="R410" s="174"/>
      <c r="S410" s="174"/>
      <c r="T410" s="367">
        <f t="shared" si="190"/>
        <v>0</v>
      </c>
      <c r="U410" s="172"/>
      <c r="V410" s="137"/>
      <c r="W410" s="137"/>
      <c r="X410" s="137"/>
      <c r="Y410" s="137">
        <v>32000</v>
      </c>
      <c r="Z410" s="138">
        <f t="shared" si="193"/>
        <v>32000</v>
      </c>
      <c r="AA410" s="160"/>
      <c r="AB410" s="146"/>
      <c r="AC410" s="146"/>
      <c r="AD410" s="146"/>
      <c r="AE410" s="146"/>
      <c r="AF410" s="138">
        <f t="shared" si="194"/>
        <v>0</v>
      </c>
      <c r="AG410" s="160"/>
      <c r="AH410" s="146"/>
      <c r="AI410" s="146"/>
      <c r="AJ410" s="146"/>
      <c r="AK410" s="146">
        <v>30000</v>
      </c>
      <c r="AL410" s="138">
        <f t="shared" si="172"/>
        <v>30000</v>
      </c>
      <c r="AM410" s="160"/>
      <c r="AN410" s="146"/>
      <c r="AO410" s="146"/>
      <c r="AP410" s="146"/>
      <c r="AQ410" s="146"/>
      <c r="AR410" s="138">
        <f t="shared" si="173"/>
        <v>0</v>
      </c>
      <c r="AS410" s="205"/>
      <c r="AT410" s="146"/>
      <c r="AU410" s="146"/>
      <c r="AV410" s="146"/>
      <c r="AW410" s="146">
        <v>14000</v>
      </c>
      <c r="AX410" s="138">
        <f t="shared" si="191"/>
        <v>14000</v>
      </c>
      <c r="AY410" s="160"/>
      <c r="AZ410" s="146"/>
      <c r="BA410" s="146"/>
      <c r="BB410" s="146"/>
      <c r="BC410" s="146"/>
      <c r="BD410" s="138">
        <f t="shared" si="174"/>
        <v>0</v>
      </c>
      <c r="BE410" s="160"/>
      <c r="BF410" s="146"/>
      <c r="BG410" s="146"/>
      <c r="BH410" s="146"/>
      <c r="BI410" s="146"/>
      <c r="BJ410" s="138">
        <f t="shared" si="195"/>
        <v>0</v>
      </c>
      <c r="BK410" s="160"/>
      <c r="BL410" s="146"/>
      <c r="BM410" s="146"/>
      <c r="BN410" s="146"/>
      <c r="BO410" s="146"/>
      <c r="BP410" s="138">
        <f t="shared" si="175"/>
        <v>0</v>
      </c>
      <c r="BQ410" s="160"/>
      <c r="BR410" s="146"/>
      <c r="BS410" s="146"/>
      <c r="BT410" s="146"/>
      <c r="BU410" s="146"/>
      <c r="BV410" s="138">
        <f t="shared" si="196"/>
        <v>0</v>
      </c>
      <c r="BW410" s="160"/>
      <c r="BX410" s="146"/>
      <c r="BY410" s="146"/>
      <c r="BZ410" s="146"/>
      <c r="CA410" s="146"/>
      <c r="CB410" s="138">
        <f t="shared" si="176"/>
        <v>0</v>
      </c>
      <c r="CC410" s="160"/>
      <c r="CD410" s="146"/>
      <c r="CE410" s="146"/>
      <c r="CF410" s="146"/>
      <c r="CG410" s="146"/>
      <c r="CH410" s="138">
        <f t="shared" si="192"/>
        <v>0</v>
      </c>
      <c r="CI410" s="160"/>
      <c r="CJ410" s="146"/>
      <c r="CK410" s="146"/>
      <c r="CL410" s="146"/>
      <c r="CM410" s="146"/>
      <c r="CN410" s="138">
        <f t="shared" si="177"/>
        <v>0</v>
      </c>
      <c r="CO410" s="172"/>
      <c r="CP410" s="137"/>
      <c r="CQ410" s="137"/>
      <c r="CR410" s="137"/>
      <c r="CS410" s="137"/>
      <c r="CT410" s="138">
        <f t="shared" si="197"/>
        <v>0</v>
      </c>
      <c r="CU410" s="160"/>
      <c r="CV410" s="146"/>
      <c r="CW410" s="146"/>
      <c r="CX410" s="146"/>
      <c r="CY410" s="146"/>
      <c r="CZ410" s="138">
        <f t="shared" si="178"/>
        <v>0</v>
      </c>
      <c r="DA410" s="172">
        <f t="shared" si="179"/>
        <v>0</v>
      </c>
      <c r="DB410" s="137">
        <f t="shared" si="180"/>
        <v>3250</v>
      </c>
      <c r="DC410" s="137">
        <f t="shared" si="181"/>
        <v>0</v>
      </c>
      <c r="DD410" s="137">
        <f t="shared" si="182"/>
        <v>0</v>
      </c>
      <c r="DE410" s="137">
        <f t="shared" si="183"/>
        <v>76000</v>
      </c>
      <c r="DF410" s="173">
        <f t="shared" si="184"/>
        <v>79250</v>
      </c>
      <c r="DG410" s="172">
        <f t="shared" si="185"/>
        <v>0</v>
      </c>
      <c r="DH410" s="137">
        <f t="shared" si="186"/>
        <v>0</v>
      </c>
      <c r="DI410" s="137">
        <f t="shared" si="187"/>
        <v>0</v>
      </c>
      <c r="DJ410" s="137">
        <f t="shared" si="188"/>
        <v>0</v>
      </c>
      <c r="DK410" s="137">
        <f t="shared" si="189"/>
        <v>0</v>
      </c>
      <c r="DL410" s="173">
        <f t="shared" si="199"/>
        <v>0</v>
      </c>
      <c r="DM410" s="140"/>
      <c r="DN410" s="220"/>
      <c r="DO410" s="220"/>
      <c r="DP410" s="220"/>
      <c r="DQ410" s="140"/>
      <c r="DR410" s="141"/>
      <c r="DS410" s="142"/>
      <c r="DT410" s="146"/>
      <c r="DU410" s="142"/>
      <c r="DV410" s="144"/>
      <c r="DW410" s="145"/>
      <c r="DX410" s="142"/>
      <c r="DY410" s="144"/>
      <c r="EA410" s="172"/>
      <c r="EB410" s="137"/>
      <c r="EC410" s="137"/>
      <c r="ED410" s="512"/>
      <c r="EE410" s="513"/>
      <c r="EG410" s="495"/>
      <c r="EH410" s="76"/>
      <c r="EI410" s="466"/>
      <c r="EJ410" s="76"/>
      <c r="EK410" s="500"/>
      <c r="EL410" s="81"/>
      <c r="EM410" s="76"/>
      <c r="EN410" s="76"/>
      <c r="EO410" s="76"/>
      <c r="EP410" s="496"/>
      <c r="EQ410" s="81"/>
      <c r="ER410" s="76"/>
      <c r="ES410" s="76"/>
      <c r="ET410" s="76"/>
      <c r="EU410" s="496"/>
    </row>
    <row r="411" spans="1:151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4538</v>
      </c>
      <c r="I411" s="366"/>
      <c r="J411" s="174">
        <v>22100</v>
      </c>
      <c r="K411" s="174"/>
      <c r="L411" s="174"/>
      <c r="M411" s="174"/>
      <c r="N411" s="367">
        <f t="shared" si="198"/>
        <v>22100</v>
      </c>
      <c r="O411" s="366"/>
      <c r="P411" s="174"/>
      <c r="Q411" s="174"/>
      <c r="R411" s="174"/>
      <c r="S411" s="174"/>
      <c r="T411" s="367">
        <f t="shared" si="190"/>
        <v>0</v>
      </c>
      <c r="U411" s="172"/>
      <c r="V411" s="137"/>
      <c r="W411" s="137"/>
      <c r="X411" s="137"/>
      <c r="Y411" s="137">
        <v>31200</v>
      </c>
      <c r="Z411" s="138">
        <f t="shared" si="193"/>
        <v>31200</v>
      </c>
      <c r="AA411" s="160"/>
      <c r="AB411" s="146"/>
      <c r="AC411" s="146"/>
      <c r="AD411" s="146"/>
      <c r="AE411" s="146"/>
      <c r="AF411" s="138">
        <f t="shared" si="194"/>
        <v>0</v>
      </c>
      <c r="AG411" s="160"/>
      <c r="AH411" s="146"/>
      <c r="AI411" s="146"/>
      <c r="AJ411" s="146"/>
      <c r="AK411" s="146"/>
      <c r="AL411" s="138">
        <f t="shared" si="172"/>
        <v>0</v>
      </c>
      <c r="AM411" s="160"/>
      <c r="AN411" s="146"/>
      <c r="AO411" s="146"/>
      <c r="AP411" s="146"/>
      <c r="AQ411" s="146"/>
      <c r="AR411" s="138">
        <f t="shared" si="173"/>
        <v>0</v>
      </c>
      <c r="AS411" s="205"/>
      <c r="AT411" s="146"/>
      <c r="AU411" s="146"/>
      <c r="AV411" s="146"/>
      <c r="AW411" s="146">
        <v>26000</v>
      </c>
      <c r="AX411" s="138">
        <f t="shared" si="191"/>
        <v>26000</v>
      </c>
      <c r="AY411" s="160"/>
      <c r="AZ411" s="146"/>
      <c r="BA411" s="146"/>
      <c r="BB411" s="146"/>
      <c r="BC411" s="146"/>
      <c r="BD411" s="138">
        <f t="shared" si="174"/>
        <v>0</v>
      </c>
      <c r="BE411" s="160"/>
      <c r="BF411" s="146"/>
      <c r="BG411" s="146"/>
      <c r="BH411" s="146"/>
      <c r="BI411" s="146"/>
      <c r="BJ411" s="138">
        <f t="shared" si="195"/>
        <v>0</v>
      </c>
      <c r="BK411" s="160"/>
      <c r="BL411" s="146"/>
      <c r="BM411" s="146"/>
      <c r="BN411" s="146"/>
      <c r="BO411" s="146"/>
      <c r="BP411" s="138">
        <f t="shared" si="175"/>
        <v>0</v>
      </c>
      <c r="BQ411" s="160"/>
      <c r="BR411" s="146"/>
      <c r="BS411" s="146"/>
      <c r="BT411" s="146"/>
      <c r="BU411" s="146"/>
      <c r="BV411" s="138">
        <f t="shared" si="196"/>
        <v>0</v>
      </c>
      <c r="BW411" s="160"/>
      <c r="BX411" s="146"/>
      <c r="BY411" s="146"/>
      <c r="BZ411" s="146"/>
      <c r="CA411" s="146"/>
      <c r="CB411" s="138">
        <f t="shared" si="176"/>
        <v>0</v>
      </c>
      <c r="CC411" s="160"/>
      <c r="CD411" s="146"/>
      <c r="CE411" s="146"/>
      <c r="CF411" s="146"/>
      <c r="CG411" s="146"/>
      <c r="CH411" s="138">
        <f t="shared" si="192"/>
        <v>0</v>
      </c>
      <c r="CI411" s="160"/>
      <c r="CJ411" s="146"/>
      <c r="CK411" s="146"/>
      <c r="CL411" s="146"/>
      <c r="CM411" s="146"/>
      <c r="CN411" s="138">
        <f t="shared" si="177"/>
        <v>0</v>
      </c>
      <c r="CO411" s="172"/>
      <c r="CP411" s="137"/>
      <c r="CQ411" s="137"/>
      <c r="CR411" s="137"/>
      <c r="CS411" s="137"/>
      <c r="CT411" s="138">
        <f t="shared" si="197"/>
        <v>0</v>
      </c>
      <c r="CU411" s="160"/>
      <c r="CV411" s="146"/>
      <c r="CW411" s="146"/>
      <c r="CX411" s="146"/>
      <c r="CY411" s="146"/>
      <c r="CZ411" s="138">
        <f t="shared" si="178"/>
        <v>0</v>
      </c>
      <c r="DA411" s="172">
        <f t="shared" si="179"/>
        <v>0</v>
      </c>
      <c r="DB411" s="137">
        <f t="shared" si="180"/>
        <v>22100</v>
      </c>
      <c r="DC411" s="137">
        <f t="shared" si="181"/>
        <v>0</v>
      </c>
      <c r="DD411" s="137">
        <f t="shared" si="182"/>
        <v>0</v>
      </c>
      <c r="DE411" s="137">
        <f t="shared" si="183"/>
        <v>57200</v>
      </c>
      <c r="DF411" s="173">
        <f t="shared" si="184"/>
        <v>79300</v>
      </c>
      <c r="DG411" s="172">
        <f t="shared" si="185"/>
        <v>0</v>
      </c>
      <c r="DH411" s="137">
        <f t="shared" si="186"/>
        <v>0</v>
      </c>
      <c r="DI411" s="137">
        <f t="shared" si="187"/>
        <v>0</v>
      </c>
      <c r="DJ411" s="137">
        <f t="shared" si="188"/>
        <v>0</v>
      </c>
      <c r="DK411" s="137">
        <f t="shared" si="189"/>
        <v>0</v>
      </c>
      <c r="DL411" s="173">
        <f t="shared" si="199"/>
        <v>0</v>
      </c>
      <c r="DM411" s="140"/>
      <c r="DN411" s="220"/>
      <c r="DO411" s="220"/>
      <c r="DP411" s="220"/>
      <c r="DQ411" s="140"/>
      <c r="DR411" s="141"/>
      <c r="DS411" s="142"/>
      <c r="DT411" s="146"/>
      <c r="DU411" s="142"/>
      <c r="DV411" s="144"/>
      <c r="DW411" s="145"/>
      <c r="DX411" s="142"/>
      <c r="DY411" s="144"/>
      <c r="EA411" s="172"/>
      <c r="EB411" s="137"/>
      <c r="EC411" s="137"/>
      <c r="ED411" s="512"/>
      <c r="EE411" s="513"/>
      <c r="EG411" s="495"/>
      <c r="EH411" s="76"/>
      <c r="EI411" s="466"/>
      <c r="EJ411" s="76"/>
      <c r="EK411" s="500"/>
      <c r="EL411" s="81"/>
      <c r="EM411" s="76"/>
      <c r="EN411" s="76"/>
      <c r="EO411" s="76"/>
      <c r="EP411" s="496"/>
      <c r="EQ411" s="81"/>
      <c r="ER411" s="76"/>
      <c r="ES411" s="76"/>
      <c r="ET411" s="76"/>
      <c r="EU411" s="496"/>
    </row>
    <row r="412" spans="1:151" s="517" customFormat="1">
      <c r="A412" s="229" t="s">
        <v>2386</v>
      </c>
      <c r="B412" s="184"/>
      <c r="C412" s="184"/>
      <c r="D412" s="184"/>
      <c r="E412" s="184"/>
      <c r="F412" s="184"/>
      <c r="G412" s="184"/>
      <c r="H412" s="230"/>
      <c r="I412" s="185">
        <f t="shared" ref="I412:AJ412" si="200">SUM(I66:I411)</f>
        <v>0</v>
      </c>
      <c r="J412" s="185">
        <f t="shared" si="200"/>
        <v>13541125</v>
      </c>
      <c r="K412" s="185">
        <f t="shared" si="200"/>
        <v>0</v>
      </c>
      <c r="L412" s="185">
        <f t="shared" si="200"/>
        <v>0</v>
      </c>
      <c r="M412" s="185">
        <f t="shared" si="200"/>
        <v>0</v>
      </c>
      <c r="N412" s="185">
        <f>SUM(N66:N411)</f>
        <v>13541125</v>
      </c>
      <c r="O412" s="185">
        <f t="shared" si="200"/>
        <v>0</v>
      </c>
      <c r="P412" s="185">
        <f t="shared" si="200"/>
        <v>3320</v>
      </c>
      <c r="Q412" s="185">
        <f t="shared" si="200"/>
        <v>0</v>
      </c>
      <c r="R412" s="185">
        <f t="shared" si="200"/>
        <v>0</v>
      </c>
      <c r="S412" s="185">
        <f t="shared" si="200"/>
        <v>0</v>
      </c>
      <c r="T412" s="185">
        <f t="shared" si="200"/>
        <v>3320</v>
      </c>
      <c r="U412" s="185">
        <f t="shared" si="200"/>
        <v>0</v>
      </c>
      <c r="V412" s="185">
        <f t="shared" si="200"/>
        <v>0</v>
      </c>
      <c r="W412" s="185">
        <f t="shared" si="200"/>
        <v>0</v>
      </c>
      <c r="X412" s="185">
        <f t="shared" si="200"/>
        <v>0</v>
      </c>
      <c r="Y412" s="185">
        <f t="shared" si="200"/>
        <v>10872800</v>
      </c>
      <c r="Z412" s="185">
        <f t="shared" si="200"/>
        <v>10872800</v>
      </c>
      <c r="AA412" s="185">
        <f t="shared" si="200"/>
        <v>0</v>
      </c>
      <c r="AB412" s="186">
        <f t="shared" si="200"/>
        <v>0</v>
      </c>
      <c r="AC412" s="186">
        <f t="shared" si="200"/>
        <v>0</v>
      </c>
      <c r="AD412" s="186">
        <f t="shared" si="200"/>
        <v>0</v>
      </c>
      <c r="AE412" s="186">
        <f t="shared" si="200"/>
        <v>0</v>
      </c>
      <c r="AF412" s="187">
        <f t="shared" si="200"/>
        <v>0</v>
      </c>
      <c r="AG412" s="185">
        <f t="shared" si="200"/>
        <v>0</v>
      </c>
      <c r="AH412" s="185">
        <f t="shared" si="200"/>
        <v>0</v>
      </c>
      <c r="AI412" s="185">
        <f t="shared" si="200"/>
        <v>0</v>
      </c>
      <c r="AJ412" s="185">
        <f t="shared" si="200"/>
        <v>0</v>
      </c>
      <c r="AK412" s="185">
        <f t="shared" ref="AK412:BP412" si="201">SUM(AK66:AK411)</f>
        <v>27813000</v>
      </c>
      <c r="AL412" s="185">
        <f t="shared" si="201"/>
        <v>27813000</v>
      </c>
      <c r="AM412" s="185">
        <f t="shared" si="201"/>
        <v>0</v>
      </c>
      <c r="AN412" s="185">
        <f t="shared" si="201"/>
        <v>0</v>
      </c>
      <c r="AO412" s="185">
        <f t="shared" si="201"/>
        <v>0</v>
      </c>
      <c r="AP412" s="185">
        <f t="shared" si="201"/>
        <v>0</v>
      </c>
      <c r="AQ412" s="185">
        <f t="shared" si="201"/>
        <v>0</v>
      </c>
      <c r="AR412" s="185">
        <f t="shared" si="201"/>
        <v>0</v>
      </c>
      <c r="AS412" s="185">
        <f t="shared" si="201"/>
        <v>0</v>
      </c>
      <c r="AT412" s="185">
        <f t="shared" si="201"/>
        <v>0</v>
      </c>
      <c r="AU412" s="185">
        <f t="shared" si="201"/>
        <v>0</v>
      </c>
      <c r="AV412" s="185">
        <f t="shared" si="201"/>
        <v>0</v>
      </c>
      <c r="AW412" s="185">
        <f t="shared" si="201"/>
        <v>16187000</v>
      </c>
      <c r="AX412" s="185">
        <f t="shared" si="201"/>
        <v>16187000</v>
      </c>
      <c r="AY412" s="185">
        <f t="shared" si="201"/>
        <v>0</v>
      </c>
      <c r="AZ412" s="185">
        <f t="shared" si="201"/>
        <v>0</v>
      </c>
      <c r="BA412" s="185">
        <f t="shared" si="201"/>
        <v>0</v>
      </c>
      <c r="BB412" s="185">
        <f t="shared" si="201"/>
        <v>0</v>
      </c>
      <c r="BC412" s="185">
        <f t="shared" si="201"/>
        <v>8000</v>
      </c>
      <c r="BD412" s="185">
        <f t="shared" si="201"/>
        <v>8000</v>
      </c>
      <c r="BE412" s="185">
        <f t="shared" si="201"/>
        <v>0</v>
      </c>
      <c r="BF412" s="185">
        <f t="shared" si="201"/>
        <v>0</v>
      </c>
      <c r="BG412" s="185">
        <f t="shared" si="201"/>
        <v>0</v>
      </c>
      <c r="BH412" s="185">
        <f t="shared" si="201"/>
        <v>0</v>
      </c>
      <c r="BI412" s="185">
        <f t="shared" si="201"/>
        <v>564000</v>
      </c>
      <c r="BJ412" s="185">
        <f t="shared" si="201"/>
        <v>564000</v>
      </c>
      <c r="BK412" s="185">
        <f t="shared" si="201"/>
        <v>0</v>
      </c>
      <c r="BL412" s="185">
        <f t="shared" si="201"/>
        <v>0</v>
      </c>
      <c r="BM412" s="185">
        <f t="shared" si="201"/>
        <v>0</v>
      </c>
      <c r="BN412" s="185">
        <f t="shared" si="201"/>
        <v>0</v>
      </c>
      <c r="BO412" s="185">
        <f t="shared" si="201"/>
        <v>0</v>
      </c>
      <c r="BP412" s="185">
        <f t="shared" si="201"/>
        <v>0</v>
      </c>
      <c r="BQ412" s="185">
        <f t="shared" ref="BQ412:CZ412" si="202">SUM(BQ66:BQ411)</f>
        <v>0</v>
      </c>
      <c r="BR412" s="185">
        <f t="shared" si="202"/>
        <v>0</v>
      </c>
      <c r="BS412" s="185">
        <f t="shared" si="202"/>
        <v>0</v>
      </c>
      <c r="BT412" s="185">
        <f t="shared" si="202"/>
        <v>0</v>
      </c>
      <c r="BU412" s="185">
        <f t="shared" si="202"/>
        <v>7335000</v>
      </c>
      <c r="BV412" s="185">
        <f t="shared" si="202"/>
        <v>7335000</v>
      </c>
      <c r="BW412" s="185">
        <f t="shared" si="202"/>
        <v>0</v>
      </c>
      <c r="BX412" s="185">
        <f t="shared" si="202"/>
        <v>0</v>
      </c>
      <c r="BY412" s="185">
        <f t="shared" si="202"/>
        <v>0</v>
      </c>
      <c r="BZ412" s="185">
        <f t="shared" si="202"/>
        <v>0</v>
      </c>
      <c r="CA412" s="185">
        <f t="shared" si="202"/>
        <v>0</v>
      </c>
      <c r="CB412" s="185">
        <f t="shared" si="202"/>
        <v>0</v>
      </c>
      <c r="CC412" s="185">
        <f t="shared" si="202"/>
        <v>0</v>
      </c>
      <c r="CD412" s="186">
        <f t="shared" si="202"/>
        <v>0</v>
      </c>
      <c r="CE412" s="186">
        <f t="shared" si="202"/>
        <v>0</v>
      </c>
      <c r="CF412" s="186">
        <f t="shared" si="202"/>
        <v>0</v>
      </c>
      <c r="CG412" s="186">
        <f t="shared" si="202"/>
        <v>400000</v>
      </c>
      <c r="CH412" s="187">
        <f t="shared" si="202"/>
        <v>400000</v>
      </c>
      <c r="CI412" s="185">
        <f t="shared" si="202"/>
        <v>0</v>
      </c>
      <c r="CJ412" s="186">
        <f t="shared" si="202"/>
        <v>0</v>
      </c>
      <c r="CK412" s="186">
        <f t="shared" si="202"/>
        <v>0</v>
      </c>
      <c r="CL412" s="186">
        <f t="shared" si="202"/>
        <v>0</v>
      </c>
      <c r="CM412" s="186">
        <f t="shared" si="202"/>
        <v>0</v>
      </c>
      <c r="CN412" s="187">
        <f t="shared" si="202"/>
        <v>0</v>
      </c>
      <c r="CO412" s="185">
        <f t="shared" si="202"/>
        <v>0</v>
      </c>
      <c r="CP412" s="186">
        <f t="shared" si="202"/>
        <v>0</v>
      </c>
      <c r="CQ412" s="186">
        <f t="shared" si="202"/>
        <v>0</v>
      </c>
      <c r="CR412" s="186">
        <f t="shared" si="202"/>
        <v>0</v>
      </c>
      <c r="CS412" s="186">
        <f t="shared" si="202"/>
        <v>0</v>
      </c>
      <c r="CT412" s="187">
        <f t="shared" si="202"/>
        <v>0</v>
      </c>
      <c r="CU412" s="185">
        <f t="shared" si="202"/>
        <v>0</v>
      </c>
      <c r="CV412" s="186">
        <f t="shared" si="202"/>
        <v>0</v>
      </c>
      <c r="CW412" s="186">
        <f t="shared" si="202"/>
        <v>0</v>
      </c>
      <c r="CX412" s="186">
        <f t="shared" si="202"/>
        <v>0</v>
      </c>
      <c r="CY412" s="186">
        <f t="shared" si="202"/>
        <v>0</v>
      </c>
      <c r="CZ412" s="187">
        <f t="shared" si="202"/>
        <v>0</v>
      </c>
      <c r="DA412" s="185">
        <f t="shared" ref="DA412:DL412" si="203">SUM(DA66:DA411)</f>
        <v>0</v>
      </c>
      <c r="DB412" s="186">
        <f t="shared" si="203"/>
        <v>13541125</v>
      </c>
      <c r="DC412" s="186">
        <f t="shared" si="203"/>
        <v>0</v>
      </c>
      <c r="DD412" s="186">
        <f t="shared" si="203"/>
        <v>0</v>
      </c>
      <c r="DE412" s="186">
        <f t="shared" si="203"/>
        <v>63171800</v>
      </c>
      <c r="DF412" s="187">
        <f t="shared" si="203"/>
        <v>76712925</v>
      </c>
      <c r="DG412" s="185">
        <f t="shared" si="203"/>
        <v>0</v>
      </c>
      <c r="DH412" s="186">
        <f t="shared" si="203"/>
        <v>3320</v>
      </c>
      <c r="DI412" s="186">
        <f t="shared" si="203"/>
        <v>0</v>
      </c>
      <c r="DJ412" s="186">
        <f t="shared" si="203"/>
        <v>0</v>
      </c>
      <c r="DK412" s="186">
        <f t="shared" si="203"/>
        <v>8000</v>
      </c>
      <c r="DL412" s="187">
        <f t="shared" si="203"/>
        <v>11320</v>
      </c>
      <c r="DM412" s="193"/>
      <c r="DN412" s="221">
        <f>SUM(DN66:DN411)</f>
        <v>0</v>
      </c>
      <c r="DO412" s="221">
        <f>SUM(DO66:DO411)</f>
        <v>0</v>
      </c>
      <c r="DP412" s="221">
        <f>SUM(DP66:DP411)</f>
        <v>0</v>
      </c>
      <c r="DQ412" s="193"/>
      <c r="DR412" s="185">
        <f>SUM(DR66:DR411)</f>
        <v>420503.49</v>
      </c>
      <c r="DS412" s="186">
        <f>SUM(DS66:DS411)</f>
        <v>74206.509999999995</v>
      </c>
      <c r="DT412" s="186">
        <f>SUM(DT66:DT411)</f>
        <v>494710</v>
      </c>
      <c r="DU412" s="186"/>
      <c r="DV412" s="187"/>
      <c r="DW412" s="185">
        <f>SUM(DW66:DW411)</f>
        <v>2947632.01</v>
      </c>
      <c r="DX412" s="186"/>
      <c r="DY412" s="194"/>
      <c r="EA412" s="185">
        <f>SUM(EA66:EA411)</f>
        <v>356167.05</v>
      </c>
      <c r="EB412" s="186">
        <f>SUM(EB66:EB411)</f>
        <v>107984.95</v>
      </c>
      <c r="EC412" s="186">
        <f>SUM(EC66:EC411)</f>
        <v>464152</v>
      </c>
      <c r="ED412" s="518"/>
      <c r="EE412" s="519"/>
      <c r="EG412" s="520"/>
      <c r="EH412" s="521"/>
      <c r="EI412" s="522"/>
      <c r="EJ412" s="521"/>
      <c r="EK412" s="523"/>
      <c r="EL412" s="524"/>
      <c r="EM412" s="521"/>
      <c r="EN412" s="521"/>
      <c r="EO412" s="521"/>
      <c r="EP412" s="525"/>
      <c r="EQ412" s="524"/>
      <c r="ER412" s="521"/>
      <c r="ES412" s="521"/>
      <c r="ET412" s="521"/>
      <c r="EU412" s="525"/>
    </row>
    <row r="413" spans="1:151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98"/>
        <v>0</v>
      </c>
      <c r="O413" s="366"/>
      <c r="P413" s="174"/>
      <c r="Q413" s="174"/>
      <c r="R413" s="174"/>
      <c r="S413" s="174"/>
      <c r="T413" s="367">
        <f t="shared" ref="T413:T446" si="204">SUM(O413:S413)</f>
        <v>0</v>
      </c>
      <c r="U413" s="172"/>
      <c r="V413" s="137"/>
      <c r="W413" s="137"/>
      <c r="X413" s="137"/>
      <c r="Y413" s="137"/>
      <c r="Z413" s="138">
        <f t="shared" si="193"/>
        <v>0</v>
      </c>
      <c r="AA413" s="160"/>
      <c r="AB413" s="146"/>
      <c r="AC413" s="146"/>
      <c r="AD413" s="146"/>
      <c r="AE413" s="146"/>
      <c r="AF413" s="138">
        <f t="shared" si="194"/>
        <v>0</v>
      </c>
      <c r="AG413" s="160"/>
      <c r="AH413" s="146"/>
      <c r="AI413" s="146"/>
      <c r="AJ413" s="146"/>
      <c r="AK413" s="146"/>
      <c r="AL413" s="138">
        <f t="shared" ref="AL413:AL446" si="205">SUM(AG413:AK413)</f>
        <v>0</v>
      </c>
      <c r="AM413" s="160"/>
      <c r="AN413" s="146"/>
      <c r="AO413" s="146"/>
      <c r="AP413" s="146"/>
      <c r="AQ413" s="146"/>
      <c r="AR413" s="138">
        <f t="shared" ref="AR413:AR446" si="206">SUM(AM413:AQ413)</f>
        <v>0</v>
      </c>
      <c r="AS413" s="205"/>
      <c r="AT413" s="146"/>
      <c r="AU413" s="146"/>
      <c r="AV413" s="146"/>
      <c r="AW413" s="146"/>
      <c r="AX413" s="138">
        <f t="shared" ref="AX413:AX446" si="207">SUM(AS413:AW413)</f>
        <v>0</v>
      </c>
      <c r="AY413" s="160"/>
      <c r="AZ413" s="146"/>
      <c r="BA413" s="146"/>
      <c r="BB413" s="146"/>
      <c r="BC413" s="146"/>
      <c r="BD413" s="138">
        <f t="shared" ref="BD413:BD446" si="208">SUM(AY413:BC413)</f>
        <v>0</v>
      </c>
      <c r="BE413" s="160"/>
      <c r="BF413" s="146"/>
      <c r="BG413" s="146"/>
      <c r="BH413" s="146"/>
      <c r="BI413" s="146"/>
      <c r="BJ413" s="138">
        <f t="shared" si="195"/>
        <v>0</v>
      </c>
      <c r="BK413" s="160"/>
      <c r="BL413" s="146"/>
      <c r="BM413" s="146"/>
      <c r="BN413" s="146"/>
      <c r="BO413" s="146"/>
      <c r="BP413" s="138">
        <f t="shared" ref="BP413:BP450" si="209">SUM(BK413:BO413)</f>
        <v>0</v>
      </c>
      <c r="BQ413" s="160"/>
      <c r="BR413" s="146"/>
      <c r="BS413" s="146"/>
      <c r="BT413" s="146"/>
      <c r="BU413" s="146"/>
      <c r="BV413" s="138">
        <f t="shared" si="196"/>
        <v>0</v>
      </c>
      <c r="BW413" s="160"/>
      <c r="BX413" s="146"/>
      <c r="BY413" s="146"/>
      <c r="BZ413" s="146"/>
      <c r="CA413" s="146"/>
      <c r="CB413" s="138">
        <f t="shared" ref="CB413:CB450" si="210">SUM(BW413:CA413)</f>
        <v>0</v>
      </c>
      <c r="CC413" s="160"/>
      <c r="CD413" s="146"/>
      <c r="CE413" s="146"/>
      <c r="CF413" s="146"/>
      <c r="CG413" s="146"/>
      <c r="CH413" s="138">
        <f t="shared" ref="CH413:CH450" si="211">SUM(CC413:CG413)</f>
        <v>0</v>
      </c>
      <c r="CI413" s="160"/>
      <c r="CJ413" s="146"/>
      <c r="CK413" s="146"/>
      <c r="CL413" s="146"/>
      <c r="CM413" s="146"/>
      <c r="CN413" s="138">
        <f t="shared" ref="CN413:CN450" si="212">SUM(CI413:CM413)</f>
        <v>0</v>
      </c>
      <c r="CO413" s="172"/>
      <c r="CP413" s="137"/>
      <c r="CQ413" s="137"/>
      <c r="CR413" s="137"/>
      <c r="CS413" s="137"/>
      <c r="CT413" s="138">
        <f t="shared" ref="CT413:CT450" si="213">SUM(CO413:CS413)</f>
        <v>0</v>
      </c>
      <c r="CU413" s="160"/>
      <c r="CV413" s="146"/>
      <c r="CW413" s="146"/>
      <c r="CX413" s="146"/>
      <c r="CY413" s="146"/>
      <c r="CZ413" s="138">
        <f t="shared" ref="CZ413:CZ450" si="214">SUM(CU413:CY413)</f>
        <v>0</v>
      </c>
      <c r="DA413" s="172">
        <f t="shared" ref="DA413:DA446" si="215">I413+U413+AG413+AS413+BE413+BQ413+CC413+CO413</f>
        <v>0</v>
      </c>
      <c r="DB413" s="137">
        <f t="shared" ref="DB413:DB446" si="216">J413+V413+AH413+AT413+BF413+BR413+CD413+CP413</f>
        <v>0</v>
      </c>
      <c r="DC413" s="137">
        <f t="shared" ref="DC413:DC446" si="217">K413+W413+AI413+AU413+BG413+BS413+CE413+CQ413</f>
        <v>0</v>
      </c>
      <c r="DD413" s="137">
        <f t="shared" ref="DD413:DD446" si="218">L413+X413+AJ413+AV413+BH413+BT413+CF413+CR413</f>
        <v>0</v>
      </c>
      <c r="DE413" s="137">
        <f t="shared" ref="DE413:DE446" si="219">M413+Y413+AK413+AW413+BI413+BU413+CG413+CS413</f>
        <v>0</v>
      </c>
      <c r="DF413" s="173">
        <f t="shared" ref="DF413:DF445" si="220">SUM(DA413:DE413)</f>
        <v>0</v>
      </c>
      <c r="DG413" s="172">
        <f t="shared" ref="DG413:DG446" si="221">O413+AA413+AM413+AY413+BK413+BW413+CI413+CU413</f>
        <v>0</v>
      </c>
      <c r="DH413" s="137">
        <f t="shared" ref="DH413:DH446" si="222">P413+AB413+AN413+AZ413+BL413+BX413+CJ413+CV413</f>
        <v>0</v>
      </c>
      <c r="DI413" s="137">
        <f t="shared" ref="DI413:DI446" si="223">Q413+AC413+AO413+BA413+BM413+BY413+CK413+CW413</f>
        <v>0</v>
      </c>
      <c r="DJ413" s="137">
        <f t="shared" ref="DJ413:DJ446" si="224">R413+AD413+AP413+BB413+BN413+BZ413+CL413+CX413</f>
        <v>0</v>
      </c>
      <c r="DK413" s="137">
        <f t="shared" ref="DK413:DK446" si="225">S413+AE413+AQ413+BC413+BO413+CA413+CM413+CY413</f>
        <v>0</v>
      </c>
      <c r="DL413" s="173">
        <f t="shared" si="199"/>
        <v>0</v>
      </c>
      <c r="DM413" s="140"/>
      <c r="DN413" s="220"/>
      <c r="DO413" s="220"/>
      <c r="DP413" s="220"/>
      <c r="DQ413" s="140"/>
      <c r="DR413" s="141"/>
      <c r="DS413" s="142"/>
      <c r="DT413" s="146">
        <f t="shared" ref="DT413:DT446" si="226">SUBTOTAL(9,DR413:DS413)</f>
        <v>0</v>
      </c>
      <c r="DU413" s="142"/>
      <c r="DV413" s="144"/>
      <c r="DW413" s="145"/>
      <c r="DX413" s="142"/>
      <c r="DY413" s="144"/>
      <c r="EA413" s="172"/>
      <c r="EB413" s="137"/>
      <c r="EC413" s="137"/>
      <c r="ED413" s="512"/>
      <c r="EE413" s="513"/>
      <c r="EG413" s="495"/>
      <c r="EH413" s="76"/>
      <c r="EI413" s="466"/>
      <c r="EJ413" s="76"/>
      <c r="EK413" s="500"/>
      <c r="EL413" s="81"/>
      <c r="EM413" s="76"/>
      <c r="EN413" s="76"/>
      <c r="EO413" s="76"/>
      <c r="EP413" s="496"/>
      <c r="EQ413" s="81"/>
      <c r="ER413" s="76"/>
      <c r="ES413" s="76"/>
      <c r="ET413" s="76"/>
      <c r="EU413" s="496"/>
    </row>
    <row r="414" spans="1:151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98"/>
        <v>0</v>
      </c>
      <c r="O414" s="366"/>
      <c r="P414" s="174"/>
      <c r="Q414" s="174"/>
      <c r="R414" s="174"/>
      <c r="S414" s="174"/>
      <c r="T414" s="367">
        <f t="shared" si="204"/>
        <v>0</v>
      </c>
      <c r="U414" s="172"/>
      <c r="V414" s="137"/>
      <c r="W414" s="137"/>
      <c r="X414" s="137"/>
      <c r="Y414" s="137"/>
      <c r="Z414" s="138">
        <f t="shared" si="193"/>
        <v>0</v>
      </c>
      <c r="AA414" s="160"/>
      <c r="AB414" s="146"/>
      <c r="AC414" s="146"/>
      <c r="AD414" s="146"/>
      <c r="AE414" s="146"/>
      <c r="AF414" s="138">
        <f t="shared" si="194"/>
        <v>0</v>
      </c>
      <c r="AG414" s="160"/>
      <c r="AH414" s="146"/>
      <c r="AI414" s="146"/>
      <c r="AJ414" s="146"/>
      <c r="AK414" s="146"/>
      <c r="AL414" s="138">
        <f t="shared" si="205"/>
        <v>0</v>
      </c>
      <c r="AM414" s="160"/>
      <c r="AN414" s="146"/>
      <c r="AO414" s="146"/>
      <c r="AP414" s="146"/>
      <c r="AQ414" s="146"/>
      <c r="AR414" s="138">
        <f t="shared" si="206"/>
        <v>0</v>
      </c>
      <c r="AS414" s="205"/>
      <c r="AT414" s="146"/>
      <c r="AU414" s="146"/>
      <c r="AV414" s="146"/>
      <c r="AW414" s="146"/>
      <c r="AX414" s="138">
        <f t="shared" si="207"/>
        <v>0</v>
      </c>
      <c r="AY414" s="160"/>
      <c r="AZ414" s="146"/>
      <c r="BA414" s="146"/>
      <c r="BB414" s="146"/>
      <c r="BC414" s="146"/>
      <c r="BD414" s="138">
        <f t="shared" si="208"/>
        <v>0</v>
      </c>
      <c r="BE414" s="160"/>
      <c r="BF414" s="146"/>
      <c r="BG414" s="146"/>
      <c r="BH414" s="146"/>
      <c r="BI414" s="146"/>
      <c r="BJ414" s="138">
        <f t="shared" si="195"/>
        <v>0</v>
      </c>
      <c r="BK414" s="160"/>
      <c r="BL414" s="146"/>
      <c r="BM414" s="146"/>
      <c r="BN414" s="146"/>
      <c r="BO414" s="146"/>
      <c r="BP414" s="138">
        <f t="shared" si="209"/>
        <v>0</v>
      </c>
      <c r="BQ414" s="160"/>
      <c r="BR414" s="146"/>
      <c r="BS414" s="146"/>
      <c r="BT414" s="146"/>
      <c r="BU414" s="146"/>
      <c r="BV414" s="138">
        <f t="shared" si="196"/>
        <v>0</v>
      </c>
      <c r="BW414" s="160"/>
      <c r="BX414" s="146"/>
      <c r="BY414" s="146"/>
      <c r="BZ414" s="146"/>
      <c r="CA414" s="146"/>
      <c r="CB414" s="138">
        <f t="shared" si="210"/>
        <v>0</v>
      </c>
      <c r="CC414" s="160"/>
      <c r="CD414" s="146"/>
      <c r="CE414" s="146"/>
      <c r="CF414" s="146"/>
      <c r="CG414" s="146"/>
      <c r="CH414" s="138">
        <f t="shared" si="211"/>
        <v>0</v>
      </c>
      <c r="CI414" s="160"/>
      <c r="CJ414" s="146"/>
      <c r="CK414" s="146"/>
      <c r="CL414" s="146"/>
      <c r="CM414" s="146"/>
      <c r="CN414" s="138">
        <f t="shared" si="212"/>
        <v>0</v>
      </c>
      <c r="CO414" s="172"/>
      <c r="CP414" s="137"/>
      <c r="CQ414" s="137"/>
      <c r="CR414" s="137"/>
      <c r="CS414" s="137"/>
      <c r="CT414" s="138">
        <f t="shared" si="213"/>
        <v>0</v>
      </c>
      <c r="CU414" s="160"/>
      <c r="CV414" s="146"/>
      <c r="CW414" s="146"/>
      <c r="CX414" s="146"/>
      <c r="CY414" s="146"/>
      <c r="CZ414" s="138">
        <f t="shared" si="214"/>
        <v>0</v>
      </c>
      <c r="DA414" s="172">
        <f t="shared" si="215"/>
        <v>0</v>
      </c>
      <c r="DB414" s="137">
        <f t="shared" si="216"/>
        <v>0</v>
      </c>
      <c r="DC414" s="137">
        <f t="shared" si="217"/>
        <v>0</v>
      </c>
      <c r="DD414" s="137">
        <f t="shared" si="218"/>
        <v>0</v>
      </c>
      <c r="DE414" s="137">
        <f t="shared" si="219"/>
        <v>0</v>
      </c>
      <c r="DF414" s="173">
        <f t="shared" si="220"/>
        <v>0</v>
      </c>
      <c r="DG414" s="172">
        <f t="shared" si="221"/>
        <v>0</v>
      </c>
      <c r="DH414" s="137">
        <f t="shared" si="222"/>
        <v>0</v>
      </c>
      <c r="DI414" s="137">
        <f t="shared" si="223"/>
        <v>0</v>
      </c>
      <c r="DJ414" s="137">
        <f t="shared" si="224"/>
        <v>0</v>
      </c>
      <c r="DK414" s="137">
        <f t="shared" si="225"/>
        <v>0</v>
      </c>
      <c r="DL414" s="173">
        <f t="shared" si="199"/>
        <v>0</v>
      </c>
      <c r="DM414" s="140"/>
      <c r="DN414" s="220"/>
      <c r="DO414" s="220"/>
      <c r="DP414" s="220"/>
      <c r="DQ414" s="140"/>
      <c r="DR414" s="141"/>
      <c r="DS414" s="142"/>
      <c r="DT414" s="146">
        <f t="shared" si="226"/>
        <v>0</v>
      </c>
      <c r="DU414" s="142"/>
      <c r="DV414" s="144"/>
      <c r="DW414" s="145"/>
      <c r="DX414" s="142"/>
      <c r="DY414" s="144"/>
      <c r="EA414" s="172"/>
      <c r="EB414" s="137"/>
      <c r="EC414" s="137"/>
      <c r="ED414" s="512"/>
      <c r="EE414" s="513"/>
      <c r="EG414" s="495"/>
      <c r="EH414" s="76"/>
      <c r="EI414" s="466"/>
      <c r="EJ414" s="76"/>
      <c r="EK414" s="500"/>
      <c r="EL414" s="81"/>
      <c r="EM414" s="76"/>
      <c r="EN414" s="76"/>
      <c r="EO414" s="76"/>
      <c r="EP414" s="496"/>
      <c r="EQ414" s="81"/>
      <c r="ER414" s="76"/>
      <c r="ES414" s="76"/>
      <c r="ET414" s="76"/>
      <c r="EU414" s="496"/>
    </row>
    <row r="415" spans="1:151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98"/>
        <v>0</v>
      </c>
      <c r="O415" s="366"/>
      <c r="P415" s="174"/>
      <c r="Q415" s="174"/>
      <c r="R415" s="174"/>
      <c r="S415" s="174"/>
      <c r="T415" s="367">
        <f t="shared" si="204"/>
        <v>0</v>
      </c>
      <c r="U415" s="172"/>
      <c r="V415" s="137"/>
      <c r="W415" s="137"/>
      <c r="X415" s="137"/>
      <c r="Y415" s="137"/>
      <c r="Z415" s="138">
        <f t="shared" si="193"/>
        <v>0</v>
      </c>
      <c r="AA415" s="160"/>
      <c r="AB415" s="146"/>
      <c r="AC415" s="146"/>
      <c r="AD415" s="146"/>
      <c r="AE415" s="146"/>
      <c r="AF415" s="138">
        <f t="shared" si="194"/>
        <v>0</v>
      </c>
      <c r="AG415" s="160"/>
      <c r="AH415" s="146"/>
      <c r="AI415" s="146"/>
      <c r="AJ415" s="146"/>
      <c r="AK415" s="146"/>
      <c r="AL415" s="138">
        <f t="shared" si="205"/>
        <v>0</v>
      </c>
      <c r="AM415" s="160"/>
      <c r="AN415" s="146"/>
      <c r="AO415" s="146"/>
      <c r="AP415" s="146"/>
      <c r="AQ415" s="146"/>
      <c r="AR415" s="138">
        <f t="shared" si="206"/>
        <v>0</v>
      </c>
      <c r="AS415" s="205"/>
      <c r="AT415" s="146"/>
      <c r="AU415" s="146"/>
      <c r="AV415" s="146"/>
      <c r="AW415" s="146"/>
      <c r="AX415" s="138">
        <f t="shared" si="207"/>
        <v>0</v>
      </c>
      <c r="AY415" s="160"/>
      <c r="AZ415" s="146"/>
      <c r="BA415" s="146"/>
      <c r="BB415" s="146"/>
      <c r="BC415" s="146"/>
      <c r="BD415" s="138">
        <f t="shared" si="208"/>
        <v>0</v>
      </c>
      <c r="BE415" s="160"/>
      <c r="BF415" s="146"/>
      <c r="BG415" s="146"/>
      <c r="BH415" s="146"/>
      <c r="BI415" s="146"/>
      <c r="BJ415" s="138">
        <f t="shared" si="195"/>
        <v>0</v>
      </c>
      <c r="BK415" s="160"/>
      <c r="BL415" s="146"/>
      <c r="BM415" s="146"/>
      <c r="BN415" s="146"/>
      <c r="BO415" s="146"/>
      <c r="BP415" s="138">
        <f t="shared" si="209"/>
        <v>0</v>
      </c>
      <c r="BQ415" s="160"/>
      <c r="BR415" s="146"/>
      <c r="BS415" s="146"/>
      <c r="BT415" s="146"/>
      <c r="BU415" s="146"/>
      <c r="BV415" s="138">
        <f t="shared" si="196"/>
        <v>0</v>
      </c>
      <c r="BW415" s="160"/>
      <c r="BX415" s="146"/>
      <c r="BY415" s="146"/>
      <c r="BZ415" s="146"/>
      <c r="CA415" s="146"/>
      <c r="CB415" s="138">
        <f t="shared" si="210"/>
        <v>0</v>
      </c>
      <c r="CC415" s="160"/>
      <c r="CD415" s="146"/>
      <c r="CE415" s="146"/>
      <c r="CF415" s="146"/>
      <c r="CG415" s="146"/>
      <c r="CH415" s="138">
        <f t="shared" si="211"/>
        <v>0</v>
      </c>
      <c r="CI415" s="160"/>
      <c r="CJ415" s="146"/>
      <c r="CK415" s="146"/>
      <c r="CL415" s="146"/>
      <c r="CM415" s="146"/>
      <c r="CN415" s="138">
        <f t="shared" si="212"/>
        <v>0</v>
      </c>
      <c r="CO415" s="172"/>
      <c r="CP415" s="137"/>
      <c r="CQ415" s="137"/>
      <c r="CR415" s="137"/>
      <c r="CS415" s="137"/>
      <c r="CT415" s="138">
        <f t="shared" si="213"/>
        <v>0</v>
      </c>
      <c r="CU415" s="160"/>
      <c r="CV415" s="146"/>
      <c r="CW415" s="146"/>
      <c r="CX415" s="146"/>
      <c r="CY415" s="146"/>
      <c r="CZ415" s="138">
        <f t="shared" si="214"/>
        <v>0</v>
      </c>
      <c r="DA415" s="172">
        <f t="shared" si="215"/>
        <v>0</v>
      </c>
      <c r="DB415" s="137">
        <f t="shared" si="216"/>
        <v>0</v>
      </c>
      <c r="DC415" s="137">
        <f t="shared" si="217"/>
        <v>0</v>
      </c>
      <c r="DD415" s="137">
        <f t="shared" si="218"/>
        <v>0</v>
      </c>
      <c r="DE415" s="137">
        <f t="shared" si="219"/>
        <v>0</v>
      </c>
      <c r="DF415" s="173">
        <f t="shared" si="220"/>
        <v>0</v>
      </c>
      <c r="DG415" s="172">
        <f t="shared" si="221"/>
        <v>0</v>
      </c>
      <c r="DH415" s="137">
        <f t="shared" si="222"/>
        <v>0</v>
      </c>
      <c r="DI415" s="137">
        <f t="shared" si="223"/>
        <v>0</v>
      </c>
      <c r="DJ415" s="137">
        <f t="shared" si="224"/>
        <v>0</v>
      </c>
      <c r="DK415" s="137">
        <f t="shared" si="225"/>
        <v>0</v>
      </c>
      <c r="DL415" s="173">
        <f t="shared" si="199"/>
        <v>0</v>
      </c>
      <c r="DM415" s="140"/>
      <c r="DN415" s="220"/>
      <c r="DO415" s="220"/>
      <c r="DP415" s="220"/>
      <c r="DQ415" s="140"/>
      <c r="DR415" s="141"/>
      <c r="DS415" s="142"/>
      <c r="DT415" s="146">
        <f t="shared" si="226"/>
        <v>0</v>
      </c>
      <c r="DU415" s="142"/>
      <c r="DV415" s="144"/>
      <c r="DW415" s="145"/>
      <c r="DX415" s="142"/>
      <c r="DY415" s="144"/>
      <c r="EA415" s="172"/>
      <c r="EB415" s="137"/>
      <c r="EC415" s="137"/>
      <c r="ED415" s="512"/>
      <c r="EE415" s="513"/>
      <c r="EG415" s="495"/>
      <c r="EH415" s="76"/>
      <c r="EI415" s="466"/>
      <c r="EJ415" s="76"/>
      <c r="EK415" s="500"/>
      <c r="EL415" s="81"/>
      <c r="EM415" s="76"/>
      <c r="EN415" s="76"/>
      <c r="EO415" s="76"/>
      <c r="EP415" s="496"/>
      <c r="EQ415" s="81"/>
      <c r="ER415" s="76"/>
      <c r="ES415" s="76"/>
      <c r="ET415" s="76"/>
      <c r="EU415" s="496"/>
    </row>
    <row r="416" spans="1:151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98"/>
        <v>0</v>
      </c>
      <c r="O416" s="366"/>
      <c r="P416" s="174"/>
      <c r="Q416" s="174"/>
      <c r="R416" s="174"/>
      <c r="S416" s="174"/>
      <c r="T416" s="367">
        <f t="shared" si="204"/>
        <v>0</v>
      </c>
      <c r="U416" s="172"/>
      <c r="V416" s="137"/>
      <c r="W416" s="137"/>
      <c r="X416" s="137"/>
      <c r="Y416" s="137"/>
      <c r="Z416" s="138">
        <f t="shared" si="193"/>
        <v>0</v>
      </c>
      <c r="AA416" s="160"/>
      <c r="AB416" s="146"/>
      <c r="AC416" s="146"/>
      <c r="AD416" s="146"/>
      <c r="AE416" s="146"/>
      <c r="AF416" s="138">
        <f t="shared" si="194"/>
        <v>0</v>
      </c>
      <c r="AG416" s="160"/>
      <c r="AH416" s="146"/>
      <c r="AI416" s="146"/>
      <c r="AJ416" s="146"/>
      <c r="AK416" s="146"/>
      <c r="AL416" s="138">
        <f t="shared" si="205"/>
        <v>0</v>
      </c>
      <c r="AM416" s="160"/>
      <c r="AN416" s="146"/>
      <c r="AO416" s="146"/>
      <c r="AP416" s="146"/>
      <c r="AQ416" s="146"/>
      <c r="AR416" s="138">
        <f t="shared" si="206"/>
        <v>0</v>
      </c>
      <c r="AS416" s="205"/>
      <c r="AT416" s="146"/>
      <c r="AU416" s="146"/>
      <c r="AV416" s="146"/>
      <c r="AW416" s="146"/>
      <c r="AX416" s="138">
        <f t="shared" si="207"/>
        <v>0</v>
      </c>
      <c r="AY416" s="160"/>
      <c r="AZ416" s="146"/>
      <c r="BA416" s="146"/>
      <c r="BB416" s="146"/>
      <c r="BC416" s="146"/>
      <c r="BD416" s="138">
        <f t="shared" si="208"/>
        <v>0</v>
      </c>
      <c r="BE416" s="160"/>
      <c r="BF416" s="146"/>
      <c r="BG416" s="146"/>
      <c r="BH416" s="146"/>
      <c r="BI416" s="146"/>
      <c r="BJ416" s="138">
        <f t="shared" si="195"/>
        <v>0</v>
      </c>
      <c r="BK416" s="160"/>
      <c r="BL416" s="146"/>
      <c r="BM416" s="146"/>
      <c r="BN416" s="146"/>
      <c r="BO416" s="146"/>
      <c r="BP416" s="138">
        <f t="shared" si="209"/>
        <v>0</v>
      </c>
      <c r="BQ416" s="160"/>
      <c r="BR416" s="146"/>
      <c r="BS416" s="146"/>
      <c r="BT416" s="146"/>
      <c r="BU416" s="146"/>
      <c r="BV416" s="138">
        <f t="shared" si="196"/>
        <v>0</v>
      </c>
      <c r="BW416" s="160"/>
      <c r="BX416" s="146"/>
      <c r="BY416" s="146"/>
      <c r="BZ416" s="146"/>
      <c r="CA416" s="146"/>
      <c r="CB416" s="138">
        <f t="shared" si="210"/>
        <v>0</v>
      </c>
      <c r="CC416" s="160"/>
      <c r="CD416" s="146"/>
      <c r="CE416" s="146"/>
      <c r="CF416" s="146"/>
      <c r="CG416" s="146"/>
      <c r="CH416" s="138">
        <f t="shared" si="211"/>
        <v>0</v>
      </c>
      <c r="CI416" s="160"/>
      <c r="CJ416" s="146"/>
      <c r="CK416" s="146"/>
      <c r="CL416" s="146"/>
      <c r="CM416" s="146"/>
      <c r="CN416" s="138">
        <f t="shared" si="212"/>
        <v>0</v>
      </c>
      <c r="CO416" s="172"/>
      <c r="CP416" s="137"/>
      <c r="CQ416" s="137"/>
      <c r="CR416" s="137"/>
      <c r="CS416" s="137"/>
      <c r="CT416" s="138">
        <f t="shared" si="213"/>
        <v>0</v>
      </c>
      <c r="CU416" s="160"/>
      <c r="CV416" s="146"/>
      <c r="CW416" s="146"/>
      <c r="CX416" s="146"/>
      <c r="CY416" s="146"/>
      <c r="CZ416" s="138">
        <f t="shared" si="214"/>
        <v>0</v>
      </c>
      <c r="DA416" s="172">
        <f t="shared" si="215"/>
        <v>0</v>
      </c>
      <c r="DB416" s="137">
        <f t="shared" si="216"/>
        <v>0</v>
      </c>
      <c r="DC416" s="137">
        <f t="shared" si="217"/>
        <v>0</v>
      </c>
      <c r="DD416" s="137">
        <f t="shared" si="218"/>
        <v>0</v>
      </c>
      <c r="DE416" s="137">
        <f t="shared" si="219"/>
        <v>0</v>
      </c>
      <c r="DF416" s="173">
        <f t="shared" si="220"/>
        <v>0</v>
      </c>
      <c r="DG416" s="172">
        <f t="shared" si="221"/>
        <v>0</v>
      </c>
      <c r="DH416" s="137">
        <f t="shared" si="222"/>
        <v>0</v>
      </c>
      <c r="DI416" s="137">
        <f t="shared" si="223"/>
        <v>0</v>
      </c>
      <c r="DJ416" s="137">
        <f t="shared" si="224"/>
        <v>0</v>
      </c>
      <c r="DK416" s="137">
        <f t="shared" si="225"/>
        <v>0</v>
      </c>
      <c r="DL416" s="173">
        <f t="shared" si="199"/>
        <v>0</v>
      </c>
      <c r="DM416" s="140"/>
      <c r="DN416" s="220"/>
      <c r="DO416" s="220"/>
      <c r="DP416" s="220"/>
      <c r="DQ416" s="140"/>
      <c r="DR416" s="141"/>
      <c r="DS416" s="142"/>
      <c r="DT416" s="146">
        <f t="shared" si="226"/>
        <v>0</v>
      </c>
      <c r="DU416" s="142"/>
      <c r="DV416" s="144"/>
      <c r="DW416" s="145"/>
      <c r="DX416" s="142"/>
      <c r="DY416" s="144"/>
      <c r="EA416" s="172"/>
      <c r="EB416" s="137"/>
      <c r="EC416" s="137"/>
      <c r="ED416" s="512"/>
      <c r="EE416" s="513"/>
      <c r="EG416" s="495"/>
      <c r="EH416" s="76"/>
      <c r="EI416" s="466"/>
      <c r="EJ416" s="76"/>
      <c r="EK416" s="500"/>
      <c r="EL416" s="81"/>
      <c r="EM416" s="76"/>
      <c r="EN416" s="76"/>
      <c r="EO416" s="76"/>
      <c r="EP416" s="496"/>
      <c r="EQ416" s="81"/>
      <c r="ER416" s="76"/>
      <c r="ES416" s="76"/>
      <c r="ET416" s="76"/>
      <c r="EU416" s="496"/>
    </row>
    <row r="417" spans="1:151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98"/>
        <v>0</v>
      </c>
      <c r="O417" s="366"/>
      <c r="P417" s="174"/>
      <c r="Q417" s="174"/>
      <c r="R417" s="174"/>
      <c r="S417" s="174"/>
      <c r="T417" s="367">
        <f t="shared" si="204"/>
        <v>0</v>
      </c>
      <c r="U417" s="172"/>
      <c r="V417" s="137"/>
      <c r="W417" s="137"/>
      <c r="X417" s="137"/>
      <c r="Y417" s="137"/>
      <c r="Z417" s="138">
        <f t="shared" si="193"/>
        <v>0</v>
      </c>
      <c r="AA417" s="160"/>
      <c r="AB417" s="146"/>
      <c r="AC417" s="146"/>
      <c r="AD417" s="146"/>
      <c r="AE417" s="146"/>
      <c r="AF417" s="138">
        <f t="shared" si="194"/>
        <v>0</v>
      </c>
      <c r="AG417" s="160"/>
      <c r="AH417" s="146"/>
      <c r="AI417" s="146"/>
      <c r="AJ417" s="146"/>
      <c r="AK417" s="146"/>
      <c r="AL417" s="138">
        <f t="shared" si="205"/>
        <v>0</v>
      </c>
      <c r="AM417" s="160"/>
      <c r="AN417" s="146"/>
      <c r="AO417" s="146"/>
      <c r="AP417" s="146"/>
      <c r="AQ417" s="146"/>
      <c r="AR417" s="138">
        <f t="shared" si="206"/>
        <v>0</v>
      </c>
      <c r="AS417" s="205"/>
      <c r="AT417" s="146"/>
      <c r="AU417" s="146"/>
      <c r="AV417" s="146"/>
      <c r="AW417" s="146"/>
      <c r="AX417" s="138">
        <f t="shared" si="207"/>
        <v>0</v>
      </c>
      <c r="AY417" s="160"/>
      <c r="AZ417" s="146"/>
      <c r="BA417" s="146"/>
      <c r="BB417" s="146"/>
      <c r="BC417" s="146"/>
      <c r="BD417" s="138">
        <f t="shared" si="208"/>
        <v>0</v>
      </c>
      <c r="BE417" s="160"/>
      <c r="BF417" s="146"/>
      <c r="BG417" s="146"/>
      <c r="BH417" s="146"/>
      <c r="BI417" s="146"/>
      <c r="BJ417" s="138">
        <f t="shared" si="195"/>
        <v>0</v>
      </c>
      <c r="BK417" s="160"/>
      <c r="BL417" s="146"/>
      <c r="BM417" s="146"/>
      <c r="BN417" s="146"/>
      <c r="BO417" s="146"/>
      <c r="BP417" s="138">
        <f t="shared" si="209"/>
        <v>0</v>
      </c>
      <c r="BQ417" s="160"/>
      <c r="BR417" s="146"/>
      <c r="BS417" s="146"/>
      <c r="BT417" s="146"/>
      <c r="BU417" s="146"/>
      <c r="BV417" s="138">
        <f t="shared" si="196"/>
        <v>0</v>
      </c>
      <c r="BW417" s="160"/>
      <c r="BX417" s="146"/>
      <c r="BY417" s="146"/>
      <c r="BZ417" s="146"/>
      <c r="CA417" s="146"/>
      <c r="CB417" s="138">
        <f t="shared" si="210"/>
        <v>0</v>
      </c>
      <c r="CC417" s="160"/>
      <c r="CD417" s="146"/>
      <c r="CE417" s="146"/>
      <c r="CF417" s="146"/>
      <c r="CG417" s="146"/>
      <c r="CH417" s="138">
        <f t="shared" si="211"/>
        <v>0</v>
      </c>
      <c r="CI417" s="160"/>
      <c r="CJ417" s="146"/>
      <c r="CK417" s="146"/>
      <c r="CL417" s="146"/>
      <c r="CM417" s="146"/>
      <c r="CN417" s="138">
        <f t="shared" si="212"/>
        <v>0</v>
      </c>
      <c r="CO417" s="172"/>
      <c r="CP417" s="137"/>
      <c r="CQ417" s="137"/>
      <c r="CR417" s="137"/>
      <c r="CS417" s="137"/>
      <c r="CT417" s="138">
        <f t="shared" si="213"/>
        <v>0</v>
      </c>
      <c r="CU417" s="160"/>
      <c r="CV417" s="146"/>
      <c r="CW417" s="146"/>
      <c r="CX417" s="146"/>
      <c r="CY417" s="146"/>
      <c r="CZ417" s="138">
        <f t="shared" si="214"/>
        <v>0</v>
      </c>
      <c r="DA417" s="172">
        <f t="shared" si="215"/>
        <v>0</v>
      </c>
      <c r="DB417" s="137">
        <f t="shared" si="216"/>
        <v>0</v>
      </c>
      <c r="DC417" s="137">
        <f t="shared" si="217"/>
        <v>0</v>
      </c>
      <c r="DD417" s="137">
        <f t="shared" si="218"/>
        <v>0</v>
      </c>
      <c r="DE417" s="137">
        <f t="shared" si="219"/>
        <v>0</v>
      </c>
      <c r="DF417" s="173">
        <f t="shared" si="220"/>
        <v>0</v>
      </c>
      <c r="DG417" s="172">
        <f t="shared" si="221"/>
        <v>0</v>
      </c>
      <c r="DH417" s="137">
        <f t="shared" si="222"/>
        <v>0</v>
      </c>
      <c r="DI417" s="137">
        <f t="shared" si="223"/>
        <v>0</v>
      </c>
      <c r="DJ417" s="137">
        <f t="shared" si="224"/>
        <v>0</v>
      </c>
      <c r="DK417" s="137">
        <f t="shared" si="225"/>
        <v>0</v>
      </c>
      <c r="DL417" s="173">
        <f t="shared" si="199"/>
        <v>0</v>
      </c>
      <c r="DM417" s="140"/>
      <c r="DN417" s="220"/>
      <c r="DO417" s="220"/>
      <c r="DP417" s="220"/>
      <c r="DQ417" s="140"/>
      <c r="DR417" s="141"/>
      <c r="DS417" s="142"/>
      <c r="DT417" s="146">
        <f t="shared" si="226"/>
        <v>0</v>
      </c>
      <c r="DU417" s="142"/>
      <c r="DV417" s="144"/>
      <c r="DW417" s="145"/>
      <c r="DX417" s="142"/>
      <c r="DY417" s="144"/>
      <c r="EA417" s="172"/>
      <c r="EB417" s="137"/>
      <c r="EC417" s="137"/>
      <c r="ED417" s="512"/>
      <c r="EE417" s="513"/>
      <c r="EG417" s="495"/>
      <c r="EH417" s="76"/>
      <c r="EI417" s="466"/>
      <c r="EJ417" s="76"/>
      <c r="EK417" s="500"/>
      <c r="EL417" s="81"/>
      <c r="EM417" s="76"/>
      <c r="EN417" s="76"/>
      <c r="EO417" s="76"/>
      <c r="EP417" s="496"/>
      <c r="EQ417" s="81"/>
      <c r="ER417" s="76"/>
      <c r="ES417" s="76"/>
      <c r="ET417" s="76"/>
      <c r="EU417" s="496"/>
    </row>
    <row r="418" spans="1:151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98"/>
        <v>0</v>
      </c>
      <c r="O418" s="366"/>
      <c r="P418" s="174"/>
      <c r="Q418" s="174"/>
      <c r="R418" s="174"/>
      <c r="S418" s="174"/>
      <c r="T418" s="367">
        <f t="shared" si="204"/>
        <v>0</v>
      </c>
      <c r="U418" s="172"/>
      <c r="V418" s="137"/>
      <c r="W418" s="137"/>
      <c r="X418" s="137"/>
      <c r="Y418" s="137"/>
      <c r="Z418" s="138">
        <f t="shared" si="193"/>
        <v>0</v>
      </c>
      <c r="AA418" s="160"/>
      <c r="AB418" s="146"/>
      <c r="AC418" s="146"/>
      <c r="AD418" s="146"/>
      <c r="AE418" s="146"/>
      <c r="AF418" s="138">
        <f t="shared" si="194"/>
        <v>0</v>
      </c>
      <c r="AG418" s="160"/>
      <c r="AH418" s="146"/>
      <c r="AI418" s="146"/>
      <c r="AJ418" s="146"/>
      <c r="AK418" s="146"/>
      <c r="AL418" s="138">
        <f t="shared" si="205"/>
        <v>0</v>
      </c>
      <c r="AM418" s="160"/>
      <c r="AN418" s="146"/>
      <c r="AO418" s="146"/>
      <c r="AP418" s="146"/>
      <c r="AQ418" s="146"/>
      <c r="AR418" s="138">
        <f t="shared" si="206"/>
        <v>0</v>
      </c>
      <c r="AS418" s="205"/>
      <c r="AT418" s="146"/>
      <c r="AU418" s="146"/>
      <c r="AV418" s="146"/>
      <c r="AW418" s="146"/>
      <c r="AX418" s="138">
        <f t="shared" si="207"/>
        <v>0</v>
      </c>
      <c r="AY418" s="160"/>
      <c r="AZ418" s="146"/>
      <c r="BA418" s="146"/>
      <c r="BB418" s="146"/>
      <c r="BC418" s="146"/>
      <c r="BD418" s="138">
        <f t="shared" si="208"/>
        <v>0</v>
      </c>
      <c r="BE418" s="160"/>
      <c r="BF418" s="146"/>
      <c r="BG418" s="146"/>
      <c r="BH418" s="146"/>
      <c r="BI418" s="146"/>
      <c r="BJ418" s="138">
        <f t="shared" si="195"/>
        <v>0</v>
      </c>
      <c r="BK418" s="160"/>
      <c r="BL418" s="146"/>
      <c r="BM418" s="146"/>
      <c r="BN418" s="146"/>
      <c r="BO418" s="146"/>
      <c r="BP418" s="138">
        <f t="shared" si="209"/>
        <v>0</v>
      </c>
      <c r="BQ418" s="160"/>
      <c r="BR418" s="146"/>
      <c r="BS418" s="146"/>
      <c r="BT418" s="146"/>
      <c r="BU418" s="146"/>
      <c r="BV418" s="138">
        <f t="shared" si="196"/>
        <v>0</v>
      </c>
      <c r="BW418" s="160"/>
      <c r="BX418" s="146"/>
      <c r="BY418" s="146"/>
      <c r="BZ418" s="146"/>
      <c r="CA418" s="146"/>
      <c r="CB418" s="138">
        <f t="shared" si="210"/>
        <v>0</v>
      </c>
      <c r="CC418" s="160"/>
      <c r="CD418" s="146"/>
      <c r="CE418" s="146"/>
      <c r="CF418" s="146"/>
      <c r="CG418" s="146"/>
      <c r="CH418" s="138">
        <f t="shared" si="211"/>
        <v>0</v>
      </c>
      <c r="CI418" s="160"/>
      <c r="CJ418" s="146"/>
      <c r="CK418" s="146"/>
      <c r="CL418" s="146"/>
      <c r="CM418" s="146"/>
      <c r="CN418" s="138">
        <f t="shared" si="212"/>
        <v>0</v>
      </c>
      <c r="CO418" s="172"/>
      <c r="CP418" s="137"/>
      <c r="CQ418" s="137"/>
      <c r="CR418" s="137"/>
      <c r="CS418" s="137"/>
      <c r="CT418" s="138">
        <f t="shared" si="213"/>
        <v>0</v>
      </c>
      <c r="CU418" s="160"/>
      <c r="CV418" s="146"/>
      <c r="CW418" s="146"/>
      <c r="CX418" s="146"/>
      <c r="CY418" s="146"/>
      <c r="CZ418" s="138">
        <f t="shared" si="214"/>
        <v>0</v>
      </c>
      <c r="DA418" s="172">
        <f t="shared" si="215"/>
        <v>0</v>
      </c>
      <c r="DB418" s="137">
        <f t="shared" si="216"/>
        <v>0</v>
      </c>
      <c r="DC418" s="137">
        <f t="shared" si="217"/>
        <v>0</v>
      </c>
      <c r="DD418" s="137">
        <f t="shared" si="218"/>
        <v>0</v>
      </c>
      <c r="DE418" s="137">
        <f t="shared" si="219"/>
        <v>0</v>
      </c>
      <c r="DF418" s="173">
        <f t="shared" si="220"/>
        <v>0</v>
      </c>
      <c r="DG418" s="172">
        <f t="shared" si="221"/>
        <v>0</v>
      </c>
      <c r="DH418" s="137">
        <f t="shared" si="222"/>
        <v>0</v>
      </c>
      <c r="DI418" s="137">
        <f t="shared" si="223"/>
        <v>0</v>
      </c>
      <c r="DJ418" s="137">
        <f t="shared" si="224"/>
        <v>0</v>
      </c>
      <c r="DK418" s="137">
        <f t="shared" si="225"/>
        <v>0</v>
      </c>
      <c r="DL418" s="173">
        <f t="shared" si="199"/>
        <v>0</v>
      </c>
      <c r="DM418" s="140"/>
      <c r="DN418" s="220"/>
      <c r="DO418" s="220"/>
      <c r="DP418" s="220"/>
      <c r="DQ418" s="140"/>
      <c r="DR418" s="141"/>
      <c r="DS418" s="142"/>
      <c r="DT418" s="146">
        <f t="shared" si="226"/>
        <v>0</v>
      </c>
      <c r="DU418" s="142"/>
      <c r="DV418" s="144"/>
      <c r="DW418" s="145"/>
      <c r="DX418" s="142"/>
      <c r="DY418" s="144"/>
      <c r="EA418" s="172"/>
      <c r="EB418" s="137"/>
      <c r="EC418" s="137"/>
      <c r="ED418" s="512"/>
      <c r="EE418" s="513"/>
      <c r="EG418" s="495"/>
      <c r="EH418" s="76"/>
      <c r="EI418" s="466"/>
      <c r="EJ418" s="76"/>
      <c r="EK418" s="500"/>
      <c r="EL418" s="81"/>
      <c r="EM418" s="76"/>
      <c r="EN418" s="76"/>
      <c r="EO418" s="76"/>
      <c r="EP418" s="496"/>
      <c r="EQ418" s="81"/>
      <c r="ER418" s="76"/>
      <c r="ES418" s="76"/>
      <c r="ET418" s="76"/>
      <c r="EU418" s="496"/>
    </row>
    <row r="419" spans="1:151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98"/>
        <v>0</v>
      </c>
      <c r="O419" s="366"/>
      <c r="P419" s="174"/>
      <c r="Q419" s="174"/>
      <c r="R419" s="174"/>
      <c r="S419" s="174"/>
      <c r="T419" s="367">
        <f t="shared" si="204"/>
        <v>0</v>
      </c>
      <c r="U419" s="172"/>
      <c r="V419" s="137"/>
      <c r="W419" s="137"/>
      <c r="X419" s="137"/>
      <c r="Y419" s="137"/>
      <c r="Z419" s="138">
        <f t="shared" si="193"/>
        <v>0</v>
      </c>
      <c r="AA419" s="160"/>
      <c r="AB419" s="146"/>
      <c r="AC419" s="146"/>
      <c r="AD419" s="146"/>
      <c r="AE419" s="146"/>
      <c r="AF419" s="138">
        <f t="shared" si="194"/>
        <v>0</v>
      </c>
      <c r="AG419" s="160"/>
      <c r="AH419" s="146"/>
      <c r="AI419" s="146"/>
      <c r="AJ419" s="146"/>
      <c r="AK419" s="146"/>
      <c r="AL419" s="138">
        <f t="shared" si="205"/>
        <v>0</v>
      </c>
      <c r="AM419" s="160"/>
      <c r="AN419" s="146"/>
      <c r="AO419" s="146"/>
      <c r="AP419" s="146"/>
      <c r="AQ419" s="146"/>
      <c r="AR419" s="138">
        <f t="shared" si="206"/>
        <v>0</v>
      </c>
      <c r="AS419" s="205"/>
      <c r="AT419" s="146"/>
      <c r="AU419" s="146"/>
      <c r="AV419" s="146"/>
      <c r="AW419" s="146"/>
      <c r="AX419" s="138">
        <f t="shared" si="207"/>
        <v>0</v>
      </c>
      <c r="AY419" s="160"/>
      <c r="AZ419" s="146"/>
      <c r="BA419" s="146"/>
      <c r="BB419" s="146"/>
      <c r="BC419" s="146"/>
      <c r="BD419" s="138">
        <f t="shared" si="208"/>
        <v>0</v>
      </c>
      <c r="BE419" s="160"/>
      <c r="BF419" s="146"/>
      <c r="BG419" s="146"/>
      <c r="BH419" s="146"/>
      <c r="BI419" s="146"/>
      <c r="BJ419" s="138">
        <f t="shared" si="195"/>
        <v>0</v>
      </c>
      <c r="BK419" s="160"/>
      <c r="BL419" s="146"/>
      <c r="BM419" s="146"/>
      <c r="BN419" s="146"/>
      <c r="BO419" s="146"/>
      <c r="BP419" s="138">
        <f t="shared" si="209"/>
        <v>0</v>
      </c>
      <c r="BQ419" s="160"/>
      <c r="BR419" s="146"/>
      <c r="BS419" s="146"/>
      <c r="BT419" s="146"/>
      <c r="BU419" s="146"/>
      <c r="BV419" s="138">
        <f t="shared" si="196"/>
        <v>0</v>
      </c>
      <c r="BW419" s="160"/>
      <c r="BX419" s="146"/>
      <c r="BY419" s="146"/>
      <c r="BZ419" s="146"/>
      <c r="CA419" s="146"/>
      <c r="CB419" s="138">
        <f t="shared" si="210"/>
        <v>0</v>
      </c>
      <c r="CC419" s="160"/>
      <c r="CD419" s="146"/>
      <c r="CE419" s="146"/>
      <c r="CF419" s="146"/>
      <c r="CG419" s="146"/>
      <c r="CH419" s="138">
        <f t="shared" si="211"/>
        <v>0</v>
      </c>
      <c r="CI419" s="160"/>
      <c r="CJ419" s="146"/>
      <c r="CK419" s="146"/>
      <c r="CL419" s="146"/>
      <c r="CM419" s="146"/>
      <c r="CN419" s="138">
        <f t="shared" si="212"/>
        <v>0</v>
      </c>
      <c r="CO419" s="172"/>
      <c r="CP419" s="137"/>
      <c r="CQ419" s="137"/>
      <c r="CR419" s="137"/>
      <c r="CS419" s="137"/>
      <c r="CT419" s="138">
        <f t="shared" si="213"/>
        <v>0</v>
      </c>
      <c r="CU419" s="160"/>
      <c r="CV419" s="146"/>
      <c r="CW419" s="146"/>
      <c r="CX419" s="146"/>
      <c r="CY419" s="146"/>
      <c r="CZ419" s="138">
        <f t="shared" si="214"/>
        <v>0</v>
      </c>
      <c r="DA419" s="172">
        <f t="shared" si="215"/>
        <v>0</v>
      </c>
      <c r="DB419" s="137">
        <f t="shared" si="216"/>
        <v>0</v>
      </c>
      <c r="DC419" s="137">
        <f t="shared" si="217"/>
        <v>0</v>
      </c>
      <c r="DD419" s="137">
        <f t="shared" si="218"/>
        <v>0</v>
      </c>
      <c r="DE419" s="137">
        <f t="shared" si="219"/>
        <v>0</v>
      </c>
      <c r="DF419" s="173">
        <f t="shared" si="220"/>
        <v>0</v>
      </c>
      <c r="DG419" s="172">
        <f t="shared" si="221"/>
        <v>0</v>
      </c>
      <c r="DH419" s="137">
        <f t="shared" si="222"/>
        <v>0</v>
      </c>
      <c r="DI419" s="137">
        <f t="shared" si="223"/>
        <v>0</v>
      </c>
      <c r="DJ419" s="137">
        <f t="shared" si="224"/>
        <v>0</v>
      </c>
      <c r="DK419" s="137">
        <f t="shared" si="225"/>
        <v>0</v>
      </c>
      <c r="DL419" s="173">
        <f t="shared" si="199"/>
        <v>0</v>
      </c>
      <c r="DM419" s="140"/>
      <c r="DN419" s="220"/>
      <c r="DO419" s="220"/>
      <c r="DP419" s="220"/>
      <c r="DQ419" s="140"/>
      <c r="DR419" s="141"/>
      <c r="DS419" s="142"/>
      <c r="DT419" s="146">
        <f t="shared" si="226"/>
        <v>0</v>
      </c>
      <c r="DU419" s="142"/>
      <c r="DV419" s="144"/>
      <c r="DW419" s="145"/>
      <c r="DX419" s="142"/>
      <c r="DY419" s="144"/>
      <c r="EA419" s="172"/>
      <c r="EB419" s="137"/>
      <c r="EC419" s="137"/>
      <c r="ED419" s="512"/>
      <c r="EE419" s="513"/>
      <c r="EG419" s="495"/>
      <c r="EH419" s="76"/>
      <c r="EI419" s="466"/>
      <c r="EJ419" s="76"/>
      <c r="EK419" s="500"/>
      <c r="EL419" s="81"/>
      <c r="EM419" s="76"/>
      <c r="EN419" s="76"/>
      <c r="EO419" s="76"/>
      <c r="EP419" s="496"/>
      <c r="EQ419" s="81"/>
      <c r="ER419" s="76"/>
      <c r="ES419" s="76"/>
      <c r="ET419" s="76"/>
      <c r="EU419" s="496"/>
    </row>
    <row r="420" spans="1:151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98"/>
        <v>0</v>
      </c>
      <c r="O420" s="366"/>
      <c r="P420" s="174"/>
      <c r="Q420" s="174"/>
      <c r="R420" s="174"/>
      <c r="S420" s="174"/>
      <c r="T420" s="367">
        <f t="shared" si="204"/>
        <v>0</v>
      </c>
      <c r="U420" s="172"/>
      <c r="V420" s="137"/>
      <c r="W420" s="137"/>
      <c r="X420" s="137"/>
      <c r="Y420" s="137"/>
      <c r="Z420" s="138">
        <f t="shared" si="193"/>
        <v>0</v>
      </c>
      <c r="AA420" s="160"/>
      <c r="AB420" s="146"/>
      <c r="AC420" s="146"/>
      <c r="AD420" s="146"/>
      <c r="AE420" s="146"/>
      <c r="AF420" s="138">
        <f t="shared" si="194"/>
        <v>0</v>
      </c>
      <c r="AG420" s="160"/>
      <c r="AH420" s="146"/>
      <c r="AI420" s="146"/>
      <c r="AJ420" s="146"/>
      <c r="AK420" s="146"/>
      <c r="AL420" s="138">
        <f t="shared" si="205"/>
        <v>0</v>
      </c>
      <c r="AM420" s="160"/>
      <c r="AN420" s="146"/>
      <c r="AO420" s="146"/>
      <c r="AP420" s="146"/>
      <c r="AQ420" s="146"/>
      <c r="AR420" s="138">
        <f t="shared" si="206"/>
        <v>0</v>
      </c>
      <c r="AS420" s="205"/>
      <c r="AT420" s="146"/>
      <c r="AU420" s="146"/>
      <c r="AV420" s="146"/>
      <c r="AW420" s="146"/>
      <c r="AX420" s="138">
        <f t="shared" si="207"/>
        <v>0</v>
      </c>
      <c r="AY420" s="160"/>
      <c r="AZ420" s="146"/>
      <c r="BA420" s="146"/>
      <c r="BB420" s="146"/>
      <c r="BC420" s="146"/>
      <c r="BD420" s="138">
        <f t="shared" si="208"/>
        <v>0</v>
      </c>
      <c r="BE420" s="160"/>
      <c r="BF420" s="146"/>
      <c r="BG420" s="146"/>
      <c r="BH420" s="146"/>
      <c r="BI420" s="146"/>
      <c r="BJ420" s="138">
        <f t="shared" si="195"/>
        <v>0</v>
      </c>
      <c r="BK420" s="160"/>
      <c r="BL420" s="146"/>
      <c r="BM420" s="146"/>
      <c r="BN420" s="146"/>
      <c r="BO420" s="146"/>
      <c r="BP420" s="138">
        <f t="shared" si="209"/>
        <v>0</v>
      </c>
      <c r="BQ420" s="160"/>
      <c r="BR420" s="146"/>
      <c r="BS420" s="146"/>
      <c r="BT420" s="146"/>
      <c r="BU420" s="146"/>
      <c r="BV420" s="138">
        <f t="shared" si="196"/>
        <v>0</v>
      </c>
      <c r="BW420" s="160"/>
      <c r="BX420" s="146"/>
      <c r="BY420" s="146"/>
      <c r="BZ420" s="146"/>
      <c r="CA420" s="146"/>
      <c r="CB420" s="138">
        <f t="shared" si="210"/>
        <v>0</v>
      </c>
      <c r="CC420" s="160"/>
      <c r="CD420" s="146"/>
      <c r="CE420" s="146"/>
      <c r="CF420" s="146"/>
      <c r="CG420" s="146"/>
      <c r="CH420" s="138">
        <f t="shared" si="211"/>
        <v>0</v>
      </c>
      <c r="CI420" s="160"/>
      <c r="CJ420" s="146"/>
      <c r="CK420" s="146"/>
      <c r="CL420" s="146"/>
      <c r="CM420" s="146"/>
      <c r="CN420" s="138">
        <f t="shared" si="212"/>
        <v>0</v>
      </c>
      <c r="CO420" s="172"/>
      <c r="CP420" s="137"/>
      <c r="CQ420" s="137"/>
      <c r="CR420" s="137"/>
      <c r="CS420" s="137"/>
      <c r="CT420" s="138">
        <f t="shared" si="213"/>
        <v>0</v>
      </c>
      <c r="CU420" s="160"/>
      <c r="CV420" s="146"/>
      <c r="CW420" s="146"/>
      <c r="CX420" s="146"/>
      <c r="CY420" s="146"/>
      <c r="CZ420" s="138">
        <f t="shared" si="214"/>
        <v>0</v>
      </c>
      <c r="DA420" s="172">
        <f t="shared" si="215"/>
        <v>0</v>
      </c>
      <c r="DB420" s="137">
        <f t="shared" si="216"/>
        <v>0</v>
      </c>
      <c r="DC420" s="137">
        <f t="shared" si="217"/>
        <v>0</v>
      </c>
      <c r="DD420" s="137">
        <f t="shared" si="218"/>
        <v>0</v>
      </c>
      <c r="DE420" s="137">
        <f t="shared" si="219"/>
        <v>0</v>
      </c>
      <c r="DF420" s="173">
        <f t="shared" si="220"/>
        <v>0</v>
      </c>
      <c r="DG420" s="172">
        <f t="shared" si="221"/>
        <v>0</v>
      </c>
      <c r="DH420" s="137">
        <f t="shared" si="222"/>
        <v>0</v>
      </c>
      <c r="DI420" s="137">
        <f t="shared" si="223"/>
        <v>0</v>
      </c>
      <c r="DJ420" s="137">
        <f t="shared" si="224"/>
        <v>0</v>
      </c>
      <c r="DK420" s="137">
        <f t="shared" si="225"/>
        <v>0</v>
      </c>
      <c r="DL420" s="173">
        <f t="shared" si="199"/>
        <v>0</v>
      </c>
      <c r="DM420" s="140"/>
      <c r="DN420" s="220"/>
      <c r="DO420" s="220"/>
      <c r="DP420" s="220"/>
      <c r="DQ420" s="140"/>
      <c r="DR420" s="141"/>
      <c r="DS420" s="142"/>
      <c r="DT420" s="146">
        <f t="shared" si="226"/>
        <v>0</v>
      </c>
      <c r="DU420" s="142"/>
      <c r="DV420" s="144"/>
      <c r="DW420" s="145"/>
      <c r="DX420" s="142"/>
      <c r="DY420" s="144"/>
      <c r="EA420" s="172"/>
      <c r="EB420" s="137"/>
      <c r="EC420" s="137"/>
      <c r="ED420" s="512"/>
      <c r="EE420" s="513"/>
      <c r="EG420" s="495"/>
      <c r="EH420" s="76"/>
      <c r="EI420" s="466"/>
      <c r="EJ420" s="76"/>
      <c r="EK420" s="500"/>
      <c r="EL420" s="81"/>
      <c r="EM420" s="76"/>
      <c r="EN420" s="76"/>
      <c r="EO420" s="76"/>
      <c r="EP420" s="496"/>
      <c r="EQ420" s="81"/>
      <c r="ER420" s="76"/>
      <c r="ES420" s="76"/>
      <c r="ET420" s="76"/>
      <c r="EU420" s="496"/>
    </row>
    <row r="421" spans="1:151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98"/>
        <v>0</v>
      </c>
      <c r="O421" s="366"/>
      <c r="P421" s="174"/>
      <c r="Q421" s="174"/>
      <c r="R421" s="174"/>
      <c r="S421" s="174"/>
      <c r="T421" s="367">
        <f t="shared" si="204"/>
        <v>0</v>
      </c>
      <c r="U421" s="172"/>
      <c r="V421" s="137"/>
      <c r="W421" s="137"/>
      <c r="X421" s="137"/>
      <c r="Y421" s="137"/>
      <c r="Z421" s="138">
        <f t="shared" si="193"/>
        <v>0</v>
      </c>
      <c r="AA421" s="160"/>
      <c r="AB421" s="146"/>
      <c r="AC421" s="146"/>
      <c r="AD421" s="146"/>
      <c r="AE421" s="146"/>
      <c r="AF421" s="138">
        <f t="shared" si="194"/>
        <v>0</v>
      </c>
      <c r="AG421" s="160"/>
      <c r="AH421" s="146"/>
      <c r="AI421" s="146"/>
      <c r="AJ421" s="146"/>
      <c r="AK421" s="146"/>
      <c r="AL421" s="138">
        <f t="shared" si="205"/>
        <v>0</v>
      </c>
      <c r="AM421" s="160"/>
      <c r="AN421" s="146"/>
      <c r="AO421" s="146"/>
      <c r="AP421" s="146"/>
      <c r="AQ421" s="146"/>
      <c r="AR421" s="138">
        <f t="shared" si="206"/>
        <v>0</v>
      </c>
      <c r="AS421" s="205"/>
      <c r="AT421" s="146"/>
      <c r="AU421" s="146"/>
      <c r="AV421" s="146"/>
      <c r="AW421" s="146"/>
      <c r="AX421" s="138">
        <f t="shared" si="207"/>
        <v>0</v>
      </c>
      <c r="AY421" s="160"/>
      <c r="AZ421" s="146"/>
      <c r="BA421" s="146"/>
      <c r="BB421" s="146"/>
      <c r="BC421" s="146"/>
      <c r="BD421" s="138">
        <f t="shared" si="208"/>
        <v>0</v>
      </c>
      <c r="BE421" s="160"/>
      <c r="BF421" s="146"/>
      <c r="BG421" s="146"/>
      <c r="BH421" s="146"/>
      <c r="BI421" s="146"/>
      <c r="BJ421" s="138">
        <f t="shared" si="195"/>
        <v>0</v>
      </c>
      <c r="BK421" s="160"/>
      <c r="BL421" s="146"/>
      <c r="BM421" s="146"/>
      <c r="BN421" s="146"/>
      <c r="BO421" s="146"/>
      <c r="BP421" s="138">
        <f t="shared" si="209"/>
        <v>0</v>
      </c>
      <c r="BQ421" s="160"/>
      <c r="BR421" s="146"/>
      <c r="BS421" s="146"/>
      <c r="BT421" s="146"/>
      <c r="BU421" s="146"/>
      <c r="BV421" s="138">
        <f t="shared" si="196"/>
        <v>0</v>
      </c>
      <c r="BW421" s="160"/>
      <c r="BX421" s="146"/>
      <c r="BY421" s="146"/>
      <c r="BZ421" s="146"/>
      <c r="CA421" s="146"/>
      <c r="CB421" s="138">
        <f t="shared" si="210"/>
        <v>0</v>
      </c>
      <c r="CC421" s="160"/>
      <c r="CD421" s="146"/>
      <c r="CE421" s="146"/>
      <c r="CF421" s="146"/>
      <c r="CG421" s="146"/>
      <c r="CH421" s="138">
        <f t="shared" si="211"/>
        <v>0</v>
      </c>
      <c r="CI421" s="160"/>
      <c r="CJ421" s="146"/>
      <c r="CK421" s="146"/>
      <c r="CL421" s="146"/>
      <c r="CM421" s="146"/>
      <c r="CN421" s="138">
        <f t="shared" si="212"/>
        <v>0</v>
      </c>
      <c r="CO421" s="172"/>
      <c r="CP421" s="137"/>
      <c r="CQ421" s="137"/>
      <c r="CR421" s="137"/>
      <c r="CS421" s="137"/>
      <c r="CT421" s="138">
        <f t="shared" si="213"/>
        <v>0</v>
      </c>
      <c r="CU421" s="160"/>
      <c r="CV421" s="146"/>
      <c r="CW421" s="146"/>
      <c r="CX421" s="146"/>
      <c r="CY421" s="146"/>
      <c r="CZ421" s="138">
        <f t="shared" si="214"/>
        <v>0</v>
      </c>
      <c r="DA421" s="172">
        <f t="shared" si="215"/>
        <v>0</v>
      </c>
      <c r="DB421" s="137">
        <f t="shared" si="216"/>
        <v>0</v>
      </c>
      <c r="DC421" s="137">
        <f t="shared" si="217"/>
        <v>0</v>
      </c>
      <c r="DD421" s="137">
        <f t="shared" si="218"/>
        <v>0</v>
      </c>
      <c r="DE421" s="137">
        <f t="shared" si="219"/>
        <v>0</v>
      </c>
      <c r="DF421" s="173">
        <f t="shared" si="220"/>
        <v>0</v>
      </c>
      <c r="DG421" s="172">
        <f t="shared" si="221"/>
        <v>0</v>
      </c>
      <c r="DH421" s="137">
        <f t="shared" si="222"/>
        <v>0</v>
      </c>
      <c r="DI421" s="137">
        <f t="shared" si="223"/>
        <v>0</v>
      </c>
      <c r="DJ421" s="137">
        <f t="shared" si="224"/>
        <v>0</v>
      </c>
      <c r="DK421" s="137">
        <f t="shared" si="225"/>
        <v>0</v>
      </c>
      <c r="DL421" s="173">
        <f t="shared" si="199"/>
        <v>0</v>
      </c>
      <c r="DM421" s="140"/>
      <c r="DN421" s="220"/>
      <c r="DO421" s="220"/>
      <c r="DP421" s="220"/>
      <c r="DQ421" s="140"/>
      <c r="DR421" s="141"/>
      <c r="DS421" s="142"/>
      <c r="DT421" s="146">
        <f t="shared" si="226"/>
        <v>0</v>
      </c>
      <c r="DU421" s="142"/>
      <c r="DV421" s="144"/>
      <c r="DW421" s="145"/>
      <c r="DX421" s="142"/>
      <c r="DY421" s="144"/>
      <c r="EA421" s="172"/>
      <c r="EB421" s="137"/>
      <c r="EC421" s="137"/>
      <c r="ED421" s="512"/>
      <c r="EE421" s="513"/>
      <c r="EG421" s="495"/>
      <c r="EH421" s="76"/>
      <c r="EI421" s="466"/>
      <c r="EJ421" s="76"/>
      <c r="EK421" s="500"/>
      <c r="EL421" s="81"/>
      <c r="EM421" s="76"/>
      <c r="EN421" s="76"/>
      <c r="EO421" s="76"/>
      <c r="EP421" s="496"/>
      <c r="EQ421" s="81"/>
      <c r="ER421" s="76"/>
      <c r="ES421" s="76"/>
      <c r="ET421" s="76"/>
      <c r="EU421" s="496"/>
    </row>
    <row r="422" spans="1:151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98"/>
        <v>0</v>
      </c>
      <c r="O422" s="366"/>
      <c r="P422" s="174"/>
      <c r="Q422" s="174"/>
      <c r="R422" s="174"/>
      <c r="S422" s="174"/>
      <c r="T422" s="367">
        <f t="shared" si="204"/>
        <v>0</v>
      </c>
      <c r="U422" s="172"/>
      <c r="V422" s="137"/>
      <c r="W422" s="137"/>
      <c r="X422" s="137"/>
      <c r="Y422" s="137"/>
      <c r="Z422" s="138">
        <f t="shared" si="193"/>
        <v>0</v>
      </c>
      <c r="AA422" s="160"/>
      <c r="AB422" s="146"/>
      <c r="AC422" s="146"/>
      <c r="AD422" s="146"/>
      <c r="AE422" s="146"/>
      <c r="AF422" s="138">
        <f t="shared" si="194"/>
        <v>0</v>
      </c>
      <c r="AG422" s="160"/>
      <c r="AH422" s="146"/>
      <c r="AI422" s="146"/>
      <c r="AJ422" s="146"/>
      <c r="AK422" s="146"/>
      <c r="AL422" s="138">
        <f t="shared" si="205"/>
        <v>0</v>
      </c>
      <c r="AM422" s="160"/>
      <c r="AN422" s="146"/>
      <c r="AO422" s="146"/>
      <c r="AP422" s="146"/>
      <c r="AQ422" s="146"/>
      <c r="AR422" s="138">
        <f t="shared" si="206"/>
        <v>0</v>
      </c>
      <c r="AS422" s="205"/>
      <c r="AT422" s="146"/>
      <c r="AU422" s="146"/>
      <c r="AV422" s="146"/>
      <c r="AW422" s="146"/>
      <c r="AX422" s="138">
        <f t="shared" si="207"/>
        <v>0</v>
      </c>
      <c r="AY422" s="160"/>
      <c r="AZ422" s="146"/>
      <c r="BA422" s="146"/>
      <c r="BB422" s="146"/>
      <c r="BC422" s="146"/>
      <c r="BD422" s="138">
        <f t="shared" si="208"/>
        <v>0</v>
      </c>
      <c r="BE422" s="160"/>
      <c r="BF422" s="146"/>
      <c r="BG422" s="146"/>
      <c r="BH422" s="146"/>
      <c r="BI422" s="146"/>
      <c r="BJ422" s="138">
        <f t="shared" si="195"/>
        <v>0</v>
      </c>
      <c r="BK422" s="160"/>
      <c r="BL422" s="146"/>
      <c r="BM422" s="146"/>
      <c r="BN422" s="146"/>
      <c r="BO422" s="146"/>
      <c r="BP422" s="138">
        <f t="shared" si="209"/>
        <v>0</v>
      </c>
      <c r="BQ422" s="160"/>
      <c r="BR422" s="146"/>
      <c r="BS422" s="146"/>
      <c r="BT422" s="146"/>
      <c r="BU422" s="146"/>
      <c r="BV422" s="138">
        <f t="shared" si="196"/>
        <v>0</v>
      </c>
      <c r="BW422" s="160"/>
      <c r="BX422" s="146"/>
      <c r="BY422" s="146"/>
      <c r="BZ422" s="146"/>
      <c r="CA422" s="146"/>
      <c r="CB422" s="138">
        <f t="shared" si="210"/>
        <v>0</v>
      </c>
      <c r="CC422" s="160"/>
      <c r="CD422" s="146"/>
      <c r="CE422" s="146"/>
      <c r="CF422" s="146"/>
      <c r="CG422" s="146"/>
      <c r="CH422" s="138">
        <f t="shared" si="211"/>
        <v>0</v>
      </c>
      <c r="CI422" s="160"/>
      <c r="CJ422" s="146"/>
      <c r="CK422" s="146"/>
      <c r="CL422" s="146"/>
      <c r="CM422" s="146"/>
      <c r="CN422" s="138">
        <f t="shared" si="212"/>
        <v>0</v>
      </c>
      <c r="CO422" s="172"/>
      <c r="CP422" s="137"/>
      <c r="CQ422" s="137"/>
      <c r="CR422" s="137"/>
      <c r="CS422" s="137"/>
      <c r="CT422" s="138">
        <f t="shared" si="213"/>
        <v>0</v>
      </c>
      <c r="CU422" s="160"/>
      <c r="CV422" s="146"/>
      <c r="CW422" s="146"/>
      <c r="CX422" s="146"/>
      <c r="CY422" s="146"/>
      <c r="CZ422" s="138">
        <f t="shared" si="214"/>
        <v>0</v>
      </c>
      <c r="DA422" s="172">
        <f t="shared" si="215"/>
        <v>0</v>
      </c>
      <c r="DB422" s="137">
        <f t="shared" si="216"/>
        <v>0</v>
      </c>
      <c r="DC422" s="137">
        <f t="shared" si="217"/>
        <v>0</v>
      </c>
      <c r="DD422" s="137">
        <f t="shared" si="218"/>
        <v>0</v>
      </c>
      <c r="DE422" s="137">
        <f t="shared" si="219"/>
        <v>0</v>
      </c>
      <c r="DF422" s="173">
        <f t="shared" si="220"/>
        <v>0</v>
      </c>
      <c r="DG422" s="172">
        <f t="shared" si="221"/>
        <v>0</v>
      </c>
      <c r="DH422" s="137">
        <f t="shared" si="222"/>
        <v>0</v>
      </c>
      <c r="DI422" s="137">
        <f t="shared" si="223"/>
        <v>0</v>
      </c>
      <c r="DJ422" s="137">
        <f t="shared" si="224"/>
        <v>0</v>
      </c>
      <c r="DK422" s="137">
        <f t="shared" si="225"/>
        <v>0</v>
      </c>
      <c r="DL422" s="173">
        <f t="shared" si="199"/>
        <v>0</v>
      </c>
      <c r="DM422" s="140"/>
      <c r="DN422" s="220"/>
      <c r="DO422" s="220"/>
      <c r="DP422" s="220"/>
      <c r="DQ422" s="140"/>
      <c r="DR422" s="141"/>
      <c r="DS422" s="142"/>
      <c r="DT422" s="146">
        <f t="shared" si="226"/>
        <v>0</v>
      </c>
      <c r="DU422" s="142"/>
      <c r="DV422" s="144"/>
      <c r="DW422" s="145"/>
      <c r="DX422" s="142"/>
      <c r="DY422" s="144"/>
      <c r="EA422" s="172"/>
      <c r="EB422" s="137"/>
      <c r="EC422" s="137"/>
      <c r="ED422" s="512"/>
      <c r="EE422" s="513"/>
      <c r="EG422" s="495"/>
      <c r="EH422" s="76"/>
      <c r="EI422" s="466"/>
      <c r="EJ422" s="76"/>
      <c r="EK422" s="500"/>
      <c r="EL422" s="81"/>
      <c r="EM422" s="76"/>
      <c r="EN422" s="76"/>
      <c r="EO422" s="76"/>
      <c r="EP422" s="496"/>
      <c r="EQ422" s="81"/>
      <c r="ER422" s="76"/>
      <c r="ES422" s="76"/>
      <c r="ET422" s="76"/>
      <c r="EU422" s="496"/>
    </row>
    <row r="423" spans="1:151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98"/>
        <v>0</v>
      </c>
      <c r="O423" s="366"/>
      <c r="P423" s="174"/>
      <c r="Q423" s="174"/>
      <c r="R423" s="174"/>
      <c r="S423" s="174"/>
      <c r="T423" s="367">
        <f t="shared" si="204"/>
        <v>0</v>
      </c>
      <c r="U423" s="172"/>
      <c r="V423" s="137"/>
      <c r="W423" s="137"/>
      <c r="X423" s="137"/>
      <c r="Y423" s="137"/>
      <c r="Z423" s="138">
        <f t="shared" si="193"/>
        <v>0</v>
      </c>
      <c r="AA423" s="160"/>
      <c r="AB423" s="146"/>
      <c r="AC423" s="146"/>
      <c r="AD423" s="146"/>
      <c r="AE423" s="146"/>
      <c r="AF423" s="138">
        <f t="shared" si="194"/>
        <v>0</v>
      </c>
      <c r="AG423" s="160"/>
      <c r="AH423" s="146"/>
      <c r="AI423" s="146"/>
      <c r="AJ423" s="146"/>
      <c r="AK423" s="146"/>
      <c r="AL423" s="138">
        <f t="shared" si="205"/>
        <v>0</v>
      </c>
      <c r="AM423" s="160"/>
      <c r="AN423" s="146"/>
      <c r="AO423" s="146"/>
      <c r="AP423" s="146"/>
      <c r="AQ423" s="146"/>
      <c r="AR423" s="138">
        <f t="shared" si="206"/>
        <v>0</v>
      </c>
      <c r="AS423" s="205"/>
      <c r="AT423" s="146"/>
      <c r="AU423" s="146"/>
      <c r="AV423" s="146"/>
      <c r="AW423" s="146"/>
      <c r="AX423" s="138">
        <f t="shared" si="207"/>
        <v>0</v>
      </c>
      <c r="AY423" s="160"/>
      <c r="AZ423" s="146"/>
      <c r="BA423" s="146"/>
      <c r="BB423" s="146"/>
      <c r="BC423" s="146"/>
      <c r="BD423" s="138">
        <f t="shared" si="208"/>
        <v>0</v>
      </c>
      <c r="BE423" s="160"/>
      <c r="BF423" s="146"/>
      <c r="BG423" s="146"/>
      <c r="BH423" s="146"/>
      <c r="BI423" s="146"/>
      <c r="BJ423" s="138">
        <f t="shared" si="195"/>
        <v>0</v>
      </c>
      <c r="BK423" s="160"/>
      <c r="BL423" s="146"/>
      <c r="BM423" s="146"/>
      <c r="BN423" s="146"/>
      <c r="BO423" s="146"/>
      <c r="BP423" s="138">
        <f t="shared" si="209"/>
        <v>0</v>
      </c>
      <c r="BQ423" s="160"/>
      <c r="BR423" s="146"/>
      <c r="BS423" s="146"/>
      <c r="BT423" s="146"/>
      <c r="BU423" s="146"/>
      <c r="BV423" s="138">
        <f t="shared" si="196"/>
        <v>0</v>
      </c>
      <c r="BW423" s="160"/>
      <c r="BX423" s="146"/>
      <c r="BY423" s="146"/>
      <c r="BZ423" s="146"/>
      <c r="CA423" s="146"/>
      <c r="CB423" s="138">
        <f t="shared" si="210"/>
        <v>0</v>
      </c>
      <c r="CC423" s="160"/>
      <c r="CD423" s="146"/>
      <c r="CE423" s="146"/>
      <c r="CF423" s="146"/>
      <c r="CG423" s="146"/>
      <c r="CH423" s="138">
        <f t="shared" si="211"/>
        <v>0</v>
      </c>
      <c r="CI423" s="160"/>
      <c r="CJ423" s="146"/>
      <c r="CK423" s="146"/>
      <c r="CL423" s="146"/>
      <c r="CM423" s="146"/>
      <c r="CN423" s="138">
        <f t="shared" si="212"/>
        <v>0</v>
      </c>
      <c r="CO423" s="172"/>
      <c r="CP423" s="137"/>
      <c r="CQ423" s="137"/>
      <c r="CR423" s="137"/>
      <c r="CS423" s="137"/>
      <c r="CT423" s="138">
        <f t="shared" si="213"/>
        <v>0</v>
      </c>
      <c r="CU423" s="160"/>
      <c r="CV423" s="146"/>
      <c r="CW423" s="146"/>
      <c r="CX423" s="146"/>
      <c r="CY423" s="146"/>
      <c r="CZ423" s="138">
        <f t="shared" si="214"/>
        <v>0</v>
      </c>
      <c r="DA423" s="172">
        <f t="shared" si="215"/>
        <v>0</v>
      </c>
      <c r="DB423" s="137">
        <f t="shared" si="216"/>
        <v>0</v>
      </c>
      <c r="DC423" s="137">
        <f t="shared" si="217"/>
        <v>0</v>
      </c>
      <c r="DD423" s="137">
        <f t="shared" si="218"/>
        <v>0</v>
      </c>
      <c r="DE423" s="137">
        <f t="shared" si="219"/>
        <v>0</v>
      </c>
      <c r="DF423" s="173">
        <f t="shared" si="220"/>
        <v>0</v>
      </c>
      <c r="DG423" s="172">
        <f t="shared" si="221"/>
        <v>0</v>
      </c>
      <c r="DH423" s="137">
        <f t="shared" si="222"/>
        <v>0</v>
      </c>
      <c r="DI423" s="137">
        <f t="shared" si="223"/>
        <v>0</v>
      </c>
      <c r="DJ423" s="137">
        <f t="shared" si="224"/>
        <v>0</v>
      </c>
      <c r="DK423" s="137">
        <f t="shared" si="225"/>
        <v>0</v>
      </c>
      <c r="DL423" s="173">
        <f t="shared" si="199"/>
        <v>0</v>
      </c>
      <c r="DM423" s="140"/>
      <c r="DN423" s="220"/>
      <c r="DO423" s="220"/>
      <c r="DP423" s="220"/>
      <c r="DQ423" s="140"/>
      <c r="DR423" s="141"/>
      <c r="DS423" s="142"/>
      <c r="DT423" s="146">
        <f t="shared" si="226"/>
        <v>0</v>
      </c>
      <c r="DU423" s="142"/>
      <c r="DV423" s="144"/>
      <c r="DW423" s="145"/>
      <c r="DX423" s="142"/>
      <c r="DY423" s="144"/>
      <c r="EA423" s="172"/>
      <c r="EB423" s="137"/>
      <c r="EC423" s="137"/>
      <c r="ED423" s="512"/>
      <c r="EE423" s="513"/>
      <c r="EG423" s="495"/>
      <c r="EH423" s="76"/>
      <c r="EI423" s="466"/>
      <c r="EJ423" s="76"/>
      <c r="EK423" s="500"/>
      <c r="EL423" s="81"/>
      <c r="EM423" s="76"/>
      <c r="EN423" s="76"/>
      <c r="EO423" s="76"/>
      <c r="EP423" s="496"/>
      <c r="EQ423" s="81"/>
      <c r="ER423" s="76"/>
      <c r="ES423" s="76"/>
      <c r="ET423" s="76"/>
      <c r="EU423" s="496"/>
    </row>
    <row r="424" spans="1:151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98"/>
        <v>0</v>
      </c>
      <c r="O424" s="366"/>
      <c r="P424" s="174"/>
      <c r="Q424" s="174"/>
      <c r="R424" s="174"/>
      <c r="S424" s="174"/>
      <c r="T424" s="367">
        <f t="shared" si="204"/>
        <v>0</v>
      </c>
      <c r="U424" s="172"/>
      <c r="V424" s="137"/>
      <c r="W424" s="137"/>
      <c r="X424" s="137"/>
      <c r="Y424" s="137"/>
      <c r="Z424" s="138">
        <f t="shared" si="193"/>
        <v>0</v>
      </c>
      <c r="AA424" s="160"/>
      <c r="AB424" s="146"/>
      <c r="AC424" s="146"/>
      <c r="AD424" s="146"/>
      <c r="AE424" s="146"/>
      <c r="AF424" s="138">
        <f t="shared" si="194"/>
        <v>0</v>
      </c>
      <c r="AG424" s="160"/>
      <c r="AH424" s="146"/>
      <c r="AI424" s="146"/>
      <c r="AJ424" s="146"/>
      <c r="AK424" s="146"/>
      <c r="AL424" s="138">
        <f t="shared" si="205"/>
        <v>0</v>
      </c>
      <c r="AM424" s="160"/>
      <c r="AN424" s="146"/>
      <c r="AO424" s="146"/>
      <c r="AP424" s="146"/>
      <c r="AQ424" s="146"/>
      <c r="AR424" s="138">
        <f t="shared" si="206"/>
        <v>0</v>
      </c>
      <c r="AS424" s="205"/>
      <c r="AT424" s="146"/>
      <c r="AU424" s="146"/>
      <c r="AV424" s="146"/>
      <c r="AW424" s="146"/>
      <c r="AX424" s="138">
        <f t="shared" si="207"/>
        <v>0</v>
      </c>
      <c r="AY424" s="160"/>
      <c r="AZ424" s="146"/>
      <c r="BA424" s="146"/>
      <c r="BB424" s="146"/>
      <c r="BC424" s="146"/>
      <c r="BD424" s="138">
        <f t="shared" si="208"/>
        <v>0</v>
      </c>
      <c r="BE424" s="160"/>
      <c r="BF424" s="146"/>
      <c r="BG424" s="146"/>
      <c r="BH424" s="146"/>
      <c r="BI424" s="146"/>
      <c r="BJ424" s="138">
        <f t="shared" si="195"/>
        <v>0</v>
      </c>
      <c r="BK424" s="160"/>
      <c r="BL424" s="146"/>
      <c r="BM424" s="146"/>
      <c r="BN424" s="146"/>
      <c r="BO424" s="146"/>
      <c r="BP424" s="138">
        <f t="shared" si="209"/>
        <v>0</v>
      </c>
      <c r="BQ424" s="160"/>
      <c r="BR424" s="146"/>
      <c r="BS424" s="146"/>
      <c r="BT424" s="146"/>
      <c r="BU424" s="146"/>
      <c r="BV424" s="138">
        <f t="shared" si="196"/>
        <v>0</v>
      </c>
      <c r="BW424" s="160"/>
      <c r="BX424" s="146"/>
      <c r="BY424" s="146"/>
      <c r="BZ424" s="146"/>
      <c r="CA424" s="146"/>
      <c r="CB424" s="138">
        <f t="shared" si="210"/>
        <v>0</v>
      </c>
      <c r="CC424" s="160"/>
      <c r="CD424" s="146"/>
      <c r="CE424" s="146"/>
      <c r="CF424" s="146"/>
      <c r="CG424" s="146"/>
      <c r="CH424" s="138">
        <f t="shared" si="211"/>
        <v>0</v>
      </c>
      <c r="CI424" s="160"/>
      <c r="CJ424" s="146"/>
      <c r="CK424" s="146"/>
      <c r="CL424" s="146"/>
      <c r="CM424" s="146"/>
      <c r="CN424" s="138">
        <f t="shared" si="212"/>
        <v>0</v>
      </c>
      <c r="CO424" s="172"/>
      <c r="CP424" s="137"/>
      <c r="CQ424" s="137"/>
      <c r="CR424" s="137"/>
      <c r="CS424" s="137"/>
      <c r="CT424" s="138">
        <f t="shared" si="213"/>
        <v>0</v>
      </c>
      <c r="CU424" s="160"/>
      <c r="CV424" s="146"/>
      <c r="CW424" s="146"/>
      <c r="CX424" s="146"/>
      <c r="CY424" s="146"/>
      <c r="CZ424" s="138">
        <f t="shared" si="214"/>
        <v>0</v>
      </c>
      <c r="DA424" s="172">
        <f t="shared" si="215"/>
        <v>0</v>
      </c>
      <c r="DB424" s="137">
        <f t="shared" si="216"/>
        <v>0</v>
      </c>
      <c r="DC424" s="137">
        <f t="shared" si="217"/>
        <v>0</v>
      </c>
      <c r="DD424" s="137">
        <f t="shared" si="218"/>
        <v>0</v>
      </c>
      <c r="DE424" s="137">
        <f t="shared" si="219"/>
        <v>0</v>
      </c>
      <c r="DF424" s="173">
        <f t="shared" si="220"/>
        <v>0</v>
      </c>
      <c r="DG424" s="172">
        <f t="shared" si="221"/>
        <v>0</v>
      </c>
      <c r="DH424" s="137">
        <f t="shared" si="222"/>
        <v>0</v>
      </c>
      <c r="DI424" s="137">
        <f t="shared" si="223"/>
        <v>0</v>
      </c>
      <c r="DJ424" s="137">
        <f t="shared" si="224"/>
        <v>0</v>
      </c>
      <c r="DK424" s="137">
        <f t="shared" si="225"/>
        <v>0</v>
      </c>
      <c r="DL424" s="173">
        <f t="shared" si="199"/>
        <v>0</v>
      </c>
      <c r="DM424" s="140"/>
      <c r="DN424" s="220"/>
      <c r="DO424" s="220"/>
      <c r="DP424" s="220"/>
      <c r="DQ424" s="140"/>
      <c r="DR424" s="141"/>
      <c r="DS424" s="142"/>
      <c r="DT424" s="146">
        <f t="shared" si="226"/>
        <v>0</v>
      </c>
      <c r="DU424" s="142"/>
      <c r="DV424" s="144"/>
      <c r="DW424" s="145"/>
      <c r="DX424" s="142"/>
      <c r="DY424" s="144"/>
      <c r="EA424" s="172"/>
      <c r="EB424" s="137"/>
      <c r="EC424" s="137"/>
      <c r="ED424" s="512"/>
      <c r="EE424" s="513"/>
      <c r="EG424" s="495"/>
      <c r="EH424" s="76"/>
      <c r="EI424" s="466"/>
      <c r="EJ424" s="76"/>
      <c r="EK424" s="500"/>
      <c r="EL424" s="81"/>
      <c r="EM424" s="76"/>
      <c r="EN424" s="76"/>
      <c r="EO424" s="76"/>
      <c r="EP424" s="496"/>
      <c r="EQ424" s="81"/>
      <c r="ER424" s="76"/>
      <c r="ES424" s="76"/>
      <c r="ET424" s="76"/>
      <c r="EU424" s="496"/>
    </row>
    <row r="425" spans="1:151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98"/>
        <v>0</v>
      </c>
      <c r="O425" s="366"/>
      <c r="P425" s="174"/>
      <c r="Q425" s="174"/>
      <c r="R425" s="174"/>
      <c r="S425" s="174"/>
      <c r="T425" s="367">
        <f t="shared" si="204"/>
        <v>0</v>
      </c>
      <c r="U425" s="172"/>
      <c r="V425" s="137"/>
      <c r="W425" s="137"/>
      <c r="X425" s="137"/>
      <c r="Y425" s="137"/>
      <c r="Z425" s="138">
        <f t="shared" si="193"/>
        <v>0</v>
      </c>
      <c r="AA425" s="160"/>
      <c r="AB425" s="146"/>
      <c r="AC425" s="146"/>
      <c r="AD425" s="146"/>
      <c r="AE425" s="146"/>
      <c r="AF425" s="138">
        <f t="shared" si="194"/>
        <v>0</v>
      </c>
      <c r="AG425" s="160"/>
      <c r="AH425" s="146"/>
      <c r="AI425" s="146"/>
      <c r="AJ425" s="146"/>
      <c r="AK425" s="146"/>
      <c r="AL425" s="138">
        <f t="shared" si="205"/>
        <v>0</v>
      </c>
      <c r="AM425" s="160"/>
      <c r="AN425" s="146"/>
      <c r="AO425" s="146"/>
      <c r="AP425" s="146"/>
      <c r="AQ425" s="146"/>
      <c r="AR425" s="138">
        <f t="shared" si="206"/>
        <v>0</v>
      </c>
      <c r="AS425" s="205"/>
      <c r="AT425" s="146"/>
      <c r="AU425" s="146"/>
      <c r="AV425" s="146"/>
      <c r="AW425" s="146"/>
      <c r="AX425" s="138">
        <f t="shared" si="207"/>
        <v>0</v>
      </c>
      <c r="AY425" s="160"/>
      <c r="AZ425" s="146"/>
      <c r="BA425" s="146"/>
      <c r="BB425" s="146"/>
      <c r="BC425" s="146"/>
      <c r="BD425" s="138">
        <f t="shared" si="208"/>
        <v>0</v>
      </c>
      <c r="BE425" s="160"/>
      <c r="BF425" s="146"/>
      <c r="BG425" s="146"/>
      <c r="BH425" s="146"/>
      <c r="BI425" s="146"/>
      <c r="BJ425" s="138">
        <f t="shared" si="195"/>
        <v>0</v>
      </c>
      <c r="BK425" s="160"/>
      <c r="BL425" s="146"/>
      <c r="BM425" s="146"/>
      <c r="BN425" s="146"/>
      <c r="BO425" s="146"/>
      <c r="BP425" s="138">
        <f t="shared" si="209"/>
        <v>0</v>
      </c>
      <c r="BQ425" s="160"/>
      <c r="BR425" s="146"/>
      <c r="BS425" s="146"/>
      <c r="BT425" s="146"/>
      <c r="BU425" s="146"/>
      <c r="BV425" s="138">
        <f t="shared" si="196"/>
        <v>0</v>
      </c>
      <c r="BW425" s="160"/>
      <c r="BX425" s="146"/>
      <c r="BY425" s="146"/>
      <c r="BZ425" s="146"/>
      <c r="CA425" s="146"/>
      <c r="CB425" s="138">
        <f t="shared" si="210"/>
        <v>0</v>
      </c>
      <c r="CC425" s="160"/>
      <c r="CD425" s="146"/>
      <c r="CE425" s="146"/>
      <c r="CF425" s="146"/>
      <c r="CG425" s="146"/>
      <c r="CH425" s="138">
        <f t="shared" si="211"/>
        <v>0</v>
      </c>
      <c r="CI425" s="160"/>
      <c r="CJ425" s="146"/>
      <c r="CK425" s="146"/>
      <c r="CL425" s="146"/>
      <c r="CM425" s="146"/>
      <c r="CN425" s="138">
        <f t="shared" si="212"/>
        <v>0</v>
      </c>
      <c r="CO425" s="172"/>
      <c r="CP425" s="137"/>
      <c r="CQ425" s="137"/>
      <c r="CR425" s="137"/>
      <c r="CS425" s="137"/>
      <c r="CT425" s="138">
        <f t="shared" si="213"/>
        <v>0</v>
      </c>
      <c r="CU425" s="160"/>
      <c r="CV425" s="146"/>
      <c r="CW425" s="146"/>
      <c r="CX425" s="146"/>
      <c r="CY425" s="146"/>
      <c r="CZ425" s="138">
        <f t="shared" si="214"/>
        <v>0</v>
      </c>
      <c r="DA425" s="172">
        <f t="shared" si="215"/>
        <v>0</v>
      </c>
      <c r="DB425" s="137">
        <f t="shared" si="216"/>
        <v>0</v>
      </c>
      <c r="DC425" s="137">
        <f t="shared" si="217"/>
        <v>0</v>
      </c>
      <c r="DD425" s="137">
        <f t="shared" si="218"/>
        <v>0</v>
      </c>
      <c r="DE425" s="137">
        <f t="shared" si="219"/>
        <v>0</v>
      </c>
      <c r="DF425" s="173">
        <f t="shared" si="220"/>
        <v>0</v>
      </c>
      <c r="DG425" s="172">
        <f t="shared" si="221"/>
        <v>0</v>
      </c>
      <c r="DH425" s="137">
        <f t="shared" si="222"/>
        <v>0</v>
      </c>
      <c r="DI425" s="137">
        <f t="shared" si="223"/>
        <v>0</v>
      </c>
      <c r="DJ425" s="137">
        <f t="shared" si="224"/>
        <v>0</v>
      </c>
      <c r="DK425" s="137">
        <f t="shared" si="225"/>
        <v>0</v>
      </c>
      <c r="DL425" s="173">
        <f t="shared" si="199"/>
        <v>0</v>
      </c>
      <c r="DM425" s="140"/>
      <c r="DN425" s="220"/>
      <c r="DO425" s="220"/>
      <c r="DP425" s="220"/>
      <c r="DQ425" s="140"/>
      <c r="DR425" s="141"/>
      <c r="DS425" s="142"/>
      <c r="DT425" s="146">
        <f t="shared" si="226"/>
        <v>0</v>
      </c>
      <c r="DU425" s="142"/>
      <c r="DV425" s="144"/>
      <c r="DW425" s="145"/>
      <c r="DX425" s="142"/>
      <c r="DY425" s="144"/>
      <c r="EA425" s="172"/>
      <c r="EB425" s="137"/>
      <c r="EC425" s="137"/>
      <c r="ED425" s="512"/>
      <c r="EE425" s="513"/>
      <c r="EG425" s="495"/>
      <c r="EH425" s="76"/>
      <c r="EI425" s="466"/>
      <c r="EJ425" s="76"/>
      <c r="EK425" s="500"/>
      <c r="EL425" s="81"/>
      <c r="EM425" s="76"/>
      <c r="EN425" s="76"/>
      <c r="EO425" s="76"/>
      <c r="EP425" s="496"/>
      <c r="EQ425" s="81"/>
      <c r="ER425" s="76"/>
      <c r="ES425" s="76"/>
      <c r="ET425" s="76"/>
      <c r="EU425" s="496"/>
    </row>
    <row r="426" spans="1:151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98"/>
        <v>0</v>
      </c>
      <c r="O426" s="366"/>
      <c r="P426" s="174"/>
      <c r="Q426" s="174"/>
      <c r="R426" s="174"/>
      <c r="S426" s="174"/>
      <c r="T426" s="367">
        <f t="shared" si="204"/>
        <v>0</v>
      </c>
      <c r="U426" s="172"/>
      <c r="V426" s="137"/>
      <c r="W426" s="137"/>
      <c r="X426" s="137"/>
      <c r="Y426" s="137"/>
      <c r="Z426" s="138">
        <f t="shared" si="193"/>
        <v>0</v>
      </c>
      <c r="AA426" s="160"/>
      <c r="AB426" s="146"/>
      <c r="AC426" s="146"/>
      <c r="AD426" s="146"/>
      <c r="AE426" s="146"/>
      <c r="AF426" s="138">
        <f t="shared" si="194"/>
        <v>0</v>
      </c>
      <c r="AG426" s="160"/>
      <c r="AH426" s="146"/>
      <c r="AI426" s="146"/>
      <c r="AJ426" s="146"/>
      <c r="AK426" s="146"/>
      <c r="AL426" s="138">
        <f t="shared" si="205"/>
        <v>0</v>
      </c>
      <c r="AM426" s="160"/>
      <c r="AN426" s="146"/>
      <c r="AO426" s="146"/>
      <c r="AP426" s="146"/>
      <c r="AQ426" s="146"/>
      <c r="AR426" s="138">
        <f t="shared" si="206"/>
        <v>0</v>
      </c>
      <c r="AS426" s="205"/>
      <c r="AT426" s="146"/>
      <c r="AU426" s="146"/>
      <c r="AV426" s="146"/>
      <c r="AW426" s="146"/>
      <c r="AX426" s="138">
        <f t="shared" si="207"/>
        <v>0</v>
      </c>
      <c r="AY426" s="160"/>
      <c r="AZ426" s="146"/>
      <c r="BA426" s="146"/>
      <c r="BB426" s="146"/>
      <c r="BC426" s="146"/>
      <c r="BD426" s="138">
        <f t="shared" si="208"/>
        <v>0</v>
      </c>
      <c r="BE426" s="160"/>
      <c r="BF426" s="146"/>
      <c r="BG426" s="146"/>
      <c r="BH426" s="146"/>
      <c r="BI426" s="146"/>
      <c r="BJ426" s="138">
        <f t="shared" si="195"/>
        <v>0</v>
      </c>
      <c r="BK426" s="160"/>
      <c r="BL426" s="146"/>
      <c r="BM426" s="146"/>
      <c r="BN426" s="146"/>
      <c r="BO426" s="146"/>
      <c r="BP426" s="138">
        <f t="shared" si="209"/>
        <v>0</v>
      </c>
      <c r="BQ426" s="160"/>
      <c r="BR426" s="146"/>
      <c r="BS426" s="146"/>
      <c r="BT426" s="146"/>
      <c r="BU426" s="146"/>
      <c r="BV426" s="138">
        <f t="shared" si="196"/>
        <v>0</v>
      </c>
      <c r="BW426" s="160"/>
      <c r="BX426" s="146"/>
      <c r="BY426" s="146"/>
      <c r="BZ426" s="146"/>
      <c r="CA426" s="146"/>
      <c r="CB426" s="138">
        <f t="shared" si="210"/>
        <v>0</v>
      </c>
      <c r="CC426" s="160"/>
      <c r="CD426" s="146"/>
      <c r="CE426" s="146"/>
      <c r="CF426" s="146"/>
      <c r="CG426" s="146"/>
      <c r="CH426" s="138">
        <f t="shared" si="211"/>
        <v>0</v>
      </c>
      <c r="CI426" s="160"/>
      <c r="CJ426" s="146"/>
      <c r="CK426" s="146"/>
      <c r="CL426" s="146"/>
      <c r="CM426" s="146"/>
      <c r="CN426" s="138">
        <f t="shared" si="212"/>
        <v>0</v>
      </c>
      <c r="CO426" s="172"/>
      <c r="CP426" s="137"/>
      <c r="CQ426" s="137"/>
      <c r="CR426" s="137"/>
      <c r="CS426" s="137"/>
      <c r="CT426" s="138">
        <f t="shared" si="213"/>
        <v>0</v>
      </c>
      <c r="CU426" s="160"/>
      <c r="CV426" s="146"/>
      <c r="CW426" s="146"/>
      <c r="CX426" s="146"/>
      <c r="CY426" s="146"/>
      <c r="CZ426" s="138">
        <f t="shared" si="214"/>
        <v>0</v>
      </c>
      <c r="DA426" s="172">
        <f t="shared" si="215"/>
        <v>0</v>
      </c>
      <c r="DB426" s="137">
        <f t="shared" si="216"/>
        <v>0</v>
      </c>
      <c r="DC426" s="137">
        <f t="shared" si="217"/>
        <v>0</v>
      </c>
      <c r="DD426" s="137">
        <f t="shared" si="218"/>
        <v>0</v>
      </c>
      <c r="DE426" s="137">
        <f t="shared" si="219"/>
        <v>0</v>
      </c>
      <c r="DF426" s="173">
        <f t="shared" si="220"/>
        <v>0</v>
      </c>
      <c r="DG426" s="172">
        <f t="shared" si="221"/>
        <v>0</v>
      </c>
      <c r="DH426" s="137">
        <f t="shared" si="222"/>
        <v>0</v>
      </c>
      <c r="DI426" s="137">
        <f t="shared" si="223"/>
        <v>0</v>
      </c>
      <c r="DJ426" s="137">
        <f t="shared" si="224"/>
        <v>0</v>
      </c>
      <c r="DK426" s="137">
        <f t="shared" si="225"/>
        <v>0</v>
      </c>
      <c r="DL426" s="173">
        <f t="shared" si="199"/>
        <v>0</v>
      </c>
      <c r="DM426" s="140"/>
      <c r="DN426" s="220"/>
      <c r="DO426" s="220"/>
      <c r="DP426" s="220"/>
      <c r="DQ426" s="140"/>
      <c r="DR426" s="141"/>
      <c r="DS426" s="142"/>
      <c r="DT426" s="146">
        <f t="shared" si="226"/>
        <v>0</v>
      </c>
      <c r="DU426" s="142"/>
      <c r="DV426" s="144"/>
      <c r="DW426" s="145"/>
      <c r="DX426" s="142"/>
      <c r="DY426" s="144"/>
      <c r="EA426" s="172"/>
      <c r="EB426" s="137"/>
      <c r="EC426" s="137"/>
      <c r="ED426" s="512"/>
      <c r="EE426" s="513"/>
      <c r="EG426" s="495"/>
      <c r="EH426" s="76"/>
      <c r="EI426" s="466"/>
      <c r="EJ426" s="76"/>
      <c r="EK426" s="500"/>
      <c r="EL426" s="81"/>
      <c r="EM426" s="76"/>
      <c r="EN426" s="76"/>
      <c r="EO426" s="76"/>
      <c r="EP426" s="496"/>
      <c r="EQ426" s="81"/>
      <c r="ER426" s="76"/>
      <c r="ES426" s="76"/>
      <c r="ET426" s="76"/>
      <c r="EU426" s="496"/>
    </row>
    <row r="427" spans="1:151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98"/>
        <v>0</v>
      </c>
      <c r="O427" s="366"/>
      <c r="P427" s="174"/>
      <c r="Q427" s="174"/>
      <c r="R427" s="174"/>
      <c r="S427" s="174"/>
      <c r="T427" s="367">
        <f t="shared" si="204"/>
        <v>0</v>
      </c>
      <c r="U427" s="172"/>
      <c r="V427" s="137"/>
      <c r="W427" s="137"/>
      <c r="X427" s="137"/>
      <c r="Y427" s="137"/>
      <c r="Z427" s="138">
        <f t="shared" si="193"/>
        <v>0</v>
      </c>
      <c r="AA427" s="160"/>
      <c r="AB427" s="146"/>
      <c r="AC427" s="146"/>
      <c r="AD427" s="146"/>
      <c r="AE427" s="146"/>
      <c r="AF427" s="138">
        <f t="shared" si="194"/>
        <v>0</v>
      </c>
      <c r="AG427" s="160"/>
      <c r="AH427" s="146"/>
      <c r="AI427" s="146"/>
      <c r="AJ427" s="146"/>
      <c r="AK427" s="146"/>
      <c r="AL427" s="138">
        <f t="shared" si="205"/>
        <v>0</v>
      </c>
      <c r="AM427" s="160"/>
      <c r="AN427" s="146"/>
      <c r="AO427" s="146"/>
      <c r="AP427" s="146"/>
      <c r="AQ427" s="146"/>
      <c r="AR427" s="138">
        <f t="shared" si="206"/>
        <v>0</v>
      </c>
      <c r="AS427" s="205"/>
      <c r="AT427" s="146"/>
      <c r="AU427" s="146"/>
      <c r="AV427" s="146"/>
      <c r="AW427" s="146"/>
      <c r="AX427" s="138">
        <f t="shared" si="207"/>
        <v>0</v>
      </c>
      <c r="AY427" s="160"/>
      <c r="AZ427" s="146"/>
      <c r="BA427" s="146"/>
      <c r="BB427" s="146"/>
      <c r="BC427" s="146"/>
      <c r="BD427" s="138">
        <f t="shared" si="208"/>
        <v>0</v>
      </c>
      <c r="BE427" s="160"/>
      <c r="BF427" s="146"/>
      <c r="BG427" s="146"/>
      <c r="BH427" s="146"/>
      <c r="BI427" s="146"/>
      <c r="BJ427" s="138">
        <f t="shared" si="195"/>
        <v>0</v>
      </c>
      <c r="BK427" s="160"/>
      <c r="BL427" s="146"/>
      <c r="BM427" s="146"/>
      <c r="BN427" s="146"/>
      <c r="BO427" s="146"/>
      <c r="BP427" s="138">
        <f t="shared" si="209"/>
        <v>0</v>
      </c>
      <c r="BQ427" s="160"/>
      <c r="BR427" s="146"/>
      <c r="BS427" s="146"/>
      <c r="BT427" s="146"/>
      <c r="BU427" s="146"/>
      <c r="BV427" s="138">
        <f t="shared" si="196"/>
        <v>0</v>
      </c>
      <c r="BW427" s="160"/>
      <c r="BX427" s="146"/>
      <c r="BY427" s="146"/>
      <c r="BZ427" s="146"/>
      <c r="CA427" s="146"/>
      <c r="CB427" s="138">
        <f t="shared" si="210"/>
        <v>0</v>
      </c>
      <c r="CC427" s="160"/>
      <c r="CD427" s="146"/>
      <c r="CE427" s="146"/>
      <c r="CF427" s="146"/>
      <c r="CG427" s="146"/>
      <c r="CH427" s="138">
        <f t="shared" si="211"/>
        <v>0</v>
      </c>
      <c r="CI427" s="160"/>
      <c r="CJ427" s="146"/>
      <c r="CK427" s="146"/>
      <c r="CL427" s="146"/>
      <c r="CM427" s="146"/>
      <c r="CN427" s="138">
        <f t="shared" si="212"/>
        <v>0</v>
      </c>
      <c r="CO427" s="172"/>
      <c r="CP427" s="137"/>
      <c r="CQ427" s="137"/>
      <c r="CR427" s="137"/>
      <c r="CS427" s="137"/>
      <c r="CT427" s="138">
        <f t="shared" si="213"/>
        <v>0</v>
      </c>
      <c r="CU427" s="160"/>
      <c r="CV427" s="146"/>
      <c r="CW427" s="146"/>
      <c r="CX427" s="146"/>
      <c r="CY427" s="146"/>
      <c r="CZ427" s="138">
        <f t="shared" si="214"/>
        <v>0</v>
      </c>
      <c r="DA427" s="172">
        <f t="shared" si="215"/>
        <v>0</v>
      </c>
      <c r="DB427" s="137">
        <f t="shared" si="216"/>
        <v>0</v>
      </c>
      <c r="DC427" s="137">
        <f t="shared" si="217"/>
        <v>0</v>
      </c>
      <c r="DD427" s="137">
        <f t="shared" si="218"/>
        <v>0</v>
      </c>
      <c r="DE427" s="137">
        <f t="shared" si="219"/>
        <v>0</v>
      </c>
      <c r="DF427" s="173">
        <f t="shared" si="220"/>
        <v>0</v>
      </c>
      <c r="DG427" s="172">
        <f t="shared" si="221"/>
        <v>0</v>
      </c>
      <c r="DH427" s="137">
        <f t="shared" si="222"/>
        <v>0</v>
      </c>
      <c r="DI427" s="137">
        <f t="shared" si="223"/>
        <v>0</v>
      </c>
      <c r="DJ427" s="137">
        <f t="shared" si="224"/>
        <v>0</v>
      </c>
      <c r="DK427" s="137">
        <f t="shared" si="225"/>
        <v>0</v>
      </c>
      <c r="DL427" s="173">
        <f t="shared" si="199"/>
        <v>0</v>
      </c>
      <c r="DM427" s="140"/>
      <c r="DN427" s="220"/>
      <c r="DO427" s="220"/>
      <c r="DP427" s="220"/>
      <c r="DQ427" s="140"/>
      <c r="DR427" s="141"/>
      <c r="DS427" s="142"/>
      <c r="DT427" s="146">
        <f t="shared" si="226"/>
        <v>0</v>
      </c>
      <c r="DU427" s="142"/>
      <c r="DV427" s="144"/>
      <c r="DW427" s="145"/>
      <c r="DX427" s="142"/>
      <c r="DY427" s="144"/>
      <c r="EA427" s="172"/>
      <c r="EB427" s="137"/>
      <c r="EC427" s="137"/>
      <c r="ED427" s="512"/>
      <c r="EE427" s="513"/>
      <c r="EG427" s="495"/>
      <c r="EH427" s="76"/>
      <c r="EI427" s="466"/>
      <c r="EJ427" s="76"/>
      <c r="EK427" s="500"/>
      <c r="EL427" s="81"/>
      <c r="EM427" s="76"/>
      <c r="EN427" s="76"/>
      <c r="EO427" s="76"/>
      <c r="EP427" s="496"/>
      <c r="EQ427" s="81"/>
      <c r="ER427" s="76"/>
      <c r="ES427" s="76"/>
      <c r="ET427" s="76"/>
      <c r="EU427" s="496"/>
    </row>
    <row r="428" spans="1:151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98"/>
        <v>0</v>
      </c>
      <c r="O428" s="366"/>
      <c r="P428" s="174"/>
      <c r="Q428" s="174"/>
      <c r="R428" s="174"/>
      <c r="S428" s="174"/>
      <c r="T428" s="367">
        <f t="shared" si="204"/>
        <v>0</v>
      </c>
      <c r="U428" s="172"/>
      <c r="V428" s="137"/>
      <c r="W428" s="137"/>
      <c r="X428" s="137"/>
      <c r="Y428" s="137"/>
      <c r="Z428" s="138">
        <f t="shared" si="193"/>
        <v>0</v>
      </c>
      <c r="AA428" s="160"/>
      <c r="AB428" s="146"/>
      <c r="AC428" s="146"/>
      <c r="AD428" s="146"/>
      <c r="AE428" s="146"/>
      <c r="AF428" s="138">
        <f t="shared" si="194"/>
        <v>0</v>
      </c>
      <c r="AG428" s="160"/>
      <c r="AH428" s="146"/>
      <c r="AI428" s="146"/>
      <c r="AJ428" s="146"/>
      <c r="AK428" s="146"/>
      <c r="AL428" s="138">
        <f t="shared" si="205"/>
        <v>0</v>
      </c>
      <c r="AM428" s="160"/>
      <c r="AN428" s="146"/>
      <c r="AO428" s="146"/>
      <c r="AP428" s="146"/>
      <c r="AQ428" s="146"/>
      <c r="AR428" s="138">
        <f t="shared" si="206"/>
        <v>0</v>
      </c>
      <c r="AS428" s="205"/>
      <c r="AT428" s="146"/>
      <c r="AU428" s="146"/>
      <c r="AV428" s="146"/>
      <c r="AW428" s="146"/>
      <c r="AX428" s="138">
        <f t="shared" si="207"/>
        <v>0</v>
      </c>
      <c r="AY428" s="160"/>
      <c r="AZ428" s="146"/>
      <c r="BA428" s="146"/>
      <c r="BB428" s="146"/>
      <c r="BC428" s="146"/>
      <c r="BD428" s="138">
        <f t="shared" si="208"/>
        <v>0</v>
      </c>
      <c r="BE428" s="160"/>
      <c r="BF428" s="146"/>
      <c r="BG428" s="146"/>
      <c r="BH428" s="146"/>
      <c r="BI428" s="146"/>
      <c r="BJ428" s="138">
        <f t="shared" si="195"/>
        <v>0</v>
      </c>
      <c r="BK428" s="160"/>
      <c r="BL428" s="146"/>
      <c r="BM428" s="146"/>
      <c r="BN428" s="146"/>
      <c r="BO428" s="146"/>
      <c r="BP428" s="138">
        <f t="shared" si="209"/>
        <v>0</v>
      </c>
      <c r="BQ428" s="160"/>
      <c r="BR428" s="146"/>
      <c r="BS428" s="146"/>
      <c r="BT428" s="146"/>
      <c r="BU428" s="146"/>
      <c r="BV428" s="138">
        <f t="shared" si="196"/>
        <v>0</v>
      </c>
      <c r="BW428" s="160"/>
      <c r="BX428" s="146"/>
      <c r="BY428" s="146"/>
      <c r="BZ428" s="146"/>
      <c r="CA428" s="146"/>
      <c r="CB428" s="138">
        <f t="shared" si="210"/>
        <v>0</v>
      </c>
      <c r="CC428" s="160"/>
      <c r="CD428" s="146"/>
      <c r="CE428" s="146"/>
      <c r="CF428" s="146"/>
      <c r="CG428" s="146"/>
      <c r="CH428" s="138">
        <f t="shared" si="211"/>
        <v>0</v>
      </c>
      <c r="CI428" s="160"/>
      <c r="CJ428" s="146"/>
      <c r="CK428" s="146"/>
      <c r="CL428" s="146"/>
      <c r="CM428" s="146"/>
      <c r="CN428" s="138">
        <f t="shared" si="212"/>
        <v>0</v>
      </c>
      <c r="CO428" s="172"/>
      <c r="CP428" s="137"/>
      <c r="CQ428" s="137"/>
      <c r="CR428" s="137"/>
      <c r="CS428" s="137"/>
      <c r="CT428" s="138">
        <f t="shared" si="213"/>
        <v>0</v>
      </c>
      <c r="CU428" s="160"/>
      <c r="CV428" s="146"/>
      <c r="CW428" s="146"/>
      <c r="CX428" s="146"/>
      <c r="CY428" s="146"/>
      <c r="CZ428" s="138">
        <f t="shared" si="214"/>
        <v>0</v>
      </c>
      <c r="DA428" s="172">
        <f t="shared" si="215"/>
        <v>0</v>
      </c>
      <c r="DB428" s="137">
        <f t="shared" si="216"/>
        <v>0</v>
      </c>
      <c r="DC428" s="137">
        <f t="shared" si="217"/>
        <v>0</v>
      </c>
      <c r="DD428" s="137">
        <f t="shared" si="218"/>
        <v>0</v>
      </c>
      <c r="DE428" s="137">
        <f t="shared" si="219"/>
        <v>0</v>
      </c>
      <c r="DF428" s="173">
        <f t="shared" si="220"/>
        <v>0</v>
      </c>
      <c r="DG428" s="172">
        <f t="shared" si="221"/>
        <v>0</v>
      </c>
      <c r="DH428" s="137">
        <f t="shared" si="222"/>
        <v>0</v>
      </c>
      <c r="DI428" s="137">
        <f t="shared" si="223"/>
        <v>0</v>
      </c>
      <c r="DJ428" s="137">
        <f t="shared" si="224"/>
        <v>0</v>
      </c>
      <c r="DK428" s="137">
        <f t="shared" si="225"/>
        <v>0</v>
      </c>
      <c r="DL428" s="173">
        <f t="shared" si="199"/>
        <v>0</v>
      </c>
      <c r="DM428" s="140"/>
      <c r="DN428" s="220"/>
      <c r="DO428" s="220"/>
      <c r="DP428" s="220"/>
      <c r="DQ428" s="140"/>
      <c r="DR428" s="141"/>
      <c r="DS428" s="142"/>
      <c r="DT428" s="146">
        <f t="shared" si="226"/>
        <v>0</v>
      </c>
      <c r="DU428" s="142"/>
      <c r="DV428" s="144"/>
      <c r="DW428" s="145"/>
      <c r="DX428" s="142"/>
      <c r="DY428" s="144"/>
      <c r="EA428" s="172"/>
      <c r="EB428" s="137"/>
      <c r="EC428" s="137"/>
      <c r="ED428" s="512"/>
      <c r="EE428" s="513"/>
      <c r="EG428" s="495"/>
      <c r="EH428" s="76"/>
      <c r="EI428" s="466"/>
      <c r="EJ428" s="76"/>
      <c r="EK428" s="500"/>
      <c r="EL428" s="81"/>
      <c r="EM428" s="76"/>
      <c r="EN428" s="76"/>
      <c r="EO428" s="76"/>
      <c r="EP428" s="496"/>
      <c r="EQ428" s="81"/>
      <c r="ER428" s="76"/>
      <c r="ES428" s="76"/>
      <c r="ET428" s="76"/>
      <c r="EU428" s="496"/>
    </row>
    <row r="429" spans="1:151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98"/>
        <v>0</v>
      </c>
      <c r="O429" s="366"/>
      <c r="P429" s="174"/>
      <c r="Q429" s="174"/>
      <c r="R429" s="174"/>
      <c r="S429" s="174"/>
      <c r="T429" s="367">
        <f t="shared" si="204"/>
        <v>0</v>
      </c>
      <c r="U429" s="172"/>
      <c r="V429" s="137"/>
      <c r="W429" s="137"/>
      <c r="X429" s="137"/>
      <c r="Y429" s="137"/>
      <c r="Z429" s="138">
        <f t="shared" si="193"/>
        <v>0</v>
      </c>
      <c r="AA429" s="160"/>
      <c r="AB429" s="146"/>
      <c r="AC429" s="146"/>
      <c r="AD429" s="146"/>
      <c r="AE429" s="146"/>
      <c r="AF429" s="138">
        <f t="shared" si="194"/>
        <v>0</v>
      </c>
      <c r="AG429" s="160"/>
      <c r="AH429" s="146"/>
      <c r="AI429" s="146"/>
      <c r="AJ429" s="146"/>
      <c r="AK429" s="146"/>
      <c r="AL429" s="138">
        <f t="shared" si="205"/>
        <v>0</v>
      </c>
      <c r="AM429" s="160"/>
      <c r="AN429" s="146"/>
      <c r="AO429" s="146"/>
      <c r="AP429" s="146"/>
      <c r="AQ429" s="146"/>
      <c r="AR429" s="138">
        <f t="shared" si="206"/>
        <v>0</v>
      </c>
      <c r="AS429" s="205"/>
      <c r="AT429" s="146"/>
      <c r="AU429" s="146"/>
      <c r="AV429" s="146"/>
      <c r="AW429" s="146"/>
      <c r="AX429" s="138">
        <f t="shared" si="207"/>
        <v>0</v>
      </c>
      <c r="AY429" s="160"/>
      <c r="AZ429" s="146"/>
      <c r="BA429" s="146"/>
      <c r="BB429" s="146"/>
      <c r="BC429" s="146"/>
      <c r="BD429" s="138">
        <f t="shared" si="208"/>
        <v>0</v>
      </c>
      <c r="BE429" s="160"/>
      <c r="BF429" s="146"/>
      <c r="BG429" s="146"/>
      <c r="BH429" s="146"/>
      <c r="BI429" s="146"/>
      <c r="BJ429" s="138">
        <f t="shared" si="195"/>
        <v>0</v>
      </c>
      <c r="BK429" s="160"/>
      <c r="BL429" s="146"/>
      <c r="BM429" s="146"/>
      <c r="BN429" s="146"/>
      <c r="BO429" s="146"/>
      <c r="BP429" s="138">
        <f t="shared" si="209"/>
        <v>0</v>
      </c>
      <c r="BQ429" s="160"/>
      <c r="BR429" s="146"/>
      <c r="BS429" s="146"/>
      <c r="BT429" s="146"/>
      <c r="BU429" s="146"/>
      <c r="BV429" s="138">
        <f t="shared" si="196"/>
        <v>0</v>
      </c>
      <c r="BW429" s="160"/>
      <c r="BX429" s="146"/>
      <c r="BY429" s="146"/>
      <c r="BZ429" s="146"/>
      <c r="CA429" s="146"/>
      <c r="CB429" s="138">
        <f t="shared" si="210"/>
        <v>0</v>
      </c>
      <c r="CC429" s="160"/>
      <c r="CD429" s="146"/>
      <c r="CE429" s="146"/>
      <c r="CF429" s="146"/>
      <c r="CG429" s="146"/>
      <c r="CH429" s="138">
        <f t="shared" si="211"/>
        <v>0</v>
      </c>
      <c r="CI429" s="160"/>
      <c r="CJ429" s="146"/>
      <c r="CK429" s="146"/>
      <c r="CL429" s="146"/>
      <c r="CM429" s="146"/>
      <c r="CN429" s="138">
        <f t="shared" si="212"/>
        <v>0</v>
      </c>
      <c r="CO429" s="172"/>
      <c r="CP429" s="137"/>
      <c r="CQ429" s="137"/>
      <c r="CR429" s="137"/>
      <c r="CS429" s="137"/>
      <c r="CT429" s="138">
        <f t="shared" si="213"/>
        <v>0</v>
      </c>
      <c r="CU429" s="160"/>
      <c r="CV429" s="146"/>
      <c r="CW429" s="146"/>
      <c r="CX429" s="146"/>
      <c r="CY429" s="146"/>
      <c r="CZ429" s="138">
        <f t="shared" si="214"/>
        <v>0</v>
      </c>
      <c r="DA429" s="172">
        <f t="shared" si="215"/>
        <v>0</v>
      </c>
      <c r="DB429" s="137">
        <f t="shared" si="216"/>
        <v>0</v>
      </c>
      <c r="DC429" s="137">
        <f t="shared" si="217"/>
        <v>0</v>
      </c>
      <c r="DD429" s="137">
        <f t="shared" si="218"/>
        <v>0</v>
      </c>
      <c r="DE429" s="137">
        <f t="shared" si="219"/>
        <v>0</v>
      </c>
      <c r="DF429" s="173">
        <f t="shared" si="220"/>
        <v>0</v>
      </c>
      <c r="DG429" s="172">
        <f t="shared" si="221"/>
        <v>0</v>
      </c>
      <c r="DH429" s="137">
        <f t="shared" si="222"/>
        <v>0</v>
      </c>
      <c r="DI429" s="137">
        <f t="shared" si="223"/>
        <v>0</v>
      </c>
      <c r="DJ429" s="137">
        <f t="shared" si="224"/>
        <v>0</v>
      </c>
      <c r="DK429" s="137">
        <f t="shared" si="225"/>
        <v>0</v>
      </c>
      <c r="DL429" s="173">
        <f t="shared" si="199"/>
        <v>0</v>
      </c>
      <c r="DM429" s="140"/>
      <c r="DN429" s="220"/>
      <c r="DO429" s="220"/>
      <c r="DP429" s="220"/>
      <c r="DQ429" s="140"/>
      <c r="DR429" s="141"/>
      <c r="DS429" s="142"/>
      <c r="DT429" s="146">
        <f t="shared" si="226"/>
        <v>0</v>
      </c>
      <c r="DU429" s="142"/>
      <c r="DV429" s="144"/>
      <c r="DW429" s="145"/>
      <c r="DX429" s="142"/>
      <c r="DY429" s="144"/>
      <c r="EA429" s="172"/>
      <c r="EB429" s="137"/>
      <c r="EC429" s="137"/>
      <c r="ED429" s="512"/>
      <c r="EE429" s="513"/>
      <c r="EG429" s="495"/>
      <c r="EH429" s="76"/>
      <c r="EI429" s="466"/>
      <c r="EJ429" s="76"/>
      <c r="EK429" s="500"/>
      <c r="EL429" s="81"/>
      <c r="EM429" s="76"/>
      <c r="EN429" s="76"/>
      <c r="EO429" s="76"/>
      <c r="EP429" s="496"/>
      <c r="EQ429" s="81"/>
      <c r="ER429" s="76"/>
      <c r="ES429" s="76"/>
      <c r="ET429" s="76"/>
      <c r="EU429" s="496"/>
    </row>
    <row r="430" spans="1:151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98"/>
        <v>0</v>
      </c>
      <c r="O430" s="366"/>
      <c r="P430" s="174"/>
      <c r="Q430" s="174"/>
      <c r="R430" s="174"/>
      <c r="S430" s="174"/>
      <c r="T430" s="367">
        <f t="shared" si="204"/>
        <v>0</v>
      </c>
      <c r="U430" s="172"/>
      <c r="V430" s="137"/>
      <c r="W430" s="137"/>
      <c r="X430" s="137"/>
      <c r="Y430" s="137"/>
      <c r="Z430" s="138">
        <f t="shared" si="193"/>
        <v>0</v>
      </c>
      <c r="AA430" s="160"/>
      <c r="AB430" s="146"/>
      <c r="AC430" s="146"/>
      <c r="AD430" s="146"/>
      <c r="AE430" s="146"/>
      <c r="AF430" s="138">
        <f t="shared" si="194"/>
        <v>0</v>
      </c>
      <c r="AG430" s="160"/>
      <c r="AH430" s="146"/>
      <c r="AI430" s="146"/>
      <c r="AJ430" s="146"/>
      <c r="AK430" s="146"/>
      <c r="AL430" s="138">
        <f t="shared" si="205"/>
        <v>0</v>
      </c>
      <c r="AM430" s="160"/>
      <c r="AN430" s="146"/>
      <c r="AO430" s="146"/>
      <c r="AP430" s="146"/>
      <c r="AQ430" s="146"/>
      <c r="AR430" s="138">
        <f t="shared" si="206"/>
        <v>0</v>
      </c>
      <c r="AS430" s="205"/>
      <c r="AT430" s="146"/>
      <c r="AU430" s="146"/>
      <c r="AV430" s="146"/>
      <c r="AW430" s="146"/>
      <c r="AX430" s="138">
        <f t="shared" si="207"/>
        <v>0</v>
      </c>
      <c r="AY430" s="160"/>
      <c r="AZ430" s="146"/>
      <c r="BA430" s="146"/>
      <c r="BB430" s="146"/>
      <c r="BC430" s="146"/>
      <c r="BD430" s="138">
        <f t="shared" si="208"/>
        <v>0</v>
      </c>
      <c r="BE430" s="160"/>
      <c r="BF430" s="146"/>
      <c r="BG430" s="146"/>
      <c r="BH430" s="146"/>
      <c r="BI430" s="146"/>
      <c r="BJ430" s="138">
        <f t="shared" si="195"/>
        <v>0</v>
      </c>
      <c r="BK430" s="160"/>
      <c r="BL430" s="146"/>
      <c r="BM430" s="146"/>
      <c r="BN430" s="146"/>
      <c r="BO430" s="146"/>
      <c r="BP430" s="138">
        <f t="shared" si="209"/>
        <v>0</v>
      </c>
      <c r="BQ430" s="160"/>
      <c r="BR430" s="146"/>
      <c r="BS430" s="146"/>
      <c r="BT430" s="146"/>
      <c r="BU430" s="146"/>
      <c r="BV430" s="138">
        <f t="shared" si="196"/>
        <v>0</v>
      </c>
      <c r="BW430" s="160"/>
      <c r="BX430" s="146"/>
      <c r="BY430" s="146"/>
      <c r="BZ430" s="146"/>
      <c r="CA430" s="146"/>
      <c r="CB430" s="138">
        <f t="shared" si="210"/>
        <v>0</v>
      </c>
      <c r="CC430" s="160"/>
      <c r="CD430" s="146"/>
      <c r="CE430" s="146"/>
      <c r="CF430" s="146"/>
      <c r="CG430" s="146"/>
      <c r="CH430" s="138">
        <f t="shared" si="211"/>
        <v>0</v>
      </c>
      <c r="CI430" s="160"/>
      <c r="CJ430" s="146"/>
      <c r="CK430" s="146"/>
      <c r="CL430" s="146"/>
      <c r="CM430" s="146"/>
      <c r="CN430" s="138">
        <f t="shared" si="212"/>
        <v>0</v>
      </c>
      <c r="CO430" s="172"/>
      <c r="CP430" s="137"/>
      <c r="CQ430" s="137"/>
      <c r="CR430" s="137"/>
      <c r="CS430" s="137"/>
      <c r="CT430" s="138">
        <f t="shared" si="213"/>
        <v>0</v>
      </c>
      <c r="CU430" s="160"/>
      <c r="CV430" s="146"/>
      <c r="CW430" s="146"/>
      <c r="CX430" s="146"/>
      <c r="CY430" s="146"/>
      <c r="CZ430" s="138">
        <f t="shared" si="214"/>
        <v>0</v>
      </c>
      <c r="DA430" s="172">
        <f t="shared" si="215"/>
        <v>0</v>
      </c>
      <c r="DB430" s="137">
        <f t="shared" si="216"/>
        <v>0</v>
      </c>
      <c r="DC430" s="137">
        <f t="shared" si="217"/>
        <v>0</v>
      </c>
      <c r="DD430" s="137">
        <f t="shared" si="218"/>
        <v>0</v>
      </c>
      <c r="DE430" s="137">
        <f t="shared" si="219"/>
        <v>0</v>
      </c>
      <c r="DF430" s="173">
        <f t="shared" si="220"/>
        <v>0</v>
      </c>
      <c r="DG430" s="172">
        <f t="shared" si="221"/>
        <v>0</v>
      </c>
      <c r="DH430" s="137">
        <f t="shared" si="222"/>
        <v>0</v>
      </c>
      <c r="DI430" s="137">
        <f t="shared" si="223"/>
        <v>0</v>
      </c>
      <c r="DJ430" s="137">
        <f t="shared" si="224"/>
        <v>0</v>
      </c>
      <c r="DK430" s="137">
        <f t="shared" si="225"/>
        <v>0</v>
      </c>
      <c r="DL430" s="173">
        <f t="shared" si="199"/>
        <v>0</v>
      </c>
      <c r="DM430" s="140"/>
      <c r="DN430" s="220"/>
      <c r="DO430" s="220"/>
      <c r="DP430" s="220"/>
      <c r="DQ430" s="140"/>
      <c r="DR430" s="141"/>
      <c r="DS430" s="142"/>
      <c r="DT430" s="146">
        <f t="shared" si="226"/>
        <v>0</v>
      </c>
      <c r="DU430" s="142"/>
      <c r="DV430" s="144"/>
      <c r="DW430" s="145"/>
      <c r="DX430" s="142"/>
      <c r="DY430" s="144"/>
      <c r="EA430" s="172"/>
      <c r="EB430" s="137"/>
      <c r="EC430" s="137"/>
      <c r="ED430" s="512"/>
      <c r="EE430" s="513"/>
      <c r="EG430" s="495"/>
      <c r="EH430" s="76"/>
      <c r="EI430" s="466"/>
      <c r="EJ430" s="76"/>
      <c r="EK430" s="500"/>
      <c r="EL430" s="81"/>
      <c r="EM430" s="76"/>
      <c r="EN430" s="76"/>
      <c r="EO430" s="76"/>
      <c r="EP430" s="496"/>
      <c r="EQ430" s="81"/>
      <c r="ER430" s="76"/>
      <c r="ES430" s="76"/>
      <c r="ET430" s="76"/>
      <c r="EU430" s="496"/>
    </row>
    <row r="431" spans="1:151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98"/>
        <v>0</v>
      </c>
      <c r="O431" s="366"/>
      <c r="P431" s="174"/>
      <c r="Q431" s="174"/>
      <c r="R431" s="174"/>
      <c r="S431" s="174"/>
      <c r="T431" s="367">
        <f t="shared" si="204"/>
        <v>0</v>
      </c>
      <c r="U431" s="172"/>
      <c r="V431" s="137"/>
      <c r="W431" s="137"/>
      <c r="X431" s="137"/>
      <c r="Y431" s="137"/>
      <c r="Z431" s="138">
        <f t="shared" si="193"/>
        <v>0</v>
      </c>
      <c r="AA431" s="160"/>
      <c r="AB431" s="146"/>
      <c r="AC431" s="146"/>
      <c r="AD431" s="146"/>
      <c r="AE431" s="146"/>
      <c r="AF431" s="138">
        <f t="shared" si="194"/>
        <v>0</v>
      </c>
      <c r="AG431" s="160"/>
      <c r="AH431" s="146"/>
      <c r="AI431" s="146"/>
      <c r="AJ431" s="146"/>
      <c r="AK431" s="146"/>
      <c r="AL431" s="138">
        <f t="shared" si="205"/>
        <v>0</v>
      </c>
      <c r="AM431" s="160"/>
      <c r="AN431" s="146"/>
      <c r="AO431" s="146"/>
      <c r="AP431" s="146"/>
      <c r="AQ431" s="146"/>
      <c r="AR431" s="138">
        <f t="shared" si="206"/>
        <v>0</v>
      </c>
      <c r="AS431" s="205"/>
      <c r="AT431" s="146"/>
      <c r="AU431" s="146"/>
      <c r="AV431" s="146"/>
      <c r="AW431" s="146"/>
      <c r="AX431" s="138">
        <f t="shared" si="207"/>
        <v>0</v>
      </c>
      <c r="AY431" s="160"/>
      <c r="AZ431" s="146"/>
      <c r="BA431" s="146"/>
      <c r="BB431" s="146"/>
      <c r="BC431" s="146"/>
      <c r="BD431" s="138">
        <f t="shared" si="208"/>
        <v>0</v>
      </c>
      <c r="BE431" s="160"/>
      <c r="BF431" s="146"/>
      <c r="BG431" s="146"/>
      <c r="BH431" s="146"/>
      <c r="BI431" s="146"/>
      <c r="BJ431" s="138">
        <f t="shared" si="195"/>
        <v>0</v>
      </c>
      <c r="BK431" s="160"/>
      <c r="BL431" s="146"/>
      <c r="BM431" s="146"/>
      <c r="BN431" s="146"/>
      <c r="BO431" s="146"/>
      <c r="BP431" s="138">
        <f t="shared" si="209"/>
        <v>0</v>
      </c>
      <c r="BQ431" s="160"/>
      <c r="BR431" s="146"/>
      <c r="BS431" s="146"/>
      <c r="BT431" s="146"/>
      <c r="BU431" s="146"/>
      <c r="BV431" s="138">
        <f t="shared" si="196"/>
        <v>0</v>
      </c>
      <c r="BW431" s="160"/>
      <c r="BX431" s="146"/>
      <c r="BY431" s="146"/>
      <c r="BZ431" s="146"/>
      <c r="CA431" s="146"/>
      <c r="CB431" s="138">
        <f t="shared" si="210"/>
        <v>0</v>
      </c>
      <c r="CC431" s="160"/>
      <c r="CD431" s="146"/>
      <c r="CE431" s="146"/>
      <c r="CF431" s="146"/>
      <c r="CG431" s="146"/>
      <c r="CH431" s="138">
        <f t="shared" si="211"/>
        <v>0</v>
      </c>
      <c r="CI431" s="160"/>
      <c r="CJ431" s="146"/>
      <c r="CK431" s="146"/>
      <c r="CL431" s="146"/>
      <c r="CM431" s="146"/>
      <c r="CN431" s="138">
        <f t="shared" si="212"/>
        <v>0</v>
      </c>
      <c r="CO431" s="172"/>
      <c r="CP431" s="137"/>
      <c r="CQ431" s="137"/>
      <c r="CR431" s="137"/>
      <c r="CS431" s="137"/>
      <c r="CT431" s="138">
        <f t="shared" si="213"/>
        <v>0</v>
      </c>
      <c r="CU431" s="160"/>
      <c r="CV431" s="146"/>
      <c r="CW431" s="146"/>
      <c r="CX431" s="146"/>
      <c r="CY431" s="146"/>
      <c r="CZ431" s="138">
        <f t="shared" si="214"/>
        <v>0</v>
      </c>
      <c r="DA431" s="172">
        <f t="shared" si="215"/>
        <v>0</v>
      </c>
      <c r="DB431" s="137">
        <f t="shared" si="216"/>
        <v>0</v>
      </c>
      <c r="DC431" s="137">
        <f t="shared" si="217"/>
        <v>0</v>
      </c>
      <c r="DD431" s="137">
        <f t="shared" si="218"/>
        <v>0</v>
      </c>
      <c r="DE431" s="137">
        <f t="shared" si="219"/>
        <v>0</v>
      </c>
      <c r="DF431" s="173">
        <f t="shared" si="220"/>
        <v>0</v>
      </c>
      <c r="DG431" s="172">
        <f t="shared" si="221"/>
        <v>0</v>
      </c>
      <c r="DH431" s="137">
        <f t="shared" si="222"/>
        <v>0</v>
      </c>
      <c r="DI431" s="137">
        <f t="shared" si="223"/>
        <v>0</v>
      </c>
      <c r="DJ431" s="137">
        <f t="shared" si="224"/>
        <v>0</v>
      </c>
      <c r="DK431" s="137">
        <f t="shared" si="225"/>
        <v>0</v>
      </c>
      <c r="DL431" s="173">
        <f t="shared" si="199"/>
        <v>0</v>
      </c>
      <c r="DM431" s="140"/>
      <c r="DN431" s="220"/>
      <c r="DO431" s="220"/>
      <c r="DP431" s="220"/>
      <c r="DQ431" s="140"/>
      <c r="DR431" s="141"/>
      <c r="DS431" s="142"/>
      <c r="DT431" s="146">
        <f t="shared" si="226"/>
        <v>0</v>
      </c>
      <c r="DU431" s="142"/>
      <c r="DV431" s="144"/>
      <c r="DW431" s="145"/>
      <c r="DX431" s="142"/>
      <c r="DY431" s="144"/>
      <c r="EA431" s="172"/>
      <c r="EB431" s="137"/>
      <c r="EC431" s="137"/>
      <c r="ED431" s="512"/>
      <c r="EE431" s="513"/>
      <c r="EG431" s="495"/>
      <c r="EH431" s="76"/>
      <c r="EI431" s="466"/>
      <c r="EJ431" s="76"/>
      <c r="EK431" s="500"/>
      <c r="EL431" s="81"/>
      <c r="EM431" s="76"/>
      <c r="EN431" s="76"/>
      <c r="EO431" s="76"/>
      <c r="EP431" s="496"/>
      <c r="EQ431" s="81"/>
      <c r="ER431" s="76"/>
      <c r="ES431" s="76"/>
      <c r="ET431" s="76"/>
      <c r="EU431" s="496"/>
    </row>
    <row r="432" spans="1:151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98"/>
        <v>0</v>
      </c>
      <c r="O432" s="366"/>
      <c r="P432" s="174"/>
      <c r="Q432" s="174"/>
      <c r="R432" s="174"/>
      <c r="S432" s="174"/>
      <c r="T432" s="367">
        <f t="shared" si="204"/>
        <v>0</v>
      </c>
      <c r="U432" s="172"/>
      <c r="V432" s="137"/>
      <c r="W432" s="137"/>
      <c r="X432" s="137"/>
      <c r="Y432" s="137"/>
      <c r="Z432" s="138">
        <f t="shared" si="193"/>
        <v>0</v>
      </c>
      <c r="AA432" s="160"/>
      <c r="AB432" s="146"/>
      <c r="AC432" s="146"/>
      <c r="AD432" s="146"/>
      <c r="AE432" s="146"/>
      <c r="AF432" s="138">
        <f t="shared" si="194"/>
        <v>0</v>
      </c>
      <c r="AG432" s="160"/>
      <c r="AH432" s="146"/>
      <c r="AI432" s="146"/>
      <c r="AJ432" s="146"/>
      <c r="AK432" s="146"/>
      <c r="AL432" s="138">
        <f t="shared" si="205"/>
        <v>0</v>
      </c>
      <c r="AM432" s="160"/>
      <c r="AN432" s="146"/>
      <c r="AO432" s="146"/>
      <c r="AP432" s="146"/>
      <c r="AQ432" s="146"/>
      <c r="AR432" s="138">
        <f t="shared" si="206"/>
        <v>0</v>
      </c>
      <c r="AS432" s="205"/>
      <c r="AT432" s="146"/>
      <c r="AU432" s="146"/>
      <c r="AV432" s="146"/>
      <c r="AW432" s="146"/>
      <c r="AX432" s="138">
        <f t="shared" si="207"/>
        <v>0</v>
      </c>
      <c r="AY432" s="160"/>
      <c r="AZ432" s="146"/>
      <c r="BA432" s="146"/>
      <c r="BB432" s="146"/>
      <c r="BC432" s="146"/>
      <c r="BD432" s="138">
        <f t="shared" si="208"/>
        <v>0</v>
      </c>
      <c r="BE432" s="160"/>
      <c r="BF432" s="146"/>
      <c r="BG432" s="146"/>
      <c r="BH432" s="146"/>
      <c r="BI432" s="146"/>
      <c r="BJ432" s="138">
        <f t="shared" si="195"/>
        <v>0</v>
      </c>
      <c r="BK432" s="160"/>
      <c r="BL432" s="146"/>
      <c r="BM432" s="146"/>
      <c r="BN432" s="146"/>
      <c r="BO432" s="146"/>
      <c r="BP432" s="138">
        <f t="shared" si="209"/>
        <v>0</v>
      </c>
      <c r="BQ432" s="160"/>
      <c r="BR432" s="146"/>
      <c r="BS432" s="146"/>
      <c r="BT432" s="146"/>
      <c r="BU432" s="146"/>
      <c r="BV432" s="138">
        <f t="shared" si="196"/>
        <v>0</v>
      </c>
      <c r="BW432" s="160"/>
      <c r="BX432" s="146"/>
      <c r="BY432" s="146"/>
      <c r="BZ432" s="146"/>
      <c r="CA432" s="146"/>
      <c r="CB432" s="138">
        <f t="shared" si="210"/>
        <v>0</v>
      </c>
      <c r="CC432" s="160"/>
      <c r="CD432" s="146"/>
      <c r="CE432" s="146"/>
      <c r="CF432" s="146"/>
      <c r="CG432" s="146"/>
      <c r="CH432" s="138">
        <f t="shared" si="211"/>
        <v>0</v>
      </c>
      <c r="CI432" s="160"/>
      <c r="CJ432" s="146"/>
      <c r="CK432" s="146"/>
      <c r="CL432" s="146"/>
      <c r="CM432" s="146"/>
      <c r="CN432" s="138">
        <f t="shared" si="212"/>
        <v>0</v>
      </c>
      <c r="CO432" s="172"/>
      <c r="CP432" s="137"/>
      <c r="CQ432" s="137"/>
      <c r="CR432" s="137"/>
      <c r="CS432" s="137"/>
      <c r="CT432" s="138">
        <f t="shared" si="213"/>
        <v>0</v>
      </c>
      <c r="CU432" s="160"/>
      <c r="CV432" s="146"/>
      <c r="CW432" s="146"/>
      <c r="CX432" s="146"/>
      <c r="CY432" s="146"/>
      <c r="CZ432" s="138">
        <f t="shared" si="214"/>
        <v>0</v>
      </c>
      <c r="DA432" s="172">
        <f t="shared" si="215"/>
        <v>0</v>
      </c>
      <c r="DB432" s="137">
        <f t="shared" si="216"/>
        <v>0</v>
      </c>
      <c r="DC432" s="137">
        <f t="shared" si="217"/>
        <v>0</v>
      </c>
      <c r="DD432" s="137">
        <f t="shared" si="218"/>
        <v>0</v>
      </c>
      <c r="DE432" s="137">
        <f t="shared" si="219"/>
        <v>0</v>
      </c>
      <c r="DF432" s="173">
        <f t="shared" si="220"/>
        <v>0</v>
      </c>
      <c r="DG432" s="172">
        <f t="shared" si="221"/>
        <v>0</v>
      </c>
      <c r="DH432" s="137">
        <f t="shared" si="222"/>
        <v>0</v>
      </c>
      <c r="DI432" s="137">
        <f t="shared" si="223"/>
        <v>0</v>
      </c>
      <c r="DJ432" s="137">
        <f t="shared" si="224"/>
        <v>0</v>
      </c>
      <c r="DK432" s="137">
        <f t="shared" si="225"/>
        <v>0</v>
      </c>
      <c r="DL432" s="173">
        <f t="shared" si="199"/>
        <v>0</v>
      </c>
      <c r="DM432" s="140"/>
      <c r="DN432" s="220"/>
      <c r="DO432" s="220"/>
      <c r="DP432" s="220"/>
      <c r="DQ432" s="140"/>
      <c r="DR432" s="141"/>
      <c r="DS432" s="142"/>
      <c r="DT432" s="146">
        <f t="shared" si="226"/>
        <v>0</v>
      </c>
      <c r="DU432" s="142"/>
      <c r="DV432" s="144"/>
      <c r="DW432" s="145"/>
      <c r="DX432" s="142"/>
      <c r="DY432" s="144"/>
      <c r="EA432" s="172"/>
      <c r="EB432" s="137"/>
      <c r="EC432" s="137"/>
      <c r="ED432" s="512"/>
      <c r="EE432" s="513"/>
      <c r="EG432" s="495"/>
      <c r="EH432" s="76"/>
      <c r="EI432" s="466"/>
      <c r="EJ432" s="76"/>
      <c r="EK432" s="500"/>
      <c r="EL432" s="81"/>
      <c r="EM432" s="76"/>
      <c r="EN432" s="76"/>
      <c r="EO432" s="76"/>
      <c r="EP432" s="496"/>
      <c r="EQ432" s="81"/>
      <c r="ER432" s="76"/>
      <c r="ES432" s="76"/>
      <c r="ET432" s="76"/>
      <c r="EU432" s="496"/>
    </row>
    <row r="433" spans="1:151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98"/>
        <v>0</v>
      </c>
      <c r="O433" s="366"/>
      <c r="P433" s="174"/>
      <c r="Q433" s="174"/>
      <c r="R433" s="174"/>
      <c r="S433" s="174"/>
      <c r="T433" s="367">
        <f t="shared" si="204"/>
        <v>0</v>
      </c>
      <c r="U433" s="172"/>
      <c r="V433" s="137"/>
      <c r="W433" s="137"/>
      <c r="X433" s="137"/>
      <c r="Y433" s="137"/>
      <c r="Z433" s="138">
        <f t="shared" si="193"/>
        <v>0</v>
      </c>
      <c r="AA433" s="160"/>
      <c r="AB433" s="146"/>
      <c r="AC433" s="146"/>
      <c r="AD433" s="146"/>
      <c r="AE433" s="146"/>
      <c r="AF433" s="138">
        <f t="shared" si="194"/>
        <v>0</v>
      </c>
      <c r="AG433" s="160"/>
      <c r="AH433" s="146"/>
      <c r="AI433" s="146"/>
      <c r="AJ433" s="146"/>
      <c r="AK433" s="146"/>
      <c r="AL433" s="138">
        <f t="shared" si="205"/>
        <v>0</v>
      </c>
      <c r="AM433" s="160"/>
      <c r="AN433" s="146"/>
      <c r="AO433" s="146"/>
      <c r="AP433" s="146"/>
      <c r="AQ433" s="146"/>
      <c r="AR433" s="138">
        <f t="shared" si="206"/>
        <v>0</v>
      </c>
      <c r="AS433" s="205"/>
      <c r="AT433" s="146"/>
      <c r="AU433" s="146"/>
      <c r="AV433" s="146"/>
      <c r="AW433" s="146"/>
      <c r="AX433" s="138">
        <f t="shared" si="207"/>
        <v>0</v>
      </c>
      <c r="AY433" s="160"/>
      <c r="AZ433" s="146"/>
      <c r="BA433" s="146"/>
      <c r="BB433" s="146"/>
      <c r="BC433" s="146"/>
      <c r="BD433" s="138">
        <f t="shared" si="208"/>
        <v>0</v>
      </c>
      <c r="BE433" s="160"/>
      <c r="BF433" s="146"/>
      <c r="BG433" s="146"/>
      <c r="BH433" s="146"/>
      <c r="BI433" s="146"/>
      <c r="BJ433" s="138">
        <f t="shared" si="195"/>
        <v>0</v>
      </c>
      <c r="BK433" s="160"/>
      <c r="BL433" s="146"/>
      <c r="BM433" s="146"/>
      <c r="BN433" s="146"/>
      <c r="BO433" s="146"/>
      <c r="BP433" s="138">
        <f t="shared" si="209"/>
        <v>0</v>
      </c>
      <c r="BQ433" s="160"/>
      <c r="BR433" s="146"/>
      <c r="BS433" s="146"/>
      <c r="BT433" s="146"/>
      <c r="BU433" s="146"/>
      <c r="BV433" s="138">
        <f t="shared" si="196"/>
        <v>0</v>
      </c>
      <c r="BW433" s="160"/>
      <c r="BX433" s="146"/>
      <c r="BY433" s="146"/>
      <c r="BZ433" s="146"/>
      <c r="CA433" s="146"/>
      <c r="CB433" s="138">
        <f t="shared" si="210"/>
        <v>0</v>
      </c>
      <c r="CC433" s="160"/>
      <c r="CD433" s="146"/>
      <c r="CE433" s="146"/>
      <c r="CF433" s="146"/>
      <c r="CG433" s="146"/>
      <c r="CH433" s="138">
        <f t="shared" si="211"/>
        <v>0</v>
      </c>
      <c r="CI433" s="160"/>
      <c r="CJ433" s="146"/>
      <c r="CK433" s="146"/>
      <c r="CL433" s="146"/>
      <c r="CM433" s="146"/>
      <c r="CN433" s="138">
        <f t="shared" si="212"/>
        <v>0</v>
      </c>
      <c r="CO433" s="172"/>
      <c r="CP433" s="137"/>
      <c r="CQ433" s="137"/>
      <c r="CR433" s="137"/>
      <c r="CS433" s="137"/>
      <c r="CT433" s="138">
        <f t="shared" si="213"/>
        <v>0</v>
      </c>
      <c r="CU433" s="160"/>
      <c r="CV433" s="146"/>
      <c r="CW433" s="146"/>
      <c r="CX433" s="146"/>
      <c r="CY433" s="146"/>
      <c r="CZ433" s="138">
        <f t="shared" si="214"/>
        <v>0</v>
      </c>
      <c r="DA433" s="172">
        <f t="shared" si="215"/>
        <v>0</v>
      </c>
      <c r="DB433" s="137">
        <f t="shared" si="216"/>
        <v>0</v>
      </c>
      <c r="DC433" s="137">
        <f t="shared" si="217"/>
        <v>0</v>
      </c>
      <c r="DD433" s="137">
        <f t="shared" si="218"/>
        <v>0</v>
      </c>
      <c r="DE433" s="137">
        <f t="shared" si="219"/>
        <v>0</v>
      </c>
      <c r="DF433" s="173">
        <f t="shared" si="220"/>
        <v>0</v>
      </c>
      <c r="DG433" s="172">
        <f t="shared" si="221"/>
        <v>0</v>
      </c>
      <c r="DH433" s="137">
        <f t="shared" si="222"/>
        <v>0</v>
      </c>
      <c r="DI433" s="137">
        <f t="shared" si="223"/>
        <v>0</v>
      </c>
      <c r="DJ433" s="137">
        <f t="shared" si="224"/>
        <v>0</v>
      </c>
      <c r="DK433" s="137">
        <f t="shared" si="225"/>
        <v>0</v>
      </c>
      <c r="DL433" s="173">
        <f t="shared" si="199"/>
        <v>0</v>
      </c>
      <c r="DM433" s="140"/>
      <c r="DN433" s="220"/>
      <c r="DO433" s="220"/>
      <c r="DP433" s="220"/>
      <c r="DQ433" s="140"/>
      <c r="DR433" s="141"/>
      <c r="DS433" s="142"/>
      <c r="DT433" s="146">
        <f t="shared" si="226"/>
        <v>0</v>
      </c>
      <c r="DU433" s="142"/>
      <c r="DV433" s="144"/>
      <c r="DW433" s="145"/>
      <c r="DX433" s="142"/>
      <c r="DY433" s="144"/>
      <c r="EA433" s="172"/>
      <c r="EB433" s="137"/>
      <c r="EC433" s="137"/>
      <c r="ED433" s="512"/>
      <c r="EE433" s="513"/>
      <c r="EG433" s="495"/>
      <c r="EH433" s="76"/>
      <c r="EI433" s="466"/>
      <c r="EJ433" s="76"/>
      <c r="EK433" s="500"/>
      <c r="EL433" s="81"/>
      <c r="EM433" s="76"/>
      <c r="EN433" s="76"/>
      <c r="EO433" s="76"/>
      <c r="EP433" s="496"/>
      <c r="EQ433" s="81"/>
      <c r="ER433" s="76"/>
      <c r="ES433" s="76"/>
      <c r="ET433" s="76"/>
      <c r="EU433" s="496"/>
    </row>
    <row r="434" spans="1:151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98"/>
        <v>0</v>
      </c>
      <c r="O434" s="366"/>
      <c r="P434" s="174"/>
      <c r="Q434" s="174"/>
      <c r="R434" s="174"/>
      <c r="S434" s="174"/>
      <c r="T434" s="367">
        <f t="shared" si="204"/>
        <v>0</v>
      </c>
      <c r="U434" s="172"/>
      <c r="V434" s="137"/>
      <c r="W434" s="137"/>
      <c r="X434" s="137"/>
      <c r="Y434" s="137"/>
      <c r="Z434" s="138">
        <f t="shared" si="193"/>
        <v>0</v>
      </c>
      <c r="AA434" s="160"/>
      <c r="AB434" s="146"/>
      <c r="AC434" s="146"/>
      <c r="AD434" s="146"/>
      <c r="AE434" s="146"/>
      <c r="AF434" s="138">
        <f t="shared" si="194"/>
        <v>0</v>
      </c>
      <c r="AG434" s="160"/>
      <c r="AH434" s="146"/>
      <c r="AI434" s="146"/>
      <c r="AJ434" s="146"/>
      <c r="AK434" s="146"/>
      <c r="AL434" s="138">
        <f t="shared" si="205"/>
        <v>0</v>
      </c>
      <c r="AM434" s="160"/>
      <c r="AN434" s="146"/>
      <c r="AO434" s="146"/>
      <c r="AP434" s="146"/>
      <c r="AQ434" s="146"/>
      <c r="AR434" s="138">
        <f t="shared" si="206"/>
        <v>0</v>
      </c>
      <c r="AS434" s="205"/>
      <c r="AT434" s="146"/>
      <c r="AU434" s="146"/>
      <c r="AV434" s="146"/>
      <c r="AW434" s="146"/>
      <c r="AX434" s="138">
        <f t="shared" si="207"/>
        <v>0</v>
      </c>
      <c r="AY434" s="160"/>
      <c r="AZ434" s="146"/>
      <c r="BA434" s="146"/>
      <c r="BB434" s="146"/>
      <c r="BC434" s="146"/>
      <c r="BD434" s="138">
        <f t="shared" si="208"/>
        <v>0</v>
      </c>
      <c r="BE434" s="160"/>
      <c r="BF434" s="146"/>
      <c r="BG434" s="146"/>
      <c r="BH434" s="146"/>
      <c r="BI434" s="146"/>
      <c r="BJ434" s="138">
        <f t="shared" si="195"/>
        <v>0</v>
      </c>
      <c r="BK434" s="160"/>
      <c r="BL434" s="146"/>
      <c r="BM434" s="146"/>
      <c r="BN434" s="146"/>
      <c r="BO434" s="146"/>
      <c r="BP434" s="138">
        <f t="shared" si="209"/>
        <v>0</v>
      </c>
      <c r="BQ434" s="160"/>
      <c r="BR434" s="146"/>
      <c r="BS434" s="146"/>
      <c r="BT434" s="146"/>
      <c r="BU434" s="146"/>
      <c r="BV434" s="138">
        <f t="shared" si="196"/>
        <v>0</v>
      </c>
      <c r="BW434" s="160"/>
      <c r="BX434" s="146"/>
      <c r="BY434" s="146"/>
      <c r="BZ434" s="146"/>
      <c r="CA434" s="146"/>
      <c r="CB434" s="138">
        <f t="shared" si="210"/>
        <v>0</v>
      </c>
      <c r="CC434" s="160"/>
      <c r="CD434" s="146"/>
      <c r="CE434" s="146"/>
      <c r="CF434" s="146"/>
      <c r="CG434" s="146"/>
      <c r="CH434" s="138">
        <f t="shared" si="211"/>
        <v>0</v>
      </c>
      <c r="CI434" s="160"/>
      <c r="CJ434" s="146"/>
      <c r="CK434" s="146"/>
      <c r="CL434" s="146"/>
      <c r="CM434" s="146"/>
      <c r="CN434" s="138">
        <f t="shared" si="212"/>
        <v>0</v>
      </c>
      <c r="CO434" s="172"/>
      <c r="CP434" s="137"/>
      <c r="CQ434" s="137"/>
      <c r="CR434" s="137"/>
      <c r="CS434" s="137"/>
      <c r="CT434" s="138">
        <f t="shared" si="213"/>
        <v>0</v>
      </c>
      <c r="CU434" s="160"/>
      <c r="CV434" s="146"/>
      <c r="CW434" s="146"/>
      <c r="CX434" s="146"/>
      <c r="CY434" s="146"/>
      <c r="CZ434" s="138">
        <f t="shared" si="214"/>
        <v>0</v>
      </c>
      <c r="DA434" s="172">
        <f t="shared" si="215"/>
        <v>0</v>
      </c>
      <c r="DB434" s="137">
        <f t="shared" si="216"/>
        <v>0</v>
      </c>
      <c r="DC434" s="137">
        <f t="shared" si="217"/>
        <v>0</v>
      </c>
      <c r="DD434" s="137">
        <f t="shared" si="218"/>
        <v>0</v>
      </c>
      <c r="DE434" s="137">
        <f t="shared" si="219"/>
        <v>0</v>
      </c>
      <c r="DF434" s="173">
        <f t="shared" si="220"/>
        <v>0</v>
      </c>
      <c r="DG434" s="172">
        <f t="shared" si="221"/>
        <v>0</v>
      </c>
      <c r="DH434" s="137">
        <f t="shared" si="222"/>
        <v>0</v>
      </c>
      <c r="DI434" s="137">
        <f t="shared" si="223"/>
        <v>0</v>
      </c>
      <c r="DJ434" s="137">
        <f t="shared" si="224"/>
        <v>0</v>
      </c>
      <c r="DK434" s="137">
        <f t="shared" si="225"/>
        <v>0</v>
      </c>
      <c r="DL434" s="173">
        <f t="shared" si="199"/>
        <v>0</v>
      </c>
      <c r="DM434" s="140"/>
      <c r="DN434" s="220"/>
      <c r="DO434" s="220"/>
      <c r="DP434" s="220"/>
      <c r="DQ434" s="140"/>
      <c r="DR434" s="141"/>
      <c r="DS434" s="142"/>
      <c r="DT434" s="146">
        <f t="shared" si="226"/>
        <v>0</v>
      </c>
      <c r="DU434" s="142"/>
      <c r="DV434" s="144"/>
      <c r="DW434" s="145"/>
      <c r="DX434" s="142"/>
      <c r="DY434" s="144"/>
      <c r="EA434" s="172"/>
      <c r="EB434" s="137"/>
      <c r="EC434" s="137"/>
      <c r="ED434" s="512"/>
      <c r="EE434" s="513"/>
      <c r="EG434" s="495"/>
      <c r="EH434" s="76"/>
      <c r="EI434" s="466"/>
      <c r="EJ434" s="76"/>
      <c r="EK434" s="500"/>
      <c r="EL434" s="81"/>
      <c r="EM434" s="76"/>
      <c r="EN434" s="76"/>
      <c r="EO434" s="76"/>
      <c r="EP434" s="496"/>
      <c r="EQ434" s="81"/>
      <c r="ER434" s="76"/>
      <c r="ES434" s="76"/>
      <c r="ET434" s="76"/>
      <c r="EU434" s="496"/>
    </row>
    <row r="435" spans="1:151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98"/>
        <v>0</v>
      </c>
      <c r="O435" s="366"/>
      <c r="P435" s="174"/>
      <c r="Q435" s="174"/>
      <c r="R435" s="174"/>
      <c r="S435" s="174"/>
      <c r="T435" s="367">
        <f t="shared" si="204"/>
        <v>0</v>
      </c>
      <c r="U435" s="172"/>
      <c r="V435" s="137"/>
      <c r="W435" s="137"/>
      <c r="X435" s="137"/>
      <c r="Y435" s="137"/>
      <c r="Z435" s="138">
        <f t="shared" si="193"/>
        <v>0</v>
      </c>
      <c r="AA435" s="160"/>
      <c r="AB435" s="146"/>
      <c r="AC435" s="146"/>
      <c r="AD435" s="146"/>
      <c r="AE435" s="146"/>
      <c r="AF435" s="138">
        <f t="shared" si="194"/>
        <v>0</v>
      </c>
      <c r="AG435" s="160"/>
      <c r="AH435" s="146"/>
      <c r="AI435" s="146"/>
      <c r="AJ435" s="146"/>
      <c r="AK435" s="146"/>
      <c r="AL435" s="138">
        <f t="shared" si="205"/>
        <v>0</v>
      </c>
      <c r="AM435" s="160"/>
      <c r="AN435" s="146"/>
      <c r="AO435" s="146"/>
      <c r="AP435" s="146"/>
      <c r="AQ435" s="146"/>
      <c r="AR435" s="138">
        <f t="shared" si="206"/>
        <v>0</v>
      </c>
      <c r="AS435" s="205"/>
      <c r="AT435" s="146"/>
      <c r="AU435" s="146"/>
      <c r="AV435" s="146"/>
      <c r="AW435" s="146"/>
      <c r="AX435" s="138">
        <f t="shared" si="207"/>
        <v>0</v>
      </c>
      <c r="AY435" s="160"/>
      <c r="AZ435" s="146"/>
      <c r="BA435" s="146"/>
      <c r="BB435" s="146"/>
      <c r="BC435" s="146"/>
      <c r="BD435" s="138">
        <f t="shared" si="208"/>
        <v>0</v>
      </c>
      <c r="BE435" s="160"/>
      <c r="BF435" s="146"/>
      <c r="BG435" s="146"/>
      <c r="BH435" s="146"/>
      <c r="BI435" s="146"/>
      <c r="BJ435" s="138">
        <f t="shared" si="195"/>
        <v>0</v>
      </c>
      <c r="BK435" s="160"/>
      <c r="BL435" s="146"/>
      <c r="BM435" s="146"/>
      <c r="BN435" s="146"/>
      <c r="BO435" s="146"/>
      <c r="BP435" s="138">
        <f t="shared" si="209"/>
        <v>0</v>
      </c>
      <c r="BQ435" s="160"/>
      <c r="BR435" s="146"/>
      <c r="BS435" s="146"/>
      <c r="BT435" s="146"/>
      <c r="BU435" s="146"/>
      <c r="BV435" s="138">
        <f t="shared" si="196"/>
        <v>0</v>
      </c>
      <c r="BW435" s="160"/>
      <c r="BX435" s="146"/>
      <c r="BY435" s="146"/>
      <c r="BZ435" s="146"/>
      <c r="CA435" s="146"/>
      <c r="CB435" s="138">
        <f t="shared" si="210"/>
        <v>0</v>
      </c>
      <c r="CC435" s="160"/>
      <c r="CD435" s="146"/>
      <c r="CE435" s="146"/>
      <c r="CF435" s="146"/>
      <c r="CG435" s="146"/>
      <c r="CH435" s="138">
        <f t="shared" si="211"/>
        <v>0</v>
      </c>
      <c r="CI435" s="160"/>
      <c r="CJ435" s="146"/>
      <c r="CK435" s="146"/>
      <c r="CL435" s="146"/>
      <c r="CM435" s="146"/>
      <c r="CN435" s="138">
        <f t="shared" si="212"/>
        <v>0</v>
      </c>
      <c r="CO435" s="172"/>
      <c r="CP435" s="137"/>
      <c r="CQ435" s="137"/>
      <c r="CR435" s="137"/>
      <c r="CS435" s="137"/>
      <c r="CT435" s="138">
        <f t="shared" si="213"/>
        <v>0</v>
      </c>
      <c r="CU435" s="160"/>
      <c r="CV435" s="146"/>
      <c r="CW435" s="146"/>
      <c r="CX435" s="146"/>
      <c r="CY435" s="146"/>
      <c r="CZ435" s="138">
        <f t="shared" si="214"/>
        <v>0</v>
      </c>
      <c r="DA435" s="172">
        <f t="shared" si="215"/>
        <v>0</v>
      </c>
      <c r="DB435" s="137">
        <f t="shared" si="216"/>
        <v>0</v>
      </c>
      <c r="DC435" s="137">
        <f t="shared" si="217"/>
        <v>0</v>
      </c>
      <c r="DD435" s="137">
        <f t="shared" si="218"/>
        <v>0</v>
      </c>
      <c r="DE435" s="137">
        <f t="shared" si="219"/>
        <v>0</v>
      </c>
      <c r="DF435" s="173">
        <f t="shared" si="220"/>
        <v>0</v>
      </c>
      <c r="DG435" s="172">
        <f t="shared" si="221"/>
        <v>0</v>
      </c>
      <c r="DH435" s="137">
        <f t="shared" si="222"/>
        <v>0</v>
      </c>
      <c r="DI435" s="137">
        <f t="shared" si="223"/>
        <v>0</v>
      </c>
      <c r="DJ435" s="137">
        <f t="shared" si="224"/>
        <v>0</v>
      </c>
      <c r="DK435" s="137">
        <f t="shared" si="225"/>
        <v>0</v>
      </c>
      <c r="DL435" s="173">
        <f t="shared" si="199"/>
        <v>0</v>
      </c>
      <c r="DM435" s="140"/>
      <c r="DN435" s="220"/>
      <c r="DO435" s="220"/>
      <c r="DP435" s="220"/>
      <c r="DQ435" s="140"/>
      <c r="DR435" s="141"/>
      <c r="DS435" s="142"/>
      <c r="DT435" s="146">
        <f t="shared" si="226"/>
        <v>0</v>
      </c>
      <c r="DU435" s="142"/>
      <c r="DV435" s="144"/>
      <c r="DW435" s="145"/>
      <c r="DX435" s="142"/>
      <c r="DY435" s="144"/>
      <c r="EA435" s="172"/>
      <c r="EB435" s="137"/>
      <c r="EC435" s="137"/>
      <c r="ED435" s="512"/>
      <c r="EE435" s="513"/>
      <c r="EG435" s="495"/>
      <c r="EH435" s="76"/>
      <c r="EI435" s="466"/>
      <c r="EJ435" s="76"/>
      <c r="EK435" s="500"/>
      <c r="EL435" s="81"/>
      <c r="EM435" s="76"/>
      <c r="EN435" s="76"/>
      <c r="EO435" s="76"/>
      <c r="EP435" s="496"/>
      <c r="EQ435" s="81"/>
      <c r="ER435" s="76"/>
      <c r="ES435" s="76"/>
      <c r="ET435" s="76"/>
      <c r="EU435" s="496"/>
    </row>
    <row r="436" spans="1:151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98"/>
        <v>0</v>
      </c>
      <c r="O436" s="366"/>
      <c r="P436" s="174"/>
      <c r="Q436" s="174"/>
      <c r="R436" s="174"/>
      <c r="S436" s="174"/>
      <c r="T436" s="367">
        <f t="shared" si="204"/>
        <v>0</v>
      </c>
      <c r="U436" s="172"/>
      <c r="V436" s="137"/>
      <c r="W436" s="137"/>
      <c r="X436" s="137"/>
      <c r="Y436" s="137"/>
      <c r="Z436" s="138">
        <f t="shared" si="193"/>
        <v>0</v>
      </c>
      <c r="AA436" s="160"/>
      <c r="AB436" s="146"/>
      <c r="AC436" s="146"/>
      <c r="AD436" s="146"/>
      <c r="AE436" s="146"/>
      <c r="AF436" s="138">
        <f t="shared" si="194"/>
        <v>0</v>
      </c>
      <c r="AG436" s="160"/>
      <c r="AH436" s="146"/>
      <c r="AI436" s="146"/>
      <c r="AJ436" s="146"/>
      <c r="AK436" s="146"/>
      <c r="AL436" s="138">
        <f t="shared" si="205"/>
        <v>0</v>
      </c>
      <c r="AM436" s="160"/>
      <c r="AN436" s="146"/>
      <c r="AO436" s="146"/>
      <c r="AP436" s="146"/>
      <c r="AQ436" s="146"/>
      <c r="AR436" s="138">
        <f t="shared" si="206"/>
        <v>0</v>
      </c>
      <c r="AS436" s="205"/>
      <c r="AT436" s="146"/>
      <c r="AU436" s="146"/>
      <c r="AV436" s="146"/>
      <c r="AW436" s="146"/>
      <c r="AX436" s="138">
        <f t="shared" si="207"/>
        <v>0</v>
      </c>
      <c r="AY436" s="160"/>
      <c r="AZ436" s="146"/>
      <c r="BA436" s="146"/>
      <c r="BB436" s="146"/>
      <c r="BC436" s="146"/>
      <c r="BD436" s="138">
        <f t="shared" si="208"/>
        <v>0</v>
      </c>
      <c r="BE436" s="160"/>
      <c r="BF436" s="146"/>
      <c r="BG436" s="146"/>
      <c r="BH436" s="146"/>
      <c r="BI436" s="146"/>
      <c r="BJ436" s="138">
        <f t="shared" si="195"/>
        <v>0</v>
      </c>
      <c r="BK436" s="160"/>
      <c r="BL436" s="146"/>
      <c r="BM436" s="146"/>
      <c r="BN436" s="146"/>
      <c r="BO436" s="146"/>
      <c r="BP436" s="138">
        <f t="shared" si="209"/>
        <v>0</v>
      </c>
      <c r="BQ436" s="160"/>
      <c r="BR436" s="146"/>
      <c r="BS436" s="146"/>
      <c r="BT436" s="146"/>
      <c r="BU436" s="146"/>
      <c r="BV436" s="138">
        <f t="shared" si="196"/>
        <v>0</v>
      </c>
      <c r="BW436" s="160"/>
      <c r="BX436" s="146"/>
      <c r="BY436" s="146"/>
      <c r="BZ436" s="146"/>
      <c r="CA436" s="146"/>
      <c r="CB436" s="138">
        <f t="shared" si="210"/>
        <v>0</v>
      </c>
      <c r="CC436" s="160"/>
      <c r="CD436" s="146"/>
      <c r="CE436" s="146"/>
      <c r="CF436" s="146"/>
      <c r="CG436" s="146"/>
      <c r="CH436" s="138">
        <f t="shared" si="211"/>
        <v>0</v>
      </c>
      <c r="CI436" s="160"/>
      <c r="CJ436" s="146"/>
      <c r="CK436" s="146"/>
      <c r="CL436" s="146"/>
      <c r="CM436" s="146"/>
      <c r="CN436" s="138">
        <f t="shared" si="212"/>
        <v>0</v>
      </c>
      <c r="CO436" s="172"/>
      <c r="CP436" s="137"/>
      <c r="CQ436" s="137"/>
      <c r="CR436" s="137"/>
      <c r="CS436" s="137"/>
      <c r="CT436" s="138">
        <f t="shared" si="213"/>
        <v>0</v>
      </c>
      <c r="CU436" s="160"/>
      <c r="CV436" s="146"/>
      <c r="CW436" s="146"/>
      <c r="CX436" s="146"/>
      <c r="CY436" s="146"/>
      <c r="CZ436" s="138">
        <f t="shared" si="214"/>
        <v>0</v>
      </c>
      <c r="DA436" s="172">
        <f t="shared" si="215"/>
        <v>0</v>
      </c>
      <c r="DB436" s="137">
        <f t="shared" si="216"/>
        <v>0</v>
      </c>
      <c r="DC436" s="137">
        <f t="shared" si="217"/>
        <v>0</v>
      </c>
      <c r="DD436" s="137">
        <f t="shared" si="218"/>
        <v>0</v>
      </c>
      <c r="DE436" s="137">
        <f t="shared" si="219"/>
        <v>0</v>
      </c>
      <c r="DF436" s="173">
        <f t="shared" si="220"/>
        <v>0</v>
      </c>
      <c r="DG436" s="172">
        <f t="shared" si="221"/>
        <v>0</v>
      </c>
      <c r="DH436" s="137">
        <f t="shared" si="222"/>
        <v>0</v>
      </c>
      <c r="DI436" s="137">
        <f t="shared" si="223"/>
        <v>0</v>
      </c>
      <c r="DJ436" s="137">
        <f t="shared" si="224"/>
        <v>0</v>
      </c>
      <c r="DK436" s="137">
        <f t="shared" si="225"/>
        <v>0</v>
      </c>
      <c r="DL436" s="173">
        <f t="shared" si="199"/>
        <v>0</v>
      </c>
      <c r="DM436" s="140"/>
      <c r="DN436" s="220"/>
      <c r="DO436" s="220"/>
      <c r="DP436" s="220"/>
      <c r="DQ436" s="140"/>
      <c r="DR436" s="141"/>
      <c r="DS436" s="142"/>
      <c r="DT436" s="146">
        <f t="shared" si="226"/>
        <v>0</v>
      </c>
      <c r="DU436" s="142"/>
      <c r="DV436" s="144"/>
      <c r="DW436" s="145"/>
      <c r="DX436" s="142"/>
      <c r="DY436" s="144"/>
      <c r="EA436" s="172"/>
      <c r="EB436" s="137"/>
      <c r="EC436" s="137"/>
      <c r="ED436" s="512"/>
      <c r="EE436" s="513"/>
      <c r="EG436" s="495"/>
      <c r="EH436" s="76"/>
      <c r="EI436" s="466"/>
      <c r="EJ436" s="76"/>
      <c r="EK436" s="500"/>
      <c r="EL436" s="81"/>
      <c r="EM436" s="76"/>
      <c r="EN436" s="76"/>
      <c r="EO436" s="76"/>
      <c r="EP436" s="496"/>
      <c r="EQ436" s="81"/>
      <c r="ER436" s="76"/>
      <c r="ES436" s="76"/>
      <c r="ET436" s="76"/>
      <c r="EU436" s="496"/>
    </row>
    <row r="437" spans="1:151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98"/>
        <v>0</v>
      </c>
      <c r="O437" s="366"/>
      <c r="P437" s="174"/>
      <c r="Q437" s="174"/>
      <c r="R437" s="174"/>
      <c r="S437" s="174"/>
      <c r="T437" s="367">
        <f t="shared" si="204"/>
        <v>0</v>
      </c>
      <c r="U437" s="172"/>
      <c r="V437" s="137"/>
      <c r="W437" s="137"/>
      <c r="X437" s="137"/>
      <c r="Y437" s="137"/>
      <c r="Z437" s="138">
        <f t="shared" si="193"/>
        <v>0</v>
      </c>
      <c r="AA437" s="160"/>
      <c r="AB437" s="146"/>
      <c r="AC437" s="146"/>
      <c r="AD437" s="146"/>
      <c r="AE437" s="146"/>
      <c r="AF437" s="138">
        <f t="shared" si="194"/>
        <v>0</v>
      </c>
      <c r="AG437" s="160"/>
      <c r="AH437" s="146"/>
      <c r="AI437" s="146"/>
      <c r="AJ437" s="146"/>
      <c r="AK437" s="146"/>
      <c r="AL437" s="138">
        <f t="shared" si="205"/>
        <v>0</v>
      </c>
      <c r="AM437" s="160"/>
      <c r="AN437" s="146"/>
      <c r="AO437" s="146"/>
      <c r="AP437" s="146"/>
      <c r="AQ437" s="146"/>
      <c r="AR437" s="138">
        <f t="shared" si="206"/>
        <v>0</v>
      </c>
      <c r="AS437" s="205"/>
      <c r="AT437" s="146"/>
      <c r="AU437" s="146"/>
      <c r="AV437" s="146"/>
      <c r="AW437" s="146"/>
      <c r="AX437" s="138">
        <f t="shared" si="207"/>
        <v>0</v>
      </c>
      <c r="AY437" s="160"/>
      <c r="AZ437" s="146"/>
      <c r="BA437" s="146"/>
      <c r="BB437" s="146"/>
      <c r="BC437" s="146"/>
      <c r="BD437" s="138">
        <f t="shared" si="208"/>
        <v>0</v>
      </c>
      <c r="BE437" s="160"/>
      <c r="BF437" s="146"/>
      <c r="BG437" s="146"/>
      <c r="BH437" s="146"/>
      <c r="BI437" s="146"/>
      <c r="BJ437" s="138">
        <f t="shared" si="195"/>
        <v>0</v>
      </c>
      <c r="BK437" s="160"/>
      <c r="BL437" s="146"/>
      <c r="BM437" s="146"/>
      <c r="BN437" s="146"/>
      <c r="BO437" s="146"/>
      <c r="BP437" s="138">
        <f t="shared" si="209"/>
        <v>0</v>
      </c>
      <c r="BQ437" s="160"/>
      <c r="BR437" s="146"/>
      <c r="BS437" s="146"/>
      <c r="BT437" s="146"/>
      <c r="BU437" s="146"/>
      <c r="BV437" s="138">
        <f t="shared" si="196"/>
        <v>0</v>
      </c>
      <c r="BW437" s="160"/>
      <c r="BX437" s="146"/>
      <c r="BY437" s="146"/>
      <c r="BZ437" s="146"/>
      <c r="CA437" s="146"/>
      <c r="CB437" s="138">
        <f t="shared" si="210"/>
        <v>0</v>
      </c>
      <c r="CC437" s="160"/>
      <c r="CD437" s="146"/>
      <c r="CE437" s="146"/>
      <c r="CF437" s="146"/>
      <c r="CG437" s="146"/>
      <c r="CH437" s="138">
        <f t="shared" si="211"/>
        <v>0</v>
      </c>
      <c r="CI437" s="160"/>
      <c r="CJ437" s="146"/>
      <c r="CK437" s="146"/>
      <c r="CL437" s="146"/>
      <c r="CM437" s="146"/>
      <c r="CN437" s="138">
        <f t="shared" si="212"/>
        <v>0</v>
      </c>
      <c r="CO437" s="172"/>
      <c r="CP437" s="137"/>
      <c r="CQ437" s="137"/>
      <c r="CR437" s="137"/>
      <c r="CS437" s="137"/>
      <c r="CT437" s="138">
        <f t="shared" si="213"/>
        <v>0</v>
      </c>
      <c r="CU437" s="160"/>
      <c r="CV437" s="146"/>
      <c r="CW437" s="146"/>
      <c r="CX437" s="146"/>
      <c r="CY437" s="146"/>
      <c r="CZ437" s="138">
        <f t="shared" si="214"/>
        <v>0</v>
      </c>
      <c r="DA437" s="172">
        <f t="shared" si="215"/>
        <v>0</v>
      </c>
      <c r="DB437" s="137">
        <f t="shared" si="216"/>
        <v>0</v>
      </c>
      <c r="DC437" s="137">
        <f t="shared" si="217"/>
        <v>0</v>
      </c>
      <c r="DD437" s="137">
        <f t="shared" si="218"/>
        <v>0</v>
      </c>
      <c r="DE437" s="137">
        <f t="shared" si="219"/>
        <v>0</v>
      </c>
      <c r="DF437" s="173">
        <f t="shared" si="220"/>
        <v>0</v>
      </c>
      <c r="DG437" s="172">
        <f t="shared" si="221"/>
        <v>0</v>
      </c>
      <c r="DH437" s="137">
        <f t="shared" si="222"/>
        <v>0</v>
      </c>
      <c r="DI437" s="137">
        <f t="shared" si="223"/>
        <v>0</v>
      </c>
      <c r="DJ437" s="137">
        <f t="shared" si="224"/>
        <v>0</v>
      </c>
      <c r="DK437" s="137">
        <f t="shared" si="225"/>
        <v>0</v>
      </c>
      <c r="DL437" s="173">
        <f t="shared" si="199"/>
        <v>0</v>
      </c>
      <c r="DM437" s="140"/>
      <c r="DN437" s="220"/>
      <c r="DO437" s="220"/>
      <c r="DP437" s="220"/>
      <c r="DQ437" s="140"/>
      <c r="DR437" s="141"/>
      <c r="DS437" s="142"/>
      <c r="DT437" s="146">
        <f t="shared" si="226"/>
        <v>0</v>
      </c>
      <c r="DU437" s="142"/>
      <c r="DV437" s="144"/>
      <c r="DW437" s="145"/>
      <c r="DX437" s="142"/>
      <c r="DY437" s="144"/>
      <c r="EA437" s="172"/>
      <c r="EB437" s="137"/>
      <c r="EC437" s="137"/>
      <c r="ED437" s="512"/>
      <c r="EE437" s="513"/>
      <c r="EG437" s="495"/>
      <c r="EH437" s="76"/>
      <c r="EI437" s="466"/>
      <c r="EJ437" s="76"/>
      <c r="EK437" s="500"/>
      <c r="EL437" s="81"/>
      <c r="EM437" s="76"/>
      <c r="EN437" s="76"/>
      <c r="EO437" s="76"/>
      <c r="EP437" s="496"/>
      <c r="EQ437" s="81"/>
      <c r="ER437" s="76"/>
      <c r="ES437" s="76"/>
      <c r="ET437" s="76"/>
      <c r="EU437" s="496"/>
    </row>
    <row r="438" spans="1:151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98"/>
        <v>0</v>
      </c>
      <c r="O438" s="366"/>
      <c r="P438" s="174"/>
      <c r="Q438" s="174"/>
      <c r="R438" s="174"/>
      <c r="S438" s="174"/>
      <c r="T438" s="367">
        <f t="shared" si="204"/>
        <v>0</v>
      </c>
      <c r="U438" s="172"/>
      <c r="V438" s="137"/>
      <c r="W438" s="137"/>
      <c r="X438" s="137"/>
      <c r="Y438" s="137"/>
      <c r="Z438" s="138">
        <f t="shared" si="193"/>
        <v>0</v>
      </c>
      <c r="AA438" s="160"/>
      <c r="AB438" s="146"/>
      <c r="AC438" s="146"/>
      <c r="AD438" s="146"/>
      <c r="AE438" s="146"/>
      <c r="AF438" s="138">
        <f t="shared" si="194"/>
        <v>0</v>
      </c>
      <c r="AG438" s="160"/>
      <c r="AH438" s="146"/>
      <c r="AI438" s="146"/>
      <c r="AJ438" s="146"/>
      <c r="AK438" s="146"/>
      <c r="AL438" s="138">
        <f t="shared" si="205"/>
        <v>0</v>
      </c>
      <c r="AM438" s="160"/>
      <c r="AN438" s="146"/>
      <c r="AO438" s="146"/>
      <c r="AP438" s="146"/>
      <c r="AQ438" s="146"/>
      <c r="AR438" s="138">
        <f t="shared" si="206"/>
        <v>0</v>
      </c>
      <c r="AS438" s="205"/>
      <c r="AT438" s="146"/>
      <c r="AU438" s="146"/>
      <c r="AV438" s="146"/>
      <c r="AW438" s="146"/>
      <c r="AX438" s="138">
        <f t="shared" si="207"/>
        <v>0</v>
      </c>
      <c r="AY438" s="160"/>
      <c r="AZ438" s="146"/>
      <c r="BA438" s="146"/>
      <c r="BB438" s="146"/>
      <c r="BC438" s="146"/>
      <c r="BD438" s="138">
        <f t="shared" si="208"/>
        <v>0</v>
      </c>
      <c r="BE438" s="160"/>
      <c r="BF438" s="146"/>
      <c r="BG438" s="146"/>
      <c r="BH438" s="146"/>
      <c r="BI438" s="146"/>
      <c r="BJ438" s="138">
        <f t="shared" si="195"/>
        <v>0</v>
      </c>
      <c r="BK438" s="160"/>
      <c r="BL438" s="146"/>
      <c r="BM438" s="146"/>
      <c r="BN438" s="146"/>
      <c r="BO438" s="146"/>
      <c r="BP438" s="138">
        <f t="shared" si="209"/>
        <v>0</v>
      </c>
      <c r="BQ438" s="160"/>
      <c r="BR438" s="146"/>
      <c r="BS438" s="146"/>
      <c r="BT438" s="146"/>
      <c r="BU438" s="146"/>
      <c r="BV438" s="138">
        <f t="shared" si="196"/>
        <v>0</v>
      </c>
      <c r="BW438" s="160"/>
      <c r="BX438" s="146"/>
      <c r="BY438" s="146"/>
      <c r="BZ438" s="146"/>
      <c r="CA438" s="146"/>
      <c r="CB438" s="138">
        <f t="shared" si="210"/>
        <v>0</v>
      </c>
      <c r="CC438" s="160"/>
      <c r="CD438" s="146"/>
      <c r="CE438" s="146"/>
      <c r="CF438" s="146"/>
      <c r="CG438" s="146"/>
      <c r="CH438" s="138">
        <f t="shared" si="211"/>
        <v>0</v>
      </c>
      <c r="CI438" s="160"/>
      <c r="CJ438" s="146"/>
      <c r="CK438" s="146"/>
      <c r="CL438" s="146"/>
      <c r="CM438" s="146"/>
      <c r="CN438" s="138">
        <f t="shared" si="212"/>
        <v>0</v>
      </c>
      <c r="CO438" s="172"/>
      <c r="CP438" s="137"/>
      <c r="CQ438" s="137"/>
      <c r="CR438" s="137"/>
      <c r="CS438" s="137"/>
      <c r="CT438" s="138">
        <f t="shared" si="213"/>
        <v>0</v>
      </c>
      <c r="CU438" s="160"/>
      <c r="CV438" s="146"/>
      <c r="CW438" s="146"/>
      <c r="CX438" s="146"/>
      <c r="CY438" s="146"/>
      <c r="CZ438" s="138">
        <f t="shared" si="214"/>
        <v>0</v>
      </c>
      <c r="DA438" s="172">
        <f t="shared" si="215"/>
        <v>0</v>
      </c>
      <c r="DB438" s="137">
        <f t="shared" si="216"/>
        <v>0</v>
      </c>
      <c r="DC438" s="137">
        <f t="shared" si="217"/>
        <v>0</v>
      </c>
      <c r="DD438" s="137">
        <f t="shared" si="218"/>
        <v>0</v>
      </c>
      <c r="DE438" s="137">
        <f t="shared" si="219"/>
        <v>0</v>
      </c>
      <c r="DF438" s="173">
        <f t="shared" si="220"/>
        <v>0</v>
      </c>
      <c r="DG438" s="172">
        <f t="shared" si="221"/>
        <v>0</v>
      </c>
      <c r="DH438" s="137">
        <f t="shared" si="222"/>
        <v>0</v>
      </c>
      <c r="DI438" s="137">
        <f t="shared" si="223"/>
        <v>0</v>
      </c>
      <c r="DJ438" s="137">
        <f t="shared" si="224"/>
        <v>0</v>
      </c>
      <c r="DK438" s="137">
        <f t="shared" si="225"/>
        <v>0</v>
      </c>
      <c r="DL438" s="173">
        <f t="shared" si="199"/>
        <v>0</v>
      </c>
      <c r="DM438" s="140"/>
      <c r="DN438" s="220"/>
      <c r="DO438" s="220"/>
      <c r="DP438" s="220"/>
      <c r="DQ438" s="140"/>
      <c r="DR438" s="141"/>
      <c r="DS438" s="142"/>
      <c r="DT438" s="146">
        <f t="shared" si="226"/>
        <v>0</v>
      </c>
      <c r="DU438" s="142"/>
      <c r="DV438" s="144"/>
      <c r="DW438" s="145"/>
      <c r="DX438" s="142"/>
      <c r="DY438" s="144"/>
      <c r="EA438" s="172"/>
      <c r="EB438" s="137"/>
      <c r="EC438" s="137"/>
      <c r="ED438" s="512"/>
      <c r="EE438" s="513"/>
      <c r="EG438" s="495"/>
      <c r="EH438" s="76"/>
      <c r="EI438" s="466"/>
      <c r="EJ438" s="76"/>
      <c r="EK438" s="500"/>
      <c r="EL438" s="81"/>
      <c r="EM438" s="76"/>
      <c r="EN438" s="76"/>
      <c r="EO438" s="76"/>
      <c r="EP438" s="496"/>
      <c r="EQ438" s="81"/>
      <c r="ER438" s="76"/>
      <c r="ES438" s="76"/>
      <c r="ET438" s="76"/>
      <c r="EU438" s="496"/>
    </row>
    <row r="439" spans="1:151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98"/>
        <v>0</v>
      </c>
      <c r="O439" s="366"/>
      <c r="P439" s="174"/>
      <c r="Q439" s="174"/>
      <c r="R439" s="174"/>
      <c r="S439" s="174"/>
      <c r="T439" s="367">
        <f t="shared" si="204"/>
        <v>0</v>
      </c>
      <c r="U439" s="172"/>
      <c r="V439" s="137"/>
      <c r="W439" s="137"/>
      <c r="X439" s="137"/>
      <c r="Y439" s="137"/>
      <c r="Z439" s="138">
        <f t="shared" si="193"/>
        <v>0</v>
      </c>
      <c r="AA439" s="160"/>
      <c r="AB439" s="146"/>
      <c r="AC439" s="146"/>
      <c r="AD439" s="146"/>
      <c r="AE439" s="146"/>
      <c r="AF439" s="138">
        <f t="shared" si="194"/>
        <v>0</v>
      </c>
      <c r="AG439" s="160"/>
      <c r="AH439" s="146"/>
      <c r="AI439" s="146"/>
      <c r="AJ439" s="146"/>
      <c r="AK439" s="146"/>
      <c r="AL439" s="138">
        <f t="shared" si="205"/>
        <v>0</v>
      </c>
      <c r="AM439" s="160"/>
      <c r="AN439" s="146"/>
      <c r="AO439" s="146"/>
      <c r="AP439" s="146"/>
      <c r="AQ439" s="146"/>
      <c r="AR439" s="138">
        <f t="shared" si="206"/>
        <v>0</v>
      </c>
      <c r="AS439" s="205"/>
      <c r="AT439" s="146"/>
      <c r="AU439" s="146"/>
      <c r="AV439" s="146"/>
      <c r="AW439" s="146"/>
      <c r="AX439" s="138">
        <f t="shared" si="207"/>
        <v>0</v>
      </c>
      <c r="AY439" s="160"/>
      <c r="AZ439" s="146"/>
      <c r="BA439" s="146"/>
      <c r="BB439" s="146"/>
      <c r="BC439" s="146"/>
      <c r="BD439" s="138">
        <f t="shared" si="208"/>
        <v>0</v>
      </c>
      <c r="BE439" s="160"/>
      <c r="BF439" s="146"/>
      <c r="BG439" s="146"/>
      <c r="BH439" s="146"/>
      <c r="BI439" s="146"/>
      <c r="BJ439" s="138">
        <f t="shared" si="195"/>
        <v>0</v>
      </c>
      <c r="BK439" s="160"/>
      <c r="BL439" s="146"/>
      <c r="BM439" s="146"/>
      <c r="BN439" s="146"/>
      <c r="BO439" s="146"/>
      <c r="BP439" s="138">
        <f t="shared" si="209"/>
        <v>0</v>
      </c>
      <c r="BQ439" s="160"/>
      <c r="BR439" s="146"/>
      <c r="BS439" s="146"/>
      <c r="BT439" s="146"/>
      <c r="BU439" s="146"/>
      <c r="BV439" s="138">
        <f t="shared" si="196"/>
        <v>0</v>
      </c>
      <c r="BW439" s="160"/>
      <c r="BX439" s="146"/>
      <c r="BY439" s="146"/>
      <c r="BZ439" s="146"/>
      <c r="CA439" s="146"/>
      <c r="CB439" s="138">
        <f t="shared" si="210"/>
        <v>0</v>
      </c>
      <c r="CC439" s="160"/>
      <c r="CD439" s="146"/>
      <c r="CE439" s="146"/>
      <c r="CF439" s="146"/>
      <c r="CG439" s="146"/>
      <c r="CH439" s="138">
        <f t="shared" si="211"/>
        <v>0</v>
      </c>
      <c r="CI439" s="160"/>
      <c r="CJ439" s="146"/>
      <c r="CK439" s="146"/>
      <c r="CL439" s="146"/>
      <c r="CM439" s="146"/>
      <c r="CN439" s="138">
        <f t="shared" si="212"/>
        <v>0</v>
      </c>
      <c r="CO439" s="172"/>
      <c r="CP439" s="137"/>
      <c r="CQ439" s="137"/>
      <c r="CR439" s="137"/>
      <c r="CS439" s="137"/>
      <c r="CT439" s="138">
        <f t="shared" si="213"/>
        <v>0</v>
      </c>
      <c r="CU439" s="160"/>
      <c r="CV439" s="146"/>
      <c r="CW439" s="146"/>
      <c r="CX439" s="146"/>
      <c r="CY439" s="146"/>
      <c r="CZ439" s="138">
        <f t="shared" si="214"/>
        <v>0</v>
      </c>
      <c r="DA439" s="172">
        <f t="shared" si="215"/>
        <v>0</v>
      </c>
      <c r="DB439" s="137">
        <f t="shared" si="216"/>
        <v>0</v>
      </c>
      <c r="DC439" s="137">
        <f t="shared" si="217"/>
        <v>0</v>
      </c>
      <c r="DD439" s="137">
        <f t="shared" si="218"/>
        <v>0</v>
      </c>
      <c r="DE439" s="137">
        <f t="shared" si="219"/>
        <v>0</v>
      </c>
      <c r="DF439" s="173">
        <f t="shared" si="220"/>
        <v>0</v>
      </c>
      <c r="DG439" s="172">
        <f t="shared" si="221"/>
        <v>0</v>
      </c>
      <c r="DH439" s="137">
        <f t="shared" si="222"/>
        <v>0</v>
      </c>
      <c r="DI439" s="137">
        <f t="shared" si="223"/>
        <v>0</v>
      </c>
      <c r="DJ439" s="137">
        <f t="shared" si="224"/>
        <v>0</v>
      </c>
      <c r="DK439" s="137">
        <f t="shared" si="225"/>
        <v>0</v>
      </c>
      <c r="DL439" s="173">
        <f t="shared" si="199"/>
        <v>0</v>
      </c>
      <c r="DM439" s="140"/>
      <c r="DN439" s="220"/>
      <c r="DO439" s="220"/>
      <c r="DP439" s="220"/>
      <c r="DQ439" s="140"/>
      <c r="DR439" s="141"/>
      <c r="DS439" s="142"/>
      <c r="DT439" s="146">
        <f t="shared" si="226"/>
        <v>0</v>
      </c>
      <c r="DU439" s="142"/>
      <c r="DV439" s="144"/>
      <c r="DW439" s="145"/>
      <c r="DX439" s="142"/>
      <c r="DY439" s="144"/>
      <c r="EA439" s="172"/>
      <c r="EB439" s="137"/>
      <c r="EC439" s="137"/>
      <c r="ED439" s="512"/>
      <c r="EE439" s="513"/>
      <c r="EG439" s="495"/>
      <c r="EH439" s="76"/>
      <c r="EI439" s="466"/>
      <c r="EJ439" s="76"/>
      <c r="EK439" s="500"/>
      <c r="EL439" s="81"/>
      <c r="EM439" s="76"/>
      <c r="EN439" s="76"/>
      <c r="EO439" s="76"/>
      <c r="EP439" s="496"/>
      <c r="EQ439" s="81"/>
      <c r="ER439" s="76"/>
      <c r="ES439" s="76"/>
      <c r="ET439" s="76"/>
      <c r="EU439" s="496"/>
    </row>
    <row r="440" spans="1:151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98"/>
        <v>0</v>
      </c>
      <c r="O440" s="366"/>
      <c r="P440" s="174"/>
      <c r="Q440" s="174"/>
      <c r="R440" s="174"/>
      <c r="S440" s="174"/>
      <c r="T440" s="367">
        <f t="shared" si="204"/>
        <v>0</v>
      </c>
      <c r="U440" s="172"/>
      <c r="V440" s="137"/>
      <c r="W440" s="137"/>
      <c r="X440" s="137"/>
      <c r="Y440" s="137"/>
      <c r="Z440" s="138">
        <f t="shared" si="193"/>
        <v>0</v>
      </c>
      <c r="AA440" s="160"/>
      <c r="AB440" s="146"/>
      <c r="AC440" s="146"/>
      <c r="AD440" s="146"/>
      <c r="AE440" s="146"/>
      <c r="AF440" s="138">
        <f t="shared" si="194"/>
        <v>0</v>
      </c>
      <c r="AG440" s="160"/>
      <c r="AH440" s="146"/>
      <c r="AI440" s="146"/>
      <c r="AJ440" s="146"/>
      <c r="AK440" s="146"/>
      <c r="AL440" s="138">
        <f t="shared" si="205"/>
        <v>0</v>
      </c>
      <c r="AM440" s="160"/>
      <c r="AN440" s="146"/>
      <c r="AO440" s="146"/>
      <c r="AP440" s="146"/>
      <c r="AQ440" s="146"/>
      <c r="AR440" s="138">
        <f t="shared" si="206"/>
        <v>0</v>
      </c>
      <c r="AS440" s="205"/>
      <c r="AT440" s="146"/>
      <c r="AU440" s="146"/>
      <c r="AV440" s="146"/>
      <c r="AW440" s="146"/>
      <c r="AX440" s="138">
        <f t="shared" si="207"/>
        <v>0</v>
      </c>
      <c r="AY440" s="160"/>
      <c r="AZ440" s="146"/>
      <c r="BA440" s="146"/>
      <c r="BB440" s="146"/>
      <c r="BC440" s="146"/>
      <c r="BD440" s="138">
        <f t="shared" si="208"/>
        <v>0</v>
      </c>
      <c r="BE440" s="160"/>
      <c r="BF440" s="146"/>
      <c r="BG440" s="146"/>
      <c r="BH440" s="146"/>
      <c r="BI440" s="146"/>
      <c r="BJ440" s="138">
        <f t="shared" si="195"/>
        <v>0</v>
      </c>
      <c r="BK440" s="160"/>
      <c r="BL440" s="146"/>
      <c r="BM440" s="146"/>
      <c r="BN440" s="146"/>
      <c r="BO440" s="146"/>
      <c r="BP440" s="138">
        <f t="shared" si="209"/>
        <v>0</v>
      </c>
      <c r="BQ440" s="160"/>
      <c r="BR440" s="146"/>
      <c r="BS440" s="146"/>
      <c r="BT440" s="146"/>
      <c r="BU440" s="146"/>
      <c r="BV440" s="138">
        <f t="shared" si="196"/>
        <v>0</v>
      </c>
      <c r="BW440" s="160"/>
      <c r="BX440" s="146"/>
      <c r="BY440" s="146"/>
      <c r="BZ440" s="146"/>
      <c r="CA440" s="146"/>
      <c r="CB440" s="138">
        <f t="shared" si="210"/>
        <v>0</v>
      </c>
      <c r="CC440" s="160"/>
      <c r="CD440" s="146"/>
      <c r="CE440" s="146"/>
      <c r="CF440" s="146"/>
      <c r="CG440" s="146"/>
      <c r="CH440" s="138">
        <f t="shared" si="211"/>
        <v>0</v>
      </c>
      <c r="CI440" s="160"/>
      <c r="CJ440" s="146"/>
      <c r="CK440" s="146"/>
      <c r="CL440" s="146"/>
      <c r="CM440" s="146"/>
      <c r="CN440" s="138">
        <f t="shared" si="212"/>
        <v>0</v>
      </c>
      <c r="CO440" s="172"/>
      <c r="CP440" s="137"/>
      <c r="CQ440" s="137"/>
      <c r="CR440" s="137"/>
      <c r="CS440" s="137"/>
      <c r="CT440" s="138">
        <f t="shared" si="213"/>
        <v>0</v>
      </c>
      <c r="CU440" s="160"/>
      <c r="CV440" s="146"/>
      <c r="CW440" s="146"/>
      <c r="CX440" s="146"/>
      <c r="CY440" s="146"/>
      <c r="CZ440" s="138">
        <f t="shared" si="214"/>
        <v>0</v>
      </c>
      <c r="DA440" s="172">
        <f t="shared" si="215"/>
        <v>0</v>
      </c>
      <c r="DB440" s="137">
        <f t="shared" si="216"/>
        <v>0</v>
      </c>
      <c r="DC440" s="137">
        <f t="shared" si="217"/>
        <v>0</v>
      </c>
      <c r="DD440" s="137">
        <f t="shared" si="218"/>
        <v>0</v>
      </c>
      <c r="DE440" s="137">
        <f t="shared" si="219"/>
        <v>0</v>
      </c>
      <c r="DF440" s="173">
        <f t="shared" si="220"/>
        <v>0</v>
      </c>
      <c r="DG440" s="172">
        <f t="shared" si="221"/>
        <v>0</v>
      </c>
      <c r="DH440" s="137">
        <f t="shared" si="222"/>
        <v>0</v>
      </c>
      <c r="DI440" s="137">
        <f t="shared" si="223"/>
        <v>0</v>
      </c>
      <c r="DJ440" s="137">
        <f t="shared" si="224"/>
        <v>0</v>
      </c>
      <c r="DK440" s="137">
        <f t="shared" si="225"/>
        <v>0</v>
      </c>
      <c r="DL440" s="173">
        <f t="shared" si="199"/>
        <v>0</v>
      </c>
      <c r="DM440" s="140"/>
      <c r="DN440" s="220"/>
      <c r="DO440" s="220"/>
      <c r="DP440" s="220"/>
      <c r="DQ440" s="140"/>
      <c r="DR440" s="141"/>
      <c r="DS440" s="142"/>
      <c r="DT440" s="146">
        <f t="shared" si="226"/>
        <v>0</v>
      </c>
      <c r="DU440" s="142"/>
      <c r="DV440" s="144"/>
      <c r="DW440" s="145"/>
      <c r="DX440" s="142"/>
      <c r="DY440" s="144"/>
      <c r="EA440" s="172"/>
      <c r="EB440" s="137"/>
      <c r="EC440" s="137"/>
      <c r="ED440" s="512"/>
      <c r="EE440" s="513"/>
      <c r="EG440" s="495"/>
      <c r="EH440" s="76"/>
      <c r="EI440" s="466"/>
      <c r="EJ440" s="76"/>
      <c r="EK440" s="500"/>
      <c r="EL440" s="81"/>
      <c r="EM440" s="76"/>
      <c r="EN440" s="76"/>
      <c r="EO440" s="76"/>
      <c r="EP440" s="496"/>
      <c r="EQ440" s="81"/>
      <c r="ER440" s="76"/>
      <c r="ES440" s="76"/>
      <c r="ET440" s="76"/>
      <c r="EU440" s="496"/>
    </row>
    <row r="441" spans="1:151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98"/>
        <v>0</v>
      </c>
      <c r="O441" s="366"/>
      <c r="P441" s="174"/>
      <c r="Q441" s="174"/>
      <c r="R441" s="174"/>
      <c r="S441" s="174"/>
      <c r="T441" s="367">
        <f t="shared" si="204"/>
        <v>0</v>
      </c>
      <c r="U441" s="172"/>
      <c r="V441" s="137"/>
      <c r="W441" s="137"/>
      <c r="X441" s="137"/>
      <c r="Y441" s="137"/>
      <c r="Z441" s="138">
        <f t="shared" si="193"/>
        <v>0</v>
      </c>
      <c r="AA441" s="160"/>
      <c r="AB441" s="146"/>
      <c r="AC441" s="146"/>
      <c r="AD441" s="146"/>
      <c r="AE441" s="146"/>
      <c r="AF441" s="138">
        <f t="shared" si="194"/>
        <v>0</v>
      </c>
      <c r="AG441" s="160"/>
      <c r="AH441" s="146"/>
      <c r="AI441" s="146"/>
      <c r="AJ441" s="146"/>
      <c r="AK441" s="146"/>
      <c r="AL441" s="138">
        <f t="shared" si="205"/>
        <v>0</v>
      </c>
      <c r="AM441" s="160"/>
      <c r="AN441" s="146"/>
      <c r="AO441" s="146"/>
      <c r="AP441" s="146"/>
      <c r="AQ441" s="146"/>
      <c r="AR441" s="138">
        <f t="shared" si="206"/>
        <v>0</v>
      </c>
      <c r="AS441" s="205"/>
      <c r="AT441" s="146"/>
      <c r="AU441" s="146"/>
      <c r="AV441" s="146"/>
      <c r="AW441" s="146"/>
      <c r="AX441" s="138">
        <f t="shared" si="207"/>
        <v>0</v>
      </c>
      <c r="AY441" s="160"/>
      <c r="AZ441" s="146"/>
      <c r="BA441" s="146"/>
      <c r="BB441" s="146"/>
      <c r="BC441" s="146"/>
      <c r="BD441" s="138">
        <f t="shared" si="208"/>
        <v>0</v>
      </c>
      <c r="BE441" s="160"/>
      <c r="BF441" s="146"/>
      <c r="BG441" s="146"/>
      <c r="BH441" s="146"/>
      <c r="BI441" s="146"/>
      <c r="BJ441" s="138">
        <f t="shared" si="195"/>
        <v>0</v>
      </c>
      <c r="BK441" s="160"/>
      <c r="BL441" s="146"/>
      <c r="BM441" s="146"/>
      <c r="BN441" s="146"/>
      <c r="BO441" s="146"/>
      <c r="BP441" s="138">
        <f t="shared" si="209"/>
        <v>0</v>
      </c>
      <c r="BQ441" s="160"/>
      <c r="BR441" s="146"/>
      <c r="BS441" s="146"/>
      <c r="BT441" s="146"/>
      <c r="BU441" s="146"/>
      <c r="BV441" s="138">
        <f t="shared" si="196"/>
        <v>0</v>
      </c>
      <c r="BW441" s="160"/>
      <c r="BX441" s="146"/>
      <c r="BY441" s="146"/>
      <c r="BZ441" s="146"/>
      <c r="CA441" s="146"/>
      <c r="CB441" s="138">
        <f t="shared" si="210"/>
        <v>0</v>
      </c>
      <c r="CC441" s="160"/>
      <c r="CD441" s="146"/>
      <c r="CE441" s="146"/>
      <c r="CF441" s="146"/>
      <c r="CG441" s="146"/>
      <c r="CH441" s="138">
        <f t="shared" si="211"/>
        <v>0</v>
      </c>
      <c r="CI441" s="160"/>
      <c r="CJ441" s="146"/>
      <c r="CK441" s="146"/>
      <c r="CL441" s="146"/>
      <c r="CM441" s="146"/>
      <c r="CN441" s="138">
        <f t="shared" si="212"/>
        <v>0</v>
      </c>
      <c r="CO441" s="172"/>
      <c r="CP441" s="137"/>
      <c r="CQ441" s="137"/>
      <c r="CR441" s="137"/>
      <c r="CS441" s="137"/>
      <c r="CT441" s="138">
        <f t="shared" si="213"/>
        <v>0</v>
      </c>
      <c r="CU441" s="160"/>
      <c r="CV441" s="146"/>
      <c r="CW441" s="146"/>
      <c r="CX441" s="146"/>
      <c r="CY441" s="146"/>
      <c r="CZ441" s="138">
        <f t="shared" si="214"/>
        <v>0</v>
      </c>
      <c r="DA441" s="172">
        <f t="shared" si="215"/>
        <v>0</v>
      </c>
      <c r="DB441" s="137">
        <f t="shared" si="216"/>
        <v>0</v>
      </c>
      <c r="DC441" s="137">
        <f t="shared" si="217"/>
        <v>0</v>
      </c>
      <c r="DD441" s="137">
        <f t="shared" si="218"/>
        <v>0</v>
      </c>
      <c r="DE441" s="137">
        <f t="shared" si="219"/>
        <v>0</v>
      </c>
      <c r="DF441" s="173">
        <f t="shared" si="220"/>
        <v>0</v>
      </c>
      <c r="DG441" s="172">
        <f t="shared" si="221"/>
        <v>0</v>
      </c>
      <c r="DH441" s="137">
        <f t="shared" si="222"/>
        <v>0</v>
      </c>
      <c r="DI441" s="137">
        <f t="shared" si="223"/>
        <v>0</v>
      </c>
      <c r="DJ441" s="137">
        <f t="shared" si="224"/>
        <v>0</v>
      </c>
      <c r="DK441" s="137">
        <f t="shared" si="225"/>
        <v>0</v>
      </c>
      <c r="DL441" s="173">
        <f t="shared" si="199"/>
        <v>0</v>
      </c>
      <c r="DM441" s="140"/>
      <c r="DN441" s="220"/>
      <c r="DO441" s="220"/>
      <c r="DP441" s="220"/>
      <c r="DQ441" s="140"/>
      <c r="DR441" s="141"/>
      <c r="DS441" s="142"/>
      <c r="DT441" s="146">
        <f t="shared" si="226"/>
        <v>0</v>
      </c>
      <c r="DU441" s="142"/>
      <c r="DV441" s="144"/>
      <c r="DW441" s="145"/>
      <c r="DX441" s="142"/>
      <c r="DY441" s="144"/>
      <c r="EA441" s="172"/>
      <c r="EB441" s="137"/>
      <c r="EC441" s="137"/>
      <c r="ED441" s="512"/>
      <c r="EE441" s="513"/>
      <c r="EG441" s="495"/>
      <c r="EH441" s="76"/>
      <c r="EI441" s="466"/>
      <c r="EJ441" s="76"/>
      <c r="EK441" s="500"/>
      <c r="EL441" s="81"/>
      <c r="EM441" s="76"/>
      <c r="EN441" s="76"/>
      <c r="EO441" s="76"/>
      <c r="EP441" s="496"/>
      <c r="EQ441" s="81"/>
      <c r="ER441" s="76"/>
      <c r="ES441" s="76"/>
      <c r="ET441" s="76"/>
      <c r="EU441" s="496"/>
    </row>
    <row r="442" spans="1:151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98"/>
        <v>0</v>
      </c>
      <c r="O442" s="366"/>
      <c r="P442" s="174"/>
      <c r="Q442" s="174"/>
      <c r="R442" s="174"/>
      <c r="S442" s="174"/>
      <c r="T442" s="367">
        <f t="shared" si="204"/>
        <v>0</v>
      </c>
      <c r="U442" s="172"/>
      <c r="V442" s="137"/>
      <c r="W442" s="137"/>
      <c r="X442" s="137"/>
      <c r="Y442" s="137"/>
      <c r="Z442" s="138">
        <f t="shared" si="193"/>
        <v>0</v>
      </c>
      <c r="AA442" s="160"/>
      <c r="AB442" s="146"/>
      <c r="AC442" s="146"/>
      <c r="AD442" s="146"/>
      <c r="AE442" s="146"/>
      <c r="AF442" s="138">
        <f t="shared" si="194"/>
        <v>0</v>
      </c>
      <c r="AG442" s="160"/>
      <c r="AH442" s="146"/>
      <c r="AI442" s="146"/>
      <c r="AJ442" s="146"/>
      <c r="AK442" s="146"/>
      <c r="AL442" s="138">
        <f t="shared" si="205"/>
        <v>0</v>
      </c>
      <c r="AM442" s="160"/>
      <c r="AN442" s="146"/>
      <c r="AO442" s="146"/>
      <c r="AP442" s="146"/>
      <c r="AQ442" s="146"/>
      <c r="AR442" s="138">
        <f t="shared" si="206"/>
        <v>0</v>
      </c>
      <c r="AS442" s="205"/>
      <c r="AT442" s="146"/>
      <c r="AU442" s="146"/>
      <c r="AV442" s="146"/>
      <c r="AW442" s="146"/>
      <c r="AX442" s="138">
        <f t="shared" si="207"/>
        <v>0</v>
      </c>
      <c r="AY442" s="160"/>
      <c r="AZ442" s="146"/>
      <c r="BA442" s="146"/>
      <c r="BB442" s="146"/>
      <c r="BC442" s="146"/>
      <c r="BD442" s="138">
        <f t="shared" si="208"/>
        <v>0</v>
      </c>
      <c r="BE442" s="160"/>
      <c r="BF442" s="146"/>
      <c r="BG442" s="146"/>
      <c r="BH442" s="146"/>
      <c r="BI442" s="146"/>
      <c r="BJ442" s="138">
        <f t="shared" si="195"/>
        <v>0</v>
      </c>
      <c r="BK442" s="160"/>
      <c r="BL442" s="146"/>
      <c r="BM442" s="146"/>
      <c r="BN442" s="146"/>
      <c r="BO442" s="146"/>
      <c r="BP442" s="138">
        <f t="shared" si="209"/>
        <v>0</v>
      </c>
      <c r="BQ442" s="160"/>
      <c r="BR442" s="146"/>
      <c r="BS442" s="146"/>
      <c r="BT442" s="146"/>
      <c r="BU442" s="146"/>
      <c r="BV442" s="138">
        <f t="shared" si="196"/>
        <v>0</v>
      </c>
      <c r="BW442" s="160"/>
      <c r="BX442" s="146"/>
      <c r="BY442" s="146"/>
      <c r="BZ442" s="146"/>
      <c r="CA442" s="146"/>
      <c r="CB442" s="138">
        <f t="shared" si="210"/>
        <v>0</v>
      </c>
      <c r="CC442" s="160"/>
      <c r="CD442" s="146"/>
      <c r="CE442" s="146"/>
      <c r="CF442" s="146"/>
      <c r="CG442" s="146"/>
      <c r="CH442" s="138">
        <f t="shared" si="211"/>
        <v>0</v>
      </c>
      <c r="CI442" s="160"/>
      <c r="CJ442" s="146"/>
      <c r="CK442" s="146"/>
      <c r="CL442" s="146"/>
      <c r="CM442" s="146"/>
      <c r="CN442" s="138">
        <f t="shared" si="212"/>
        <v>0</v>
      </c>
      <c r="CO442" s="172"/>
      <c r="CP442" s="137"/>
      <c r="CQ442" s="137"/>
      <c r="CR442" s="137"/>
      <c r="CS442" s="137"/>
      <c r="CT442" s="138">
        <f t="shared" si="213"/>
        <v>0</v>
      </c>
      <c r="CU442" s="160"/>
      <c r="CV442" s="146"/>
      <c r="CW442" s="146"/>
      <c r="CX442" s="146"/>
      <c r="CY442" s="146"/>
      <c r="CZ442" s="138">
        <f t="shared" si="214"/>
        <v>0</v>
      </c>
      <c r="DA442" s="172">
        <f t="shared" si="215"/>
        <v>0</v>
      </c>
      <c r="DB442" s="137">
        <f t="shared" si="216"/>
        <v>0</v>
      </c>
      <c r="DC442" s="137">
        <f t="shared" si="217"/>
        <v>0</v>
      </c>
      <c r="DD442" s="137">
        <f t="shared" si="218"/>
        <v>0</v>
      </c>
      <c r="DE442" s="137">
        <f t="shared" si="219"/>
        <v>0</v>
      </c>
      <c r="DF442" s="173">
        <f t="shared" si="220"/>
        <v>0</v>
      </c>
      <c r="DG442" s="172">
        <f t="shared" si="221"/>
        <v>0</v>
      </c>
      <c r="DH442" s="137">
        <f t="shared" si="222"/>
        <v>0</v>
      </c>
      <c r="DI442" s="137">
        <f t="shared" si="223"/>
        <v>0</v>
      </c>
      <c r="DJ442" s="137">
        <f t="shared" si="224"/>
        <v>0</v>
      </c>
      <c r="DK442" s="137">
        <f t="shared" si="225"/>
        <v>0</v>
      </c>
      <c r="DL442" s="173">
        <f t="shared" si="199"/>
        <v>0</v>
      </c>
      <c r="DM442" s="140"/>
      <c r="DN442" s="220"/>
      <c r="DO442" s="220"/>
      <c r="DP442" s="220"/>
      <c r="DQ442" s="140"/>
      <c r="DR442" s="141"/>
      <c r="DS442" s="142"/>
      <c r="DT442" s="146">
        <f t="shared" si="226"/>
        <v>0</v>
      </c>
      <c r="DU442" s="142"/>
      <c r="DV442" s="144"/>
      <c r="DW442" s="145"/>
      <c r="DX442" s="142"/>
      <c r="DY442" s="144"/>
      <c r="EA442" s="172"/>
      <c r="EB442" s="137"/>
      <c r="EC442" s="137"/>
      <c r="ED442" s="512"/>
      <c r="EE442" s="513"/>
      <c r="EG442" s="495"/>
      <c r="EH442" s="76"/>
      <c r="EI442" s="466"/>
      <c r="EJ442" s="76"/>
      <c r="EK442" s="500"/>
      <c r="EL442" s="81"/>
      <c r="EM442" s="76"/>
      <c r="EN442" s="76"/>
      <c r="EO442" s="76"/>
      <c r="EP442" s="496"/>
      <c r="EQ442" s="81"/>
      <c r="ER442" s="76"/>
      <c r="ES442" s="76"/>
      <c r="ET442" s="76"/>
      <c r="EU442" s="496"/>
    </row>
    <row r="443" spans="1:151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98"/>
        <v>0</v>
      </c>
      <c r="O443" s="366"/>
      <c r="P443" s="174"/>
      <c r="Q443" s="174"/>
      <c r="R443" s="174"/>
      <c r="S443" s="174"/>
      <c r="T443" s="367">
        <f t="shared" si="204"/>
        <v>0</v>
      </c>
      <c r="U443" s="172"/>
      <c r="V443" s="137"/>
      <c r="W443" s="137"/>
      <c r="X443" s="137"/>
      <c r="Y443" s="137"/>
      <c r="Z443" s="138">
        <f t="shared" si="193"/>
        <v>0</v>
      </c>
      <c r="AA443" s="160"/>
      <c r="AB443" s="146"/>
      <c r="AC443" s="146"/>
      <c r="AD443" s="146"/>
      <c r="AE443" s="146"/>
      <c r="AF443" s="138">
        <f t="shared" si="194"/>
        <v>0</v>
      </c>
      <c r="AG443" s="160"/>
      <c r="AH443" s="146"/>
      <c r="AI443" s="146"/>
      <c r="AJ443" s="146"/>
      <c r="AK443" s="146"/>
      <c r="AL443" s="138">
        <f t="shared" si="205"/>
        <v>0</v>
      </c>
      <c r="AM443" s="160"/>
      <c r="AN443" s="146"/>
      <c r="AO443" s="146"/>
      <c r="AP443" s="146"/>
      <c r="AQ443" s="146"/>
      <c r="AR443" s="138">
        <f t="shared" si="206"/>
        <v>0</v>
      </c>
      <c r="AS443" s="205"/>
      <c r="AT443" s="146"/>
      <c r="AU443" s="146"/>
      <c r="AV443" s="146"/>
      <c r="AW443" s="146"/>
      <c r="AX443" s="138">
        <f t="shared" si="207"/>
        <v>0</v>
      </c>
      <c r="AY443" s="160"/>
      <c r="AZ443" s="146"/>
      <c r="BA443" s="146"/>
      <c r="BB443" s="146"/>
      <c r="BC443" s="146"/>
      <c r="BD443" s="138">
        <f t="shared" si="208"/>
        <v>0</v>
      </c>
      <c r="BE443" s="160"/>
      <c r="BF443" s="146"/>
      <c r="BG443" s="146"/>
      <c r="BH443" s="146"/>
      <c r="BI443" s="146"/>
      <c r="BJ443" s="138">
        <f t="shared" si="195"/>
        <v>0</v>
      </c>
      <c r="BK443" s="160"/>
      <c r="BL443" s="146"/>
      <c r="BM443" s="146"/>
      <c r="BN443" s="146"/>
      <c r="BO443" s="146"/>
      <c r="BP443" s="138">
        <f t="shared" si="209"/>
        <v>0</v>
      </c>
      <c r="BQ443" s="160"/>
      <c r="BR443" s="146"/>
      <c r="BS443" s="146"/>
      <c r="BT443" s="146"/>
      <c r="BU443" s="146"/>
      <c r="BV443" s="138">
        <f t="shared" si="196"/>
        <v>0</v>
      </c>
      <c r="BW443" s="160"/>
      <c r="BX443" s="146"/>
      <c r="BY443" s="146"/>
      <c r="BZ443" s="146"/>
      <c r="CA443" s="146"/>
      <c r="CB443" s="138">
        <f t="shared" si="210"/>
        <v>0</v>
      </c>
      <c r="CC443" s="160"/>
      <c r="CD443" s="146"/>
      <c r="CE443" s="146"/>
      <c r="CF443" s="146"/>
      <c r="CG443" s="146"/>
      <c r="CH443" s="138">
        <f t="shared" si="211"/>
        <v>0</v>
      </c>
      <c r="CI443" s="160"/>
      <c r="CJ443" s="146"/>
      <c r="CK443" s="146"/>
      <c r="CL443" s="146"/>
      <c r="CM443" s="146"/>
      <c r="CN443" s="138">
        <f t="shared" si="212"/>
        <v>0</v>
      </c>
      <c r="CO443" s="172"/>
      <c r="CP443" s="137"/>
      <c r="CQ443" s="137"/>
      <c r="CR443" s="137"/>
      <c r="CS443" s="137"/>
      <c r="CT443" s="138">
        <f t="shared" si="213"/>
        <v>0</v>
      </c>
      <c r="CU443" s="160"/>
      <c r="CV443" s="146"/>
      <c r="CW443" s="146"/>
      <c r="CX443" s="146"/>
      <c r="CY443" s="146"/>
      <c r="CZ443" s="138">
        <f t="shared" si="214"/>
        <v>0</v>
      </c>
      <c r="DA443" s="172">
        <f t="shared" si="215"/>
        <v>0</v>
      </c>
      <c r="DB443" s="137">
        <f t="shared" si="216"/>
        <v>0</v>
      </c>
      <c r="DC443" s="137">
        <f t="shared" si="217"/>
        <v>0</v>
      </c>
      <c r="DD443" s="137">
        <f t="shared" si="218"/>
        <v>0</v>
      </c>
      <c r="DE443" s="137">
        <f t="shared" si="219"/>
        <v>0</v>
      </c>
      <c r="DF443" s="173">
        <f t="shared" si="220"/>
        <v>0</v>
      </c>
      <c r="DG443" s="172">
        <f t="shared" si="221"/>
        <v>0</v>
      </c>
      <c r="DH443" s="137">
        <f t="shared" si="222"/>
        <v>0</v>
      </c>
      <c r="DI443" s="137">
        <f t="shared" si="223"/>
        <v>0</v>
      </c>
      <c r="DJ443" s="137">
        <f t="shared" si="224"/>
        <v>0</v>
      </c>
      <c r="DK443" s="137">
        <f t="shared" si="225"/>
        <v>0</v>
      </c>
      <c r="DL443" s="173">
        <f t="shared" si="199"/>
        <v>0</v>
      </c>
      <c r="DM443" s="140"/>
      <c r="DN443" s="220"/>
      <c r="DO443" s="220"/>
      <c r="DP443" s="220"/>
      <c r="DQ443" s="140"/>
      <c r="DR443" s="141"/>
      <c r="DS443" s="142"/>
      <c r="DT443" s="146">
        <f t="shared" si="226"/>
        <v>0</v>
      </c>
      <c r="DU443" s="142"/>
      <c r="DV443" s="144"/>
      <c r="DW443" s="145"/>
      <c r="DX443" s="142"/>
      <c r="DY443" s="144"/>
      <c r="EA443" s="172"/>
      <c r="EB443" s="137"/>
      <c r="EC443" s="137"/>
      <c r="ED443" s="512"/>
      <c r="EE443" s="513"/>
      <c r="EG443" s="495"/>
      <c r="EH443" s="76"/>
      <c r="EI443" s="466"/>
      <c r="EJ443" s="76"/>
      <c r="EK443" s="500"/>
      <c r="EL443" s="81"/>
      <c r="EM443" s="76"/>
      <c r="EN443" s="76"/>
      <c r="EO443" s="76"/>
      <c r="EP443" s="496"/>
      <c r="EQ443" s="81"/>
      <c r="ER443" s="76"/>
      <c r="ES443" s="76"/>
      <c r="ET443" s="76"/>
      <c r="EU443" s="496"/>
    </row>
    <row r="444" spans="1:151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98"/>
        <v>0</v>
      </c>
      <c r="O444" s="366"/>
      <c r="P444" s="174"/>
      <c r="Q444" s="174"/>
      <c r="R444" s="174"/>
      <c r="S444" s="174"/>
      <c r="T444" s="367">
        <f t="shared" si="204"/>
        <v>0</v>
      </c>
      <c r="U444" s="172"/>
      <c r="V444" s="137"/>
      <c r="W444" s="137"/>
      <c r="X444" s="137"/>
      <c r="Y444" s="137"/>
      <c r="Z444" s="138">
        <f t="shared" si="193"/>
        <v>0</v>
      </c>
      <c r="AA444" s="160"/>
      <c r="AB444" s="146"/>
      <c r="AC444" s="146"/>
      <c r="AD444" s="146"/>
      <c r="AE444" s="146"/>
      <c r="AF444" s="138">
        <f t="shared" si="194"/>
        <v>0</v>
      </c>
      <c r="AG444" s="160"/>
      <c r="AH444" s="146"/>
      <c r="AI444" s="146"/>
      <c r="AJ444" s="146"/>
      <c r="AK444" s="146"/>
      <c r="AL444" s="138">
        <f t="shared" si="205"/>
        <v>0</v>
      </c>
      <c r="AM444" s="160"/>
      <c r="AN444" s="146"/>
      <c r="AO444" s="146"/>
      <c r="AP444" s="146"/>
      <c r="AQ444" s="146"/>
      <c r="AR444" s="138">
        <f t="shared" si="206"/>
        <v>0</v>
      </c>
      <c r="AS444" s="205"/>
      <c r="AT444" s="146"/>
      <c r="AU444" s="146"/>
      <c r="AV444" s="146"/>
      <c r="AW444" s="146"/>
      <c r="AX444" s="138">
        <f t="shared" si="207"/>
        <v>0</v>
      </c>
      <c r="AY444" s="160"/>
      <c r="AZ444" s="146"/>
      <c r="BA444" s="146"/>
      <c r="BB444" s="146"/>
      <c r="BC444" s="146"/>
      <c r="BD444" s="138">
        <f t="shared" si="208"/>
        <v>0</v>
      </c>
      <c r="BE444" s="160"/>
      <c r="BF444" s="146"/>
      <c r="BG444" s="146"/>
      <c r="BH444" s="146"/>
      <c r="BI444" s="146"/>
      <c r="BJ444" s="138">
        <f t="shared" si="195"/>
        <v>0</v>
      </c>
      <c r="BK444" s="160"/>
      <c r="BL444" s="146"/>
      <c r="BM444" s="146"/>
      <c r="BN444" s="146"/>
      <c r="BO444" s="146"/>
      <c r="BP444" s="138">
        <f t="shared" si="209"/>
        <v>0</v>
      </c>
      <c r="BQ444" s="160"/>
      <c r="BR444" s="146"/>
      <c r="BS444" s="146"/>
      <c r="BT444" s="146"/>
      <c r="BU444" s="146"/>
      <c r="BV444" s="138">
        <f t="shared" si="196"/>
        <v>0</v>
      </c>
      <c r="BW444" s="160"/>
      <c r="BX444" s="146"/>
      <c r="BY444" s="146"/>
      <c r="BZ444" s="146"/>
      <c r="CA444" s="146"/>
      <c r="CB444" s="138">
        <f t="shared" si="210"/>
        <v>0</v>
      </c>
      <c r="CC444" s="160"/>
      <c r="CD444" s="146"/>
      <c r="CE444" s="146"/>
      <c r="CF444" s="146"/>
      <c r="CG444" s="146"/>
      <c r="CH444" s="138">
        <f t="shared" si="211"/>
        <v>0</v>
      </c>
      <c r="CI444" s="160"/>
      <c r="CJ444" s="146"/>
      <c r="CK444" s="146"/>
      <c r="CL444" s="146"/>
      <c r="CM444" s="146"/>
      <c r="CN444" s="138">
        <f t="shared" si="212"/>
        <v>0</v>
      </c>
      <c r="CO444" s="172"/>
      <c r="CP444" s="137"/>
      <c r="CQ444" s="137"/>
      <c r="CR444" s="137"/>
      <c r="CS444" s="137"/>
      <c r="CT444" s="138">
        <f t="shared" si="213"/>
        <v>0</v>
      </c>
      <c r="CU444" s="160"/>
      <c r="CV444" s="146"/>
      <c r="CW444" s="146"/>
      <c r="CX444" s="146"/>
      <c r="CY444" s="146"/>
      <c r="CZ444" s="138">
        <f t="shared" si="214"/>
        <v>0</v>
      </c>
      <c r="DA444" s="172">
        <f t="shared" si="215"/>
        <v>0</v>
      </c>
      <c r="DB444" s="137">
        <f t="shared" si="216"/>
        <v>0</v>
      </c>
      <c r="DC444" s="137">
        <f t="shared" si="217"/>
        <v>0</v>
      </c>
      <c r="DD444" s="137">
        <f t="shared" si="218"/>
        <v>0</v>
      </c>
      <c r="DE444" s="137">
        <f t="shared" si="219"/>
        <v>0</v>
      </c>
      <c r="DF444" s="173">
        <f t="shared" si="220"/>
        <v>0</v>
      </c>
      <c r="DG444" s="172">
        <f t="shared" si="221"/>
        <v>0</v>
      </c>
      <c r="DH444" s="137">
        <f t="shared" si="222"/>
        <v>0</v>
      </c>
      <c r="DI444" s="137">
        <f t="shared" si="223"/>
        <v>0</v>
      </c>
      <c r="DJ444" s="137">
        <f t="shared" si="224"/>
        <v>0</v>
      </c>
      <c r="DK444" s="137">
        <f t="shared" si="225"/>
        <v>0</v>
      </c>
      <c r="DL444" s="173">
        <f t="shared" si="199"/>
        <v>0</v>
      </c>
      <c r="DM444" s="140"/>
      <c r="DN444" s="220"/>
      <c r="DO444" s="220"/>
      <c r="DP444" s="220"/>
      <c r="DQ444" s="140"/>
      <c r="DR444" s="141"/>
      <c r="DS444" s="142"/>
      <c r="DT444" s="146">
        <f t="shared" si="226"/>
        <v>0</v>
      </c>
      <c r="DU444" s="142"/>
      <c r="DV444" s="144"/>
      <c r="DW444" s="145"/>
      <c r="DX444" s="142"/>
      <c r="DY444" s="144"/>
      <c r="EA444" s="172"/>
      <c r="EB444" s="137"/>
      <c r="EC444" s="137"/>
      <c r="ED444" s="512"/>
      <c r="EE444" s="513"/>
      <c r="EG444" s="495"/>
      <c r="EH444" s="76"/>
      <c r="EI444" s="466"/>
      <c r="EJ444" s="76"/>
      <c r="EK444" s="500"/>
      <c r="EL444" s="81"/>
      <c r="EM444" s="76"/>
      <c r="EN444" s="76"/>
      <c r="EO444" s="76"/>
      <c r="EP444" s="496"/>
      <c r="EQ444" s="81"/>
      <c r="ER444" s="76"/>
      <c r="ES444" s="76"/>
      <c r="ET444" s="76"/>
      <c r="EU444" s="496"/>
    </row>
    <row r="445" spans="1:151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98"/>
        <v>0</v>
      </c>
      <c r="O445" s="366"/>
      <c r="P445" s="174"/>
      <c r="Q445" s="174"/>
      <c r="R445" s="174"/>
      <c r="S445" s="174"/>
      <c r="T445" s="367">
        <f t="shared" si="204"/>
        <v>0</v>
      </c>
      <c r="U445" s="172"/>
      <c r="V445" s="137"/>
      <c r="W445" s="137"/>
      <c r="X445" s="137"/>
      <c r="Y445" s="137"/>
      <c r="Z445" s="138">
        <f t="shared" si="193"/>
        <v>0</v>
      </c>
      <c r="AA445" s="160"/>
      <c r="AB445" s="146"/>
      <c r="AC445" s="146"/>
      <c r="AD445" s="146"/>
      <c r="AE445" s="146"/>
      <c r="AF445" s="138">
        <f t="shared" si="194"/>
        <v>0</v>
      </c>
      <c r="AG445" s="160"/>
      <c r="AH445" s="146"/>
      <c r="AI445" s="146"/>
      <c r="AJ445" s="146"/>
      <c r="AK445" s="146"/>
      <c r="AL445" s="138">
        <f t="shared" si="205"/>
        <v>0</v>
      </c>
      <c r="AM445" s="160"/>
      <c r="AN445" s="146"/>
      <c r="AO445" s="146"/>
      <c r="AP445" s="146"/>
      <c r="AQ445" s="146"/>
      <c r="AR445" s="138">
        <f t="shared" si="206"/>
        <v>0</v>
      </c>
      <c r="AS445" s="205"/>
      <c r="AT445" s="146"/>
      <c r="AU445" s="146"/>
      <c r="AV445" s="146"/>
      <c r="AW445" s="146"/>
      <c r="AX445" s="138">
        <f t="shared" si="207"/>
        <v>0</v>
      </c>
      <c r="AY445" s="160"/>
      <c r="AZ445" s="146"/>
      <c r="BA445" s="146"/>
      <c r="BB445" s="146"/>
      <c r="BC445" s="146"/>
      <c r="BD445" s="138">
        <f t="shared" si="208"/>
        <v>0</v>
      </c>
      <c r="BE445" s="160"/>
      <c r="BF445" s="146"/>
      <c r="BG445" s="146"/>
      <c r="BH445" s="146"/>
      <c r="BI445" s="146"/>
      <c r="BJ445" s="138">
        <f t="shared" si="195"/>
        <v>0</v>
      </c>
      <c r="BK445" s="160"/>
      <c r="BL445" s="146"/>
      <c r="BM445" s="146"/>
      <c r="BN445" s="146"/>
      <c r="BO445" s="146"/>
      <c r="BP445" s="138">
        <f t="shared" si="209"/>
        <v>0</v>
      </c>
      <c r="BQ445" s="160"/>
      <c r="BR445" s="146"/>
      <c r="BS445" s="146"/>
      <c r="BT445" s="146"/>
      <c r="BU445" s="146"/>
      <c r="BV445" s="138">
        <f t="shared" si="196"/>
        <v>0</v>
      </c>
      <c r="BW445" s="160"/>
      <c r="BX445" s="146"/>
      <c r="BY445" s="146"/>
      <c r="BZ445" s="146"/>
      <c r="CA445" s="146"/>
      <c r="CB445" s="138">
        <f t="shared" si="210"/>
        <v>0</v>
      </c>
      <c r="CC445" s="160"/>
      <c r="CD445" s="146"/>
      <c r="CE445" s="146"/>
      <c r="CF445" s="146"/>
      <c r="CG445" s="146"/>
      <c r="CH445" s="138">
        <f t="shared" si="211"/>
        <v>0</v>
      </c>
      <c r="CI445" s="160"/>
      <c r="CJ445" s="146"/>
      <c r="CK445" s="146"/>
      <c r="CL445" s="146"/>
      <c r="CM445" s="146"/>
      <c r="CN445" s="138">
        <f t="shared" si="212"/>
        <v>0</v>
      </c>
      <c r="CO445" s="172"/>
      <c r="CP445" s="137"/>
      <c r="CQ445" s="137"/>
      <c r="CR445" s="137"/>
      <c r="CS445" s="137"/>
      <c r="CT445" s="138">
        <f t="shared" si="213"/>
        <v>0</v>
      </c>
      <c r="CU445" s="160"/>
      <c r="CV445" s="146"/>
      <c r="CW445" s="146"/>
      <c r="CX445" s="146"/>
      <c r="CY445" s="146"/>
      <c r="CZ445" s="138">
        <f t="shared" si="214"/>
        <v>0</v>
      </c>
      <c r="DA445" s="172">
        <f t="shared" si="215"/>
        <v>0</v>
      </c>
      <c r="DB445" s="137">
        <f t="shared" si="216"/>
        <v>0</v>
      </c>
      <c r="DC445" s="137">
        <f t="shared" si="217"/>
        <v>0</v>
      </c>
      <c r="DD445" s="137">
        <f t="shared" si="218"/>
        <v>0</v>
      </c>
      <c r="DE445" s="137">
        <f t="shared" si="219"/>
        <v>0</v>
      </c>
      <c r="DF445" s="173">
        <f t="shared" si="220"/>
        <v>0</v>
      </c>
      <c r="DG445" s="172">
        <f t="shared" si="221"/>
        <v>0</v>
      </c>
      <c r="DH445" s="137">
        <f t="shared" si="222"/>
        <v>0</v>
      </c>
      <c r="DI445" s="137">
        <f t="shared" si="223"/>
        <v>0</v>
      </c>
      <c r="DJ445" s="137">
        <f t="shared" si="224"/>
        <v>0</v>
      </c>
      <c r="DK445" s="137">
        <f t="shared" si="225"/>
        <v>0</v>
      </c>
      <c r="DL445" s="173">
        <f t="shared" si="199"/>
        <v>0</v>
      </c>
      <c r="DM445" s="140"/>
      <c r="DN445" s="220"/>
      <c r="DO445" s="220"/>
      <c r="DP445" s="220"/>
      <c r="DQ445" s="140"/>
      <c r="DR445" s="141"/>
      <c r="DS445" s="142"/>
      <c r="DT445" s="146">
        <f t="shared" si="226"/>
        <v>0</v>
      </c>
      <c r="DU445" s="142"/>
      <c r="DV445" s="144"/>
      <c r="DW445" s="145"/>
      <c r="DX445" s="142"/>
      <c r="DY445" s="144"/>
      <c r="EA445" s="172"/>
      <c r="EB445" s="137"/>
      <c r="EC445" s="137"/>
      <c r="ED445" s="512"/>
      <c r="EE445" s="513"/>
      <c r="EG445" s="495"/>
      <c r="EH445" s="76"/>
      <c r="EI445" s="466"/>
      <c r="EJ445" s="76"/>
      <c r="EK445" s="500"/>
      <c r="EL445" s="81"/>
      <c r="EM445" s="76"/>
      <c r="EN445" s="76"/>
      <c r="EO445" s="76"/>
      <c r="EP445" s="496"/>
      <c r="EQ445" s="81"/>
      <c r="ER445" s="76"/>
      <c r="ES445" s="76"/>
      <c r="ET445" s="76"/>
      <c r="EU445" s="496"/>
    </row>
    <row r="446" spans="1:151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98"/>
        <v>0</v>
      </c>
      <c r="O446" s="366"/>
      <c r="P446" s="174"/>
      <c r="Q446" s="174"/>
      <c r="R446" s="174"/>
      <c r="S446" s="174"/>
      <c r="T446" s="367">
        <f t="shared" si="204"/>
        <v>0</v>
      </c>
      <c r="U446" s="172"/>
      <c r="V446" s="137"/>
      <c r="W446" s="137"/>
      <c r="X446" s="137"/>
      <c r="Y446" s="137"/>
      <c r="Z446" s="138">
        <f t="shared" si="193"/>
        <v>0</v>
      </c>
      <c r="AA446" s="160"/>
      <c r="AB446" s="146"/>
      <c r="AC446" s="146"/>
      <c r="AD446" s="146"/>
      <c r="AE446" s="146"/>
      <c r="AF446" s="138">
        <f t="shared" si="194"/>
        <v>0</v>
      </c>
      <c r="AG446" s="160"/>
      <c r="AH446" s="146"/>
      <c r="AI446" s="146"/>
      <c r="AJ446" s="146"/>
      <c r="AK446" s="146"/>
      <c r="AL446" s="138">
        <f t="shared" si="205"/>
        <v>0</v>
      </c>
      <c r="AM446" s="205"/>
      <c r="AN446" s="146"/>
      <c r="AO446" s="146"/>
      <c r="AP446" s="146"/>
      <c r="AQ446" s="146"/>
      <c r="AR446" s="138">
        <f t="shared" si="206"/>
        <v>0</v>
      </c>
      <c r="AS446" s="205"/>
      <c r="AT446" s="146"/>
      <c r="AU446" s="146"/>
      <c r="AV446" s="146"/>
      <c r="AW446" s="146"/>
      <c r="AX446" s="138">
        <f t="shared" si="207"/>
        <v>0</v>
      </c>
      <c r="AY446" s="160"/>
      <c r="AZ446" s="146"/>
      <c r="BA446" s="146"/>
      <c r="BB446" s="146"/>
      <c r="BC446" s="146"/>
      <c r="BD446" s="138">
        <f t="shared" si="208"/>
        <v>0</v>
      </c>
      <c r="BE446" s="160"/>
      <c r="BF446" s="146"/>
      <c r="BG446" s="146"/>
      <c r="BH446" s="146"/>
      <c r="BI446" s="146"/>
      <c r="BJ446" s="138">
        <f t="shared" si="195"/>
        <v>0</v>
      </c>
      <c r="BK446" s="160"/>
      <c r="BL446" s="146"/>
      <c r="BM446" s="146"/>
      <c r="BN446" s="146"/>
      <c r="BO446" s="146"/>
      <c r="BP446" s="138">
        <f t="shared" si="209"/>
        <v>0</v>
      </c>
      <c r="BQ446" s="160"/>
      <c r="BR446" s="146"/>
      <c r="BS446" s="146"/>
      <c r="BT446" s="146"/>
      <c r="BU446" s="146"/>
      <c r="BV446" s="138">
        <f t="shared" si="196"/>
        <v>0</v>
      </c>
      <c r="BW446" s="160"/>
      <c r="BX446" s="146"/>
      <c r="BY446" s="146"/>
      <c r="BZ446" s="146"/>
      <c r="CA446" s="146"/>
      <c r="CB446" s="138">
        <f t="shared" si="210"/>
        <v>0</v>
      </c>
      <c r="CC446" s="160"/>
      <c r="CD446" s="146"/>
      <c r="CE446" s="146"/>
      <c r="CF446" s="146"/>
      <c r="CG446" s="146"/>
      <c r="CH446" s="138">
        <f t="shared" si="211"/>
        <v>0</v>
      </c>
      <c r="CI446" s="160"/>
      <c r="CJ446" s="146"/>
      <c r="CK446" s="146"/>
      <c r="CL446" s="146"/>
      <c r="CM446" s="146"/>
      <c r="CN446" s="138">
        <f t="shared" si="212"/>
        <v>0</v>
      </c>
      <c r="CO446" s="172"/>
      <c r="CP446" s="137"/>
      <c r="CQ446" s="137"/>
      <c r="CR446" s="137"/>
      <c r="CS446" s="137"/>
      <c r="CT446" s="138">
        <f t="shared" si="213"/>
        <v>0</v>
      </c>
      <c r="CU446" s="160"/>
      <c r="CV446" s="146"/>
      <c r="CW446" s="146"/>
      <c r="CX446" s="146"/>
      <c r="CY446" s="146"/>
      <c r="CZ446" s="138">
        <f t="shared" si="214"/>
        <v>0</v>
      </c>
      <c r="DA446" s="172">
        <f t="shared" si="215"/>
        <v>0</v>
      </c>
      <c r="DB446" s="137">
        <f t="shared" si="216"/>
        <v>0</v>
      </c>
      <c r="DC446" s="137">
        <f t="shared" si="217"/>
        <v>0</v>
      </c>
      <c r="DD446" s="137">
        <f t="shared" si="218"/>
        <v>0</v>
      </c>
      <c r="DE446" s="137">
        <f t="shared" si="219"/>
        <v>0</v>
      </c>
      <c r="DF446" s="173">
        <f>SUM(DA446:DE446)</f>
        <v>0</v>
      </c>
      <c r="DG446" s="172">
        <f t="shared" si="221"/>
        <v>0</v>
      </c>
      <c r="DH446" s="137">
        <f t="shared" si="222"/>
        <v>0</v>
      </c>
      <c r="DI446" s="137">
        <f t="shared" si="223"/>
        <v>0</v>
      </c>
      <c r="DJ446" s="137">
        <f t="shared" si="224"/>
        <v>0</v>
      </c>
      <c r="DK446" s="137">
        <f t="shared" si="225"/>
        <v>0</v>
      </c>
      <c r="DL446" s="173">
        <f t="shared" si="199"/>
        <v>0</v>
      </c>
      <c r="DM446" s="140"/>
      <c r="DN446" s="220"/>
      <c r="DO446" s="220"/>
      <c r="DP446" s="220"/>
      <c r="DQ446" s="140"/>
      <c r="DR446" s="141"/>
      <c r="DS446" s="142"/>
      <c r="DT446" s="146">
        <f t="shared" si="226"/>
        <v>0</v>
      </c>
      <c r="DU446" s="142"/>
      <c r="DV446" s="144"/>
      <c r="DW446" s="145"/>
      <c r="DX446" s="142"/>
      <c r="DY446" s="144"/>
      <c r="EA446" s="172"/>
      <c r="EB446" s="137"/>
      <c r="EC446" s="137"/>
      <c r="ED446" s="512"/>
      <c r="EE446" s="513"/>
      <c r="EG446" s="495"/>
      <c r="EH446" s="76"/>
      <c r="EI446" s="466"/>
      <c r="EJ446" s="76"/>
      <c r="EK446" s="500"/>
      <c r="EL446" s="81"/>
      <c r="EM446" s="76"/>
      <c r="EN446" s="76"/>
      <c r="EO446" s="76"/>
      <c r="EP446" s="496"/>
      <c r="EQ446" s="81"/>
      <c r="ER446" s="76"/>
      <c r="ES446" s="76"/>
      <c r="ET446" s="76"/>
      <c r="EU446" s="496"/>
    </row>
    <row r="447" spans="1:151" s="517" customFormat="1">
      <c r="A447" s="229" t="s">
        <v>2543</v>
      </c>
      <c r="B447" s="184"/>
      <c r="C447" s="184"/>
      <c r="D447" s="184"/>
      <c r="E447" s="184"/>
      <c r="F447" s="184"/>
      <c r="G447" s="184"/>
      <c r="H447" s="230"/>
      <c r="I447" s="185">
        <f t="shared" ref="I447:AF447" si="227">SUM(I413:I446)</f>
        <v>0</v>
      </c>
      <c r="J447" s="185">
        <f t="shared" si="227"/>
        <v>0</v>
      </c>
      <c r="K447" s="185">
        <f t="shared" si="227"/>
        <v>0</v>
      </c>
      <c r="L447" s="185">
        <f t="shared" si="227"/>
        <v>0</v>
      </c>
      <c r="M447" s="185">
        <f t="shared" si="227"/>
        <v>0</v>
      </c>
      <c r="N447" s="185">
        <f t="shared" si="227"/>
        <v>0</v>
      </c>
      <c r="O447" s="185">
        <f t="shared" si="227"/>
        <v>0</v>
      </c>
      <c r="P447" s="185">
        <f t="shared" si="227"/>
        <v>0</v>
      </c>
      <c r="Q447" s="185">
        <f t="shared" si="227"/>
        <v>0</v>
      </c>
      <c r="R447" s="185">
        <f t="shared" si="227"/>
        <v>0</v>
      </c>
      <c r="S447" s="185">
        <f t="shared" si="227"/>
        <v>0</v>
      </c>
      <c r="T447" s="185">
        <f t="shared" si="227"/>
        <v>0</v>
      </c>
      <c r="U447" s="185">
        <f t="shared" si="227"/>
        <v>0</v>
      </c>
      <c r="V447" s="185">
        <f t="shared" si="227"/>
        <v>0</v>
      </c>
      <c r="W447" s="185">
        <f t="shared" si="227"/>
        <v>0</v>
      </c>
      <c r="X447" s="185">
        <f t="shared" si="227"/>
        <v>0</v>
      </c>
      <c r="Y447" s="185">
        <f t="shared" si="227"/>
        <v>0</v>
      </c>
      <c r="Z447" s="185">
        <f t="shared" si="227"/>
        <v>0</v>
      </c>
      <c r="AA447" s="185">
        <f t="shared" si="227"/>
        <v>0</v>
      </c>
      <c r="AB447" s="186">
        <f t="shared" si="227"/>
        <v>0</v>
      </c>
      <c r="AC447" s="186">
        <f t="shared" si="227"/>
        <v>0</v>
      </c>
      <c r="AD447" s="186">
        <f t="shared" si="227"/>
        <v>0</v>
      </c>
      <c r="AE447" s="186">
        <f t="shared" si="227"/>
        <v>0</v>
      </c>
      <c r="AF447" s="187">
        <f t="shared" si="227"/>
        <v>0</v>
      </c>
      <c r="AG447" s="185">
        <f t="shared" ref="AG447:BX447" si="228">SUM(AG413:AG446)</f>
        <v>0</v>
      </c>
      <c r="AH447" s="185">
        <f t="shared" si="228"/>
        <v>0</v>
      </c>
      <c r="AI447" s="185">
        <f t="shared" si="228"/>
        <v>0</v>
      </c>
      <c r="AJ447" s="185">
        <f t="shared" si="228"/>
        <v>0</v>
      </c>
      <c r="AK447" s="185">
        <f t="shared" si="228"/>
        <v>0</v>
      </c>
      <c r="AL447" s="221">
        <f t="shared" si="228"/>
        <v>0</v>
      </c>
      <c r="AM447" s="191">
        <f t="shared" si="228"/>
        <v>0</v>
      </c>
      <c r="AN447" s="185">
        <f t="shared" si="228"/>
        <v>0</v>
      </c>
      <c r="AO447" s="185">
        <f t="shared" si="228"/>
        <v>0</v>
      </c>
      <c r="AP447" s="185">
        <f t="shared" si="228"/>
        <v>0</v>
      </c>
      <c r="AQ447" s="185">
        <f t="shared" si="228"/>
        <v>0</v>
      </c>
      <c r="AR447" s="185">
        <f t="shared" si="228"/>
        <v>0</v>
      </c>
      <c r="AS447" s="185">
        <f t="shared" si="228"/>
        <v>0</v>
      </c>
      <c r="AT447" s="185">
        <f t="shared" si="228"/>
        <v>0</v>
      </c>
      <c r="AU447" s="185">
        <f t="shared" si="228"/>
        <v>0</v>
      </c>
      <c r="AV447" s="185">
        <f t="shared" si="228"/>
        <v>0</v>
      </c>
      <c r="AW447" s="185">
        <f t="shared" si="228"/>
        <v>0</v>
      </c>
      <c r="AX447" s="185">
        <f t="shared" si="228"/>
        <v>0</v>
      </c>
      <c r="AY447" s="185">
        <f t="shared" si="228"/>
        <v>0</v>
      </c>
      <c r="AZ447" s="185">
        <f t="shared" si="228"/>
        <v>0</v>
      </c>
      <c r="BA447" s="185">
        <f t="shared" si="228"/>
        <v>0</v>
      </c>
      <c r="BB447" s="185">
        <f t="shared" si="228"/>
        <v>0</v>
      </c>
      <c r="BC447" s="185">
        <f t="shared" si="228"/>
        <v>0</v>
      </c>
      <c r="BD447" s="185">
        <f t="shared" si="228"/>
        <v>0</v>
      </c>
      <c r="BE447" s="185">
        <f t="shared" si="228"/>
        <v>0</v>
      </c>
      <c r="BF447" s="185">
        <f t="shared" si="228"/>
        <v>0</v>
      </c>
      <c r="BG447" s="185">
        <f t="shared" si="228"/>
        <v>0</v>
      </c>
      <c r="BH447" s="185">
        <f t="shared" si="228"/>
        <v>0</v>
      </c>
      <c r="BI447" s="185">
        <f t="shared" si="228"/>
        <v>0</v>
      </c>
      <c r="BJ447" s="185">
        <f t="shared" si="228"/>
        <v>0</v>
      </c>
      <c r="BK447" s="185">
        <f t="shared" si="228"/>
        <v>0</v>
      </c>
      <c r="BL447" s="185">
        <f t="shared" si="228"/>
        <v>0</v>
      </c>
      <c r="BM447" s="185">
        <f t="shared" si="228"/>
        <v>0</v>
      </c>
      <c r="BN447" s="185">
        <f t="shared" si="228"/>
        <v>0</v>
      </c>
      <c r="BO447" s="185">
        <f t="shared" si="228"/>
        <v>0</v>
      </c>
      <c r="BP447" s="185">
        <f t="shared" si="228"/>
        <v>0</v>
      </c>
      <c r="BQ447" s="185">
        <f t="shared" si="228"/>
        <v>0</v>
      </c>
      <c r="BR447" s="185">
        <f t="shared" si="228"/>
        <v>0</v>
      </c>
      <c r="BS447" s="185">
        <f t="shared" si="228"/>
        <v>0</v>
      </c>
      <c r="BT447" s="185">
        <f t="shared" si="228"/>
        <v>0</v>
      </c>
      <c r="BU447" s="185">
        <f t="shared" si="228"/>
        <v>0</v>
      </c>
      <c r="BV447" s="185">
        <f t="shared" si="228"/>
        <v>0</v>
      </c>
      <c r="BW447" s="185">
        <f t="shared" si="228"/>
        <v>0</v>
      </c>
      <c r="BX447" s="185">
        <f t="shared" si="228"/>
        <v>0</v>
      </c>
      <c r="BY447" s="185">
        <f t="shared" ref="BY447:CZ447" si="229">SUM(BY413:BY446)</f>
        <v>0</v>
      </c>
      <c r="BZ447" s="185">
        <f t="shared" si="229"/>
        <v>0</v>
      </c>
      <c r="CA447" s="185">
        <f t="shared" si="229"/>
        <v>0</v>
      </c>
      <c r="CB447" s="185">
        <f t="shared" si="229"/>
        <v>0</v>
      </c>
      <c r="CC447" s="185">
        <f t="shared" si="229"/>
        <v>0</v>
      </c>
      <c r="CD447" s="186">
        <f t="shared" si="229"/>
        <v>0</v>
      </c>
      <c r="CE447" s="186">
        <f t="shared" si="229"/>
        <v>0</v>
      </c>
      <c r="CF447" s="186">
        <f t="shared" si="229"/>
        <v>0</v>
      </c>
      <c r="CG447" s="186">
        <f t="shared" si="229"/>
        <v>0</v>
      </c>
      <c r="CH447" s="187">
        <f t="shared" si="229"/>
        <v>0</v>
      </c>
      <c r="CI447" s="185">
        <f t="shared" si="229"/>
        <v>0</v>
      </c>
      <c r="CJ447" s="186">
        <f t="shared" si="229"/>
        <v>0</v>
      </c>
      <c r="CK447" s="186">
        <f t="shared" si="229"/>
        <v>0</v>
      </c>
      <c r="CL447" s="186">
        <f t="shared" si="229"/>
        <v>0</v>
      </c>
      <c r="CM447" s="186">
        <f t="shared" si="229"/>
        <v>0</v>
      </c>
      <c r="CN447" s="187">
        <f t="shared" si="229"/>
        <v>0</v>
      </c>
      <c r="CO447" s="185">
        <f t="shared" si="229"/>
        <v>0</v>
      </c>
      <c r="CP447" s="186">
        <f t="shared" si="229"/>
        <v>0</v>
      </c>
      <c r="CQ447" s="186">
        <f t="shared" si="229"/>
        <v>0</v>
      </c>
      <c r="CR447" s="186">
        <f t="shared" si="229"/>
        <v>0</v>
      </c>
      <c r="CS447" s="186">
        <f t="shared" si="229"/>
        <v>0</v>
      </c>
      <c r="CT447" s="187">
        <f t="shared" si="229"/>
        <v>0</v>
      </c>
      <c r="CU447" s="185">
        <f t="shared" si="229"/>
        <v>0</v>
      </c>
      <c r="CV447" s="186">
        <f t="shared" si="229"/>
        <v>0</v>
      </c>
      <c r="CW447" s="186">
        <f t="shared" si="229"/>
        <v>0</v>
      </c>
      <c r="CX447" s="186">
        <f t="shared" si="229"/>
        <v>0</v>
      </c>
      <c r="CY447" s="186">
        <f t="shared" si="229"/>
        <v>0</v>
      </c>
      <c r="CZ447" s="187">
        <f t="shared" si="229"/>
        <v>0</v>
      </c>
      <c r="DA447" s="185">
        <f t="shared" ref="DA447:DL447" si="230">SUM(DA413:DA446)</f>
        <v>0</v>
      </c>
      <c r="DB447" s="186">
        <f t="shared" si="230"/>
        <v>0</v>
      </c>
      <c r="DC447" s="186">
        <f t="shared" si="230"/>
        <v>0</v>
      </c>
      <c r="DD447" s="186">
        <f t="shared" si="230"/>
        <v>0</v>
      </c>
      <c r="DE447" s="186">
        <f t="shared" si="230"/>
        <v>0</v>
      </c>
      <c r="DF447" s="187">
        <f t="shared" si="230"/>
        <v>0</v>
      </c>
      <c r="DG447" s="185">
        <f t="shared" si="230"/>
        <v>0</v>
      </c>
      <c r="DH447" s="186">
        <f t="shared" si="230"/>
        <v>0</v>
      </c>
      <c r="DI447" s="186">
        <f t="shared" si="230"/>
        <v>0</v>
      </c>
      <c r="DJ447" s="186">
        <f t="shared" si="230"/>
        <v>0</v>
      </c>
      <c r="DK447" s="186">
        <f t="shared" si="230"/>
        <v>0</v>
      </c>
      <c r="DL447" s="187">
        <f t="shared" si="230"/>
        <v>0</v>
      </c>
      <c r="DM447" s="193"/>
      <c r="DN447" s="221">
        <f>SUM(DN413:DN446)</f>
        <v>0</v>
      </c>
      <c r="DO447" s="221">
        <f>SUM(DO413:DO446)</f>
        <v>0</v>
      </c>
      <c r="DP447" s="221">
        <f>SUM(DP413:DP446)</f>
        <v>0</v>
      </c>
      <c r="DQ447" s="193"/>
      <c r="DR447" s="185">
        <f>SUM(DR413:DR446)</f>
        <v>0</v>
      </c>
      <c r="DS447" s="186">
        <f>SUM(DS413:DS446)</f>
        <v>0</v>
      </c>
      <c r="DT447" s="186">
        <f>SUM(DT413:DT446)</f>
        <v>0</v>
      </c>
      <c r="DU447" s="186"/>
      <c r="DV447" s="187"/>
      <c r="DW447" s="185">
        <f>SUM(DW413:DW446)</f>
        <v>0</v>
      </c>
      <c r="DX447" s="186"/>
      <c r="DY447" s="194"/>
      <c r="EA447" s="185">
        <f>SUM(EA413:EA446)</f>
        <v>0</v>
      </c>
      <c r="EB447" s="186">
        <f>SUM(EB413:EB446)</f>
        <v>0</v>
      </c>
      <c r="EC447" s="186">
        <f>SUM(EC413:EC446)</f>
        <v>0</v>
      </c>
      <c r="ED447" s="518"/>
      <c r="EE447" s="519"/>
      <c r="EG447" s="520"/>
      <c r="EH447" s="521"/>
      <c r="EI447" s="522"/>
      <c r="EJ447" s="521"/>
      <c r="EK447" s="523"/>
      <c r="EL447" s="524"/>
      <c r="EM447" s="521"/>
      <c r="EN447" s="521"/>
      <c r="EO447" s="521"/>
      <c r="EP447" s="525"/>
      <c r="EQ447" s="524"/>
      <c r="ER447" s="521"/>
      <c r="ES447" s="521"/>
      <c r="ET447" s="521"/>
      <c r="EU447" s="525"/>
    </row>
    <row r="448" spans="1:151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>
        <f>SUM(I448:M448)</f>
        <v>0</v>
      </c>
      <c r="O448" s="392"/>
      <c r="P448" s="393"/>
      <c r="Q448" s="393"/>
      <c r="R448" s="393"/>
      <c r="S448" s="393"/>
      <c r="T448" s="394">
        <f>SUM(O448:S448)</f>
        <v>0</v>
      </c>
      <c r="U448" s="387"/>
      <c r="V448" s="390"/>
      <c r="W448" s="390"/>
      <c r="X448" s="390"/>
      <c r="Y448" s="390"/>
      <c r="Z448" s="391">
        <f>SUM(U448:Y448)</f>
        <v>0</v>
      </c>
      <c r="AA448" s="387"/>
      <c r="AB448" s="390"/>
      <c r="AC448" s="390"/>
      <c r="AD448" s="390"/>
      <c r="AE448" s="390"/>
      <c r="AF448" s="391">
        <f>SUM(AA448:AE448)</f>
        <v>0</v>
      </c>
      <c r="AG448" s="436"/>
      <c r="AH448" s="395"/>
      <c r="AI448" s="395"/>
      <c r="AJ448" s="395"/>
      <c r="AK448" s="395"/>
      <c r="AL448" s="391">
        <f>SUM(AG448:AK448)</f>
        <v>0</v>
      </c>
      <c r="AM448" s="389"/>
      <c r="AN448" s="395"/>
      <c r="AO448" s="395"/>
      <c r="AP448" s="395"/>
      <c r="AQ448" s="395"/>
      <c r="AR448" s="391">
        <f>SUM(AM448:AQ448)</f>
        <v>0</v>
      </c>
      <c r="AS448" s="388"/>
      <c r="AT448" s="390"/>
      <c r="AU448" s="390"/>
      <c r="AV448" s="390"/>
      <c r="AW448" s="390"/>
      <c r="AX448" s="391">
        <f>SUM(AS448:AW448)</f>
        <v>0</v>
      </c>
      <c r="AY448" s="387"/>
      <c r="AZ448" s="390"/>
      <c r="BA448" s="390"/>
      <c r="BB448" s="390"/>
      <c r="BC448" s="390"/>
      <c r="BD448" s="391">
        <f>SUM(AY448:BC448)</f>
        <v>0</v>
      </c>
      <c r="BE448" s="387"/>
      <c r="BF448" s="390"/>
      <c r="BG448" s="390"/>
      <c r="BH448" s="390"/>
      <c r="BI448" s="440">
        <v>212000</v>
      </c>
      <c r="BJ448" s="391">
        <f>SUM(BE448:BI448)</f>
        <v>212000</v>
      </c>
      <c r="BK448" s="387"/>
      <c r="BL448" s="390"/>
      <c r="BM448" s="390"/>
      <c r="BN448" s="390"/>
      <c r="BO448" s="390"/>
      <c r="BP448" s="391">
        <f t="shared" si="209"/>
        <v>0</v>
      </c>
      <c r="BQ448" s="387"/>
      <c r="BR448" s="390"/>
      <c r="BS448" s="390"/>
      <c r="BT448" s="390"/>
      <c r="BU448" s="440">
        <v>285000</v>
      </c>
      <c r="BV448" s="391">
        <f>SUM(BQ448:BU448)</f>
        <v>285000</v>
      </c>
      <c r="BW448" s="387"/>
      <c r="BX448" s="390"/>
      <c r="BY448" s="390"/>
      <c r="BZ448" s="390"/>
      <c r="CA448" s="390"/>
      <c r="CB448" s="391">
        <f t="shared" si="210"/>
        <v>0</v>
      </c>
      <c r="CC448" s="387"/>
      <c r="CD448" s="390"/>
      <c r="CE448" s="390"/>
      <c r="CF448" s="390"/>
      <c r="CG448" s="390"/>
      <c r="CH448" s="391">
        <f t="shared" si="211"/>
        <v>0</v>
      </c>
      <c r="CI448" s="387"/>
      <c r="CJ448" s="390"/>
      <c r="CK448" s="390"/>
      <c r="CL448" s="390"/>
      <c r="CM448" s="390"/>
      <c r="CN448" s="391">
        <f t="shared" si="212"/>
        <v>0</v>
      </c>
      <c r="CO448" s="387"/>
      <c r="CP448" s="390"/>
      <c r="CQ448" s="390"/>
      <c r="CR448" s="390"/>
      <c r="CS448" s="390"/>
      <c r="CT448" s="391">
        <f t="shared" si="213"/>
        <v>0</v>
      </c>
      <c r="CU448" s="387"/>
      <c r="CV448" s="390"/>
      <c r="CW448" s="390"/>
      <c r="CX448" s="390"/>
      <c r="CY448" s="390"/>
      <c r="CZ448" s="391">
        <f t="shared" si="214"/>
        <v>0</v>
      </c>
      <c r="DA448" s="387">
        <f t="shared" ref="DA448:DE450" si="231">I448+U448+AG448+AS448+BE448+BQ448+CC448+CO448</f>
        <v>0</v>
      </c>
      <c r="DB448" s="390">
        <f t="shared" si="231"/>
        <v>0</v>
      </c>
      <c r="DC448" s="390">
        <f t="shared" si="231"/>
        <v>0</v>
      </c>
      <c r="DD448" s="390">
        <f t="shared" si="231"/>
        <v>0</v>
      </c>
      <c r="DE448" s="390">
        <f t="shared" si="231"/>
        <v>497000</v>
      </c>
      <c r="DF448" s="391">
        <f>SUM(DA448:DE448)</f>
        <v>497000</v>
      </c>
      <c r="DG448" s="387">
        <f t="shared" ref="DG448:DK450" si="232">O448+AA448+AM448+AY448+BK448+BW448+CI448+CU448</f>
        <v>0</v>
      </c>
      <c r="DH448" s="390">
        <f t="shared" si="232"/>
        <v>0</v>
      </c>
      <c r="DI448" s="390">
        <f t="shared" si="232"/>
        <v>0</v>
      </c>
      <c r="DJ448" s="390">
        <f t="shared" si="232"/>
        <v>0</v>
      </c>
      <c r="DK448" s="390">
        <f t="shared" si="232"/>
        <v>0</v>
      </c>
      <c r="DL448" s="391">
        <f>SUM(DG448:DK448)</f>
        <v>0</v>
      </c>
      <c r="DM448" s="140"/>
      <c r="DN448" s="396"/>
      <c r="DO448" s="396"/>
      <c r="DP448" s="396"/>
      <c r="DQ448" s="140"/>
      <c r="DR448" s="387"/>
      <c r="DS448" s="390"/>
      <c r="DT448" s="390"/>
      <c r="DU448" s="390"/>
      <c r="DV448" s="391"/>
      <c r="DW448" s="387"/>
      <c r="DX448" s="390"/>
      <c r="DY448" s="397"/>
      <c r="EA448" s="172"/>
      <c r="EB448" s="137"/>
      <c r="EC448" s="137"/>
      <c r="ED448" s="512"/>
      <c r="EE448" s="513"/>
      <c r="EG448" s="495"/>
      <c r="EH448" s="76"/>
      <c r="EI448" s="466"/>
      <c r="EJ448" s="76"/>
      <c r="EK448" s="500"/>
      <c r="EL448" s="81"/>
      <c r="EM448" s="76"/>
      <c r="EN448" s="76"/>
      <c r="EO448" s="76"/>
      <c r="EP448" s="496"/>
      <c r="EQ448" s="81"/>
      <c r="ER448" s="76"/>
      <c r="ES448" s="76"/>
      <c r="ET448" s="76"/>
      <c r="EU448" s="496"/>
    </row>
    <row r="449" spans="1:151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>
        <f>SUM(I449:M449)</f>
        <v>0</v>
      </c>
      <c r="O449" s="392"/>
      <c r="P449" s="393"/>
      <c r="Q449" s="393"/>
      <c r="R449" s="393"/>
      <c r="S449" s="393"/>
      <c r="T449" s="394">
        <f>SUM(O449:S449)</f>
        <v>0</v>
      </c>
      <c r="U449" s="387"/>
      <c r="V449" s="390"/>
      <c r="W449" s="390"/>
      <c r="X449" s="390"/>
      <c r="Y449" s="390"/>
      <c r="Z449" s="391">
        <f>SUM(U449:Y449)</f>
        <v>0</v>
      </c>
      <c r="AA449" s="387"/>
      <c r="AB449" s="390"/>
      <c r="AC449" s="390"/>
      <c r="AD449" s="390"/>
      <c r="AE449" s="390"/>
      <c r="AF449" s="391">
        <f>SUM(AA449:AE449)</f>
        <v>0</v>
      </c>
      <c r="AG449" s="436"/>
      <c r="AH449" s="395"/>
      <c r="AI449" s="395"/>
      <c r="AJ449" s="395"/>
      <c r="AK449" s="395"/>
      <c r="AL449" s="391">
        <f>SUM(AG449:AK449)</f>
        <v>0</v>
      </c>
      <c r="AM449" s="389"/>
      <c r="AN449" s="395"/>
      <c r="AO449" s="395"/>
      <c r="AP449" s="395"/>
      <c r="AQ449" s="395"/>
      <c r="AR449" s="391">
        <f>SUM(AM449:AQ449)</f>
        <v>0</v>
      </c>
      <c r="AS449" s="388"/>
      <c r="AT449" s="390"/>
      <c r="AU449" s="390"/>
      <c r="AV449" s="390"/>
      <c r="AW449" s="390"/>
      <c r="AX449" s="391">
        <f>SUM(AS449:AW449)</f>
        <v>0</v>
      </c>
      <c r="AY449" s="387"/>
      <c r="AZ449" s="390"/>
      <c r="BA449" s="390"/>
      <c r="BB449" s="390"/>
      <c r="BC449" s="390"/>
      <c r="BD449" s="391">
        <f>SUM(AY449:BC449)</f>
        <v>0</v>
      </c>
      <c r="BE449" s="387"/>
      <c r="BF449" s="390"/>
      <c r="BG449" s="390"/>
      <c r="BH449" s="390"/>
      <c r="BI449" s="390"/>
      <c r="BJ449" s="391">
        <f t="shared" si="195"/>
        <v>0</v>
      </c>
      <c r="BK449" s="387"/>
      <c r="BL449" s="390"/>
      <c r="BM449" s="390"/>
      <c r="BN449" s="390"/>
      <c r="BO449" s="390"/>
      <c r="BP449" s="391">
        <f t="shared" si="209"/>
        <v>0</v>
      </c>
      <c r="BQ449" s="387"/>
      <c r="BR449" s="390"/>
      <c r="BS449" s="390"/>
      <c r="BT449" s="390"/>
      <c r="BU449" s="440">
        <v>150000</v>
      </c>
      <c r="BV449" s="391">
        <f t="shared" si="196"/>
        <v>150000</v>
      </c>
      <c r="BW449" s="387"/>
      <c r="BX449" s="390"/>
      <c r="BY449" s="390"/>
      <c r="BZ449" s="390"/>
      <c r="CA449" s="390">
        <v>75000</v>
      </c>
      <c r="CB449" s="391">
        <f t="shared" si="210"/>
        <v>75000</v>
      </c>
      <c r="CC449" s="387"/>
      <c r="CD449" s="390"/>
      <c r="CE449" s="390"/>
      <c r="CF449" s="390"/>
      <c r="CG449" s="390"/>
      <c r="CH449" s="391">
        <f t="shared" si="211"/>
        <v>0</v>
      </c>
      <c r="CI449" s="387"/>
      <c r="CJ449" s="390"/>
      <c r="CK449" s="390"/>
      <c r="CL449" s="390"/>
      <c r="CM449" s="390"/>
      <c r="CN449" s="391">
        <f t="shared" si="212"/>
        <v>0</v>
      </c>
      <c r="CO449" s="387"/>
      <c r="CP449" s="390"/>
      <c r="CQ449" s="390"/>
      <c r="CR449" s="390"/>
      <c r="CS449" s="390"/>
      <c r="CT449" s="391">
        <f t="shared" si="213"/>
        <v>0</v>
      </c>
      <c r="CU449" s="387"/>
      <c r="CV449" s="390"/>
      <c r="CW449" s="390"/>
      <c r="CX449" s="390"/>
      <c r="CY449" s="390"/>
      <c r="CZ449" s="391">
        <f t="shared" si="214"/>
        <v>0</v>
      </c>
      <c r="DA449" s="387">
        <f t="shared" si="231"/>
        <v>0</v>
      </c>
      <c r="DB449" s="390">
        <f t="shared" si="231"/>
        <v>0</v>
      </c>
      <c r="DC449" s="390">
        <f t="shared" si="231"/>
        <v>0</v>
      </c>
      <c r="DD449" s="390">
        <f t="shared" si="231"/>
        <v>0</v>
      </c>
      <c r="DE449" s="390">
        <f t="shared" si="231"/>
        <v>150000</v>
      </c>
      <c r="DF449" s="391">
        <f>SUM(DA449:DE449)</f>
        <v>150000</v>
      </c>
      <c r="DG449" s="387">
        <f t="shared" si="232"/>
        <v>0</v>
      </c>
      <c r="DH449" s="390">
        <f t="shared" si="232"/>
        <v>0</v>
      </c>
      <c r="DI449" s="390">
        <f t="shared" si="232"/>
        <v>0</v>
      </c>
      <c r="DJ449" s="390">
        <f t="shared" si="232"/>
        <v>0</v>
      </c>
      <c r="DK449" s="390">
        <f t="shared" si="232"/>
        <v>75000</v>
      </c>
      <c r="DL449" s="391">
        <f>SUM(DG449:DK449)</f>
        <v>75000</v>
      </c>
      <c r="DM449" s="140"/>
      <c r="DN449" s="396"/>
      <c r="DO449" s="396"/>
      <c r="DP449" s="396"/>
      <c r="DQ449" s="140"/>
      <c r="DR449" s="387"/>
      <c r="DS449" s="390"/>
      <c r="DT449" s="390"/>
      <c r="DU449" s="390"/>
      <c r="DV449" s="391"/>
      <c r="DW449" s="387"/>
      <c r="DX449" s="390"/>
      <c r="DY449" s="397"/>
      <c r="EA449" s="172"/>
      <c r="EB449" s="137"/>
      <c r="EC449" s="137"/>
      <c r="ED449" s="512"/>
      <c r="EE449" s="513"/>
      <c r="EG449" s="495"/>
      <c r="EH449" s="76"/>
      <c r="EI449" s="466"/>
      <c r="EJ449" s="76"/>
      <c r="EK449" s="500"/>
      <c r="EL449" s="81"/>
      <c r="EM449" s="76"/>
      <c r="EN449" s="76"/>
      <c r="EO449" s="76"/>
      <c r="EP449" s="496"/>
      <c r="EQ449" s="81">
        <v>75000</v>
      </c>
      <c r="ER449" s="77">
        <v>44802</v>
      </c>
      <c r="ES449" s="76"/>
      <c r="ET449" s="77">
        <v>44810</v>
      </c>
      <c r="EU449" s="496" t="s">
        <v>5561</v>
      </c>
    </row>
    <row r="450" spans="1:151">
      <c r="A450" s="384"/>
      <c r="B450" s="385"/>
      <c r="C450" s="385">
        <v>75053144</v>
      </c>
      <c r="D450" s="385"/>
      <c r="E450" s="385"/>
      <c r="F450" s="385"/>
      <c r="G450" s="385"/>
      <c r="H450" s="386" t="s">
        <v>5011</v>
      </c>
      <c r="I450" s="392"/>
      <c r="J450" s="393"/>
      <c r="K450" s="393"/>
      <c r="L450" s="393"/>
      <c r="M450" s="393"/>
      <c r="N450" s="394">
        <f>SUM(I450:M450)</f>
        <v>0</v>
      </c>
      <c r="O450" s="392"/>
      <c r="P450" s="393"/>
      <c r="Q450" s="393"/>
      <c r="R450" s="393"/>
      <c r="S450" s="393"/>
      <c r="T450" s="394">
        <f>SUM(O450:S450)</f>
        <v>0</v>
      </c>
      <c r="U450" s="387"/>
      <c r="V450" s="390"/>
      <c r="W450" s="390"/>
      <c r="X450" s="390"/>
      <c r="Y450" s="390"/>
      <c r="Z450" s="391">
        <f>SUM(U450:Y450)</f>
        <v>0</v>
      </c>
      <c r="AA450" s="387"/>
      <c r="AB450" s="390"/>
      <c r="AC450" s="390"/>
      <c r="AD450" s="390"/>
      <c r="AE450" s="390"/>
      <c r="AF450" s="391">
        <f>SUM(AA450:AE450)</f>
        <v>0</v>
      </c>
      <c r="AG450" s="436"/>
      <c r="AH450" s="395"/>
      <c r="AI450" s="395"/>
      <c r="AJ450" s="395"/>
      <c r="AK450" s="395"/>
      <c r="AL450" s="391">
        <f>SUM(AG450:AK450)</f>
        <v>0</v>
      </c>
      <c r="AM450" s="389"/>
      <c r="AN450" s="395"/>
      <c r="AO450" s="395"/>
      <c r="AP450" s="395"/>
      <c r="AQ450" s="395"/>
      <c r="AR450" s="173">
        <f>SUM(AM450:AQ450)</f>
        <v>0</v>
      </c>
      <c r="AS450" s="388"/>
      <c r="AT450" s="390"/>
      <c r="AU450" s="390"/>
      <c r="AV450" s="390"/>
      <c r="AW450" s="390"/>
      <c r="AX450" s="391">
        <f>SUM(AS450:AW450)</f>
        <v>0</v>
      </c>
      <c r="AY450" s="387"/>
      <c r="AZ450" s="390"/>
      <c r="BA450" s="390"/>
      <c r="BB450" s="390"/>
      <c r="BC450" s="390"/>
      <c r="BD450" s="391">
        <f>SUM(AY450:BC450)</f>
        <v>0</v>
      </c>
      <c r="BE450" s="387"/>
      <c r="BF450" s="390"/>
      <c r="BG450" s="390"/>
      <c r="BH450" s="390"/>
      <c r="BI450" s="390"/>
      <c r="BJ450" s="391">
        <f t="shared" si="195"/>
        <v>0</v>
      </c>
      <c r="BK450" s="387"/>
      <c r="BL450" s="390"/>
      <c r="BM450" s="390"/>
      <c r="BN450" s="390"/>
      <c r="BO450" s="390"/>
      <c r="BP450" s="391">
        <f t="shared" si="209"/>
        <v>0</v>
      </c>
      <c r="BQ450" s="387"/>
      <c r="BR450" s="390"/>
      <c r="BS450" s="390"/>
      <c r="BT450" s="390"/>
      <c r="BU450" s="398"/>
      <c r="BV450" s="391">
        <f t="shared" si="196"/>
        <v>0</v>
      </c>
      <c r="BW450" s="387"/>
      <c r="BX450" s="390"/>
      <c r="BY450" s="390"/>
      <c r="BZ450" s="390"/>
      <c r="CA450" s="390"/>
      <c r="CB450" s="391">
        <f t="shared" si="210"/>
        <v>0</v>
      </c>
      <c r="CC450" s="387"/>
      <c r="CD450" s="390"/>
      <c r="CE450" s="390"/>
      <c r="CF450" s="390"/>
      <c r="CG450" s="390"/>
      <c r="CH450" s="391">
        <f t="shared" si="211"/>
        <v>0</v>
      </c>
      <c r="CI450" s="387"/>
      <c r="CJ450" s="390"/>
      <c r="CK450" s="390"/>
      <c r="CL450" s="390"/>
      <c r="CM450" s="390"/>
      <c r="CN450" s="391">
        <f t="shared" si="212"/>
        <v>0</v>
      </c>
      <c r="CO450" s="387"/>
      <c r="CP450" s="390"/>
      <c r="CQ450" s="390"/>
      <c r="CR450" s="390"/>
      <c r="CS450" s="390"/>
      <c r="CT450" s="391">
        <f t="shared" si="213"/>
        <v>0</v>
      </c>
      <c r="CU450" s="387"/>
      <c r="CV450" s="390"/>
      <c r="CW450" s="390"/>
      <c r="CX450" s="390"/>
      <c r="CY450" s="390"/>
      <c r="CZ450" s="391">
        <f t="shared" si="214"/>
        <v>0</v>
      </c>
      <c r="DA450" s="387">
        <f t="shared" si="231"/>
        <v>0</v>
      </c>
      <c r="DB450" s="390">
        <f t="shared" si="231"/>
        <v>0</v>
      </c>
      <c r="DC450" s="390">
        <f t="shared" si="231"/>
        <v>0</v>
      </c>
      <c r="DD450" s="390">
        <f t="shared" si="231"/>
        <v>0</v>
      </c>
      <c r="DE450" s="390">
        <f t="shared" si="231"/>
        <v>0</v>
      </c>
      <c r="DF450" s="391">
        <f>SUM(DA450:DE450)</f>
        <v>0</v>
      </c>
      <c r="DG450" s="387">
        <f t="shared" si="232"/>
        <v>0</v>
      </c>
      <c r="DH450" s="390">
        <f t="shared" si="232"/>
        <v>0</v>
      </c>
      <c r="DI450" s="390">
        <f t="shared" si="232"/>
        <v>0</v>
      </c>
      <c r="DJ450" s="390">
        <f t="shared" si="232"/>
        <v>0</v>
      </c>
      <c r="DK450" s="390">
        <f t="shared" si="232"/>
        <v>0</v>
      </c>
      <c r="DL450" s="391">
        <f>SUM(DG450:DK450)</f>
        <v>0</v>
      </c>
      <c r="DM450" s="140"/>
      <c r="DN450" s="396"/>
      <c r="DO450" s="396"/>
      <c r="DP450" s="396"/>
      <c r="DQ450" s="140"/>
      <c r="DR450" s="387"/>
      <c r="DS450" s="390"/>
      <c r="DT450" s="390"/>
      <c r="DU450" s="390"/>
      <c r="DV450" s="391"/>
      <c r="DW450" s="387"/>
      <c r="DX450" s="390"/>
      <c r="DY450" s="397"/>
      <c r="EA450" s="172"/>
      <c r="EB450" s="137"/>
      <c r="EC450" s="137"/>
      <c r="ED450" s="512"/>
      <c r="EE450" s="513"/>
      <c r="EG450" s="495"/>
      <c r="EH450" s="76"/>
      <c r="EI450" s="466"/>
      <c r="EJ450" s="76"/>
      <c r="EK450" s="500"/>
      <c r="EL450" s="81"/>
      <c r="EM450" s="76"/>
      <c r="EN450" s="76"/>
      <c r="EO450" s="76"/>
      <c r="EP450" s="496"/>
      <c r="EQ450" s="81"/>
      <c r="ER450" s="76"/>
      <c r="ES450" s="76"/>
      <c r="ET450" s="76"/>
      <c r="EU450" s="496"/>
    </row>
    <row r="451" spans="1:151" s="517" customFormat="1">
      <c r="A451" s="375" t="s">
        <v>5010</v>
      </c>
      <c r="B451" s="377"/>
      <c r="C451" s="377"/>
      <c r="D451" s="377"/>
      <c r="E451" s="377"/>
      <c r="F451" s="377"/>
      <c r="G451" s="377"/>
      <c r="H451" s="378"/>
      <c r="I451" s="379">
        <f t="shared" ref="I451:AF451" si="233">SUM(I448:I450)</f>
        <v>0</v>
      </c>
      <c r="J451" s="379">
        <f t="shared" si="233"/>
        <v>0</v>
      </c>
      <c r="K451" s="379">
        <f t="shared" si="233"/>
        <v>0</v>
      </c>
      <c r="L451" s="379">
        <f t="shared" si="233"/>
        <v>0</v>
      </c>
      <c r="M451" s="379">
        <f t="shared" si="233"/>
        <v>0</v>
      </c>
      <c r="N451" s="379">
        <f t="shared" si="233"/>
        <v>0</v>
      </c>
      <c r="O451" s="379">
        <f t="shared" si="233"/>
        <v>0</v>
      </c>
      <c r="P451" s="379">
        <f t="shared" si="233"/>
        <v>0</v>
      </c>
      <c r="Q451" s="379">
        <f t="shared" si="233"/>
        <v>0</v>
      </c>
      <c r="R451" s="379">
        <f t="shared" si="233"/>
        <v>0</v>
      </c>
      <c r="S451" s="379">
        <f t="shared" si="233"/>
        <v>0</v>
      </c>
      <c r="T451" s="379">
        <f t="shared" si="233"/>
        <v>0</v>
      </c>
      <c r="U451" s="379">
        <f t="shared" si="233"/>
        <v>0</v>
      </c>
      <c r="V451" s="379">
        <f t="shared" si="233"/>
        <v>0</v>
      </c>
      <c r="W451" s="379">
        <f t="shared" si="233"/>
        <v>0</v>
      </c>
      <c r="X451" s="379">
        <f t="shared" si="233"/>
        <v>0</v>
      </c>
      <c r="Y451" s="379">
        <f t="shared" si="233"/>
        <v>0</v>
      </c>
      <c r="Z451" s="379">
        <f t="shared" si="233"/>
        <v>0</v>
      </c>
      <c r="AA451" s="379">
        <f t="shared" si="233"/>
        <v>0</v>
      </c>
      <c r="AB451" s="380">
        <f t="shared" si="233"/>
        <v>0</v>
      </c>
      <c r="AC451" s="380">
        <f t="shared" si="233"/>
        <v>0</v>
      </c>
      <c r="AD451" s="380">
        <f t="shared" si="233"/>
        <v>0</v>
      </c>
      <c r="AE451" s="380">
        <f t="shared" si="233"/>
        <v>0</v>
      </c>
      <c r="AF451" s="381">
        <f t="shared" si="233"/>
        <v>0</v>
      </c>
      <c r="AG451" s="379">
        <f t="shared" ref="AG451:BM451" si="234">SUM(AG448:AG450)</f>
        <v>0</v>
      </c>
      <c r="AH451" s="379">
        <f t="shared" si="234"/>
        <v>0</v>
      </c>
      <c r="AI451" s="379">
        <f t="shared" si="234"/>
        <v>0</v>
      </c>
      <c r="AJ451" s="379">
        <f t="shared" si="234"/>
        <v>0</v>
      </c>
      <c r="AK451" s="379">
        <f t="shared" si="234"/>
        <v>0</v>
      </c>
      <c r="AL451" s="382">
        <f t="shared" si="234"/>
        <v>0</v>
      </c>
      <c r="AM451" s="534">
        <f t="shared" si="234"/>
        <v>0</v>
      </c>
      <c r="AN451" s="379">
        <f t="shared" si="234"/>
        <v>0</v>
      </c>
      <c r="AO451" s="379">
        <f t="shared" si="234"/>
        <v>0</v>
      </c>
      <c r="AP451" s="379">
        <f t="shared" si="234"/>
        <v>0</v>
      </c>
      <c r="AQ451" s="379">
        <f t="shared" si="234"/>
        <v>0</v>
      </c>
      <c r="AR451" s="379">
        <f t="shared" si="234"/>
        <v>0</v>
      </c>
      <c r="AS451" s="379">
        <f t="shared" si="234"/>
        <v>0</v>
      </c>
      <c r="AT451" s="379">
        <f t="shared" si="234"/>
        <v>0</v>
      </c>
      <c r="AU451" s="379">
        <f t="shared" si="234"/>
        <v>0</v>
      </c>
      <c r="AV451" s="379">
        <f t="shared" si="234"/>
        <v>0</v>
      </c>
      <c r="AW451" s="379">
        <f t="shared" si="234"/>
        <v>0</v>
      </c>
      <c r="AX451" s="379">
        <f t="shared" si="234"/>
        <v>0</v>
      </c>
      <c r="AY451" s="379">
        <f t="shared" si="234"/>
        <v>0</v>
      </c>
      <c r="AZ451" s="379">
        <f t="shared" si="234"/>
        <v>0</v>
      </c>
      <c r="BA451" s="379">
        <f t="shared" si="234"/>
        <v>0</v>
      </c>
      <c r="BB451" s="379">
        <f t="shared" si="234"/>
        <v>0</v>
      </c>
      <c r="BC451" s="379">
        <f t="shared" si="234"/>
        <v>0</v>
      </c>
      <c r="BD451" s="379">
        <f t="shared" si="234"/>
        <v>0</v>
      </c>
      <c r="BE451" s="379">
        <f t="shared" si="234"/>
        <v>0</v>
      </c>
      <c r="BF451" s="379">
        <f t="shared" si="234"/>
        <v>0</v>
      </c>
      <c r="BG451" s="379">
        <f t="shared" si="234"/>
        <v>0</v>
      </c>
      <c r="BH451" s="379">
        <f t="shared" si="234"/>
        <v>0</v>
      </c>
      <c r="BI451" s="379">
        <f t="shared" si="234"/>
        <v>212000</v>
      </c>
      <c r="BJ451" s="379">
        <f t="shared" si="234"/>
        <v>212000</v>
      </c>
      <c r="BK451" s="379">
        <f t="shared" si="234"/>
        <v>0</v>
      </c>
      <c r="BL451" s="379">
        <f t="shared" si="234"/>
        <v>0</v>
      </c>
      <c r="BM451" s="379">
        <f t="shared" si="234"/>
        <v>0</v>
      </c>
      <c r="BN451" s="379">
        <f t="shared" ref="BN451:CO451" si="235">SUM(BN448:BN450)</f>
        <v>0</v>
      </c>
      <c r="BO451" s="379">
        <f t="shared" si="235"/>
        <v>0</v>
      </c>
      <c r="BP451" s="379">
        <f t="shared" si="235"/>
        <v>0</v>
      </c>
      <c r="BQ451" s="379">
        <f t="shared" si="235"/>
        <v>0</v>
      </c>
      <c r="BR451" s="379">
        <f t="shared" si="235"/>
        <v>0</v>
      </c>
      <c r="BS451" s="379">
        <f t="shared" si="235"/>
        <v>0</v>
      </c>
      <c r="BT451" s="379">
        <f t="shared" si="235"/>
        <v>0</v>
      </c>
      <c r="BU451" s="379">
        <f t="shared" si="235"/>
        <v>435000</v>
      </c>
      <c r="BV451" s="379">
        <f t="shared" si="235"/>
        <v>435000</v>
      </c>
      <c r="BW451" s="379">
        <f t="shared" si="235"/>
        <v>0</v>
      </c>
      <c r="BX451" s="379">
        <f t="shared" si="235"/>
        <v>0</v>
      </c>
      <c r="BY451" s="379">
        <f t="shared" si="235"/>
        <v>0</v>
      </c>
      <c r="BZ451" s="379">
        <f t="shared" si="235"/>
        <v>0</v>
      </c>
      <c r="CA451" s="379">
        <f t="shared" si="235"/>
        <v>75000</v>
      </c>
      <c r="CB451" s="379">
        <f t="shared" si="235"/>
        <v>75000</v>
      </c>
      <c r="CC451" s="379">
        <f t="shared" si="235"/>
        <v>0</v>
      </c>
      <c r="CD451" s="380">
        <f t="shared" si="235"/>
        <v>0</v>
      </c>
      <c r="CE451" s="380">
        <f t="shared" si="235"/>
        <v>0</v>
      </c>
      <c r="CF451" s="380">
        <f t="shared" si="235"/>
        <v>0</v>
      </c>
      <c r="CG451" s="380">
        <f t="shared" si="235"/>
        <v>0</v>
      </c>
      <c r="CH451" s="381">
        <f t="shared" si="235"/>
        <v>0</v>
      </c>
      <c r="CI451" s="379">
        <f t="shared" si="235"/>
        <v>0</v>
      </c>
      <c r="CJ451" s="380">
        <f t="shared" si="235"/>
        <v>0</v>
      </c>
      <c r="CK451" s="380">
        <f t="shared" si="235"/>
        <v>0</v>
      </c>
      <c r="CL451" s="380">
        <f t="shared" si="235"/>
        <v>0</v>
      </c>
      <c r="CM451" s="380">
        <f t="shared" si="235"/>
        <v>0</v>
      </c>
      <c r="CN451" s="381">
        <f t="shared" si="235"/>
        <v>0</v>
      </c>
      <c r="CO451" s="379">
        <f t="shared" si="235"/>
        <v>0</v>
      </c>
      <c r="CP451" s="380">
        <f t="shared" ref="CP451:DL451" si="236">SUM(CP448:CP450)</f>
        <v>0</v>
      </c>
      <c r="CQ451" s="380">
        <f t="shared" si="236"/>
        <v>0</v>
      </c>
      <c r="CR451" s="380">
        <f t="shared" si="236"/>
        <v>0</v>
      </c>
      <c r="CS451" s="380">
        <f t="shared" si="236"/>
        <v>0</v>
      </c>
      <c r="CT451" s="381">
        <f t="shared" si="236"/>
        <v>0</v>
      </c>
      <c r="CU451" s="379">
        <f t="shared" si="236"/>
        <v>0</v>
      </c>
      <c r="CV451" s="380">
        <f t="shared" si="236"/>
        <v>0</v>
      </c>
      <c r="CW451" s="380">
        <f t="shared" si="236"/>
        <v>0</v>
      </c>
      <c r="CX451" s="380">
        <f t="shared" si="236"/>
        <v>0</v>
      </c>
      <c r="CY451" s="380">
        <f t="shared" si="236"/>
        <v>0</v>
      </c>
      <c r="CZ451" s="381">
        <f t="shared" si="236"/>
        <v>0</v>
      </c>
      <c r="DA451" s="379">
        <f t="shared" si="236"/>
        <v>0</v>
      </c>
      <c r="DB451" s="380">
        <f t="shared" si="236"/>
        <v>0</v>
      </c>
      <c r="DC451" s="380">
        <f t="shared" si="236"/>
        <v>0</v>
      </c>
      <c r="DD451" s="380">
        <f t="shared" si="236"/>
        <v>0</v>
      </c>
      <c r="DE451" s="380">
        <f t="shared" si="236"/>
        <v>647000</v>
      </c>
      <c r="DF451" s="381">
        <f t="shared" si="236"/>
        <v>647000</v>
      </c>
      <c r="DG451" s="379">
        <f t="shared" si="236"/>
        <v>0</v>
      </c>
      <c r="DH451" s="380">
        <f t="shared" si="236"/>
        <v>0</v>
      </c>
      <c r="DI451" s="380">
        <f t="shared" si="236"/>
        <v>0</v>
      </c>
      <c r="DJ451" s="380">
        <f t="shared" si="236"/>
        <v>0</v>
      </c>
      <c r="DK451" s="380">
        <f t="shared" si="236"/>
        <v>75000</v>
      </c>
      <c r="DL451" s="381">
        <f t="shared" si="236"/>
        <v>75000</v>
      </c>
      <c r="DM451" s="193"/>
      <c r="DN451" s="382">
        <f>SUM(DN448:DN449)</f>
        <v>0</v>
      </c>
      <c r="DO451" s="382">
        <f>SUM(DO448:DO449)</f>
        <v>0</v>
      </c>
      <c r="DP451" s="382">
        <f>SUM(DP448:DP449)</f>
        <v>0</v>
      </c>
      <c r="DQ451" s="193"/>
      <c r="DR451" s="379">
        <f t="shared" ref="DR451:DY451" si="237">SUM(DR448:DR449)</f>
        <v>0</v>
      </c>
      <c r="DS451" s="380">
        <f t="shared" si="237"/>
        <v>0</v>
      </c>
      <c r="DT451" s="380">
        <f t="shared" si="237"/>
        <v>0</v>
      </c>
      <c r="DU451" s="380">
        <f t="shared" si="237"/>
        <v>0</v>
      </c>
      <c r="DV451" s="381">
        <f t="shared" si="237"/>
        <v>0</v>
      </c>
      <c r="DW451" s="379">
        <f t="shared" si="237"/>
        <v>0</v>
      </c>
      <c r="DX451" s="380">
        <f t="shared" si="237"/>
        <v>0</v>
      </c>
      <c r="DY451" s="383">
        <f t="shared" si="237"/>
        <v>0</v>
      </c>
      <c r="EA451" s="185">
        <f>SUM(EA448:EA449)</f>
        <v>0</v>
      </c>
      <c r="EB451" s="186">
        <f>SUM(EB448:EB449)</f>
        <v>0</v>
      </c>
      <c r="EC451" s="186">
        <f>SUM(EC448:EC449)</f>
        <v>0</v>
      </c>
      <c r="ED451" s="518"/>
      <c r="EE451" s="519"/>
      <c r="EG451" s="520"/>
      <c r="EH451" s="521"/>
      <c r="EI451" s="522"/>
      <c r="EJ451" s="521"/>
      <c r="EK451" s="523"/>
      <c r="EL451" s="524"/>
      <c r="EM451" s="521"/>
      <c r="EN451" s="521"/>
      <c r="EO451" s="521"/>
      <c r="EP451" s="525"/>
      <c r="EQ451" s="524"/>
      <c r="ER451" s="521"/>
      <c r="ES451" s="521"/>
      <c r="ET451" s="521"/>
      <c r="EU451" s="525"/>
    </row>
    <row r="452" spans="1:151" s="517" customFormat="1" ht="15.75" thickBot="1">
      <c r="A452" s="234" t="s">
        <v>2544</v>
      </c>
      <c r="B452" s="236"/>
      <c r="C452" s="236"/>
      <c r="D452" s="236"/>
      <c r="E452" s="236"/>
      <c r="F452" s="236"/>
      <c r="G452" s="236"/>
      <c r="H452" s="237"/>
      <c r="I452" s="188">
        <f t="shared" ref="I452:AF452" si="238">I65+I412+I447+I451</f>
        <v>0</v>
      </c>
      <c r="J452" s="188">
        <f t="shared" si="238"/>
        <v>16598725</v>
      </c>
      <c r="K452" s="188">
        <f t="shared" si="238"/>
        <v>0</v>
      </c>
      <c r="L452" s="188">
        <f t="shared" si="238"/>
        <v>0</v>
      </c>
      <c r="M452" s="188">
        <f t="shared" si="238"/>
        <v>0</v>
      </c>
      <c r="N452" s="188">
        <f t="shared" si="238"/>
        <v>16598725</v>
      </c>
      <c r="O452" s="188">
        <f t="shared" si="238"/>
        <v>0</v>
      </c>
      <c r="P452" s="188">
        <f t="shared" si="238"/>
        <v>201570</v>
      </c>
      <c r="Q452" s="188">
        <f t="shared" si="238"/>
        <v>0</v>
      </c>
      <c r="R452" s="188">
        <f t="shared" si="238"/>
        <v>0</v>
      </c>
      <c r="S452" s="188">
        <f t="shared" si="238"/>
        <v>0</v>
      </c>
      <c r="T452" s="188">
        <f t="shared" si="238"/>
        <v>201570</v>
      </c>
      <c r="U452" s="188">
        <f t="shared" si="238"/>
        <v>0</v>
      </c>
      <c r="V452" s="188">
        <f t="shared" si="238"/>
        <v>0</v>
      </c>
      <c r="W452" s="188">
        <f t="shared" si="238"/>
        <v>0</v>
      </c>
      <c r="X452" s="188">
        <f t="shared" si="238"/>
        <v>0</v>
      </c>
      <c r="Y452" s="188">
        <f t="shared" si="238"/>
        <v>11024000</v>
      </c>
      <c r="Z452" s="188">
        <f t="shared" si="238"/>
        <v>11024000</v>
      </c>
      <c r="AA452" s="188">
        <f t="shared" si="238"/>
        <v>0</v>
      </c>
      <c r="AB452" s="189">
        <f t="shared" si="238"/>
        <v>0</v>
      </c>
      <c r="AC452" s="189">
        <f t="shared" si="238"/>
        <v>0</v>
      </c>
      <c r="AD452" s="189">
        <f t="shared" si="238"/>
        <v>0</v>
      </c>
      <c r="AE452" s="189">
        <f t="shared" si="238"/>
        <v>0</v>
      </c>
      <c r="AF452" s="190">
        <f t="shared" si="238"/>
        <v>0</v>
      </c>
      <c r="AG452" s="188">
        <f t="shared" ref="AG452:BM452" si="239">AG65+AG412+AG447+AG451</f>
        <v>0</v>
      </c>
      <c r="AH452" s="188">
        <f t="shared" si="239"/>
        <v>0</v>
      </c>
      <c r="AI452" s="188">
        <f t="shared" si="239"/>
        <v>0</v>
      </c>
      <c r="AJ452" s="188">
        <f t="shared" si="239"/>
        <v>0</v>
      </c>
      <c r="AK452" s="188">
        <f t="shared" si="239"/>
        <v>30472000</v>
      </c>
      <c r="AL452" s="222">
        <f t="shared" si="239"/>
        <v>30472000</v>
      </c>
      <c r="AM452" s="197">
        <f t="shared" si="239"/>
        <v>0</v>
      </c>
      <c r="AN452" s="188">
        <f t="shared" si="239"/>
        <v>0</v>
      </c>
      <c r="AO452" s="188">
        <f t="shared" si="239"/>
        <v>0</v>
      </c>
      <c r="AP452" s="188">
        <f t="shared" si="239"/>
        <v>0</v>
      </c>
      <c r="AQ452" s="188">
        <f t="shared" si="239"/>
        <v>0</v>
      </c>
      <c r="AR452" s="188">
        <f t="shared" si="239"/>
        <v>0</v>
      </c>
      <c r="AS452" s="188">
        <f t="shared" si="239"/>
        <v>0</v>
      </c>
      <c r="AT452" s="188">
        <f t="shared" si="239"/>
        <v>0</v>
      </c>
      <c r="AU452" s="188">
        <f t="shared" si="239"/>
        <v>0</v>
      </c>
      <c r="AV452" s="188">
        <f t="shared" si="239"/>
        <v>0</v>
      </c>
      <c r="AW452" s="188">
        <f t="shared" si="239"/>
        <v>21860000</v>
      </c>
      <c r="AX452" s="188">
        <f t="shared" si="239"/>
        <v>21860000</v>
      </c>
      <c r="AY452" s="188">
        <f t="shared" si="239"/>
        <v>0</v>
      </c>
      <c r="AZ452" s="188">
        <f t="shared" si="239"/>
        <v>0</v>
      </c>
      <c r="BA452" s="188">
        <f t="shared" si="239"/>
        <v>0</v>
      </c>
      <c r="BB452" s="188">
        <f t="shared" si="239"/>
        <v>0</v>
      </c>
      <c r="BC452" s="188">
        <f t="shared" si="239"/>
        <v>14332.25</v>
      </c>
      <c r="BD452" s="188">
        <f t="shared" si="239"/>
        <v>14332.25</v>
      </c>
      <c r="BE452" s="188">
        <f t="shared" si="239"/>
        <v>0</v>
      </c>
      <c r="BF452" s="188">
        <f t="shared" si="239"/>
        <v>0</v>
      </c>
      <c r="BG452" s="188">
        <f t="shared" si="239"/>
        <v>0</v>
      </c>
      <c r="BH452" s="188">
        <f t="shared" si="239"/>
        <v>0</v>
      </c>
      <c r="BI452" s="188">
        <f t="shared" si="239"/>
        <v>776000</v>
      </c>
      <c r="BJ452" s="188">
        <f>BJ65+BJ412+BJ447+BJ451</f>
        <v>776000</v>
      </c>
      <c r="BK452" s="188">
        <f t="shared" si="239"/>
        <v>0</v>
      </c>
      <c r="BL452" s="188">
        <f t="shared" si="239"/>
        <v>0</v>
      </c>
      <c r="BM452" s="188">
        <f t="shared" si="239"/>
        <v>0</v>
      </c>
      <c r="BN452" s="188">
        <f t="shared" ref="BN452:CO452" si="240">BN65+BN412+BN447+BN451</f>
        <v>0</v>
      </c>
      <c r="BO452" s="188">
        <f t="shared" si="240"/>
        <v>0</v>
      </c>
      <c r="BP452" s="188">
        <f t="shared" si="240"/>
        <v>0</v>
      </c>
      <c r="BQ452" s="188">
        <f t="shared" si="240"/>
        <v>0</v>
      </c>
      <c r="BR452" s="188">
        <f t="shared" si="240"/>
        <v>0</v>
      </c>
      <c r="BS452" s="188">
        <f t="shared" si="240"/>
        <v>0</v>
      </c>
      <c r="BT452" s="188">
        <f t="shared" si="240"/>
        <v>0</v>
      </c>
      <c r="BU452" s="188">
        <f>BU65+BU412+BU447+BU451</f>
        <v>7770000</v>
      </c>
      <c r="BV452" s="188">
        <f t="shared" si="240"/>
        <v>7770000</v>
      </c>
      <c r="BW452" s="188">
        <f t="shared" si="240"/>
        <v>0</v>
      </c>
      <c r="BX452" s="188">
        <f t="shared" si="240"/>
        <v>0</v>
      </c>
      <c r="BY452" s="188">
        <f t="shared" si="240"/>
        <v>0</v>
      </c>
      <c r="BZ452" s="188">
        <f t="shared" si="240"/>
        <v>0</v>
      </c>
      <c r="CA452" s="188">
        <f t="shared" si="240"/>
        <v>75000</v>
      </c>
      <c r="CB452" s="188">
        <f t="shared" si="240"/>
        <v>75000</v>
      </c>
      <c r="CC452" s="188">
        <f t="shared" si="240"/>
        <v>0</v>
      </c>
      <c r="CD452" s="189">
        <f t="shared" si="240"/>
        <v>0</v>
      </c>
      <c r="CE452" s="189">
        <f t="shared" si="240"/>
        <v>0</v>
      </c>
      <c r="CF452" s="189">
        <f t="shared" si="240"/>
        <v>0</v>
      </c>
      <c r="CG452" s="189">
        <f t="shared" si="240"/>
        <v>400000</v>
      </c>
      <c r="CH452" s="190">
        <f t="shared" si="240"/>
        <v>400000</v>
      </c>
      <c r="CI452" s="188">
        <f t="shared" si="240"/>
        <v>0</v>
      </c>
      <c r="CJ452" s="189">
        <f t="shared" si="240"/>
        <v>0</v>
      </c>
      <c r="CK452" s="189">
        <f t="shared" si="240"/>
        <v>0</v>
      </c>
      <c r="CL452" s="189">
        <f t="shared" si="240"/>
        <v>0</v>
      </c>
      <c r="CM452" s="189">
        <f t="shared" si="240"/>
        <v>0</v>
      </c>
      <c r="CN452" s="190">
        <f t="shared" si="240"/>
        <v>0</v>
      </c>
      <c r="CO452" s="188">
        <f t="shared" si="240"/>
        <v>0</v>
      </c>
      <c r="CP452" s="189">
        <f t="shared" ref="CP452:DL452" si="241">CP65+CP412+CP447+CP451</f>
        <v>0</v>
      </c>
      <c r="CQ452" s="189">
        <f t="shared" si="241"/>
        <v>0</v>
      </c>
      <c r="CR452" s="189">
        <f t="shared" si="241"/>
        <v>0</v>
      </c>
      <c r="CS452" s="189">
        <f t="shared" si="241"/>
        <v>1676324</v>
      </c>
      <c r="CT452" s="190">
        <f t="shared" si="241"/>
        <v>1676324</v>
      </c>
      <c r="CU452" s="188">
        <f t="shared" si="241"/>
        <v>0</v>
      </c>
      <c r="CV452" s="189">
        <f t="shared" si="241"/>
        <v>0</v>
      </c>
      <c r="CW452" s="189">
        <f t="shared" si="241"/>
        <v>0</v>
      </c>
      <c r="CX452" s="189">
        <f t="shared" si="241"/>
        <v>0</v>
      </c>
      <c r="CY452" s="189">
        <f t="shared" si="241"/>
        <v>0</v>
      </c>
      <c r="CZ452" s="190">
        <f t="shared" si="241"/>
        <v>0</v>
      </c>
      <c r="DA452" s="188">
        <f t="shared" si="241"/>
        <v>0</v>
      </c>
      <c r="DB452" s="189">
        <f t="shared" si="241"/>
        <v>16598725</v>
      </c>
      <c r="DC452" s="189">
        <f t="shared" si="241"/>
        <v>0</v>
      </c>
      <c r="DD452" s="189">
        <f t="shared" si="241"/>
        <v>0</v>
      </c>
      <c r="DE452" s="189">
        <f t="shared" si="241"/>
        <v>73978324</v>
      </c>
      <c r="DF452" s="190">
        <f>DF65+DF412+DF447+DF451</f>
        <v>90577049</v>
      </c>
      <c r="DG452" s="188">
        <f t="shared" si="241"/>
        <v>0</v>
      </c>
      <c r="DH452" s="189">
        <f t="shared" si="241"/>
        <v>201570</v>
      </c>
      <c r="DI452" s="189">
        <f t="shared" si="241"/>
        <v>0</v>
      </c>
      <c r="DJ452" s="189">
        <f t="shared" si="241"/>
        <v>0</v>
      </c>
      <c r="DK452" s="189">
        <f t="shared" si="241"/>
        <v>89332.25</v>
      </c>
      <c r="DL452" s="190">
        <f t="shared" si="241"/>
        <v>290902.25</v>
      </c>
      <c r="DM452" s="193"/>
      <c r="DN452" s="222">
        <f>DN65+DN412+DN447+DN451</f>
        <v>0</v>
      </c>
      <c r="DO452" s="222">
        <f>DO65+DO412+DO447+DO451</f>
        <v>0</v>
      </c>
      <c r="DP452" s="222">
        <f>DP65+DP412+DP447+DP451</f>
        <v>0</v>
      </c>
      <c r="DQ452" s="193"/>
      <c r="DR452" s="188">
        <f>DR65+DR412+DR447+DR451</f>
        <v>420503.49</v>
      </c>
      <c r="DS452" s="189">
        <f t="shared" ref="DS452:DY452" si="242">DS65+DS412+DS447+DS451</f>
        <v>74206.509999999995</v>
      </c>
      <c r="DT452" s="189">
        <f t="shared" si="242"/>
        <v>494710</v>
      </c>
      <c r="DU452" s="189">
        <f t="shared" si="242"/>
        <v>0</v>
      </c>
      <c r="DV452" s="190">
        <f t="shared" si="242"/>
        <v>0</v>
      </c>
      <c r="DW452" s="188">
        <f>DW65+DW412+DW447+DW451</f>
        <v>4507643.01</v>
      </c>
      <c r="DX452" s="189">
        <f t="shared" si="242"/>
        <v>0</v>
      </c>
      <c r="DY452" s="199">
        <f t="shared" si="242"/>
        <v>0</v>
      </c>
      <c r="EA452" s="188">
        <f>EA65+EA412+EA447+EA451</f>
        <v>356167.05</v>
      </c>
      <c r="EB452" s="189">
        <f>EB65+EB412+EB447+EB451</f>
        <v>107984.95</v>
      </c>
      <c r="EC452" s="189">
        <f>EC65+EC412+EC447+EC451</f>
        <v>464152</v>
      </c>
      <c r="ED452" s="526"/>
      <c r="EE452" s="527"/>
      <c r="EG452" s="528"/>
      <c r="EH452" s="529"/>
      <c r="EI452" s="530"/>
      <c r="EJ452" s="529"/>
      <c r="EK452" s="531"/>
      <c r="EL452" s="532"/>
      <c r="EM452" s="529"/>
      <c r="EN452" s="529"/>
      <c r="EO452" s="529"/>
      <c r="EP452" s="533"/>
      <c r="EQ452" s="532"/>
      <c r="ER452" s="529"/>
      <c r="ES452" s="529"/>
      <c r="ET452" s="529"/>
      <c r="EU452" s="533"/>
    </row>
    <row r="453" spans="1:151" s="505" customFormat="1" ht="15.75" thickBot="1">
      <c r="A453" s="504"/>
      <c r="B453" s="504"/>
      <c r="C453" s="504"/>
      <c r="D453" s="504"/>
      <c r="E453" s="504"/>
      <c r="F453" s="504"/>
      <c r="G453" s="504"/>
      <c r="H453" s="504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 t="s">
        <v>5381</v>
      </c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25"/>
      <c r="DN453" s="125"/>
      <c r="DO453" s="125"/>
      <c r="DP453" s="125"/>
      <c r="DQ453" s="125"/>
      <c r="DW453" s="505">
        <f>DW452-'"Šablony" vráceno k 30922 úč.KÚ'!AJ79</f>
        <v>4364923.01</v>
      </c>
      <c r="EG453" s="506">
        <f>SUM(EG7:EG452)</f>
        <v>201570</v>
      </c>
      <c r="EH453" s="507"/>
      <c r="EI453" s="507"/>
      <c r="EJ453" s="507"/>
      <c r="EK453" s="507"/>
      <c r="EL453" s="506">
        <f>SUM(EL7:EL452)</f>
        <v>14332.25</v>
      </c>
      <c r="EM453" s="507"/>
      <c r="EN453" s="507"/>
      <c r="EO453" s="507"/>
      <c r="EP453" s="508"/>
      <c r="EQ453" s="506">
        <f>SUM(EQ7:EQ452)</f>
        <v>75000</v>
      </c>
      <c r="ER453" s="507"/>
      <c r="ES453" s="507"/>
      <c r="ET453" s="507"/>
      <c r="EU453" s="508"/>
    </row>
    <row r="454" spans="1:151" ht="15.75">
      <c r="BI454" s="439" t="s">
        <v>5379</v>
      </c>
      <c r="BU454" s="439" t="s">
        <v>5379</v>
      </c>
      <c r="CG454" s="130" t="s">
        <v>5381</v>
      </c>
      <c r="DF454" s="130"/>
      <c r="DL454" s="140" t="s">
        <v>2705</v>
      </c>
      <c r="EU454" s="509">
        <f>SUM(EG453:EU453)</f>
        <v>290902.25</v>
      </c>
    </row>
    <row r="455" spans="1:151">
      <c r="BI455" s="131" t="s">
        <v>5380</v>
      </c>
      <c r="BU455" s="131" t="s">
        <v>5380</v>
      </c>
      <c r="CG455" s="439" t="s">
        <v>5379</v>
      </c>
    </row>
  </sheetData>
  <autoFilter ref="A6:EU455" xr:uid="{B4E7D395-04F1-4BCB-B0CB-5FFA61500F74}"/>
  <mergeCells count="148">
    <mergeCell ref="EE5:EE6"/>
    <mergeCell ref="EG5:EK5"/>
    <mergeCell ref="EL5:EP5"/>
    <mergeCell ref="EQ5:EU5"/>
    <mergeCell ref="DX5:DX6"/>
    <mergeCell ref="DY5:DY6"/>
    <mergeCell ref="EA5:EA6"/>
    <mergeCell ref="EB5:EB6"/>
    <mergeCell ref="EC5:EC6"/>
    <mergeCell ref="ED5:ED6"/>
    <mergeCell ref="DR5:DR6"/>
    <mergeCell ref="DS5:DS6"/>
    <mergeCell ref="DT5:DT6"/>
    <mergeCell ref="DU5:DU6"/>
    <mergeCell ref="DV5:DV6"/>
    <mergeCell ref="DW5:DW6"/>
    <mergeCell ref="DN5:DN6"/>
    <mergeCell ref="DI5:DI6"/>
    <mergeCell ref="DJ5:DJ6"/>
    <mergeCell ref="DK5:DK6"/>
    <mergeCell ref="DL5:DL6"/>
    <mergeCell ref="DA5:DB5"/>
    <mergeCell ref="DC5:DC6"/>
    <mergeCell ref="DD5:DD6"/>
    <mergeCell ref="DE5:DE6"/>
    <mergeCell ref="DF5:DF6"/>
    <mergeCell ref="DG5:DH5"/>
    <mergeCell ref="CY5:CY6"/>
    <mergeCell ref="CZ5:CZ6"/>
    <mergeCell ref="CR5:CR6"/>
    <mergeCell ref="CS5:CS6"/>
    <mergeCell ref="CT5:CT6"/>
    <mergeCell ref="CU5:CV5"/>
    <mergeCell ref="CW5:CW6"/>
    <mergeCell ref="CX5:CX6"/>
    <mergeCell ref="CO5:CP5"/>
    <mergeCell ref="CQ5:CQ6"/>
    <mergeCell ref="CH5:CH6"/>
    <mergeCell ref="CI5:CJ5"/>
    <mergeCell ref="CK5:CK6"/>
    <mergeCell ref="CL5:CL6"/>
    <mergeCell ref="CM5:CM6"/>
    <mergeCell ref="CN5:CN6"/>
    <mergeCell ref="CC5:CD5"/>
    <mergeCell ref="CE5:CE6"/>
    <mergeCell ref="CF5:CF6"/>
    <mergeCell ref="CG5:CG6"/>
    <mergeCell ref="BY5:BY6"/>
    <mergeCell ref="BZ5:BZ6"/>
    <mergeCell ref="CA5:CA6"/>
    <mergeCell ref="CB5:CB6"/>
    <mergeCell ref="BQ5:BR5"/>
    <mergeCell ref="BS5:BS6"/>
    <mergeCell ref="BT5:BT6"/>
    <mergeCell ref="BU5:BU6"/>
    <mergeCell ref="BV5:BV6"/>
    <mergeCell ref="BW5:BX5"/>
    <mergeCell ref="BO5:BO6"/>
    <mergeCell ref="BP5:BP6"/>
    <mergeCell ref="BH5:BH6"/>
    <mergeCell ref="BI5:BI6"/>
    <mergeCell ref="BJ5:BJ6"/>
    <mergeCell ref="BK5:BL5"/>
    <mergeCell ref="BM5:BM6"/>
    <mergeCell ref="BN5:BN6"/>
    <mergeCell ref="BE5:BF5"/>
    <mergeCell ref="BG5:BG6"/>
    <mergeCell ref="AK5:AK6"/>
    <mergeCell ref="AL5:AL6"/>
    <mergeCell ref="AM5:AN5"/>
    <mergeCell ref="AX5:AX6"/>
    <mergeCell ref="AY5:AZ5"/>
    <mergeCell ref="BA5:BA6"/>
    <mergeCell ref="BB5:BB6"/>
    <mergeCell ref="BC5:BC6"/>
    <mergeCell ref="BD5:BD6"/>
    <mergeCell ref="AS5:AT5"/>
    <mergeCell ref="AU5:AU6"/>
    <mergeCell ref="AV5:AV6"/>
    <mergeCell ref="AW5:AW6"/>
    <mergeCell ref="EG4:EU4"/>
    <mergeCell ref="CI4:CN4"/>
    <mergeCell ref="CO4:CT4"/>
    <mergeCell ref="CU4:CZ4"/>
    <mergeCell ref="BQ4:BV4"/>
    <mergeCell ref="BW4:CB4"/>
    <mergeCell ref="CC4:CH4"/>
    <mergeCell ref="N5:N6"/>
    <mergeCell ref="O5:P5"/>
    <mergeCell ref="Q5:Q6"/>
    <mergeCell ref="R5:R6"/>
    <mergeCell ref="S5:S6"/>
    <mergeCell ref="T5:T6"/>
    <mergeCell ref="AE5:AE6"/>
    <mergeCell ref="AF5:AF6"/>
    <mergeCell ref="X5:X6"/>
    <mergeCell ref="Y5:Y6"/>
    <mergeCell ref="Z5:Z6"/>
    <mergeCell ref="AA5:AB5"/>
    <mergeCell ref="AC5:AC6"/>
    <mergeCell ref="AD5:AD6"/>
    <mergeCell ref="U5:V5"/>
    <mergeCell ref="W5:W6"/>
    <mergeCell ref="AO5:AO6"/>
    <mergeCell ref="AS4:AX4"/>
    <mergeCell ref="AY4:BD4"/>
    <mergeCell ref="EA3:EE3"/>
    <mergeCell ref="I4:N4"/>
    <mergeCell ref="O4:T4"/>
    <mergeCell ref="U4:Z4"/>
    <mergeCell ref="DG3:DL4"/>
    <mergeCell ref="DN3:DP3"/>
    <mergeCell ref="DR3:DY3"/>
    <mergeCell ref="AS3:BD3"/>
    <mergeCell ref="BE3:BP3"/>
    <mergeCell ref="BQ3:CB3"/>
    <mergeCell ref="CC3:CN3"/>
    <mergeCell ref="CO3:CZ3"/>
    <mergeCell ref="DA3:DF4"/>
    <mergeCell ref="BE4:BJ4"/>
    <mergeCell ref="BK4:BP4"/>
    <mergeCell ref="DR4:DV4"/>
    <mergeCell ref="DW4:DY4"/>
    <mergeCell ref="EA4:EE4"/>
    <mergeCell ref="G3:G6"/>
    <mergeCell ref="H3:H6"/>
    <mergeCell ref="I3:T3"/>
    <mergeCell ref="U3:AF3"/>
    <mergeCell ref="AG3:AR3"/>
    <mergeCell ref="AA4:AF4"/>
    <mergeCell ref="AG4:AL4"/>
    <mergeCell ref="A3:A6"/>
    <mergeCell ref="B3:B6"/>
    <mergeCell ref="C3:C6"/>
    <mergeCell ref="D3:D6"/>
    <mergeCell ref="E3:E6"/>
    <mergeCell ref="F3:F6"/>
    <mergeCell ref="AM4:AR4"/>
    <mergeCell ref="I5:J5"/>
    <mergeCell ref="K5:K6"/>
    <mergeCell ref="L5:L6"/>
    <mergeCell ref="M5:M6"/>
    <mergeCell ref="AP5:AP6"/>
    <mergeCell ref="AQ5:AQ6"/>
    <mergeCell ref="AR5:AR6"/>
    <mergeCell ref="AG5:AH5"/>
    <mergeCell ref="AI5:AI6"/>
    <mergeCell ref="AJ5:AJ6"/>
  </mergeCells>
  <conditionalFormatting sqref="C3">
    <cfRule type="duplicateValues" dxfId="5" priority="1"/>
  </conditionalFormatting>
  <conditionalFormatting sqref="C7:C65">
    <cfRule type="duplicateValues" dxfId="4" priority="3"/>
  </conditionalFormatting>
  <conditionalFormatting sqref="C413:C446">
    <cfRule type="duplicateValues" dxfId="3" priority="2"/>
  </conditionalFormatting>
  <dataValidations count="1">
    <dataValidation type="list" allowBlank="1" showInputMessage="1" showErrorMessage="1" sqref="EI7:EI452 EN7:EN451" xr:uid="{DF6B650C-7435-4C8E-8953-DF584D3E2676}">
      <formula1>$EG$1:$EG$2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59D9-AB4B-48E8-8EE3-584A90FC2857}">
  <dimension ref="A1:BI454"/>
  <sheetViews>
    <sheetView zoomScale="80" zoomScaleNormal="80" workbookViewId="0">
      <pane xSplit="8" ySplit="5" topLeftCell="AB6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10" width="14.28515625" style="362" bestFit="1" customWidth="1"/>
    <col min="11" max="11" width="15.7109375" style="131" customWidth="1"/>
    <col min="12" max="12" width="14.5703125" style="131" customWidth="1"/>
    <col min="13" max="13" width="14.28515625" style="131" bestFit="1" customWidth="1"/>
    <col min="14" max="14" width="14" style="131" customWidth="1"/>
    <col min="15" max="15" width="14.28515625" style="131" bestFit="1" customWidth="1"/>
    <col min="16" max="16" width="15.28515625" style="131" customWidth="1"/>
    <col min="17" max="17" width="13.140625" style="131" customWidth="1"/>
    <col min="18" max="18" width="15.42578125" style="131" customWidth="1"/>
    <col min="19" max="19" width="14.28515625" style="131" bestFit="1" customWidth="1"/>
    <col min="20" max="20" width="14.5703125" style="131" customWidth="1"/>
    <col min="21" max="21" width="16.28515625" style="131" customWidth="1"/>
    <col min="22" max="22" width="14.42578125" style="131" customWidth="1"/>
    <col min="23" max="23" width="14.28515625" style="131" bestFit="1" customWidth="1"/>
    <col min="24" max="24" width="20.7109375" style="131" bestFit="1" customWidth="1"/>
    <col min="25" max="25" width="13.5703125" style="140" customWidth="1"/>
    <col min="26" max="26" width="13.42578125" style="140" bestFit="1" customWidth="1"/>
    <col min="27" max="27" width="3.28515625" style="126" customWidth="1"/>
    <col min="28" max="28" width="12.85546875" style="124" customWidth="1"/>
    <col min="29" max="29" width="11.5703125" style="124" customWidth="1"/>
    <col min="30" max="30" width="12.7109375" style="124" customWidth="1"/>
    <col min="31" max="31" width="4.28515625" style="126" customWidth="1"/>
    <col min="32" max="32" width="13.7109375" bestFit="1" customWidth="1"/>
    <col min="33" max="33" width="13.42578125" bestFit="1" customWidth="1"/>
    <col min="34" max="34" width="12.7109375" bestFit="1" customWidth="1"/>
    <col min="35" max="36" width="9.140625" customWidth="1"/>
    <col min="37" max="37" width="13.85546875" customWidth="1"/>
    <col min="38" max="38" width="15.42578125" customWidth="1"/>
    <col min="39" max="39" width="11.85546875" customWidth="1"/>
    <col min="40" max="40" width="9.140625" customWidth="1"/>
    <col min="41" max="41" width="11.28515625" customWidth="1"/>
    <col min="42" max="42" width="11.140625" customWidth="1"/>
    <col min="43" max="43" width="12.7109375" bestFit="1" customWidth="1"/>
    <col min="44" max="44" width="9.140625" customWidth="1"/>
    <col min="45" max="45" width="12.7109375" customWidth="1"/>
    <col min="47" max="47" width="10.85546875" style="80" bestFit="1" customWidth="1"/>
    <col min="48" max="48" width="10.85546875" bestFit="1" customWidth="1"/>
    <col min="49" max="49" width="10.85546875" customWidth="1"/>
    <col min="52" max="52" width="10.42578125" style="80" customWidth="1"/>
    <col min="53" max="53" width="10.85546875" bestFit="1" customWidth="1"/>
    <col min="57" max="57" width="10.140625" style="80" customWidth="1"/>
    <col min="58" max="58" width="10.85546875" bestFit="1" customWidth="1"/>
    <col min="60" max="60" width="10.85546875" bestFit="1" customWidth="1"/>
    <col min="61" max="61" width="12.28515625" bestFit="1" customWidth="1"/>
  </cols>
  <sheetData>
    <row r="1" spans="1:61">
      <c r="AU1" s="443" t="s">
        <v>5389</v>
      </c>
    </row>
    <row r="2" spans="1:61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AU2" s="443" t="s">
        <v>5390</v>
      </c>
    </row>
    <row r="3" spans="1:61" ht="80.25" customHeight="1" thickBot="1">
      <c r="A3" s="742" t="s">
        <v>0</v>
      </c>
      <c r="B3" s="745" t="s">
        <v>1</v>
      </c>
      <c r="C3" s="745" t="s">
        <v>2</v>
      </c>
      <c r="D3" s="745" t="s">
        <v>1</v>
      </c>
      <c r="E3" s="870" t="s">
        <v>2819</v>
      </c>
      <c r="F3" s="870" t="s">
        <v>5</v>
      </c>
      <c r="G3" s="745" t="s">
        <v>3</v>
      </c>
      <c r="H3" s="748" t="s">
        <v>4</v>
      </c>
      <c r="I3" s="997" t="s">
        <v>4994</v>
      </c>
      <c r="J3" s="998"/>
      <c r="K3" s="999" t="s">
        <v>4990</v>
      </c>
      <c r="L3" s="1000"/>
      <c r="M3" s="1001" t="s">
        <v>5001</v>
      </c>
      <c r="N3" s="1001"/>
      <c r="O3" s="992" t="s">
        <v>4995</v>
      </c>
      <c r="P3" s="993"/>
      <c r="Q3" s="994" t="s">
        <v>5609</v>
      </c>
      <c r="R3" s="994"/>
      <c r="S3" s="995" t="s">
        <v>5009</v>
      </c>
      <c r="T3" s="996"/>
      <c r="U3" s="976" t="s">
        <v>5383</v>
      </c>
      <c r="V3" s="976"/>
      <c r="W3" s="977" t="s">
        <v>4999</v>
      </c>
      <c r="X3" s="978"/>
      <c r="Y3" s="838" t="s">
        <v>2780</v>
      </c>
      <c r="Z3" s="836" t="s">
        <v>4984</v>
      </c>
      <c r="AA3" s="238"/>
      <c r="AB3" s="943" t="s">
        <v>3142</v>
      </c>
      <c r="AC3" s="944"/>
      <c r="AD3" s="945"/>
      <c r="AE3" s="240"/>
      <c r="AF3" s="866" t="s">
        <v>5575</v>
      </c>
      <c r="AG3" s="867"/>
      <c r="AH3" s="867"/>
      <c r="AI3" s="867"/>
      <c r="AJ3" s="868"/>
      <c r="AK3" s="867"/>
      <c r="AL3" s="867"/>
      <c r="AM3" s="869"/>
      <c r="AO3" s="940" t="s">
        <v>5563</v>
      </c>
      <c r="AP3" s="941"/>
      <c r="AQ3" s="941"/>
      <c r="AR3" s="941"/>
      <c r="AS3" s="942"/>
      <c r="AU3" s="973" t="s">
        <v>5384</v>
      </c>
      <c r="AV3" s="974"/>
      <c r="AW3" s="974"/>
      <c r="AX3" s="974"/>
      <c r="AY3" s="974"/>
      <c r="AZ3" s="974"/>
      <c r="BA3" s="974"/>
      <c r="BB3" s="974"/>
      <c r="BC3" s="974"/>
      <c r="BD3" s="974"/>
      <c r="BE3" s="974"/>
      <c r="BF3" s="974"/>
      <c r="BG3" s="974"/>
      <c r="BH3" s="974"/>
      <c r="BI3" s="975"/>
    </row>
    <row r="4" spans="1:61" ht="51.75" customHeight="1" thickBot="1">
      <c r="A4" s="743"/>
      <c r="B4" s="746"/>
      <c r="C4" s="746"/>
      <c r="D4" s="746"/>
      <c r="E4" s="871"/>
      <c r="F4" s="871"/>
      <c r="G4" s="746"/>
      <c r="H4" s="749"/>
      <c r="I4" s="551" t="s">
        <v>5610</v>
      </c>
      <c r="J4" s="551" t="s">
        <v>4790</v>
      </c>
      <c r="K4" s="552" t="s">
        <v>5613</v>
      </c>
      <c r="L4" s="553" t="s">
        <v>5613</v>
      </c>
      <c r="M4" s="554" t="s">
        <v>5613</v>
      </c>
      <c r="N4" s="555" t="s">
        <v>5613</v>
      </c>
      <c r="O4" s="556" t="s">
        <v>5614</v>
      </c>
      <c r="P4" s="557" t="s">
        <v>5614</v>
      </c>
      <c r="Q4" s="558" t="s">
        <v>5615</v>
      </c>
      <c r="R4" s="558" t="s">
        <v>5615</v>
      </c>
      <c r="S4" s="559" t="s">
        <v>5616</v>
      </c>
      <c r="T4" s="560" t="s">
        <v>5616</v>
      </c>
      <c r="U4" s="561" t="s">
        <v>5617</v>
      </c>
      <c r="V4" s="562" t="s">
        <v>5617</v>
      </c>
      <c r="W4" s="563" t="s">
        <v>5618</v>
      </c>
      <c r="X4" s="564" t="s">
        <v>5618</v>
      </c>
      <c r="Y4" s="981"/>
      <c r="Z4" s="979"/>
      <c r="AA4" s="241"/>
      <c r="AB4" s="242" t="s">
        <v>5572</v>
      </c>
      <c r="AC4" s="242" t="s">
        <v>5573</v>
      </c>
      <c r="AD4" s="243" t="s">
        <v>5574</v>
      </c>
      <c r="AE4" s="244"/>
      <c r="AF4" s="950" t="s">
        <v>2800</v>
      </c>
      <c r="AG4" s="951"/>
      <c r="AH4" s="951"/>
      <c r="AI4" s="951"/>
      <c r="AJ4" s="952"/>
      <c r="AK4" s="862" t="s">
        <v>5396</v>
      </c>
      <c r="AL4" s="863"/>
      <c r="AM4" s="864"/>
      <c r="AO4" s="950" t="s">
        <v>5564</v>
      </c>
      <c r="AP4" s="951"/>
      <c r="AQ4" s="951"/>
      <c r="AR4" s="951"/>
      <c r="AS4" s="952"/>
      <c r="AU4" s="983" t="s">
        <v>5386</v>
      </c>
      <c r="AV4" s="984"/>
      <c r="AW4" s="984"/>
      <c r="AX4" s="984"/>
      <c r="AY4" s="985"/>
      <c r="AZ4" s="986" t="s">
        <v>5395</v>
      </c>
      <c r="BA4" s="987"/>
      <c r="BB4" s="987"/>
      <c r="BC4" s="987"/>
      <c r="BD4" s="988"/>
      <c r="BE4" s="989" t="s">
        <v>5560</v>
      </c>
      <c r="BF4" s="990"/>
      <c r="BG4" s="990"/>
      <c r="BH4" s="990"/>
      <c r="BI4" s="991"/>
    </row>
    <row r="5" spans="1:61" s="548" customFormat="1" ht="60.75" thickBot="1">
      <c r="A5" s="743"/>
      <c r="B5" s="746"/>
      <c r="C5" s="746"/>
      <c r="D5" s="746"/>
      <c r="E5" s="871"/>
      <c r="F5" s="871"/>
      <c r="G5" s="746"/>
      <c r="H5" s="749"/>
      <c r="I5" s="565" t="s">
        <v>5611</v>
      </c>
      <c r="J5" s="566" t="s">
        <v>5612</v>
      </c>
      <c r="K5" s="567" t="s">
        <v>5611</v>
      </c>
      <c r="L5" s="568" t="s">
        <v>5612</v>
      </c>
      <c r="M5" s="569" t="s">
        <v>5611</v>
      </c>
      <c r="N5" s="570" t="s">
        <v>5612</v>
      </c>
      <c r="O5" s="571" t="s">
        <v>5611</v>
      </c>
      <c r="P5" s="572" t="s">
        <v>5612</v>
      </c>
      <c r="Q5" s="573" t="s">
        <v>5611</v>
      </c>
      <c r="R5" s="574" t="s">
        <v>5612</v>
      </c>
      <c r="S5" s="575" t="s">
        <v>5611</v>
      </c>
      <c r="T5" s="576" t="s">
        <v>5612</v>
      </c>
      <c r="U5" s="577" t="s">
        <v>5611</v>
      </c>
      <c r="V5" s="578" t="s">
        <v>5612</v>
      </c>
      <c r="W5" s="579" t="s">
        <v>5611</v>
      </c>
      <c r="X5" s="580" t="s">
        <v>5612</v>
      </c>
      <c r="Y5" s="982"/>
      <c r="Z5" s="980"/>
      <c r="AA5" s="118"/>
      <c r="AB5" s="542" t="s">
        <v>4988</v>
      </c>
      <c r="AC5" s="215"/>
      <c r="AD5" s="215"/>
      <c r="AE5" s="547"/>
      <c r="AF5" s="536" t="s">
        <v>2790</v>
      </c>
      <c r="AG5" s="538" t="s">
        <v>2791</v>
      </c>
      <c r="AH5" s="540" t="s">
        <v>2789</v>
      </c>
      <c r="AI5" s="538" t="s">
        <v>2795</v>
      </c>
      <c r="AJ5" s="541" t="s">
        <v>2782</v>
      </c>
      <c r="AK5" s="543" t="s">
        <v>2743</v>
      </c>
      <c r="AL5" s="538" t="s">
        <v>2795</v>
      </c>
      <c r="AM5" s="541" t="s">
        <v>5397</v>
      </c>
      <c r="AO5" s="535" t="s">
        <v>5620</v>
      </c>
      <c r="AP5" s="537" t="s">
        <v>5621</v>
      </c>
      <c r="AQ5" s="539" t="s">
        <v>2789</v>
      </c>
      <c r="AR5" s="538" t="s">
        <v>2795</v>
      </c>
      <c r="AS5" s="541" t="s">
        <v>2782</v>
      </c>
      <c r="AU5" s="582" t="s">
        <v>2743</v>
      </c>
      <c r="AV5" s="583" t="s">
        <v>5387</v>
      </c>
      <c r="AW5" s="583" t="s">
        <v>5388</v>
      </c>
      <c r="AX5" s="583" t="s">
        <v>5393</v>
      </c>
      <c r="AY5" s="584" t="s">
        <v>5385</v>
      </c>
      <c r="AZ5" s="582" t="s">
        <v>2743</v>
      </c>
      <c r="BA5" s="583" t="s">
        <v>5387</v>
      </c>
      <c r="BB5" s="583" t="s">
        <v>5388</v>
      </c>
      <c r="BC5" s="583" t="s">
        <v>5393</v>
      </c>
      <c r="BD5" s="585" t="s">
        <v>5385</v>
      </c>
      <c r="BE5" s="582" t="s">
        <v>2743</v>
      </c>
      <c r="BF5" s="583" t="s">
        <v>5387</v>
      </c>
      <c r="BG5" s="583" t="s">
        <v>5388</v>
      </c>
      <c r="BH5" s="583" t="s">
        <v>5393</v>
      </c>
      <c r="BI5" s="585" t="s">
        <v>5385</v>
      </c>
    </row>
    <row r="6" spans="1:61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365">
        <v>48750</v>
      </c>
      <c r="J6" s="365">
        <v>22000</v>
      </c>
      <c r="K6" s="182">
        <v>0</v>
      </c>
      <c r="L6" s="182">
        <v>0</v>
      </c>
      <c r="M6" s="182">
        <v>0</v>
      </c>
      <c r="N6" s="182">
        <v>0</v>
      </c>
      <c r="O6" s="182">
        <v>55000</v>
      </c>
      <c r="P6" s="182">
        <v>0</v>
      </c>
      <c r="Q6" s="182">
        <v>0</v>
      </c>
      <c r="R6" s="182">
        <v>0</v>
      </c>
      <c r="S6" s="182">
        <v>0</v>
      </c>
      <c r="T6" s="182">
        <v>0</v>
      </c>
      <c r="U6" s="182">
        <v>0</v>
      </c>
      <c r="V6" s="182">
        <v>0</v>
      </c>
      <c r="W6" s="182">
        <v>0</v>
      </c>
      <c r="X6" s="182">
        <v>0</v>
      </c>
      <c r="Y6" s="171">
        <f>I6+K6+M6+O6+Q6+S6+U6+W6</f>
        <v>103750</v>
      </c>
      <c r="Z6" s="171">
        <f>J6+L6+N6+P6+R6+T6+V6+X6</f>
        <v>22000</v>
      </c>
      <c r="AA6" s="140"/>
      <c r="AB6" s="219"/>
      <c r="AC6" s="219"/>
      <c r="AD6" s="219"/>
      <c r="AE6" s="140"/>
      <c r="AF6" s="169"/>
      <c r="AG6" s="170"/>
      <c r="AH6" s="181"/>
      <c r="AI6" s="170"/>
      <c r="AJ6" s="511"/>
      <c r="AK6" s="180">
        <v>79950</v>
      </c>
      <c r="AL6" s="170" t="s">
        <v>5535</v>
      </c>
      <c r="AM6" s="511">
        <v>44795</v>
      </c>
      <c r="AO6" s="169"/>
      <c r="AP6" s="170"/>
      <c r="AQ6" s="181"/>
      <c r="AR6" s="170"/>
      <c r="AS6" s="511"/>
      <c r="AU6" s="586">
        <v>22000</v>
      </c>
      <c r="AV6" s="587">
        <v>44834</v>
      </c>
      <c r="AW6" s="588" t="s">
        <v>5389</v>
      </c>
      <c r="AX6" s="589"/>
      <c r="AY6" s="590" t="s">
        <v>5580</v>
      </c>
      <c r="AZ6" s="586"/>
      <c r="BA6" s="589"/>
      <c r="BB6" s="589"/>
      <c r="BC6" s="589"/>
      <c r="BD6" s="590"/>
      <c r="BE6" s="586"/>
      <c r="BF6" s="589"/>
      <c r="BG6" s="589"/>
      <c r="BH6" s="589"/>
      <c r="BI6" s="590"/>
    </row>
    <row r="7" spans="1:61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367">
        <v>30225</v>
      </c>
      <c r="J7" s="367">
        <v>0</v>
      </c>
      <c r="K7" s="138">
        <v>0</v>
      </c>
      <c r="L7" s="138">
        <v>0</v>
      </c>
      <c r="M7" s="138">
        <v>164000</v>
      </c>
      <c r="N7" s="138">
        <v>0</v>
      </c>
      <c r="O7" s="138">
        <v>56000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73">
        <f t="shared" ref="Y7:Y63" si="0">I7+K7+M7+O7+Q7+S7+U7+W7</f>
        <v>250225</v>
      </c>
      <c r="Z7" s="173">
        <f t="shared" ref="Z7:Z63" si="1">J7+L7+N7+P7+R7+T7+V7+X7</f>
        <v>0</v>
      </c>
      <c r="AA7" s="140"/>
      <c r="AB7" s="220"/>
      <c r="AC7" s="220"/>
      <c r="AD7" s="220"/>
      <c r="AE7" s="140"/>
      <c r="AF7" s="172"/>
      <c r="AG7" s="137"/>
      <c r="AH7" s="146"/>
      <c r="AI7" s="137"/>
      <c r="AJ7" s="516"/>
      <c r="AK7" s="160">
        <v>551023</v>
      </c>
      <c r="AL7" s="137" t="s">
        <v>5332</v>
      </c>
      <c r="AM7" s="516">
        <v>44650</v>
      </c>
      <c r="AO7" s="172"/>
      <c r="AP7" s="137"/>
      <c r="AQ7" s="137"/>
      <c r="AR7" s="512"/>
      <c r="AS7" s="513"/>
      <c r="AU7" s="495"/>
      <c r="AV7" s="76"/>
      <c r="AW7" s="466"/>
      <c r="AX7" s="76"/>
      <c r="AY7" s="496"/>
      <c r="AZ7" s="495"/>
      <c r="BA7" s="76"/>
      <c r="BB7" s="76"/>
      <c r="BC7" s="76"/>
      <c r="BD7" s="496"/>
      <c r="BE7" s="495"/>
      <c r="BF7" s="76"/>
      <c r="BG7" s="76"/>
      <c r="BH7" s="76"/>
      <c r="BI7" s="496"/>
    </row>
    <row r="8" spans="1:61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367">
        <v>45825</v>
      </c>
      <c r="J8" s="367">
        <v>0</v>
      </c>
      <c r="K8" s="138">
        <v>0</v>
      </c>
      <c r="L8" s="138">
        <v>0</v>
      </c>
      <c r="M8" s="138">
        <v>0</v>
      </c>
      <c r="N8" s="138">
        <v>0</v>
      </c>
      <c r="O8" s="138">
        <v>43000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73">
        <f t="shared" si="0"/>
        <v>88825</v>
      </c>
      <c r="Z8" s="173">
        <f t="shared" si="1"/>
        <v>0</v>
      </c>
      <c r="AA8" s="140"/>
      <c r="AB8" s="220"/>
      <c r="AC8" s="220"/>
      <c r="AD8" s="220"/>
      <c r="AE8" s="140"/>
      <c r="AF8" s="172"/>
      <c r="AG8" s="137"/>
      <c r="AH8" s="146"/>
      <c r="AI8" s="137"/>
      <c r="AJ8" s="516"/>
      <c r="AK8" s="160">
        <v>3200</v>
      </c>
      <c r="AL8" s="137" t="s">
        <v>5247</v>
      </c>
      <c r="AM8" s="516">
        <v>44628</v>
      </c>
      <c r="AO8" s="172"/>
      <c r="AP8" s="137"/>
      <c r="AQ8" s="137"/>
      <c r="AR8" s="512"/>
      <c r="AS8" s="513"/>
      <c r="AU8" s="495"/>
      <c r="AV8" s="76"/>
      <c r="AW8" s="466"/>
      <c r="AX8" s="76"/>
      <c r="AY8" s="496"/>
      <c r="AZ8" s="495"/>
      <c r="BA8" s="76"/>
      <c r="BB8" s="76"/>
      <c r="BC8" s="76"/>
      <c r="BD8" s="496"/>
      <c r="BE8" s="495"/>
      <c r="BF8" s="76"/>
      <c r="BG8" s="76"/>
      <c r="BH8" s="76"/>
      <c r="BI8" s="496"/>
    </row>
    <row r="9" spans="1:61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367">
        <v>3250</v>
      </c>
      <c r="J9" s="367">
        <v>0</v>
      </c>
      <c r="K9" s="138">
        <v>0</v>
      </c>
      <c r="L9" s="138">
        <v>0</v>
      </c>
      <c r="M9" s="138">
        <v>206000</v>
      </c>
      <c r="N9" s="138">
        <v>0</v>
      </c>
      <c r="O9" s="138">
        <v>42000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73">
        <f t="shared" si="0"/>
        <v>251250</v>
      </c>
      <c r="Z9" s="173">
        <f t="shared" si="1"/>
        <v>0</v>
      </c>
      <c r="AA9" s="140"/>
      <c r="AB9" s="220"/>
      <c r="AC9" s="220"/>
      <c r="AD9" s="220"/>
      <c r="AE9" s="140"/>
      <c r="AF9" s="172"/>
      <c r="AG9" s="137"/>
      <c r="AH9" s="146"/>
      <c r="AI9" s="137"/>
      <c r="AJ9" s="516"/>
      <c r="AK9" s="160"/>
      <c r="AL9" s="137"/>
      <c r="AM9" s="516"/>
      <c r="AO9" s="172"/>
      <c r="AP9" s="137"/>
      <c r="AQ9" s="137"/>
      <c r="AR9" s="512"/>
      <c r="AS9" s="513"/>
      <c r="AU9" s="495"/>
      <c r="AV9" s="76"/>
      <c r="AW9" s="466"/>
      <c r="AX9" s="76"/>
      <c r="AY9" s="496"/>
      <c r="AZ9" s="495"/>
      <c r="BA9" s="76"/>
      <c r="BB9" s="76"/>
      <c r="BC9" s="76"/>
      <c r="BD9" s="496"/>
      <c r="BE9" s="495"/>
      <c r="BF9" s="76"/>
      <c r="BG9" s="76"/>
      <c r="BH9" s="76"/>
      <c r="BI9" s="496"/>
    </row>
    <row r="10" spans="1:61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367">
        <v>20150</v>
      </c>
      <c r="J10" s="367">
        <v>0</v>
      </c>
      <c r="K10" s="138">
        <v>0</v>
      </c>
      <c r="L10" s="138">
        <v>0</v>
      </c>
      <c r="M10" s="138">
        <v>622000</v>
      </c>
      <c r="N10" s="138">
        <v>0</v>
      </c>
      <c r="O10" s="138">
        <v>63000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73">
        <f t="shared" si="0"/>
        <v>705150</v>
      </c>
      <c r="Z10" s="173">
        <f t="shared" si="1"/>
        <v>0</v>
      </c>
      <c r="AA10" s="140"/>
      <c r="AB10" s="220"/>
      <c r="AC10" s="220"/>
      <c r="AD10" s="220"/>
      <c r="AE10" s="140"/>
      <c r="AF10" s="172"/>
      <c r="AG10" s="137"/>
      <c r="AH10" s="146"/>
      <c r="AI10" s="137"/>
      <c r="AJ10" s="516"/>
      <c r="AK10" s="160"/>
      <c r="AL10" s="137"/>
      <c r="AM10" s="516"/>
      <c r="AO10" s="172"/>
      <c r="AP10" s="137"/>
      <c r="AQ10" s="137"/>
      <c r="AR10" s="512"/>
      <c r="AS10" s="513"/>
      <c r="AU10" s="495"/>
      <c r="AV10" s="76"/>
      <c r="AW10" s="466"/>
      <c r="AX10" s="76"/>
      <c r="AY10" s="496"/>
      <c r="AZ10" s="495"/>
      <c r="BA10" s="76"/>
      <c r="BB10" s="76"/>
      <c r="BC10" s="76"/>
      <c r="BD10" s="496"/>
      <c r="BE10" s="495"/>
      <c r="BF10" s="76"/>
      <c r="BG10" s="76"/>
      <c r="BH10" s="76"/>
      <c r="BI10" s="496"/>
    </row>
    <row r="11" spans="1:61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367">
        <v>27950</v>
      </c>
      <c r="J11" s="367">
        <v>0</v>
      </c>
      <c r="K11" s="138">
        <v>0</v>
      </c>
      <c r="L11" s="138">
        <v>0</v>
      </c>
      <c r="M11" s="138">
        <v>214000</v>
      </c>
      <c r="N11" s="138">
        <v>0</v>
      </c>
      <c r="O11" s="138">
        <v>52000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73">
        <f t="shared" si="0"/>
        <v>293950</v>
      </c>
      <c r="Z11" s="173">
        <f t="shared" si="1"/>
        <v>0</v>
      </c>
      <c r="AA11" s="140"/>
      <c r="AB11" s="220"/>
      <c r="AC11" s="220"/>
      <c r="AD11" s="220"/>
      <c r="AE11" s="140"/>
      <c r="AF11" s="172"/>
      <c r="AG11" s="137"/>
      <c r="AH11" s="146"/>
      <c r="AI11" s="137"/>
      <c r="AJ11" s="516"/>
      <c r="AK11" s="160">
        <v>187818</v>
      </c>
      <c r="AL11" s="137" t="s">
        <v>5470</v>
      </c>
      <c r="AM11" s="516">
        <v>44734</v>
      </c>
      <c r="AO11" s="172"/>
      <c r="AP11" s="137"/>
      <c r="AQ11" s="137"/>
      <c r="AR11" s="512"/>
      <c r="AS11" s="513"/>
      <c r="AU11" s="495"/>
      <c r="AV11" s="76"/>
      <c r="AW11" s="466"/>
      <c r="AX11" s="76"/>
      <c r="AY11" s="496"/>
      <c r="AZ11" s="495"/>
      <c r="BA11" s="76"/>
      <c r="BB11" s="76"/>
      <c r="BC11" s="76"/>
      <c r="BD11" s="496"/>
      <c r="BE11" s="495"/>
      <c r="BF11" s="76"/>
      <c r="BG11" s="76"/>
      <c r="BH11" s="76"/>
      <c r="BI11" s="496"/>
    </row>
    <row r="12" spans="1:61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367">
        <v>3250</v>
      </c>
      <c r="J12" s="367">
        <v>0</v>
      </c>
      <c r="K12" s="138">
        <v>0</v>
      </c>
      <c r="L12" s="138">
        <v>0</v>
      </c>
      <c r="M12" s="138">
        <v>279000</v>
      </c>
      <c r="N12" s="138">
        <v>0</v>
      </c>
      <c r="O12" s="138">
        <v>45000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73">
        <f t="shared" si="0"/>
        <v>327250</v>
      </c>
      <c r="Z12" s="173">
        <f t="shared" si="1"/>
        <v>0</v>
      </c>
      <c r="AA12" s="140"/>
      <c r="AB12" s="220"/>
      <c r="AC12" s="220"/>
      <c r="AD12" s="220"/>
      <c r="AE12" s="140"/>
      <c r="AF12" s="172"/>
      <c r="AG12" s="137"/>
      <c r="AH12" s="146"/>
      <c r="AI12" s="137"/>
      <c r="AJ12" s="516"/>
      <c r="AK12" s="160"/>
      <c r="AL12" s="137"/>
      <c r="AM12" s="516"/>
      <c r="AO12" s="172"/>
      <c r="AP12" s="137"/>
      <c r="AQ12" s="137"/>
      <c r="AR12" s="512"/>
      <c r="AS12" s="513"/>
      <c r="AU12" s="495"/>
      <c r="AV12" s="76"/>
      <c r="AW12" s="466"/>
      <c r="AX12" s="76"/>
      <c r="AY12" s="496"/>
      <c r="AZ12" s="495"/>
      <c r="BA12" s="76"/>
      <c r="BB12" s="76"/>
      <c r="BC12" s="76"/>
      <c r="BD12" s="496"/>
      <c r="BE12" s="495"/>
      <c r="BF12" s="76"/>
      <c r="BG12" s="76"/>
      <c r="BH12" s="76"/>
      <c r="BI12" s="496"/>
    </row>
    <row r="13" spans="1:61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367">
        <v>3250</v>
      </c>
      <c r="J13" s="367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49000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73">
        <f t="shared" si="0"/>
        <v>52250</v>
      </c>
      <c r="Z13" s="173">
        <f t="shared" si="1"/>
        <v>0</v>
      </c>
      <c r="AA13" s="140"/>
      <c r="AB13" s="220"/>
      <c r="AC13" s="220"/>
      <c r="AD13" s="220"/>
      <c r="AE13" s="140"/>
      <c r="AF13" s="172"/>
      <c r="AG13" s="137"/>
      <c r="AH13" s="146"/>
      <c r="AI13" s="137"/>
      <c r="AJ13" s="516"/>
      <c r="AK13" s="160"/>
      <c r="AL13" s="137"/>
      <c r="AM13" s="516"/>
      <c r="AO13" s="172"/>
      <c r="AP13" s="137"/>
      <c r="AQ13" s="137"/>
      <c r="AR13" s="512"/>
      <c r="AS13" s="513"/>
      <c r="AU13" s="495"/>
      <c r="AV13" s="76"/>
      <c r="AW13" s="466"/>
      <c r="AX13" s="76"/>
      <c r="AY13" s="496"/>
      <c r="AZ13" s="495"/>
      <c r="BA13" s="76"/>
      <c r="BB13" s="76"/>
      <c r="BC13" s="76"/>
      <c r="BD13" s="496"/>
      <c r="BE13" s="495"/>
      <c r="BF13" s="76"/>
      <c r="BG13" s="76"/>
      <c r="BH13" s="76"/>
      <c r="BI13" s="496"/>
    </row>
    <row r="14" spans="1:61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367">
        <v>3250</v>
      </c>
      <c r="J14" s="367">
        <v>0</v>
      </c>
      <c r="K14" s="138">
        <v>0</v>
      </c>
      <c r="L14" s="138">
        <v>0</v>
      </c>
      <c r="M14" s="138">
        <v>442000</v>
      </c>
      <c r="N14" s="138">
        <v>0</v>
      </c>
      <c r="O14" s="138">
        <v>54000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1057045</v>
      </c>
      <c r="X14" s="138">
        <v>0</v>
      </c>
      <c r="Y14" s="173">
        <f t="shared" si="0"/>
        <v>1556295</v>
      </c>
      <c r="Z14" s="173">
        <f t="shared" si="1"/>
        <v>0</v>
      </c>
      <c r="AA14" s="140"/>
      <c r="AB14" s="220"/>
      <c r="AC14" s="220"/>
      <c r="AD14" s="220"/>
      <c r="AE14" s="140"/>
      <c r="AF14" s="172"/>
      <c r="AG14" s="137"/>
      <c r="AH14" s="146"/>
      <c r="AI14" s="137"/>
      <c r="AJ14" s="516"/>
      <c r="AK14" s="160">
        <v>117603</v>
      </c>
      <c r="AL14" s="137" t="s">
        <v>5346</v>
      </c>
      <c r="AM14" s="516">
        <v>44659</v>
      </c>
      <c r="AO14" s="172"/>
      <c r="AP14" s="137"/>
      <c r="AQ14" s="137"/>
      <c r="AR14" s="512"/>
      <c r="AS14" s="513"/>
      <c r="AU14" s="495"/>
      <c r="AV14" s="76"/>
      <c r="AW14" s="466"/>
      <c r="AX14" s="76"/>
      <c r="AY14" s="496"/>
      <c r="AZ14" s="495"/>
      <c r="BA14" s="76"/>
      <c r="BB14" s="76"/>
      <c r="BC14" s="76"/>
      <c r="BD14" s="496"/>
      <c r="BE14" s="495"/>
      <c r="BF14" s="76"/>
      <c r="BG14" s="76"/>
      <c r="BH14" s="76"/>
      <c r="BI14" s="496"/>
    </row>
    <row r="15" spans="1:61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367">
        <v>37375</v>
      </c>
      <c r="J15" s="367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57000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619279</v>
      </c>
      <c r="X15" s="138">
        <v>0</v>
      </c>
      <c r="Y15" s="173">
        <f t="shared" si="0"/>
        <v>713654</v>
      </c>
      <c r="Z15" s="173">
        <f t="shared" si="1"/>
        <v>0</v>
      </c>
      <c r="AA15" s="140"/>
      <c r="AB15" s="220"/>
      <c r="AC15" s="220"/>
      <c r="AD15" s="220"/>
      <c r="AE15" s="140"/>
      <c r="AF15" s="172"/>
      <c r="AG15" s="137"/>
      <c r="AH15" s="146"/>
      <c r="AI15" s="137"/>
      <c r="AJ15" s="516"/>
      <c r="AK15" s="160"/>
      <c r="AL15" s="137"/>
      <c r="AM15" s="516"/>
      <c r="AO15" s="172"/>
      <c r="AP15" s="137"/>
      <c r="AQ15" s="137"/>
      <c r="AR15" s="512"/>
      <c r="AS15" s="513"/>
      <c r="AU15" s="495"/>
      <c r="AV15" s="76"/>
      <c r="AW15" s="466"/>
      <c r="AX15" s="76"/>
      <c r="AY15" s="496"/>
      <c r="AZ15" s="495"/>
      <c r="BA15" s="76"/>
      <c r="BB15" s="76"/>
      <c r="BC15" s="76"/>
      <c r="BD15" s="496"/>
      <c r="BE15" s="495"/>
      <c r="BF15" s="76"/>
      <c r="BG15" s="76"/>
      <c r="BH15" s="76"/>
      <c r="BI15" s="496"/>
    </row>
    <row r="16" spans="1:61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367">
        <v>22750</v>
      </c>
      <c r="J16" s="367">
        <v>0</v>
      </c>
      <c r="K16" s="138">
        <v>0</v>
      </c>
      <c r="L16" s="138">
        <v>0</v>
      </c>
      <c r="M16" s="138">
        <v>470000</v>
      </c>
      <c r="N16" s="138">
        <v>0</v>
      </c>
      <c r="O16" s="138">
        <v>64000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73">
        <f t="shared" si="0"/>
        <v>556750</v>
      </c>
      <c r="Z16" s="173">
        <f t="shared" si="1"/>
        <v>0</v>
      </c>
      <c r="AA16" s="140"/>
      <c r="AB16" s="220"/>
      <c r="AC16" s="220"/>
      <c r="AD16" s="220"/>
      <c r="AE16" s="140"/>
      <c r="AF16" s="172"/>
      <c r="AG16" s="137"/>
      <c r="AH16" s="146"/>
      <c r="AI16" s="137"/>
      <c r="AJ16" s="516"/>
      <c r="AK16" s="160"/>
      <c r="AL16" s="137"/>
      <c r="AM16" s="516"/>
      <c r="AO16" s="172"/>
      <c r="AP16" s="137"/>
      <c r="AQ16" s="137"/>
      <c r="AR16" s="512"/>
      <c r="AS16" s="513"/>
      <c r="AU16" s="495"/>
      <c r="AV16" s="76"/>
      <c r="AW16" s="466"/>
      <c r="AX16" s="76"/>
      <c r="AY16" s="496"/>
      <c r="AZ16" s="495"/>
      <c r="BA16" s="76"/>
      <c r="BB16" s="76"/>
      <c r="BC16" s="76"/>
      <c r="BD16" s="496"/>
      <c r="BE16" s="495"/>
      <c r="BF16" s="76"/>
      <c r="BG16" s="76"/>
      <c r="BH16" s="76"/>
      <c r="BI16" s="496"/>
    </row>
    <row r="17" spans="1:61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367">
        <v>53300</v>
      </c>
      <c r="J17" s="367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82000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73">
        <f t="shared" si="0"/>
        <v>135300</v>
      </c>
      <c r="Z17" s="173">
        <f t="shared" si="1"/>
        <v>0</v>
      </c>
      <c r="AA17" s="140"/>
      <c r="AB17" s="220"/>
      <c r="AC17" s="220"/>
      <c r="AD17" s="220"/>
      <c r="AE17" s="140"/>
      <c r="AF17" s="172"/>
      <c r="AG17" s="137"/>
      <c r="AH17" s="146"/>
      <c r="AI17" s="137"/>
      <c r="AJ17" s="516"/>
      <c r="AK17" s="160"/>
      <c r="AL17" s="137"/>
      <c r="AM17" s="516"/>
      <c r="AO17" s="172"/>
      <c r="AP17" s="137"/>
      <c r="AQ17" s="137"/>
      <c r="AR17" s="512"/>
      <c r="AS17" s="513"/>
      <c r="AU17" s="495"/>
      <c r="AV17" s="76"/>
      <c r="AW17" s="466"/>
      <c r="AX17" s="76"/>
      <c r="AY17" s="496"/>
      <c r="AZ17" s="495"/>
      <c r="BA17" s="76"/>
      <c r="BB17" s="76"/>
      <c r="BC17" s="76"/>
      <c r="BD17" s="496"/>
      <c r="BE17" s="495"/>
      <c r="BF17" s="76"/>
      <c r="BG17" s="76"/>
      <c r="BH17" s="76"/>
      <c r="BI17" s="496"/>
    </row>
    <row r="18" spans="1:61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367">
        <v>42575</v>
      </c>
      <c r="J18" s="367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66000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73">
        <f t="shared" si="0"/>
        <v>108575</v>
      </c>
      <c r="Z18" s="173">
        <f t="shared" si="1"/>
        <v>0</v>
      </c>
      <c r="AA18" s="140"/>
      <c r="AB18" s="220"/>
      <c r="AC18" s="220"/>
      <c r="AD18" s="220"/>
      <c r="AE18" s="140"/>
      <c r="AF18" s="172"/>
      <c r="AG18" s="137"/>
      <c r="AH18" s="146"/>
      <c r="AI18" s="137"/>
      <c r="AJ18" s="516"/>
      <c r="AK18" s="160"/>
      <c r="AL18" s="137"/>
      <c r="AM18" s="516"/>
      <c r="AO18" s="172"/>
      <c r="AP18" s="137"/>
      <c r="AQ18" s="137"/>
      <c r="AR18" s="512"/>
      <c r="AS18" s="513"/>
      <c r="AU18" s="495"/>
      <c r="AV18" s="76"/>
      <c r="AW18" s="466"/>
      <c r="AX18" s="76"/>
      <c r="AY18" s="496"/>
      <c r="AZ18" s="495"/>
      <c r="BA18" s="76"/>
      <c r="BB18" s="76"/>
      <c r="BC18" s="76"/>
      <c r="BD18" s="496"/>
      <c r="BE18" s="495"/>
      <c r="BF18" s="76"/>
      <c r="BG18" s="76"/>
      <c r="BH18" s="76"/>
      <c r="BI18" s="496"/>
    </row>
    <row r="19" spans="1:61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367">
        <v>3250</v>
      </c>
      <c r="J19" s="367">
        <v>3250</v>
      </c>
      <c r="K19" s="138">
        <v>0</v>
      </c>
      <c r="L19" s="138">
        <v>0</v>
      </c>
      <c r="M19" s="138">
        <v>0</v>
      </c>
      <c r="N19" s="138">
        <v>0</v>
      </c>
      <c r="O19" s="138">
        <v>55000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73">
        <f t="shared" si="0"/>
        <v>58250</v>
      </c>
      <c r="Z19" s="173">
        <f t="shared" si="1"/>
        <v>3250</v>
      </c>
      <c r="AA19" s="140"/>
      <c r="AB19" s="220"/>
      <c r="AC19" s="220"/>
      <c r="AD19" s="220"/>
      <c r="AE19" s="140"/>
      <c r="AF19" s="172"/>
      <c r="AG19" s="137"/>
      <c r="AH19" s="146"/>
      <c r="AI19" s="137"/>
      <c r="AJ19" s="516"/>
      <c r="AK19" s="160">
        <v>79680</v>
      </c>
      <c r="AL19" s="137" t="s">
        <v>4885</v>
      </c>
      <c r="AM19" s="516">
        <v>44596</v>
      </c>
      <c r="AO19" s="172"/>
      <c r="AP19" s="137"/>
      <c r="AQ19" s="137"/>
      <c r="AR19" s="512"/>
      <c r="AS19" s="513"/>
      <c r="AU19" s="495">
        <v>3250</v>
      </c>
      <c r="AV19" s="77">
        <v>44831</v>
      </c>
      <c r="AW19" s="466" t="s">
        <v>5389</v>
      </c>
      <c r="AX19" s="76"/>
      <c r="AY19" s="496" t="s">
        <v>5577</v>
      </c>
      <c r="AZ19" s="495"/>
      <c r="BA19" s="76"/>
      <c r="BB19" s="76"/>
      <c r="BC19" s="76"/>
      <c r="BD19" s="496"/>
      <c r="BE19" s="495"/>
      <c r="BF19" s="76"/>
      <c r="BG19" s="76"/>
      <c r="BH19" s="76"/>
      <c r="BI19" s="496"/>
    </row>
    <row r="20" spans="1:61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367">
        <v>102375</v>
      </c>
      <c r="J20" s="367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69000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73">
        <f t="shared" si="0"/>
        <v>171375</v>
      </c>
      <c r="Z20" s="173">
        <f t="shared" si="1"/>
        <v>0</v>
      </c>
      <c r="AA20" s="140"/>
      <c r="AB20" s="220"/>
      <c r="AC20" s="220"/>
      <c r="AD20" s="220"/>
      <c r="AE20" s="140"/>
      <c r="AF20" s="172"/>
      <c r="AG20" s="137"/>
      <c r="AH20" s="146"/>
      <c r="AI20" s="137"/>
      <c r="AJ20" s="516"/>
      <c r="AK20" s="160"/>
      <c r="AL20" s="137"/>
      <c r="AM20" s="516"/>
      <c r="AO20" s="172"/>
      <c r="AP20" s="137"/>
      <c r="AQ20" s="137"/>
      <c r="AR20" s="512"/>
      <c r="AS20" s="513"/>
      <c r="AU20" s="495"/>
      <c r="AV20" s="76"/>
      <c r="AW20" s="466"/>
      <c r="AX20" s="76"/>
      <c r="AY20" s="496"/>
      <c r="AZ20" s="495"/>
      <c r="BA20" s="76"/>
      <c r="BB20" s="76"/>
      <c r="BC20" s="76"/>
      <c r="BD20" s="496"/>
      <c r="BE20" s="495"/>
      <c r="BF20" s="76"/>
      <c r="BG20" s="76"/>
      <c r="BH20" s="76"/>
      <c r="BI20" s="496"/>
    </row>
    <row r="21" spans="1:61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367">
        <v>87100</v>
      </c>
      <c r="J21" s="367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68000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0</v>
      </c>
      <c r="X21" s="138">
        <v>0</v>
      </c>
      <c r="Y21" s="173">
        <f t="shared" si="0"/>
        <v>155100</v>
      </c>
      <c r="Z21" s="173">
        <f t="shared" si="1"/>
        <v>0</v>
      </c>
      <c r="AA21" s="140"/>
      <c r="AB21" s="220"/>
      <c r="AC21" s="220"/>
      <c r="AD21" s="220"/>
      <c r="AE21" s="140"/>
      <c r="AF21" s="172"/>
      <c r="AG21" s="137"/>
      <c r="AH21" s="146"/>
      <c r="AI21" s="137"/>
      <c r="AJ21" s="516"/>
      <c r="AK21" s="160">
        <v>89264</v>
      </c>
      <c r="AL21" s="137" t="s">
        <v>5353</v>
      </c>
      <c r="AM21" s="516">
        <v>44692</v>
      </c>
      <c r="AO21" s="172"/>
      <c r="AP21" s="137"/>
      <c r="AQ21" s="137"/>
      <c r="AR21" s="512"/>
      <c r="AS21" s="513"/>
      <c r="AU21" s="495"/>
      <c r="AV21" s="76"/>
      <c r="AW21" s="466"/>
      <c r="AX21" s="76"/>
      <c r="AY21" s="496"/>
      <c r="AZ21" s="495"/>
      <c r="BA21" s="76"/>
      <c r="BB21" s="76"/>
      <c r="BC21" s="76"/>
      <c r="BD21" s="496"/>
      <c r="BE21" s="495"/>
      <c r="BF21" s="76"/>
      <c r="BG21" s="76"/>
      <c r="BH21" s="76"/>
      <c r="BI21" s="496"/>
    </row>
    <row r="22" spans="1:61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367">
        <v>186550</v>
      </c>
      <c r="J22" s="367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143000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73">
        <f t="shared" si="0"/>
        <v>329550</v>
      </c>
      <c r="Z22" s="173">
        <f t="shared" si="1"/>
        <v>0</v>
      </c>
      <c r="AA22" s="140"/>
      <c r="AB22" s="220"/>
      <c r="AC22" s="220"/>
      <c r="AD22" s="220"/>
      <c r="AE22" s="140"/>
      <c r="AF22" s="172"/>
      <c r="AG22" s="137"/>
      <c r="AH22" s="146"/>
      <c r="AI22" s="137"/>
      <c r="AJ22" s="516"/>
      <c r="AK22" s="160"/>
      <c r="AL22" s="137"/>
      <c r="AM22" s="516"/>
      <c r="AO22" s="172"/>
      <c r="AP22" s="137"/>
      <c r="AQ22" s="137"/>
      <c r="AR22" s="512"/>
      <c r="AS22" s="513"/>
      <c r="AU22" s="495"/>
      <c r="AV22" s="76"/>
      <c r="AW22" s="466"/>
      <c r="AX22" s="76"/>
      <c r="AY22" s="496"/>
      <c r="AZ22" s="495"/>
      <c r="BA22" s="76"/>
      <c r="BB22" s="76"/>
      <c r="BC22" s="76"/>
      <c r="BD22" s="496"/>
      <c r="BE22" s="495"/>
      <c r="BF22" s="76"/>
      <c r="BG22" s="76"/>
      <c r="BH22" s="76"/>
      <c r="BI22" s="496"/>
    </row>
    <row r="23" spans="1:61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367">
        <v>50700</v>
      </c>
      <c r="J23" s="367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61000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73">
        <f t="shared" si="0"/>
        <v>111700</v>
      </c>
      <c r="Z23" s="173">
        <f t="shared" si="1"/>
        <v>0</v>
      </c>
      <c r="AA23" s="140"/>
      <c r="AB23" s="220"/>
      <c r="AC23" s="220"/>
      <c r="AD23" s="220"/>
      <c r="AE23" s="140"/>
      <c r="AF23" s="172"/>
      <c r="AG23" s="137"/>
      <c r="AH23" s="146"/>
      <c r="AI23" s="137"/>
      <c r="AJ23" s="516"/>
      <c r="AK23" s="160">
        <v>16</v>
      </c>
      <c r="AL23" s="137" t="s">
        <v>5493</v>
      </c>
      <c r="AM23" s="516">
        <v>44771</v>
      </c>
      <c r="AO23" s="172"/>
      <c r="AP23" s="137"/>
      <c r="AQ23" s="137"/>
      <c r="AR23" s="512"/>
      <c r="AS23" s="513"/>
      <c r="AU23" s="495"/>
      <c r="AV23" s="76"/>
      <c r="AW23" s="466"/>
      <c r="AX23" s="76"/>
      <c r="AY23" s="496"/>
      <c r="AZ23" s="495"/>
      <c r="BA23" s="76"/>
      <c r="BB23" s="76"/>
      <c r="BC23" s="76"/>
      <c r="BD23" s="496"/>
      <c r="BE23" s="495"/>
      <c r="BF23" s="76"/>
      <c r="BG23" s="76"/>
      <c r="BH23" s="76"/>
      <c r="BI23" s="496"/>
    </row>
    <row r="24" spans="1:61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367">
        <v>93275</v>
      </c>
      <c r="J24" s="367">
        <v>0</v>
      </c>
      <c r="K24" s="138">
        <v>0</v>
      </c>
      <c r="L24" s="138">
        <v>0</v>
      </c>
      <c r="M24" s="138">
        <v>55000</v>
      </c>
      <c r="N24" s="138">
        <v>0</v>
      </c>
      <c r="O24" s="138">
        <v>251000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73">
        <f t="shared" si="0"/>
        <v>399275</v>
      </c>
      <c r="Z24" s="173">
        <f t="shared" si="1"/>
        <v>0</v>
      </c>
      <c r="AA24" s="140"/>
      <c r="AB24" s="220"/>
      <c r="AC24" s="220"/>
      <c r="AD24" s="220"/>
      <c r="AE24" s="140"/>
      <c r="AF24" s="172"/>
      <c r="AG24" s="137"/>
      <c r="AH24" s="146"/>
      <c r="AI24" s="137"/>
      <c r="AJ24" s="516"/>
      <c r="AK24" s="160"/>
      <c r="AL24" s="137"/>
      <c r="AM24" s="516"/>
      <c r="AO24" s="172"/>
      <c r="AP24" s="137"/>
      <c r="AQ24" s="137"/>
      <c r="AR24" s="512"/>
      <c r="AS24" s="513"/>
      <c r="AU24" s="495"/>
      <c r="AV24" s="76"/>
      <c r="AW24" s="466"/>
      <c r="AX24" s="76"/>
      <c r="AY24" s="496"/>
      <c r="AZ24" s="495"/>
      <c r="BA24" s="76"/>
      <c r="BB24" s="76"/>
      <c r="BC24" s="76"/>
      <c r="BD24" s="496"/>
      <c r="BE24" s="495"/>
      <c r="BF24" s="76"/>
      <c r="BG24" s="76"/>
      <c r="BH24" s="76"/>
      <c r="BI24" s="496"/>
    </row>
    <row r="25" spans="1:6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367">
        <v>26000</v>
      </c>
      <c r="J25" s="367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49000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73">
        <f t="shared" si="0"/>
        <v>75000</v>
      </c>
      <c r="Z25" s="173">
        <f t="shared" si="1"/>
        <v>0</v>
      </c>
      <c r="AA25" s="140"/>
      <c r="AB25" s="220"/>
      <c r="AC25" s="220"/>
      <c r="AD25" s="220"/>
      <c r="AE25" s="140"/>
      <c r="AF25" s="172"/>
      <c r="AG25" s="137"/>
      <c r="AH25" s="146"/>
      <c r="AI25" s="137"/>
      <c r="AJ25" s="516"/>
      <c r="AK25" s="160"/>
      <c r="AL25" s="137"/>
      <c r="AM25" s="516"/>
      <c r="AO25" s="172"/>
      <c r="AP25" s="137"/>
      <c r="AQ25" s="137"/>
      <c r="AR25" s="512"/>
      <c r="AS25" s="513"/>
      <c r="AU25" s="495"/>
      <c r="AV25" s="76"/>
      <c r="AW25" s="466"/>
      <c r="AX25" s="76"/>
      <c r="AY25" s="496"/>
      <c r="AZ25" s="495"/>
      <c r="BA25" s="76"/>
      <c r="BB25" s="76"/>
      <c r="BC25" s="76"/>
      <c r="BD25" s="496"/>
      <c r="BE25" s="495"/>
      <c r="BF25" s="76"/>
      <c r="BG25" s="76"/>
      <c r="BH25" s="76"/>
      <c r="BI25" s="496"/>
    </row>
    <row r="26" spans="1:61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367">
        <v>35750</v>
      </c>
      <c r="J26" s="367">
        <v>35750</v>
      </c>
      <c r="K26" s="138">
        <v>0</v>
      </c>
      <c r="L26" s="138">
        <v>0</v>
      </c>
      <c r="M26" s="138">
        <v>0</v>
      </c>
      <c r="N26" s="138">
        <v>0</v>
      </c>
      <c r="O26" s="138">
        <v>49000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73">
        <f t="shared" si="0"/>
        <v>84750</v>
      </c>
      <c r="Z26" s="173">
        <f t="shared" si="1"/>
        <v>35750</v>
      </c>
      <c r="AA26" s="140"/>
      <c r="AB26" s="220"/>
      <c r="AC26" s="220"/>
      <c r="AD26" s="220">
        <v>0</v>
      </c>
      <c r="AE26" s="140"/>
      <c r="AF26" s="172"/>
      <c r="AG26" s="137"/>
      <c r="AH26" s="146"/>
      <c r="AI26" s="137"/>
      <c r="AJ26" s="516"/>
      <c r="AK26" s="160">
        <v>15713</v>
      </c>
      <c r="AL26" s="137" t="s">
        <v>5324</v>
      </c>
      <c r="AM26" s="516">
        <v>44642</v>
      </c>
      <c r="AO26" s="172"/>
      <c r="AP26" s="137"/>
      <c r="AQ26" s="137"/>
      <c r="AR26" s="512"/>
      <c r="AS26" s="513"/>
      <c r="AU26" s="495">
        <v>35750</v>
      </c>
      <c r="AV26" s="77">
        <v>44834</v>
      </c>
      <c r="AW26" s="466" t="s">
        <v>5389</v>
      </c>
      <c r="AX26" s="76"/>
      <c r="AY26" s="502"/>
      <c r="AZ26" s="495"/>
      <c r="BA26" s="76"/>
      <c r="BB26" s="76"/>
      <c r="BC26" s="76"/>
      <c r="BD26" s="496"/>
      <c r="BE26" s="495"/>
      <c r="BF26" s="76"/>
      <c r="BG26" s="76"/>
      <c r="BH26" s="76"/>
      <c r="BI26" s="496"/>
    </row>
    <row r="27" spans="1:61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367">
        <v>49725</v>
      </c>
      <c r="J27" s="367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66000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73">
        <f t="shared" si="0"/>
        <v>115725</v>
      </c>
      <c r="Z27" s="173">
        <f t="shared" si="1"/>
        <v>0</v>
      </c>
      <c r="AA27" s="140"/>
      <c r="AB27" s="220"/>
      <c r="AC27" s="220"/>
      <c r="AD27" s="220"/>
      <c r="AE27" s="140"/>
      <c r="AF27" s="172"/>
      <c r="AG27" s="137"/>
      <c r="AH27" s="146"/>
      <c r="AI27" s="137"/>
      <c r="AJ27" s="516"/>
      <c r="AK27" s="160"/>
      <c r="AL27" s="137"/>
      <c r="AM27" s="516"/>
      <c r="AO27" s="172"/>
      <c r="AP27" s="137"/>
      <c r="AQ27" s="137"/>
      <c r="AR27" s="512"/>
      <c r="AS27" s="513"/>
      <c r="AU27" s="495"/>
      <c r="AV27" s="76"/>
      <c r="AW27" s="466"/>
      <c r="AX27" s="76"/>
      <c r="AY27" s="496"/>
      <c r="AZ27" s="495"/>
      <c r="BA27" s="76"/>
      <c r="BB27" s="76"/>
      <c r="BC27" s="76"/>
      <c r="BD27" s="496"/>
      <c r="BE27" s="495"/>
      <c r="BF27" s="76"/>
      <c r="BG27" s="76"/>
      <c r="BH27" s="76"/>
      <c r="BI27" s="496"/>
    </row>
    <row r="28" spans="1:61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367">
        <v>43875</v>
      </c>
      <c r="J28" s="367">
        <v>43875</v>
      </c>
      <c r="K28" s="138">
        <v>0</v>
      </c>
      <c r="L28" s="138">
        <v>0</v>
      </c>
      <c r="M28" s="138">
        <v>0</v>
      </c>
      <c r="N28" s="138">
        <v>0</v>
      </c>
      <c r="O28" s="138">
        <v>66000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73">
        <f t="shared" si="0"/>
        <v>109875</v>
      </c>
      <c r="Z28" s="173">
        <f t="shared" si="1"/>
        <v>43875</v>
      </c>
      <c r="AA28" s="140"/>
      <c r="AB28" s="220"/>
      <c r="AC28" s="220"/>
      <c r="AD28" s="220"/>
      <c r="AE28" s="140"/>
      <c r="AF28" s="172"/>
      <c r="AG28" s="137"/>
      <c r="AH28" s="146"/>
      <c r="AI28" s="137"/>
      <c r="AJ28" s="516"/>
      <c r="AK28" s="160"/>
      <c r="AL28" s="137"/>
      <c r="AM28" s="516"/>
      <c r="AO28" s="172"/>
      <c r="AP28" s="137"/>
      <c r="AQ28" s="137"/>
      <c r="AR28" s="512"/>
      <c r="AS28" s="513"/>
      <c r="AU28" s="495">
        <v>43875</v>
      </c>
      <c r="AV28" s="77">
        <v>44834</v>
      </c>
      <c r="AW28" s="466" t="s">
        <v>5389</v>
      </c>
      <c r="AX28" s="76"/>
      <c r="AY28" s="502"/>
      <c r="AZ28" s="495"/>
      <c r="BA28" s="76"/>
      <c r="BB28" s="76"/>
      <c r="BC28" s="76"/>
      <c r="BD28" s="496"/>
      <c r="BE28" s="495"/>
      <c r="BF28" s="76"/>
      <c r="BG28" s="76"/>
      <c r="BH28" s="76"/>
      <c r="BI28" s="496"/>
    </row>
    <row r="29" spans="1:61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367">
        <v>6825</v>
      </c>
      <c r="J29" s="367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74000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73">
        <f t="shared" si="0"/>
        <v>80825</v>
      </c>
      <c r="Z29" s="173">
        <f t="shared" si="1"/>
        <v>0</v>
      </c>
      <c r="AA29" s="140"/>
      <c r="AB29" s="220"/>
      <c r="AC29" s="220"/>
      <c r="AD29" s="220"/>
      <c r="AE29" s="140"/>
      <c r="AF29" s="172"/>
      <c r="AG29" s="137"/>
      <c r="AH29" s="146"/>
      <c r="AI29" s="137"/>
      <c r="AJ29" s="516"/>
      <c r="AK29" s="160">
        <v>165969</v>
      </c>
      <c r="AL29" s="137" t="s">
        <v>5339</v>
      </c>
      <c r="AM29" s="516">
        <v>44656</v>
      </c>
      <c r="AO29" s="172"/>
      <c r="AP29" s="137"/>
      <c r="AQ29" s="137"/>
      <c r="AR29" s="512"/>
      <c r="AS29" s="513"/>
      <c r="AU29" s="495"/>
      <c r="AV29" s="76"/>
      <c r="AW29" s="466"/>
      <c r="AX29" s="76"/>
      <c r="AY29" s="496"/>
      <c r="AZ29" s="495"/>
      <c r="BA29" s="76"/>
      <c r="BB29" s="76"/>
      <c r="BC29" s="76"/>
      <c r="BD29" s="496"/>
      <c r="BE29" s="495"/>
      <c r="BF29" s="76"/>
      <c r="BG29" s="76"/>
      <c r="BH29" s="76"/>
      <c r="BI29" s="496"/>
    </row>
    <row r="30" spans="1:61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367">
        <v>62400</v>
      </c>
      <c r="J30" s="367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64000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73">
        <f t="shared" si="0"/>
        <v>126400</v>
      </c>
      <c r="Z30" s="173">
        <f t="shared" si="1"/>
        <v>0</v>
      </c>
      <c r="AA30" s="140"/>
      <c r="AB30" s="220"/>
      <c r="AC30" s="220"/>
      <c r="AD30" s="220"/>
      <c r="AE30" s="140"/>
      <c r="AF30" s="172"/>
      <c r="AG30" s="137"/>
      <c r="AH30" s="146"/>
      <c r="AI30" s="137"/>
      <c r="AJ30" s="516"/>
      <c r="AK30" s="160">
        <v>1890</v>
      </c>
      <c r="AL30" s="137" t="s">
        <v>5584</v>
      </c>
      <c r="AM30" s="516">
        <v>44833</v>
      </c>
      <c r="AO30" s="172"/>
      <c r="AP30" s="137"/>
      <c r="AQ30" s="137"/>
      <c r="AR30" s="512"/>
      <c r="AS30" s="513"/>
      <c r="AU30" s="495"/>
      <c r="AV30" s="76"/>
      <c r="AW30" s="466"/>
      <c r="AX30" s="76"/>
      <c r="AY30" s="496"/>
      <c r="AZ30" s="495"/>
      <c r="BA30" s="76"/>
      <c r="BB30" s="76"/>
      <c r="BC30" s="76"/>
      <c r="BD30" s="496"/>
      <c r="BE30" s="495"/>
      <c r="BF30" s="76"/>
      <c r="BG30" s="76"/>
      <c r="BH30" s="76"/>
      <c r="BI30" s="496"/>
    </row>
    <row r="31" spans="1:6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367">
        <v>198250</v>
      </c>
      <c r="J31" s="367">
        <v>198250</v>
      </c>
      <c r="K31" s="138">
        <v>24000</v>
      </c>
      <c r="L31" s="138">
        <v>0</v>
      </c>
      <c r="M31" s="138">
        <v>0</v>
      </c>
      <c r="N31" s="138">
        <v>0</v>
      </c>
      <c r="O31" s="138">
        <v>133000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73">
        <f t="shared" si="0"/>
        <v>355250</v>
      </c>
      <c r="Z31" s="173">
        <f t="shared" si="1"/>
        <v>198250</v>
      </c>
      <c r="AA31" s="140"/>
      <c r="AB31" s="220"/>
      <c r="AC31" s="220"/>
      <c r="AD31" s="220"/>
      <c r="AE31" s="140"/>
      <c r="AF31" s="172"/>
      <c r="AG31" s="137"/>
      <c r="AH31" s="146"/>
      <c r="AI31" s="137"/>
      <c r="AJ31" s="516"/>
      <c r="AK31" s="160"/>
      <c r="AL31" s="137"/>
      <c r="AM31" s="516"/>
      <c r="AO31" s="172"/>
      <c r="AP31" s="137"/>
      <c r="AQ31" s="137"/>
      <c r="AR31" s="512"/>
      <c r="AS31" s="513"/>
      <c r="AU31" s="495">
        <v>198250</v>
      </c>
      <c r="AV31" s="77">
        <v>44819</v>
      </c>
      <c r="AW31" s="466" t="s">
        <v>5389</v>
      </c>
      <c r="AX31" s="76"/>
      <c r="AY31" s="496" t="s">
        <v>5392</v>
      </c>
      <c r="AZ31" s="495"/>
      <c r="BA31" s="76"/>
      <c r="BB31" s="76"/>
      <c r="BC31" s="76"/>
      <c r="BD31" s="496"/>
      <c r="BE31" s="495"/>
      <c r="BF31" s="76"/>
      <c r="BG31" s="76"/>
      <c r="BH31" s="76"/>
      <c r="BI31" s="496"/>
    </row>
    <row r="32" spans="1:61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367">
        <v>139425</v>
      </c>
      <c r="J32" s="367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120000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73">
        <f t="shared" si="0"/>
        <v>259425</v>
      </c>
      <c r="Z32" s="173">
        <f t="shared" si="1"/>
        <v>0</v>
      </c>
      <c r="AA32" s="140"/>
      <c r="AB32" s="220"/>
      <c r="AC32" s="220"/>
      <c r="AD32" s="220"/>
      <c r="AE32" s="140"/>
      <c r="AF32" s="172"/>
      <c r="AG32" s="137"/>
      <c r="AH32" s="146"/>
      <c r="AI32" s="137"/>
      <c r="AJ32" s="516"/>
      <c r="AK32" s="160">
        <v>275597</v>
      </c>
      <c r="AL32" s="137" t="s">
        <v>5583</v>
      </c>
      <c r="AM32" s="516">
        <v>44833</v>
      </c>
      <c r="AO32" s="172"/>
      <c r="AP32" s="137"/>
      <c r="AQ32" s="137"/>
      <c r="AR32" s="512"/>
      <c r="AS32" s="513"/>
      <c r="AU32" s="495"/>
      <c r="AV32" s="76"/>
      <c r="AW32" s="466"/>
      <c r="AX32" s="76"/>
      <c r="AY32" s="496"/>
      <c r="AZ32" s="495"/>
      <c r="BA32" s="76"/>
      <c r="BB32" s="76"/>
      <c r="BC32" s="76"/>
      <c r="BD32" s="496"/>
      <c r="BE32" s="495"/>
      <c r="BF32" s="76"/>
      <c r="BG32" s="76"/>
      <c r="BH32" s="76"/>
      <c r="BI32" s="496"/>
    </row>
    <row r="33" spans="1:61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367">
        <v>27625</v>
      </c>
      <c r="J33" s="367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66000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73">
        <f t="shared" si="0"/>
        <v>93625</v>
      </c>
      <c r="Z33" s="173">
        <f t="shared" si="1"/>
        <v>0</v>
      </c>
      <c r="AA33" s="140"/>
      <c r="AB33" s="220"/>
      <c r="AC33" s="220"/>
      <c r="AD33" s="220"/>
      <c r="AE33" s="140"/>
      <c r="AF33" s="172"/>
      <c r="AG33" s="137"/>
      <c r="AH33" s="146"/>
      <c r="AI33" s="137"/>
      <c r="AJ33" s="516"/>
      <c r="AK33" s="160"/>
      <c r="AL33" s="137"/>
      <c r="AM33" s="516"/>
      <c r="AO33" s="172"/>
      <c r="AP33" s="137"/>
      <c r="AQ33" s="137"/>
      <c r="AR33" s="512"/>
      <c r="AS33" s="513"/>
      <c r="AU33" s="495"/>
      <c r="AV33" s="76"/>
      <c r="AW33" s="466"/>
      <c r="AX33" s="76"/>
      <c r="AY33" s="496"/>
      <c r="AZ33" s="495"/>
      <c r="BA33" s="76"/>
      <c r="BB33" s="76"/>
      <c r="BC33" s="76"/>
      <c r="BD33" s="496"/>
      <c r="BE33" s="495"/>
      <c r="BF33" s="76"/>
      <c r="BG33" s="76"/>
      <c r="BH33" s="76"/>
      <c r="BI33" s="496"/>
    </row>
    <row r="34" spans="1:61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367">
        <v>106275</v>
      </c>
      <c r="J34" s="367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141000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73">
        <f t="shared" si="0"/>
        <v>247275</v>
      </c>
      <c r="Z34" s="173">
        <f t="shared" si="1"/>
        <v>0</v>
      </c>
      <c r="AA34" s="140"/>
      <c r="AB34" s="220"/>
      <c r="AC34" s="220"/>
      <c r="AD34" s="220"/>
      <c r="AE34" s="140"/>
      <c r="AF34" s="172"/>
      <c r="AG34" s="137"/>
      <c r="AH34" s="146"/>
      <c r="AI34" s="137"/>
      <c r="AJ34" s="516"/>
      <c r="AK34" s="160"/>
      <c r="AL34" s="137"/>
      <c r="AM34" s="516"/>
      <c r="AO34" s="172"/>
      <c r="AP34" s="137"/>
      <c r="AQ34" s="137"/>
      <c r="AR34" s="512"/>
      <c r="AS34" s="513"/>
      <c r="AU34" s="495"/>
      <c r="AV34" s="76"/>
      <c r="AW34" s="466"/>
      <c r="AX34" s="76"/>
      <c r="AY34" s="496"/>
      <c r="AZ34" s="495"/>
      <c r="BA34" s="76"/>
      <c r="BB34" s="76"/>
      <c r="BC34" s="76"/>
      <c r="BD34" s="496"/>
      <c r="BE34" s="495"/>
      <c r="BF34" s="76"/>
      <c r="BG34" s="76"/>
      <c r="BH34" s="76"/>
      <c r="BI34" s="496"/>
    </row>
    <row r="35" spans="1:61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367">
        <v>274950</v>
      </c>
      <c r="J35" s="367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488000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73">
        <f t="shared" si="0"/>
        <v>762950</v>
      </c>
      <c r="Z35" s="173">
        <f t="shared" si="1"/>
        <v>0</v>
      </c>
      <c r="AA35" s="140"/>
      <c r="AB35" s="220"/>
      <c r="AC35" s="220"/>
      <c r="AD35" s="220"/>
      <c r="AE35" s="140"/>
      <c r="AF35" s="172"/>
      <c r="AG35" s="137"/>
      <c r="AH35" s="146"/>
      <c r="AI35" s="137"/>
      <c r="AJ35" s="516"/>
      <c r="AK35" s="160"/>
      <c r="AL35" s="137"/>
      <c r="AM35" s="516"/>
      <c r="AO35" s="172"/>
      <c r="AP35" s="137"/>
      <c r="AQ35" s="137"/>
      <c r="AR35" s="512"/>
      <c r="AS35" s="513"/>
      <c r="AU35" s="495"/>
      <c r="AV35" s="76"/>
      <c r="AW35" s="466"/>
      <c r="AX35" s="76"/>
      <c r="AY35" s="496"/>
      <c r="AZ35" s="495"/>
      <c r="BA35" s="76"/>
      <c r="BB35" s="76"/>
      <c r="BC35" s="76"/>
      <c r="BD35" s="496"/>
      <c r="BE35" s="495"/>
      <c r="BF35" s="76"/>
      <c r="BG35" s="76"/>
      <c r="BH35" s="76"/>
      <c r="BI35" s="496"/>
    </row>
    <row r="36" spans="1:61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367">
        <v>128375</v>
      </c>
      <c r="J36" s="367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78000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73">
        <f t="shared" si="0"/>
        <v>206375</v>
      </c>
      <c r="Z36" s="173">
        <f t="shared" si="1"/>
        <v>0</v>
      </c>
      <c r="AA36" s="140"/>
      <c r="AB36" s="220"/>
      <c r="AC36" s="220"/>
      <c r="AD36" s="220"/>
      <c r="AE36" s="140"/>
      <c r="AF36" s="172"/>
      <c r="AG36" s="137"/>
      <c r="AH36" s="146"/>
      <c r="AI36" s="137"/>
      <c r="AJ36" s="516"/>
      <c r="AK36" s="160">
        <v>39</v>
      </c>
      <c r="AL36" s="137" t="s">
        <v>5530</v>
      </c>
      <c r="AM36" s="516">
        <v>44806</v>
      </c>
      <c r="AO36" s="172"/>
      <c r="AP36" s="137"/>
      <c r="AQ36" s="137"/>
      <c r="AR36" s="512"/>
      <c r="AS36" s="513"/>
      <c r="AU36" s="495"/>
      <c r="AV36" s="76"/>
      <c r="AW36" s="466"/>
      <c r="AX36" s="76"/>
      <c r="AY36" s="496"/>
      <c r="AZ36" s="495"/>
      <c r="BA36" s="76"/>
      <c r="BB36" s="76"/>
      <c r="BC36" s="76"/>
      <c r="BD36" s="496"/>
      <c r="BE36" s="495"/>
      <c r="BF36" s="76"/>
      <c r="BG36" s="76"/>
      <c r="BH36" s="76"/>
      <c r="BI36" s="496"/>
    </row>
    <row r="37" spans="1:6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367">
        <v>80275</v>
      </c>
      <c r="J37" s="367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90000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73">
        <f t="shared" si="0"/>
        <v>170275</v>
      </c>
      <c r="Z37" s="173">
        <f t="shared" si="1"/>
        <v>0</v>
      </c>
      <c r="AA37" s="140"/>
      <c r="AB37" s="220"/>
      <c r="AC37" s="220"/>
      <c r="AD37" s="220"/>
      <c r="AE37" s="140"/>
      <c r="AF37" s="172"/>
      <c r="AG37" s="137"/>
      <c r="AH37" s="146"/>
      <c r="AI37" s="137"/>
      <c r="AJ37" s="516"/>
      <c r="AK37" s="160">
        <v>1424</v>
      </c>
      <c r="AL37" s="137" t="s">
        <v>5487</v>
      </c>
      <c r="AM37" s="516">
        <v>44719</v>
      </c>
      <c r="AO37" s="172"/>
      <c r="AP37" s="137"/>
      <c r="AQ37" s="137"/>
      <c r="AR37" s="512"/>
      <c r="AS37" s="513"/>
      <c r="AU37" s="495"/>
      <c r="AV37" s="76"/>
      <c r="AW37" s="466"/>
      <c r="AX37" s="76"/>
      <c r="AY37" s="496"/>
      <c r="AZ37" s="495"/>
      <c r="BA37" s="76"/>
      <c r="BB37" s="76"/>
      <c r="BC37" s="76"/>
      <c r="BD37" s="496"/>
      <c r="BE37" s="495"/>
      <c r="BF37" s="76"/>
      <c r="BG37" s="76"/>
      <c r="BH37" s="76"/>
      <c r="BI37" s="496"/>
    </row>
    <row r="38" spans="1:61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367">
        <v>204750</v>
      </c>
      <c r="J38" s="367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139000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73">
        <f t="shared" si="0"/>
        <v>343750</v>
      </c>
      <c r="Z38" s="173">
        <f t="shared" si="1"/>
        <v>0</v>
      </c>
      <c r="AA38" s="140"/>
      <c r="AB38" s="220"/>
      <c r="AC38" s="220"/>
      <c r="AD38" s="220"/>
      <c r="AE38" s="140"/>
      <c r="AF38" s="172"/>
      <c r="AG38" s="137"/>
      <c r="AH38" s="146"/>
      <c r="AI38" s="137"/>
      <c r="AJ38" s="516"/>
      <c r="AK38" s="160">
        <v>142720</v>
      </c>
      <c r="AL38" s="137" t="s">
        <v>5359</v>
      </c>
      <c r="AM38" s="516">
        <v>44649</v>
      </c>
      <c r="AO38" s="172"/>
      <c r="AP38" s="137"/>
      <c r="AQ38" s="137"/>
      <c r="AR38" s="512"/>
      <c r="AS38" s="513"/>
      <c r="AU38" s="495"/>
      <c r="AV38" s="76"/>
      <c r="AW38" s="466"/>
      <c r="AX38" s="76"/>
      <c r="AY38" s="496"/>
      <c r="AZ38" s="495"/>
      <c r="BA38" s="76"/>
      <c r="BB38" s="76"/>
      <c r="BC38" s="76"/>
      <c r="BD38" s="496"/>
      <c r="BE38" s="495"/>
      <c r="BF38" s="76"/>
      <c r="BG38" s="76"/>
      <c r="BH38" s="76"/>
      <c r="BI38" s="496"/>
    </row>
    <row r="39" spans="1:61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367">
        <v>38025</v>
      </c>
      <c r="J39" s="367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39000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73">
        <f t="shared" si="0"/>
        <v>77025</v>
      </c>
      <c r="Z39" s="173">
        <f t="shared" si="1"/>
        <v>0</v>
      </c>
      <c r="AA39" s="140"/>
      <c r="AB39" s="220"/>
      <c r="AC39" s="220"/>
      <c r="AD39" s="220"/>
      <c r="AE39" s="140"/>
      <c r="AF39" s="172"/>
      <c r="AG39" s="137"/>
      <c r="AH39" s="146"/>
      <c r="AI39" s="137"/>
      <c r="AJ39" s="516"/>
      <c r="AK39" s="160"/>
      <c r="AL39" s="137"/>
      <c r="AM39" s="516"/>
      <c r="AO39" s="172"/>
      <c r="AP39" s="137"/>
      <c r="AQ39" s="137"/>
      <c r="AR39" s="512"/>
      <c r="AS39" s="513"/>
      <c r="AU39" s="495"/>
      <c r="AV39" s="76"/>
      <c r="AW39" s="466"/>
      <c r="AX39" s="76"/>
      <c r="AY39" s="496"/>
      <c r="AZ39" s="495"/>
      <c r="BA39" s="76"/>
      <c r="BB39" s="76"/>
      <c r="BC39" s="76"/>
      <c r="BD39" s="496"/>
      <c r="BE39" s="495"/>
      <c r="BF39" s="76"/>
      <c r="BG39" s="76"/>
      <c r="BH39" s="76"/>
      <c r="BI39" s="496"/>
    </row>
    <row r="40" spans="1:61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367">
        <v>175825</v>
      </c>
      <c r="J40" s="367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144000</v>
      </c>
      <c r="P40" s="138">
        <v>6332.25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73">
        <f t="shared" si="0"/>
        <v>319825</v>
      </c>
      <c r="Z40" s="173">
        <f t="shared" si="1"/>
        <v>6332.25</v>
      </c>
      <c r="AA40" s="140"/>
      <c r="AB40" s="220"/>
      <c r="AC40" s="220"/>
      <c r="AD40" s="220"/>
      <c r="AE40" s="140"/>
      <c r="AF40" s="172"/>
      <c r="AG40" s="137"/>
      <c r="AH40" s="146"/>
      <c r="AI40" s="137"/>
      <c r="AJ40" s="516"/>
      <c r="AK40" s="160"/>
      <c r="AL40" s="137"/>
      <c r="AM40" s="516"/>
      <c r="AO40" s="172"/>
      <c r="AP40" s="137"/>
      <c r="AQ40" s="137"/>
      <c r="AR40" s="512"/>
      <c r="AS40" s="513"/>
      <c r="AU40" s="495"/>
      <c r="AV40" s="76"/>
      <c r="AW40" s="466"/>
      <c r="AX40" s="76"/>
      <c r="AY40" s="496"/>
      <c r="AZ40" s="495">
        <v>6332.25</v>
      </c>
      <c r="BA40" s="77">
        <v>44825</v>
      </c>
      <c r="BB40" s="76" t="s">
        <v>5389</v>
      </c>
      <c r="BC40" s="76"/>
      <c r="BD40" s="502" t="s">
        <v>5608</v>
      </c>
      <c r="BE40" s="495"/>
      <c r="BF40" s="76"/>
      <c r="BG40" s="76"/>
      <c r="BH40" s="76"/>
      <c r="BI40" s="496"/>
    </row>
    <row r="41" spans="1:61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367">
        <v>307450</v>
      </c>
      <c r="J41" s="367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813000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73">
        <f t="shared" si="0"/>
        <v>1120450</v>
      </c>
      <c r="Z41" s="173">
        <f t="shared" si="1"/>
        <v>0</v>
      </c>
      <c r="AA41" s="140"/>
      <c r="AB41" s="220"/>
      <c r="AC41" s="220"/>
      <c r="AD41" s="220"/>
      <c r="AE41" s="140"/>
      <c r="AF41" s="172"/>
      <c r="AG41" s="137"/>
      <c r="AH41" s="146"/>
      <c r="AI41" s="137"/>
      <c r="AJ41" s="516"/>
      <c r="AK41" s="160"/>
      <c r="AL41" s="137"/>
      <c r="AM41" s="516"/>
      <c r="AO41" s="172"/>
      <c r="AP41" s="137"/>
      <c r="AQ41" s="137"/>
      <c r="AR41" s="512"/>
      <c r="AS41" s="513"/>
      <c r="AU41" s="495"/>
      <c r="AV41" s="76"/>
      <c r="AW41" s="466"/>
      <c r="AX41" s="76"/>
      <c r="AY41" s="496"/>
      <c r="AZ41" s="495"/>
      <c r="BA41" s="76"/>
      <c r="BB41" s="76"/>
      <c r="BC41" s="76"/>
      <c r="BD41" s="496"/>
      <c r="BE41" s="495"/>
      <c r="BF41" s="76"/>
      <c r="BG41" s="76"/>
      <c r="BH41" s="76"/>
      <c r="BI41" s="496"/>
    </row>
    <row r="42" spans="1:61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367">
        <v>48425</v>
      </c>
      <c r="J42" s="367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102000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73">
        <f t="shared" si="0"/>
        <v>150425</v>
      </c>
      <c r="Z42" s="173">
        <f t="shared" si="1"/>
        <v>0</v>
      </c>
      <c r="AA42" s="140"/>
      <c r="AB42" s="220"/>
      <c r="AC42" s="220"/>
      <c r="AD42" s="220"/>
      <c r="AE42" s="140"/>
      <c r="AF42" s="172"/>
      <c r="AG42" s="137"/>
      <c r="AH42" s="146"/>
      <c r="AI42" s="137"/>
      <c r="AJ42" s="516"/>
      <c r="AK42" s="160"/>
      <c r="AL42" s="137"/>
      <c r="AM42" s="516"/>
      <c r="AO42" s="172"/>
      <c r="AP42" s="137"/>
      <c r="AQ42" s="137"/>
      <c r="AR42" s="512"/>
      <c r="AS42" s="513"/>
      <c r="AU42" s="495"/>
      <c r="AV42" s="76"/>
      <c r="AW42" s="466"/>
      <c r="AX42" s="76"/>
      <c r="AY42" s="496"/>
      <c r="AZ42" s="495"/>
      <c r="BA42" s="76"/>
      <c r="BB42" s="76"/>
      <c r="BC42" s="76"/>
      <c r="BD42" s="496"/>
      <c r="BE42" s="495"/>
      <c r="BF42" s="76"/>
      <c r="BG42" s="76"/>
      <c r="BH42" s="76"/>
      <c r="BI42" s="496"/>
    </row>
    <row r="43" spans="1:61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367">
        <v>49075</v>
      </c>
      <c r="J43" s="367">
        <v>0</v>
      </c>
      <c r="K43" s="138">
        <v>47200</v>
      </c>
      <c r="L43" s="138">
        <v>0</v>
      </c>
      <c r="M43" s="138">
        <v>0</v>
      </c>
      <c r="N43" s="138">
        <v>0</v>
      </c>
      <c r="O43" s="138">
        <v>120000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73">
        <f t="shared" si="0"/>
        <v>216275</v>
      </c>
      <c r="Z43" s="173">
        <f t="shared" si="1"/>
        <v>0</v>
      </c>
      <c r="AA43" s="140"/>
      <c r="AB43" s="220"/>
      <c r="AC43" s="220"/>
      <c r="AD43" s="220"/>
      <c r="AE43" s="140"/>
      <c r="AF43" s="172"/>
      <c r="AG43" s="137"/>
      <c r="AH43" s="146"/>
      <c r="AI43" s="137"/>
      <c r="AJ43" s="516"/>
      <c r="AK43" s="160"/>
      <c r="AL43" s="137"/>
      <c r="AM43" s="516"/>
      <c r="AO43" s="172"/>
      <c r="AP43" s="137"/>
      <c r="AQ43" s="137"/>
      <c r="AR43" s="512"/>
      <c r="AS43" s="513"/>
      <c r="AU43" s="495"/>
      <c r="AV43" s="76"/>
      <c r="AW43" s="466"/>
      <c r="AX43" s="76"/>
      <c r="AY43" s="496"/>
      <c r="AZ43" s="495"/>
      <c r="BA43" s="76"/>
      <c r="BB43" s="76"/>
      <c r="BC43" s="76"/>
      <c r="BD43" s="496"/>
      <c r="BE43" s="495"/>
      <c r="BF43" s="76"/>
      <c r="BG43" s="76"/>
      <c r="BH43" s="76"/>
      <c r="BI43" s="496"/>
    </row>
    <row r="44" spans="1:61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367">
        <v>150475</v>
      </c>
      <c r="J44" s="367">
        <v>0</v>
      </c>
      <c r="K44" s="138">
        <v>80000</v>
      </c>
      <c r="L44" s="138">
        <v>0</v>
      </c>
      <c r="M44" s="138">
        <v>207000</v>
      </c>
      <c r="N44" s="138">
        <v>0</v>
      </c>
      <c r="O44" s="138">
        <v>506000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73">
        <f t="shared" si="0"/>
        <v>943475</v>
      </c>
      <c r="Z44" s="173">
        <f t="shared" si="1"/>
        <v>0</v>
      </c>
      <c r="AA44" s="140"/>
      <c r="AB44" s="220"/>
      <c r="AC44" s="220"/>
      <c r="AD44" s="220"/>
      <c r="AE44" s="140"/>
      <c r="AF44" s="172"/>
      <c r="AG44" s="137"/>
      <c r="AH44" s="146"/>
      <c r="AI44" s="137"/>
      <c r="AJ44" s="516"/>
      <c r="AK44" s="160"/>
      <c r="AL44" s="137"/>
      <c r="AM44" s="516"/>
      <c r="AO44" s="172"/>
      <c r="AP44" s="137"/>
      <c r="AQ44" s="137"/>
      <c r="AR44" s="512"/>
      <c r="AS44" s="513"/>
      <c r="AU44" s="495"/>
      <c r="AV44" s="76"/>
      <c r="AW44" s="466"/>
      <c r="AX44" s="76"/>
      <c r="AY44" s="496"/>
      <c r="AZ44" s="495"/>
      <c r="BA44" s="76"/>
      <c r="BB44" s="76"/>
      <c r="BC44" s="76"/>
      <c r="BD44" s="496"/>
      <c r="BE44" s="495"/>
      <c r="BF44" s="76"/>
      <c r="BG44" s="76"/>
      <c r="BH44" s="76"/>
      <c r="BI44" s="496"/>
    </row>
    <row r="45" spans="1:61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367">
        <v>3250</v>
      </c>
      <c r="J45" s="367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414000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73">
        <f t="shared" si="0"/>
        <v>417250</v>
      </c>
      <c r="Z45" s="173">
        <f t="shared" si="1"/>
        <v>0</v>
      </c>
      <c r="AA45" s="140"/>
      <c r="AB45" s="220"/>
      <c r="AC45" s="220"/>
      <c r="AD45" s="220"/>
      <c r="AE45" s="140"/>
      <c r="AF45" s="172"/>
      <c r="AG45" s="137"/>
      <c r="AH45" s="146"/>
      <c r="AI45" s="137"/>
      <c r="AJ45" s="516"/>
      <c r="AK45" s="160"/>
      <c r="AL45" s="137"/>
      <c r="AM45" s="516"/>
      <c r="AO45" s="172"/>
      <c r="AP45" s="137"/>
      <c r="AQ45" s="137"/>
      <c r="AR45" s="512"/>
      <c r="AS45" s="513"/>
      <c r="AU45" s="495"/>
      <c r="AV45" s="76"/>
      <c r="AW45" s="466"/>
      <c r="AX45" s="76"/>
      <c r="AY45" s="496"/>
      <c r="AZ45" s="495"/>
      <c r="BA45" s="76"/>
      <c r="BB45" s="76"/>
      <c r="BC45" s="76"/>
      <c r="BD45" s="496"/>
      <c r="BE45" s="495"/>
      <c r="BF45" s="76"/>
      <c r="BG45" s="76"/>
      <c r="BH45" s="76"/>
      <c r="BI45" s="496"/>
    </row>
    <row r="46" spans="1:61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367">
        <v>0</v>
      </c>
      <c r="J46" s="367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73">
        <f t="shared" si="0"/>
        <v>0</v>
      </c>
      <c r="Z46" s="173">
        <f t="shared" si="1"/>
        <v>0</v>
      </c>
      <c r="AA46" s="140"/>
      <c r="AB46" s="220"/>
      <c r="AC46" s="220"/>
      <c r="AD46" s="220"/>
      <c r="AE46" s="140"/>
      <c r="AF46" s="172"/>
      <c r="AG46" s="137"/>
      <c r="AH46" s="146"/>
      <c r="AI46" s="137"/>
      <c r="AJ46" s="516"/>
      <c r="AK46" s="160"/>
      <c r="AL46" s="137"/>
      <c r="AM46" s="516"/>
      <c r="AO46" s="172"/>
      <c r="AP46" s="137"/>
      <c r="AQ46" s="137"/>
      <c r="AR46" s="512"/>
      <c r="AS46" s="513"/>
      <c r="AU46" s="495"/>
      <c r="AV46" s="76"/>
      <c r="AW46" s="466"/>
      <c r="AX46" s="76"/>
      <c r="AY46" s="496"/>
      <c r="AZ46" s="495"/>
      <c r="BA46" s="76"/>
      <c r="BB46" s="76"/>
      <c r="BC46" s="76"/>
      <c r="BD46" s="496"/>
      <c r="BE46" s="495"/>
      <c r="BF46" s="76"/>
      <c r="BG46" s="76"/>
      <c r="BH46" s="76"/>
      <c r="BI46" s="496"/>
    </row>
    <row r="47" spans="1:61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367">
        <v>0</v>
      </c>
      <c r="J47" s="367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73">
        <f t="shared" si="0"/>
        <v>0</v>
      </c>
      <c r="Z47" s="173">
        <f t="shared" si="1"/>
        <v>0</v>
      </c>
      <c r="AA47" s="140"/>
      <c r="AB47" s="220"/>
      <c r="AC47" s="220"/>
      <c r="AD47" s="220"/>
      <c r="AE47" s="140"/>
      <c r="AF47" s="172"/>
      <c r="AG47" s="137"/>
      <c r="AH47" s="146"/>
      <c r="AI47" s="137"/>
      <c r="AJ47" s="516"/>
      <c r="AK47" s="160">
        <v>125592</v>
      </c>
      <c r="AL47" s="137" t="s">
        <v>4895</v>
      </c>
      <c r="AM47" s="516">
        <v>44581</v>
      </c>
      <c r="AO47" s="172"/>
      <c r="AP47" s="137"/>
      <c r="AQ47" s="137"/>
      <c r="AR47" s="512"/>
      <c r="AS47" s="513"/>
      <c r="AU47" s="495"/>
      <c r="AV47" s="76"/>
      <c r="AW47" s="466"/>
      <c r="AX47" s="76"/>
      <c r="AY47" s="496"/>
      <c r="AZ47" s="495"/>
      <c r="BA47" s="76"/>
      <c r="BB47" s="76"/>
      <c r="BC47" s="76"/>
      <c r="BD47" s="496"/>
      <c r="BE47" s="495"/>
      <c r="BF47" s="76"/>
      <c r="BG47" s="76"/>
      <c r="BH47" s="76"/>
      <c r="BI47" s="496"/>
    </row>
    <row r="48" spans="1:61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367">
        <v>3250</v>
      </c>
      <c r="J48" s="367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312000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73">
        <f t="shared" si="0"/>
        <v>315250</v>
      </c>
      <c r="Z48" s="173">
        <f t="shared" si="1"/>
        <v>0</v>
      </c>
      <c r="AA48" s="140"/>
      <c r="AB48" s="220"/>
      <c r="AC48" s="220"/>
      <c r="AD48" s="220"/>
      <c r="AE48" s="140"/>
      <c r="AF48" s="172"/>
      <c r="AG48" s="137"/>
      <c r="AH48" s="146"/>
      <c r="AI48" s="137"/>
      <c r="AJ48" s="516"/>
      <c r="AK48" s="160"/>
      <c r="AL48" s="137"/>
      <c r="AM48" s="516"/>
      <c r="AO48" s="172"/>
      <c r="AP48" s="137"/>
      <c r="AQ48" s="137"/>
      <c r="AR48" s="512"/>
      <c r="AS48" s="513"/>
      <c r="AU48" s="495"/>
      <c r="AV48" s="76"/>
      <c r="AW48" s="466"/>
      <c r="AX48" s="76"/>
      <c r="AY48" s="496"/>
      <c r="AZ48" s="495"/>
      <c r="BA48" s="76"/>
      <c r="BB48" s="76"/>
      <c r="BC48" s="76"/>
      <c r="BD48" s="496"/>
      <c r="BE48" s="495"/>
      <c r="BF48" s="76"/>
      <c r="BG48" s="76"/>
      <c r="BH48" s="76"/>
      <c r="BI48" s="496"/>
    </row>
    <row r="49" spans="1:61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367">
        <v>3250</v>
      </c>
      <c r="J49" s="367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115000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73">
        <f t="shared" si="0"/>
        <v>118250</v>
      </c>
      <c r="Z49" s="173">
        <f t="shared" si="1"/>
        <v>0</v>
      </c>
      <c r="AA49" s="140"/>
      <c r="AB49" s="220"/>
      <c r="AC49" s="220"/>
      <c r="AD49" s="220"/>
      <c r="AE49" s="140"/>
      <c r="AF49" s="172"/>
      <c r="AG49" s="137"/>
      <c r="AH49" s="146"/>
      <c r="AI49" s="137"/>
      <c r="AJ49" s="516"/>
      <c r="AK49" s="160"/>
      <c r="AL49" s="137"/>
      <c r="AM49" s="516"/>
      <c r="AO49" s="172"/>
      <c r="AP49" s="137"/>
      <c r="AQ49" s="137"/>
      <c r="AR49" s="512"/>
      <c r="AS49" s="513"/>
      <c r="AU49" s="495"/>
      <c r="AV49" s="76"/>
      <c r="AW49" s="466"/>
      <c r="AX49" s="76"/>
      <c r="AY49" s="496"/>
      <c r="AZ49" s="495"/>
      <c r="BA49" s="76"/>
      <c r="BB49" s="76"/>
      <c r="BC49" s="76"/>
      <c r="BD49" s="496"/>
      <c r="BE49" s="495"/>
      <c r="BF49" s="76"/>
      <c r="BG49" s="76"/>
      <c r="BH49" s="76"/>
      <c r="BI49" s="496"/>
    </row>
    <row r="50" spans="1:61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367">
        <v>11375</v>
      </c>
      <c r="J50" s="367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34000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73">
        <f t="shared" si="0"/>
        <v>45375</v>
      </c>
      <c r="Z50" s="173">
        <f t="shared" si="1"/>
        <v>0</v>
      </c>
      <c r="AA50" s="140"/>
      <c r="AB50" s="220"/>
      <c r="AC50" s="220"/>
      <c r="AD50" s="220"/>
      <c r="AE50" s="140"/>
      <c r="AF50" s="172"/>
      <c r="AG50" s="137"/>
      <c r="AH50" s="146"/>
      <c r="AI50" s="137"/>
      <c r="AJ50" s="516"/>
      <c r="AK50" s="160"/>
      <c r="AL50" s="137"/>
      <c r="AM50" s="516"/>
      <c r="AO50" s="172"/>
      <c r="AP50" s="137"/>
      <c r="AQ50" s="137"/>
      <c r="AR50" s="512"/>
      <c r="AS50" s="513"/>
      <c r="AU50" s="495"/>
      <c r="AV50" s="76"/>
      <c r="AW50" s="466"/>
      <c r="AX50" s="76"/>
      <c r="AY50" s="496"/>
      <c r="AZ50" s="495"/>
      <c r="BA50" s="76"/>
      <c r="BB50" s="76"/>
      <c r="BC50" s="76"/>
      <c r="BD50" s="496"/>
      <c r="BE50" s="495"/>
      <c r="BF50" s="76"/>
      <c r="BG50" s="76"/>
      <c r="BH50" s="76"/>
      <c r="BI50" s="496"/>
    </row>
    <row r="51" spans="1:61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367">
        <v>17550</v>
      </c>
      <c r="J51" s="367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76000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73">
        <f t="shared" si="0"/>
        <v>93550</v>
      </c>
      <c r="Z51" s="173">
        <f t="shared" si="1"/>
        <v>0</v>
      </c>
      <c r="AA51" s="140"/>
      <c r="AB51" s="220"/>
      <c r="AC51" s="220"/>
      <c r="AD51" s="220"/>
      <c r="AE51" s="140"/>
      <c r="AF51" s="172"/>
      <c r="AG51" s="137"/>
      <c r="AH51" s="146"/>
      <c r="AI51" s="137"/>
      <c r="AJ51" s="516"/>
      <c r="AK51" s="160"/>
      <c r="AL51" s="137"/>
      <c r="AM51" s="516"/>
      <c r="AO51" s="172"/>
      <c r="AP51" s="137"/>
      <c r="AQ51" s="137"/>
      <c r="AR51" s="512"/>
      <c r="AS51" s="513"/>
      <c r="AU51" s="495"/>
      <c r="AV51" s="76"/>
      <c r="AW51" s="466"/>
      <c r="AX51" s="76"/>
      <c r="AY51" s="496"/>
      <c r="AZ51" s="495"/>
      <c r="BA51" s="76"/>
      <c r="BB51" s="76"/>
      <c r="BC51" s="76"/>
      <c r="BD51" s="496"/>
      <c r="BE51" s="495"/>
      <c r="BF51" s="76"/>
      <c r="BG51" s="76"/>
      <c r="BH51" s="76"/>
      <c r="BI51" s="496"/>
    </row>
    <row r="52" spans="1:61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367">
        <v>0</v>
      </c>
      <c r="J52" s="367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73">
        <f t="shared" si="0"/>
        <v>0</v>
      </c>
      <c r="Z52" s="173">
        <f t="shared" si="1"/>
        <v>0</v>
      </c>
      <c r="AA52" s="140"/>
      <c r="AB52" s="220"/>
      <c r="AC52" s="220"/>
      <c r="AD52" s="220"/>
      <c r="AE52" s="140"/>
      <c r="AF52" s="172"/>
      <c r="AG52" s="137"/>
      <c r="AH52" s="146"/>
      <c r="AI52" s="137"/>
      <c r="AJ52" s="516"/>
      <c r="AK52" s="160"/>
      <c r="AL52" s="137"/>
      <c r="AM52" s="516"/>
      <c r="AO52" s="172"/>
      <c r="AP52" s="137"/>
      <c r="AQ52" s="137"/>
      <c r="AR52" s="512"/>
      <c r="AS52" s="513"/>
      <c r="AU52" s="495"/>
      <c r="AV52" s="76"/>
      <c r="AW52" s="466"/>
      <c r="AX52" s="76"/>
      <c r="AY52" s="496"/>
      <c r="AZ52" s="495"/>
      <c r="BA52" s="76"/>
      <c r="BB52" s="76"/>
      <c r="BC52" s="76"/>
      <c r="BD52" s="496"/>
      <c r="BE52" s="495"/>
      <c r="BF52" s="76"/>
      <c r="BG52" s="76"/>
      <c r="BH52" s="76"/>
      <c r="BI52" s="496"/>
    </row>
    <row r="53" spans="1:61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367">
        <v>0</v>
      </c>
      <c r="J53" s="367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73">
        <f t="shared" si="0"/>
        <v>0</v>
      </c>
      <c r="Z53" s="173">
        <f t="shared" si="1"/>
        <v>0</v>
      </c>
      <c r="AA53" s="140"/>
      <c r="AB53" s="220"/>
      <c r="AC53" s="220"/>
      <c r="AD53" s="220"/>
      <c r="AE53" s="140"/>
      <c r="AF53" s="172"/>
      <c r="AG53" s="137"/>
      <c r="AH53" s="146"/>
      <c r="AI53" s="137"/>
      <c r="AJ53" s="516"/>
      <c r="AK53" s="160"/>
      <c r="AL53" s="137"/>
      <c r="AM53" s="516"/>
      <c r="AO53" s="172"/>
      <c r="AP53" s="137"/>
      <c r="AQ53" s="137"/>
      <c r="AR53" s="512"/>
      <c r="AS53" s="513"/>
      <c r="AU53" s="495"/>
      <c r="AV53" s="76"/>
      <c r="AW53" s="466"/>
      <c r="AX53" s="76"/>
      <c r="AY53" s="496"/>
      <c r="AZ53" s="495"/>
      <c r="BA53" s="76"/>
      <c r="BB53" s="76"/>
      <c r="BC53" s="76"/>
      <c r="BD53" s="496"/>
      <c r="BE53" s="495"/>
      <c r="BF53" s="76"/>
      <c r="BG53" s="76"/>
      <c r="BH53" s="76"/>
      <c r="BI53" s="496"/>
    </row>
    <row r="54" spans="1:61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367">
        <v>0</v>
      </c>
      <c r="J54" s="367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73">
        <f t="shared" si="0"/>
        <v>0</v>
      </c>
      <c r="Z54" s="173">
        <f t="shared" si="1"/>
        <v>0</v>
      </c>
      <c r="AA54" s="140"/>
      <c r="AB54" s="220"/>
      <c r="AC54" s="220"/>
      <c r="AD54" s="220"/>
      <c r="AE54" s="140"/>
      <c r="AF54" s="172"/>
      <c r="AG54" s="137"/>
      <c r="AH54" s="146"/>
      <c r="AI54" s="137"/>
      <c r="AJ54" s="516"/>
      <c r="AK54" s="160"/>
      <c r="AL54" s="137"/>
      <c r="AM54" s="516"/>
      <c r="AO54" s="172"/>
      <c r="AP54" s="137"/>
      <c r="AQ54" s="137"/>
      <c r="AR54" s="512"/>
      <c r="AS54" s="513"/>
      <c r="AU54" s="495"/>
      <c r="AV54" s="76"/>
      <c r="AW54" s="466"/>
      <c r="AX54" s="76"/>
      <c r="AY54" s="496"/>
      <c r="AZ54" s="495"/>
      <c r="BA54" s="76"/>
      <c r="BB54" s="76"/>
      <c r="BC54" s="76"/>
      <c r="BD54" s="496"/>
      <c r="BE54" s="495"/>
      <c r="BF54" s="76"/>
      <c r="BG54" s="76"/>
      <c r="BH54" s="76"/>
      <c r="BI54" s="496"/>
    </row>
    <row r="55" spans="1:61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367">
        <v>0</v>
      </c>
      <c r="J55" s="367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73">
        <f t="shared" si="0"/>
        <v>0</v>
      </c>
      <c r="Z55" s="173">
        <f t="shared" si="1"/>
        <v>0</v>
      </c>
      <c r="AA55" s="140"/>
      <c r="AB55" s="220"/>
      <c r="AC55" s="220"/>
      <c r="AD55" s="220"/>
      <c r="AE55" s="140"/>
      <c r="AF55" s="172"/>
      <c r="AG55" s="137"/>
      <c r="AH55" s="146"/>
      <c r="AI55" s="137"/>
      <c r="AJ55" s="516"/>
      <c r="AK55" s="160"/>
      <c r="AL55" s="137"/>
      <c r="AM55" s="516"/>
      <c r="AO55" s="172"/>
      <c r="AP55" s="137"/>
      <c r="AQ55" s="137"/>
      <c r="AR55" s="512"/>
      <c r="AS55" s="513"/>
      <c r="AU55" s="495"/>
      <c r="AV55" s="76"/>
      <c r="AW55" s="466"/>
      <c r="AX55" s="76"/>
      <c r="AY55" s="496"/>
      <c r="AZ55" s="495"/>
      <c r="BA55" s="76"/>
      <c r="BB55" s="76"/>
      <c r="BC55" s="76"/>
      <c r="BD55" s="496"/>
      <c r="BE55" s="495"/>
      <c r="BF55" s="76"/>
      <c r="BG55" s="76"/>
      <c r="BH55" s="76"/>
      <c r="BI55" s="496"/>
    </row>
    <row r="56" spans="1:61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367">
        <v>0</v>
      </c>
      <c r="J56" s="367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73">
        <f t="shared" si="0"/>
        <v>0</v>
      </c>
      <c r="Z56" s="173">
        <f t="shared" si="1"/>
        <v>0</v>
      </c>
      <c r="AA56" s="140"/>
      <c r="AB56" s="220"/>
      <c r="AC56" s="220"/>
      <c r="AD56" s="220"/>
      <c r="AE56" s="140"/>
      <c r="AF56" s="172"/>
      <c r="AG56" s="137"/>
      <c r="AH56" s="146"/>
      <c r="AI56" s="137"/>
      <c r="AJ56" s="516"/>
      <c r="AK56" s="160"/>
      <c r="AL56" s="137"/>
      <c r="AM56" s="516"/>
      <c r="AO56" s="172"/>
      <c r="AP56" s="137"/>
      <c r="AQ56" s="137"/>
      <c r="AR56" s="512"/>
      <c r="AS56" s="513"/>
      <c r="AU56" s="495"/>
      <c r="AV56" s="76"/>
      <c r="AW56" s="466"/>
      <c r="AX56" s="76"/>
      <c r="AY56" s="496"/>
      <c r="AZ56" s="495"/>
      <c r="BA56" s="76"/>
      <c r="BB56" s="76"/>
      <c r="BC56" s="76"/>
      <c r="BD56" s="496"/>
      <c r="BE56" s="495"/>
      <c r="BF56" s="76"/>
      <c r="BG56" s="76"/>
      <c r="BH56" s="76"/>
      <c r="BI56" s="496"/>
    </row>
    <row r="57" spans="1:61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367">
        <v>0</v>
      </c>
      <c r="J57" s="367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73">
        <f t="shared" si="0"/>
        <v>0</v>
      </c>
      <c r="Z57" s="173">
        <f t="shared" si="1"/>
        <v>0</v>
      </c>
      <c r="AA57" s="140"/>
      <c r="AB57" s="220"/>
      <c r="AC57" s="220"/>
      <c r="AD57" s="220"/>
      <c r="AE57" s="140"/>
      <c r="AF57" s="172"/>
      <c r="AG57" s="137"/>
      <c r="AH57" s="146"/>
      <c r="AI57" s="137"/>
      <c r="AJ57" s="516"/>
      <c r="AK57" s="160"/>
      <c r="AL57" s="137"/>
      <c r="AM57" s="516"/>
      <c r="AO57" s="172"/>
      <c r="AP57" s="137"/>
      <c r="AQ57" s="137"/>
      <c r="AR57" s="512"/>
      <c r="AS57" s="513"/>
      <c r="AU57" s="495"/>
      <c r="AV57" s="76"/>
      <c r="AW57" s="466"/>
      <c r="AX57" s="76"/>
      <c r="AY57" s="496"/>
      <c r="AZ57" s="495"/>
      <c r="BA57" s="76"/>
      <c r="BB57" s="76"/>
      <c r="BC57" s="76"/>
      <c r="BD57" s="496"/>
      <c r="BE57" s="495"/>
      <c r="BF57" s="76"/>
      <c r="BG57" s="76"/>
      <c r="BH57" s="76"/>
      <c r="BI57" s="496"/>
    </row>
    <row r="58" spans="1:61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367">
        <v>0</v>
      </c>
      <c r="J58" s="367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73">
        <f t="shared" si="0"/>
        <v>0</v>
      </c>
      <c r="Z58" s="173">
        <f t="shared" si="1"/>
        <v>0</v>
      </c>
      <c r="AA58" s="140"/>
      <c r="AB58" s="220"/>
      <c r="AC58" s="220"/>
      <c r="AD58" s="220"/>
      <c r="AE58" s="140"/>
      <c r="AF58" s="172"/>
      <c r="AG58" s="137"/>
      <c r="AH58" s="146"/>
      <c r="AI58" s="137"/>
      <c r="AJ58" s="516"/>
      <c r="AK58" s="160"/>
      <c r="AL58" s="137"/>
      <c r="AM58" s="516"/>
      <c r="AO58" s="172"/>
      <c r="AP58" s="137"/>
      <c r="AQ58" s="137"/>
      <c r="AR58" s="512"/>
      <c r="AS58" s="513"/>
      <c r="AU58" s="495"/>
      <c r="AV58" s="76"/>
      <c r="AW58" s="466"/>
      <c r="AX58" s="76"/>
      <c r="AY58" s="496"/>
      <c r="AZ58" s="495"/>
      <c r="BA58" s="76"/>
      <c r="BB58" s="76"/>
      <c r="BC58" s="76"/>
      <c r="BD58" s="496"/>
      <c r="BE58" s="495"/>
      <c r="BF58" s="76"/>
      <c r="BG58" s="76"/>
      <c r="BH58" s="76"/>
      <c r="BI58" s="496"/>
    </row>
    <row r="59" spans="1:61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367">
        <v>0</v>
      </c>
      <c r="J59" s="367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73">
        <f t="shared" si="0"/>
        <v>0</v>
      </c>
      <c r="Z59" s="173">
        <f t="shared" si="1"/>
        <v>0</v>
      </c>
      <c r="AA59" s="140"/>
      <c r="AB59" s="220"/>
      <c r="AC59" s="220"/>
      <c r="AD59" s="220"/>
      <c r="AE59" s="140"/>
      <c r="AF59" s="172"/>
      <c r="AG59" s="137"/>
      <c r="AH59" s="146"/>
      <c r="AI59" s="137"/>
      <c r="AJ59" s="516"/>
      <c r="AK59" s="160"/>
      <c r="AL59" s="137"/>
      <c r="AM59" s="516"/>
      <c r="AO59" s="172"/>
      <c r="AP59" s="137"/>
      <c r="AQ59" s="137"/>
      <c r="AR59" s="512"/>
      <c r="AS59" s="513"/>
      <c r="AU59" s="495"/>
      <c r="AV59" s="76"/>
      <c r="AW59" s="466"/>
      <c r="AX59" s="76"/>
      <c r="AY59" s="496"/>
      <c r="AZ59" s="495"/>
      <c r="BA59" s="76"/>
      <c r="BB59" s="76"/>
      <c r="BC59" s="76"/>
      <c r="BD59" s="496"/>
      <c r="BE59" s="495"/>
      <c r="BF59" s="76"/>
      <c r="BG59" s="76"/>
      <c r="BH59" s="76"/>
      <c r="BI59" s="496"/>
    </row>
    <row r="60" spans="1:61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367">
        <v>0</v>
      </c>
      <c r="J60" s="367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73">
        <f t="shared" si="0"/>
        <v>0</v>
      </c>
      <c r="Z60" s="173">
        <f t="shared" si="1"/>
        <v>0</v>
      </c>
      <c r="AA60" s="140"/>
      <c r="AB60" s="220"/>
      <c r="AC60" s="220"/>
      <c r="AD60" s="220"/>
      <c r="AE60" s="140"/>
      <c r="AF60" s="172"/>
      <c r="AG60" s="137"/>
      <c r="AH60" s="146"/>
      <c r="AI60" s="137"/>
      <c r="AJ60" s="516"/>
      <c r="AK60" s="160"/>
      <c r="AL60" s="137"/>
      <c r="AM60" s="516"/>
      <c r="AO60" s="172"/>
      <c r="AP60" s="137"/>
      <c r="AQ60" s="137"/>
      <c r="AR60" s="512"/>
      <c r="AS60" s="513"/>
      <c r="AU60" s="495"/>
      <c r="AV60" s="76"/>
      <c r="AW60" s="466"/>
      <c r="AX60" s="76"/>
      <c r="AY60" s="496"/>
      <c r="AZ60" s="495"/>
      <c r="BA60" s="76"/>
      <c r="BB60" s="76"/>
      <c r="BC60" s="76"/>
      <c r="BD60" s="496"/>
      <c r="BE60" s="495"/>
      <c r="BF60" s="76"/>
      <c r="BG60" s="76"/>
      <c r="BH60" s="76"/>
      <c r="BI60" s="496"/>
    </row>
    <row r="61" spans="1:61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367">
        <v>0</v>
      </c>
      <c r="J61" s="367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73">
        <f t="shared" si="0"/>
        <v>0</v>
      </c>
      <c r="Z61" s="173">
        <f t="shared" si="1"/>
        <v>0</v>
      </c>
      <c r="AA61" s="140"/>
      <c r="AB61" s="220"/>
      <c r="AC61" s="220"/>
      <c r="AD61" s="220"/>
      <c r="AE61" s="140"/>
      <c r="AF61" s="172"/>
      <c r="AG61" s="137"/>
      <c r="AH61" s="146"/>
      <c r="AI61" s="137"/>
      <c r="AJ61" s="516"/>
      <c r="AK61" s="160"/>
      <c r="AL61" s="137"/>
      <c r="AM61" s="516"/>
      <c r="AO61" s="172"/>
      <c r="AP61" s="137"/>
      <c r="AQ61" s="137"/>
      <c r="AR61" s="512"/>
      <c r="AS61" s="513"/>
      <c r="AU61" s="495"/>
      <c r="AV61" s="76"/>
      <c r="AW61" s="466"/>
      <c r="AX61" s="76"/>
      <c r="AY61" s="496"/>
      <c r="AZ61" s="495"/>
      <c r="BA61" s="76"/>
      <c r="BB61" s="76"/>
      <c r="BC61" s="76"/>
      <c r="BD61" s="496"/>
      <c r="BE61" s="495"/>
      <c r="BF61" s="76"/>
      <c r="BG61" s="76"/>
      <c r="BH61" s="76"/>
      <c r="BI61" s="496"/>
    </row>
    <row r="62" spans="1:61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367">
        <v>0</v>
      </c>
      <c r="J62" s="367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73">
        <f t="shared" si="0"/>
        <v>0</v>
      </c>
      <c r="Z62" s="173">
        <f t="shared" si="1"/>
        <v>0</v>
      </c>
      <c r="AA62" s="140"/>
      <c r="AB62" s="220"/>
      <c r="AC62" s="220"/>
      <c r="AD62" s="220"/>
      <c r="AE62" s="140"/>
      <c r="AF62" s="172"/>
      <c r="AG62" s="137"/>
      <c r="AH62" s="146"/>
      <c r="AI62" s="137"/>
      <c r="AJ62" s="516"/>
      <c r="AK62" s="160"/>
      <c r="AL62" s="137"/>
      <c r="AM62" s="516"/>
      <c r="AO62" s="172"/>
      <c r="AP62" s="137"/>
      <c r="AQ62" s="137"/>
      <c r="AR62" s="512"/>
      <c r="AS62" s="513"/>
      <c r="AU62" s="495"/>
      <c r="AV62" s="76"/>
      <c r="AW62" s="466"/>
      <c r="AX62" s="76"/>
      <c r="AY62" s="496"/>
      <c r="AZ62" s="495"/>
      <c r="BA62" s="76"/>
      <c r="BB62" s="76"/>
      <c r="BC62" s="76"/>
      <c r="BD62" s="496"/>
      <c r="BE62" s="495"/>
      <c r="BF62" s="76"/>
      <c r="BG62" s="76"/>
      <c r="BH62" s="76"/>
      <c r="BI62" s="496"/>
    </row>
    <row r="63" spans="1:61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367">
        <v>0</v>
      </c>
      <c r="J63" s="367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73">
        <f t="shared" si="0"/>
        <v>0</v>
      </c>
      <c r="Z63" s="173">
        <f t="shared" si="1"/>
        <v>0</v>
      </c>
      <c r="AA63" s="140"/>
      <c r="AB63" s="220"/>
      <c r="AC63" s="220"/>
      <c r="AD63" s="220"/>
      <c r="AE63" s="140"/>
      <c r="AF63" s="172"/>
      <c r="AG63" s="137"/>
      <c r="AH63" s="146"/>
      <c r="AI63" s="137"/>
      <c r="AJ63" s="516"/>
      <c r="AK63" s="160"/>
      <c r="AL63" s="137"/>
      <c r="AM63" s="516"/>
      <c r="AO63" s="172"/>
      <c r="AP63" s="137"/>
      <c r="AQ63" s="137"/>
      <c r="AR63" s="512"/>
      <c r="AS63" s="513"/>
      <c r="AU63" s="495"/>
      <c r="AV63" s="76"/>
      <c r="AW63" s="466"/>
      <c r="AX63" s="76"/>
      <c r="AY63" s="496"/>
      <c r="AZ63" s="495"/>
      <c r="BA63" s="76"/>
      <c r="BB63" s="76"/>
      <c r="BC63" s="76"/>
      <c r="BD63" s="496"/>
      <c r="BE63" s="495"/>
      <c r="BF63" s="76"/>
      <c r="BG63" s="76"/>
      <c r="BH63" s="76"/>
      <c r="BI63" s="496"/>
    </row>
    <row r="64" spans="1:61" s="517" customFormat="1">
      <c r="A64" s="229" t="s">
        <v>440</v>
      </c>
      <c r="B64" s="184"/>
      <c r="C64" s="184"/>
      <c r="D64" s="184"/>
      <c r="E64" s="184"/>
      <c r="F64" s="184"/>
      <c r="G64" s="184"/>
      <c r="H64" s="230"/>
      <c r="I64" s="185">
        <f>SUM(I6:I63)</f>
        <v>3057600</v>
      </c>
      <c r="J64" s="185">
        <f t="shared" ref="J64:Z64" si="2">SUM(J6:J63)</f>
        <v>303125</v>
      </c>
      <c r="K64" s="185">
        <f t="shared" si="2"/>
        <v>151200</v>
      </c>
      <c r="L64" s="185">
        <f t="shared" si="2"/>
        <v>0</v>
      </c>
      <c r="M64" s="185">
        <f t="shared" si="2"/>
        <v>2659000</v>
      </c>
      <c r="N64" s="185">
        <f t="shared" si="2"/>
        <v>0</v>
      </c>
      <c r="O64" s="185">
        <f t="shared" si="2"/>
        <v>5673000</v>
      </c>
      <c r="P64" s="185">
        <f t="shared" si="2"/>
        <v>6332.25</v>
      </c>
      <c r="Q64" s="185">
        <f t="shared" si="2"/>
        <v>0</v>
      </c>
      <c r="R64" s="185">
        <f t="shared" si="2"/>
        <v>0</v>
      </c>
      <c r="S64" s="185">
        <f t="shared" si="2"/>
        <v>0</v>
      </c>
      <c r="T64" s="185">
        <f t="shared" si="2"/>
        <v>0</v>
      </c>
      <c r="U64" s="185">
        <f t="shared" si="2"/>
        <v>0</v>
      </c>
      <c r="V64" s="185">
        <f t="shared" si="2"/>
        <v>0</v>
      </c>
      <c r="W64" s="185">
        <f t="shared" si="2"/>
        <v>1676324</v>
      </c>
      <c r="X64" s="185">
        <f t="shared" si="2"/>
        <v>0</v>
      </c>
      <c r="Y64" s="185">
        <f t="shared" si="2"/>
        <v>13217124</v>
      </c>
      <c r="Z64" s="185">
        <f t="shared" si="2"/>
        <v>309457.25</v>
      </c>
      <c r="AA64" s="160"/>
      <c r="AB64" s="185">
        <f>SUM(AB6:AB63)</f>
        <v>0</v>
      </c>
      <c r="AC64" s="185">
        <f>SUM(AC6:AC63)</f>
        <v>0</v>
      </c>
      <c r="AD64" s="185">
        <f>SUM(AD6:AD63)</f>
        <v>0</v>
      </c>
      <c r="AE64" s="160"/>
      <c r="AF64" s="185">
        <f>SUM(AF6:AF63)</f>
        <v>0</v>
      </c>
      <c r="AG64" s="186">
        <f>SUM(AG6:AG63)</f>
        <v>0</v>
      </c>
      <c r="AH64" s="186">
        <f>SUM(AH6:AH63)</f>
        <v>0</v>
      </c>
      <c r="AI64" s="186"/>
      <c r="AJ64" s="187"/>
      <c r="AK64" s="185">
        <f>SUM(AK6:AK63)</f>
        <v>1837498</v>
      </c>
      <c r="AL64" s="186"/>
      <c r="AM64" s="187"/>
      <c r="AN64" s="160"/>
      <c r="AO64" s="185">
        <f>SUM(AO6:AO63)</f>
        <v>0</v>
      </c>
      <c r="AP64" s="186">
        <f>SUM(AP6:AP63)</f>
        <v>0</v>
      </c>
      <c r="AQ64" s="186">
        <f>SUM(AQ6:AQ63)</f>
        <v>0</v>
      </c>
      <c r="AR64" s="186"/>
      <c r="AS64" s="187"/>
      <c r="AT64" s="160"/>
      <c r="AU64" s="185">
        <f>SUM(AU6:AU63)</f>
        <v>303125</v>
      </c>
      <c r="AV64" s="186"/>
      <c r="AW64" s="186"/>
      <c r="AX64" s="186"/>
      <c r="AY64" s="187"/>
      <c r="AZ64" s="185">
        <f>SUM(AZ6:AZ63)</f>
        <v>6332.25</v>
      </c>
      <c r="BA64" s="186"/>
      <c r="BB64" s="186"/>
      <c r="BC64" s="186"/>
      <c r="BD64" s="187"/>
      <c r="BE64" s="185">
        <f>SUM(BE6:BE63)</f>
        <v>0</v>
      </c>
      <c r="BF64" s="186"/>
      <c r="BG64" s="186"/>
      <c r="BH64" s="186"/>
      <c r="BI64" s="187"/>
    </row>
    <row r="65" spans="1:61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367">
        <v>0</v>
      </c>
      <c r="J65" s="367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73">
        <f t="shared" ref="Y65:Y128" si="3">I65+K65+M65+O65+Q65+S65+U65+W65</f>
        <v>0</v>
      </c>
      <c r="Z65" s="173">
        <f t="shared" ref="Z65:Z128" si="4">J65+L65+N65+P65+R65+T65+V65+X65</f>
        <v>0</v>
      </c>
      <c r="AA65" s="140"/>
      <c r="AB65" s="220"/>
      <c r="AC65" s="220"/>
      <c r="AD65" s="220"/>
      <c r="AE65" s="140"/>
      <c r="AF65" s="172"/>
      <c r="AG65" s="137"/>
      <c r="AH65" s="146"/>
      <c r="AI65" s="137"/>
      <c r="AJ65" s="516"/>
      <c r="AK65" s="160">
        <v>612</v>
      </c>
      <c r="AL65" s="137" t="s">
        <v>5582</v>
      </c>
      <c r="AM65" s="516">
        <v>44831</v>
      </c>
      <c r="AO65" s="172"/>
      <c r="AP65" s="137"/>
      <c r="AQ65" s="137"/>
      <c r="AR65" s="512"/>
      <c r="AS65" s="513"/>
      <c r="AU65" s="495"/>
      <c r="AV65" s="76"/>
      <c r="AW65" s="466"/>
      <c r="AX65" s="76"/>
      <c r="AY65" s="496"/>
      <c r="AZ65" s="495"/>
      <c r="BA65" s="76"/>
      <c r="BB65" s="76"/>
      <c r="BC65" s="76"/>
      <c r="BD65" s="496"/>
      <c r="BE65" s="495"/>
      <c r="BF65" s="76"/>
      <c r="BG65" s="76"/>
      <c r="BH65" s="76"/>
      <c r="BI65" s="496"/>
    </row>
    <row r="66" spans="1:61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367">
        <v>0</v>
      </c>
      <c r="J66" s="367">
        <v>0</v>
      </c>
      <c r="K66" s="138">
        <v>74400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73">
        <f t="shared" si="3"/>
        <v>74400</v>
      </c>
      <c r="Z66" s="173">
        <f t="shared" si="4"/>
        <v>0</v>
      </c>
      <c r="AA66" s="140"/>
      <c r="AB66" s="220"/>
      <c r="AC66" s="220"/>
      <c r="AD66" s="220"/>
      <c r="AE66" s="140"/>
      <c r="AF66" s="172"/>
      <c r="AG66" s="137"/>
      <c r="AH66" s="146"/>
      <c r="AI66" s="137"/>
      <c r="AJ66" s="516"/>
      <c r="AK66" s="160"/>
      <c r="AL66" s="137"/>
      <c r="AM66" s="516"/>
      <c r="AO66" s="172"/>
      <c r="AP66" s="137"/>
      <c r="AQ66" s="137"/>
      <c r="AR66" s="512"/>
      <c r="AS66" s="513"/>
      <c r="AU66" s="495"/>
      <c r="AV66" s="76"/>
      <c r="AW66" s="466"/>
      <c r="AX66" s="76"/>
      <c r="AY66" s="496"/>
      <c r="AZ66" s="495"/>
      <c r="BA66" s="76"/>
      <c r="BB66" s="76"/>
      <c r="BC66" s="76"/>
      <c r="BD66" s="496"/>
      <c r="BE66" s="495"/>
      <c r="BF66" s="76"/>
      <c r="BG66" s="76"/>
      <c r="BH66" s="76"/>
      <c r="BI66" s="496"/>
    </row>
    <row r="67" spans="1:61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367">
        <v>0</v>
      </c>
      <c r="J67" s="367">
        <v>0</v>
      </c>
      <c r="K67" s="138">
        <v>80000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73">
        <f t="shared" si="3"/>
        <v>80000</v>
      </c>
      <c r="Z67" s="173">
        <f t="shared" si="4"/>
        <v>0</v>
      </c>
      <c r="AA67" s="140"/>
      <c r="AB67" s="220"/>
      <c r="AC67" s="220"/>
      <c r="AD67" s="220"/>
      <c r="AE67" s="140"/>
      <c r="AF67" s="172"/>
      <c r="AG67" s="137"/>
      <c r="AH67" s="146"/>
      <c r="AI67" s="137"/>
      <c r="AJ67" s="516"/>
      <c r="AK67" s="160">
        <v>1240</v>
      </c>
      <c r="AL67" s="137" t="s">
        <v>5152</v>
      </c>
      <c r="AM67" s="516">
        <v>44652</v>
      </c>
      <c r="AO67" s="172"/>
      <c r="AP67" s="137"/>
      <c r="AQ67" s="137"/>
      <c r="AR67" s="512"/>
      <c r="AS67" s="513"/>
      <c r="AU67" s="495"/>
      <c r="AV67" s="76"/>
      <c r="AW67" s="466"/>
      <c r="AX67" s="76"/>
      <c r="AY67" s="496"/>
      <c r="AZ67" s="495"/>
      <c r="BA67" s="76"/>
      <c r="BB67" s="76"/>
      <c r="BC67" s="76"/>
      <c r="BD67" s="496"/>
      <c r="BE67" s="495"/>
      <c r="BF67" s="76"/>
      <c r="BG67" s="76"/>
      <c r="BH67" s="76"/>
      <c r="BI67" s="496"/>
    </row>
    <row r="68" spans="1:61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367">
        <v>0</v>
      </c>
      <c r="J68" s="367">
        <v>0</v>
      </c>
      <c r="K68" s="138">
        <v>132000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73">
        <f t="shared" si="3"/>
        <v>132000</v>
      </c>
      <c r="Z68" s="173">
        <f t="shared" si="4"/>
        <v>0</v>
      </c>
      <c r="AA68" s="140"/>
      <c r="AB68" s="220"/>
      <c r="AC68" s="220"/>
      <c r="AD68" s="220"/>
      <c r="AE68" s="140"/>
      <c r="AF68" s="172"/>
      <c r="AG68" s="137"/>
      <c r="AH68" s="146"/>
      <c r="AI68" s="137"/>
      <c r="AJ68" s="516"/>
      <c r="AK68" s="160">
        <v>12954</v>
      </c>
      <c r="AL68" s="137" t="s">
        <v>5134</v>
      </c>
      <c r="AM68" s="516">
        <v>44677</v>
      </c>
      <c r="AO68" s="172"/>
      <c r="AP68" s="137"/>
      <c r="AQ68" s="137"/>
      <c r="AR68" s="512"/>
      <c r="AS68" s="513"/>
      <c r="AU68" s="495"/>
      <c r="AV68" s="76"/>
      <c r="AW68" s="466"/>
      <c r="AX68" s="76"/>
      <c r="AY68" s="496"/>
      <c r="AZ68" s="495"/>
      <c r="BA68" s="76"/>
      <c r="BB68" s="76"/>
      <c r="BC68" s="76"/>
      <c r="BD68" s="496"/>
      <c r="BE68" s="495"/>
      <c r="BF68" s="76"/>
      <c r="BG68" s="76"/>
      <c r="BH68" s="76"/>
      <c r="BI68" s="496"/>
    </row>
    <row r="69" spans="1:61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367">
        <v>0</v>
      </c>
      <c r="J69" s="367">
        <v>0</v>
      </c>
      <c r="K69" s="138">
        <v>67200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73">
        <f t="shared" si="3"/>
        <v>67200</v>
      </c>
      <c r="Z69" s="173">
        <f t="shared" si="4"/>
        <v>0</v>
      </c>
      <c r="AA69" s="140"/>
      <c r="AB69" s="220"/>
      <c r="AC69" s="220"/>
      <c r="AD69" s="220"/>
      <c r="AE69" s="140"/>
      <c r="AF69" s="172"/>
      <c r="AG69" s="137"/>
      <c r="AH69" s="146"/>
      <c r="AI69" s="137"/>
      <c r="AJ69" s="516"/>
      <c r="AK69" s="160"/>
      <c r="AL69" s="137"/>
      <c r="AM69" s="516"/>
      <c r="AO69" s="172"/>
      <c r="AP69" s="137"/>
      <c r="AQ69" s="137"/>
      <c r="AR69" s="512"/>
      <c r="AS69" s="513"/>
      <c r="AU69" s="495"/>
      <c r="AV69" s="76"/>
      <c r="AW69" s="466"/>
      <c r="AX69" s="76"/>
      <c r="AY69" s="496"/>
      <c r="AZ69" s="495"/>
      <c r="BA69" s="76"/>
      <c r="BB69" s="76"/>
      <c r="BC69" s="76"/>
      <c r="BD69" s="496"/>
      <c r="BE69" s="495"/>
      <c r="BF69" s="76"/>
      <c r="BG69" s="76"/>
      <c r="BH69" s="76"/>
      <c r="BI69" s="496"/>
    </row>
    <row r="70" spans="1:61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367">
        <v>0</v>
      </c>
      <c r="J70" s="367">
        <v>0</v>
      </c>
      <c r="K70" s="138">
        <v>144000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73">
        <f t="shared" si="3"/>
        <v>144000</v>
      </c>
      <c r="Z70" s="173">
        <f t="shared" si="4"/>
        <v>0</v>
      </c>
      <c r="AA70" s="140"/>
      <c r="AB70" s="220"/>
      <c r="AC70" s="220"/>
      <c r="AD70" s="220"/>
      <c r="AE70" s="140"/>
      <c r="AF70" s="172"/>
      <c r="AG70" s="137"/>
      <c r="AH70" s="146"/>
      <c r="AI70" s="137"/>
      <c r="AJ70" s="516"/>
      <c r="AK70" s="160"/>
      <c r="AL70" s="137"/>
      <c r="AM70" s="516"/>
      <c r="AO70" s="172"/>
      <c r="AP70" s="137"/>
      <c r="AQ70" s="137"/>
      <c r="AR70" s="512"/>
      <c r="AS70" s="513"/>
      <c r="AU70" s="495"/>
      <c r="AV70" s="76"/>
      <c r="AW70" s="466"/>
      <c r="AX70" s="76"/>
      <c r="AY70" s="496"/>
      <c r="AZ70" s="495"/>
      <c r="BA70" s="76"/>
      <c r="BB70" s="76"/>
      <c r="BC70" s="76"/>
      <c r="BD70" s="496"/>
      <c r="BE70" s="495"/>
      <c r="BF70" s="76"/>
      <c r="BG70" s="76"/>
      <c r="BH70" s="76"/>
      <c r="BI70" s="496"/>
    </row>
    <row r="71" spans="1:61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367">
        <v>0</v>
      </c>
      <c r="J71" s="367">
        <v>0</v>
      </c>
      <c r="K71" s="138">
        <v>86400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73">
        <f t="shared" si="3"/>
        <v>86400</v>
      </c>
      <c r="Z71" s="173">
        <f t="shared" si="4"/>
        <v>0</v>
      </c>
      <c r="AA71" s="140"/>
      <c r="AB71" s="220"/>
      <c r="AC71" s="220"/>
      <c r="AD71" s="220"/>
      <c r="AE71" s="140"/>
      <c r="AF71" s="172"/>
      <c r="AG71" s="137"/>
      <c r="AH71" s="146"/>
      <c r="AI71" s="137"/>
      <c r="AJ71" s="516"/>
      <c r="AK71" s="160"/>
      <c r="AL71" s="137"/>
      <c r="AM71" s="516"/>
      <c r="AO71" s="172"/>
      <c r="AP71" s="137"/>
      <c r="AQ71" s="137"/>
      <c r="AR71" s="512"/>
      <c r="AS71" s="513"/>
      <c r="AU71" s="495"/>
      <c r="AV71" s="76"/>
      <c r="AW71" s="466"/>
      <c r="AX71" s="76"/>
      <c r="AY71" s="496"/>
      <c r="AZ71" s="495"/>
      <c r="BA71" s="76"/>
      <c r="BB71" s="76"/>
      <c r="BC71" s="76"/>
      <c r="BD71" s="496"/>
      <c r="BE71" s="495"/>
      <c r="BF71" s="76"/>
      <c r="BG71" s="76"/>
      <c r="BH71" s="76"/>
      <c r="BI71" s="496"/>
    </row>
    <row r="72" spans="1:61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367">
        <v>0</v>
      </c>
      <c r="J72" s="367">
        <v>0</v>
      </c>
      <c r="K72" s="138">
        <v>49600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73">
        <f t="shared" si="3"/>
        <v>49600</v>
      </c>
      <c r="Z72" s="173">
        <f t="shared" si="4"/>
        <v>0</v>
      </c>
      <c r="AA72" s="140"/>
      <c r="AB72" s="220"/>
      <c r="AC72" s="220"/>
      <c r="AD72" s="220"/>
      <c r="AE72" s="140"/>
      <c r="AF72" s="172"/>
      <c r="AG72" s="137"/>
      <c r="AH72" s="146"/>
      <c r="AI72" s="137"/>
      <c r="AJ72" s="516"/>
      <c r="AK72" s="160"/>
      <c r="AL72" s="137"/>
      <c r="AM72" s="516"/>
      <c r="AO72" s="172"/>
      <c r="AP72" s="137"/>
      <c r="AQ72" s="137"/>
      <c r="AR72" s="512"/>
      <c r="AS72" s="513"/>
      <c r="AU72" s="495"/>
      <c r="AV72" s="76"/>
      <c r="AW72" s="466"/>
      <c r="AX72" s="76"/>
      <c r="AY72" s="496"/>
      <c r="AZ72" s="495"/>
      <c r="BA72" s="76"/>
      <c r="BB72" s="76"/>
      <c r="BC72" s="76"/>
      <c r="BD72" s="496"/>
      <c r="BE72" s="495"/>
      <c r="BF72" s="76"/>
      <c r="BG72" s="76"/>
      <c r="BH72" s="76"/>
      <c r="BI72" s="496"/>
    </row>
    <row r="73" spans="1:61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367">
        <v>0</v>
      </c>
      <c r="J73" s="367">
        <v>0</v>
      </c>
      <c r="K73" s="138">
        <v>89600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73">
        <f t="shared" si="3"/>
        <v>89600</v>
      </c>
      <c r="Z73" s="173">
        <f t="shared" si="4"/>
        <v>0</v>
      </c>
      <c r="AA73" s="140"/>
      <c r="AB73" s="220"/>
      <c r="AC73" s="220"/>
      <c r="AD73" s="220"/>
      <c r="AE73" s="140"/>
      <c r="AF73" s="172"/>
      <c r="AG73" s="137"/>
      <c r="AH73" s="146"/>
      <c r="AI73" s="137"/>
      <c r="AJ73" s="516"/>
      <c r="AK73" s="160"/>
      <c r="AL73" s="137"/>
      <c r="AM73" s="516"/>
      <c r="AO73" s="172"/>
      <c r="AP73" s="137"/>
      <c r="AQ73" s="137"/>
      <c r="AR73" s="512"/>
      <c r="AS73" s="513"/>
      <c r="AU73" s="495"/>
      <c r="AV73" s="76"/>
      <c r="AW73" s="466"/>
      <c r="AX73" s="76"/>
      <c r="AY73" s="496"/>
      <c r="AZ73" s="495"/>
      <c r="BA73" s="76"/>
      <c r="BB73" s="76"/>
      <c r="BC73" s="76"/>
      <c r="BD73" s="496"/>
      <c r="BE73" s="495"/>
      <c r="BF73" s="76"/>
      <c r="BG73" s="76"/>
      <c r="BH73" s="76"/>
      <c r="BI73" s="496"/>
    </row>
    <row r="74" spans="1:61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367">
        <v>0</v>
      </c>
      <c r="J74" s="367">
        <v>0</v>
      </c>
      <c r="K74" s="138">
        <v>84000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73">
        <f t="shared" si="3"/>
        <v>84000</v>
      </c>
      <c r="Z74" s="173">
        <f t="shared" si="4"/>
        <v>0</v>
      </c>
      <c r="AA74" s="140"/>
      <c r="AB74" s="220"/>
      <c r="AC74" s="220"/>
      <c r="AD74" s="220"/>
      <c r="AE74" s="140"/>
      <c r="AF74" s="172"/>
      <c r="AG74" s="137"/>
      <c r="AH74" s="146"/>
      <c r="AI74" s="137"/>
      <c r="AJ74" s="516"/>
      <c r="AK74" s="160">
        <v>1224</v>
      </c>
      <c r="AL74" s="137" t="s">
        <v>5274</v>
      </c>
      <c r="AM74" s="516">
        <v>44719</v>
      </c>
      <c r="AO74" s="172"/>
      <c r="AP74" s="137"/>
      <c r="AQ74" s="137"/>
      <c r="AR74" s="512"/>
      <c r="AS74" s="513"/>
      <c r="AU74" s="495"/>
      <c r="AV74" s="76"/>
      <c r="AW74" s="466"/>
      <c r="AX74" s="76"/>
      <c r="AY74" s="496"/>
      <c r="AZ74" s="495"/>
      <c r="BA74" s="76"/>
      <c r="BB74" s="76"/>
      <c r="BC74" s="76"/>
      <c r="BD74" s="496"/>
      <c r="BE74" s="495"/>
      <c r="BF74" s="76"/>
      <c r="BG74" s="76"/>
      <c r="BH74" s="76"/>
      <c r="BI74" s="496"/>
    </row>
    <row r="75" spans="1:61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367">
        <v>0</v>
      </c>
      <c r="J75" s="367">
        <v>0</v>
      </c>
      <c r="K75" s="138">
        <v>32000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73">
        <f t="shared" si="3"/>
        <v>32000</v>
      </c>
      <c r="Z75" s="173">
        <f t="shared" si="4"/>
        <v>0</v>
      </c>
      <c r="AA75" s="140"/>
      <c r="AB75" s="220"/>
      <c r="AC75" s="220"/>
      <c r="AD75" s="220"/>
      <c r="AE75" s="140"/>
      <c r="AF75" s="172"/>
      <c r="AG75" s="137"/>
      <c r="AH75" s="146"/>
      <c r="AI75" s="137"/>
      <c r="AJ75" s="516"/>
      <c r="AK75" s="160"/>
      <c r="AL75" s="137"/>
      <c r="AM75" s="516"/>
      <c r="AO75" s="172"/>
      <c r="AP75" s="137"/>
      <c r="AQ75" s="137"/>
      <c r="AR75" s="512"/>
      <c r="AS75" s="513"/>
      <c r="AU75" s="495"/>
      <c r="AV75" s="76"/>
      <c r="AW75" s="466"/>
      <c r="AX75" s="76"/>
      <c r="AY75" s="496"/>
      <c r="AZ75" s="495"/>
      <c r="BA75" s="76"/>
      <c r="BB75" s="76"/>
      <c r="BC75" s="76"/>
      <c r="BD75" s="496"/>
      <c r="BE75" s="495"/>
      <c r="BF75" s="76"/>
      <c r="BG75" s="76"/>
      <c r="BH75" s="76"/>
      <c r="BI75" s="496"/>
    </row>
    <row r="76" spans="1:61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367">
        <v>0</v>
      </c>
      <c r="J76" s="367">
        <v>0</v>
      </c>
      <c r="K76" s="138">
        <v>64000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73">
        <f t="shared" si="3"/>
        <v>64000</v>
      </c>
      <c r="Z76" s="173">
        <f t="shared" si="4"/>
        <v>0</v>
      </c>
      <c r="AA76" s="140"/>
      <c r="AB76" s="220"/>
      <c r="AC76" s="220"/>
      <c r="AD76" s="220"/>
      <c r="AE76" s="140"/>
      <c r="AF76" s="172"/>
      <c r="AG76" s="137"/>
      <c r="AH76" s="146"/>
      <c r="AI76" s="137"/>
      <c r="AJ76" s="516"/>
      <c r="AK76" s="160"/>
      <c r="AL76" s="137"/>
      <c r="AM76" s="516"/>
      <c r="AO76" s="172"/>
      <c r="AP76" s="137"/>
      <c r="AQ76" s="137"/>
      <c r="AR76" s="512"/>
      <c r="AS76" s="513"/>
      <c r="AU76" s="495"/>
      <c r="AV76" s="76"/>
      <c r="AW76" s="466"/>
      <c r="AX76" s="76"/>
      <c r="AY76" s="496"/>
      <c r="AZ76" s="495"/>
      <c r="BA76" s="76"/>
      <c r="BB76" s="76"/>
      <c r="BC76" s="76"/>
      <c r="BD76" s="496"/>
      <c r="BE76" s="495"/>
      <c r="BF76" s="76"/>
      <c r="BG76" s="76"/>
      <c r="BH76" s="76"/>
      <c r="BI76" s="496"/>
    </row>
    <row r="77" spans="1:61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367">
        <v>0</v>
      </c>
      <c r="J77" s="367">
        <v>0</v>
      </c>
      <c r="K77" s="138">
        <v>49600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73">
        <f t="shared" si="3"/>
        <v>49600</v>
      </c>
      <c r="Z77" s="173">
        <f t="shared" si="4"/>
        <v>0</v>
      </c>
      <c r="AA77" s="140"/>
      <c r="AB77" s="220"/>
      <c r="AC77" s="220"/>
      <c r="AD77" s="220"/>
      <c r="AE77" s="140"/>
      <c r="AF77" s="172"/>
      <c r="AG77" s="137"/>
      <c r="AH77" s="146"/>
      <c r="AI77" s="137"/>
      <c r="AJ77" s="516"/>
      <c r="AK77" s="160"/>
      <c r="AL77" s="137"/>
      <c r="AM77" s="516"/>
      <c r="AO77" s="172"/>
      <c r="AP77" s="137"/>
      <c r="AQ77" s="137"/>
      <c r="AR77" s="512"/>
      <c r="AS77" s="513"/>
      <c r="AU77" s="495"/>
      <c r="AV77" s="76"/>
      <c r="AW77" s="466"/>
      <c r="AX77" s="76"/>
      <c r="AY77" s="496"/>
      <c r="AZ77" s="495"/>
      <c r="BA77" s="76"/>
      <c r="BB77" s="76"/>
      <c r="BC77" s="76"/>
      <c r="BD77" s="496"/>
      <c r="BE77" s="495"/>
      <c r="BF77" s="76"/>
      <c r="BG77" s="76"/>
      <c r="BH77" s="76"/>
      <c r="BI77" s="496"/>
    </row>
    <row r="78" spans="1:61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367">
        <v>0</v>
      </c>
      <c r="J78" s="367">
        <v>0</v>
      </c>
      <c r="K78" s="138">
        <v>68800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73">
        <f t="shared" si="3"/>
        <v>68800</v>
      </c>
      <c r="Z78" s="173">
        <f t="shared" si="4"/>
        <v>0</v>
      </c>
      <c r="AA78" s="140"/>
      <c r="AB78" s="220"/>
      <c r="AC78" s="220"/>
      <c r="AD78" s="220"/>
      <c r="AE78" s="140"/>
      <c r="AF78" s="172"/>
      <c r="AG78" s="137"/>
      <c r="AH78" s="146"/>
      <c r="AI78" s="137"/>
      <c r="AJ78" s="516"/>
      <c r="AK78" s="160"/>
      <c r="AL78" s="137"/>
      <c r="AM78" s="516"/>
      <c r="AO78" s="172"/>
      <c r="AP78" s="137"/>
      <c r="AQ78" s="137"/>
      <c r="AR78" s="512"/>
      <c r="AS78" s="513"/>
      <c r="AU78" s="495"/>
      <c r="AV78" s="76"/>
      <c r="AW78" s="466"/>
      <c r="AX78" s="76"/>
      <c r="AY78" s="496"/>
      <c r="AZ78" s="495"/>
      <c r="BA78" s="76"/>
      <c r="BB78" s="76"/>
      <c r="BC78" s="76"/>
      <c r="BD78" s="496"/>
      <c r="BE78" s="495"/>
      <c r="BF78" s="76"/>
      <c r="BG78" s="76"/>
      <c r="BH78" s="76"/>
      <c r="BI78" s="496"/>
    </row>
    <row r="79" spans="1:61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367">
        <v>0</v>
      </c>
      <c r="J79" s="367">
        <v>0</v>
      </c>
      <c r="K79" s="138">
        <v>49600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73">
        <f t="shared" si="3"/>
        <v>49600</v>
      </c>
      <c r="Z79" s="173">
        <f t="shared" si="4"/>
        <v>0</v>
      </c>
      <c r="AA79" s="140"/>
      <c r="AB79" s="220"/>
      <c r="AC79" s="220"/>
      <c r="AD79" s="220"/>
      <c r="AE79" s="140"/>
      <c r="AF79" s="172"/>
      <c r="AG79" s="137"/>
      <c r="AH79" s="146"/>
      <c r="AI79" s="137"/>
      <c r="AJ79" s="516"/>
      <c r="AK79" s="160"/>
      <c r="AL79" s="137"/>
      <c r="AM79" s="516"/>
      <c r="AO79" s="172"/>
      <c r="AP79" s="137"/>
      <c r="AQ79" s="137"/>
      <c r="AR79" s="512"/>
      <c r="AS79" s="513"/>
      <c r="AU79" s="495"/>
      <c r="AV79" s="76"/>
      <c r="AW79" s="466"/>
      <c r="AX79" s="76"/>
      <c r="AY79" s="496"/>
      <c r="AZ79" s="495"/>
      <c r="BA79" s="76"/>
      <c r="BB79" s="76"/>
      <c r="BC79" s="76"/>
      <c r="BD79" s="496"/>
      <c r="BE79" s="495"/>
      <c r="BF79" s="76"/>
      <c r="BG79" s="76"/>
      <c r="BH79" s="76"/>
      <c r="BI79" s="496"/>
    </row>
    <row r="80" spans="1:61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367">
        <v>0</v>
      </c>
      <c r="J80" s="367">
        <v>0</v>
      </c>
      <c r="K80" s="138">
        <v>32000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73">
        <f t="shared" si="3"/>
        <v>32000</v>
      </c>
      <c r="Z80" s="173">
        <f t="shared" si="4"/>
        <v>0</v>
      </c>
      <c r="AA80" s="140"/>
      <c r="AB80" s="220"/>
      <c r="AC80" s="220"/>
      <c r="AD80" s="220"/>
      <c r="AE80" s="140"/>
      <c r="AF80" s="172"/>
      <c r="AG80" s="137"/>
      <c r="AH80" s="146"/>
      <c r="AI80" s="137"/>
      <c r="AJ80" s="516"/>
      <c r="AK80" s="160"/>
      <c r="AL80" s="137"/>
      <c r="AM80" s="516"/>
      <c r="AO80" s="172"/>
      <c r="AP80" s="137"/>
      <c r="AQ80" s="137"/>
      <c r="AR80" s="512"/>
      <c r="AS80" s="513"/>
      <c r="AU80" s="495"/>
      <c r="AV80" s="76"/>
      <c r="AW80" s="466"/>
      <c r="AX80" s="76"/>
      <c r="AY80" s="496"/>
      <c r="AZ80" s="495"/>
      <c r="BA80" s="76"/>
      <c r="BB80" s="76"/>
      <c r="BC80" s="76"/>
      <c r="BD80" s="496"/>
      <c r="BE80" s="495"/>
      <c r="BF80" s="76"/>
      <c r="BG80" s="76"/>
      <c r="BH80" s="76"/>
      <c r="BI80" s="496"/>
    </row>
    <row r="81" spans="1:61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367">
        <v>0</v>
      </c>
      <c r="J81" s="367">
        <v>0</v>
      </c>
      <c r="K81" s="138">
        <v>168000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73">
        <f t="shared" si="3"/>
        <v>168000</v>
      </c>
      <c r="Z81" s="173">
        <f t="shared" si="4"/>
        <v>0</v>
      </c>
      <c r="AA81" s="140"/>
      <c r="AB81" s="220"/>
      <c r="AC81" s="220"/>
      <c r="AD81" s="220"/>
      <c r="AE81" s="140"/>
      <c r="AF81" s="172"/>
      <c r="AG81" s="137"/>
      <c r="AH81" s="146"/>
      <c r="AI81" s="137"/>
      <c r="AJ81" s="516"/>
      <c r="AK81" s="160"/>
      <c r="AL81" s="137"/>
      <c r="AM81" s="516"/>
      <c r="AO81" s="172"/>
      <c r="AP81" s="137"/>
      <c r="AQ81" s="137"/>
      <c r="AR81" s="512"/>
      <c r="AS81" s="513"/>
      <c r="AU81" s="495"/>
      <c r="AV81" s="76"/>
      <c r="AW81" s="466"/>
      <c r="AX81" s="76"/>
      <c r="AY81" s="496"/>
      <c r="AZ81" s="495"/>
      <c r="BA81" s="76"/>
      <c r="BB81" s="76"/>
      <c r="BC81" s="76"/>
      <c r="BD81" s="496"/>
      <c r="BE81" s="495"/>
      <c r="BF81" s="76"/>
      <c r="BG81" s="76"/>
      <c r="BH81" s="76"/>
      <c r="BI81" s="496"/>
    </row>
    <row r="82" spans="1:61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3227</v>
      </c>
      <c r="I82" s="367">
        <v>0</v>
      </c>
      <c r="J82" s="367">
        <v>0</v>
      </c>
      <c r="K82" s="138">
        <v>48000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73">
        <f t="shared" si="3"/>
        <v>48000</v>
      </c>
      <c r="Z82" s="173">
        <f t="shared" si="4"/>
        <v>0</v>
      </c>
      <c r="AA82" s="140"/>
      <c r="AB82" s="220"/>
      <c r="AC82" s="220"/>
      <c r="AD82" s="220"/>
      <c r="AE82" s="140"/>
      <c r="AF82" s="172"/>
      <c r="AG82" s="137"/>
      <c r="AH82" s="146"/>
      <c r="AI82" s="137"/>
      <c r="AJ82" s="516"/>
      <c r="AK82" s="160"/>
      <c r="AL82" s="137"/>
      <c r="AM82" s="516"/>
      <c r="AO82" s="172"/>
      <c r="AP82" s="137"/>
      <c r="AQ82" s="137"/>
      <c r="AR82" s="512"/>
      <c r="AS82" s="513"/>
      <c r="AU82" s="495"/>
      <c r="AV82" s="76"/>
      <c r="AW82" s="466"/>
      <c r="AX82" s="76"/>
      <c r="AY82" s="496"/>
      <c r="AZ82" s="495"/>
      <c r="BA82" s="76"/>
      <c r="BB82" s="76"/>
      <c r="BC82" s="76"/>
      <c r="BD82" s="496"/>
      <c r="BE82" s="495"/>
      <c r="BF82" s="76"/>
      <c r="BG82" s="76"/>
      <c r="BH82" s="76"/>
      <c r="BI82" s="496"/>
    </row>
    <row r="83" spans="1:61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367">
        <v>0</v>
      </c>
      <c r="J83" s="367">
        <v>0</v>
      </c>
      <c r="K83" s="138">
        <v>101600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73">
        <f t="shared" si="3"/>
        <v>101600</v>
      </c>
      <c r="Z83" s="173">
        <f t="shared" si="4"/>
        <v>0</v>
      </c>
      <c r="AA83" s="140"/>
      <c r="AB83" s="220"/>
      <c r="AC83" s="220"/>
      <c r="AD83" s="220"/>
      <c r="AE83" s="140"/>
      <c r="AF83" s="172"/>
      <c r="AG83" s="137"/>
      <c r="AH83" s="146"/>
      <c r="AI83" s="137"/>
      <c r="AJ83" s="516"/>
      <c r="AK83" s="160"/>
      <c r="AL83" s="137"/>
      <c r="AM83" s="516"/>
      <c r="AO83" s="172"/>
      <c r="AP83" s="137"/>
      <c r="AQ83" s="137"/>
      <c r="AR83" s="512"/>
      <c r="AS83" s="513"/>
      <c r="AU83" s="495"/>
      <c r="AV83" s="76"/>
      <c r="AW83" s="466"/>
      <c r="AX83" s="76"/>
      <c r="AY83" s="496"/>
      <c r="AZ83" s="495"/>
      <c r="BA83" s="76"/>
      <c r="BB83" s="76"/>
      <c r="BC83" s="76"/>
      <c r="BD83" s="496"/>
      <c r="BE83" s="495"/>
      <c r="BF83" s="76"/>
      <c r="BG83" s="76"/>
      <c r="BH83" s="76"/>
      <c r="BI83" s="496"/>
    </row>
    <row r="84" spans="1:61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367">
        <v>0</v>
      </c>
      <c r="J84" s="367">
        <v>0</v>
      </c>
      <c r="K84" s="138">
        <v>56000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73">
        <f t="shared" si="3"/>
        <v>56000</v>
      </c>
      <c r="Z84" s="173">
        <f t="shared" si="4"/>
        <v>0</v>
      </c>
      <c r="AA84" s="140"/>
      <c r="AB84" s="220"/>
      <c r="AC84" s="220"/>
      <c r="AD84" s="220"/>
      <c r="AE84" s="140"/>
      <c r="AF84" s="172"/>
      <c r="AG84" s="137"/>
      <c r="AH84" s="146"/>
      <c r="AI84" s="137"/>
      <c r="AJ84" s="516"/>
      <c r="AK84" s="160">
        <v>1224</v>
      </c>
      <c r="AL84" s="137" t="s">
        <v>4931</v>
      </c>
      <c r="AM84" s="516">
        <v>44644</v>
      </c>
      <c r="AO84" s="172"/>
      <c r="AP84" s="137"/>
      <c r="AQ84" s="137"/>
      <c r="AR84" s="512"/>
      <c r="AS84" s="513"/>
      <c r="AU84" s="495"/>
      <c r="AV84" s="76"/>
      <c r="AW84" s="466"/>
      <c r="AX84" s="76"/>
      <c r="AY84" s="496"/>
      <c r="AZ84" s="495"/>
      <c r="BA84" s="76"/>
      <c r="BB84" s="76"/>
      <c r="BC84" s="76"/>
      <c r="BD84" s="496"/>
      <c r="BE84" s="495"/>
      <c r="BF84" s="76"/>
      <c r="BG84" s="76"/>
      <c r="BH84" s="76"/>
      <c r="BI84" s="496"/>
    </row>
    <row r="85" spans="1:61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367">
        <v>0</v>
      </c>
      <c r="J85" s="367">
        <v>0</v>
      </c>
      <c r="K85" s="138">
        <v>48000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73">
        <f t="shared" si="3"/>
        <v>48000</v>
      </c>
      <c r="Z85" s="173">
        <f t="shared" si="4"/>
        <v>0</v>
      </c>
      <c r="AA85" s="140"/>
      <c r="AB85" s="220"/>
      <c r="AC85" s="220"/>
      <c r="AD85" s="220"/>
      <c r="AE85" s="140"/>
      <c r="AF85" s="172"/>
      <c r="AG85" s="137"/>
      <c r="AH85" s="146"/>
      <c r="AI85" s="137"/>
      <c r="AJ85" s="516"/>
      <c r="AK85" s="160"/>
      <c r="AL85" s="137"/>
      <c r="AM85" s="516"/>
      <c r="AO85" s="172"/>
      <c r="AP85" s="137"/>
      <c r="AQ85" s="137"/>
      <c r="AR85" s="512"/>
      <c r="AS85" s="513"/>
      <c r="AU85" s="495"/>
      <c r="AV85" s="76"/>
      <c r="AW85" s="466"/>
      <c r="AX85" s="76"/>
      <c r="AY85" s="496"/>
      <c r="AZ85" s="495"/>
      <c r="BA85" s="76"/>
      <c r="BB85" s="76"/>
      <c r="BC85" s="76"/>
      <c r="BD85" s="496"/>
      <c r="BE85" s="495"/>
      <c r="BF85" s="76"/>
      <c r="BG85" s="76"/>
      <c r="BH85" s="76"/>
      <c r="BI85" s="496"/>
    </row>
    <row r="86" spans="1:6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367">
        <v>0</v>
      </c>
      <c r="J86" s="367">
        <v>0</v>
      </c>
      <c r="K86" s="138">
        <v>71200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73">
        <f t="shared" si="3"/>
        <v>71200</v>
      </c>
      <c r="Z86" s="173">
        <f t="shared" si="4"/>
        <v>0</v>
      </c>
      <c r="AA86" s="140"/>
      <c r="AB86" s="220"/>
      <c r="AC86" s="220"/>
      <c r="AD86" s="220"/>
      <c r="AE86" s="140"/>
      <c r="AF86" s="172"/>
      <c r="AG86" s="137"/>
      <c r="AH86" s="146"/>
      <c r="AI86" s="137"/>
      <c r="AJ86" s="516"/>
      <c r="AK86" s="160"/>
      <c r="AL86" s="137"/>
      <c r="AM86" s="516"/>
      <c r="AO86" s="172"/>
      <c r="AP86" s="137"/>
      <c r="AQ86" s="137"/>
      <c r="AR86" s="512"/>
      <c r="AS86" s="513"/>
      <c r="AU86" s="495"/>
      <c r="AV86" s="76"/>
      <c r="AW86" s="466"/>
      <c r="AX86" s="76"/>
      <c r="AY86" s="496"/>
      <c r="AZ86" s="495"/>
      <c r="BA86" s="76"/>
      <c r="BB86" s="76"/>
      <c r="BC86" s="76"/>
      <c r="BD86" s="496"/>
      <c r="BE86" s="495"/>
      <c r="BF86" s="76"/>
      <c r="BG86" s="76"/>
      <c r="BH86" s="76"/>
      <c r="BI86" s="496"/>
    </row>
    <row r="87" spans="1:61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4547</v>
      </c>
      <c r="I87" s="367">
        <v>0</v>
      </c>
      <c r="J87" s="367">
        <v>0</v>
      </c>
      <c r="K87" s="138">
        <v>68000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73">
        <f t="shared" si="3"/>
        <v>68000</v>
      </c>
      <c r="Z87" s="173">
        <f t="shared" si="4"/>
        <v>0</v>
      </c>
      <c r="AA87" s="140"/>
      <c r="AB87" s="220"/>
      <c r="AC87" s="220"/>
      <c r="AD87" s="220"/>
      <c r="AE87" s="140"/>
      <c r="AF87" s="172"/>
      <c r="AG87" s="137"/>
      <c r="AH87" s="146"/>
      <c r="AI87" s="137"/>
      <c r="AJ87" s="516"/>
      <c r="AK87" s="160"/>
      <c r="AL87" s="137"/>
      <c r="AM87" s="516"/>
      <c r="AO87" s="172"/>
      <c r="AP87" s="137"/>
      <c r="AQ87" s="137"/>
      <c r="AR87" s="512"/>
      <c r="AS87" s="513"/>
      <c r="AU87" s="495"/>
      <c r="AV87" s="76"/>
      <c r="AW87" s="466"/>
      <c r="AX87" s="76"/>
      <c r="AY87" s="496"/>
      <c r="AZ87" s="495"/>
      <c r="BA87" s="76"/>
      <c r="BB87" s="76"/>
      <c r="BC87" s="76"/>
      <c r="BD87" s="496"/>
      <c r="BE87" s="495"/>
      <c r="BF87" s="76"/>
      <c r="BG87" s="76"/>
      <c r="BH87" s="76"/>
      <c r="BI87" s="496"/>
    </row>
    <row r="88" spans="1:61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367">
        <v>0</v>
      </c>
      <c r="J88" s="367">
        <v>0</v>
      </c>
      <c r="K88" s="138">
        <v>101600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73">
        <f t="shared" si="3"/>
        <v>101600</v>
      </c>
      <c r="Z88" s="173">
        <f t="shared" si="4"/>
        <v>0</v>
      </c>
      <c r="AA88" s="140"/>
      <c r="AB88" s="220"/>
      <c r="AC88" s="220"/>
      <c r="AD88" s="220"/>
      <c r="AE88" s="140"/>
      <c r="AF88" s="172"/>
      <c r="AG88" s="137"/>
      <c r="AH88" s="146"/>
      <c r="AI88" s="137"/>
      <c r="AJ88" s="516"/>
      <c r="AK88" s="160"/>
      <c r="AL88" s="137"/>
      <c r="AM88" s="516"/>
      <c r="AO88" s="172"/>
      <c r="AP88" s="137"/>
      <c r="AQ88" s="137"/>
      <c r="AR88" s="512"/>
      <c r="AS88" s="513"/>
      <c r="AU88" s="495"/>
      <c r="AV88" s="76"/>
      <c r="AW88" s="466"/>
      <c r="AX88" s="76"/>
      <c r="AY88" s="496"/>
      <c r="AZ88" s="495"/>
      <c r="BA88" s="76"/>
      <c r="BB88" s="76"/>
      <c r="BC88" s="76"/>
      <c r="BD88" s="496"/>
      <c r="BE88" s="495"/>
      <c r="BF88" s="76"/>
      <c r="BG88" s="76"/>
      <c r="BH88" s="76"/>
      <c r="BI88" s="496"/>
    </row>
    <row r="89" spans="1:61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367">
        <v>0</v>
      </c>
      <c r="J89" s="367">
        <v>0</v>
      </c>
      <c r="K89" s="138">
        <v>32000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73">
        <f t="shared" si="3"/>
        <v>32000</v>
      </c>
      <c r="Z89" s="173">
        <f t="shared" si="4"/>
        <v>0</v>
      </c>
      <c r="AA89" s="140"/>
      <c r="AB89" s="220"/>
      <c r="AC89" s="220"/>
      <c r="AD89" s="220"/>
      <c r="AE89" s="140"/>
      <c r="AF89" s="172"/>
      <c r="AG89" s="137"/>
      <c r="AH89" s="146"/>
      <c r="AI89" s="137"/>
      <c r="AJ89" s="516"/>
      <c r="AK89" s="160"/>
      <c r="AL89" s="137"/>
      <c r="AM89" s="516"/>
      <c r="AO89" s="172"/>
      <c r="AP89" s="137"/>
      <c r="AQ89" s="137"/>
      <c r="AR89" s="512"/>
      <c r="AS89" s="513"/>
      <c r="AU89" s="495"/>
      <c r="AV89" s="76"/>
      <c r="AW89" s="466"/>
      <c r="AX89" s="76"/>
      <c r="AY89" s="496"/>
      <c r="AZ89" s="495"/>
      <c r="BA89" s="76"/>
      <c r="BB89" s="76"/>
      <c r="BC89" s="76"/>
      <c r="BD89" s="496"/>
      <c r="BE89" s="495"/>
      <c r="BF89" s="76"/>
      <c r="BG89" s="76"/>
      <c r="BH89" s="76"/>
      <c r="BI89" s="496"/>
    </row>
    <row r="90" spans="1:61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367">
        <v>0</v>
      </c>
      <c r="J90" s="367">
        <v>0</v>
      </c>
      <c r="K90" s="138">
        <v>49600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73">
        <f t="shared" si="3"/>
        <v>49600</v>
      </c>
      <c r="Z90" s="173">
        <f t="shared" si="4"/>
        <v>0</v>
      </c>
      <c r="AA90" s="140"/>
      <c r="AB90" s="220"/>
      <c r="AC90" s="220"/>
      <c r="AD90" s="220"/>
      <c r="AE90" s="140"/>
      <c r="AF90" s="172"/>
      <c r="AG90" s="137"/>
      <c r="AH90" s="146"/>
      <c r="AI90" s="137"/>
      <c r="AJ90" s="516"/>
      <c r="AK90" s="160"/>
      <c r="AL90" s="137"/>
      <c r="AM90" s="516"/>
      <c r="AO90" s="172"/>
      <c r="AP90" s="137"/>
      <c r="AQ90" s="137"/>
      <c r="AR90" s="512"/>
      <c r="AS90" s="513"/>
      <c r="AU90" s="495"/>
      <c r="AV90" s="76"/>
      <c r="AW90" s="466"/>
      <c r="AX90" s="76"/>
      <c r="AY90" s="496"/>
      <c r="AZ90" s="495"/>
      <c r="BA90" s="76"/>
      <c r="BB90" s="76"/>
      <c r="BC90" s="76"/>
      <c r="BD90" s="496"/>
      <c r="BE90" s="495"/>
      <c r="BF90" s="76"/>
      <c r="BG90" s="76"/>
      <c r="BH90" s="76"/>
      <c r="BI90" s="496"/>
    </row>
    <row r="91" spans="1:61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367">
        <v>0</v>
      </c>
      <c r="J91" s="367">
        <v>0</v>
      </c>
      <c r="K91" s="138">
        <v>48000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73">
        <f t="shared" si="3"/>
        <v>48000</v>
      </c>
      <c r="Z91" s="173">
        <f t="shared" si="4"/>
        <v>0</v>
      </c>
      <c r="AA91" s="140"/>
      <c r="AB91" s="220"/>
      <c r="AC91" s="220"/>
      <c r="AD91" s="220"/>
      <c r="AE91" s="140"/>
      <c r="AF91" s="172"/>
      <c r="AG91" s="137"/>
      <c r="AH91" s="146"/>
      <c r="AI91" s="137"/>
      <c r="AJ91" s="516"/>
      <c r="AK91" s="160"/>
      <c r="AL91" s="137"/>
      <c r="AM91" s="516"/>
      <c r="AO91" s="172"/>
      <c r="AP91" s="137"/>
      <c r="AQ91" s="137"/>
      <c r="AR91" s="512"/>
      <c r="AS91" s="513"/>
      <c r="AU91" s="495"/>
      <c r="AV91" s="76"/>
      <c r="AW91" s="466"/>
      <c r="AX91" s="76"/>
      <c r="AY91" s="496"/>
      <c r="AZ91" s="495"/>
      <c r="BA91" s="76"/>
      <c r="BB91" s="76"/>
      <c r="BC91" s="76"/>
      <c r="BD91" s="496"/>
      <c r="BE91" s="495"/>
      <c r="BF91" s="76"/>
      <c r="BG91" s="76"/>
      <c r="BH91" s="76"/>
      <c r="BI91" s="496"/>
    </row>
    <row r="92" spans="1:61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367">
        <v>0</v>
      </c>
      <c r="J92" s="367">
        <v>0</v>
      </c>
      <c r="K92" s="138">
        <v>32000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73">
        <f t="shared" si="3"/>
        <v>32000</v>
      </c>
      <c r="Z92" s="173">
        <f t="shared" si="4"/>
        <v>0</v>
      </c>
      <c r="AA92" s="140"/>
      <c r="AB92" s="220"/>
      <c r="AC92" s="220"/>
      <c r="AD92" s="220"/>
      <c r="AE92" s="140"/>
      <c r="AF92" s="172"/>
      <c r="AG92" s="137"/>
      <c r="AH92" s="146"/>
      <c r="AI92" s="137"/>
      <c r="AJ92" s="516"/>
      <c r="AK92" s="160"/>
      <c r="AL92" s="137"/>
      <c r="AM92" s="516"/>
      <c r="AO92" s="172"/>
      <c r="AP92" s="137"/>
      <c r="AQ92" s="137"/>
      <c r="AR92" s="512"/>
      <c r="AS92" s="513"/>
      <c r="AU92" s="495"/>
      <c r="AV92" s="76"/>
      <c r="AW92" s="466"/>
      <c r="AX92" s="76"/>
      <c r="AY92" s="496"/>
      <c r="AZ92" s="495"/>
      <c r="BA92" s="76"/>
      <c r="BB92" s="76"/>
      <c r="BC92" s="76"/>
      <c r="BD92" s="496"/>
      <c r="BE92" s="495"/>
      <c r="BF92" s="76"/>
      <c r="BG92" s="76"/>
      <c r="BH92" s="76"/>
      <c r="BI92" s="496"/>
    </row>
    <row r="93" spans="1:61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367">
        <v>0</v>
      </c>
      <c r="J93" s="367">
        <v>0</v>
      </c>
      <c r="K93" s="138">
        <v>68000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73">
        <f t="shared" si="3"/>
        <v>68000</v>
      </c>
      <c r="Z93" s="173">
        <f t="shared" si="4"/>
        <v>0</v>
      </c>
      <c r="AA93" s="140"/>
      <c r="AB93" s="220"/>
      <c r="AC93" s="220"/>
      <c r="AD93" s="220"/>
      <c r="AE93" s="140"/>
      <c r="AF93" s="172"/>
      <c r="AG93" s="137"/>
      <c r="AH93" s="146"/>
      <c r="AI93" s="137"/>
      <c r="AJ93" s="516"/>
      <c r="AK93" s="160"/>
      <c r="AL93" s="137"/>
      <c r="AM93" s="516"/>
      <c r="AO93" s="172"/>
      <c r="AP93" s="137"/>
      <c r="AQ93" s="137"/>
      <c r="AR93" s="512"/>
      <c r="AS93" s="513"/>
      <c r="AU93" s="495"/>
      <c r="AV93" s="76"/>
      <c r="AW93" s="466"/>
      <c r="AX93" s="76"/>
      <c r="AY93" s="496"/>
      <c r="AZ93" s="495"/>
      <c r="BA93" s="76"/>
      <c r="BB93" s="76"/>
      <c r="BC93" s="76"/>
      <c r="BD93" s="496"/>
      <c r="BE93" s="495"/>
      <c r="BF93" s="76"/>
      <c r="BG93" s="76"/>
      <c r="BH93" s="76"/>
      <c r="BI93" s="496"/>
    </row>
    <row r="94" spans="1:61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367">
        <v>0</v>
      </c>
      <c r="J94" s="367">
        <v>0</v>
      </c>
      <c r="K94" s="138">
        <v>64000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73">
        <f t="shared" si="3"/>
        <v>64000</v>
      </c>
      <c r="Z94" s="173">
        <f t="shared" si="4"/>
        <v>0</v>
      </c>
      <c r="AA94" s="140"/>
      <c r="AB94" s="220"/>
      <c r="AC94" s="220"/>
      <c r="AD94" s="220"/>
      <c r="AE94" s="140"/>
      <c r="AF94" s="172"/>
      <c r="AG94" s="137"/>
      <c r="AH94" s="146"/>
      <c r="AI94" s="137"/>
      <c r="AJ94" s="516"/>
      <c r="AK94" s="160"/>
      <c r="AL94" s="137"/>
      <c r="AM94" s="516"/>
      <c r="AO94" s="172"/>
      <c r="AP94" s="137"/>
      <c r="AQ94" s="137"/>
      <c r="AR94" s="512"/>
      <c r="AS94" s="513"/>
      <c r="AU94" s="495"/>
      <c r="AV94" s="76"/>
      <c r="AW94" s="466"/>
      <c r="AX94" s="76"/>
      <c r="AY94" s="496"/>
      <c r="AZ94" s="495"/>
      <c r="BA94" s="76"/>
      <c r="BB94" s="76"/>
      <c r="BC94" s="76"/>
      <c r="BD94" s="496"/>
      <c r="BE94" s="495"/>
      <c r="BF94" s="76"/>
      <c r="BG94" s="76"/>
      <c r="BH94" s="76"/>
      <c r="BI94" s="496"/>
    </row>
    <row r="95" spans="1:61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367">
        <v>167700</v>
      </c>
      <c r="J95" s="367">
        <v>0</v>
      </c>
      <c r="K95" s="138">
        <v>32000</v>
      </c>
      <c r="L95" s="138">
        <v>0</v>
      </c>
      <c r="M95" s="138">
        <v>0</v>
      </c>
      <c r="N95" s="138">
        <v>0</v>
      </c>
      <c r="O95" s="138">
        <v>165000</v>
      </c>
      <c r="P95" s="138">
        <v>0</v>
      </c>
      <c r="Q95" s="138">
        <v>0</v>
      </c>
      <c r="R95" s="138">
        <v>0</v>
      </c>
      <c r="S95" s="138">
        <v>405000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73">
        <f t="shared" si="3"/>
        <v>769700</v>
      </c>
      <c r="Z95" s="173">
        <f t="shared" si="4"/>
        <v>0</v>
      </c>
      <c r="AA95" s="140"/>
      <c r="AB95" s="220"/>
      <c r="AC95" s="220"/>
      <c r="AD95" s="220"/>
      <c r="AE95" s="140"/>
      <c r="AF95" s="172"/>
      <c r="AG95" s="137"/>
      <c r="AH95" s="146"/>
      <c r="AI95" s="137"/>
      <c r="AJ95" s="516"/>
      <c r="AK95" s="160">
        <v>34435</v>
      </c>
      <c r="AL95" s="137" t="s">
        <v>5541</v>
      </c>
      <c r="AM95" s="516">
        <v>44803</v>
      </c>
      <c r="AO95" s="172"/>
      <c r="AP95" s="137"/>
      <c r="AQ95" s="137"/>
      <c r="AR95" s="512"/>
      <c r="AS95" s="513"/>
      <c r="AU95" s="495"/>
      <c r="AV95" s="76"/>
      <c r="AW95" s="466"/>
      <c r="AX95" s="76"/>
      <c r="AY95" s="496"/>
      <c r="AZ95" s="495"/>
      <c r="BA95" s="76"/>
      <c r="BB95" s="76"/>
      <c r="BC95" s="76"/>
      <c r="BD95" s="496"/>
      <c r="BE95" s="495"/>
      <c r="BF95" s="76"/>
      <c r="BG95" s="76"/>
      <c r="BH95" s="76"/>
      <c r="BI95" s="496"/>
    </row>
    <row r="96" spans="1:6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3281</v>
      </c>
      <c r="I96" s="367">
        <v>94575</v>
      </c>
      <c r="J96" s="367">
        <v>0</v>
      </c>
      <c r="K96" s="138">
        <v>0</v>
      </c>
      <c r="L96" s="138">
        <v>0</v>
      </c>
      <c r="M96" s="138">
        <v>496000</v>
      </c>
      <c r="N96" s="138">
        <v>0</v>
      </c>
      <c r="O96" s="138">
        <v>177000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73">
        <f t="shared" si="3"/>
        <v>767575</v>
      </c>
      <c r="Z96" s="173">
        <f t="shared" si="4"/>
        <v>0</v>
      </c>
      <c r="AA96" s="140"/>
      <c r="AB96" s="220"/>
      <c r="AC96" s="220"/>
      <c r="AD96" s="220"/>
      <c r="AE96" s="140"/>
      <c r="AF96" s="172"/>
      <c r="AG96" s="137"/>
      <c r="AH96" s="146"/>
      <c r="AI96" s="137"/>
      <c r="AJ96" s="516"/>
      <c r="AK96" s="160"/>
      <c r="AL96" s="137"/>
      <c r="AM96" s="516"/>
      <c r="AO96" s="172"/>
      <c r="AP96" s="137"/>
      <c r="AQ96" s="137"/>
      <c r="AR96" s="512"/>
      <c r="AS96" s="513"/>
      <c r="AU96" s="495"/>
      <c r="AV96" s="76"/>
      <c r="AW96" s="466"/>
      <c r="AX96" s="76"/>
      <c r="AY96" s="496"/>
      <c r="AZ96" s="495"/>
      <c r="BA96" s="76"/>
      <c r="BB96" s="76"/>
      <c r="BC96" s="76"/>
      <c r="BD96" s="496"/>
      <c r="BE96" s="495"/>
      <c r="BF96" s="76"/>
      <c r="BG96" s="76"/>
      <c r="BH96" s="76"/>
      <c r="BI96" s="496"/>
    </row>
    <row r="97" spans="1:61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367">
        <v>227500</v>
      </c>
      <c r="J97" s="367">
        <v>0</v>
      </c>
      <c r="K97" s="138">
        <v>0</v>
      </c>
      <c r="L97" s="138">
        <v>0</v>
      </c>
      <c r="M97" s="138">
        <v>568000</v>
      </c>
      <c r="N97" s="138">
        <v>0</v>
      </c>
      <c r="O97" s="138">
        <v>150000</v>
      </c>
      <c r="P97" s="138">
        <v>0</v>
      </c>
      <c r="Q97" s="138">
        <v>0</v>
      </c>
      <c r="R97" s="138">
        <v>0</v>
      </c>
      <c r="S97" s="138">
        <v>345000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73">
        <f t="shared" si="3"/>
        <v>1290500</v>
      </c>
      <c r="Z97" s="173">
        <f t="shared" si="4"/>
        <v>0</v>
      </c>
      <c r="AA97" s="140"/>
      <c r="AB97" s="220"/>
      <c r="AC97" s="220"/>
      <c r="AD97" s="220"/>
      <c r="AE97" s="140"/>
      <c r="AF97" s="172"/>
      <c r="AG97" s="137"/>
      <c r="AH97" s="146"/>
      <c r="AI97" s="137"/>
      <c r="AJ97" s="516"/>
      <c r="AK97" s="160">
        <v>32214</v>
      </c>
      <c r="AL97" s="137" t="s">
        <v>4844</v>
      </c>
      <c r="AM97" s="516">
        <v>44588</v>
      </c>
      <c r="AO97" s="172"/>
      <c r="AP97" s="137"/>
      <c r="AQ97" s="137"/>
      <c r="AR97" s="512"/>
      <c r="AS97" s="513"/>
      <c r="AU97" s="495"/>
      <c r="AV97" s="76"/>
      <c r="AW97" s="466"/>
      <c r="AX97" s="76"/>
      <c r="AY97" s="496"/>
      <c r="AZ97" s="495"/>
      <c r="BA97" s="76"/>
      <c r="BB97" s="76"/>
      <c r="BC97" s="76"/>
      <c r="BD97" s="496"/>
      <c r="BE97" s="495"/>
      <c r="BF97" s="76"/>
      <c r="BG97" s="76"/>
      <c r="BH97" s="76"/>
      <c r="BI97" s="496"/>
    </row>
    <row r="98" spans="1:61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367">
        <v>198900</v>
      </c>
      <c r="J98" s="367">
        <v>0</v>
      </c>
      <c r="K98" s="138">
        <v>0</v>
      </c>
      <c r="L98" s="138">
        <v>0</v>
      </c>
      <c r="M98" s="138">
        <v>566000</v>
      </c>
      <c r="N98" s="138">
        <v>0</v>
      </c>
      <c r="O98" s="138">
        <v>118000</v>
      </c>
      <c r="P98" s="138">
        <v>0</v>
      </c>
      <c r="Q98" s="138">
        <v>0</v>
      </c>
      <c r="R98" s="138">
        <v>0</v>
      </c>
      <c r="S98" s="138">
        <v>360000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73">
        <f t="shared" si="3"/>
        <v>1242900</v>
      </c>
      <c r="Z98" s="173">
        <f t="shared" si="4"/>
        <v>0</v>
      </c>
      <c r="AA98" s="140"/>
      <c r="AB98" s="220"/>
      <c r="AC98" s="220"/>
      <c r="AD98" s="220"/>
      <c r="AE98" s="140"/>
      <c r="AF98" s="172"/>
      <c r="AG98" s="137"/>
      <c r="AH98" s="146"/>
      <c r="AI98" s="137"/>
      <c r="AJ98" s="516"/>
      <c r="AK98" s="160"/>
      <c r="AL98" s="137"/>
      <c r="AM98" s="516"/>
      <c r="AO98" s="172"/>
      <c r="AP98" s="137"/>
      <c r="AQ98" s="137"/>
      <c r="AR98" s="512"/>
      <c r="AS98" s="513"/>
      <c r="AU98" s="495"/>
      <c r="AV98" s="76"/>
      <c r="AW98" s="466"/>
      <c r="AX98" s="76"/>
      <c r="AY98" s="496"/>
      <c r="AZ98" s="495"/>
      <c r="BA98" s="76"/>
      <c r="BB98" s="76"/>
      <c r="BC98" s="76"/>
      <c r="BD98" s="496"/>
      <c r="BE98" s="495"/>
      <c r="BF98" s="76"/>
      <c r="BG98" s="76"/>
      <c r="BH98" s="76"/>
      <c r="BI98" s="496"/>
    </row>
    <row r="99" spans="1:61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367">
        <v>176150</v>
      </c>
      <c r="J99" s="367">
        <v>0</v>
      </c>
      <c r="K99" s="138">
        <v>0</v>
      </c>
      <c r="L99" s="138">
        <v>0</v>
      </c>
      <c r="M99" s="138">
        <v>607000</v>
      </c>
      <c r="N99" s="138">
        <v>0</v>
      </c>
      <c r="O99" s="138">
        <v>158000</v>
      </c>
      <c r="P99" s="138">
        <v>0</v>
      </c>
      <c r="Q99" s="138">
        <v>0</v>
      </c>
      <c r="R99" s="138">
        <v>0</v>
      </c>
      <c r="S99" s="138">
        <v>180000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73">
        <f t="shared" si="3"/>
        <v>1121150</v>
      </c>
      <c r="Z99" s="173">
        <f t="shared" si="4"/>
        <v>0</v>
      </c>
      <c r="AA99" s="140"/>
      <c r="AB99" s="220"/>
      <c r="AC99" s="220"/>
      <c r="AD99" s="220"/>
      <c r="AE99" s="140"/>
      <c r="AF99" s="172"/>
      <c r="AG99" s="137"/>
      <c r="AH99" s="146"/>
      <c r="AI99" s="137"/>
      <c r="AJ99" s="516"/>
      <c r="AK99" s="160"/>
      <c r="AL99" s="137"/>
      <c r="AM99" s="516"/>
      <c r="AO99" s="172"/>
      <c r="AP99" s="137"/>
      <c r="AQ99" s="137"/>
      <c r="AR99" s="512"/>
      <c r="AS99" s="513"/>
      <c r="AU99" s="495"/>
      <c r="AV99" s="76"/>
      <c r="AW99" s="466"/>
      <c r="AX99" s="76"/>
      <c r="AY99" s="496"/>
      <c r="AZ99" s="495"/>
      <c r="BA99" s="76"/>
      <c r="BB99" s="76"/>
      <c r="BC99" s="76"/>
      <c r="BD99" s="496"/>
      <c r="BE99" s="495"/>
      <c r="BF99" s="76"/>
      <c r="BG99" s="76"/>
      <c r="BH99" s="76"/>
      <c r="BI99" s="496"/>
    </row>
    <row r="100" spans="1:61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367">
        <v>117325</v>
      </c>
      <c r="J100" s="367">
        <v>0</v>
      </c>
      <c r="K100" s="138">
        <v>0</v>
      </c>
      <c r="L100" s="138">
        <v>0</v>
      </c>
      <c r="M100" s="138">
        <v>676000</v>
      </c>
      <c r="N100" s="138">
        <v>0</v>
      </c>
      <c r="O100" s="138">
        <v>125000</v>
      </c>
      <c r="P100" s="138">
        <v>0</v>
      </c>
      <c r="Q100" s="138">
        <v>0</v>
      </c>
      <c r="R100" s="138">
        <v>0</v>
      </c>
      <c r="S100" s="138">
        <v>180000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73">
        <f t="shared" si="3"/>
        <v>1098325</v>
      </c>
      <c r="Z100" s="173">
        <f t="shared" si="4"/>
        <v>0</v>
      </c>
      <c r="AA100" s="140"/>
      <c r="AB100" s="220"/>
      <c r="AC100" s="220"/>
      <c r="AD100" s="220"/>
      <c r="AE100" s="140"/>
      <c r="AF100" s="172"/>
      <c r="AG100" s="137"/>
      <c r="AH100" s="146"/>
      <c r="AI100" s="137"/>
      <c r="AJ100" s="516"/>
      <c r="AK100" s="160"/>
      <c r="AL100" s="137"/>
      <c r="AM100" s="516"/>
      <c r="AO100" s="172"/>
      <c r="AP100" s="137"/>
      <c r="AQ100" s="137"/>
      <c r="AR100" s="512"/>
      <c r="AS100" s="513"/>
      <c r="AU100" s="495"/>
      <c r="AV100" s="76"/>
      <c r="AW100" s="466"/>
      <c r="AX100" s="76"/>
      <c r="AY100" s="496"/>
      <c r="AZ100" s="495"/>
      <c r="BA100" s="76"/>
      <c r="BB100" s="76"/>
      <c r="BC100" s="76"/>
      <c r="BD100" s="496"/>
      <c r="BE100" s="495"/>
      <c r="BF100" s="76"/>
      <c r="BG100" s="76"/>
      <c r="BH100" s="76"/>
      <c r="BI100" s="496"/>
    </row>
    <row r="101" spans="1:61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367">
        <v>46800</v>
      </c>
      <c r="J101" s="367">
        <v>0</v>
      </c>
      <c r="K101" s="138">
        <v>0</v>
      </c>
      <c r="L101" s="138">
        <v>0</v>
      </c>
      <c r="M101" s="138">
        <v>532000</v>
      </c>
      <c r="N101" s="138">
        <v>0</v>
      </c>
      <c r="O101" s="138">
        <v>95000</v>
      </c>
      <c r="P101" s="138">
        <v>0</v>
      </c>
      <c r="Q101" s="138">
        <v>0</v>
      </c>
      <c r="R101" s="138">
        <v>0</v>
      </c>
      <c r="S101" s="138">
        <v>330000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73">
        <f t="shared" si="3"/>
        <v>1003800</v>
      </c>
      <c r="Z101" s="173">
        <f t="shared" si="4"/>
        <v>0</v>
      </c>
      <c r="AA101" s="140"/>
      <c r="AB101" s="220"/>
      <c r="AC101" s="220"/>
      <c r="AD101" s="220"/>
      <c r="AE101" s="140"/>
      <c r="AF101" s="172"/>
      <c r="AG101" s="137"/>
      <c r="AH101" s="146"/>
      <c r="AI101" s="137"/>
      <c r="AJ101" s="516"/>
      <c r="AK101" s="160"/>
      <c r="AL101" s="137"/>
      <c r="AM101" s="516"/>
      <c r="AO101" s="172"/>
      <c r="AP101" s="137"/>
      <c r="AQ101" s="137"/>
      <c r="AR101" s="512"/>
      <c r="AS101" s="513"/>
      <c r="AU101" s="495"/>
      <c r="AV101" s="76"/>
      <c r="AW101" s="466"/>
      <c r="AX101" s="76"/>
      <c r="AY101" s="496"/>
      <c r="AZ101" s="495"/>
      <c r="BA101" s="76"/>
      <c r="BB101" s="76"/>
      <c r="BC101" s="76"/>
      <c r="BD101" s="496"/>
      <c r="BE101" s="495"/>
      <c r="BF101" s="76"/>
      <c r="BG101" s="76"/>
      <c r="BH101" s="76"/>
      <c r="BI101" s="496"/>
    </row>
    <row r="102" spans="1:61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367">
        <v>44200</v>
      </c>
      <c r="J102" s="367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119000</v>
      </c>
      <c r="P102" s="138">
        <v>0</v>
      </c>
      <c r="Q102" s="138">
        <v>0</v>
      </c>
      <c r="R102" s="138">
        <v>0</v>
      </c>
      <c r="S102" s="138">
        <v>180000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73">
        <f t="shared" si="3"/>
        <v>343200</v>
      </c>
      <c r="Z102" s="173">
        <f t="shared" si="4"/>
        <v>0</v>
      </c>
      <c r="AA102" s="140"/>
      <c r="AB102" s="220"/>
      <c r="AC102" s="220"/>
      <c r="AD102" s="220"/>
      <c r="AE102" s="140"/>
      <c r="AF102" s="172"/>
      <c r="AG102" s="137"/>
      <c r="AH102" s="146"/>
      <c r="AI102" s="137"/>
      <c r="AJ102" s="516"/>
      <c r="AK102" s="160"/>
      <c r="AL102" s="137"/>
      <c r="AM102" s="516"/>
      <c r="AO102" s="172"/>
      <c r="AP102" s="137"/>
      <c r="AQ102" s="137"/>
      <c r="AR102" s="512"/>
      <c r="AS102" s="513"/>
      <c r="AU102" s="495"/>
      <c r="AV102" s="76"/>
      <c r="AW102" s="466"/>
      <c r="AX102" s="76"/>
      <c r="AY102" s="496"/>
      <c r="AZ102" s="495"/>
      <c r="BA102" s="76"/>
      <c r="BB102" s="76"/>
      <c r="BC102" s="76"/>
      <c r="BD102" s="496"/>
      <c r="BE102" s="495"/>
      <c r="BF102" s="76"/>
      <c r="BG102" s="76"/>
      <c r="BH102" s="76"/>
      <c r="BI102" s="496"/>
    </row>
    <row r="103" spans="1:6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367">
        <v>194675</v>
      </c>
      <c r="J103" s="367">
        <v>0</v>
      </c>
      <c r="K103" s="138">
        <v>0</v>
      </c>
      <c r="L103" s="138">
        <v>0</v>
      </c>
      <c r="M103" s="138">
        <v>445000</v>
      </c>
      <c r="N103" s="138">
        <v>0</v>
      </c>
      <c r="O103" s="138">
        <v>295000</v>
      </c>
      <c r="P103" s="138">
        <v>0</v>
      </c>
      <c r="Q103" s="138">
        <v>0</v>
      </c>
      <c r="R103" s="138">
        <v>0</v>
      </c>
      <c r="S103" s="138">
        <v>270000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73">
        <f t="shared" si="3"/>
        <v>1204675</v>
      </c>
      <c r="Z103" s="173">
        <f t="shared" si="4"/>
        <v>0</v>
      </c>
      <c r="AA103" s="140"/>
      <c r="AB103" s="220"/>
      <c r="AC103" s="220"/>
      <c r="AD103" s="220"/>
      <c r="AE103" s="140"/>
      <c r="AF103" s="172"/>
      <c r="AG103" s="137"/>
      <c r="AH103" s="146"/>
      <c r="AI103" s="137"/>
      <c r="AJ103" s="516"/>
      <c r="AK103" s="160"/>
      <c r="AL103" s="137"/>
      <c r="AM103" s="516"/>
      <c r="AO103" s="172"/>
      <c r="AP103" s="137"/>
      <c r="AQ103" s="137"/>
      <c r="AR103" s="512"/>
      <c r="AS103" s="513"/>
      <c r="AU103" s="495"/>
      <c r="AV103" s="76"/>
      <c r="AW103" s="466"/>
      <c r="AX103" s="76"/>
      <c r="AY103" s="496"/>
      <c r="AZ103" s="495"/>
      <c r="BA103" s="76"/>
      <c r="BB103" s="76"/>
      <c r="BC103" s="76"/>
      <c r="BD103" s="496"/>
      <c r="BE103" s="495"/>
      <c r="BF103" s="76"/>
      <c r="BG103" s="76"/>
      <c r="BH103" s="76"/>
      <c r="BI103" s="496"/>
    </row>
    <row r="104" spans="1:61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367">
        <v>75075</v>
      </c>
      <c r="J104" s="367">
        <v>0</v>
      </c>
      <c r="K104" s="138">
        <v>63200</v>
      </c>
      <c r="L104" s="138">
        <v>0</v>
      </c>
      <c r="M104" s="138">
        <v>276000</v>
      </c>
      <c r="N104" s="138">
        <v>0</v>
      </c>
      <c r="O104" s="138">
        <v>52000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73">
        <f t="shared" si="3"/>
        <v>466275</v>
      </c>
      <c r="Z104" s="173">
        <f t="shared" si="4"/>
        <v>0</v>
      </c>
      <c r="AA104" s="140"/>
      <c r="AB104" s="220"/>
      <c r="AC104" s="220"/>
      <c r="AD104" s="220"/>
      <c r="AE104" s="140"/>
      <c r="AF104" s="172"/>
      <c r="AG104" s="137"/>
      <c r="AH104" s="146"/>
      <c r="AI104" s="137"/>
      <c r="AJ104" s="516"/>
      <c r="AK104" s="160">
        <v>30078</v>
      </c>
      <c r="AL104" s="137" t="s">
        <v>5565</v>
      </c>
      <c r="AM104" s="516" t="s">
        <v>5566</v>
      </c>
      <c r="AO104" s="172"/>
      <c r="AP104" s="137"/>
      <c r="AQ104" s="137"/>
      <c r="AR104" s="512"/>
      <c r="AS104" s="513"/>
      <c r="AU104" s="495"/>
      <c r="AV104" s="76"/>
      <c r="AW104" s="466"/>
      <c r="AX104" s="76"/>
      <c r="AY104" s="496"/>
      <c r="AZ104" s="495"/>
      <c r="BA104" s="76"/>
      <c r="BB104" s="76"/>
      <c r="BC104" s="76"/>
      <c r="BD104" s="496"/>
      <c r="BE104" s="495"/>
      <c r="BF104" s="76"/>
      <c r="BG104" s="76"/>
      <c r="BH104" s="76"/>
      <c r="BI104" s="496"/>
    </row>
    <row r="105" spans="1:61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367">
        <v>161200</v>
      </c>
      <c r="J105" s="367">
        <v>0</v>
      </c>
      <c r="K105" s="138">
        <v>0</v>
      </c>
      <c r="L105" s="138">
        <v>0</v>
      </c>
      <c r="M105" s="138">
        <v>508000</v>
      </c>
      <c r="N105" s="138">
        <v>0</v>
      </c>
      <c r="O105" s="138">
        <v>105000</v>
      </c>
      <c r="P105" s="138">
        <v>0</v>
      </c>
      <c r="Q105" s="138">
        <v>0</v>
      </c>
      <c r="R105" s="138">
        <v>0</v>
      </c>
      <c r="S105" s="138">
        <v>420000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73">
        <f t="shared" si="3"/>
        <v>1194200</v>
      </c>
      <c r="Z105" s="173">
        <f t="shared" si="4"/>
        <v>0</v>
      </c>
      <c r="AA105" s="140"/>
      <c r="AB105" s="220"/>
      <c r="AC105" s="220"/>
      <c r="AD105" s="220"/>
      <c r="AE105" s="140"/>
      <c r="AF105" s="172"/>
      <c r="AG105" s="137"/>
      <c r="AH105" s="146"/>
      <c r="AI105" s="137"/>
      <c r="AJ105" s="516"/>
      <c r="AK105" s="160"/>
      <c r="AL105" s="137"/>
      <c r="AM105" s="516"/>
      <c r="AO105" s="172"/>
      <c r="AP105" s="137"/>
      <c r="AQ105" s="137"/>
      <c r="AR105" s="512"/>
      <c r="AS105" s="513"/>
      <c r="AU105" s="495"/>
      <c r="AV105" s="76"/>
      <c r="AW105" s="466"/>
      <c r="AX105" s="76"/>
      <c r="AY105" s="496"/>
      <c r="AZ105" s="495"/>
      <c r="BA105" s="76"/>
      <c r="BB105" s="76"/>
      <c r="BC105" s="76"/>
      <c r="BD105" s="496"/>
      <c r="BE105" s="495"/>
      <c r="BF105" s="76"/>
      <c r="BG105" s="76"/>
      <c r="BH105" s="76"/>
      <c r="BI105" s="496"/>
    </row>
    <row r="106" spans="1:61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367">
        <v>83850</v>
      </c>
      <c r="J106" s="367">
        <v>0</v>
      </c>
      <c r="K106" s="138">
        <v>0</v>
      </c>
      <c r="L106" s="138">
        <v>0</v>
      </c>
      <c r="M106" s="138">
        <v>217000</v>
      </c>
      <c r="N106" s="138">
        <v>0</v>
      </c>
      <c r="O106" s="138">
        <v>117000</v>
      </c>
      <c r="P106" s="138">
        <v>0</v>
      </c>
      <c r="Q106" s="138">
        <v>0</v>
      </c>
      <c r="R106" s="138">
        <v>0</v>
      </c>
      <c r="S106" s="138">
        <v>270000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73">
        <f t="shared" si="3"/>
        <v>687850</v>
      </c>
      <c r="Z106" s="173">
        <f t="shared" si="4"/>
        <v>0</v>
      </c>
      <c r="AA106" s="140"/>
      <c r="AB106" s="220"/>
      <c r="AC106" s="220"/>
      <c r="AD106" s="220"/>
      <c r="AE106" s="140"/>
      <c r="AF106" s="172"/>
      <c r="AG106" s="137"/>
      <c r="AH106" s="146"/>
      <c r="AI106" s="137"/>
      <c r="AJ106" s="516"/>
      <c r="AK106" s="160">
        <v>3480</v>
      </c>
      <c r="AL106" s="137" t="s">
        <v>5429</v>
      </c>
      <c r="AM106" s="516">
        <v>44785</v>
      </c>
      <c r="AO106" s="172"/>
      <c r="AP106" s="137"/>
      <c r="AQ106" s="137"/>
      <c r="AR106" s="512"/>
      <c r="AS106" s="513"/>
      <c r="AU106" s="495"/>
      <c r="AV106" s="76"/>
      <c r="AW106" s="466"/>
      <c r="AX106" s="76"/>
      <c r="AY106" s="496"/>
      <c r="AZ106" s="495"/>
      <c r="BA106" s="76"/>
      <c r="BB106" s="76"/>
      <c r="BC106" s="76"/>
      <c r="BD106" s="496"/>
      <c r="BE106" s="495"/>
      <c r="BF106" s="76"/>
      <c r="BG106" s="76"/>
      <c r="BH106" s="76"/>
      <c r="BI106" s="496"/>
    </row>
    <row r="107" spans="1:61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3326</v>
      </c>
      <c r="I107" s="367">
        <v>56550</v>
      </c>
      <c r="J107" s="367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74000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73">
        <f t="shared" si="3"/>
        <v>130550</v>
      </c>
      <c r="Z107" s="173">
        <f t="shared" si="4"/>
        <v>0</v>
      </c>
      <c r="AA107" s="140"/>
      <c r="AB107" s="220"/>
      <c r="AC107" s="220"/>
      <c r="AD107" s="220"/>
      <c r="AE107" s="140"/>
      <c r="AF107" s="172"/>
      <c r="AG107" s="137"/>
      <c r="AH107" s="146"/>
      <c r="AI107" s="137"/>
      <c r="AJ107" s="516"/>
      <c r="AK107" s="160">
        <v>30135</v>
      </c>
      <c r="AL107" s="137" t="s">
        <v>5279</v>
      </c>
      <c r="AM107" s="516">
        <v>44729</v>
      </c>
      <c r="AO107" s="172"/>
      <c r="AP107" s="137"/>
      <c r="AQ107" s="137"/>
      <c r="AR107" s="512"/>
      <c r="AS107" s="513"/>
      <c r="AU107" s="495"/>
      <c r="AV107" s="76"/>
      <c r="AW107" s="466"/>
      <c r="AX107" s="76"/>
      <c r="AY107" s="496"/>
      <c r="AZ107" s="495"/>
      <c r="BA107" s="76"/>
      <c r="BB107" s="76"/>
      <c r="BC107" s="76"/>
      <c r="BD107" s="496"/>
      <c r="BE107" s="495"/>
      <c r="BF107" s="76"/>
      <c r="BG107" s="76"/>
      <c r="BH107" s="76"/>
      <c r="BI107" s="496"/>
    </row>
    <row r="108" spans="1:61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367">
        <v>43550</v>
      </c>
      <c r="J108" s="367">
        <v>0</v>
      </c>
      <c r="K108" s="138">
        <v>0</v>
      </c>
      <c r="L108" s="138">
        <v>0</v>
      </c>
      <c r="M108" s="138">
        <v>263000</v>
      </c>
      <c r="N108" s="138">
        <v>0</v>
      </c>
      <c r="O108" s="138">
        <v>61000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73">
        <f t="shared" si="3"/>
        <v>367550</v>
      </c>
      <c r="Z108" s="173">
        <f t="shared" si="4"/>
        <v>0</v>
      </c>
      <c r="AA108" s="140"/>
      <c r="AB108" s="220"/>
      <c r="AC108" s="220"/>
      <c r="AD108" s="220"/>
      <c r="AE108" s="140"/>
      <c r="AF108" s="172"/>
      <c r="AG108" s="137"/>
      <c r="AH108" s="146"/>
      <c r="AI108" s="137"/>
      <c r="AJ108" s="516"/>
      <c r="AK108" s="160"/>
      <c r="AL108" s="137"/>
      <c r="AM108" s="516"/>
      <c r="AO108" s="172"/>
      <c r="AP108" s="137"/>
      <c r="AQ108" s="137"/>
      <c r="AR108" s="512"/>
      <c r="AS108" s="513"/>
      <c r="AU108" s="495"/>
      <c r="AV108" s="76"/>
      <c r="AW108" s="466"/>
      <c r="AX108" s="76"/>
      <c r="AY108" s="496"/>
      <c r="AZ108" s="495"/>
      <c r="BA108" s="76"/>
      <c r="BB108" s="76"/>
      <c r="BC108" s="76"/>
      <c r="BD108" s="496"/>
      <c r="BE108" s="495"/>
      <c r="BF108" s="76"/>
      <c r="BG108" s="76"/>
      <c r="BH108" s="76"/>
      <c r="BI108" s="496"/>
    </row>
    <row r="109" spans="1:61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3333</v>
      </c>
      <c r="I109" s="367">
        <v>88725</v>
      </c>
      <c r="J109" s="367">
        <v>0</v>
      </c>
      <c r="K109" s="138">
        <v>0</v>
      </c>
      <c r="L109" s="138">
        <v>0</v>
      </c>
      <c r="M109" s="138">
        <v>375000</v>
      </c>
      <c r="N109" s="138">
        <v>0</v>
      </c>
      <c r="O109" s="138">
        <v>74000</v>
      </c>
      <c r="P109" s="138">
        <v>0</v>
      </c>
      <c r="Q109" s="138">
        <v>0</v>
      </c>
      <c r="R109" s="138">
        <v>0</v>
      </c>
      <c r="S109" s="138">
        <v>195000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73">
        <f t="shared" si="3"/>
        <v>732725</v>
      </c>
      <c r="Z109" s="173">
        <f t="shared" si="4"/>
        <v>0</v>
      </c>
      <c r="AA109" s="140"/>
      <c r="AB109" s="220"/>
      <c r="AC109" s="220"/>
      <c r="AD109" s="220"/>
      <c r="AE109" s="140"/>
      <c r="AF109" s="172"/>
      <c r="AG109" s="137"/>
      <c r="AH109" s="146"/>
      <c r="AI109" s="137"/>
      <c r="AJ109" s="516"/>
      <c r="AK109" s="160"/>
      <c r="AL109" s="137"/>
      <c r="AM109" s="516"/>
      <c r="AO109" s="172"/>
      <c r="AP109" s="137"/>
      <c r="AQ109" s="137"/>
      <c r="AR109" s="512"/>
      <c r="AS109" s="513"/>
      <c r="AU109" s="495"/>
      <c r="AV109" s="76"/>
      <c r="AW109" s="466"/>
      <c r="AX109" s="76"/>
      <c r="AY109" s="496"/>
      <c r="AZ109" s="495"/>
      <c r="BA109" s="76"/>
      <c r="BB109" s="76"/>
      <c r="BC109" s="76"/>
      <c r="BD109" s="496"/>
      <c r="BE109" s="495"/>
      <c r="BF109" s="76"/>
      <c r="BG109" s="76"/>
      <c r="BH109" s="76"/>
      <c r="BI109" s="496"/>
    </row>
    <row r="110" spans="1:61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367">
        <v>131300</v>
      </c>
      <c r="J110" s="367">
        <v>0</v>
      </c>
      <c r="K110" s="138">
        <v>0</v>
      </c>
      <c r="L110" s="138">
        <v>0</v>
      </c>
      <c r="M110" s="138">
        <v>327000</v>
      </c>
      <c r="N110" s="138">
        <v>0</v>
      </c>
      <c r="O110" s="138">
        <v>96000</v>
      </c>
      <c r="P110" s="138">
        <v>0</v>
      </c>
      <c r="Q110" s="138">
        <v>0</v>
      </c>
      <c r="R110" s="138">
        <v>0</v>
      </c>
      <c r="S110" s="138">
        <v>525000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73">
        <f t="shared" si="3"/>
        <v>1079300</v>
      </c>
      <c r="Z110" s="173">
        <f t="shared" si="4"/>
        <v>0</v>
      </c>
      <c r="AA110" s="140"/>
      <c r="AB110" s="220"/>
      <c r="AC110" s="220"/>
      <c r="AD110" s="220"/>
      <c r="AE110" s="140"/>
      <c r="AF110" s="172"/>
      <c r="AG110" s="137"/>
      <c r="AH110" s="146"/>
      <c r="AI110" s="137"/>
      <c r="AJ110" s="516"/>
      <c r="AK110" s="160"/>
      <c r="AL110" s="137"/>
      <c r="AM110" s="516"/>
      <c r="AO110" s="172"/>
      <c r="AP110" s="137"/>
      <c r="AQ110" s="137"/>
      <c r="AR110" s="512"/>
      <c r="AS110" s="513"/>
      <c r="AU110" s="495"/>
      <c r="AV110" s="76"/>
      <c r="AW110" s="466"/>
      <c r="AX110" s="76"/>
      <c r="AY110" s="496"/>
      <c r="AZ110" s="495"/>
      <c r="BA110" s="76"/>
      <c r="BB110" s="76"/>
      <c r="BC110" s="76"/>
      <c r="BD110" s="496"/>
      <c r="BE110" s="495"/>
      <c r="BF110" s="76"/>
      <c r="BG110" s="76"/>
      <c r="BH110" s="76"/>
      <c r="BI110" s="496"/>
    </row>
    <row r="111" spans="1:61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3341</v>
      </c>
      <c r="I111" s="367">
        <v>124800</v>
      </c>
      <c r="J111" s="367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145000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73">
        <f t="shared" si="3"/>
        <v>269800</v>
      </c>
      <c r="Z111" s="173">
        <f t="shared" si="4"/>
        <v>0</v>
      </c>
      <c r="AA111" s="140"/>
      <c r="AB111" s="220"/>
      <c r="AC111" s="220"/>
      <c r="AD111" s="220"/>
      <c r="AE111" s="140"/>
      <c r="AF111" s="172"/>
      <c r="AG111" s="137"/>
      <c r="AH111" s="146"/>
      <c r="AI111" s="137"/>
      <c r="AJ111" s="516"/>
      <c r="AK111" s="160"/>
      <c r="AL111" s="137"/>
      <c r="AM111" s="516"/>
      <c r="AO111" s="172"/>
      <c r="AP111" s="137"/>
      <c r="AQ111" s="137"/>
      <c r="AR111" s="512"/>
      <c r="AS111" s="513"/>
      <c r="AU111" s="495"/>
      <c r="AV111" s="76"/>
      <c r="AW111" s="466"/>
      <c r="AX111" s="76"/>
      <c r="AY111" s="496"/>
      <c r="AZ111" s="495"/>
      <c r="BA111" s="76"/>
      <c r="BB111" s="76"/>
      <c r="BC111" s="76"/>
      <c r="BD111" s="496"/>
      <c r="BE111" s="495"/>
      <c r="BF111" s="76"/>
      <c r="BG111" s="76"/>
      <c r="BH111" s="76"/>
      <c r="BI111" s="496"/>
    </row>
    <row r="112" spans="1:61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367">
        <v>159575</v>
      </c>
      <c r="J112" s="367">
        <v>0</v>
      </c>
      <c r="K112" s="138">
        <v>0</v>
      </c>
      <c r="L112" s="138">
        <v>0</v>
      </c>
      <c r="M112" s="138">
        <v>462000</v>
      </c>
      <c r="N112" s="138">
        <v>0</v>
      </c>
      <c r="O112" s="138">
        <v>311000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73">
        <f t="shared" si="3"/>
        <v>932575</v>
      </c>
      <c r="Z112" s="173">
        <f t="shared" si="4"/>
        <v>0</v>
      </c>
      <c r="AA112" s="140"/>
      <c r="AB112" s="220"/>
      <c r="AC112" s="220"/>
      <c r="AD112" s="220"/>
      <c r="AE112" s="140"/>
      <c r="AF112" s="172"/>
      <c r="AG112" s="137"/>
      <c r="AH112" s="146"/>
      <c r="AI112" s="137"/>
      <c r="AJ112" s="516"/>
      <c r="AK112" s="160"/>
      <c r="AL112" s="137"/>
      <c r="AM112" s="516"/>
      <c r="AO112" s="172"/>
      <c r="AP112" s="137"/>
      <c r="AQ112" s="137"/>
      <c r="AR112" s="512"/>
      <c r="AS112" s="513"/>
      <c r="AU112" s="495"/>
      <c r="AV112" s="76"/>
      <c r="AW112" s="466"/>
      <c r="AX112" s="76"/>
      <c r="AY112" s="496"/>
      <c r="AZ112" s="495"/>
      <c r="BA112" s="76"/>
      <c r="BB112" s="76"/>
      <c r="BC112" s="76"/>
      <c r="BD112" s="496"/>
      <c r="BE112" s="495"/>
      <c r="BF112" s="76"/>
      <c r="BG112" s="76"/>
      <c r="BH112" s="76"/>
      <c r="BI112" s="496"/>
    </row>
    <row r="113" spans="1:61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367">
        <v>242450</v>
      </c>
      <c r="J113" s="367">
        <v>0</v>
      </c>
      <c r="K113" s="138">
        <v>0</v>
      </c>
      <c r="L113" s="138">
        <v>0</v>
      </c>
      <c r="M113" s="138">
        <v>569000</v>
      </c>
      <c r="N113" s="138">
        <v>0</v>
      </c>
      <c r="O113" s="138">
        <v>185000</v>
      </c>
      <c r="P113" s="138">
        <v>0</v>
      </c>
      <c r="Q113" s="138">
        <v>0</v>
      </c>
      <c r="R113" s="138">
        <v>0</v>
      </c>
      <c r="S113" s="138">
        <v>390000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73">
        <f t="shared" si="3"/>
        <v>1386450</v>
      </c>
      <c r="Z113" s="173">
        <f t="shared" si="4"/>
        <v>0</v>
      </c>
      <c r="AA113" s="140"/>
      <c r="AB113" s="220"/>
      <c r="AC113" s="220"/>
      <c r="AD113" s="220"/>
      <c r="AE113" s="140"/>
      <c r="AF113" s="172"/>
      <c r="AG113" s="137"/>
      <c r="AH113" s="146"/>
      <c r="AI113" s="137"/>
      <c r="AJ113" s="516"/>
      <c r="AK113" s="160"/>
      <c r="AL113" s="137"/>
      <c r="AM113" s="516"/>
      <c r="AO113" s="172"/>
      <c r="AP113" s="137"/>
      <c r="AQ113" s="137"/>
      <c r="AR113" s="512"/>
      <c r="AS113" s="513"/>
      <c r="AU113" s="495"/>
      <c r="AV113" s="76"/>
      <c r="AW113" s="466"/>
      <c r="AX113" s="76"/>
      <c r="AY113" s="496"/>
      <c r="AZ113" s="495"/>
      <c r="BA113" s="76"/>
      <c r="BB113" s="76"/>
      <c r="BC113" s="76"/>
      <c r="BD113" s="496"/>
      <c r="BE113" s="495"/>
      <c r="BF113" s="76"/>
      <c r="BG113" s="76"/>
      <c r="BH113" s="76"/>
      <c r="BI113" s="496"/>
    </row>
    <row r="114" spans="1:61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367">
        <v>122525</v>
      </c>
      <c r="J114" s="367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96000</v>
      </c>
      <c r="P114" s="138">
        <v>0</v>
      </c>
      <c r="Q114" s="138">
        <v>0</v>
      </c>
      <c r="R114" s="138">
        <v>0</v>
      </c>
      <c r="S114" s="138">
        <v>585000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73">
        <f t="shared" si="3"/>
        <v>803525</v>
      </c>
      <c r="Z114" s="173">
        <f t="shared" si="4"/>
        <v>0</v>
      </c>
      <c r="AA114" s="140"/>
      <c r="AB114" s="220"/>
      <c r="AC114" s="220"/>
      <c r="AD114" s="220"/>
      <c r="AE114" s="140"/>
      <c r="AF114" s="172"/>
      <c r="AG114" s="137"/>
      <c r="AH114" s="146"/>
      <c r="AI114" s="137"/>
      <c r="AJ114" s="516"/>
      <c r="AK114" s="160"/>
      <c r="AL114" s="137"/>
      <c r="AM114" s="516"/>
      <c r="AO114" s="172"/>
      <c r="AP114" s="137"/>
      <c r="AQ114" s="137"/>
      <c r="AR114" s="512"/>
      <c r="AS114" s="513"/>
      <c r="AU114" s="495"/>
      <c r="AV114" s="76"/>
      <c r="AW114" s="466"/>
      <c r="AX114" s="76"/>
      <c r="AY114" s="496"/>
      <c r="AZ114" s="495"/>
      <c r="BA114" s="76"/>
      <c r="BB114" s="76"/>
      <c r="BC114" s="76"/>
      <c r="BD114" s="496"/>
      <c r="BE114" s="495"/>
      <c r="BF114" s="76"/>
      <c r="BG114" s="76"/>
      <c r="BH114" s="76"/>
      <c r="BI114" s="496"/>
    </row>
    <row r="115" spans="1:61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367">
        <v>182975</v>
      </c>
      <c r="J115" s="367">
        <v>0</v>
      </c>
      <c r="K115" s="138">
        <v>0</v>
      </c>
      <c r="L115" s="138">
        <v>0</v>
      </c>
      <c r="M115" s="138">
        <v>146000</v>
      </c>
      <c r="N115" s="138">
        <v>0</v>
      </c>
      <c r="O115" s="138">
        <v>438000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73">
        <f t="shared" si="3"/>
        <v>766975</v>
      </c>
      <c r="Z115" s="173">
        <f t="shared" si="4"/>
        <v>0</v>
      </c>
      <c r="AA115" s="140"/>
      <c r="AB115" s="220"/>
      <c r="AC115" s="220"/>
      <c r="AD115" s="220"/>
      <c r="AE115" s="140"/>
      <c r="AF115" s="172"/>
      <c r="AG115" s="137"/>
      <c r="AH115" s="146"/>
      <c r="AI115" s="137"/>
      <c r="AJ115" s="516"/>
      <c r="AK115" s="160"/>
      <c r="AL115" s="137"/>
      <c r="AM115" s="516"/>
      <c r="AO115" s="172"/>
      <c r="AP115" s="137"/>
      <c r="AQ115" s="137"/>
      <c r="AR115" s="512"/>
      <c r="AS115" s="513"/>
      <c r="AU115" s="495"/>
      <c r="AV115" s="76"/>
      <c r="AW115" s="466"/>
      <c r="AX115" s="76"/>
      <c r="AY115" s="496"/>
      <c r="AZ115" s="495"/>
      <c r="BA115" s="76"/>
      <c r="BB115" s="76"/>
      <c r="BC115" s="76"/>
      <c r="BD115" s="496"/>
      <c r="BE115" s="495"/>
      <c r="BF115" s="76"/>
      <c r="BG115" s="76"/>
      <c r="BH115" s="76"/>
      <c r="BI115" s="496"/>
    </row>
    <row r="116" spans="1:61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367">
        <v>0</v>
      </c>
      <c r="J116" s="367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73">
        <f t="shared" si="3"/>
        <v>0</v>
      </c>
      <c r="Z116" s="173">
        <f t="shared" si="4"/>
        <v>0</v>
      </c>
      <c r="AA116" s="140"/>
      <c r="AB116" s="220"/>
      <c r="AC116" s="220"/>
      <c r="AD116" s="220"/>
      <c r="AE116" s="140"/>
      <c r="AF116" s="172"/>
      <c r="AG116" s="137"/>
      <c r="AH116" s="146"/>
      <c r="AI116" s="137"/>
      <c r="AJ116" s="516"/>
      <c r="AK116" s="160">
        <v>10851</v>
      </c>
      <c r="AL116" s="137" t="s">
        <v>5012</v>
      </c>
      <c r="AM116" s="516">
        <v>44685</v>
      </c>
      <c r="AO116" s="172"/>
      <c r="AP116" s="137"/>
      <c r="AQ116" s="137"/>
      <c r="AR116" s="512"/>
      <c r="AS116" s="513"/>
      <c r="AU116" s="495"/>
      <c r="AV116" s="76"/>
      <c r="AW116" s="466"/>
      <c r="AX116" s="76"/>
      <c r="AY116" s="496"/>
      <c r="AZ116" s="495"/>
      <c r="BA116" s="76"/>
      <c r="BB116" s="76"/>
      <c r="BC116" s="76"/>
      <c r="BD116" s="496"/>
      <c r="BE116" s="495"/>
      <c r="BF116" s="76"/>
      <c r="BG116" s="76"/>
      <c r="BH116" s="76"/>
      <c r="BI116" s="496"/>
    </row>
    <row r="117" spans="1:61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367">
        <v>0</v>
      </c>
      <c r="J117" s="367">
        <v>0</v>
      </c>
      <c r="K117" s="138">
        <v>68000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73">
        <f t="shared" si="3"/>
        <v>68000</v>
      </c>
      <c r="Z117" s="173">
        <f t="shared" si="4"/>
        <v>0</v>
      </c>
      <c r="AA117" s="140"/>
      <c r="AB117" s="220"/>
      <c r="AC117" s="220"/>
      <c r="AD117" s="220"/>
      <c r="AE117" s="140"/>
      <c r="AF117" s="172"/>
      <c r="AG117" s="137"/>
      <c r="AH117" s="146"/>
      <c r="AI117" s="137"/>
      <c r="AJ117" s="516"/>
      <c r="AK117" s="160"/>
      <c r="AL117" s="137"/>
      <c r="AM117" s="516"/>
      <c r="AO117" s="172"/>
      <c r="AP117" s="137"/>
      <c r="AQ117" s="137"/>
      <c r="AR117" s="512"/>
      <c r="AS117" s="513"/>
      <c r="AU117" s="495"/>
      <c r="AV117" s="76"/>
      <c r="AW117" s="466"/>
      <c r="AX117" s="76"/>
      <c r="AY117" s="496"/>
      <c r="AZ117" s="495"/>
      <c r="BA117" s="76"/>
      <c r="BB117" s="76"/>
      <c r="BC117" s="76"/>
      <c r="BD117" s="496"/>
      <c r="BE117" s="495"/>
      <c r="BF117" s="76"/>
      <c r="BG117" s="76"/>
      <c r="BH117" s="76"/>
      <c r="BI117" s="496"/>
    </row>
    <row r="118" spans="1:61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367">
        <v>0</v>
      </c>
      <c r="J118" s="367">
        <v>0</v>
      </c>
      <c r="K118" s="138">
        <v>128000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73">
        <f t="shared" si="3"/>
        <v>128000</v>
      </c>
      <c r="Z118" s="173">
        <f t="shared" si="4"/>
        <v>0</v>
      </c>
      <c r="AA118" s="140"/>
      <c r="AB118" s="220"/>
      <c r="AC118" s="220"/>
      <c r="AD118" s="220"/>
      <c r="AE118" s="140"/>
      <c r="AF118" s="172"/>
      <c r="AG118" s="137"/>
      <c r="AH118" s="146"/>
      <c r="AI118" s="137"/>
      <c r="AJ118" s="516"/>
      <c r="AK118" s="160"/>
      <c r="AL118" s="137"/>
      <c r="AM118" s="516"/>
      <c r="AO118" s="172"/>
      <c r="AP118" s="137"/>
      <c r="AQ118" s="137"/>
      <c r="AR118" s="512"/>
      <c r="AS118" s="513"/>
      <c r="AU118" s="495"/>
      <c r="AV118" s="76"/>
      <c r="AW118" s="466"/>
      <c r="AX118" s="76"/>
      <c r="AY118" s="496"/>
      <c r="AZ118" s="495"/>
      <c r="BA118" s="76"/>
      <c r="BB118" s="76"/>
      <c r="BC118" s="76"/>
      <c r="BD118" s="496"/>
      <c r="BE118" s="495"/>
      <c r="BF118" s="76"/>
      <c r="BG118" s="76"/>
      <c r="BH118" s="76"/>
      <c r="BI118" s="496"/>
    </row>
    <row r="119" spans="1:61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3374</v>
      </c>
      <c r="I119" s="367">
        <v>305500</v>
      </c>
      <c r="J119" s="367">
        <v>0</v>
      </c>
      <c r="K119" s="138">
        <v>0</v>
      </c>
      <c r="L119" s="138">
        <v>0</v>
      </c>
      <c r="M119" s="138">
        <v>714000</v>
      </c>
      <c r="N119" s="138">
        <v>0</v>
      </c>
      <c r="O119" s="138">
        <v>320000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73">
        <f t="shared" si="3"/>
        <v>1339500</v>
      </c>
      <c r="Z119" s="173">
        <f t="shared" si="4"/>
        <v>0</v>
      </c>
      <c r="AA119" s="140"/>
      <c r="AB119" s="220"/>
      <c r="AC119" s="220"/>
      <c r="AD119" s="220"/>
      <c r="AE119" s="140"/>
      <c r="AF119" s="172"/>
      <c r="AG119" s="137"/>
      <c r="AH119" s="146"/>
      <c r="AI119" s="137"/>
      <c r="AJ119" s="516"/>
      <c r="AK119" s="160"/>
      <c r="AL119" s="137"/>
      <c r="AM119" s="516"/>
      <c r="AO119" s="172"/>
      <c r="AP119" s="137"/>
      <c r="AQ119" s="137"/>
      <c r="AR119" s="512"/>
      <c r="AS119" s="513"/>
      <c r="AU119" s="495"/>
      <c r="AV119" s="76"/>
      <c r="AW119" s="466"/>
      <c r="AX119" s="76"/>
      <c r="AY119" s="496"/>
      <c r="AZ119" s="495"/>
      <c r="BA119" s="76"/>
      <c r="BB119" s="76"/>
      <c r="BC119" s="76"/>
      <c r="BD119" s="496"/>
      <c r="BE119" s="495"/>
      <c r="BF119" s="76"/>
      <c r="BG119" s="76"/>
      <c r="BH119" s="76"/>
      <c r="BI119" s="496"/>
    </row>
    <row r="120" spans="1:61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367">
        <v>0</v>
      </c>
      <c r="J120" s="367">
        <v>0</v>
      </c>
      <c r="K120" s="138">
        <v>32000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73">
        <f t="shared" si="3"/>
        <v>32000</v>
      </c>
      <c r="Z120" s="173">
        <f t="shared" si="4"/>
        <v>0</v>
      </c>
      <c r="AA120" s="140"/>
      <c r="AB120" s="220"/>
      <c r="AC120" s="220"/>
      <c r="AD120" s="220"/>
      <c r="AE120" s="140"/>
      <c r="AF120" s="172"/>
      <c r="AG120" s="137"/>
      <c r="AH120" s="146"/>
      <c r="AI120" s="137"/>
      <c r="AJ120" s="516"/>
      <c r="AK120" s="160"/>
      <c r="AL120" s="137"/>
      <c r="AM120" s="516"/>
      <c r="AO120" s="172"/>
      <c r="AP120" s="137"/>
      <c r="AQ120" s="137"/>
      <c r="AR120" s="512"/>
      <c r="AS120" s="513"/>
      <c r="AU120" s="495"/>
      <c r="AV120" s="76"/>
      <c r="AW120" s="466"/>
      <c r="AX120" s="76"/>
      <c r="AY120" s="496"/>
      <c r="AZ120" s="495"/>
      <c r="BA120" s="76"/>
      <c r="BB120" s="76"/>
      <c r="BC120" s="76"/>
      <c r="BD120" s="496"/>
      <c r="BE120" s="495"/>
      <c r="BF120" s="76"/>
      <c r="BG120" s="76"/>
      <c r="BH120" s="76"/>
      <c r="BI120" s="496"/>
    </row>
    <row r="121" spans="1:61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367">
        <v>19825</v>
      </c>
      <c r="J121" s="367">
        <v>0</v>
      </c>
      <c r="K121" s="138">
        <v>32000</v>
      </c>
      <c r="L121" s="138">
        <v>0</v>
      </c>
      <c r="M121" s="138">
        <v>0</v>
      </c>
      <c r="N121" s="138">
        <v>0</v>
      </c>
      <c r="O121" s="138">
        <v>19000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73">
        <f t="shared" si="3"/>
        <v>70825</v>
      </c>
      <c r="Z121" s="173">
        <f t="shared" si="4"/>
        <v>0</v>
      </c>
      <c r="AA121" s="140"/>
      <c r="AB121" s="220"/>
      <c r="AC121" s="220"/>
      <c r="AD121" s="220"/>
      <c r="AE121" s="140"/>
      <c r="AF121" s="172"/>
      <c r="AG121" s="137"/>
      <c r="AH121" s="146"/>
      <c r="AI121" s="137"/>
      <c r="AJ121" s="516"/>
      <c r="AK121" s="160"/>
      <c r="AL121" s="137"/>
      <c r="AM121" s="516"/>
      <c r="AO121" s="172"/>
      <c r="AP121" s="137"/>
      <c r="AQ121" s="137"/>
      <c r="AR121" s="512"/>
      <c r="AS121" s="513"/>
      <c r="AU121" s="495"/>
      <c r="AV121" s="76"/>
      <c r="AW121" s="466"/>
      <c r="AX121" s="76"/>
      <c r="AY121" s="496"/>
      <c r="AZ121" s="495"/>
      <c r="BA121" s="76"/>
      <c r="BB121" s="76"/>
      <c r="BC121" s="76"/>
      <c r="BD121" s="496"/>
      <c r="BE121" s="495"/>
      <c r="BF121" s="76"/>
      <c r="BG121" s="76"/>
      <c r="BH121" s="76"/>
      <c r="BI121" s="496"/>
    </row>
    <row r="122" spans="1:61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367">
        <v>0</v>
      </c>
      <c r="J122" s="367">
        <v>0</v>
      </c>
      <c r="K122" s="138">
        <v>64000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73">
        <f t="shared" si="3"/>
        <v>64000</v>
      </c>
      <c r="Z122" s="173">
        <f t="shared" si="4"/>
        <v>0</v>
      </c>
      <c r="AA122" s="140"/>
      <c r="AB122" s="220"/>
      <c r="AC122" s="220"/>
      <c r="AD122" s="220"/>
      <c r="AE122" s="140"/>
      <c r="AF122" s="172"/>
      <c r="AG122" s="137"/>
      <c r="AH122" s="146"/>
      <c r="AI122" s="137"/>
      <c r="AJ122" s="516"/>
      <c r="AK122" s="160"/>
      <c r="AL122" s="137"/>
      <c r="AM122" s="516"/>
      <c r="AO122" s="172"/>
      <c r="AP122" s="137"/>
      <c r="AQ122" s="137"/>
      <c r="AR122" s="512"/>
      <c r="AS122" s="513"/>
      <c r="AU122" s="495"/>
      <c r="AV122" s="76"/>
      <c r="AW122" s="466"/>
      <c r="AX122" s="76"/>
      <c r="AY122" s="496"/>
      <c r="AZ122" s="495"/>
      <c r="BA122" s="76"/>
      <c r="BB122" s="76"/>
      <c r="BC122" s="76"/>
      <c r="BD122" s="496"/>
      <c r="BE122" s="495"/>
      <c r="BF122" s="76"/>
      <c r="BG122" s="76"/>
      <c r="BH122" s="76"/>
      <c r="BI122" s="496"/>
    </row>
    <row r="123" spans="1:61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367">
        <v>144950</v>
      </c>
      <c r="J123" s="367">
        <v>0</v>
      </c>
      <c r="K123" s="138">
        <v>0</v>
      </c>
      <c r="L123" s="138">
        <v>0</v>
      </c>
      <c r="M123" s="138">
        <v>429000</v>
      </c>
      <c r="N123" s="138">
        <v>0</v>
      </c>
      <c r="O123" s="138">
        <v>117000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73">
        <f t="shared" si="3"/>
        <v>690950</v>
      </c>
      <c r="Z123" s="173">
        <f t="shared" si="4"/>
        <v>0</v>
      </c>
      <c r="AA123" s="140"/>
      <c r="AB123" s="220"/>
      <c r="AC123" s="220"/>
      <c r="AD123" s="220"/>
      <c r="AE123" s="140"/>
      <c r="AF123" s="172"/>
      <c r="AG123" s="137"/>
      <c r="AH123" s="146"/>
      <c r="AI123" s="137"/>
      <c r="AJ123" s="516"/>
      <c r="AK123" s="160"/>
      <c r="AL123" s="137"/>
      <c r="AM123" s="516"/>
      <c r="AO123" s="172"/>
      <c r="AP123" s="137"/>
      <c r="AQ123" s="137"/>
      <c r="AR123" s="512"/>
      <c r="AS123" s="513"/>
      <c r="AU123" s="495"/>
      <c r="AV123" s="76"/>
      <c r="AW123" s="466"/>
      <c r="AX123" s="76"/>
      <c r="AY123" s="496"/>
      <c r="AZ123" s="495"/>
      <c r="BA123" s="76"/>
      <c r="BB123" s="76"/>
      <c r="BC123" s="76"/>
      <c r="BD123" s="496"/>
      <c r="BE123" s="495"/>
      <c r="BF123" s="76"/>
      <c r="BG123" s="76"/>
      <c r="BH123" s="76"/>
      <c r="BI123" s="496"/>
    </row>
    <row r="124" spans="1:61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367">
        <v>0</v>
      </c>
      <c r="J124" s="367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73">
        <f t="shared" si="3"/>
        <v>0</v>
      </c>
      <c r="Z124" s="173">
        <f t="shared" si="4"/>
        <v>0</v>
      </c>
      <c r="AA124" s="140"/>
      <c r="AB124" s="220"/>
      <c r="AC124" s="220"/>
      <c r="AD124" s="220"/>
      <c r="AE124" s="140"/>
      <c r="AF124" s="172"/>
      <c r="AG124" s="137"/>
      <c r="AH124" s="146"/>
      <c r="AI124" s="137"/>
      <c r="AJ124" s="516"/>
      <c r="AK124" s="160"/>
      <c r="AL124" s="137"/>
      <c r="AM124" s="516"/>
      <c r="AO124" s="172"/>
      <c r="AP124" s="137"/>
      <c r="AQ124" s="137"/>
      <c r="AR124" s="512"/>
      <c r="AS124" s="513"/>
      <c r="AU124" s="495"/>
      <c r="AV124" s="76"/>
      <c r="AW124" s="466"/>
      <c r="AX124" s="76"/>
      <c r="AY124" s="496"/>
      <c r="AZ124" s="495"/>
      <c r="BA124" s="76"/>
      <c r="BB124" s="76"/>
      <c r="BC124" s="76"/>
      <c r="BD124" s="496"/>
      <c r="BE124" s="495"/>
      <c r="BF124" s="76"/>
      <c r="BG124" s="76"/>
      <c r="BH124" s="76"/>
      <c r="BI124" s="496"/>
    </row>
    <row r="125" spans="1:61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3399</v>
      </c>
      <c r="I125" s="367">
        <v>15925</v>
      </c>
      <c r="J125" s="367">
        <v>0</v>
      </c>
      <c r="K125" s="138">
        <v>47200</v>
      </c>
      <c r="L125" s="138">
        <v>0</v>
      </c>
      <c r="M125" s="138">
        <v>0</v>
      </c>
      <c r="N125" s="138">
        <v>0</v>
      </c>
      <c r="O125" s="138">
        <v>23000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73">
        <f t="shared" si="3"/>
        <v>86125</v>
      </c>
      <c r="Z125" s="173">
        <f t="shared" si="4"/>
        <v>0</v>
      </c>
      <c r="AA125" s="140"/>
      <c r="AB125" s="220"/>
      <c r="AC125" s="220"/>
      <c r="AD125" s="220"/>
      <c r="AE125" s="140"/>
      <c r="AF125" s="172"/>
      <c r="AG125" s="137"/>
      <c r="AH125" s="146"/>
      <c r="AI125" s="137"/>
      <c r="AJ125" s="516"/>
      <c r="AK125" s="160"/>
      <c r="AL125" s="137"/>
      <c r="AM125" s="516"/>
      <c r="AO125" s="172"/>
      <c r="AP125" s="137"/>
      <c r="AQ125" s="137"/>
      <c r="AR125" s="512"/>
      <c r="AS125" s="513"/>
      <c r="AU125" s="495"/>
      <c r="AV125" s="76"/>
      <c r="AW125" s="466"/>
      <c r="AX125" s="76"/>
      <c r="AY125" s="496"/>
      <c r="AZ125" s="495"/>
      <c r="BA125" s="76"/>
      <c r="BB125" s="76"/>
      <c r="BC125" s="76"/>
      <c r="BD125" s="496"/>
      <c r="BE125" s="495"/>
      <c r="BF125" s="76"/>
      <c r="BG125" s="76"/>
      <c r="BH125" s="76"/>
      <c r="BI125" s="496"/>
    </row>
    <row r="126" spans="1:61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3403</v>
      </c>
      <c r="I126" s="367">
        <v>3250</v>
      </c>
      <c r="J126" s="367">
        <v>0</v>
      </c>
      <c r="K126" s="138">
        <v>16000</v>
      </c>
      <c r="L126" s="138">
        <v>0</v>
      </c>
      <c r="M126" s="138">
        <v>0</v>
      </c>
      <c r="N126" s="138">
        <v>0</v>
      </c>
      <c r="O126" s="138">
        <v>19000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73">
        <f t="shared" si="3"/>
        <v>38250</v>
      </c>
      <c r="Z126" s="173">
        <f t="shared" si="4"/>
        <v>0</v>
      </c>
      <c r="AA126" s="140"/>
      <c r="AB126" s="220"/>
      <c r="AC126" s="220"/>
      <c r="AD126" s="220"/>
      <c r="AE126" s="140"/>
      <c r="AF126" s="172"/>
      <c r="AG126" s="137"/>
      <c r="AH126" s="146"/>
      <c r="AI126" s="137"/>
      <c r="AJ126" s="516"/>
      <c r="AK126" s="160">
        <v>6960</v>
      </c>
      <c r="AL126" s="137" t="s">
        <v>5576</v>
      </c>
      <c r="AM126" s="516">
        <v>44827</v>
      </c>
      <c r="AO126" s="172"/>
      <c r="AP126" s="137"/>
      <c r="AQ126" s="137"/>
      <c r="AR126" s="512"/>
      <c r="AS126" s="513"/>
      <c r="AU126" s="495"/>
      <c r="AV126" s="76"/>
      <c r="AW126" s="466"/>
      <c r="AX126" s="76"/>
      <c r="AY126" s="496"/>
      <c r="AZ126" s="495"/>
      <c r="BA126" s="76"/>
      <c r="BB126" s="76"/>
      <c r="BC126" s="76"/>
      <c r="BD126" s="496"/>
      <c r="BE126" s="495"/>
      <c r="BF126" s="76"/>
      <c r="BG126" s="76"/>
      <c r="BH126" s="76"/>
      <c r="BI126" s="496"/>
    </row>
    <row r="127" spans="1:61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367">
        <v>0</v>
      </c>
      <c r="J127" s="367">
        <v>0</v>
      </c>
      <c r="K127" s="138">
        <v>64000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73">
        <f t="shared" si="3"/>
        <v>64000</v>
      </c>
      <c r="Z127" s="173">
        <f t="shared" si="4"/>
        <v>0</v>
      </c>
      <c r="AA127" s="140"/>
      <c r="AB127" s="220"/>
      <c r="AC127" s="220"/>
      <c r="AD127" s="220"/>
      <c r="AE127" s="140"/>
      <c r="AF127" s="172"/>
      <c r="AG127" s="137"/>
      <c r="AH127" s="146"/>
      <c r="AI127" s="137"/>
      <c r="AJ127" s="516"/>
      <c r="AK127" s="160"/>
      <c r="AL127" s="137"/>
      <c r="AM127" s="516"/>
      <c r="AO127" s="172"/>
      <c r="AP127" s="137"/>
      <c r="AQ127" s="137"/>
      <c r="AR127" s="512"/>
      <c r="AS127" s="513"/>
      <c r="AU127" s="495"/>
      <c r="AV127" s="76"/>
      <c r="AW127" s="466"/>
      <c r="AX127" s="76"/>
      <c r="AY127" s="496"/>
      <c r="AZ127" s="495"/>
      <c r="BA127" s="76"/>
      <c r="BB127" s="76"/>
      <c r="BC127" s="76"/>
      <c r="BD127" s="496"/>
      <c r="BE127" s="495"/>
      <c r="BF127" s="76"/>
      <c r="BG127" s="76"/>
      <c r="BH127" s="76"/>
      <c r="BI127" s="496"/>
    </row>
    <row r="128" spans="1:6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367">
        <v>88725</v>
      </c>
      <c r="J128" s="367">
        <v>0</v>
      </c>
      <c r="K128" s="138">
        <v>0</v>
      </c>
      <c r="L128" s="138">
        <v>0</v>
      </c>
      <c r="M128" s="138">
        <v>301000</v>
      </c>
      <c r="N128" s="138">
        <v>0</v>
      </c>
      <c r="O128" s="138">
        <v>84000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73">
        <f t="shared" si="3"/>
        <v>473725</v>
      </c>
      <c r="Z128" s="173">
        <f t="shared" si="4"/>
        <v>0</v>
      </c>
      <c r="AA128" s="140"/>
      <c r="AB128" s="220"/>
      <c r="AC128" s="220"/>
      <c r="AD128" s="220"/>
      <c r="AE128" s="140"/>
      <c r="AF128" s="172"/>
      <c r="AG128" s="137"/>
      <c r="AH128" s="146"/>
      <c r="AI128" s="137"/>
      <c r="AJ128" s="516"/>
      <c r="AK128" s="160"/>
      <c r="AL128" s="137"/>
      <c r="AM128" s="516"/>
      <c r="AO128" s="172"/>
      <c r="AP128" s="137"/>
      <c r="AQ128" s="137"/>
      <c r="AR128" s="512"/>
      <c r="AS128" s="513"/>
      <c r="AU128" s="495"/>
      <c r="AV128" s="76"/>
      <c r="AW128" s="466"/>
      <c r="AX128" s="76"/>
      <c r="AY128" s="496"/>
      <c r="AZ128" s="495"/>
      <c r="BA128" s="76"/>
      <c r="BB128" s="76"/>
      <c r="BC128" s="76"/>
      <c r="BD128" s="496"/>
      <c r="BE128" s="495"/>
      <c r="BF128" s="76"/>
      <c r="BG128" s="76"/>
      <c r="BH128" s="76"/>
      <c r="BI128" s="496"/>
    </row>
    <row r="129" spans="1:61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367">
        <v>0</v>
      </c>
      <c r="J129" s="367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73">
        <f t="shared" ref="Y129:Y192" si="5">I129+K129+M129+O129+Q129+S129+U129+W129</f>
        <v>0</v>
      </c>
      <c r="Z129" s="173">
        <f t="shared" ref="Z129:Z192" si="6">J129+L129+N129+P129+R129+T129+V129+X129</f>
        <v>0</v>
      </c>
      <c r="AA129" s="140"/>
      <c r="AB129" s="220"/>
      <c r="AC129" s="220"/>
      <c r="AD129" s="220"/>
      <c r="AE129" s="140"/>
      <c r="AF129" s="172"/>
      <c r="AG129" s="137"/>
      <c r="AH129" s="146"/>
      <c r="AI129" s="137"/>
      <c r="AJ129" s="516"/>
      <c r="AK129" s="160"/>
      <c r="AL129" s="137"/>
      <c r="AM129" s="516"/>
      <c r="AO129" s="172"/>
      <c r="AP129" s="137"/>
      <c r="AQ129" s="137"/>
      <c r="AR129" s="512"/>
      <c r="AS129" s="513"/>
      <c r="AU129" s="495"/>
      <c r="AV129" s="76"/>
      <c r="AW129" s="466"/>
      <c r="AX129" s="76"/>
      <c r="AY129" s="496"/>
      <c r="AZ129" s="495"/>
      <c r="BA129" s="76"/>
      <c r="BB129" s="76"/>
      <c r="BC129" s="76"/>
      <c r="BD129" s="496"/>
      <c r="BE129" s="495"/>
      <c r="BF129" s="76"/>
      <c r="BG129" s="76"/>
      <c r="BH129" s="76"/>
      <c r="BI129" s="496"/>
    </row>
    <row r="130" spans="1:61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367">
        <v>0</v>
      </c>
      <c r="J130" s="367">
        <v>0</v>
      </c>
      <c r="K130" s="138">
        <v>64000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73">
        <f t="shared" si="5"/>
        <v>64000</v>
      </c>
      <c r="Z130" s="173">
        <f t="shared" si="6"/>
        <v>0</v>
      </c>
      <c r="AA130" s="140"/>
      <c r="AB130" s="220"/>
      <c r="AC130" s="220"/>
      <c r="AD130" s="220"/>
      <c r="AE130" s="140"/>
      <c r="AF130" s="172"/>
      <c r="AG130" s="137"/>
      <c r="AH130" s="146"/>
      <c r="AI130" s="137"/>
      <c r="AJ130" s="516"/>
      <c r="AK130" s="160"/>
      <c r="AL130" s="137"/>
      <c r="AM130" s="516"/>
      <c r="AO130" s="172"/>
      <c r="AP130" s="137"/>
      <c r="AQ130" s="137"/>
      <c r="AR130" s="512"/>
      <c r="AS130" s="513"/>
      <c r="AU130" s="495"/>
      <c r="AV130" s="76"/>
      <c r="AW130" s="466"/>
      <c r="AX130" s="76"/>
      <c r="AY130" s="496"/>
      <c r="AZ130" s="495"/>
      <c r="BA130" s="76"/>
      <c r="BB130" s="76"/>
      <c r="BC130" s="76"/>
      <c r="BD130" s="496"/>
      <c r="BE130" s="495"/>
      <c r="BF130" s="76"/>
      <c r="BG130" s="76"/>
      <c r="BH130" s="76"/>
      <c r="BI130" s="496"/>
    </row>
    <row r="131" spans="1:61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367">
        <v>0</v>
      </c>
      <c r="J131" s="367">
        <v>0</v>
      </c>
      <c r="K131" s="138">
        <v>48000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73">
        <f t="shared" si="5"/>
        <v>48000</v>
      </c>
      <c r="Z131" s="173">
        <f t="shared" si="6"/>
        <v>0</v>
      </c>
      <c r="AA131" s="140"/>
      <c r="AB131" s="220"/>
      <c r="AC131" s="220"/>
      <c r="AD131" s="220"/>
      <c r="AE131" s="140"/>
      <c r="AF131" s="172"/>
      <c r="AG131" s="137"/>
      <c r="AH131" s="146"/>
      <c r="AI131" s="137"/>
      <c r="AJ131" s="516"/>
      <c r="AK131" s="160"/>
      <c r="AL131" s="137"/>
      <c r="AM131" s="516"/>
      <c r="AO131" s="172"/>
      <c r="AP131" s="137"/>
      <c r="AQ131" s="137"/>
      <c r="AR131" s="512"/>
      <c r="AS131" s="513"/>
      <c r="AU131" s="495"/>
      <c r="AV131" s="76"/>
      <c r="AW131" s="466"/>
      <c r="AX131" s="76"/>
      <c r="AY131" s="496"/>
      <c r="AZ131" s="495"/>
      <c r="BA131" s="76"/>
      <c r="BB131" s="76"/>
      <c r="BC131" s="76"/>
      <c r="BD131" s="496"/>
      <c r="BE131" s="495"/>
      <c r="BF131" s="76"/>
      <c r="BG131" s="76"/>
      <c r="BH131" s="76"/>
      <c r="BI131" s="496"/>
    </row>
    <row r="132" spans="1:61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367">
        <v>0</v>
      </c>
      <c r="J132" s="367">
        <v>0</v>
      </c>
      <c r="K132" s="138">
        <v>32000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73">
        <f t="shared" si="5"/>
        <v>32000</v>
      </c>
      <c r="Z132" s="173">
        <f t="shared" si="6"/>
        <v>0</v>
      </c>
      <c r="AA132" s="140"/>
      <c r="AB132" s="220"/>
      <c r="AC132" s="220"/>
      <c r="AD132" s="220"/>
      <c r="AE132" s="140"/>
      <c r="AF132" s="172"/>
      <c r="AG132" s="137"/>
      <c r="AH132" s="146"/>
      <c r="AI132" s="137"/>
      <c r="AJ132" s="516"/>
      <c r="AK132" s="160"/>
      <c r="AL132" s="137"/>
      <c r="AM132" s="516"/>
      <c r="AO132" s="172"/>
      <c r="AP132" s="137"/>
      <c r="AQ132" s="137"/>
      <c r="AR132" s="512"/>
      <c r="AS132" s="513"/>
      <c r="AU132" s="495"/>
      <c r="AV132" s="76"/>
      <c r="AW132" s="466"/>
      <c r="AX132" s="76"/>
      <c r="AY132" s="496"/>
      <c r="AZ132" s="495"/>
      <c r="BA132" s="76"/>
      <c r="BB132" s="76"/>
      <c r="BC132" s="76"/>
      <c r="BD132" s="496"/>
      <c r="BE132" s="495"/>
      <c r="BF132" s="76"/>
      <c r="BG132" s="76"/>
      <c r="BH132" s="76"/>
      <c r="BI132" s="496"/>
    </row>
    <row r="133" spans="1:6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367">
        <v>55900</v>
      </c>
      <c r="J133" s="367">
        <v>0</v>
      </c>
      <c r="K133" s="138">
        <v>40000</v>
      </c>
      <c r="L133" s="138">
        <v>0</v>
      </c>
      <c r="M133" s="138">
        <v>41000</v>
      </c>
      <c r="N133" s="138">
        <v>0</v>
      </c>
      <c r="O133" s="138">
        <v>123000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73">
        <f t="shared" si="5"/>
        <v>259900</v>
      </c>
      <c r="Z133" s="173">
        <f t="shared" si="6"/>
        <v>0</v>
      </c>
      <c r="AA133" s="140"/>
      <c r="AB133" s="220"/>
      <c r="AC133" s="220"/>
      <c r="AD133" s="220"/>
      <c r="AE133" s="140"/>
      <c r="AF133" s="172"/>
      <c r="AG133" s="137"/>
      <c r="AH133" s="146"/>
      <c r="AI133" s="137"/>
      <c r="AJ133" s="516"/>
      <c r="AK133" s="160">
        <v>34392</v>
      </c>
      <c r="AL133" s="137" t="s">
        <v>5364</v>
      </c>
      <c r="AM133" s="516">
        <v>44680</v>
      </c>
      <c r="AO133" s="172"/>
      <c r="AP133" s="137"/>
      <c r="AQ133" s="137"/>
      <c r="AR133" s="512"/>
      <c r="AS133" s="513"/>
      <c r="AU133" s="495"/>
      <c r="AV133" s="76"/>
      <c r="AW133" s="466"/>
      <c r="AX133" s="76"/>
      <c r="AY133" s="496"/>
      <c r="AZ133" s="495"/>
      <c r="BA133" s="76"/>
      <c r="BB133" s="76"/>
      <c r="BC133" s="76"/>
      <c r="BD133" s="496"/>
      <c r="BE133" s="495"/>
      <c r="BF133" s="76"/>
      <c r="BG133" s="76"/>
      <c r="BH133" s="76"/>
      <c r="BI133" s="496"/>
    </row>
    <row r="134" spans="1:6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367">
        <v>45175</v>
      </c>
      <c r="J134" s="367">
        <v>0</v>
      </c>
      <c r="K134" s="138">
        <v>0</v>
      </c>
      <c r="L134" s="138">
        <v>0</v>
      </c>
      <c r="M134" s="138">
        <v>83000</v>
      </c>
      <c r="N134" s="138">
        <v>0</v>
      </c>
      <c r="O134" s="138">
        <v>53000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73">
        <f t="shared" si="5"/>
        <v>181175</v>
      </c>
      <c r="Z134" s="173">
        <f t="shared" si="6"/>
        <v>0</v>
      </c>
      <c r="AA134" s="140"/>
      <c r="AB134" s="220"/>
      <c r="AC134" s="220"/>
      <c r="AD134" s="220"/>
      <c r="AE134" s="140"/>
      <c r="AF134" s="172"/>
      <c r="AG134" s="137"/>
      <c r="AH134" s="146"/>
      <c r="AI134" s="137"/>
      <c r="AJ134" s="516"/>
      <c r="AK134" s="160"/>
      <c r="AL134" s="137"/>
      <c r="AM134" s="516"/>
      <c r="AO134" s="172"/>
      <c r="AP134" s="137"/>
      <c r="AQ134" s="137"/>
      <c r="AR134" s="512"/>
      <c r="AS134" s="513"/>
      <c r="AU134" s="495"/>
      <c r="AV134" s="76"/>
      <c r="AW134" s="466"/>
      <c r="AX134" s="76"/>
      <c r="AY134" s="496"/>
      <c r="AZ134" s="495"/>
      <c r="BA134" s="76"/>
      <c r="BB134" s="76"/>
      <c r="BC134" s="76"/>
      <c r="BD134" s="496"/>
      <c r="BE134" s="495"/>
      <c r="BF134" s="76"/>
      <c r="BG134" s="76"/>
      <c r="BH134" s="76"/>
      <c r="BI134" s="496"/>
    </row>
    <row r="135" spans="1:61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367">
        <v>100100</v>
      </c>
      <c r="J135" s="367">
        <v>0</v>
      </c>
      <c r="K135" s="138">
        <v>0</v>
      </c>
      <c r="L135" s="138">
        <v>0</v>
      </c>
      <c r="M135" s="138">
        <v>291000</v>
      </c>
      <c r="N135" s="138">
        <v>0</v>
      </c>
      <c r="O135" s="138">
        <v>62000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73">
        <f t="shared" si="5"/>
        <v>453100</v>
      </c>
      <c r="Z135" s="173">
        <f t="shared" si="6"/>
        <v>0</v>
      </c>
      <c r="AA135" s="140"/>
      <c r="AB135" s="220"/>
      <c r="AC135" s="220"/>
      <c r="AD135" s="220"/>
      <c r="AE135" s="140"/>
      <c r="AF135" s="172"/>
      <c r="AG135" s="137"/>
      <c r="AH135" s="146"/>
      <c r="AI135" s="137"/>
      <c r="AJ135" s="516"/>
      <c r="AK135" s="160"/>
      <c r="AL135" s="137"/>
      <c r="AM135" s="516"/>
      <c r="AO135" s="172"/>
      <c r="AP135" s="137"/>
      <c r="AQ135" s="137"/>
      <c r="AR135" s="512"/>
      <c r="AS135" s="513"/>
      <c r="AU135" s="495"/>
      <c r="AV135" s="76"/>
      <c r="AW135" s="466"/>
      <c r="AX135" s="76"/>
      <c r="AY135" s="496"/>
      <c r="AZ135" s="495"/>
      <c r="BA135" s="76"/>
      <c r="BB135" s="76"/>
      <c r="BC135" s="76"/>
      <c r="BD135" s="496"/>
      <c r="BE135" s="495"/>
      <c r="BF135" s="76"/>
      <c r="BG135" s="76"/>
      <c r="BH135" s="76"/>
      <c r="BI135" s="496"/>
    </row>
    <row r="136" spans="1:61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367">
        <v>117325</v>
      </c>
      <c r="J136" s="367">
        <v>0</v>
      </c>
      <c r="K136" s="138">
        <v>0</v>
      </c>
      <c r="L136" s="138">
        <v>0</v>
      </c>
      <c r="M136" s="138">
        <v>364000</v>
      </c>
      <c r="N136" s="138">
        <v>0</v>
      </c>
      <c r="O136" s="138">
        <v>107000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73">
        <f t="shared" si="5"/>
        <v>588325</v>
      </c>
      <c r="Z136" s="173">
        <f t="shared" si="6"/>
        <v>0</v>
      </c>
      <c r="AA136" s="140"/>
      <c r="AB136" s="220"/>
      <c r="AC136" s="220"/>
      <c r="AD136" s="220"/>
      <c r="AE136" s="140"/>
      <c r="AF136" s="172"/>
      <c r="AG136" s="137"/>
      <c r="AH136" s="146"/>
      <c r="AI136" s="137"/>
      <c r="AJ136" s="516"/>
      <c r="AK136" s="160"/>
      <c r="AL136" s="137"/>
      <c r="AM136" s="516"/>
      <c r="AO136" s="172"/>
      <c r="AP136" s="137"/>
      <c r="AQ136" s="137"/>
      <c r="AR136" s="512"/>
      <c r="AS136" s="513"/>
      <c r="AU136" s="495"/>
      <c r="AV136" s="76"/>
      <c r="AW136" s="466"/>
      <c r="AX136" s="76"/>
      <c r="AY136" s="496"/>
      <c r="AZ136" s="495"/>
      <c r="BA136" s="76"/>
      <c r="BB136" s="76"/>
      <c r="BC136" s="76"/>
      <c r="BD136" s="496"/>
      <c r="BE136" s="495"/>
      <c r="BF136" s="76"/>
      <c r="BG136" s="76"/>
      <c r="BH136" s="76"/>
      <c r="BI136" s="496"/>
    </row>
    <row r="137" spans="1:6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367">
        <v>3250</v>
      </c>
      <c r="J137" s="367">
        <v>3250</v>
      </c>
      <c r="K137" s="138">
        <v>32000</v>
      </c>
      <c r="L137" s="138">
        <v>0</v>
      </c>
      <c r="M137" s="138">
        <v>59000</v>
      </c>
      <c r="N137" s="138">
        <v>0</v>
      </c>
      <c r="O137" s="138">
        <v>24000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73">
        <f t="shared" si="5"/>
        <v>118250</v>
      </c>
      <c r="Z137" s="173">
        <f t="shared" si="6"/>
        <v>3250</v>
      </c>
      <c r="AA137" s="140"/>
      <c r="AB137" s="220"/>
      <c r="AC137" s="220"/>
      <c r="AD137" s="220"/>
      <c r="AE137" s="140"/>
      <c r="AF137" s="172"/>
      <c r="AG137" s="137"/>
      <c r="AH137" s="146"/>
      <c r="AI137" s="137"/>
      <c r="AJ137" s="516"/>
      <c r="AK137" s="160"/>
      <c r="AL137" s="137"/>
      <c r="AM137" s="516"/>
      <c r="AO137" s="172"/>
      <c r="AP137" s="137"/>
      <c r="AQ137" s="137"/>
      <c r="AR137" s="512"/>
      <c r="AS137" s="513"/>
      <c r="AU137" s="495">
        <v>3250</v>
      </c>
      <c r="AV137" s="77">
        <v>44615</v>
      </c>
      <c r="AW137" s="467" t="s">
        <v>5389</v>
      </c>
      <c r="AX137" s="76"/>
      <c r="AY137" s="496" t="s">
        <v>5562</v>
      </c>
      <c r="AZ137" s="495"/>
      <c r="BA137" s="76"/>
      <c r="BB137" s="76"/>
      <c r="BC137" s="76"/>
      <c r="BD137" s="496"/>
      <c r="BE137" s="495"/>
      <c r="BF137" s="76"/>
      <c r="BG137" s="76"/>
      <c r="BH137" s="76"/>
      <c r="BI137" s="496"/>
    </row>
    <row r="138" spans="1:61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367">
        <v>0</v>
      </c>
      <c r="J138" s="367">
        <v>0</v>
      </c>
      <c r="K138" s="138">
        <v>133600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73">
        <f t="shared" si="5"/>
        <v>133600</v>
      </c>
      <c r="Z138" s="173">
        <f t="shared" si="6"/>
        <v>0</v>
      </c>
      <c r="AA138" s="140"/>
      <c r="AB138" s="220"/>
      <c r="AC138" s="220"/>
      <c r="AD138" s="220"/>
      <c r="AE138" s="140"/>
      <c r="AF138" s="172"/>
      <c r="AG138" s="137"/>
      <c r="AH138" s="146"/>
      <c r="AI138" s="137"/>
      <c r="AJ138" s="516"/>
      <c r="AK138" s="160"/>
      <c r="AL138" s="137"/>
      <c r="AM138" s="516"/>
      <c r="AO138" s="172"/>
      <c r="AP138" s="137"/>
      <c r="AQ138" s="137"/>
      <c r="AR138" s="512"/>
      <c r="AS138" s="513"/>
      <c r="AU138" s="495"/>
      <c r="AV138" s="76"/>
      <c r="AW138" s="466"/>
      <c r="AX138" s="76"/>
      <c r="AY138" s="496"/>
      <c r="AZ138" s="495"/>
      <c r="BA138" s="76"/>
      <c r="BB138" s="76"/>
      <c r="BC138" s="76"/>
      <c r="BD138" s="496"/>
      <c r="BE138" s="495"/>
      <c r="BF138" s="76"/>
      <c r="BG138" s="76"/>
      <c r="BH138" s="76"/>
      <c r="BI138" s="496"/>
    </row>
    <row r="139" spans="1:61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367">
        <v>0</v>
      </c>
      <c r="J139" s="367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73">
        <f t="shared" si="5"/>
        <v>0</v>
      </c>
      <c r="Z139" s="173">
        <f t="shared" si="6"/>
        <v>0</v>
      </c>
      <c r="AA139" s="140"/>
      <c r="AB139" s="220"/>
      <c r="AC139" s="220"/>
      <c r="AD139" s="220"/>
      <c r="AE139" s="140"/>
      <c r="AF139" s="172"/>
      <c r="AG139" s="137"/>
      <c r="AH139" s="146"/>
      <c r="AI139" s="137"/>
      <c r="AJ139" s="516"/>
      <c r="AK139" s="160"/>
      <c r="AL139" s="137"/>
      <c r="AM139" s="516"/>
      <c r="AO139" s="172"/>
      <c r="AP139" s="137"/>
      <c r="AQ139" s="137"/>
      <c r="AR139" s="512"/>
      <c r="AS139" s="513"/>
      <c r="AU139" s="495"/>
      <c r="AV139" s="76"/>
      <c r="AW139" s="466"/>
      <c r="AX139" s="76"/>
      <c r="AY139" s="496"/>
      <c r="AZ139" s="495"/>
      <c r="BA139" s="76"/>
      <c r="BB139" s="76"/>
      <c r="BC139" s="76"/>
      <c r="BD139" s="496"/>
      <c r="BE139" s="495"/>
      <c r="BF139" s="76"/>
      <c r="BG139" s="76"/>
      <c r="BH139" s="76"/>
      <c r="BI139" s="496"/>
    </row>
    <row r="140" spans="1:61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367">
        <v>20475</v>
      </c>
      <c r="J140" s="367">
        <v>0</v>
      </c>
      <c r="K140" s="138">
        <v>16000</v>
      </c>
      <c r="L140" s="138">
        <v>0</v>
      </c>
      <c r="M140" s="138">
        <v>0</v>
      </c>
      <c r="N140" s="138">
        <v>0</v>
      </c>
      <c r="O140" s="138">
        <v>10000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73">
        <f t="shared" si="5"/>
        <v>46475</v>
      </c>
      <c r="Z140" s="173">
        <f t="shared" si="6"/>
        <v>0</v>
      </c>
      <c r="AA140" s="140"/>
      <c r="AB140" s="220"/>
      <c r="AC140" s="220"/>
      <c r="AD140" s="220"/>
      <c r="AE140" s="140"/>
      <c r="AF140" s="172"/>
      <c r="AG140" s="137"/>
      <c r="AH140" s="146"/>
      <c r="AI140" s="137"/>
      <c r="AJ140" s="516"/>
      <c r="AK140" s="160"/>
      <c r="AL140" s="137"/>
      <c r="AM140" s="516"/>
      <c r="AO140" s="172"/>
      <c r="AP140" s="137"/>
      <c r="AQ140" s="137"/>
      <c r="AR140" s="512"/>
      <c r="AS140" s="513"/>
      <c r="AU140" s="495"/>
      <c r="AV140" s="76"/>
      <c r="AW140" s="466"/>
      <c r="AX140" s="76"/>
      <c r="AY140" s="496"/>
      <c r="AZ140" s="495"/>
      <c r="BA140" s="76"/>
      <c r="BB140" s="76"/>
      <c r="BC140" s="76"/>
      <c r="BD140" s="496"/>
      <c r="BE140" s="495"/>
      <c r="BF140" s="76"/>
      <c r="BG140" s="76"/>
      <c r="BH140" s="76"/>
      <c r="BI140" s="496"/>
    </row>
    <row r="141" spans="1:61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367">
        <v>276900</v>
      </c>
      <c r="J141" s="367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225000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73">
        <f t="shared" si="5"/>
        <v>501900</v>
      </c>
      <c r="Z141" s="173">
        <f t="shared" si="6"/>
        <v>0</v>
      </c>
      <c r="AA141" s="140"/>
      <c r="AB141" s="220"/>
      <c r="AC141" s="220"/>
      <c r="AD141" s="220"/>
      <c r="AE141" s="140"/>
      <c r="AF141" s="172"/>
      <c r="AG141" s="137"/>
      <c r="AH141" s="146"/>
      <c r="AI141" s="137"/>
      <c r="AJ141" s="516"/>
      <c r="AK141" s="160"/>
      <c r="AL141" s="137"/>
      <c r="AM141" s="516"/>
      <c r="AO141" s="172"/>
      <c r="AP141" s="137"/>
      <c r="AQ141" s="137"/>
      <c r="AR141" s="512"/>
      <c r="AS141" s="513"/>
      <c r="AU141" s="495"/>
      <c r="AV141" s="76"/>
      <c r="AW141" s="466"/>
      <c r="AX141" s="76"/>
      <c r="AY141" s="496"/>
      <c r="AZ141" s="495"/>
      <c r="BA141" s="76"/>
      <c r="BB141" s="76"/>
      <c r="BC141" s="76"/>
      <c r="BD141" s="496"/>
      <c r="BE141" s="495"/>
      <c r="BF141" s="76"/>
      <c r="BG141" s="76"/>
      <c r="BH141" s="76"/>
      <c r="BI141" s="496"/>
    </row>
    <row r="142" spans="1:61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3466</v>
      </c>
      <c r="I142" s="367">
        <v>0</v>
      </c>
      <c r="J142" s="367">
        <v>0</v>
      </c>
      <c r="K142" s="138">
        <v>96000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73">
        <f t="shared" si="5"/>
        <v>96000</v>
      </c>
      <c r="Z142" s="173">
        <f t="shared" si="6"/>
        <v>0</v>
      </c>
      <c r="AA142" s="140"/>
      <c r="AB142" s="220"/>
      <c r="AC142" s="220"/>
      <c r="AD142" s="220"/>
      <c r="AE142" s="140"/>
      <c r="AF142" s="172"/>
      <c r="AG142" s="137"/>
      <c r="AH142" s="146"/>
      <c r="AI142" s="137"/>
      <c r="AJ142" s="516"/>
      <c r="AK142" s="160"/>
      <c r="AL142" s="137"/>
      <c r="AM142" s="516"/>
      <c r="AO142" s="172"/>
      <c r="AP142" s="137"/>
      <c r="AQ142" s="137"/>
      <c r="AR142" s="512"/>
      <c r="AS142" s="513"/>
      <c r="AU142" s="495"/>
      <c r="AV142" s="76"/>
      <c r="AW142" s="466"/>
      <c r="AX142" s="76"/>
      <c r="AY142" s="496"/>
      <c r="AZ142" s="495"/>
      <c r="BA142" s="76"/>
      <c r="BB142" s="76"/>
      <c r="BC142" s="76"/>
      <c r="BD142" s="496"/>
      <c r="BE142" s="495"/>
      <c r="BF142" s="76"/>
      <c r="BG142" s="76"/>
      <c r="BH142" s="76"/>
      <c r="BI142" s="496"/>
    </row>
    <row r="143" spans="1:61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367">
        <v>138450</v>
      </c>
      <c r="J143" s="367">
        <v>70</v>
      </c>
      <c r="K143" s="138">
        <v>0</v>
      </c>
      <c r="L143" s="138">
        <v>0</v>
      </c>
      <c r="M143" s="138">
        <v>398000</v>
      </c>
      <c r="N143" s="138">
        <v>0</v>
      </c>
      <c r="O143" s="138">
        <v>100000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73">
        <f t="shared" si="5"/>
        <v>636450</v>
      </c>
      <c r="Z143" s="173">
        <f t="shared" si="6"/>
        <v>70</v>
      </c>
      <c r="AA143" s="140"/>
      <c r="AB143" s="220"/>
      <c r="AC143" s="220"/>
      <c r="AD143" s="220"/>
      <c r="AE143" s="140"/>
      <c r="AF143" s="172"/>
      <c r="AG143" s="137"/>
      <c r="AH143" s="146"/>
      <c r="AI143" s="137"/>
      <c r="AJ143" s="516"/>
      <c r="AK143" s="160"/>
      <c r="AL143" s="137"/>
      <c r="AM143" s="516"/>
      <c r="AO143" s="172"/>
      <c r="AP143" s="137"/>
      <c r="AQ143" s="137"/>
      <c r="AR143" s="512"/>
      <c r="AS143" s="513"/>
      <c r="AU143" s="495">
        <v>70</v>
      </c>
      <c r="AV143" s="77">
        <v>44789</v>
      </c>
      <c r="AW143" s="466" t="s">
        <v>5389</v>
      </c>
      <c r="AX143" s="76"/>
      <c r="AY143" s="496" t="s">
        <v>5391</v>
      </c>
      <c r="AZ143" s="495"/>
      <c r="BA143" s="76"/>
      <c r="BB143" s="76"/>
      <c r="BC143" s="76"/>
      <c r="BD143" s="496"/>
      <c r="BE143" s="495"/>
      <c r="BF143" s="76"/>
      <c r="BG143" s="76"/>
      <c r="BH143" s="76"/>
      <c r="BI143" s="496"/>
    </row>
    <row r="144" spans="1:61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367">
        <v>8775</v>
      </c>
      <c r="J144" s="367">
        <v>0</v>
      </c>
      <c r="K144" s="138">
        <v>0</v>
      </c>
      <c r="L144" s="138">
        <v>0</v>
      </c>
      <c r="M144" s="138">
        <v>39000</v>
      </c>
      <c r="N144" s="138">
        <v>0</v>
      </c>
      <c r="O144" s="138">
        <v>114000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73">
        <f t="shared" si="5"/>
        <v>161775</v>
      </c>
      <c r="Z144" s="173">
        <f t="shared" si="6"/>
        <v>0</v>
      </c>
      <c r="AA144" s="140"/>
      <c r="AB144" s="220"/>
      <c r="AC144" s="220"/>
      <c r="AD144" s="220"/>
      <c r="AE144" s="140"/>
      <c r="AF144" s="172"/>
      <c r="AG144" s="137"/>
      <c r="AH144" s="146"/>
      <c r="AI144" s="137"/>
      <c r="AJ144" s="516"/>
      <c r="AK144" s="160"/>
      <c r="AL144" s="137"/>
      <c r="AM144" s="516"/>
      <c r="AO144" s="172"/>
      <c r="AP144" s="137"/>
      <c r="AQ144" s="137"/>
      <c r="AR144" s="512"/>
      <c r="AS144" s="513"/>
      <c r="AU144" s="495"/>
      <c r="AV144" s="76"/>
      <c r="AW144" s="466"/>
      <c r="AX144" s="76"/>
      <c r="AY144" s="496"/>
      <c r="AZ144" s="495"/>
      <c r="BA144" s="76"/>
      <c r="BB144" s="76"/>
      <c r="BC144" s="76"/>
      <c r="BD144" s="496"/>
      <c r="BE144" s="495"/>
      <c r="BF144" s="76"/>
      <c r="BG144" s="76"/>
      <c r="BH144" s="76"/>
      <c r="BI144" s="496"/>
    </row>
    <row r="145" spans="1:61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367">
        <v>0</v>
      </c>
      <c r="J145" s="367">
        <v>0</v>
      </c>
      <c r="K145" s="138">
        <v>32000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73">
        <f t="shared" si="5"/>
        <v>32000</v>
      </c>
      <c r="Z145" s="173">
        <f t="shared" si="6"/>
        <v>0</v>
      </c>
      <c r="AA145" s="140"/>
      <c r="AB145" s="220"/>
      <c r="AC145" s="220"/>
      <c r="AD145" s="220"/>
      <c r="AE145" s="140"/>
      <c r="AF145" s="172"/>
      <c r="AG145" s="137"/>
      <c r="AH145" s="146"/>
      <c r="AI145" s="137"/>
      <c r="AJ145" s="516"/>
      <c r="AK145" s="160"/>
      <c r="AL145" s="137"/>
      <c r="AM145" s="516"/>
      <c r="AO145" s="172"/>
      <c r="AP145" s="137"/>
      <c r="AQ145" s="137"/>
      <c r="AR145" s="512"/>
      <c r="AS145" s="513"/>
      <c r="AU145" s="495"/>
      <c r="AV145" s="76"/>
      <c r="AW145" s="466"/>
      <c r="AX145" s="76"/>
      <c r="AY145" s="496"/>
      <c r="AZ145" s="495"/>
      <c r="BA145" s="76"/>
      <c r="BB145" s="76"/>
      <c r="BC145" s="76"/>
      <c r="BD145" s="496"/>
      <c r="BE145" s="495"/>
      <c r="BF145" s="76"/>
      <c r="BG145" s="76"/>
      <c r="BH145" s="76"/>
      <c r="BI145" s="496"/>
    </row>
    <row r="146" spans="1:61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367">
        <v>39975</v>
      </c>
      <c r="J146" s="367">
        <v>0</v>
      </c>
      <c r="K146" s="138">
        <v>0</v>
      </c>
      <c r="L146" s="138">
        <v>0</v>
      </c>
      <c r="M146" s="138">
        <v>78000</v>
      </c>
      <c r="N146" s="138">
        <v>0</v>
      </c>
      <c r="O146" s="138">
        <v>58000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73">
        <f t="shared" si="5"/>
        <v>175975</v>
      </c>
      <c r="Z146" s="173">
        <f t="shared" si="6"/>
        <v>0</v>
      </c>
      <c r="AA146" s="140"/>
      <c r="AB146" s="220"/>
      <c r="AC146" s="220"/>
      <c r="AD146" s="220"/>
      <c r="AE146" s="140"/>
      <c r="AF146" s="172"/>
      <c r="AG146" s="137"/>
      <c r="AH146" s="146"/>
      <c r="AI146" s="137"/>
      <c r="AJ146" s="516"/>
      <c r="AK146" s="160">
        <v>1732</v>
      </c>
      <c r="AL146" s="137" t="s">
        <v>2679</v>
      </c>
      <c r="AM146" s="516">
        <v>44600</v>
      </c>
      <c r="AO146" s="172"/>
      <c r="AP146" s="137"/>
      <c r="AQ146" s="137"/>
      <c r="AR146" s="512"/>
      <c r="AS146" s="513"/>
      <c r="AU146" s="495"/>
      <c r="AV146" s="76"/>
      <c r="AW146" s="466"/>
      <c r="AX146" s="76"/>
      <c r="AY146" s="496"/>
      <c r="AZ146" s="495"/>
      <c r="BA146" s="76"/>
      <c r="BB146" s="76"/>
      <c r="BC146" s="76"/>
      <c r="BD146" s="496"/>
      <c r="BE146" s="495"/>
      <c r="BF146" s="76"/>
      <c r="BG146" s="76"/>
      <c r="BH146" s="76"/>
      <c r="BI146" s="496"/>
    </row>
    <row r="147" spans="1:6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367">
        <v>12675</v>
      </c>
      <c r="J147" s="367">
        <v>0</v>
      </c>
      <c r="K147" s="138">
        <v>78400</v>
      </c>
      <c r="L147" s="138">
        <v>0</v>
      </c>
      <c r="M147" s="138">
        <v>236000</v>
      </c>
      <c r="N147" s="138">
        <v>0</v>
      </c>
      <c r="O147" s="138">
        <v>36000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73">
        <f t="shared" si="5"/>
        <v>363075</v>
      </c>
      <c r="Z147" s="173">
        <f t="shared" si="6"/>
        <v>0</v>
      </c>
      <c r="AA147" s="140"/>
      <c r="AB147" s="220"/>
      <c r="AC147" s="220"/>
      <c r="AD147" s="220"/>
      <c r="AE147" s="140"/>
      <c r="AF147" s="172"/>
      <c r="AG147" s="137"/>
      <c r="AH147" s="146"/>
      <c r="AI147" s="137"/>
      <c r="AJ147" s="516"/>
      <c r="AK147" s="160"/>
      <c r="AL147" s="137"/>
      <c r="AM147" s="516"/>
      <c r="AO147" s="172"/>
      <c r="AP147" s="137"/>
      <c r="AQ147" s="137"/>
      <c r="AR147" s="512"/>
      <c r="AS147" s="513"/>
      <c r="AU147" s="495"/>
      <c r="AV147" s="76"/>
      <c r="AW147" s="466"/>
      <c r="AX147" s="76"/>
      <c r="AY147" s="496"/>
      <c r="AZ147" s="495"/>
      <c r="BA147" s="76"/>
      <c r="BB147" s="76"/>
      <c r="BC147" s="76"/>
      <c r="BD147" s="496"/>
      <c r="BE147" s="495"/>
      <c r="BF147" s="76"/>
      <c r="BG147" s="76"/>
      <c r="BH147" s="76"/>
      <c r="BI147" s="496"/>
    </row>
    <row r="148" spans="1:61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367">
        <v>29575</v>
      </c>
      <c r="J148" s="367">
        <v>0</v>
      </c>
      <c r="K148" s="138">
        <v>32000</v>
      </c>
      <c r="L148" s="138">
        <v>0</v>
      </c>
      <c r="M148" s="138">
        <v>43000</v>
      </c>
      <c r="N148" s="138">
        <v>0</v>
      </c>
      <c r="O148" s="138">
        <v>33000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73">
        <f t="shared" si="5"/>
        <v>137575</v>
      </c>
      <c r="Z148" s="173">
        <f t="shared" si="6"/>
        <v>0</v>
      </c>
      <c r="AA148" s="140"/>
      <c r="AB148" s="220"/>
      <c r="AC148" s="220"/>
      <c r="AD148" s="220"/>
      <c r="AE148" s="140"/>
      <c r="AF148" s="172"/>
      <c r="AG148" s="137"/>
      <c r="AH148" s="146"/>
      <c r="AI148" s="137"/>
      <c r="AJ148" s="516"/>
      <c r="AK148" s="160">
        <v>3458</v>
      </c>
      <c r="AL148" s="137" t="s">
        <v>5263</v>
      </c>
      <c r="AM148" s="516">
        <v>44658</v>
      </c>
      <c r="AO148" s="172"/>
      <c r="AP148" s="137"/>
      <c r="AQ148" s="137"/>
      <c r="AR148" s="512"/>
      <c r="AS148" s="513"/>
      <c r="AU148" s="495"/>
      <c r="AV148" s="76"/>
      <c r="AW148" s="466"/>
      <c r="AX148" s="76"/>
      <c r="AY148" s="496"/>
      <c r="AZ148" s="495"/>
      <c r="BA148" s="76"/>
      <c r="BB148" s="76"/>
      <c r="BC148" s="76"/>
      <c r="BD148" s="496"/>
      <c r="BE148" s="495"/>
      <c r="BF148" s="76"/>
      <c r="BG148" s="76"/>
      <c r="BH148" s="76"/>
      <c r="BI148" s="496"/>
    </row>
    <row r="149" spans="1:61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367">
        <v>41925</v>
      </c>
      <c r="J149" s="367">
        <v>0</v>
      </c>
      <c r="K149" s="138">
        <v>46400</v>
      </c>
      <c r="L149" s="138">
        <v>0</v>
      </c>
      <c r="M149" s="138">
        <v>201000</v>
      </c>
      <c r="N149" s="138">
        <v>0</v>
      </c>
      <c r="O149" s="138">
        <v>50000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73">
        <f t="shared" si="5"/>
        <v>339325</v>
      </c>
      <c r="Z149" s="173">
        <f t="shared" si="6"/>
        <v>0</v>
      </c>
      <c r="AA149" s="140"/>
      <c r="AB149" s="220"/>
      <c r="AC149" s="220"/>
      <c r="AD149" s="220"/>
      <c r="AE149" s="140"/>
      <c r="AF149" s="172"/>
      <c r="AG149" s="137"/>
      <c r="AH149" s="146"/>
      <c r="AI149" s="137"/>
      <c r="AJ149" s="516"/>
      <c r="AK149" s="160"/>
      <c r="AL149" s="137"/>
      <c r="AM149" s="516"/>
      <c r="AO149" s="172"/>
      <c r="AP149" s="137"/>
      <c r="AQ149" s="137"/>
      <c r="AR149" s="512"/>
      <c r="AS149" s="513"/>
      <c r="AU149" s="495"/>
      <c r="AV149" s="76"/>
      <c r="AW149" s="466"/>
      <c r="AX149" s="76"/>
      <c r="AY149" s="496"/>
      <c r="AZ149" s="495"/>
      <c r="BA149" s="76"/>
      <c r="BB149" s="76"/>
      <c r="BC149" s="76"/>
      <c r="BD149" s="496"/>
      <c r="BE149" s="495"/>
      <c r="BF149" s="76"/>
      <c r="BG149" s="76"/>
      <c r="BH149" s="76"/>
      <c r="BI149" s="496"/>
    </row>
    <row r="150" spans="1:61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3501</v>
      </c>
      <c r="I150" s="367">
        <v>33475</v>
      </c>
      <c r="J150" s="367">
        <v>0</v>
      </c>
      <c r="K150" s="138">
        <v>31200</v>
      </c>
      <c r="L150" s="138">
        <v>0</v>
      </c>
      <c r="M150" s="138">
        <v>0</v>
      </c>
      <c r="N150" s="138">
        <v>0</v>
      </c>
      <c r="O150" s="138">
        <v>28000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73">
        <f t="shared" si="5"/>
        <v>92675</v>
      </c>
      <c r="Z150" s="173">
        <f t="shared" si="6"/>
        <v>0</v>
      </c>
      <c r="AA150" s="140"/>
      <c r="AB150" s="220"/>
      <c r="AC150" s="220"/>
      <c r="AD150" s="220"/>
      <c r="AE150" s="140"/>
      <c r="AF150" s="172"/>
      <c r="AG150" s="137"/>
      <c r="AH150" s="146"/>
      <c r="AI150" s="137"/>
      <c r="AJ150" s="516"/>
      <c r="AK150" s="160"/>
      <c r="AL150" s="137"/>
      <c r="AM150" s="516"/>
      <c r="AO150" s="172"/>
      <c r="AP150" s="137"/>
      <c r="AQ150" s="137"/>
      <c r="AR150" s="512"/>
      <c r="AS150" s="513"/>
      <c r="AU150" s="495"/>
      <c r="AV150" s="76"/>
      <c r="AW150" s="466"/>
      <c r="AX150" s="76"/>
      <c r="AY150" s="496"/>
      <c r="AZ150" s="495"/>
      <c r="BA150" s="76"/>
      <c r="BB150" s="76"/>
      <c r="BC150" s="76"/>
      <c r="BD150" s="496"/>
      <c r="BE150" s="495"/>
      <c r="BF150" s="76"/>
      <c r="BG150" s="76"/>
      <c r="BH150" s="76"/>
      <c r="BI150" s="496"/>
    </row>
    <row r="151" spans="1:61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367">
        <v>64350</v>
      </c>
      <c r="J151" s="367">
        <v>0</v>
      </c>
      <c r="K151" s="138">
        <v>48000</v>
      </c>
      <c r="L151" s="138">
        <v>0</v>
      </c>
      <c r="M151" s="138">
        <v>250000</v>
      </c>
      <c r="N151" s="138">
        <v>0</v>
      </c>
      <c r="O151" s="138">
        <v>113000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73">
        <f t="shared" si="5"/>
        <v>475350</v>
      </c>
      <c r="Z151" s="173">
        <f t="shared" si="6"/>
        <v>0</v>
      </c>
      <c r="AA151" s="140"/>
      <c r="AB151" s="220"/>
      <c r="AC151" s="220"/>
      <c r="AD151" s="220"/>
      <c r="AE151" s="140"/>
      <c r="AF151" s="172"/>
      <c r="AG151" s="137"/>
      <c r="AH151" s="146"/>
      <c r="AI151" s="137"/>
      <c r="AJ151" s="516"/>
      <c r="AK151" s="160">
        <v>4425</v>
      </c>
      <c r="AL151" s="137" t="s">
        <v>5506</v>
      </c>
      <c r="AM151" s="516">
        <v>44741</v>
      </c>
      <c r="AO151" s="172"/>
      <c r="AP151" s="137"/>
      <c r="AQ151" s="137"/>
      <c r="AR151" s="512"/>
      <c r="AS151" s="513"/>
      <c r="AU151" s="495"/>
      <c r="AV151" s="76"/>
      <c r="AW151" s="466"/>
      <c r="AX151" s="76"/>
      <c r="AY151" s="496"/>
      <c r="AZ151" s="495"/>
      <c r="BA151" s="76"/>
      <c r="BB151" s="76"/>
      <c r="BC151" s="76"/>
      <c r="BD151" s="496"/>
      <c r="BE151" s="495"/>
      <c r="BF151" s="76"/>
      <c r="BG151" s="76"/>
      <c r="BH151" s="76"/>
      <c r="BI151" s="496"/>
    </row>
    <row r="152" spans="1:61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367">
        <v>3250</v>
      </c>
      <c r="J152" s="367">
        <v>0</v>
      </c>
      <c r="K152" s="138">
        <v>31200</v>
      </c>
      <c r="L152" s="138">
        <v>0</v>
      </c>
      <c r="M152" s="138">
        <v>0</v>
      </c>
      <c r="N152" s="138">
        <v>0</v>
      </c>
      <c r="O152" s="138">
        <v>19000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73">
        <f t="shared" si="5"/>
        <v>53450</v>
      </c>
      <c r="Z152" s="173">
        <f t="shared" si="6"/>
        <v>0</v>
      </c>
      <c r="AA152" s="140"/>
      <c r="AB152" s="220"/>
      <c r="AC152" s="220"/>
      <c r="AD152" s="220"/>
      <c r="AE152" s="140"/>
      <c r="AF152" s="172"/>
      <c r="AG152" s="137"/>
      <c r="AH152" s="146"/>
      <c r="AI152" s="137"/>
      <c r="AJ152" s="516"/>
      <c r="AK152" s="160"/>
      <c r="AL152" s="137"/>
      <c r="AM152" s="516"/>
      <c r="AO152" s="172"/>
      <c r="AP152" s="137"/>
      <c r="AQ152" s="137"/>
      <c r="AR152" s="512"/>
      <c r="AS152" s="513"/>
      <c r="AU152" s="495"/>
      <c r="AV152" s="76"/>
      <c r="AW152" s="466"/>
      <c r="AX152" s="76"/>
      <c r="AY152" s="496"/>
      <c r="AZ152" s="495"/>
      <c r="BA152" s="76"/>
      <c r="BB152" s="76"/>
      <c r="BC152" s="76"/>
      <c r="BD152" s="496"/>
      <c r="BE152" s="495"/>
      <c r="BF152" s="76"/>
      <c r="BG152" s="76"/>
      <c r="BH152" s="76"/>
      <c r="BI152" s="496"/>
    </row>
    <row r="153" spans="1:61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367">
        <v>0</v>
      </c>
      <c r="J153" s="367">
        <v>0</v>
      </c>
      <c r="K153" s="138">
        <v>19200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73">
        <f t="shared" si="5"/>
        <v>19200</v>
      </c>
      <c r="Z153" s="173">
        <f t="shared" si="6"/>
        <v>0</v>
      </c>
      <c r="AA153" s="140"/>
      <c r="AB153" s="220"/>
      <c r="AC153" s="220"/>
      <c r="AD153" s="220"/>
      <c r="AE153" s="140"/>
      <c r="AF153" s="172"/>
      <c r="AG153" s="137"/>
      <c r="AH153" s="146"/>
      <c r="AI153" s="137"/>
      <c r="AJ153" s="516"/>
      <c r="AK153" s="160"/>
      <c r="AL153" s="137"/>
      <c r="AM153" s="516"/>
      <c r="AO153" s="172"/>
      <c r="AP153" s="137"/>
      <c r="AQ153" s="137"/>
      <c r="AR153" s="512"/>
      <c r="AS153" s="513"/>
      <c r="AU153" s="495"/>
      <c r="AV153" s="76"/>
      <c r="AW153" s="466"/>
      <c r="AX153" s="76"/>
      <c r="AY153" s="496"/>
      <c r="AZ153" s="495"/>
      <c r="BA153" s="76"/>
      <c r="BB153" s="76"/>
      <c r="BC153" s="76"/>
      <c r="BD153" s="496"/>
      <c r="BE153" s="495"/>
      <c r="BF153" s="76"/>
      <c r="BG153" s="76"/>
      <c r="BH153" s="76"/>
      <c r="BI153" s="496"/>
    </row>
    <row r="154" spans="1:61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367">
        <v>0</v>
      </c>
      <c r="J154" s="367">
        <v>0</v>
      </c>
      <c r="K154" s="138">
        <v>52000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73">
        <f t="shared" si="5"/>
        <v>52000</v>
      </c>
      <c r="Z154" s="173">
        <f t="shared" si="6"/>
        <v>0</v>
      </c>
      <c r="AA154" s="140"/>
      <c r="AB154" s="220"/>
      <c r="AC154" s="220"/>
      <c r="AD154" s="220"/>
      <c r="AE154" s="140"/>
      <c r="AF154" s="172"/>
      <c r="AG154" s="137"/>
      <c r="AH154" s="146"/>
      <c r="AI154" s="137"/>
      <c r="AJ154" s="516"/>
      <c r="AK154" s="160"/>
      <c r="AL154" s="137"/>
      <c r="AM154" s="516"/>
      <c r="AO154" s="172"/>
      <c r="AP154" s="137"/>
      <c r="AQ154" s="137"/>
      <c r="AR154" s="512"/>
      <c r="AS154" s="513"/>
      <c r="AU154" s="495"/>
      <c r="AV154" s="76"/>
      <c r="AW154" s="466"/>
      <c r="AX154" s="76"/>
      <c r="AY154" s="496"/>
      <c r="AZ154" s="495"/>
      <c r="BA154" s="76"/>
      <c r="BB154" s="76"/>
      <c r="BC154" s="76"/>
      <c r="BD154" s="496"/>
      <c r="BE154" s="495"/>
      <c r="BF154" s="76"/>
      <c r="BG154" s="76"/>
      <c r="BH154" s="76"/>
      <c r="BI154" s="496"/>
    </row>
    <row r="155" spans="1:6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367">
        <v>0</v>
      </c>
      <c r="J155" s="367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73">
        <f t="shared" si="5"/>
        <v>0</v>
      </c>
      <c r="Z155" s="173">
        <f t="shared" si="6"/>
        <v>0</v>
      </c>
      <c r="AA155" s="140"/>
      <c r="AB155" s="220"/>
      <c r="AC155" s="220"/>
      <c r="AD155" s="220"/>
      <c r="AE155" s="140"/>
      <c r="AF155" s="172"/>
      <c r="AG155" s="137"/>
      <c r="AH155" s="146"/>
      <c r="AI155" s="137"/>
      <c r="AJ155" s="516"/>
      <c r="AK155" s="160"/>
      <c r="AL155" s="137"/>
      <c r="AM155" s="516"/>
      <c r="AO155" s="172"/>
      <c r="AP155" s="137"/>
      <c r="AQ155" s="137"/>
      <c r="AR155" s="512"/>
      <c r="AS155" s="513"/>
      <c r="AU155" s="495"/>
      <c r="AV155" s="76"/>
      <c r="AW155" s="466"/>
      <c r="AX155" s="76"/>
      <c r="AY155" s="496"/>
      <c r="AZ155" s="495"/>
      <c r="BA155" s="76"/>
      <c r="BB155" s="76"/>
      <c r="BC155" s="76"/>
      <c r="BD155" s="496"/>
      <c r="BE155" s="495"/>
      <c r="BF155" s="76"/>
      <c r="BG155" s="76"/>
      <c r="BH155" s="76"/>
      <c r="BI155" s="496"/>
    </row>
    <row r="156" spans="1:61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367">
        <v>56225</v>
      </c>
      <c r="J156" s="367">
        <v>6475</v>
      </c>
      <c r="K156" s="138">
        <v>0</v>
      </c>
      <c r="L156" s="138">
        <v>0</v>
      </c>
      <c r="M156" s="138">
        <v>0</v>
      </c>
      <c r="N156" s="138">
        <v>0</v>
      </c>
      <c r="O156" s="138">
        <v>150000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73">
        <f t="shared" si="5"/>
        <v>206225</v>
      </c>
      <c r="Z156" s="173">
        <f t="shared" si="6"/>
        <v>6475</v>
      </c>
      <c r="AA156" s="140"/>
      <c r="AB156" s="220"/>
      <c r="AC156" s="220"/>
      <c r="AD156" s="220"/>
      <c r="AE156" s="140"/>
      <c r="AF156" s="172"/>
      <c r="AG156" s="137"/>
      <c r="AH156" s="146"/>
      <c r="AI156" s="137"/>
      <c r="AJ156" s="516"/>
      <c r="AK156" s="160"/>
      <c r="AL156" s="137"/>
      <c r="AM156" s="516"/>
      <c r="AO156" s="172"/>
      <c r="AP156" s="137"/>
      <c r="AQ156" s="137"/>
      <c r="AR156" s="512"/>
      <c r="AS156" s="513"/>
      <c r="AU156" s="495">
        <v>6475</v>
      </c>
      <c r="AV156" s="77">
        <v>44834</v>
      </c>
      <c r="AW156" s="466" t="s">
        <v>5389</v>
      </c>
      <c r="AX156" s="76"/>
      <c r="AY156" s="502"/>
      <c r="AZ156" s="495"/>
      <c r="BA156" s="76"/>
      <c r="BB156" s="76"/>
      <c r="BC156" s="76"/>
      <c r="BD156" s="496"/>
      <c r="BE156" s="495"/>
      <c r="BF156" s="76"/>
      <c r="BG156" s="76"/>
      <c r="BH156" s="76"/>
      <c r="BI156" s="496"/>
    </row>
    <row r="157" spans="1:61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367">
        <v>446550</v>
      </c>
      <c r="J157" s="367">
        <v>0</v>
      </c>
      <c r="K157" s="138">
        <v>148000</v>
      </c>
      <c r="L157" s="138">
        <v>0</v>
      </c>
      <c r="M157" s="138">
        <v>929000</v>
      </c>
      <c r="N157" s="138">
        <v>0</v>
      </c>
      <c r="O157" s="138">
        <v>289000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73">
        <f t="shared" si="5"/>
        <v>1812550</v>
      </c>
      <c r="Z157" s="173">
        <f t="shared" si="6"/>
        <v>0</v>
      </c>
      <c r="AA157" s="140"/>
      <c r="AB157" s="220"/>
      <c r="AC157" s="220"/>
      <c r="AD157" s="220"/>
      <c r="AE157" s="140"/>
      <c r="AF157" s="172"/>
      <c r="AG157" s="137"/>
      <c r="AH157" s="146"/>
      <c r="AI157" s="137"/>
      <c r="AJ157" s="516"/>
      <c r="AK157" s="160"/>
      <c r="AL157" s="137"/>
      <c r="AM157" s="516"/>
      <c r="AO157" s="172"/>
      <c r="AP157" s="137"/>
      <c r="AQ157" s="137"/>
      <c r="AR157" s="512"/>
      <c r="AS157" s="513"/>
      <c r="AU157" s="495"/>
      <c r="AV157" s="76"/>
      <c r="AW157" s="466"/>
      <c r="AX157" s="76"/>
      <c r="AY157" s="496"/>
      <c r="AZ157" s="495"/>
      <c r="BA157" s="76"/>
      <c r="BB157" s="76"/>
      <c r="BC157" s="76"/>
      <c r="BD157" s="496"/>
      <c r="BE157" s="495"/>
      <c r="BF157" s="76"/>
      <c r="BG157" s="76"/>
      <c r="BH157" s="76"/>
      <c r="BI157" s="496"/>
    </row>
    <row r="158" spans="1:6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367">
        <v>27625</v>
      </c>
      <c r="J158" s="367">
        <v>0</v>
      </c>
      <c r="K158" s="138">
        <v>16000</v>
      </c>
      <c r="L158" s="138">
        <v>0</v>
      </c>
      <c r="M158" s="138">
        <v>16000</v>
      </c>
      <c r="N158" s="138">
        <v>0</v>
      </c>
      <c r="O158" s="138">
        <v>13000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73">
        <f t="shared" si="5"/>
        <v>72625</v>
      </c>
      <c r="Z158" s="173">
        <f t="shared" si="6"/>
        <v>0</v>
      </c>
      <c r="AA158" s="140"/>
      <c r="AB158" s="220"/>
      <c r="AC158" s="220"/>
      <c r="AD158" s="220"/>
      <c r="AE158" s="140"/>
      <c r="AF158" s="172"/>
      <c r="AG158" s="137"/>
      <c r="AH158" s="146"/>
      <c r="AI158" s="137"/>
      <c r="AJ158" s="516"/>
      <c r="AK158" s="160"/>
      <c r="AL158" s="137"/>
      <c r="AM158" s="516"/>
      <c r="AO158" s="172"/>
      <c r="AP158" s="137"/>
      <c r="AQ158" s="137"/>
      <c r="AR158" s="512"/>
      <c r="AS158" s="513"/>
      <c r="AU158" s="495"/>
      <c r="AV158" s="76"/>
      <c r="AW158" s="466"/>
      <c r="AX158" s="76"/>
      <c r="AY158" s="496"/>
      <c r="AZ158" s="495"/>
      <c r="BA158" s="76"/>
      <c r="BB158" s="76"/>
      <c r="BC158" s="76"/>
      <c r="BD158" s="496"/>
      <c r="BE158" s="495"/>
      <c r="BF158" s="76"/>
      <c r="BG158" s="76"/>
      <c r="BH158" s="76"/>
      <c r="BI158" s="496"/>
    </row>
    <row r="159" spans="1:61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367">
        <v>4550</v>
      </c>
      <c r="J159" s="367">
        <v>0</v>
      </c>
      <c r="K159" s="138">
        <v>16000</v>
      </c>
      <c r="L159" s="138">
        <v>0</v>
      </c>
      <c r="M159" s="138">
        <v>0</v>
      </c>
      <c r="N159" s="138">
        <v>0</v>
      </c>
      <c r="O159" s="138">
        <v>58000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73">
        <f t="shared" si="5"/>
        <v>78550</v>
      </c>
      <c r="Z159" s="173">
        <f t="shared" si="6"/>
        <v>0</v>
      </c>
      <c r="AA159" s="140"/>
      <c r="AB159" s="220"/>
      <c r="AC159" s="220"/>
      <c r="AD159" s="220"/>
      <c r="AE159" s="140"/>
      <c r="AF159" s="172"/>
      <c r="AG159" s="137"/>
      <c r="AH159" s="146"/>
      <c r="AI159" s="137"/>
      <c r="AJ159" s="516"/>
      <c r="AK159" s="160"/>
      <c r="AL159" s="137"/>
      <c r="AM159" s="516"/>
      <c r="AO159" s="172"/>
      <c r="AP159" s="137"/>
      <c r="AQ159" s="137"/>
      <c r="AR159" s="512"/>
      <c r="AS159" s="513"/>
      <c r="AU159" s="495"/>
      <c r="AV159" s="76"/>
      <c r="AW159" s="466"/>
      <c r="AX159" s="76"/>
      <c r="AY159" s="496"/>
      <c r="AZ159" s="495"/>
      <c r="BA159" s="76"/>
      <c r="BB159" s="76"/>
      <c r="BC159" s="76"/>
      <c r="BD159" s="496"/>
      <c r="BE159" s="495"/>
      <c r="BF159" s="76"/>
      <c r="BG159" s="76"/>
      <c r="BH159" s="76"/>
      <c r="BI159" s="496"/>
    </row>
    <row r="160" spans="1:61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367">
        <v>35750</v>
      </c>
      <c r="J160" s="367">
        <v>0</v>
      </c>
      <c r="K160" s="138">
        <v>33600</v>
      </c>
      <c r="L160" s="138">
        <v>0</v>
      </c>
      <c r="M160" s="138">
        <v>66000</v>
      </c>
      <c r="N160" s="138">
        <v>0</v>
      </c>
      <c r="O160" s="138">
        <v>63000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73">
        <f t="shared" si="5"/>
        <v>198350</v>
      </c>
      <c r="Z160" s="173">
        <f t="shared" si="6"/>
        <v>0</v>
      </c>
      <c r="AA160" s="140"/>
      <c r="AB160" s="220"/>
      <c r="AC160" s="220"/>
      <c r="AD160" s="220"/>
      <c r="AE160" s="140"/>
      <c r="AF160" s="172"/>
      <c r="AG160" s="137"/>
      <c r="AH160" s="146"/>
      <c r="AI160" s="137"/>
      <c r="AJ160" s="516"/>
      <c r="AK160" s="160">
        <v>5559</v>
      </c>
      <c r="AL160" s="137" t="s">
        <v>5048</v>
      </c>
      <c r="AM160" s="516">
        <v>44678</v>
      </c>
      <c r="AO160" s="172"/>
      <c r="AP160" s="137"/>
      <c r="AQ160" s="137"/>
      <c r="AR160" s="512"/>
      <c r="AS160" s="513"/>
      <c r="AU160" s="495"/>
      <c r="AV160" s="76"/>
      <c r="AW160" s="466"/>
      <c r="AX160" s="76"/>
      <c r="AY160" s="496"/>
      <c r="AZ160" s="495"/>
      <c r="BA160" s="76"/>
      <c r="BB160" s="76"/>
      <c r="BC160" s="76"/>
      <c r="BD160" s="496"/>
      <c r="BE160" s="495"/>
      <c r="BF160" s="76"/>
      <c r="BG160" s="76"/>
      <c r="BH160" s="76"/>
      <c r="BI160" s="496"/>
    </row>
    <row r="161" spans="1:61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367">
        <v>22100</v>
      </c>
      <c r="J161" s="367">
        <v>0</v>
      </c>
      <c r="K161" s="138">
        <v>32000</v>
      </c>
      <c r="L161" s="138">
        <v>0</v>
      </c>
      <c r="M161" s="138">
        <v>0</v>
      </c>
      <c r="N161" s="138">
        <v>0</v>
      </c>
      <c r="O161" s="138">
        <v>27000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73">
        <f t="shared" si="5"/>
        <v>81100</v>
      </c>
      <c r="Z161" s="173">
        <f t="shared" si="6"/>
        <v>0</v>
      </c>
      <c r="AA161" s="140"/>
      <c r="AB161" s="220"/>
      <c r="AC161" s="220"/>
      <c r="AD161" s="220"/>
      <c r="AE161" s="140"/>
      <c r="AF161" s="172"/>
      <c r="AG161" s="137"/>
      <c r="AH161" s="146"/>
      <c r="AI161" s="137"/>
      <c r="AJ161" s="516"/>
      <c r="AK161" s="160"/>
      <c r="AL161" s="137"/>
      <c r="AM161" s="516"/>
      <c r="AO161" s="172"/>
      <c r="AP161" s="137"/>
      <c r="AQ161" s="137"/>
      <c r="AR161" s="512"/>
      <c r="AS161" s="513"/>
      <c r="AU161" s="495"/>
      <c r="AV161" s="76"/>
      <c r="AW161" s="466"/>
      <c r="AX161" s="76"/>
      <c r="AY161" s="496"/>
      <c r="AZ161" s="495"/>
      <c r="BA161" s="76"/>
      <c r="BB161" s="76"/>
      <c r="BC161" s="76"/>
      <c r="BD161" s="496"/>
      <c r="BE161" s="495"/>
      <c r="BF161" s="76"/>
      <c r="BG161" s="76"/>
      <c r="BH161" s="76"/>
      <c r="BI161" s="496"/>
    </row>
    <row r="162" spans="1:61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367">
        <v>12675</v>
      </c>
      <c r="J162" s="367">
        <v>0</v>
      </c>
      <c r="K162" s="138">
        <v>16000</v>
      </c>
      <c r="L162" s="138">
        <v>0</v>
      </c>
      <c r="M162" s="138">
        <v>0</v>
      </c>
      <c r="N162" s="138">
        <v>0</v>
      </c>
      <c r="O162" s="138">
        <v>18000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73">
        <f t="shared" si="5"/>
        <v>46675</v>
      </c>
      <c r="Z162" s="173">
        <f t="shared" si="6"/>
        <v>0</v>
      </c>
      <c r="AA162" s="140"/>
      <c r="AB162" s="220"/>
      <c r="AC162" s="220"/>
      <c r="AD162" s="220"/>
      <c r="AE162" s="140"/>
      <c r="AF162" s="172"/>
      <c r="AG162" s="137"/>
      <c r="AH162" s="146"/>
      <c r="AI162" s="137"/>
      <c r="AJ162" s="516"/>
      <c r="AK162" s="160"/>
      <c r="AL162" s="137"/>
      <c r="AM162" s="516"/>
      <c r="AO162" s="172"/>
      <c r="AP162" s="137"/>
      <c r="AQ162" s="137"/>
      <c r="AR162" s="512"/>
      <c r="AS162" s="513"/>
      <c r="AU162" s="495"/>
      <c r="AV162" s="76"/>
      <c r="AW162" s="466"/>
      <c r="AX162" s="76"/>
      <c r="AY162" s="496"/>
      <c r="AZ162" s="495"/>
      <c r="BA162" s="76"/>
      <c r="BB162" s="76"/>
      <c r="BC162" s="76"/>
      <c r="BD162" s="496"/>
      <c r="BE162" s="495"/>
      <c r="BF162" s="76"/>
      <c r="BG162" s="76"/>
      <c r="BH162" s="76"/>
      <c r="BI162" s="496"/>
    </row>
    <row r="163" spans="1:61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367">
        <v>123175</v>
      </c>
      <c r="J163" s="367">
        <v>0</v>
      </c>
      <c r="K163" s="138">
        <v>80000</v>
      </c>
      <c r="L163" s="138">
        <v>0</v>
      </c>
      <c r="M163" s="138">
        <v>327000</v>
      </c>
      <c r="N163" s="138">
        <v>0</v>
      </c>
      <c r="O163" s="138">
        <v>106000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73">
        <f t="shared" si="5"/>
        <v>636175</v>
      </c>
      <c r="Z163" s="173">
        <f t="shared" si="6"/>
        <v>0</v>
      </c>
      <c r="AA163" s="140"/>
      <c r="AB163" s="220"/>
      <c r="AC163" s="220"/>
      <c r="AD163" s="220"/>
      <c r="AE163" s="140"/>
      <c r="AF163" s="172"/>
      <c r="AG163" s="137"/>
      <c r="AH163" s="146"/>
      <c r="AI163" s="137"/>
      <c r="AJ163" s="516"/>
      <c r="AK163" s="160">
        <v>468076</v>
      </c>
      <c r="AL163" s="137" t="s">
        <v>5183</v>
      </c>
      <c r="AM163" s="516">
        <v>44726</v>
      </c>
      <c r="AO163" s="172"/>
      <c r="AP163" s="137"/>
      <c r="AQ163" s="137"/>
      <c r="AR163" s="512"/>
      <c r="AS163" s="513"/>
      <c r="AU163" s="495"/>
      <c r="AV163" s="76"/>
      <c r="AW163" s="466"/>
      <c r="AX163" s="76"/>
      <c r="AY163" s="496"/>
      <c r="AZ163" s="495"/>
      <c r="BA163" s="76"/>
      <c r="BB163" s="76"/>
      <c r="BC163" s="76"/>
      <c r="BD163" s="496"/>
      <c r="BE163" s="495"/>
      <c r="BF163" s="76"/>
      <c r="BG163" s="76"/>
      <c r="BH163" s="76"/>
      <c r="BI163" s="496"/>
    </row>
    <row r="164" spans="1:61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367">
        <v>50050</v>
      </c>
      <c r="J164" s="367">
        <v>0</v>
      </c>
      <c r="K164" s="138">
        <v>16000</v>
      </c>
      <c r="L164" s="138">
        <v>0</v>
      </c>
      <c r="M164" s="138">
        <v>22000</v>
      </c>
      <c r="N164" s="138">
        <v>0</v>
      </c>
      <c r="O164" s="138">
        <v>65000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73">
        <f t="shared" si="5"/>
        <v>153050</v>
      </c>
      <c r="Z164" s="173">
        <f t="shared" si="6"/>
        <v>0</v>
      </c>
      <c r="AA164" s="140"/>
      <c r="AB164" s="220"/>
      <c r="AC164" s="220"/>
      <c r="AD164" s="220"/>
      <c r="AE164" s="140"/>
      <c r="AF164" s="172"/>
      <c r="AG164" s="137"/>
      <c r="AH164" s="146"/>
      <c r="AI164" s="137"/>
      <c r="AJ164" s="516"/>
      <c r="AK164" s="160"/>
      <c r="AL164" s="137"/>
      <c r="AM164" s="516"/>
      <c r="AO164" s="172"/>
      <c r="AP164" s="137"/>
      <c r="AQ164" s="137"/>
      <c r="AR164" s="512"/>
      <c r="AS164" s="513"/>
      <c r="AU164" s="495"/>
      <c r="AV164" s="76"/>
      <c r="AW164" s="466"/>
      <c r="AX164" s="76"/>
      <c r="AY164" s="496"/>
      <c r="AZ164" s="495"/>
      <c r="BA164" s="76"/>
      <c r="BB164" s="76"/>
      <c r="BC164" s="76"/>
      <c r="BD164" s="496"/>
      <c r="BE164" s="495"/>
      <c r="BF164" s="76"/>
      <c r="BG164" s="76"/>
      <c r="BH164" s="76"/>
      <c r="BI164" s="496"/>
    </row>
    <row r="165" spans="1:6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5075</v>
      </c>
      <c r="I165" s="367">
        <v>3250</v>
      </c>
      <c r="J165" s="367">
        <v>0</v>
      </c>
      <c r="K165" s="138">
        <v>12800</v>
      </c>
      <c r="L165" s="138">
        <v>0</v>
      </c>
      <c r="M165" s="138">
        <v>0</v>
      </c>
      <c r="N165" s="138">
        <v>0</v>
      </c>
      <c r="O165" s="138">
        <v>5000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73">
        <f t="shared" si="5"/>
        <v>21050</v>
      </c>
      <c r="Z165" s="173">
        <f t="shared" si="6"/>
        <v>0</v>
      </c>
      <c r="AA165" s="140"/>
      <c r="AB165" s="220"/>
      <c r="AC165" s="220"/>
      <c r="AD165" s="220"/>
      <c r="AE165" s="140"/>
      <c r="AF165" s="172"/>
      <c r="AG165" s="137"/>
      <c r="AH165" s="146"/>
      <c r="AI165" s="137"/>
      <c r="AJ165" s="516"/>
      <c r="AK165" s="160">
        <v>132833</v>
      </c>
      <c r="AL165" s="137" t="s">
        <v>5074</v>
      </c>
      <c r="AM165" s="516">
        <v>44734</v>
      </c>
      <c r="AO165" s="172"/>
      <c r="AP165" s="137"/>
      <c r="AQ165" s="137"/>
      <c r="AR165" s="512"/>
      <c r="AS165" s="513"/>
      <c r="AU165" s="495"/>
      <c r="AV165" s="76"/>
      <c r="AW165" s="466"/>
      <c r="AX165" s="76"/>
      <c r="AY165" s="496"/>
      <c r="AZ165" s="495"/>
      <c r="BA165" s="76"/>
      <c r="BB165" s="76"/>
      <c r="BC165" s="76"/>
      <c r="BD165" s="496"/>
      <c r="BE165" s="495"/>
      <c r="BF165" s="76"/>
      <c r="BG165" s="76"/>
      <c r="BH165" s="76"/>
      <c r="BI165" s="496"/>
    </row>
    <row r="166" spans="1:61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367">
        <v>11700</v>
      </c>
      <c r="J166" s="367">
        <v>0</v>
      </c>
      <c r="K166" s="138">
        <v>16000</v>
      </c>
      <c r="L166" s="138">
        <v>0</v>
      </c>
      <c r="M166" s="138">
        <v>0</v>
      </c>
      <c r="N166" s="138">
        <v>0</v>
      </c>
      <c r="O166" s="138">
        <v>17000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73">
        <f t="shared" si="5"/>
        <v>44700</v>
      </c>
      <c r="Z166" s="173">
        <f t="shared" si="6"/>
        <v>0</v>
      </c>
      <c r="AA166" s="140"/>
      <c r="AB166" s="220"/>
      <c r="AC166" s="220"/>
      <c r="AD166" s="220"/>
      <c r="AE166" s="140"/>
      <c r="AF166" s="172"/>
      <c r="AG166" s="137"/>
      <c r="AH166" s="146"/>
      <c r="AI166" s="137"/>
      <c r="AJ166" s="516"/>
      <c r="AK166" s="160"/>
      <c r="AL166" s="137"/>
      <c r="AM166" s="516"/>
      <c r="AO166" s="172"/>
      <c r="AP166" s="137"/>
      <c r="AQ166" s="137"/>
      <c r="AR166" s="512"/>
      <c r="AS166" s="513"/>
      <c r="AU166" s="495"/>
      <c r="AV166" s="76"/>
      <c r="AW166" s="466"/>
      <c r="AX166" s="76"/>
      <c r="AY166" s="496"/>
      <c r="AZ166" s="495"/>
      <c r="BA166" s="76"/>
      <c r="BB166" s="76"/>
      <c r="BC166" s="76"/>
      <c r="BD166" s="496"/>
      <c r="BE166" s="495"/>
      <c r="BF166" s="76"/>
      <c r="BG166" s="76"/>
      <c r="BH166" s="76"/>
      <c r="BI166" s="496"/>
    </row>
    <row r="167" spans="1:6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367">
        <v>0</v>
      </c>
      <c r="J167" s="367">
        <v>0</v>
      </c>
      <c r="K167" s="138">
        <v>19200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73">
        <f t="shared" si="5"/>
        <v>19200</v>
      </c>
      <c r="Z167" s="173">
        <f t="shared" si="6"/>
        <v>0</v>
      </c>
      <c r="AA167" s="140"/>
      <c r="AB167" s="220"/>
      <c r="AC167" s="220"/>
      <c r="AD167" s="220"/>
      <c r="AE167" s="140"/>
      <c r="AF167" s="172"/>
      <c r="AG167" s="137"/>
      <c r="AH167" s="146"/>
      <c r="AI167" s="137"/>
      <c r="AJ167" s="516"/>
      <c r="AK167" s="160"/>
      <c r="AL167" s="137"/>
      <c r="AM167" s="516"/>
      <c r="AO167" s="172"/>
      <c r="AP167" s="137"/>
      <c r="AQ167" s="137"/>
      <c r="AR167" s="512"/>
      <c r="AS167" s="513"/>
      <c r="AU167" s="495"/>
      <c r="AV167" s="76"/>
      <c r="AW167" s="466"/>
      <c r="AX167" s="76"/>
      <c r="AY167" s="496"/>
      <c r="AZ167" s="495"/>
      <c r="BA167" s="76"/>
      <c r="BB167" s="76"/>
      <c r="BC167" s="76"/>
      <c r="BD167" s="496"/>
      <c r="BE167" s="495"/>
      <c r="BF167" s="76"/>
      <c r="BG167" s="76"/>
      <c r="BH167" s="76"/>
      <c r="BI167" s="496"/>
    </row>
    <row r="168" spans="1:61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367">
        <v>19825</v>
      </c>
      <c r="J168" s="367">
        <v>0</v>
      </c>
      <c r="K168" s="138">
        <v>0</v>
      </c>
      <c r="L168" s="138">
        <v>0</v>
      </c>
      <c r="M168" s="138">
        <v>30000</v>
      </c>
      <c r="N168" s="138">
        <v>0</v>
      </c>
      <c r="O168" s="138">
        <v>50000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73">
        <f t="shared" si="5"/>
        <v>99825</v>
      </c>
      <c r="Z168" s="173">
        <f t="shared" si="6"/>
        <v>0</v>
      </c>
      <c r="AA168" s="140"/>
      <c r="AB168" s="220"/>
      <c r="AC168" s="220"/>
      <c r="AD168" s="220"/>
      <c r="AE168" s="140"/>
      <c r="AF168" s="172"/>
      <c r="AG168" s="137"/>
      <c r="AH168" s="146"/>
      <c r="AI168" s="137"/>
      <c r="AJ168" s="516"/>
      <c r="AK168" s="160"/>
      <c r="AL168" s="137"/>
      <c r="AM168" s="516"/>
      <c r="AO168" s="172"/>
      <c r="AP168" s="137"/>
      <c r="AQ168" s="137"/>
      <c r="AR168" s="512"/>
      <c r="AS168" s="513"/>
      <c r="AU168" s="495"/>
      <c r="AV168" s="76"/>
      <c r="AW168" s="466"/>
      <c r="AX168" s="76"/>
      <c r="AY168" s="496"/>
      <c r="AZ168" s="495"/>
      <c r="BA168" s="76"/>
      <c r="BB168" s="76"/>
      <c r="BC168" s="76"/>
      <c r="BD168" s="496"/>
      <c r="BE168" s="495"/>
      <c r="BF168" s="76"/>
      <c r="BG168" s="76"/>
      <c r="BH168" s="76"/>
      <c r="BI168" s="496"/>
    </row>
    <row r="169" spans="1:61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367">
        <v>0</v>
      </c>
      <c r="J169" s="367">
        <v>0</v>
      </c>
      <c r="K169" s="138">
        <v>82400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73">
        <f t="shared" si="5"/>
        <v>82400</v>
      </c>
      <c r="Z169" s="173">
        <f t="shared" si="6"/>
        <v>0</v>
      </c>
      <c r="AA169" s="140"/>
      <c r="AB169" s="220"/>
      <c r="AC169" s="220"/>
      <c r="AD169" s="220"/>
      <c r="AE169" s="140"/>
      <c r="AF169" s="172"/>
      <c r="AG169" s="137"/>
      <c r="AH169" s="146"/>
      <c r="AI169" s="137"/>
      <c r="AJ169" s="516"/>
      <c r="AK169" s="160"/>
      <c r="AL169" s="137"/>
      <c r="AM169" s="516"/>
      <c r="AO169" s="172"/>
      <c r="AP169" s="137"/>
      <c r="AQ169" s="137"/>
      <c r="AR169" s="512"/>
      <c r="AS169" s="513"/>
      <c r="AU169" s="495"/>
      <c r="AV169" s="76"/>
      <c r="AW169" s="466"/>
      <c r="AX169" s="76"/>
      <c r="AY169" s="496"/>
      <c r="AZ169" s="495"/>
      <c r="BA169" s="76"/>
      <c r="BB169" s="76"/>
      <c r="BC169" s="76"/>
      <c r="BD169" s="496"/>
      <c r="BE169" s="495"/>
      <c r="BF169" s="76"/>
      <c r="BG169" s="76"/>
      <c r="BH169" s="76"/>
      <c r="BI169" s="496"/>
    </row>
    <row r="170" spans="1:61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3575</v>
      </c>
      <c r="I170" s="367">
        <v>0</v>
      </c>
      <c r="J170" s="367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73">
        <f t="shared" si="5"/>
        <v>0</v>
      </c>
      <c r="Z170" s="173">
        <f t="shared" si="6"/>
        <v>0</v>
      </c>
      <c r="AA170" s="140"/>
      <c r="AB170" s="220"/>
      <c r="AC170" s="220"/>
      <c r="AD170" s="220"/>
      <c r="AE170" s="140"/>
      <c r="AF170" s="172"/>
      <c r="AG170" s="137"/>
      <c r="AH170" s="146"/>
      <c r="AI170" s="137"/>
      <c r="AJ170" s="516"/>
      <c r="AK170" s="160"/>
      <c r="AL170" s="137"/>
      <c r="AM170" s="516"/>
      <c r="AO170" s="172"/>
      <c r="AP170" s="137"/>
      <c r="AQ170" s="137"/>
      <c r="AR170" s="512"/>
      <c r="AS170" s="513"/>
      <c r="AU170" s="495"/>
      <c r="AV170" s="76"/>
      <c r="AW170" s="466"/>
      <c r="AX170" s="76"/>
      <c r="AY170" s="496"/>
      <c r="AZ170" s="495"/>
      <c r="BA170" s="76"/>
      <c r="BB170" s="76"/>
      <c r="BC170" s="76"/>
      <c r="BD170" s="496"/>
      <c r="BE170" s="495"/>
      <c r="BF170" s="76"/>
      <c r="BG170" s="76"/>
      <c r="BH170" s="76"/>
      <c r="BI170" s="496"/>
    </row>
    <row r="171" spans="1:6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367">
        <v>201500</v>
      </c>
      <c r="J171" s="367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312000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73">
        <f t="shared" si="5"/>
        <v>513500</v>
      </c>
      <c r="Z171" s="173">
        <f t="shared" si="6"/>
        <v>0</v>
      </c>
      <c r="AA171" s="140"/>
      <c r="AB171" s="220"/>
      <c r="AC171" s="220"/>
      <c r="AD171" s="220"/>
      <c r="AE171" s="140"/>
      <c r="AF171" s="172"/>
      <c r="AG171" s="137"/>
      <c r="AH171" s="146"/>
      <c r="AI171" s="137"/>
      <c r="AJ171" s="516"/>
      <c r="AK171" s="160"/>
      <c r="AL171" s="137"/>
      <c r="AM171" s="516"/>
      <c r="AO171" s="172"/>
      <c r="AP171" s="137"/>
      <c r="AQ171" s="137"/>
      <c r="AR171" s="512"/>
      <c r="AS171" s="513"/>
      <c r="AU171" s="495"/>
      <c r="AV171" s="76"/>
      <c r="AW171" s="466"/>
      <c r="AX171" s="76"/>
      <c r="AY171" s="496"/>
      <c r="AZ171" s="495"/>
      <c r="BA171" s="76"/>
      <c r="BB171" s="76"/>
      <c r="BC171" s="76"/>
      <c r="BD171" s="496"/>
      <c r="BE171" s="495"/>
      <c r="BF171" s="76"/>
      <c r="BG171" s="76"/>
      <c r="BH171" s="76"/>
      <c r="BI171" s="496"/>
    </row>
    <row r="172" spans="1:61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367">
        <v>0</v>
      </c>
      <c r="J172" s="367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73">
        <f t="shared" si="5"/>
        <v>0</v>
      </c>
      <c r="Z172" s="173">
        <f t="shared" si="6"/>
        <v>0</v>
      </c>
      <c r="AA172" s="140"/>
      <c r="AB172" s="220"/>
      <c r="AC172" s="220"/>
      <c r="AD172" s="220"/>
      <c r="AE172" s="140"/>
      <c r="AF172" s="172"/>
      <c r="AG172" s="137"/>
      <c r="AH172" s="146"/>
      <c r="AI172" s="137"/>
      <c r="AJ172" s="516"/>
      <c r="AK172" s="160"/>
      <c r="AL172" s="137"/>
      <c r="AM172" s="516"/>
      <c r="AO172" s="172"/>
      <c r="AP172" s="137"/>
      <c r="AQ172" s="137"/>
      <c r="AR172" s="512"/>
      <c r="AS172" s="513"/>
      <c r="AU172" s="495"/>
      <c r="AV172" s="76"/>
      <c r="AW172" s="466"/>
      <c r="AX172" s="76"/>
      <c r="AY172" s="496"/>
      <c r="AZ172" s="495"/>
      <c r="BA172" s="76"/>
      <c r="BB172" s="76"/>
      <c r="BC172" s="76"/>
      <c r="BD172" s="496"/>
      <c r="BE172" s="495"/>
      <c r="BF172" s="76"/>
      <c r="BG172" s="76"/>
      <c r="BH172" s="76"/>
      <c r="BI172" s="496"/>
    </row>
    <row r="173" spans="1:61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367">
        <v>98475</v>
      </c>
      <c r="J173" s="367">
        <v>0</v>
      </c>
      <c r="K173" s="138">
        <v>64000</v>
      </c>
      <c r="L173" s="138">
        <v>0</v>
      </c>
      <c r="M173" s="138">
        <v>0</v>
      </c>
      <c r="N173" s="138">
        <v>0</v>
      </c>
      <c r="O173" s="138">
        <v>316000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73">
        <f t="shared" si="5"/>
        <v>478475</v>
      </c>
      <c r="Z173" s="173">
        <f t="shared" si="6"/>
        <v>0</v>
      </c>
      <c r="AA173" s="140"/>
      <c r="AB173" s="220"/>
      <c r="AC173" s="220"/>
      <c r="AD173" s="220"/>
      <c r="AE173" s="140"/>
      <c r="AF173" s="172"/>
      <c r="AG173" s="137"/>
      <c r="AH173" s="146"/>
      <c r="AI173" s="137"/>
      <c r="AJ173" s="516"/>
      <c r="AK173" s="160"/>
      <c r="AL173" s="137"/>
      <c r="AM173" s="516"/>
      <c r="AO173" s="172"/>
      <c r="AP173" s="137"/>
      <c r="AQ173" s="137"/>
      <c r="AR173" s="512"/>
      <c r="AS173" s="513"/>
      <c r="AU173" s="495"/>
      <c r="AV173" s="76"/>
      <c r="AW173" s="466"/>
      <c r="AX173" s="76"/>
      <c r="AY173" s="496"/>
      <c r="AZ173" s="495"/>
      <c r="BA173" s="76"/>
      <c r="BB173" s="76"/>
      <c r="BC173" s="76"/>
      <c r="BD173" s="496"/>
      <c r="BE173" s="495"/>
      <c r="BF173" s="76"/>
      <c r="BG173" s="76"/>
      <c r="BH173" s="76"/>
      <c r="BI173" s="496"/>
    </row>
    <row r="174" spans="1:61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367">
        <v>19500</v>
      </c>
      <c r="J174" s="367">
        <v>0</v>
      </c>
      <c r="K174" s="138">
        <v>24000</v>
      </c>
      <c r="L174" s="138">
        <v>0</v>
      </c>
      <c r="M174" s="138">
        <v>61000</v>
      </c>
      <c r="N174" s="138">
        <v>0</v>
      </c>
      <c r="O174" s="138">
        <v>43000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73">
        <f t="shared" si="5"/>
        <v>147500</v>
      </c>
      <c r="Z174" s="173">
        <f t="shared" si="6"/>
        <v>0</v>
      </c>
      <c r="AA174" s="140"/>
      <c r="AB174" s="220"/>
      <c r="AC174" s="220"/>
      <c r="AD174" s="220"/>
      <c r="AE174" s="140"/>
      <c r="AF174" s="172"/>
      <c r="AG174" s="137"/>
      <c r="AH174" s="146"/>
      <c r="AI174" s="137"/>
      <c r="AJ174" s="516"/>
      <c r="AK174" s="160"/>
      <c r="AL174" s="137"/>
      <c r="AM174" s="516"/>
      <c r="AO174" s="172"/>
      <c r="AP174" s="137"/>
      <c r="AQ174" s="137"/>
      <c r="AR174" s="512"/>
      <c r="AS174" s="513"/>
      <c r="AU174" s="495"/>
      <c r="AV174" s="76"/>
      <c r="AW174" s="466"/>
      <c r="AX174" s="76"/>
      <c r="AY174" s="496"/>
      <c r="AZ174" s="495"/>
      <c r="BA174" s="76"/>
      <c r="BB174" s="76"/>
      <c r="BC174" s="76"/>
      <c r="BD174" s="496"/>
      <c r="BE174" s="495"/>
      <c r="BF174" s="76"/>
      <c r="BG174" s="76"/>
      <c r="BH174" s="76"/>
      <c r="BI174" s="496"/>
    </row>
    <row r="175" spans="1:6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367">
        <v>0</v>
      </c>
      <c r="J175" s="367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73">
        <f t="shared" si="5"/>
        <v>0</v>
      </c>
      <c r="Z175" s="173">
        <f t="shared" si="6"/>
        <v>0</v>
      </c>
      <c r="AA175" s="140"/>
      <c r="AB175" s="220"/>
      <c r="AC175" s="220"/>
      <c r="AD175" s="220"/>
      <c r="AE175" s="140"/>
      <c r="AF175" s="172"/>
      <c r="AG175" s="137"/>
      <c r="AH175" s="146"/>
      <c r="AI175" s="137"/>
      <c r="AJ175" s="516"/>
      <c r="AK175" s="160"/>
      <c r="AL175" s="137"/>
      <c r="AM175" s="516"/>
      <c r="AO175" s="172"/>
      <c r="AP175" s="137"/>
      <c r="AQ175" s="137"/>
      <c r="AR175" s="512"/>
      <c r="AS175" s="513"/>
      <c r="AU175" s="495"/>
      <c r="AV175" s="76"/>
      <c r="AW175" s="466"/>
      <c r="AX175" s="76"/>
      <c r="AY175" s="496"/>
      <c r="AZ175" s="495"/>
      <c r="BA175" s="76"/>
      <c r="BB175" s="76"/>
      <c r="BC175" s="76"/>
      <c r="BD175" s="496"/>
      <c r="BE175" s="495"/>
      <c r="BF175" s="76"/>
      <c r="BG175" s="76"/>
      <c r="BH175" s="76"/>
      <c r="BI175" s="496"/>
    </row>
    <row r="176" spans="1:61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367">
        <v>0</v>
      </c>
      <c r="J176" s="367">
        <v>0</v>
      </c>
      <c r="K176" s="138">
        <v>48000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73">
        <f t="shared" si="5"/>
        <v>48000</v>
      </c>
      <c r="Z176" s="173">
        <f t="shared" si="6"/>
        <v>0</v>
      </c>
      <c r="AA176" s="140"/>
      <c r="AB176" s="220"/>
      <c r="AC176" s="220"/>
      <c r="AD176" s="220"/>
      <c r="AE176" s="140"/>
      <c r="AF176" s="172"/>
      <c r="AG176" s="137"/>
      <c r="AH176" s="146"/>
      <c r="AI176" s="137"/>
      <c r="AJ176" s="516"/>
      <c r="AK176" s="160"/>
      <c r="AL176" s="137"/>
      <c r="AM176" s="516"/>
      <c r="AO176" s="172"/>
      <c r="AP176" s="137"/>
      <c r="AQ176" s="137"/>
      <c r="AR176" s="512"/>
      <c r="AS176" s="513"/>
      <c r="AU176" s="495"/>
      <c r="AV176" s="76"/>
      <c r="AW176" s="466"/>
      <c r="AX176" s="76"/>
      <c r="AY176" s="496"/>
      <c r="AZ176" s="495"/>
      <c r="BA176" s="76"/>
      <c r="BB176" s="76"/>
      <c r="BC176" s="76"/>
      <c r="BD176" s="496"/>
      <c r="BE176" s="495"/>
      <c r="BF176" s="76"/>
      <c r="BG176" s="76"/>
      <c r="BH176" s="76"/>
      <c r="BI176" s="496"/>
    </row>
    <row r="177" spans="1:6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367">
        <v>0</v>
      </c>
      <c r="J177" s="367">
        <v>0</v>
      </c>
      <c r="K177" s="138">
        <v>64000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73">
        <f t="shared" si="5"/>
        <v>64000</v>
      </c>
      <c r="Z177" s="173">
        <f t="shared" si="6"/>
        <v>0</v>
      </c>
      <c r="AA177" s="140"/>
      <c r="AB177" s="220"/>
      <c r="AC177" s="220"/>
      <c r="AD177" s="220"/>
      <c r="AE177" s="140"/>
      <c r="AF177" s="172"/>
      <c r="AG177" s="137"/>
      <c r="AH177" s="146"/>
      <c r="AI177" s="137"/>
      <c r="AJ177" s="516"/>
      <c r="AK177" s="160"/>
      <c r="AL177" s="137"/>
      <c r="AM177" s="516"/>
      <c r="AO177" s="172"/>
      <c r="AP177" s="137"/>
      <c r="AQ177" s="137"/>
      <c r="AR177" s="512"/>
      <c r="AS177" s="513"/>
      <c r="AU177" s="495"/>
      <c r="AV177" s="76"/>
      <c r="AW177" s="466"/>
      <c r="AX177" s="76"/>
      <c r="AY177" s="496"/>
      <c r="AZ177" s="495"/>
      <c r="BA177" s="76"/>
      <c r="BB177" s="76"/>
      <c r="BC177" s="76"/>
      <c r="BD177" s="496"/>
      <c r="BE177" s="495"/>
      <c r="BF177" s="76"/>
      <c r="BG177" s="76"/>
      <c r="BH177" s="76"/>
      <c r="BI177" s="496"/>
    </row>
    <row r="178" spans="1:61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367">
        <v>0</v>
      </c>
      <c r="J178" s="367">
        <v>0</v>
      </c>
      <c r="K178" s="138">
        <v>48000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73">
        <f t="shared" si="5"/>
        <v>48000</v>
      </c>
      <c r="Z178" s="173">
        <f t="shared" si="6"/>
        <v>0</v>
      </c>
      <c r="AA178" s="140"/>
      <c r="AB178" s="220"/>
      <c r="AC178" s="220"/>
      <c r="AD178" s="220"/>
      <c r="AE178" s="140"/>
      <c r="AF178" s="172"/>
      <c r="AG178" s="137"/>
      <c r="AH178" s="146"/>
      <c r="AI178" s="137"/>
      <c r="AJ178" s="516"/>
      <c r="AK178" s="160"/>
      <c r="AL178" s="137"/>
      <c r="AM178" s="516"/>
      <c r="AO178" s="172"/>
      <c r="AP178" s="137"/>
      <c r="AQ178" s="137"/>
      <c r="AR178" s="512"/>
      <c r="AS178" s="513"/>
      <c r="AU178" s="495"/>
      <c r="AV178" s="76"/>
      <c r="AW178" s="466"/>
      <c r="AX178" s="76"/>
      <c r="AY178" s="496"/>
      <c r="AZ178" s="495"/>
      <c r="BA178" s="76"/>
      <c r="BB178" s="76"/>
      <c r="BC178" s="76"/>
      <c r="BD178" s="496"/>
      <c r="BE178" s="495"/>
      <c r="BF178" s="76"/>
      <c r="BG178" s="76"/>
      <c r="BH178" s="76"/>
      <c r="BI178" s="496"/>
    </row>
    <row r="179" spans="1:61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367">
        <v>0</v>
      </c>
      <c r="J179" s="367">
        <v>0</v>
      </c>
      <c r="K179" s="138">
        <v>64000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73">
        <f t="shared" si="5"/>
        <v>64000</v>
      </c>
      <c r="Z179" s="173">
        <f t="shared" si="6"/>
        <v>0</v>
      </c>
      <c r="AA179" s="140"/>
      <c r="AB179" s="220"/>
      <c r="AC179" s="220"/>
      <c r="AD179" s="220"/>
      <c r="AE179" s="140"/>
      <c r="AF179" s="172"/>
      <c r="AG179" s="137"/>
      <c r="AH179" s="146"/>
      <c r="AI179" s="137"/>
      <c r="AJ179" s="516"/>
      <c r="AK179" s="160"/>
      <c r="AL179" s="137"/>
      <c r="AM179" s="516"/>
      <c r="AO179" s="172"/>
      <c r="AP179" s="137"/>
      <c r="AQ179" s="137"/>
      <c r="AR179" s="512"/>
      <c r="AS179" s="513"/>
      <c r="AU179" s="495"/>
      <c r="AV179" s="76"/>
      <c r="AW179" s="466"/>
      <c r="AX179" s="76"/>
      <c r="AY179" s="496"/>
      <c r="AZ179" s="495"/>
      <c r="BA179" s="76"/>
      <c r="BB179" s="76"/>
      <c r="BC179" s="76"/>
      <c r="BD179" s="496"/>
      <c r="BE179" s="495"/>
      <c r="BF179" s="76"/>
      <c r="BG179" s="76"/>
      <c r="BH179" s="76"/>
      <c r="BI179" s="496"/>
    </row>
    <row r="180" spans="1:61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367">
        <v>0</v>
      </c>
      <c r="J180" s="367">
        <v>0</v>
      </c>
      <c r="K180" s="138">
        <v>60000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73">
        <f t="shared" si="5"/>
        <v>60000</v>
      </c>
      <c r="Z180" s="173">
        <f t="shared" si="6"/>
        <v>0</v>
      </c>
      <c r="AA180" s="140"/>
      <c r="AB180" s="220"/>
      <c r="AC180" s="220"/>
      <c r="AD180" s="220"/>
      <c r="AE180" s="140"/>
      <c r="AF180" s="172"/>
      <c r="AG180" s="137"/>
      <c r="AH180" s="146"/>
      <c r="AI180" s="137"/>
      <c r="AJ180" s="516"/>
      <c r="AK180" s="160"/>
      <c r="AL180" s="137"/>
      <c r="AM180" s="516"/>
      <c r="AO180" s="172"/>
      <c r="AP180" s="137"/>
      <c r="AQ180" s="137"/>
      <c r="AR180" s="512"/>
      <c r="AS180" s="513"/>
      <c r="AU180" s="495"/>
      <c r="AV180" s="76"/>
      <c r="AW180" s="466"/>
      <c r="AX180" s="76"/>
      <c r="AY180" s="496"/>
      <c r="AZ180" s="495"/>
      <c r="BA180" s="76"/>
      <c r="BB180" s="76"/>
      <c r="BC180" s="76"/>
      <c r="BD180" s="496"/>
      <c r="BE180" s="495"/>
      <c r="BF180" s="76"/>
      <c r="BG180" s="76"/>
      <c r="BH180" s="76"/>
      <c r="BI180" s="496"/>
    </row>
    <row r="181" spans="1:61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367">
        <v>0</v>
      </c>
      <c r="J181" s="367">
        <v>0</v>
      </c>
      <c r="K181" s="138">
        <v>64000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73">
        <f t="shared" si="5"/>
        <v>64000</v>
      </c>
      <c r="Z181" s="173">
        <f t="shared" si="6"/>
        <v>0</v>
      </c>
      <c r="AA181" s="140"/>
      <c r="AB181" s="220"/>
      <c r="AC181" s="220"/>
      <c r="AD181" s="220"/>
      <c r="AE181" s="140"/>
      <c r="AF181" s="172"/>
      <c r="AG181" s="137"/>
      <c r="AH181" s="146"/>
      <c r="AI181" s="137"/>
      <c r="AJ181" s="516"/>
      <c r="AK181" s="160"/>
      <c r="AL181" s="137"/>
      <c r="AM181" s="516"/>
      <c r="AO181" s="172"/>
      <c r="AP181" s="137"/>
      <c r="AQ181" s="137"/>
      <c r="AR181" s="512"/>
      <c r="AS181" s="513"/>
      <c r="AU181" s="495"/>
      <c r="AV181" s="76"/>
      <c r="AW181" s="466"/>
      <c r="AX181" s="76"/>
      <c r="AY181" s="496"/>
      <c r="AZ181" s="495"/>
      <c r="BA181" s="76"/>
      <c r="BB181" s="76"/>
      <c r="BC181" s="76"/>
      <c r="BD181" s="496"/>
      <c r="BE181" s="495"/>
      <c r="BF181" s="76"/>
      <c r="BG181" s="76"/>
      <c r="BH181" s="76"/>
      <c r="BI181" s="496"/>
    </row>
    <row r="182" spans="1:61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367">
        <v>0</v>
      </c>
      <c r="J182" s="367">
        <v>0</v>
      </c>
      <c r="K182" s="138">
        <v>48000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73">
        <f t="shared" si="5"/>
        <v>48000</v>
      </c>
      <c r="Z182" s="173">
        <f t="shared" si="6"/>
        <v>0</v>
      </c>
      <c r="AA182" s="140"/>
      <c r="AB182" s="220"/>
      <c r="AC182" s="220"/>
      <c r="AD182" s="220"/>
      <c r="AE182" s="140"/>
      <c r="AF182" s="172"/>
      <c r="AG182" s="137"/>
      <c r="AH182" s="146"/>
      <c r="AI182" s="137"/>
      <c r="AJ182" s="516"/>
      <c r="AK182" s="160"/>
      <c r="AL182" s="137"/>
      <c r="AM182" s="516"/>
      <c r="AO182" s="172"/>
      <c r="AP182" s="137"/>
      <c r="AQ182" s="137"/>
      <c r="AR182" s="512"/>
      <c r="AS182" s="513"/>
      <c r="AU182" s="495"/>
      <c r="AV182" s="76"/>
      <c r="AW182" s="466"/>
      <c r="AX182" s="76"/>
      <c r="AY182" s="496"/>
      <c r="AZ182" s="495"/>
      <c r="BA182" s="76"/>
      <c r="BB182" s="76"/>
      <c r="BC182" s="76"/>
      <c r="BD182" s="496"/>
      <c r="BE182" s="495"/>
      <c r="BF182" s="76"/>
      <c r="BG182" s="76"/>
      <c r="BH182" s="76"/>
      <c r="BI182" s="496"/>
    </row>
    <row r="183" spans="1:61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367">
        <v>0</v>
      </c>
      <c r="J183" s="367">
        <v>0</v>
      </c>
      <c r="K183" s="138">
        <v>84800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73">
        <f t="shared" si="5"/>
        <v>84800</v>
      </c>
      <c r="Z183" s="173">
        <f t="shared" si="6"/>
        <v>0</v>
      </c>
      <c r="AA183" s="140"/>
      <c r="AB183" s="220"/>
      <c r="AC183" s="220"/>
      <c r="AD183" s="220"/>
      <c r="AE183" s="140"/>
      <c r="AF183" s="172"/>
      <c r="AG183" s="137"/>
      <c r="AH183" s="146"/>
      <c r="AI183" s="137"/>
      <c r="AJ183" s="516"/>
      <c r="AK183" s="160">
        <v>2670.01</v>
      </c>
      <c r="AL183" s="137" t="s">
        <v>4854</v>
      </c>
      <c r="AM183" s="516">
        <v>44595</v>
      </c>
      <c r="AO183" s="172"/>
      <c r="AP183" s="137"/>
      <c r="AQ183" s="137"/>
      <c r="AR183" s="512"/>
      <c r="AS183" s="513"/>
      <c r="AU183" s="495"/>
      <c r="AV183" s="76"/>
      <c r="AW183" s="466"/>
      <c r="AX183" s="76"/>
      <c r="AY183" s="496"/>
      <c r="AZ183" s="495"/>
      <c r="BA183" s="76"/>
      <c r="BB183" s="76"/>
      <c r="BC183" s="76"/>
      <c r="BD183" s="496"/>
      <c r="BE183" s="495"/>
      <c r="BF183" s="76"/>
      <c r="BG183" s="76"/>
      <c r="BH183" s="76"/>
      <c r="BI183" s="496"/>
    </row>
    <row r="184" spans="1:61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367">
        <v>0</v>
      </c>
      <c r="J184" s="367">
        <v>0</v>
      </c>
      <c r="K184" s="138">
        <v>85600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73">
        <f t="shared" si="5"/>
        <v>85600</v>
      </c>
      <c r="Z184" s="173">
        <f t="shared" si="6"/>
        <v>0</v>
      </c>
      <c r="AA184" s="140"/>
      <c r="AB184" s="220"/>
      <c r="AC184" s="220"/>
      <c r="AD184" s="220"/>
      <c r="AE184" s="140"/>
      <c r="AF184" s="172"/>
      <c r="AG184" s="137"/>
      <c r="AH184" s="146"/>
      <c r="AI184" s="137"/>
      <c r="AJ184" s="516"/>
      <c r="AK184" s="160"/>
      <c r="AL184" s="137"/>
      <c r="AM184" s="516"/>
      <c r="AO184" s="172"/>
      <c r="AP184" s="137"/>
      <c r="AQ184" s="137"/>
      <c r="AR184" s="512"/>
      <c r="AS184" s="513"/>
      <c r="AU184" s="495"/>
      <c r="AV184" s="76"/>
      <c r="AW184" s="466"/>
      <c r="AX184" s="76"/>
      <c r="AY184" s="496"/>
      <c r="AZ184" s="495"/>
      <c r="BA184" s="76"/>
      <c r="BB184" s="76"/>
      <c r="BC184" s="76"/>
      <c r="BD184" s="496"/>
      <c r="BE184" s="495"/>
      <c r="BF184" s="76"/>
      <c r="BG184" s="76"/>
      <c r="BH184" s="76"/>
      <c r="BI184" s="496"/>
    </row>
    <row r="185" spans="1:61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367">
        <v>0</v>
      </c>
      <c r="J185" s="367">
        <v>0</v>
      </c>
      <c r="K185" s="138">
        <v>92000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73">
        <f t="shared" si="5"/>
        <v>92000</v>
      </c>
      <c r="Z185" s="173">
        <f t="shared" si="6"/>
        <v>0</v>
      </c>
      <c r="AA185" s="140"/>
      <c r="AB185" s="220"/>
      <c r="AC185" s="220"/>
      <c r="AD185" s="220"/>
      <c r="AE185" s="140"/>
      <c r="AF185" s="172"/>
      <c r="AG185" s="137"/>
      <c r="AH185" s="146"/>
      <c r="AI185" s="137"/>
      <c r="AJ185" s="516"/>
      <c r="AK185" s="160">
        <v>2079</v>
      </c>
      <c r="AL185" s="137" t="s">
        <v>5143</v>
      </c>
      <c r="AM185" s="516">
        <v>44655</v>
      </c>
      <c r="AO185" s="172"/>
      <c r="AP185" s="137"/>
      <c r="AQ185" s="137"/>
      <c r="AR185" s="512"/>
      <c r="AS185" s="513"/>
      <c r="AU185" s="495"/>
      <c r="AV185" s="76"/>
      <c r="AW185" s="466"/>
      <c r="AX185" s="76"/>
      <c r="AY185" s="496"/>
      <c r="AZ185" s="495"/>
      <c r="BA185" s="76"/>
      <c r="BB185" s="76"/>
      <c r="BC185" s="76"/>
      <c r="BD185" s="496"/>
      <c r="BE185" s="495"/>
      <c r="BF185" s="76"/>
      <c r="BG185" s="76"/>
      <c r="BH185" s="76"/>
      <c r="BI185" s="496"/>
    </row>
    <row r="186" spans="1:61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367">
        <v>0</v>
      </c>
      <c r="J186" s="367">
        <v>0</v>
      </c>
      <c r="K186" s="138">
        <v>64000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73">
        <f t="shared" si="5"/>
        <v>64000</v>
      </c>
      <c r="Z186" s="173">
        <f t="shared" si="6"/>
        <v>0</v>
      </c>
      <c r="AA186" s="140"/>
      <c r="AB186" s="220"/>
      <c r="AC186" s="220"/>
      <c r="AD186" s="220"/>
      <c r="AE186" s="140"/>
      <c r="AF186" s="172"/>
      <c r="AG186" s="137"/>
      <c r="AH186" s="146"/>
      <c r="AI186" s="137"/>
      <c r="AJ186" s="516"/>
      <c r="AK186" s="160"/>
      <c r="AL186" s="137"/>
      <c r="AM186" s="516"/>
      <c r="AO186" s="172"/>
      <c r="AP186" s="137"/>
      <c r="AQ186" s="137"/>
      <c r="AR186" s="512"/>
      <c r="AS186" s="513"/>
      <c r="AU186" s="495"/>
      <c r="AV186" s="76"/>
      <c r="AW186" s="466"/>
      <c r="AX186" s="76"/>
      <c r="AY186" s="496"/>
      <c r="AZ186" s="495"/>
      <c r="BA186" s="76"/>
      <c r="BB186" s="76"/>
      <c r="BC186" s="76"/>
      <c r="BD186" s="496"/>
      <c r="BE186" s="495"/>
      <c r="BF186" s="76"/>
      <c r="BG186" s="76"/>
      <c r="BH186" s="76"/>
      <c r="BI186" s="496"/>
    </row>
    <row r="187" spans="1:61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367">
        <v>0</v>
      </c>
      <c r="J187" s="367">
        <v>0</v>
      </c>
      <c r="K187" s="138">
        <v>80000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73">
        <f t="shared" si="5"/>
        <v>80000</v>
      </c>
      <c r="Z187" s="173">
        <f t="shared" si="6"/>
        <v>0</v>
      </c>
      <c r="AA187" s="140"/>
      <c r="AB187" s="220"/>
      <c r="AC187" s="220"/>
      <c r="AD187" s="220"/>
      <c r="AE187" s="140"/>
      <c r="AF187" s="172"/>
      <c r="AG187" s="137"/>
      <c r="AH187" s="146"/>
      <c r="AI187" s="137"/>
      <c r="AJ187" s="516"/>
      <c r="AK187" s="160">
        <v>34800</v>
      </c>
      <c r="AL187" s="137" t="s">
        <v>5422</v>
      </c>
      <c r="AM187" s="516">
        <v>44741</v>
      </c>
      <c r="AO187" s="172"/>
      <c r="AP187" s="137"/>
      <c r="AQ187" s="137"/>
      <c r="AR187" s="512"/>
      <c r="AS187" s="513"/>
      <c r="AU187" s="495"/>
      <c r="AV187" s="76"/>
      <c r="AW187" s="466"/>
      <c r="AX187" s="76"/>
      <c r="AY187" s="496"/>
      <c r="AZ187" s="495"/>
      <c r="BA187" s="76"/>
      <c r="BB187" s="76"/>
      <c r="BC187" s="76"/>
      <c r="BD187" s="496"/>
      <c r="BE187" s="495"/>
      <c r="BF187" s="76"/>
      <c r="BG187" s="76"/>
      <c r="BH187" s="76"/>
      <c r="BI187" s="496"/>
    </row>
    <row r="188" spans="1:6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367">
        <v>0</v>
      </c>
      <c r="J188" s="367">
        <v>0</v>
      </c>
      <c r="K188" s="138">
        <v>48000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73">
        <f t="shared" si="5"/>
        <v>48000</v>
      </c>
      <c r="Z188" s="173">
        <f t="shared" si="6"/>
        <v>0</v>
      </c>
      <c r="AA188" s="140"/>
      <c r="AB188" s="220"/>
      <c r="AC188" s="220"/>
      <c r="AD188" s="220"/>
      <c r="AE188" s="140"/>
      <c r="AF188" s="172"/>
      <c r="AG188" s="137"/>
      <c r="AH188" s="146"/>
      <c r="AI188" s="137"/>
      <c r="AJ188" s="516"/>
      <c r="AK188" s="160"/>
      <c r="AL188" s="137"/>
      <c r="AM188" s="516"/>
      <c r="AO188" s="172"/>
      <c r="AP188" s="137"/>
      <c r="AQ188" s="137"/>
      <c r="AR188" s="512"/>
      <c r="AS188" s="513"/>
      <c r="AU188" s="495"/>
      <c r="AV188" s="76"/>
      <c r="AW188" s="466"/>
      <c r="AX188" s="76"/>
      <c r="AY188" s="496"/>
      <c r="AZ188" s="495"/>
      <c r="BA188" s="76"/>
      <c r="BB188" s="76"/>
      <c r="BC188" s="76"/>
      <c r="BD188" s="496"/>
      <c r="BE188" s="495"/>
      <c r="BF188" s="76"/>
      <c r="BG188" s="76"/>
      <c r="BH188" s="76"/>
      <c r="BI188" s="496"/>
    </row>
    <row r="189" spans="1:61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367">
        <v>0</v>
      </c>
      <c r="J189" s="367">
        <v>0</v>
      </c>
      <c r="K189" s="138">
        <v>48000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73">
        <f t="shared" si="5"/>
        <v>48000</v>
      </c>
      <c r="Z189" s="173">
        <f t="shared" si="6"/>
        <v>0</v>
      </c>
      <c r="AA189" s="140"/>
      <c r="AB189" s="220"/>
      <c r="AC189" s="220"/>
      <c r="AD189" s="220"/>
      <c r="AE189" s="140"/>
      <c r="AF189" s="172"/>
      <c r="AG189" s="137"/>
      <c r="AH189" s="146"/>
      <c r="AI189" s="137"/>
      <c r="AJ189" s="516"/>
      <c r="AK189" s="160"/>
      <c r="AL189" s="137"/>
      <c r="AM189" s="516"/>
      <c r="AO189" s="172"/>
      <c r="AP189" s="137"/>
      <c r="AQ189" s="137"/>
      <c r="AR189" s="512"/>
      <c r="AS189" s="513"/>
      <c r="AU189" s="495"/>
      <c r="AV189" s="76"/>
      <c r="AW189" s="466"/>
      <c r="AX189" s="76"/>
      <c r="AY189" s="496"/>
      <c r="AZ189" s="495"/>
      <c r="BA189" s="76"/>
      <c r="BB189" s="76"/>
      <c r="BC189" s="76"/>
      <c r="BD189" s="496"/>
      <c r="BE189" s="495"/>
      <c r="BF189" s="76"/>
      <c r="BG189" s="76"/>
      <c r="BH189" s="76"/>
      <c r="BI189" s="496"/>
    </row>
    <row r="190" spans="1:61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367">
        <v>0</v>
      </c>
      <c r="J190" s="367">
        <v>0</v>
      </c>
      <c r="K190" s="138">
        <v>112000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73">
        <f t="shared" si="5"/>
        <v>112000</v>
      </c>
      <c r="Z190" s="173">
        <f t="shared" si="6"/>
        <v>0</v>
      </c>
      <c r="AA190" s="140"/>
      <c r="AB190" s="220"/>
      <c r="AC190" s="220"/>
      <c r="AD190" s="220"/>
      <c r="AE190" s="140"/>
      <c r="AF190" s="172"/>
      <c r="AG190" s="137"/>
      <c r="AH190" s="146"/>
      <c r="AI190" s="137"/>
      <c r="AJ190" s="516"/>
      <c r="AK190" s="160"/>
      <c r="AL190" s="137"/>
      <c r="AM190" s="516"/>
      <c r="AO190" s="172"/>
      <c r="AP190" s="137"/>
      <c r="AQ190" s="137"/>
      <c r="AR190" s="512"/>
      <c r="AS190" s="513"/>
      <c r="AU190" s="495"/>
      <c r="AV190" s="76"/>
      <c r="AW190" s="466"/>
      <c r="AX190" s="76"/>
      <c r="AY190" s="496"/>
      <c r="AZ190" s="495"/>
      <c r="BA190" s="76"/>
      <c r="BB190" s="76"/>
      <c r="BC190" s="76"/>
      <c r="BD190" s="496"/>
      <c r="BE190" s="495"/>
      <c r="BF190" s="76"/>
      <c r="BG190" s="76"/>
      <c r="BH190" s="76"/>
      <c r="BI190" s="496"/>
    </row>
    <row r="191" spans="1:61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367">
        <v>0</v>
      </c>
      <c r="J191" s="367">
        <v>0</v>
      </c>
      <c r="K191" s="138">
        <v>68000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73">
        <f t="shared" si="5"/>
        <v>68000</v>
      </c>
      <c r="Z191" s="173">
        <f t="shared" si="6"/>
        <v>0</v>
      </c>
      <c r="AA191" s="140"/>
      <c r="AB191" s="220"/>
      <c r="AC191" s="220"/>
      <c r="AD191" s="220"/>
      <c r="AE191" s="140"/>
      <c r="AF191" s="172"/>
      <c r="AG191" s="137"/>
      <c r="AH191" s="146"/>
      <c r="AI191" s="137"/>
      <c r="AJ191" s="516"/>
      <c r="AK191" s="160"/>
      <c r="AL191" s="137"/>
      <c r="AM191" s="516"/>
      <c r="AO191" s="172"/>
      <c r="AP191" s="137"/>
      <c r="AQ191" s="137"/>
      <c r="AR191" s="512"/>
      <c r="AS191" s="513"/>
      <c r="AU191" s="495"/>
      <c r="AV191" s="76"/>
      <c r="AW191" s="466"/>
      <c r="AX191" s="76"/>
      <c r="AY191" s="496"/>
      <c r="AZ191" s="495"/>
      <c r="BA191" s="76"/>
      <c r="BB191" s="76"/>
      <c r="BC191" s="76"/>
      <c r="BD191" s="496"/>
      <c r="BE191" s="495"/>
      <c r="BF191" s="76"/>
      <c r="BG191" s="76"/>
      <c r="BH191" s="76"/>
      <c r="BI191" s="496"/>
    </row>
    <row r="192" spans="1:61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3654</v>
      </c>
      <c r="I192" s="367">
        <v>0</v>
      </c>
      <c r="J192" s="367">
        <v>0</v>
      </c>
      <c r="K192" s="138">
        <v>52800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390000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73">
        <f t="shared" si="5"/>
        <v>442800</v>
      </c>
      <c r="Z192" s="173">
        <f t="shared" si="6"/>
        <v>0</v>
      </c>
      <c r="AA192" s="140"/>
      <c r="AB192" s="220"/>
      <c r="AC192" s="220"/>
      <c r="AD192" s="220"/>
      <c r="AE192" s="140"/>
      <c r="AF192" s="172"/>
      <c r="AG192" s="137"/>
      <c r="AH192" s="146"/>
      <c r="AI192" s="137"/>
      <c r="AJ192" s="516"/>
      <c r="AK192" s="160">
        <v>3617</v>
      </c>
      <c r="AL192" s="137" t="s">
        <v>5316</v>
      </c>
      <c r="AM192" s="516">
        <v>44734</v>
      </c>
      <c r="AO192" s="172"/>
      <c r="AP192" s="137"/>
      <c r="AQ192" s="137"/>
      <c r="AR192" s="512"/>
      <c r="AS192" s="513"/>
      <c r="AU192" s="495"/>
      <c r="AV192" s="76"/>
      <c r="AW192" s="466"/>
      <c r="AX192" s="76"/>
      <c r="AY192" s="496"/>
      <c r="AZ192" s="495"/>
      <c r="BA192" s="76"/>
      <c r="BB192" s="76"/>
      <c r="BC192" s="76"/>
      <c r="BD192" s="496"/>
      <c r="BE192" s="495"/>
      <c r="BF192" s="76"/>
      <c r="BG192" s="76"/>
      <c r="BH192" s="76"/>
      <c r="BI192" s="496"/>
    </row>
    <row r="193" spans="1:61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367">
        <v>0</v>
      </c>
      <c r="J193" s="367">
        <v>0</v>
      </c>
      <c r="K193" s="138">
        <v>101600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73">
        <f t="shared" ref="Y193:Y256" si="7">I193+K193+M193+O193+Q193+S193+U193+W193</f>
        <v>101600</v>
      </c>
      <c r="Z193" s="173">
        <f t="shared" ref="Z193:Z256" si="8">J193+L193+N193+P193+R193+T193+V193+X193</f>
        <v>0</v>
      </c>
      <c r="AA193" s="140"/>
      <c r="AB193" s="220"/>
      <c r="AC193" s="220"/>
      <c r="AD193" s="220"/>
      <c r="AE193" s="140"/>
      <c r="AF193" s="172"/>
      <c r="AG193" s="137"/>
      <c r="AH193" s="146"/>
      <c r="AI193" s="137"/>
      <c r="AJ193" s="516"/>
      <c r="AK193" s="160"/>
      <c r="AL193" s="137"/>
      <c r="AM193" s="516"/>
      <c r="AO193" s="172"/>
      <c r="AP193" s="137"/>
      <c r="AQ193" s="137"/>
      <c r="AR193" s="512"/>
      <c r="AS193" s="513"/>
      <c r="AU193" s="495"/>
      <c r="AV193" s="76"/>
      <c r="AW193" s="466"/>
      <c r="AX193" s="76"/>
      <c r="AY193" s="496"/>
      <c r="AZ193" s="495"/>
      <c r="BA193" s="76"/>
      <c r="BB193" s="76"/>
      <c r="BC193" s="76"/>
      <c r="BD193" s="496"/>
      <c r="BE193" s="495"/>
      <c r="BF193" s="76"/>
      <c r="BG193" s="76"/>
      <c r="BH193" s="76"/>
      <c r="BI193" s="496"/>
    </row>
    <row r="194" spans="1:61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367">
        <v>135850</v>
      </c>
      <c r="J194" s="367">
        <v>0</v>
      </c>
      <c r="K194" s="138">
        <v>0</v>
      </c>
      <c r="L194" s="138">
        <v>0</v>
      </c>
      <c r="M194" s="138">
        <v>340000</v>
      </c>
      <c r="N194" s="138">
        <v>0</v>
      </c>
      <c r="O194" s="138">
        <v>179000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73">
        <f t="shared" si="7"/>
        <v>654850</v>
      </c>
      <c r="Z194" s="173">
        <f t="shared" si="8"/>
        <v>0</v>
      </c>
      <c r="AA194" s="140"/>
      <c r="AB194" s="220"/>
      <c r="AC194" s="220"/>
      <c r="AD194" s="220"/>
      <c r="AE194" s="140"/>
      <c r="AF194" s="172"/>
      <c r="AG194" s="137"/>
      <c r="AH194" s="146"/>
      <c r="AI194" s="137"/>
      <c r="AJ194" s="516"/>
      <c r="AK194" s="160">
        <v>6918</v>
      </c>
      <c r="AL194" s="137" t="s">
        <v>5415</v>
      </c>
      <c r="AM194" s="516">
        <v>44785</v>
      </c>
      <c r="AO194" s="172"/>
      <c r="AP194" s="137"/>
      <c r="AQ194" s="137"/>
      <c r="AR194" s="512"/>
      <c r="AS194" s="513"/>
      <c r="AU194" s="495"/>
      <c r="AV194" s="76"/>
      <c r="AW194" s="466"/>
      <c r="AX194" s="76"/>
      <c r="AY194" s="496"/>
      <c r="AZ194" s="495"/>
      <c r="BA194" s="76"/>
      <c r="BB194" s="76"/>
      <c r="BC194" s="76"/>
      <c r="BD194" s="496"/>
      <c r="BE194" s="495"/>
      <c r="BF194" s="76"/>
      <c r="BG194" s="76"/>
      <c r="BH194" s="76"/>
      <c r="BI194" s="496"/>
    </row>
    <row r="195" spans="1:61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367">
        <v>33800</v>
      </c>
      <c r="J195" s="367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81000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73">
        <f t="shared" si="7"/>
        <v>114800</v>
      </c>
      <c r="Z195" s="173">
        <f t="shared" si="8"/>
        <v>0</v>
      </c>
      <c r="AA195" s="140"/>
      <c r="AB195" s="220"/>
      <c r="AC195" s="220"/>
      <c r="AD195" s="220"/>
      <c r="AE195" s="140"/>
      <c r="AF195" s="172"/>
      <c r="AG195" s="137"/>
      <c r="AH195" s="146"/>
      <c r="AI195" s="137"/>
      <c r="AJ195" s="516"/>
      <c r="AK195" s="160">
        <v>173724</v>
      </c>
      <c r="AL195" s="137" t="s">
        <v>5515</v>
      </c>
      <c r="AM195" s="516">
        <v>44817</v>
      </c>
      <c r="AO195" s="172"/>
      <c r="AP195" s="137"/>
      <c r="AQ195" s="137"/>
      <c r="AR195" s="512"/>
      <c r="AS195" s="513"/>
      <c r="AU195" s="495"/>
      <c r="AV195" s="76"/>
      <c r="AW195" s="466"/>
      <c r="AX195" s="76"/>
      <c r="AY195" s="496"/>
      <c r="AZ195" s="495"/>
      <c r="BA195" s="76"/>
      <c r="BB195" s="76"/>
      <c r="BC195" s="76"/>
      <c r="BD195" s="496"/>
      <c r="BE195" s="495"/>
      <c r="BF195" s="76"/>
      <c r="BG195" s="76"/>
      <c r="BH195" s="76"/>
      <c r="BI195" s="496"/>
    </row>
    <row r="196" spans="1:61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367">
        <v>248625</v>
      </c>
      <c r="J196" s="367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164000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73">
        <f t="shared" si="7"/>
        <v>412625</v>
      </c>
      <c r="Z196" s="173">
        <f t="shared" si="8"/>
        <v>0</v>
      </c>
      <c r="AA196" s="140"/>
      <c r="AB196" s="220"/>
      <c r="AC196" s="220"/>
      <c r="AD196" s="220"/>
      <c r="AE196" s="140"/>
      <c r="AF196" s="172"/>
      <c r="AG196" s="137"/>
      <c r="AH196" s="146"/>
      <c r="AI196" s="137"/>
      <c r="AJ196" s="516"/>
      <c r="AK196" s="160"/>
      <c r="AL196" s="137"/>
      <c r="AM196" s="516"/>
      <c r="AO196" s="172"/>
      <c r="AP196" s="137"/>
      <c r="AQ196" s="137"/>
      <c r="AR196" s="512"/>
      <c r="AS196" s="513"/>
      <c r="AU196" s="495"/>
      <c r="AV196" s="76"/>
      <c r="AW196" s="466"/>
      <c r="AX196" s="76"/>
      <c r="AY196" s="496"/>
      <c r="AZ196" s="495"/>
      <c r="BA196" s="76"/>
      <c r="BB196" s="76"/>
      <c r="BC196" s="76"/>
      <c r="BD196" s="496"/>
      <c r="BE196" s="495"/>
      <c r="BF196" s="76"/>
      <c r="BG196" s="76"/>
      <c r="BH196" s="76"/>
      <c r="BI196" s="496"/>
    </row>
    <row r="197" spans="1:6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367">
        <v>159575</v>
      </c>
      <c r="J197" s="367">
        <v>0</v>
      </c>
      <c r="K197" s="138">
        <v>0</v>
      </c>
      <c r="L197" s="138">
        <v>0</v>
      </c>
      <c r="M197" s="138">
        <v>530000</v>
      </c>
      <c r="N197" s="138">
        <v>0</v>
      </c>
      <c r="O197" s="138">
        <v>109000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0</v>
      </c>
      <c r="W197" s="138">
        <v>0</v>
      </c>
      <c r="X197" s="138">
        <v>0</v>
      </c>
      <c r="Y197" s="173">
        <f t="shared" si="7"/>
        <v>798575</v>
      </c>
      <c r="Z197" s="173">
        <f t="shared" si="8"/>
        <v>0</v>
      </c>
      <c r="AA197" s="140"/>
      <c r="AB197" s="220"/>
      <c r="AC197" s="220"/>
      <c r="AD197" s="220"/>
      <c r="AE197" s="140"/>
      <c r="AF197" s="172"/>
      <c r="AG197" s="137"/>
      <c r="AH197" s="146"/>
      <c r="AI197" s="137"/>
      <c r="AJ197" s="516"/>
      <c r="AK197" s="160"/>
      <c r="AL197" s="137"/>
      <c r="AM197" s="516"/>
      <c r="AO197" s="172"/>
      <c r="AP197" s="137"/>
      <c r="AQ197" s="137"/>
      <c r="AR197" s="512"/>
      <c r="AS197" s="513"/>
      <c r="AU197" s="495"/>
      <c r="AV197" s="76"/>
      <c r="AW197" s="466"/>
      <c r="AX197" s="76"/>
      <c r="AY197" s="496"/>
      <c r="AZ197" s="495"/>
      <c r="BA197" s="76"/>
      <c r="BB197" s="76"/>
      <c r="BC197" s="76"/>
      <c r="BD197" s="496"/>
      <c r="BE197" s="495"/>
      <c r="BF197" s="76"/>
      <c r="BG197" s="76"/>
      <c r="BH197" s="76"/>
      <c r="BI197" s="496"/>
    </row>
    <row r="198" spans="1:61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367">
        <v>233350</v>
      </c>
      <c r="J198" s="367">
        <v>0</v>
      </c>
      <c r="K198" s="138">
        <v>0</v>
      </c>
      <c r="L198" s="138">
        <v>0</v>
      </c>
      <c r="M198" s="138">
        <v>560000</v>
      </c>
      <c r="N198" s="138">
        <v>0</v>
      </c>
      <c r="O198" s="138">
        <v>236000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73">
        <f t="shared" si="7"/>
        <v>1029350</v>
      </c>
      <c r="Z198" s="173">
        <f t="shared" si="8"/>
        <v>0</v>
      </c>
      <c r="AA198" s="140"/>
      <c r="AB198" s="220"/>
      <c r="AC198" s="220"/>
      <c r="AD198" s="220"/>
      <c r="AE198" s="140"/>
      <c r="AF198" s="172"/>
      <c r="AG198" s="137"/>
      <c r="AH198" s="146"/>
      <c r="AI198" s="137"/>
      <c r="AJ198" s="516"/>
      <c r="AK198" s="160"/>
      <c r="AL198" s="137"/>
      <c r="AM198" s="516"/>
      <c r="AO198" s="172"/>
      <c r="AP198" s="137"/>
      <c r="AQ198" s="137"/>
      <c r="AR198" s="512"/>
      <c r="AS198" s="513"/>
      <c r="AU198" s="495"/>
      <c r="AV198" s="76"/>
      <c r="AW198" s="466"/>
      <c r="AX198" s="76"/>
      <c r="AY198" s="496"/>
      <c r="AZ198" s="495"/>
      <c r="BA198" s="76"/>
      <c r="BB198" s="76"/>
      <c r="BC198" s="76"/>
      <c r="BD198" s="496"/>
      <c r="BE198" s="495"/>
      <c r="BF198" s="76"/>
      <c r="BG198" s="76"/>
      <c r="BH198" s="76"/>
      <c r="BI198" s="496"/>
    </row>
    <row r="199" spans="1:61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367">
        <v>120575</v>
      </c>
      <c r="J199" s="367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97000</v>
      </c>
      <c r="P199" s="138">
        <v>0</v>
      </c>
      <c r="Q199" s="138">
        <v>0</v>
      </c>
      <c r="R199" s="138">
        <v>0</v>
      </c>
      <c r="S199" s="138">
        <v>0</v>
      </c>
      <c r="T199" s="138">
        <v>0</v>
      </c>
      <c r="U199" s="138">
        <v>0</v>
      </c>
      <c r="V199" s="138">
        <v>0</v>
      </c>
      <c r="W199" s="138">
        <v>0</v>
      </c>
      <c r="X199" s="138">
        <v>0</v>
      </c>
      <c r="Y199" s="173">
        <f t="shared" si="7"/>
        <v>217575</v>
      </c>
      <c r="Z199" s="173">
        <f t="shared" si="8"/>
        <v>0</v>
      </c>
      <c r="AA199" s="140"/>
      <c r="AB199" s="220"/>
      <c r="AC199" s="220"/>
      <c r="AD199" s="220"/>
      <c r="AE199" s="140"/>
      <c r="AF199" s="172"/>
      <c r="AG199" s="137"/>
      <c r="AH199" s="146"/>
      <c r="AI199" s="137"/>
      <c r="AJ199" s="516"/>
      <c r="AK199" s="160"/>
      <c r="AL199" s="137"/>
      <c r="AM199" s="516"/>
      <c r="AO199" s="172"/>
      <c r="AP199" s="137"/>
      <c r="AQ199" s="137"/>
      <c r="AR199" s="512"/>
      <c r="AS199" s="513"/>
      <c r="AU199" s="495"/>
      <c r="AV199" s="76"/>
      <c r="AW199" s="466"/>
      <c r="AX199" s="76"/>
      <c r="AY199" s="496"/>
      <c r="AZ199" s="495"/>
      <c r="BA199" s="76"/>
      <c r="BB199" s="76"/>
      <c r="BC199" s="76"/>
      <c r="BD199" s="496"/>
      <c r="BE199" s="495"/>
      <c r="BF199" s="76"/>
      <c r="BG199" s="76"/>
      <c r="BH199" s="76"/>
      <c r="BI199" s="496"/>
    </row>
    <row r="200" spans="1:61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367">
        <v>104975</v>
      </c>
      <c r="J200" s="367">
        <v>0</v>
      </c>
      <c r="K200" s="138">
        <v>0</v>
      </c>
      <c r="L200" s="138">
        <v>0</v>
      </c>
      <c r="M200" s="138">
        <v>252000</v>
      </c>
      <c r="N200" s="138">
        <v>0</v>
      </c>
      <c r="O200" s="138">
        <v>85000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0</v>
      </c>
      <c r="W200" s="138">
        <v>0</v>
      </c>
      <c r="X200" s="138">
        <v>0</v>
      </c>
      <c r="Y200" s="173">
        <f t="shared" si="7"/>
        <v>441975</v>
      </c>
      <c r="Z200" s="173">
        <f t="shared" si="8"/>
        <v>0</v>
      </c>
      <c r="AA200" s="140"/>
      <c r="AB200" s="220"/>
      <c r="AC200" s="220"/>
      <c r="AD200" s="220"/>
      <c r="AE200" s="140"/>
      <c r="AF200" s="172"/>
      <c r="AG200" s="137"/>
      <c r="AH200" s="146"/>
      <c r="AI200" s="137"/>
      <c r="AJ200" s="516"/>
      <c r="AK200" s="160"/>
      <c r="AL200" s="137"/>
      <c r="AM200" s="516"/>
      <c r="AO200" s="172"/>
      <c r="AP200" s="137"/>
      <c r="AQ200" s="137"/>
      <c r="AR200" s="512"/>
      <c r="AS200" s="513"/>
      <c r="AU200" s="495"/>
      <c r="AV200" s="76"/>
      <c r="AW200" s="466"/>
      <c r="AX200" s="76"/>
      <c r="AY200" s="496"/>
      <c r="AZ200" s="495"/>
      <c r="BA200" s="76"/>
      <c r="BB200" s="76"/>
      <c r="BC200" s="76"/>
      <c r="BD200" s="496"/>
      <c r="BE200" s="495"/>
      <c r="BF200" s="76"/>
      <c r="BG200" s="76"/>
      <c r="BH200" s="76"/>
      <c r="BI200" s="496"/>
    </row>
    <row r="201" spans="1:61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367">
        <v>118950</v>
      </c>
      <c r="J201" s="367">
        <v>0</v>
      </c>
      <c r="K201" s="138">
        <v>0</v>
      </c>
      <c r="L201" s="138">
        <v>0</v>
      </c>
      <c r="M201" s="138">
        <v>200000</v>
      </c>
      <c r="N201" s="138">
        <v>0</v>
      </c>
      <c r="O201" s="138">
        <v>149000</v>
      </c>
      <c r="P201" s="138">
        <v>0</v>
      </c>
      <c r="Q201" s="138">
        <v>0</v>
      </c>
      <c r="R201" s="138">
        <v>0</v>
      </c>
      <c r="S201" s="138">
        <v>150000</v>
      </c>
      <c r="T201" s="138">
        <v>0</v>
      </c>
      <c r="U201" s="138">
        <v>0</v>
      </c>
      <c r="V201" s="138">
        <v>0</v>
      </c>
      <c r="W201" s="138">
        <v>0</v>
      </c>
      <c r="X201" s="138">
        <v>0</v>
      </c>
      <c r="Y201" s="173">
        <f t="shared" si="7"/>
        <v>617950</v>
      </c>
      <c r="Z201" s="173">
        <f t="shared" si="8"/>
        <v>0</v>
      </c>
      <c r="AA201" s="140"/>
      <c r="AB201" s="220"/>
      <c r="AC201" s="220"/>
      <c r="AD201" s="220"/>
      <c r="AE201" s="140"/>
      <c r="AF201" s="172">
        <v>420503.49</v>
      </c>
      <c r="AG201" s="137">
        <v>74206.509999999995</v>
      </c>
      <c r="AH201" s="146">
        <v>494710</v>
      </c>
      <c r="AI201" s="137" t="s">
        <v>4808</v>
      </c>
      <c r="AJ201" s="516">
        <v>44592</v>
      </c>
      <c r="AK201" s="160">
        <v>33351</v>
      </c>
      <c r="AL201" s="137" t="s">
        <v>5321</v>
      </c>
      <c r="AM201" s="516">
        <v>44719</v>
      </c>
      <c r="AO201" s="172"/>
      <c r="AP201" s="137"/>
      <c r="AQ201" s="137"/>
      <c r="AR201" s="512"/>
      <c r="AS201" s="513"/>
      <c r="AU201" s="495"/>
      <c r="AV201" s="76"/>
      <c r="AW201" s="466"/>
      <c r="AX201" s="76"/>
      <c r="AY201" s="496"/>
      <c r="AZ201" s="495"/>
      <c r="BA201" s="76"/>
      <c r="BB201" s="76"/>
      <c r="BC201" s="76"/>
      <c r="BD201" s="496"/>
      <c r="BE201" s="495"/>
      <c r="BF201" s="76"/>
      <c r="BG201" s="76"/>
      <c r="BH201" s="76"/>
      <c r="BI201" s="496"/>
    </row>
    <row r="202" spans="1:6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367">
        <v>118950</v>
      </c>
      <c r="J202" s="367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75000</v>
      </c>
      <c r="P202" s="138">
        <v>0</v>
      </c>
      <c r="Q202" s="138">
        <v>0</v>
      </c>
      <c r="R202" s="138">
        <v>0</v>
      </c>
      <c r="S202" s="138">
        <v>0</v>
      </c>
      <c r="T202" s="138">
        <v>0</v>
      </c>
      <c r="U202" s="138">
        <v>0</v>
      </c>
      <c r="V202" s="138">
        <v>0</v>
      </c>
      <c r="W202" s="138">
        <v>0</v>
      </c>
      <c r="X202" s="138">
        <v>0</v>
      </c>
      <c r="Y202" s="173">
        <f t="shared" si="7"/>
        <v>193950</v>
      </c>
      <c r="Z202" s="173">
        <f t="shared" si="8"/>
        <v>0</v>
      </c>
      <c r="AA202" s="140"/>
      <c r="AB202" s="220"/>
      <c r="AC202" s="220"/>
      <c r="AD202" s="220"/>
      <c r="AE202" s="140"/>
      <c r="AF202" s="172"/>
      <c r="AG202" s="137"/>
      <c r="AH202" s="146"/>
      <c r="AI202" s="137"/>
      <c r="AJ202" s="516"/>
      <c r="AK202" s="160">
        <v>62722</v>
      </c>
      <c r="AL202" s="137" t="s">
        <v>4864</v>
      </c>
      <c r="AM202" s="516">
        <v>44599</v>
      </c>
      <c r="AO202" s="172"/>
      <c r="AP202" s="137"/>
      <c r="AQ202" s="137"/>
      <c r="AR202" s="512"/>
      <c r="AS202" s="513"/>
      <c r="AU202" s="495"/>
      <c r="AV202" s="76"/>
      <c r="AW202" s="466"/>
      <c r="AX202" s="76"/>
      <c r="AY202" s="496"/>
      <c r="AZ202" s="495"/>
      <c r="BA202" s="76"/>
      <c r="BB202" s="76"/>
      <c r="BC202" s="76"/>
      <c r="BD202" s="496"/>
      <c r="BE202" s="495"/>
      <c r="BF202" s="76"/>
      <c r="BG202" s="76"/>
      <c r="BH202" s="76"/>
      <c r="BI202" s="496"/>
    </row>
    <row r="203" spans="1:61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367">
        <v>0</v>
      </c>
      <c r="J203" s="367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0</v>
      </c>
      <c r="Y203" s="173">
        <f t="shared" si="7"/>
        <v>0</v>
      </c>
      <c r="Z203" s="173">
        <f t="shared" si="8"/>
        <v>0</v>
      </c>
      <c r="AA203" s="140"/>
      <c r="AB203" s="220"/>
      <c r="AC203" s="220"/>
      <c r="AD203" s="220"/>
      <c r="AE203" s="140"/>
      <c r="AF203" s="172"/>
      <c r="AG203" s="137"/>
      <c r="AH203" s="146"/>
      <c r="AI203" s="137"/>
      <c r="AJ203" s="516"/>
      <c r="AK203" s="160">
        <v>35202</v>
      </c>
      <c r="AL203" s="137" t="s">
        <v>4821</v>
      </c>
      <c r="AM203" s="516">
        <v>44599</v>
      </c>
      <c r="AO203" s="172"/>
      <c r="AP203" s="137"/>
      <c r="AQ203" s="137"/>
      <c r="AR203" s="512"/>
      <c r="AS203" s="513"/>
      <c r="AU203" s="495"/>
      <c r="AV203" s="76"/>
      <c r="AW203" s="466"/>
      <c r="AX203" s="76"/>
      <c r="AY203" s="496"/>
      <c r="AZ203" s="495"/>
      <c r="BA203" s="76"/>
      <c r="BB203" s="76"/>
      <c r="BC203" s="76"/>
      <c r="BD203" s="496"/>
      <c r="BE203" s="495"/>
      <c r="BF203" s="76"/>
      <c r="BG203" s="76"/>
      <c r="BH203" s="76"/>
      <c r="BI203" s="496"/>
    </row>
    <row r="204" spans="1:6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367">
        <v>41925</v>
      </c>
      <c r="J204" s="367">
        <v>0</v>
      </c>
      <c r="K204" s="138">
        <v>32000</v>
      </c>
      <c r="L204" s="138">
        <v>0</v>
      </c>
      <c r="M204" s="138">
        <v>0</v>
      </c>
      <c r="N204" s="138">
        <v>0</v>
      </c>
      <c r="O204" s="138">
        <v>120000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73">
        <f t="shared" si="7"/>
        <v>193925</v>
      </c>
      <c r="Z204" s="173">
        <f t="shared" si="8"/>
        <v>0</v>
      </c>
      <c r="AA204" s="140"/>
      <c r="AB204" s="220"/>
      <c r="AC204" s="220"/>
      <c r="AD204" s="220"/>
      <c r="AE204" s="140"/>
      <c r="AF204" s="172"/>
      <c r="AG204" s="137"/>
      <c r="AH204" s="146"/>
      <c r="AI204" s="137"/>
      <c r="AJ204" s="516"/>
      <c r="AK204" s="160">
        <v>1171</v>
      </c>
      <c r="AL204" s="137" t="s">
        <v>5216</v>
      </c>
      <c r="AM204" s="516">
        <v>44740</v>
      </c>
      <c r="AO204" s="172"/>
      <c r="AP204" s="137"/>
      <c r="AQ204" s="137"/>
      <c r="AR204" s="512"/>
      <c r="AS204" s="513"/>
      <c r="AU204" s="495"/>
      <c r="AV204" s="76"/>
      <c r="AW204" s="466"/>
      <c r="AX204" s="76"/>
      <c r="AY204" s="496"/>
      <c r="AZ204" s="495"/>
      <c r="BA204" s="76"/>
      <c r="BB204" s="76"/>
      <c r="BC204" s="76"/>
      <c r="BD204" s="496"/>
      <c r="BE204" s="495"/>
      <c r="BF204" s="76"/>
      <c r="BG204" s="76"/>
      <c r="BH204" s="76"/>
      <c r="BI204" s="496"/>
    </row>
    <row r="205" spans="1:61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367">
        <v>46150</v>
      </c>
      <c r="J205" s="367">
        <v>0</v>
      </c>
      <c r="K205" s="138">
        <v>30400</v>
      </c>
      <c r="L205" s="138">
        <v>0</v>
      </c>
      <c r="M205" s="138">
        <v>81000</v>
      </c>
      <c r="N205" s="138">
        <v>0</v>
      </c>
      <c r="O205" s="138">
        <v>55000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0</v>
      </c>
      <c r="X205" s="138">
        <v>0</v>
      </c>
      <c r="Y205" s="173">
        <f t="shared" si="7"/>
        <v>212550</v>
      </c>
      <c r="Z205" s="173">
        <f t="shared" si="8"/>
        <v>0</v>
      </c>
      <c r="AA205" s="140"/>
      <c r="AB205" s="220"/>
      <c r="AC205" s="220"/>
      <c r="AD205" s="220"/>
      <c r="AE205" s="140"/>
      <c r="AF205" s="172"/>
      <c r="AG205" s="137"/>
      <c r="AH205" s="146"/>
      <c r="AI205" s="137"/>
      <c r="AJ205" s="516"/>
      <c r="AK205" s="160"/>
      <c r="AL205" s="137"/>
      <c r="AM205" s="516"/>
      <c r="AO205" s="172"/>
      <c r="AP205" s="137"/>
      <c r="AQ205" s="137"/>
      <c r="AR205" s="512"/>
      <c r="AS205" s="513"/>
      <c r="AU205" s="495"/>
      <c r="AV205" s="76"/>
      <c r="AW205" s="466"/>
      <c r="AX205" s="76"/>
      <c r="AY205" s="496"/>
      <c r="AZ205" s="495"/>
      <c r="BA205" s="76"/>
      <c r="BB205" s="76"/>
      <c r="BC205" s="76"/>
      <c r="BD205" s="496"/>
      <c r="BE205" s="495"/>
      <c r="BF205" s="76"/>
      <c r="BG205" s="76"/>
      <c r="BH205" s="76"/>
      <c r="BI205" s="496"/>
    </row>
    <row r="206" spans="1:61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367">
        <v>0</v>
      </c>
      <c r="J206" s="367">
        <v>0</v>
      </c>
      <c r="K206" s="138">
        <v>48000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73">
        <f t="shared" si="7"/>
        <v>48000</v>
      </c>
      <c r="Z206" s="173">
        <f t="shared" si="8"/>
        <v>0</v>
      </c>
      <c r="AA206" s="140"/>
      <c r="AB206" s="220"/>
      <c r="AC206" s="220"/>
      <c r="AD206" s="220"/>
      <c r="AE206" s="140"/>
      <c r="AF206" s="172"/>
      <c r="AG206" s="137"/>
      <c r="AH206" s="146"/>
      <c r="AI206" s="137"/>
      <c r="AJ206" s="516"/>
      <c r="AK206" s="160"/>
      <c r="AL206" s="137"/>
      <c r="AM206" s="516"/>
      <c r="AO206" s="172"/>
      <c r="AP206" s="137"/>
      <c r="AQ206" s="137"/>
      <c r="AR206" s="512"/>
      <c r="AS206" s="513"/>
      <c r="AU206" s="495"/>
      <c r="AV206" s="76"/>
      <c r="AW206" s="466"/>
      <c r="AX206" s="76"/>
      <c r="AY206" s="496"/>
      <c r="AZ206" s="495"/>
      <c r="BA206" s="76"/>
      <c r="BB206" s="76"/>
      <c r="BC206" s="76"/>
      <c r="BD206" s="496"/>
      <c r="BE206" s="495"/>
      <c r="BF206" s="76"/>
      <c r="BG206" s="76"/>
      <c r="BH206" s="76"/>
      <c r="BI206" s="496"/>
    </row>
    <row r="207" spans="1:6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367">
        <v>85150</v>
      </c>
      <c r="J207" s="367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84000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73">
        <f t="shared" si="7"/>
        <v>169150</v>
      </c>
      <c r="Z207" s="173">
        <f t="shared" si="8"/>
        <v>0</v>
      </c>
      <c r="AA207" s="140"/>
      <c r="AB207" s="220"/>
      <c r="AC207" s="220"/>
      <c r="AD207" s="220"/>
      <c r="AE207" s="140"/>
      <c r="AF207" s="172"/>
      <c r="AG207" s="137"/>
      <c r="AH207" s="146"/>
      <c r="AI207" s="137"/>
      <c r="AJ207" s="516"/>
      <c r="AK207" s="160"/>
      <c r="AL207" s="137"/>
      <c r="AM207" s="516"/>
      <c r="AO207" s="172"/>
      <c r="AP207" s="137"/>
      <c r="AQ207" s="137"/>
      <c r="AR207" s="512"/>
      <c r="AS207" s="513"/>
      <c r="AU207" s="495"/>
      <c r="AV207" s="76"/>
      <c r="AW207" s="466"/>
      <c r="AX207" s="76"/>
      <c r="AY207" s="496"/>
      <c r="AZ207" s="495"/>
      <c r="BA207" s="76"/>
      <c r="BB207" s="76"/>
      <c r="BC207" s="76"/>
      <c r="BD207" s="496"/>
      <c r="BE207" s="495"/>
      <c r="BF207" s="76"/>
      <c r="BG207" s="76"/>
      <c r="BH207" s="76"/>
      <c r="BI207" s="496"/>
    </row>
    <row r="208" spans="1:61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367">
        <v>0</v>
      </c>
      <c r="J208" s="367">
        <v>0</v>
      </c>
      <c r="K208" s="138">
        <v>18400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73">
        <f t="shared" si="7"/>
        <v>18400</v>
      </c>
      <c r="Z208" s="173">
        <f t="shared" si="8"/>
        <v>0</v>
      </c>
      <c r="AA208" s="140"/>
      <c r="AB208" s="220"/>
      <c r="AC208" s="220"/>
      <c r="AD208" s="220"/>
      <c r="AE208" s="140"/>
      <c r="AF208" s="172"/>
      <c r="AG208" s="137"/>
      <c r="AH208" s="146"/>
      <c r="AI208" s="137"/>
      <c r="AJ208" s="516"/>
      <c r="AK208" s="160"/>
      <c r="AL208" s="137"/>
      <c r="AM208" s="516"/>
      <c r="AO208" s="172"/>
      <c r="AP208" s="137"/>
      <c r="AQ208" s="137"/>
      <c r="AR208" s="512"/>
      <c r="AS208" s="513"/>
      <c r="AU208" s="495"/>
      <c r="AV208" s="76"/>
      <c r="AW208" s="466"/>
      <c r="AX208" s="76"/>
      <c r="AY208" s="496"/>
      <c r="AZ208" s="495"/>
      <c r="BA208" s="76"/>
      <c r="BB208" s="76"/>
      <c r="BC208" s="76"/>
      <c r="BD208" s="496"/>
      <c r="BE208" s="495"/>
      <c r="BF208" s="76"/>
      <c r="BG208" s="76"/>
      <c r="BH208" s="76"/>
      <c r="BI208" s="496"/>
    </row>
    <row r="209" spans="1:61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367">
        <v>5525</v>
      </c>
      <c r="J209" s="367">
        <v>0</v>
      </c>
      <c r="K209" s="138">
        <v>32000</v>
      </c>
      <c r="L209" s="138">
        <v>0</v>
      </c>
      <c r="M209" s="138">
        <v>36000</v>
      </c>
      <c r="N209" s="138">
        <v>0</v>
      </c>
      <c r="O209" s="138">
        <v>18000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73">
        <f t="shared" si="7"/>
        <v>91525</v>
      </c>
      <c r="Z209" s="173">
        <f t="shared" si="8"/>
        <v>0</v>
      </c>
      <c r="AA209" s="140"/>
      <c r="AB209" s="220"/>
      <c r="AC209" s="220"/>
      <c r="AD209" s="220"/>
      <c r="AE209" s="140"/>
      <c r="AF209" s="172"/>
      <c r="AG209" s="137"/>
      <c r="AH209" s="146"/>
      <c r="AI209" s="137"/>
      <c r="AJ209" s="516"/>
      <c r="AK209" s="160">
        <v>23232</v>
      </c>
      <c r="AL209" s="137" t="s">
        <v>5478</v>
      </c>
      <c r="AM209" s="516">
        <v>44746</v>
      </c>
      <c r="AO209" s="172"/>
      <c r="AP209" s="137"/>
      <c r="AQ209" s="137"/>
      <c r="AR209" s="512"/>
      <c r="AS209" s="513"/>
      <c r="AU209" s="495"/>
      <c r="AV209" s="76"/>
      <c r="AW209" s="466"/>
      <c r="AX209" s="76"/>
      <c r="AY209" s="496"/>
      <c r="AZ209" s="495"/>
      <c r="BA209" s="76"/>
      <c r="BB209" s="76"/>
      <c r="BC209" s="76"/>
      <c r="BD209" s="496"/>
      <c r="BE209" s="495"/>
      <c r="BF209" s="76"/>
      <c r="BG209" s="76"/>
      <c r="BH209" s="76"/>
      <c r="BI209" s="496"/>
    </row>
    <row r="210" spans="1:61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367">
        <v>0</v>
      </c>
      <c r="J210" s="367">
        <v>0</v>
      </c>
      <c r="K210" s="138">
        <v>32000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73">
        <f t="shared" si="7"/>
        <v>32000</v>
      </c>
      <c r="Z210" s="173">
        <f t="shared" si="8"/>
        <v>0</v>
      </c>
      <c r="AA210" s="140"/>
      <c r="AB210" s="220"/>
      <c r="AC210" s="220"/>
      <c r="AD210" s="220"/>
      <c r="AE210" s="140"/>
      <c r="AF210" s="172"/>
      <c r="AG210" s="137"/>
      <c r="AH210" s="146"/>
      <c r="AI210" s="137"/>
      <c r="AJ210" s="516"/>
      <c r="AK210" s="160"/>
      <c r="AL210" s="137"/>
      <c r="AM210" s="516"/>
      <c r="AO210" s="172"/>
      <c r="AP210" s="137"/>
      <c r="AQ210" s="137"/>
      <c r="AR210" s="512"/>
      <c r="AS210" s="513"/>
      <c r="AU210" s="495"/>
      <c r="AV210" s="76"/>
      <c r="AW210" s="466"/>
      <c r="AX210" s="76"/>
      <c r="AY210" s="496"/>
      <c r="AZ210" s="495"/>
      <c r="BA210" s="76"/>
      <c r="BB210" s="76"/>
      <c r="BC210" s="76"/>
      <c r="BD210" s="496"/>
      <c r="BE210" s="495"/>
      <c r="BF210" s="76"/>
      <c r="BG210" s="76"/>
      <c r="BH210" s="76"/>
      <c r="BI210" s="496"/>
    </row>
    <row r="211" spans="1:61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367">
        <v>21125</v>
      </c>
      <c r="J211" s="367">
        <v>0</v>
      </c>
      <c r="K211" s="138">
        <v>0</v>
      </c>
      <c r="L211" s="138">
        <v>0</v>
      </c>
      <c r="M211" s="138">
        <v>66000</v>
      </c>
      <c r="N211" s="138">
        <v>0</v>
      </c>
      <c r="O211" s="138">
        <v>29000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73">
        <f t="shared" si="7"/>
        <v>116125</v>
      </c>
      <c r="Z211" s="173">
        <f t="shared" si="8"/>
        <v>0</v>
      </c>
      <c r="AA211" s="140"/>
      <c r="AB211" s="220"/>
      <c r="AC211" s="220"/>
      <c r="AD211" s="220"/>
      <c r="AE211" s="140"/>
      <c r="AF211" s="172"/>
      <c r="AG211" s="137"/>
      <c r="AH211" s="146"/>
      <c r="AI211" s="137"/>
      <c r="AJ211" s="516"/>
      <c r="AK211" s="160">
        <v>28936</v>
      </c>
      <c r="AL211" s="137" t="s">
        <v>5520</v>
      </c>
      <c r="AM211" s="516">
        <v>44782</v>
      </c>
      <c r="AO211" s="172"/>
      <c r="AP211" s="137"/>
      <c r="AQ211" s="137"/>
      <c r="AR211" s="512"/>
      <c r="AS211" s="513"/>
      <c r="AU211" s="495"/>
      <c r="AV211" s="76"/>
      <c r="AW211" s="466"/>
      <c r="AX211" s="76"/>
      <c r="AY211" s="496"/>
      <c r="AZ211" s="495"/>
      <c r="BA211" s="76"/>
      <c r="BB211" s="76"/>
      <c r="BC211" s="76"/>
      <c r="BD211" s="496"/>
      <c r="BE211" s="495"/>
      <c r="BF211" s="76"/>
      <c r="BG211" s="76"/>
      <c r="BH211" s="76"/>
      <c r="BI211" s="496"/>
    </row>
    <row r="212" spans="1:6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367">
        <v>96850</v>
      </c>
      <c r="J212" s="367">
        <v>0</v>
      </c>
      <c r="K212" s="138">
        <v>88000</v>
      </c>
      <c r="L212" s="138">
        <v>0</v>
      </c>
      <c r="M212" s="138">
        <v>315000</v>
      </c>
      <c r="N212" s="138">
        <v>0</v>
      </c>
      <c r="O212" s="138">
        <v>44000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0</v>
      </c>
      <c r="Y212" s="173">
        <f t="shared" si="7"/>
        <v>543850</v>
      </c>
      <c r="Z212" s="173">
        <f t="shared" si="8"/>
        <v>0</v>
      </c>
      <c r="AA212" s="140"/>
      <c r="AB212" s="220"/>
      <c r="AC212" s="220"/>
      <c r="AD212" s="220"/>
      <c r="AE212" s="140"/>
      <c r="AF212" s="172"/>
      <c r="AG212" s="137"/>
      <c r="AH212" s="146"/>
      <c r="AI212" s="137"/>
      <c r="AJ212" s="516"/>
      <c r="AK212" s="160"/>
      <c r="AL212" s="137"/>
      <c r="AM212" s="516"/>
      <c r="AO212" s="172"/>
      <c r="AP212" s="137"/>
      <c r="AQ212" s="137"/>
      <c r="AR212" s="512"/>
      <c r="AS212" s="513"/>
      <c r="AU212" s="495"/>
      <c r="AV212" s="76"/>
      <c r="AW212" s="466"/>
      <c r="AX212" s="76"/>
      <c r="AY212" s="496"/>
      <c r="AZ212" s="495"/>
      <c r="BA212" s="76"/>
      <c r="BB212" s="76"/>
      <c r="BC212" s="76"/>
      <c r="BD212" s="496"/>
      <c r="BE212" s="495"/>
      <c r="BF212" s="76"/>
      <c r="BG212" s="76"/>
      <c r="BH212" s="76"/>
      <c r="BI212" s="496"/>
    </row>
    <row r="213" spans="1:61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367">
        <v>0</v>
      </c>
      <c r="J213" s="367">
        <v>0</v>
      </c>
      <c r="K213" s="138">
        <v>99200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73">
        <f t="shared" si="7"/>
        <v>99200</v>
      </c>
      <c r="Z213" s="173">
        <f t="shared" si="8"/>
        <v>0</v>
      </c>
      <c r="AA213" s="140"/>
      <c r="AB213" s="220"/>
      <c r="AC213" s="220"/>
      <c r="AD213" s="220"/>
      <c r="AE213" s="140"/>
      <c r="AF213" s="172"/>
      <c r="AG213" s="137"/>
      <c r="AH213" s="146"/>
      <c r="AI213" s="137"/>
      <c r="AJ213" s="516"/>
      <c r="AK213" s="160"/>
      <c r="AL213" s="137"/>
      <c r="AM213" s="516"/>
      <c r="AO213" s="172"/>
      <c r="AP213" s="137"/>
      <c r="AQ213" s="137"/>
      <c r="AR213" s="512"/>
      <c r="AS213" s="513"/>
      <c r="AU213" s="495"/>
      <c r="AV213" s="76"/>
      <c r="AW213" s="466"/>
      <c r="AX213" s="76"/>
      <c r="AY213" s="496"/>
      <c r="AZ213" s="495"/>
      <c r="BA213" s="76"/>
      <c r="BB213" s="76"/>
      <c r="BC213" s="76"/>
      <c r="BD213" s="496"/>
      <c r="BE213" s="495"/>
      <c r="BF213" s="76"/>
      <c r="BG213" s="76"/>
      <c r="BH213" s="76"/>
      <c r="BI213" s="496"/>
    </row>
    <row r="214" spans="1:61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367">
        <v>0</v>
      </c>
      <c r="J214" s="367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73">
        <f t="shared" si="7"/>
        <v>0</v>
      </c>
      <c r="Z214" s="173">
        <f t="shared" si="8"/>
        <v>0</v>
      </c>
      <c r="AA214" s="140"/>
      <c r="AB214" s="220"/>
      <c r="AC214" s="220"/>
      <c r="AD214" s="220"/>
      <c r="AE214" s="140"/>
      <c r="AF214" s="172"/>
      <c r="AG214" s="137"/>
      <c r="AH214" s="146"/>
      <c r="AI214" s="137"/>
      <c r="AJ214" s="516"/>
      <c r="AK214" s="160"/>
      <c r="AL214" s="137"/>
      <c r="AM214" s="516"/>
      <c r="AO214" s="172"/>
      <c r="AP214" s="137"/>
      <c r="AQ214" s="137"/>
      <c r="AR214" s="512"/>
      <c r="AS214" s="513"/>
      <c r="AU214" s="495"/>
      <c r="AV214" s="76"/>
      <c r="AW214" s="466"/>
      <c r="AX214" s="76"/>
      <c r="AY214" s="496"/>
      <c r="AZ214" s="495"/>
      <c r="BA214" s="76"/>
      <c r="BB214" s="76"/>
      <c r="BC214" s="76"/>
      <c r="BD214" s="496"/>
      <c r="BE214" s="495"/>
      <c r="BF214" s="76"/>
      <c r="BG214" s="76"/>
      <c r="BH214" s="76"/>
      <c r="BI214" s="496"/>
    </row>
    <row r="215" spans="1:6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367">
        <v>142350</v>
      </c>
      <c r="J215" s="367">
        <v>0</v>
      </c>
      <c r="K215" s="138">
        <v>0</v>
      </c>
      <c r="L215" s="138">
        <v>0</v>
      </c>
      <c r="M215" s="138">
        <v>200000</v>
      </c>
      <c r="N215" s="138">
        <v>0</v>
      </c>
      <c r="O215" s="138">
        <v>189000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73">
        <f t="shared" si="7"/>
        <v>531350</v>
      </c>
      <c r="Z215" s="173">
        <f t="shared" si="8"/>
        <v>0</v>
      </c>
      <c r="AA215" s="140"/>
      <c r="AB215" s="220"/>
      <c r="AC215" s="220"/>
      <c r="AD215" s="220"/>
      <c r="AE215" s="140"/>
      <c r="AF215" s="172"/>
      <c r="AG215" s="137"/>
      <c r="AH215" s="146"/>
      <c r="AI215" s="137"/>
      <c r="AJ215" s="516"/>
      <c r="AK215" s="160"/>
      <c r="AL215" s="137"/>
      <c r="AM215" s="516"/>
      <c r="AO215" s="172"/>
      <c r="AP215" s="137"/>
      <c r="AQ215" s="137"/>
      <c r="AR215" s="512"/>
      <c r="AS215" s="513"/>
      <c r="AU215" s="495"/>
      <c r="AV215" s="76"/>
      <c r="AW215" s="466"/>
      <c r="AX215" s="76"/>
      <c r="AY215" s="496"/>
      <c r="AZ215" s="495"/>
      <c r="BA215" s="76"/>
      <c r="BB215" s="76"/>
      <c r="BC215" s="76"/>
      <c r="BD215" s="496"/>
      <c r="BE215" s="495"/>
      <c r="BF215" s="76"/>
      <c r="BG215" s="76"/>
      <c r="BH215" s="76"/>
      <c r="BI215" s="496"/>
    </row>
    <row r="216" spans="1:6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367">
        <v>179075</v>
      </c>
      <c r="J216" s="367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118000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73">
        <f t="shared" si="7"/>
        <v>297075</v>
      </c>
      <c r="Z216" s="173">
        <f t="shared" si="8"/>
        <v>0</v>
      </c>
      <c r="AA216" s="140"/>
      <c r="AB216" s="220"/>
      <c r="AC216" s="220"/>
      <c r="AD216" s="220"/>
      <c r="AE216" s="140"/>
      <c r="AF216" s="172"/>
      <c r="AG216" s="137"/>
      <c r="AH216" s="146"/>
      <c r="AI216" s="137"/>
      <c r="AJ216" s="516"/>
      <c r="AK216" s="160"/>
      <c r="AL216" s="137"/>
      <c r="AM216" s="516"/>
      <c r="AO216" s="172"/>
      <c r="AP216" s="137"/>
      <c r="AQ216" s="137"/>
      <c r="AR216" s="512"/>
      <c r="AS216" s="513"/>
      <c r="AU216" s="495"/>
      <c r="AV216" s="76"/>
      <c r="AW216" s="466"/>
      <c r="AX216" s="76"/>
      <c r="AY216" s="496"/>
      <c r="AZ216" s="495"/>
      <c r="BA216" s="76"/>
      <c r="BB216" s="76"/>
      <c r="BC216" s="76"/>
      <c r="BD216" s="496"/>
      <c r="BE216" s="495"/>
      <c r="BF216" s="76"/>
      <c r="BG216" s="76"/>
      <c r="BH216" s="76"/>
      <c r="BI216" s="496"/>
    </row>
    <row r="217" spans="1:61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367">
        <v>0</v>
      </c>
      <c r="J217" s="367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73">
        <f t="shared" si="7"/>
        <v>0</v>
      </c>
      <c r="Z217" s="173">
        <f t="shared" si="8"/>
        <v>0</v>
      </c>
      <c r="AA217" s="140"/>
      <c r="AB217" s="220"/>
      <c r="AC217" s="220"/>
      <c r="AD217" s="220"/>
      <c r="AE217" s="140"/>
      <c r="AF217" s="172"/>
      <c r="AG217" s="137"/>
      <c r="AH217" s="146"/>
      <c r="AI217" s="137"/>
      <c r="AJ217" s="516"/>
      <c r="AK217" s="160">
        <v>108185</v>
      </c>
      <c r="AL217" s="137" t="s">
        <v>5034</v>
      </c>
      <c r="AM217" s="516">
        <v>44672</v>
      </c>
      <c r="AO217" s="172"/>
      <c r="AP217" s="137"/>
      <c r="AQ217" s="137"/>
      <c r="AR217" s="512"/>
      <c r="AS217" s="513"/>
      <c r="AU217" s="495"/>
      <c r="AV217" s="76"/>
      <c r="AW217" s="466"/>
      <c r="AX217" s="76"/>
      <c r="AY217" s="496"/>
      <c r="AZ217" s="495"/>
      <c r="BA217" s="76"/>
      <c r="BB217" s="76"/>
      <c r="BC217" s="76"/>
      <c r="BD217" s="496"/>
      <c r="BE217" s="495"/>
      <c r="BF217" s="76"/>
      <c r="BG217" s="76"/>
      <c r="BH217" s="76"/>
      <c r="BI217" s="496"/>
    </row>
    <row r="218" spans="1:61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367">
        <v>3900</v>
      </c>
      <c r="J218" s="367">
        <v>0</v>
      </c>
      <c r="K218" s="138">
        <v>16000</v>
      </c>
      <c r="L218" s="138">
        <v>0</v>
      </c>
      <c r="M218" s="138">
        <v>36000</v>
      </c>
      <c r="N218" s="138">
        <v>0</v>
      </c>
      <c r="O218" s="138">
        <v>14000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73">
        <f t="shared" si="7"/>
        <v>69900</v>
      </c>
      <c r="Z218" s="173">
        <f t="shared" si="8"/>
        <v>0</v>
      </c>
      <c r="AA218" s="140"/>
      <c r="AB218" s="220"/>
      <c r="AC218" s="220"/>
      <c r="AD218" s="220"/>
      <c r="AE218" s="140"/>
      <c r="AF218" s="172"/>
      <c r="AG218" s="137"/>
      <c r="AH218" s="146"/>
      <c r="AI218" s="137"/>
      <c r="AJ218" s="516"/>
      <c r="AK218" s="160"/>
      <c r="AL218" s="137"/>
      <c r="AM218" s="516"/>
      <c r="AO218" s="172"/>
      <c r="AP218" s="137"/>
      <c r="AQ218" s="137"/>
      <c r="AR218" s="512"/>
      <c r="AS218" s="513"/>
      <c r="AU218" s="495"/>
      <c r="AV218" s="76"/>
      <c r="AW218" s="466"/>
      <c r="AX218" s="76"/>
      <c r="AY218" s="496"/>
      <c r="AZ218" s="495"/>
      <c r="BA218" s="76"/>
      <c r="BB218" s="76"/>
      <c r="BC218" s="76"/>
      <c r="BD218" s="496"/>
      <c r="BE218" s="495"/>
      <c r="BF218" s="76"/>
      <c r="BG218" s="76"/>
      <c r="BH218" s="76"/>
      <c r="BI218" s="496"/>
    </row>
    <row r="219" spans="1:61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367">
        <v>118950</v>
      </c>
      <c r="J219" s="367">
        <v>2950</v>
      </c>
      <c r="K219" s="138">
        <v>64800</v>
      </c>
      <c r="L219" s="138">
        <v>0</v>
      </c>
      <c r="M219" s="138">
        <v>239000</v>
      </c>
      <c r="N219" s="138">
        <v>0</v>
      </c>
      <c r="O219" s="138">
        <v>102000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73">
        <f t="shared" si="7"/>
        <v>524750</v>
      </c>
      <c r="Z219" s="173">
        <f t="shared" si="8"/>
        <v>2950</v>
      </c>
      <c r="AA219" s="140"/>
      <c r="AB219" s="220"/>
      <c r="AC219" s="220"/>
      <c r="AD219" s="220"/>
      <c r="AE219" s="140"/>
      <c r="AF219" s="172"/>
      <c r="AG219" s="137"/>
      <c r="AH219" s="146"/>
      <c r="AI219" s="137"/>
      <c r="AJ219" s="516"/>
      <c r="AK219" s="160"/>
      <c r="AL219" s="137"/>
      <c r="AM219" s="516"/>
      <c r="AO219" s="172"/>
      <c r="AP219" s="137"/>
      <c r="AQ219" s="137"/>
      <c r="AR219" s="512"/>
      <c r="AS219" s="513"/>
      <c r="AU219" s="495">
        <v>2950</v>
      </c>
      <c r="AV219" s="77">
        <v>44834</v>
      </c>
      <c r="AW219" s="466" t="s">
        <v>5389</v>
      </c>
      <c r="AX219" s="76"/>
      <c r="AY219" s="496" t="s">
        <v>5581</v>
      </c>
      <c r="AZ219" s="495"/>
      <c r="BA219" s="76"/>
      <c r="BB219" s="76"/>
      <c r="BC219" s="76"/>
      <c r="BD219" s="496"/>
      <c r="BE219" s="495"/>
      <c r="BF219" s="76"/>
      <c r="BG219" s="76"/>
      <c r="BH219" s="76"/>
      <c r="BI219" s="496"/>
    </row>
    <row r="220" spans="1:6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367">
        <v>0</v>
      </c>
      <c r="J220" s="367">
        <v>0</v>
      </c>
      <c r="K220" s="138">
        <v>40000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0</v>
      </c>
      <c r="Y220" s="173">
        <f t="shared" si="7"/>
        <v>40000</v>
      </c>
      <c r="Z220" s="173">
        <f t="shared" si="8"/>
        <v>0</v>
      </c>
      <c r="AA220" s="140"/>
      <c r="AB220" s="220"/>
      <c r="AC220" s="220"/>
      <c r="AD220" s="220"/>
      <c r="AE220" s="140"/>
      <c r="AF220" s="172"/>
      <c r="AG220" s="137"/>
      <c r="AH220" s="146"/>
      <c r="AI220" s="137"/>
      <c r="AJ220" s="516"/>
      <c r="AK220" s="160"/>
      <c r="AL220" s="137"/>
      <c r="AM220" s="516"/>
      <c r="AO220" s="172"/>
      <c r="AP220" s="137"/>
      <c r="AQ220" s="137"/>
      <c r="AR220" s="512"/>
      <c r="AS220" s="513"/>
      <c r="AU220" s="495"/>
      <c r="AV220" s="76"/>
      <c r="AW220" s="466"/>
      <c r="AX220" s="76"/>
      <c r="AY220" s="496"/>
      <c r="AZ220" s="495"/>
      <c r="BA220" s="76"/>
      <c r="BB220" s="76"/>
      <c r="BC220" s="76"/>
      <c r="BD220" s="496"/>
      <c r="BE220" s="495"/>
      <c r="BF220" s="76"/>
      <c r="BG220" s="76"/>
      <c r="BH220" s="76"/>
      <c r="BI220" s="496"/>
    </row>
    <row r="221" spans="1:61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4719</v>
      </c>
      <c r="I221" s="367">
        <v>31200</v>
      </c>
      <c r="J221" s="367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56000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73">
        <f t="shared" si="7"/>
        <v>87200</v>
      </c>
      <c r="Z221" s="173">
        <f t="shared" si="8"/>
        <v>0</v>
      </c>
      <c r="AA221" s="140"/>
      <c r="AB221" s="220"/>
      <c r="AC221" s="220"/>
      <c r="AD221" s="220"/>
      <c r="AE221" s="140"/>
      <c r="AF221" s="172"/>
      <c r="AG221" s="137"/>
      <c r="AH221" s="146"/>
      <c r="AI221" s="137"/>
      <c r="AJ221" s="516"/>
      <c r="AK221" s="160"/>
      <c r="AL221" s="137"/>
      <c r="AM221" s="516"/>
      <c r="AO221" s="172"/>
      <c r="AP221" s="137"/>
      <c r="AQ221" s="137"/>
      <c r="AR221" s="512"/>
      <c r="AS221" s="513"/>
      <c r="AU221" s="495"/>
      <c r="AV221" s="76"/>
      <c r="AW221" s="466"/>
      <c r="AX221" s="76"/>
      <c r="AY221" s="496"/>
      <c r="AZ221" s="495"/>
      <c r="BA221" s="76"/>
      <c r="BB221" s="76"/>
      <c r="BC221" s="76"/>
      <c r="BD221" s="496"/>
      <c r="BE221" s="495"/>
      <c r="BF221" s="76"/>
      <c r="BG221" s="76"/>
      <c r="BH221" s="76"/>
      <c r="BI221" s="496"/>
    </row>
    <row r="222" spans="1:61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367">
        <v>10400</v>
      </c>
      <c r="J222" s="367">
        <v>0</v>
      </c>
      <c r="K222" s="138">
        <v>16000</v>
      </c>
      <c r="L222" s="138">
        <v>0</v>
      </c>
      <c r="M222" s="138">
        <v>26000</v>
      </c>
      <c r="N222" s="138">
        <v>0</v>
      </c>
      <c r="O222" s="138">
        <v>11000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73">
        <f t="shared" si="7"/>
        <v>63400</v>
      </c>
      <c r="Z222" s="173">
        <f t="shared" si="8"/>
        <v>0</v>
      </c>
      <c r="AA222" s="140"/>
      <c r="AB222" s="220"/>
      <c r="AC222" s="220"/>
      <c r="AD222" s="220"/>
      <c r="AE222" s="140"/>
      <c r="AF222" s="172"/>
      <c r="AG222" s="137"/>
      <c r="AH222" s="146"/>
      <c r="AI222" s="137"/>
      <c r="AJ222" s="516"/>
      <c r="AK222" s="160"/>
      <c r="AL222" s="137"/>
      <c r="AM222" s="516"/>
      <c r="AO222" s="172"/>
      <c r="AP222" s="137"/>
      <c r="AQ222" s="137"/>
      <c r="AR222" s="512"/>
      <c r="AS222" s="513"/>
      <c r="AU222" s="495"/>
      <c r="AV222" s="76"/>
      <c r="AW222" s="466"/>
      <c r="AX222" s="76"/>
      <c r="AY222" s="496"/>
      <c r="AZ222" s="495"/>
      <c r="BA222" s="76"/>
      <c r="BB222" s="76"/>
      <c r="BC222" s="76"/>
      <c r="BD222" s="496"/>
      <c r="BE222" s="495"/>
      <c r="BF222" s="76"/>
      <c r="BG222" s="76"/>
      <c r="BH222" s="76"/>
      <c r="BI222" s="496"/>
    </row>
    <row r="223" spans="1:6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367">
        <v>0</v>
      </c>
      <c r="J223" s="367">
        <v>0</v>
      </c>
      <c r="K223" s="138">
        <v>32000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73">
        <f t="shared" si="7"/>
        <v>32000</v>
      </c>
      <c r="Z223" s="173">
        <f t="shared" si="8"/>
        <v>0</v>
      </c>
      <c r="AA223" s="140"/>
      <c r="AB223" s="220"/>
      <c r="AC223" s="220"/>
      <c r="AD223" s="220"/>
      <c r="AE223" s="140"/>
      <c r="AF223" s="172"/>
      <c r="AG223" s="137"/>
      <c r="AH223" s="146"/>
      <c r="AI223" s="137"/>
      <c r="AJ223" s="516"/>
      <c r="AK223" s="160"/>
      <c r="AL223" s="137"/>
      <c r="AM223" s="516"/>
      <c r="AO223" s="172"/>
      <c r="AP223" s="137"/>
      <c r="AQ223" s="137"/>
      <c r="AR223" s="512"/>
      <c r="AS223" s="513"/>
      <c r="AU223" s="495"/>
      <c r="AV223" s="76"/>
      <c r="AW223" s="466"/>
      <c r="AX223" s="76"/>
      <c r="AY223" s="496"/>
      <c r="AZ223" s="495"/>
      <c r="BA223" s="76"/>
      <c r="BB223" s="76"/>
      <c r="BC223" s="76"/>
      <c r="BD223" s="496"/>
      <c r="BE223" s="495"/>
      <c r="BF223" s="76"/>
      <c r="BG223" s="76"/>
      <c r="BH223" s="76"/>
      <c r="BI223" s="496"/>
    </row>
    <row r="224" spans="1:6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367">
        <v>30550</v>
      </c>
      <c r="J224" s="367">
        <v>0</v>
      </c>
      <c r="K224" s="138">
        <v>0</v>
      </c>
      <c r="L224" s="138">
        <v>0</v>
      </c>
      <c r="M224" s="138">
        <v>45000</v>
      </c>
      <c r="N224" s="138">
        <v>0</v>
      </c>
      <c r="O224" s="138">
        <v>50000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73">
        <f t="shared" si="7"/>
        <v>125550</v>
      </c>
      <c r="Z224" s="173">
        <f t="shared" si="8"/>
        <v>0</v>
      </c>
      <c r="AA224" s="140"/>
      <c r="AB224" s="220"/>
      <c r="AC224" s="220"/>
      <c r="AD224" s="220"/>
      <c r="AE224" s="140"/>
      <c r="AF224" s="172"/>
      <c r="AG224" s="137"/>
      <c r="AH224" s="146"/>
      <c r="AI224" s="137"/>
      <c r="AJ224" s="516"/>
      <c r="AK224" s="160"/>
      <c r="AL224" s="137"/>
      <c r="AM224" s="516"/>
      <c r="AO224" s="172"/>
      <c r="AP224" s="137"/>
      <c r="AQ224" s="137"/>
      <c r="AR224" s="512"/>
      <c r="AS224" s="513"/>
      <c r="AU224" s="495"/>
      <c r="AV224" s="76"/>
      <c r="AW224" s="466"/>
      <c r="AX224" s="76"/>
      <c r="AY224" s="496"/>
      <c r="AZ224" s="495"/>
      <c r="BA224" s="76"/>
      <c r="BB224" s="76"/>
      <c r="BC224" s="76"/>
      <c r="BD224" s="496"/>
      <c r="BE224" s="495"/>
      <c r="BF224" s="76"/>
      <c r="BG224" s="76"/>
      <c r="BH224" s="76"/>
      <c r="BI224" s="496"/>
    </row>
    <row r="225" spans="1:61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367">
        <v>0</v>
      </c>
      <c r="J225" s="367">
        <v>0</v>
      </c>
      <c r="K225" s="138">
        <v>96000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73">
        <f t="shared" si="7"/>
        <v>96000</v>
      </c>
      <c r="Z225" s="173">
        <f t="shared" si="8"/>
        <v>0</v>
      </c>
      <c r="AA225" s="140"/>
      <c r="AB225" s="220"/>
      <c r="AC225" s="220"/>
      <c r="AD225" s="220"/>
      <c r="AE225" s="140"/>
      <c r="AF225" s="172"/>
      <c r="AG225" s="137"/>
      <c r="AH225" s="146"/>
      <c r="AI225" s="137"/>
      <c r="AJ225" s="516"/>
      <c r="AK225" s="160"/>
      <c r="AL225" s="137"/>
      <c r="AM225" s="516"/>
      <c r="AO225" s="172"/>
      <c r="AP225" s="137"/>
      <c r="AQ225" s="137"/>
      <c r="AR225" s="512"/>
      <c r="AS225" s="513"/>
      <c r="AU225" s="495"/>
      <c r="AV225" s="76"/>
      <c r="AW225" s="466"/>
      <c r="AX225" s="76"/>
      <c r="AY225" s="496"/>
      <c r="AZ225" s="495"/>
      <c r="BA225" s="76"/>
      <c r="BB225" s="76"/>
      <c r="BC225" s="76"/>
      <c r="BD225" s="496"/>
      <c r="BE225" s="495"/>
      <c r="BF225" s="76"/>
      <c r="BG225" s="76"/>
      <c r="BH225" s="76"/>
      <c r="BI225" s="496"/>
    </row>
    <row r="226" spans="1:61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367">
        <v>93275</v>
      </c>
      <c r="J226" s="367">
        <v>0</v>
      </c>
      <c r="K226" s="138">
        <v>0</v>
      </c>
      <c r="L226" s="138">
        <v>0</v>
      </c>
      <c r="M226" s="138">
        <v>363000</v>
      </c>
      <c r="N226" s="138">
        <v>0</v>
      </c>
      <c r="O226" s="138">
        <v>108000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73">
        <f t="shared" si="7"/>
        <v>564275</v>
      </c>
      <c r="Z226" s="173">
        <f t="shared" si="8"/>
        <v>0</v>
      </c>
      <c r="AA226" s="140"/>
      <c r="AB226" s="220"/>
      <c r="AC226" s="220"/>
      <c r="AD226" s="220"/>
      <c r="AE226" s="140"/>
      <c r="AF226" s="172"/>
      <c r="AG226" s="137"/>
      <c r="AH226" s="146"/>
      <c r="AI226" s="137"/>
      <c r="AJ226" s="516"/>
      <c r="AK226" s="160"/>
      <c r="AL226" s="137"/>
      <c r="AM226" s="516"/>
      <c r="AO226" s="172"/>
      <c r="AP226" s="137"/>
      <c r="AQ226" s="137"/>
      <c r="AR226" s="512"/>
      <c r="AS226" s="513"/>
      <c r="AU226" s="495"/>
      <c r="AV226" s="76"/>
      <c r="AW226" s="466"/>
      <c r="AX226" s="76"/>
      <c r="AY226" s="496"/>
      <c r="AZ226" s="495"/>
      <c r="BA226" s="76"/>
      <c r="BB226" s="76"/>
      <c r="BC226" s="76"/>
      <c r="BD226" s="496"/>
      <c r="BE226" s="495"/>
      <c r="BF226" s="76"/>
      <c r="BG226" s="76"/>
      <c r="BH226" s="76"/>
      <c r="BI226" s="496"/>
    </row>
    <row r="227" spans="1:61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367">
        <v>0</v>
      </c>
      <c r="J227" s="367">
        <v>0</v>
      </c>
      <c r="K227" s="138">
        <v>48000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73">
        <f t="shared" si="7"/>
        <v>48000</v>
      </c>
      <c r="Z227" s="173">
        <f t="shared" si="8"/>
        <v>0</v>
      </c>
      <c r="AA227" s="140"/>
      <c r="AB227" s="220"/>
      <c r="AC227" s="220"/>
      <c r="AD227" s="220"/>
      <c r="AE227" s="140"/>
      <c r="AF227" s="172"/>
      <c r="AG227" s="137"/>
      <c r="AH227" s="146"/>
      <c r="AI227" s="137"/>
      <c r="AJ227" s="516"/>
      <c r="AK227" s="160"/>
      <c r="AL227" s="137"/>
      <c r="AM227" s="516"/>
      <c r="AO227" s="172"/>
      <c r="AP227" s="137"/>
      <c r="AQ227" s="137"/>
      <c r="AR227" s="512"/>
      <c r="AS227" s="513"/>
      <c r="AU227" s="495"/>
      <c r="AV227" s="76"/>
      <c r="AW227" s="466"/>
      <c r="AX227" s="76"/>
      <c r="AY227" s="496"/>
      <c r="AZ227" s="495"/>
      <c r="BA227" s="76"/>
      <c r="BB227" s="76"/>
      <c r="BC227" s="76"/>
      <c r="BD227" s="496"/>
      <c r="BE227" s="495"/>
      <c r="BF227" s="76"/>
      <c r="BG227" s="76"/>
      <c r="BH227" s="76"/>
      <c r="BI227" s="496"/>
    </row>
    <row r="228" spans="1:6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367">
        <v>72150</v>
      </c>
      <c r="J228" s="367">
        <v>0</v>
      </c>
      <c r="K228" s="138">
        <v>16000</v>
      </c>
      <c r="L228" s="138">
        <v>0</v>
      </c>
      <c r="M228" s="138">
        <v>272000</v>
      </c>
      <c r="N228" s="138">
        <v>0</v>
      </c>
      <c r="O228" s="138">
        <v>270000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73">
        <f t="shared" si="7"/>
        <v>630150</v>
      </c>
      <c r="Z228" s="173">
        <f t="shared" si="8"/>
        <v>0</v>
      </c>
      <c r="AA228" s="140"/>
      <c r="AB228" s="220"/>
      <c r="AC228" s="220"/>
      <c r="AD228" s="220"/>
      <c r="AE228" s="140"/>
      <c r="AF228" s="172"/>
      <c r="AG228" s="137"/>
      <c r="AH228" s="146"/>
      <c r="AI228" s="137"/>
      <c r="AJ228" s="516"/>
      <c r="AK228" s="160">
        <v>71190</v>
      </c>
      <c r="AL228" s="137" t="s">
        <v>5252</v>
      </c>
      <c r="AM228" s="516">
        <v>44698</v>
      </c>
      <c r="AO228" s="172"/>
      <c r="AP228" s="137"/>
      <c r="AQ228" s="137"/>
      <c r="AR228" s="512"/>
      <c r="AS228" s="513"/>
      <c r="AU228" s="495"/>
      <c r="AV228" s="76"/>
      <c r="AW228" s="466"/>
      <c r="AX228" s="76"/>
      <c r="AY228" s="496"/>
      <c r="AZ228" s="495"/>
      <c r="BA228" s="76"/>
      <c r="BB228" s="76"/>
      <c r="BC228" s="76"/>
      <c r="BD228" s="496"/>
      <c r="BE228" s="495"/>
      <c r="BF228" s="76"/>
      <c r="BG228" s="76"/>
      <c r="BH228" s="76"/>
      <c r="BI228" s="496"/>
    </row>
    <row r="229" spans="1:6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367">
        <v>19825</v>
      </c>
      <c r="J229" s="367">
        <v>0</v>
      </c>
      <c r="K229" s="138">
        <v>16000</v>
      </c>
      <c r="L229" s="138">
        <v>0</v>
      </c>
      <c r="M229" s="138">
        <v>19000</v>
      </c>
      <c r="N229" s="138">
        <v>0</v>
      </c>
      <c r="O229" s="138">
        <v>14000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73">
        <f t="shared" si="7"/>
        <v>68825</v>
      </c>
      <c r="Z229" s="173">
        <f t="shared" si="8"/>
        <v>0</v>
      </c>
      <c r="AA229" s="140"/>
      <c r="AB229" s="220">
        <v>116000</v>
      </c>
      <c r="AC229" s="220"/>
      <c r="AD229" s="220"/>
      <c r="AE229" s="140"/>
      <c r="AF229" s="172"/>
      <c r="AG229" s="137"/>
      <c r="AH229" s="146"/>
      <c r="AI229" s="137"/>
      <c r="AJ229" s="516"/>
      <c r="AK229" s="160"/>
      <c r="AL229" s="137"/>
      <c r="AM229" s="516"/>
      <c r="AO229" s="172"/>
      <c r="AP229" s="137"/>
      <c r="AQ229" s="137"/>
      <c r="AR229" s="512"/>
      <c r="AS229" s="513"/>
      <c r="AU229" s="495"/>
      <c r="AV229" s="76"/>
      <c r="AW229" s="466"/>
      <c r="AX229" s="76"/>
      <c r="AY229" s="496"/>
      <c r="AZ229" s="495"/>
      <c r="BA229" s="76"/>
      <c r="BB229" s="76"/>
      <c r="BC229" s="76"/>
      <c r="BD229" s="496"/>
      <c r="BE229" s="495"/>
      <c r="BF229" s="76"/>
      <c r="BG229" s="76"/>
      <c r="BH229" s="76"/>
      <c r="BI229" s="496"/>
    </row>
    <row r="230" spans="1:61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367">
        <v>0</v>
      </c>
      <c r="J230" s="367">
        <v>0</v>
      </c>
      <c r="K230" s="138">
        <v>32800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73">
        <f t="shared" si="7"/>
        <v>32800</v>
      </c>
      <c r="Z230" s="173">
        <f t="shared" si="8"/>
        <v>0</v>
      </c>
      <c r="AA230" s="140"/>
      <c r="AB230" s="220"/>
      <c r="AC230" s="220"/>
      <c r="AD230" s="220"/>
      <c r="AE230" s="140"/>
      <c r="AF230" s="172"/>
      <c r="AG230" s="137"/>
      <c r="AH230" s="146"/>
      <c r="AI230" s="137"/>
      <c r="AJ230" s="516"/>
      <c r="AK230" s="160"/>
      <c r="AL230" s="137"/>
      <c r="AM230" s="516"/>
      <c r="AO230" s="172"/>
      <c r="AP230" s="137"/>
      <c r="AQ230" s="137"/>
      <c r="AR230" s="512"/>
      <c r="AS230" s="513"/>
      <c r="AU230" s="495"/>
      <c r="AV230" s="76"/>
      <c r="AW230" s="466"/>
      <c r="AX230" s="76"/>
      <c r="AY230" s="496"/>
      <c r="AZ230" s="495"/>
      <c r="BA230" s="76"/>
      <c r="BB230" s="76"/>
      <c r="BC230" s="76"/>
      <c r="BD230" s="496"/>
      <c r="BE230" s="495"/>
      <c r="BF230" s="76"/>
      <c r="BG230" s="76"/>
      <c r="BH230" s="76"/>
      <c r="BI230" s="496"/>
    </row>
    <row r="231" spans="1:61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367">
        <v>0</v>
      </c>
      <c r="J231" s="367">
        <v>0</v>
      </c>
      <c r="K231" s="138">
        <v>48000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73">
        <f t="shared" si="7"/>
        <v>48000</v>
      </c>
      <c r="Z231" s="173">
        <f t="shared" si="8"/>
        <v>0</v>
      </c>
      <c r="AA231" s="140"/>
      <c r="AB231" s="220"/>
      <c r="AC231" s="220"/>
      <c r="AD231" s="220"/>
      <c r="AE231" s="140"/>
      <c r="AF231" s="172"/>
      <c r="AG231" s="137"/>
      <c r="AH231" s="146"/>
      <c r="AI231" s="137"/>
      <c r="AJ231" s="516"/>
      <c r="AK231" s="160"/>
      <c r="AL231" s="137"/>
      <c r="AM231" s="516"/>
      <c r="AO231" s="172"/>
      <c r="AP231" s="137"/>
      <c r="AQ231" s="137"/>
      <c r="AR231" s="512"/>
      <c r="AS231" s="513"/>
      <c r="AU231" s="495"/>
      <c r="AV231" s="76"/>
      <c r="AW231" s="466"/>
      <c r="AX231" s="76"/>
      <c r="AY231" s="496"/>
      <c r="AZ231" s="495"/>
      <c r="BA231" s="76"/>
      <c r="BB231" s="76"/>
      <c r="BC231" s="76"/>
      <c r="BD231" s="496"/>
      <c r="BE231" s="495"/>
      <c r="BF231" s="76"/>
      <c r="BG231" s="76"/>
      <c r="BH231" s="76"/>
      <c r="BI231" s="496"/>
    </row>
    <row r="232" spans="1:61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367">
        <v>0</v>
      </c>
      <c r="J232" s="367">
        <v>0</v>
      </c>
      <c r="K232" s="138">
        <v>48000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73">
        <f t="shared" si="7"/>
        <v>48000</v>
      </c>
      <c r="Z232" s="173">
        <f t="shared" si="8"/>
        <v>0</v>
      </c>
      <c r="AA232" s="140"/>
      <c r="AB232" s="220"/>
      <c r="AC232" s="220"/>
      <c r="AD232" s="220"/>
      <c r="AE232" s="140"/>
      <c r="AF232" s="172"/>
      <c r="AG232" s="137"/>
      <c r="AH232" s="146"/>
      <c r="AI232" s="137"/>
      <c r="AJ232" s="516"/>
      <c r="AK232" s="160"/>
      <c r="AL232" s="137"/>
      <c r="AM232" s="516"/>
      <c r="AO232" s="172"/>
      <c r="AP232" s="137"/>
      <c r="AQ232" s="137"/>
      <c r="AR232" s="512"/>
      <c r="AS232" s="513"/>
      <c r="AU232" s="495"/>
      <c r="AV232" s="76"/>
      <c r="AW232" s="466"/>
      <c r="AX232" s="76"/>
      <c r="AY232" s="496"/>
      <c r="AZ232" s="495"/>
      <c r="BA232" s="76"/>
      <c r="BB232" s="76"/>
      <c r="BC232" s="76"/>
      <c r="BD232" s="496"/>
      <c r="BE232" s="495"/>
      <c r="BF232" s="76"/>
      <c r="BG232" s="76"/>
      <c r="BH232" s="76"/>
      <c r="BI232" s="496"/>
    </row>
    <row r="233" spans="1:61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367">
        <v>0</v>
      </c>
      <c r="J233" s="367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73">
        <f t="shared" si="7"/>
        <v>0</v>
      </c>
      <c r="Z233" s="173">
        <f t="shared" si="8"/>
        <v>0</v>
      </c>
      <c r="AA233" s="140"/>
      <c r="AB233" s="220"/>
      <c r="AC233" s="220"/>
      <c r="AD233" s="220"/>
      <c r="AE233" s="140"/>
      <c r="AF233" s="172"/>
      <c r="AG233" s="137"/>
      <c r="AH233" s="146"/>
      <c r="AI233" s="137"/>
      <c r="AJ233" s="516"/>
      <c r="AK233" s="160"/>
      <c r="AL233" s="137"/>
      <c r="AM233" s="516"/>
      <c r="AO233" s="172"/>
      <c r="AP233" s="137"/>
      <c r="AQ233" s="137"/>
      <c r="AR233" s="512"/>
      <c r="AS233" s="513"/>
      <c r="AU233" s="495"/>
      <c r="AV233" s="76"/>
      <c r="AW233" s="466"/>
      <c r="AX233" s="76"/>
      <c r="AY233" s="496"/>
      <c r="AZ233" s="495"/>
      <c r="BA233" s="76"/>
      <c r="BB233" s="76"/>
      <c r="BC233" s="76"/>
      <c r="BD233" s="496"/>
      <c r="BE233" s="495"/>
      <c r="BF233" s="76"/>
      <c r="BG233" s="76"/>
      <c r="BH233" s="76"/>
      <c r="BI233" s="496"/>
    </row>
    <row r="234" spans="1:61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367">
        <v>79300</v>
      </c>
      <c r="J234" s="367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67000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73">
        <f t="shared" si="7"/>
        <v>146300</v>
      </c>
      <c r="Z234" s="173">
        <f t="shared" si="8"/>
        <v>0</v>
      </c>
      <c r="AA234" s="140"/>
      <c r="AB234" s="220"/>
      <c r="AC234" s="220"/>
      <c r="AD234" s="220"/>
      <c r="AE234" s="140"/>
      <c r="AF234" s="172"/>
      <c r="AG234" s="137"/>
      <c r="AH234" s="146"/>
      <c r="AI234" s="137"/>
      <c r="AJ234" s="516"/>
      <c r="AK234" s="160"/>
      <c r="AL234" s="137"/>
      <c r="AM234" s="516"/>
      <c r="AO234" s="172"/>
      <c r="AP234" s="137"/>
      <c r="AQ234" s="137"/>
      <c r="AR234" s="512"/>
      <c r="AS234" s="513"/>
      <c r="AU234" s="495"/>
      <c r="AV234" s="76"/>
      <c r="AW234" s="466"/>
      <c r="AX234" s="76"/>
      <c r="AY234" s="496"/>
      <c r="AZ234" s="495"/>
      <c r="BA234" s="76"/>
      <c r="BB234" s="76"/>
      <c r="BC234" s="76"/>
      <c r="BD234" s="496"/>
      <c r="BE234" s="495"/>
      <c r="BF234" s="76"/>
      <c r="BG234" s="76"/>
      <c r="BH234" s="76"/>
      <c r="BI234" s="496"/>
    </row>
    <row r="235" spans="1:6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367">
        <v>43225</v>
      </c>
      <c r="J235" s="367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83000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73">
        <f t="shared" si="7"/>
        <v>126225</v>
      </c>
      <c r="Z235" s="173">
        <f t="shared" si="8"/>
        <v>0</v>
      </c>
      <c r="AA235" s="140"/>
      <c r="AB235" s="220"/>
      <c r="AC235" s="220"/>
      <c r="AD235" s="220"/>
      <c r="AE235" s="140"/>
      <c r="AF235" s="172"/>
      <c r="AG235" s="137"/>
      <c r="AH235" s="146"/>
      <c r="AI235" s="137"/>
      <c r="AJ235" s="516"/>
      <c r="AK235" s="160"/>
      <c r="AL235" s="137"/>
      <c r="AM235" s="516"/>
      <c r="AO235" s="172"/>
      <c r="AP235" s="137"/>
      <c r="AQ235" s="137"/>
      <c r="AR235" s="512"/>
      <c r="AS235" s="513"/>
      <c r="AU235" s="495"/>
      <c r="AV235" s="76"/>
      <c r="AW235" s="466"/>
      <c r="AX235" s="76"/>
      <c r="AY235" s="496"/>
      <c r="AZ235" s="495"/>
      <c r="BA235" s="76"/>
      <c r="BB235" s="76"/>
      <c r="BC235" s="76"/>
      <c r="BD235" s="496"/>
      <c r="BE235" s="495"/>
      <c r="BF235" s="76"/>
      <c r="BG235" s="76"/>
      <c r="BH235" s="76"/>
      <c r="BI235" s="496"/>
    </row>
    <row r="236" spans="1:61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3846</v>
      </c>
      <c r="I236" s="367">
        <v>0</v>
      </c>
      <c r="J236" s="367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73">
        <f t="shared" si="7"/>
        <v>0</v>
      </c>
      <c r="Z236" s="173">
        <f t="shared" si="8"/>
        <v>0</v>
      </c>
      <c r="AA236" s="140"/>
      <c r="AB236" s="220"/>
      <c r="AC236" s="220"/>
      <c r="AD236" s="220"/>
      <c r="AE236" s="140"/>
      <c r="AF236" s="172"/>
      <c r="AG236" s="137"/>
      <c r="AH236" s="146"/>
      <c r="AI236" s="137"/>
      <c r="AJ236" s="516"/>
      <c r="AK236" s="160"/>
      <c r="AL236" s="137"/>
      <c r="AM236" s="516"/>
      <c r="AO236" s="172"/>
      <c r="AP236" s="137"/>
      <c r="AQ236" s="137"/>
      <c r="AR236" s="512"/>
      <c r="AS236" s="513"/>
      <c r="AU236" s="495"/>
      <c r="AV236" s="76"/>
      <c r="AW236" s="466"/>
      <c r="AX236" s="76"/>
      <c r="AY236" s="496"/>
      <c r="AZ236" s="495"/>
      <c r="BA236" s="76"/>
      <c r="BB236" s="76"/>
      <c r="BC236" s="76"/>
      <c r="BD236" s="496"/>
      <c r="BE236" s="495"/>
      <c r="BF236" s="76"/>
      <c r="BG236" s="76"/>
      <c r="BH236" s="76"/>
      <c r="BI236" s="496"/>
    </row>
    <row r="237" spans="1:61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367">
        <v>0</v>
      </c>
      <c r="J237" s="367">
        <v>0</v>
      </c>
      <c r="K237" s="138">
        <v>32000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73">
        <f t="shared" si="7"/>
        <v>32000</v>
      </c>
      <c r="Z237" s="173">
        <f t="shared" si="8"/>
        <v>0</v>
      </c>
      <c r="AA237" s="140"/>
      <c r="AB237" s="220"/>
      <c r="AC237" s="220"/>
      <c r="AD237" s="220"/>
      <c r="AE237" s="140"/>
      <c r="AF237" s="172"/>
      <c r="AG237" s="137"/>
      <c r="AH237" s="146"/>
      <c r="AI237" s="137"/>
      <c r="AJ237" s="516"/>
      <c r="AK237" s="160"/>
      <c r="AL237" s="137"/>
      <c r="AM237" s="516"/>
      <c r="AO237" s="172"/>
      <c r="AP237" s="137"/>
      <c r="AQ237" s="137"/>
      <c r="AR237" s="512"/>
      <c r="AS237" s="513"/>
      <c r="AU237" s="495"/>
      <c r="AV237" s="76"/>
      <c r="AW237" s="466"/>
      <c r="AX237" s="76"/>
      <c r="AY237" s="496"/>
      <c r="AZ237" s="495"/>
      <c r="BA237" s="76"/>
      <c r="BB237" s="76"/>
      <c r="BC237" s="76"/>
      <c r="BD237" s="496"/>
      <c r="BE237" s="495"/>
      <c r="BF237" s="76"/>
      <c r="BG237" s="76"/>
      <c r="BH237" s="76"/>
      <c r="BI237" s="496"/>
    </row>
    <row r="238" spans="1:61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367">
        <v>11700</v>
      </c>
      <c r="J238" s="367">
        <v>0</v>
      </c>
      <c r="K238" s="138">
        <v>0</v>
      </c>
      <c r="L238" s="138">
        <v>0</v>
      </c>
      <c r="M238" s="138">
        <v>56000</v>
      </c>
      <c r="N238" s="138">
        <v>0</v>
      </c>
      <c r="O238" s="138">
        <v>28000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73">
        <f t="shared" si="7"/>
        <v>95700</v>
      </c>
      <c r="Z238" s="173">
        <f t="shared" si="8"/>
        <v>0</v>
      </c>
      <c r="AA238" s="140"/>
      <c r="AB238" s="220"/>
      <c r="AC238" s="220"/>
      <c r="AD238" s="220"/>
      <c r="AE238" s="140"/>
      <c r="AF238" s="172"/>
      <c r="AG238" s="137"/>
      <c r="AH238" s="146"/>
      <c r="AI238" s="137"/>
      <c r="AJ238" s="516"/>
      <c r="AK238" s="160"/>
      <c r="AL238" s="137"/>
      <c r="AM238" s="516"/>
      <c r="AO238" s="172"/>
      <c r="AP238" s="137"/>
      <c r="AQ238" s="137"/>
      <c r="AR238" s="512"/>
      <c r="AS238" s="513"/>
      <c r="AU238" s="495"/>
      <c r="AV238" s="76"/>
      <c r="AW238" s="466"/>
      <c r="AX238" s="76"/>
      <c r="AY238" s="496"/>
      <c r="AZ238" s="495"/>
      <c r="BA238" s="76"/>
      <c r="BB238" s="76"/>
      <c r="BC238" s="76"/>
      <c r="BD238" s="496"/>
      <c r="BE238" s="495"/>
      <c r="BF238" s="76"/>
      <c r="BG238" s="76"/>
      <c r="BH238" s="76"/>
      <c r="BI238" s="496"/>
    </row>
    <row r="239" spans="1:61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367">
        <v>0</v>
      </c>
      <c r="J239" s="367">
        <v>0</v>
      </c>
      <c r="K239" s="138">
        <v>48000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73">
        <f t="shared" si="7"/>
        <v>48000</v>
      </c>
      <c r="Z239" s="173">
        <f t="shared" si="8"/>
        <v>0</v>
      </c>
      <c r="AA239" s="140"/>
      <c r="AB239" s="220"/>
      <c r="AC239" s="220"/>
      <c r="AD239" s="220"/>
      <c r="AE239" s="140"/>
      <c r="AF239" s="172"/>
      <c r="AG239" s="137"/>
      <c r="AH239" s="146"/>
      <c r="AI239" s="137"/>
      <c r="AJ239" s="516"/>
      <c r="AK239" s="160"/>
      <c r="AL239" s="137"/>
      <c r="AM239" s="516"/>
      <c r="AO239" s="172"/>
      <c r="AP239" s="137"/>
      <c r="AQ239" s="137"/>
      <c r="AR239" s="512"/>
      <c r="AS239" s="513"/>
      <c r="AU239" s="495"/>
      <c r="AV239" s="76"/>
      <c r="AW239" s="466"/>
      <c r="AX239" s="76"/>
      <c r="AY239" s="496"/>
      <c r="AZ239" s="495"/>
      <c r="BA239" s="76"/>
      <c r="BB239" s="76"/>
      <c r="BC239" s="76"/>
      <c r="BD239" s="496"/>
      <c r="BE239" s="495"/>
      <c r="BF239" s="76"/>
      <c r="BG239" s="76"/>
      <c r="BH239" s="76"/>
      <c r="BI239" s="496"/>
    </row>
    <row r="240" spans="1:6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367">
        <v>11050</v>
      </c>
      <c r="J240" s="367">
        <v>0</v>
      </c>
      <c r="K240" s="138">
        <v>0</v>
      </c>
      <c r="L240" s="138">
        <v>0</v>
      </c>
      <c r="M240" s="138">
        <v>225000</v>
      </c>
      <c r="N240" s="138">
        <v>0</v>
      </c>
      <c r="O240" s="138">
        <v>26000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73">
        <f t="shared" si="7"/>
        <v>262050</v>
      </c>
      <c r="Z240" s="173">
        <f t="shared" si="8"/>
        <v>0</v>
      </c>
      <c r="AA240" s="140"/>
      <c r="AB240" s="220"/>
      <c r="AC240" s="220"/>
      <c r="AD240" s="220"/>
      <c r="AE240" s="140"/>
      <c r="AF240" s="172"/>
      <c r="AG240" s="137"/>
      <c r="AH240" s="146"/>
      <c r="AI240" s="137"/>
      <c r="AJ240" s="516"/>
      <c r="AK240" s="160">
        <v>89077</v>
      </c>
      <c r="AL240" s="137" t="s">
        <v>5437</v>
      </c>
      <c r="AM240" s="516">
        <v>44823</v>
      </c>
      <c r="AO240" s="172"/>
      <c r="AP240" s="137"/>
      <c r="AQ240" s="137"/>
      <c r="AR240" s="512"/>
      <c r="AS240" s="513"/>
      <c r="AU240" s="495"/>
      <c r="AV240" s="76"/>
      <c r="AW240" s="466"/>
      <c r="AX240" s="76"/>
      <c r="AY240" s="496"/>
      <c r="AZ240" s="495"/>
      <c r="BA240" s="76"/>
      <c r="BB240" s="76"/>
      <c r="BC240" s="76"/>
      <c r="BD240" s="496"/>
      <c r="BE240" s="495"/>
      <c r="BF240" s="76"/>
      <c r="BG240" s="76"/>
      <c r="BH240" s="76"/>
      <c r="BI240" s="496"/>
    </row>
    <row r="241" spans="1:61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367">
        <v>3250</v>
      </c>
      <c r="J241" s="367">
        <v>0</v>
      </c>
      <c r="K241" s="138">
        <v>15200</v>
      </c>
      <c r="L241" s="138">
        <v>0</v>
      </c>
      <c r="M241" s="138">
        <v>19000</v>
      </c>
      <c r="N241" s="138">
        <v>0</v>
      </c>
      <c r="O241" s="138">
        <v>5000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73">
        <f t="shared" si="7"/>
        <v>42450</v>
      </c>
      <c r="Z241" s="173">
        <f t="shared" si="8"/>
        <v>0</v>
      </c>
      <c r="AA241" s="140"/>
      <c r="AB241" s="220"/>
      <c r="AC241" s="220"/>
      <c r="AD241" s="220"/>
      <c r="AE241" s="140"/>
      <c r="AF241" s="172"/>
      <c r="AG241" s="137"/>
      <c r="AH241" s="146"/>
      <c r="AI241" s="137"/>
      <c r="AJ241" s="516"/>
      <c r="AK241" s="160"/>
      <c r="AL241" s="137"/>
      <c r="AM241" s="516"/>
      <c r="AO241" s="172"/>
      <c r="AP241" s="137"/>
      <c r="AQ241" s="137"/>
      <c r="AR241" s="512"/>
      <c r="AS241" s="513"/>
      <c r="AU241" s="495"/>
      <c r="AV241" s="76"/>
      <c r="AW241" s="466"/>
      <c r="AX241" s="76"/>
      <c r="AY241" s="496"/>
      <c r="AZ241" s="495"/>
      <c r="BA241" s="76"/>
      <c r="BB241" s="76"/>
      <c r="BC241" s="76"/>
      <c r="BD241" s="496"/>
      <c r="BE241" s="495"/>
      <c r="BF241" s="76"/>
      <c r="BG241" s="76"/>
      <c r="BH241" s="76"/>
      <c r="BI241" s="496"/>
    </row>
    <row r="242" spans="1:61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367">
        <v>0</v>
      </c>
      <c r="J242" s="367">
        <v>0</v>
      </c>
      <c r="K242" s="138">
        <v>32000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73">
        <f t="shared" si="7"/>
        <v>32000</v>
      </c>
      <c r="Z242" s="173">
        <f t="shared" si="8"/>
        <v>0</v>
      </c>
      <c r="AA242" s="140"/>
      <c r="AB242" s="220"/>
      <c r="AC242" s="220"/>
      <c r="AD242" s="220"/>
      <c r="AE242" s="140"/>
      <c r="AF242" s="172"/>
      <c r="AG242" s="137"/>
      <c r="AH242" s="146"/>
      <c r="AI242" s="137"/>
      <c r="AJ242" s="516"/>
      <c r="AK242" s="160"/>
      <c r="AL242" s="137"/>
      <c r="AM242" s="516"/>
      <c r="AO242" s="172"/>
      <c r="AP242" s="137"/>
      <c r="AQ242" s="137"/>
      <c r="AR242" s="512"/>
      <c r="AS242" s="513"/>
      <c r="AU242" s="495"/>
      <c r="AV242" s="76"/>
      <c r="AW242" s="466"/>
      <c r="AX242" s="76"/>
      <c r="AY242" s="496"/>
      <c r="AZ242" s="495"/>
      <c r="BA242" s="76"/>
      <c r="BB242" s="76"/>
      <c r="BC242" s="76"/>
      <c r="BD242" s="496"/>
      <c r="BE242" s="495"/>
      <c r="BF242" s="76"/>
      <c r="BG242" s="76"/>
      <c r="BH242" s="76"/>
      <c r="BI242" s="496"/>
    </row>
    <row r="243" spans="1:61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367">
        <v>35100</v>
      </c>
      <c r="J243" s="367">
        <v>0</v>
      </c>
      <c r="K243" s="138">
        <v>0</v>
      </c>
      <c r="L243" s="138">
        <v>0</v>
      </c>
      <c r="M243" s="138">
        <v>165000</v>
      </c>
      <c r="N243" s="138">
        <v>0</v>
      </c>
      <c r="O243" s="138">
        <v>74000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73">
        <f t="shared" si="7"/>
        <v>274100</v>
      </c>
      <c r="Z243" s="173">
        <f t="shared" si="8"/>
        <v>0</v>
      </c>
      <c r="AA243" s="140"/>
      <c r="AB243" s="220"/>
      <c r="AC243" s="220"/>
      <c r="AD243" s="220"/>
      <c r="AE243" s="140"/>
      <c r="AF243" s="172"/>
      <c r="AG243" s="137"/>
      <c r="AH243" s="146"/>
      <c r="AI243" s="137"/>
      <c r="AJ243" s="516"/>
      <c r="AK243" s="160">
        <v>53499</v>
      </c>
      <c r="AL243" s="137" t="s">
        <v>4903</v>
      </c>
      <c r="AM243" s="516">
        <v>44600</v>
      </c>
      <c r="AO243" s="172"/>
      <c r="AP243" s="137"/>
      <c r="AQ243" s="137"/>
      <c r="AR243" s="512"/>
      <c r="AS243" s="513"/>
      <c r="AU243" s="495"/>
      <c r="AV243" s="76"/>
      <c r="AW243" s="466"/>
      <c r="AX243" s="76"/>
      <c r="AY243" s="496"/>
      <c r="AZ243" s="495"/>
      <c r="BA243" s="76"/>
      <c r="BB243" s="76"/>
      <c r="BC243" s="76"/>
      <c r="BD243" s="496"/>
      <c r="BE243" s="495"/>
      <c r="BF243" s="76"/>
      <c r="BG243" s="76"/>
      <c r="BH243" s="76"/>
      <c r="BI243" s="496"/>
    </row>
    <row r="244" spans="1:61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367">
        <v>0</v>
      </c>
      <c r="J244" s="367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73">
        <f t="shared" si="7"/>
        <v>0</v>
      </c>
      <c r="Z244" s="173">
        <f t="shared" si="8"/>
        <v>0</v>
      </c>
      <c r="AA244" s="140"/>
      <c r="AB244" s="220"/>
      <c r="AC244" s="220"/>
      <c r="AD244" s="220"/>
      <c r="AE244" s="140"/>
      <c r="AF244" s="172"/>
      <c r="AG244" s="137"/>
      <c r="AH244" s="146"/>
      <c r="AI244" s="137"/>
      <c r="AJ244" s="516"/>
      <c r="AK244" s="160"/>
      <c r="AL244" s="137"/>
      <c r="AM244" s="516"/>
      <c r="AO244" s="172"/>
      <c r="AP244" s="137"/>
      <c r="AQ244" s="137"/>
      <c r="AR244" s="512"/>
      <c r="AS244" s="513"/>
      <c r="AU244" s="495"/>
      <c r="AV244" s="76"/>
      <c r="AW244" s="466"/>
      <c r="AX244" s="76"/>
      <c r="AY244" s="496"/>
      <c r="AZ244" s="495"/>
      <c r="BA244" s="76"/>
      <c r="BB244" s="76"/>
      <c r="BC244" s="76"/>
      <c r="BD244" s="496"/>
      <c r="BE244" s="495"/>
      <c r="BF244" s="76"/>
      <c r="BG244" s="76"/>
      <c r="BH244" s="76"/>
      <c r="BI244" s="496"/>
    </row>
    <row r="245" spans="1:6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367">
        <v>0</v>
      </c>
      <c r="J245" s="367">
        <v>0</v>
      </c>
      <c r="K245" s="138">
        <v>80000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73">
        <f t="shared" si="7"/>
        <v>80000</v>
      </c>
      <c r="Z245" s="173">
        <f t="shared" si="8"/>
        <v>0</v>
      </c>
      <c r="AA245" s="140"/>
      <c r="AB245" s="220"/>
      <c r="AC245" s="220"/>
      <c r="AD245" s="220"/>
      <c r="AE245" s="140"/>
      <c r="AF245" s="172"/>
      <c r="AG245" s="137"/>
      <c r="AH245" s="146"/>
      <c r="AI245" s="137"/>
      <c r="AJ245" s="516"/>
      <c r="AK245" s="160">
        <v>75995</v>
      </c>
      <c r="AL245" s="137" t="s">
        <v>5501</v>
      </c>
      <c r="AM245" s="516">
        <v>44750</v>
      </c>
      <c r="AO245" s="172"/>
      <c r="AP245" s="137"/>
      <c r="AQ245" s="137"/>
      <c r="AR245" s="512"/>
      <c r="AS245" s="513"/>
      <c r="AU245" s="495"/>
      <c r="AV245" s="76"/>
      <c r="AW245" s="466"/>
      <c r="AX245" s="76"/>
      <c r="AY245" s="496"/>
      <c r="AZ245" s="495"/>
      <c r="BA245" s="76"/>
      <c r="BB245" s="76"/>
      <c r="BC245" s="76"/>
      <c r="BD245" s="496"/>
      <c r="BE245" s="495"/>
      <c r="BF245" s="76"/>
      <c r="BG245" s="76"/>
      <c r="BH245" s="76"/>
      <c r="BI245" s="496"/>
    </row>
    <row r="246" spans="1:61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367">
        <v>0</v>
      </c>
      <c r="J246" s="367">
        <v>0</v>
      </c>
      <c r="K246" s="138">
        <v>162400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73">
        <f t="shared" si="7"/>
        <v>162400</v>
      </c>
      <c r="Z246" s="173">
        <f t="shared" si="8"/>
        <v>0</v>
      </c>
      <c r="AA246" s="140"/>
      <c r="AB246" s="220"/>
      <c r="AC246" s="220"/>
      <c r="AD246" s="220"/>
      <c r="AE246" s="140"/>
      <c r="AF246" s="172"/>
      <c r="AG246" s="137"/>
      <c r="AH246" s="146"/>
      <c r="AI246" s="137"/>
      <c r="AJ246" s="516"/>
      <c r="AK246" s="160"/>
      <c r="AL246" s="137"/>
      <c r="AM246" s="516"/>
      <c r="AO246" s="172"/>
      <c r="AP246" s="137"/>
      <c r="AQ246" s="137"/>
      <c r="AR246" s="512"/>
      <c r="AS246" s="513"/>
      <c r="AU246" s="495"/>
      <c r="AV246" s="76"/>
      <c r="AW246" s="466"/>
      <c r="AX246" s="76"/>
      <c r="AY246" s="496"/>
      <c r="AZ246" s="495"/>
      <c r="BA246" s="76"/>
      <c r="BB246" s="76"/>
      <c r="BC246" s="76"/>
      <c r="BD246" s="496"/>
      <c r="BE246" s="495"/>
      <c r="BF246" s="76"/>
      <c r="BG246" s="76"/>
      <c r="BH246" s="76"/>
      <c r="BI246" s="496"/>
    </row>
    <row r="247" spans="1:6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367">
        <v>0</v>
      </c>
      <c r="J247" s="367">
        <v>0</v>
      </c>
      <c r="K247" s="138">
        <v>67200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73">
        <f t="shared" si="7"/>
        <v>67200</v>
      </c>
      <c r="Z247" s="173">
        <f t="shared" si="8"/>
        <v>0</v>
      </c>
      <c r="AA247" s="140"/>
      <c r="AB247" s="220"/>
      <c r="AC247" s="220"/>
      <c r="AD247" s="220"/>
      <c r="AE247" s="140"/>
      <c r="AF247" s="172"/>
      <c r="AG247" s="137"/>
      <c r="AH247" s="146"/>
      <c r="AI247" s="137"/>
      <c r="AJ247" s="516"/>
      <c r="AK247" s="160"/>
      <c r="AL247" s="137"/>
      <c r="AM247" s="516"/>
      <c r="AO247" s="172"/>
      <c r="AP247" s="137"/>
      <c r="AQ247" s="137"/>
      <c r="AR247" s="512"/>
      <c r="AS247" s="513"/>
      <c r="AU247" s="495"/>
      <c r="AV247" s="76"/>
      <c r="AW247" s="466"/>
      <c r="AX247" s="76"/>
      <c r="AY247" s="496"/>
      <c r="AZ247" s="495"/>
      <c r="BA247" s="76"/>
      <c r="BB247" s="76"/>
      <c r="BC247" s="76"/>
      <c r="BD247" s="496"/>
      <c r="BE247" s="495"/>
      <c r="BF247" s="76"/>
      <c r="BG247" s="76"/>
      <c r="BH247" s="76"/>
      <c r="BI247" s="496"/>
    </row>
    <row r="248" spans="1:61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367">
        <v>0</v>
      </c>
      <c r="J248" s="367">
        <v>0</v>
      </c>
      <c r="K248" s="138">
        <v>64000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73">
        <f t="shared" si="7"/>
        <v>64000</v>
      </c>
      <c r="Z248" s="173">
        <f t="shared" si="8"/>
        <v>0</v>
      </c>
      <c r="AA248" s="140"/>
      <c r="AB248" s="220"/>
      <c r="AC248" s="220"/>
      <c r="AD248" s="220"/>
      <c r="AE248" s="140"/>
      <c r="AF248" s="172"/>
      <c r="AG248" s="137"/>
      <c r="AH248" s="146"/>
      <c r="AI248" s="137"/>
      <c r="AJ248" s="516"/>
      <c r="AK248" s="160"/>
      <c r="AL248" s="137"/>
      <c r="AM248" s="516"/>
      <c r="AO248" s="172"/>
      <c r="AP248" s="137"/>
      <c r="AQ248" s="137"/>
      <c r="AR248" s="512"/>
      <c r="AS248" s="513"/>
      <c r="AU248" s="495"/>
      <c r="AV248" s="76"/>
      <c r="AW248" s="466"/>
      <c r="AX248" s="76"/>
      <c r="AY248" s="496"/>
      <c r="AZ248" s="495"/>
      <c r="BA248" s="76"/>
      <c r="BB248" s="76"/>
      <c r="BC248" s="76"/>
      <c r="BD248" s="496"/>
      <c r="BE248" s="495"/>
      <c r="BF248" s="76"/>
      <c r="BG248" s="76"/>
      <c r="BH248" s="76"/>
      <c r="BI248" s="496"/>
    </row>
    <row r="249" spans="1:6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367">
        <v>0</v>
      </c>
      <c r="J249" s="367">
        <v>0</v>
      </c>
      <c r="K249" s="138">
        <v>101600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73">
        <f t="shared" si="7"/>
        <v>101600</v>
      </c>
      <c r="Z249" s="173">
        <f t="shared" si="8"/>
        <v>0</v>
      </c>
      <c r="AA249" s="140"/>
      <c r="AB249" s="220"/>
      <c r="AC249" s="220"/>
      <c r="AD249" s="220"/>
      <c r="AE249" s="140"/>
      <c r="AF249" s="172"/>
      <c r="AG249" s="137"/>
      <c r="AH249" s="146"/>
      <c r="AI249" s="137"/>
      <c r="AJ249" s="516"/>
      <c r="AK249" s="160"/>
      <c r="AL249" s="137"/>
      <c r="AM249" s="516"/>
      <c r="AO249" s="172"/>
      <c r="AP249" s="137"/>
      <c r="AQ249" s="137"/>
      <c r="AR249" s="512"/>
      <c r="AS249" s="513"/>
      <c r="AU249" s="495"/>
      <c r="AV249" s="76"/>
      <c r="AW249" s="466"/>
      <c r="AX249" s="76"/>
      <c r="AY249" s="496"/>
      <c r="AZ249" s="495"/>
      <c r="BA249" s="76"/>
      <c r="BB249" s="76"/>
      <c r="BC249" s="76"/>
      <c r="BD249" s="496"/>
      <c r="BE249" s="495"/>
      <c r="BF249" s="76"/>
      <c r="BG249" s="76"/>
      <c r="BH249" s="76"/>
      <c r="BI249" s="496"/>
    </row>
    <row r="250" spans="1:61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367">
        <v>0</v>
      </c>
      <c r="J250" s="367">
        <v>0</v>
      </c>
      <c r="K250" s="138">
        <v>64000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73">
        <f t="shared" si="7"/>
        <v>64000</v>
      </c>
      <c r="Z250" s="173">
        <f t="shared" si="8"/>
        <v>0</v>
      </c>
      <c r="AA250" s="140"/>
      <c r="AB250" s="220"/>
      <c r="AC250" s="220"/>
      <c r="AD250" s="220"/>
      <c r="AE250" s="140"/>
      <c r="AF250" s="172"/>
      <c r="AG250" s="137"/>
      <c r="AH250" s="146"/>
      <c r="AI250" s="137"/>
      <c r="AJ250" s="516"/>
      <c r="AK250" s="160"/>
      <c r="AL250" s="137"/>
      <c r="AM250" s="516"/>
      <c r="AO250" s="172"/>
      <c r="AP250" s="137"/>
      <c r="AQ250" s="137"/>
      <c r="AR250" s="512"/>
      <c r="AS250" s="513"/>
      <c r="AU250" s="495"/>
      <c r="AV250" s="76"/>
      <c r="AW250" s="466"/>
      <c r="AX250" s="76"/>
      <c r="AY250" s="496"/>
      <c r="AZ250" s="495"/>
      <c r="BA250" s="76"/>
      <c r="BB250" s="76"/>
      <c r="BC250" s="76"/>
      <c r="BD250" s="496"/>
      <c r="BE250" s="495"/>
      <c r="BF250" s="76"/>
      <c r="BG250" s="76"/>
      <c r="BH250" s="76"/>
      <c r="BI250" s="496"/>
    </row>
    <row r="251" spans="1:61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367">
        <v>0</v>
      </c>
      <c r="J251" s="367">
        <v>0</v>
      </c>
      <c r="K251" s="138">
        <v>208000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73">
        <f t="shared" si="7"/>
        <v>208000</v>
      </c>
      <c r="Z251" s="173">
        <f t="shared" si="8"/>
        <v>0</v>
      </c>
      <c r="AA251" s="140"/>
      <c r="AB251" s="220"/>
      <c r="AC251" s="220"/>
      <c r="AD251" s="220"/>
      <c r="AE251" s="140"/>
      <c r="AF251" s="172"/>
      <c r="AG251" s="137"/>
      <c r="AH251" s="146"/>
      <c r="AI251" s="137"/>
      <c r="AJ251" s="516"/>
      <c r="AK251" s="160"/>
      <c r="AL251" s="137"/>
      <c r="AM251" s="516"/>
      <c r="AO251" s="172"/>
      <c r="AP251" s="137"/>
      <c r="AQ251" s="137"/>
      <c r="AR251" s="512"/>
      <c r="AS251" s="513"/>
      <c r="AU251" s="495"/>
      <c r="AV251" s="76"/>
      <c r="AW251" s="466"/>
      <c r="AX251" s="76"/>
      <c r="AY251" s="496"/>
      <c r="AZ251" s="495"/>
      <c r="BA251" s="76"/>
      <c r="BB251" s="76"/>
      <c r="BC251" s="76"/>
      <c r="BD251" s="496"/>
      <c r="BE251" s="495"/>
      <c r="BF251" s="76"/>
      <c r="BG251" s="76"/>
      <c r="BH251" s="76"/>
      <c r="BI251" s="496"/>
    </row>
    <row r="252" spans="1:61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367">
        <v>0</v>
      </c>
      <c r="J252" s="367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73">
        <f t="shared" si="7"/>
        <v>0</v>
      </c>
      <c r="Z252" s="173">
        <f t="shared" si="8"/>
        <v>0</v>
      </c>
      <c r="AA252" s="140"/>
      <c r="AB252" s="220"/>
      <c r="AC252" s="220"/>
      <c r="AD252" s="220"/>
      <c r="AE252" s="140"/>
      <c r="AF252" s="172"/>
      <c r="AG252" s="137"/>
      <c r="AH252" s="146"/>
      <c r="AI252" s="137"/>
      <c r="AJ252" s="516"/>
      <c r="AK252" s="160"/>
      <c r="AL252" s="137"/>
      <c r="AM252" s="516"/>
      <c r="AO252" s="172"/>
      <c r="AP252" s="137"/>
      <c r="AQ252" s="137"/>
      <c r="AR252" s="512"/>
      <c r="AS252" s="513"/>
      <c r="AU252" s="495"/>
      <c r="AV252" s="76"/>
      <c r="AW252" s="466"/>
      <c r="AX252" s="76"/>
      <c r="AY252" s="496"/>
      <c r="AZ252" s="495"/>
      <c r="BA252" s="76"/>
      <c r="BB252" s="76"/>
      <c r="BC252" s="76"/>
      <c r="BD252" s="496"/>
      <c r="BE252" s="495"/>
      <c r="BF252" s="76"/>
      <c r="BG252" s="76"/>
      <c r="BH252" s="76"/>
      <c r="BI252" s="496"/>
    </row>
    <row r="253" spans="1:6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367">
        <v>134875</v>
      </c>
      <c r="J253" s="367">
        <v>0</v>
      </c>
      <c r="K253" s="138">
        <v>48000</v>
      </c>
      <c r="L253" s="138">
        <v>0</v>
      </c>
      <c r="M253" s="138">
        <v>0</v>
      </c>
      <c r="N253" s="138">
        <v>0</v>
      </c>
      <c r="O253" s="138">
        <v>120000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73">
        <f t="shared" si="7"/>
        <v>302875</v>
      </c>
      <c r="Z253" s="173">
        <f t="shared" si="8"/>
        <v>0</v>
      </c>
      <c r="AA253" s="140"/>
      <c r="AB253" s="220"/>
      <c r="AC253" s="220"/>
      <c r="AD253" s="220"/>
      <c r="AE253" s="140"/>
      <c r="AF253" s="172"/>
      <c r="AG253" s="137"/>
      <c r="AH253" s="146"/>
      <c r="AI253" s="137"/>
      <c r="AJ253" s="516"/>
      <c r="AK253" s="160">
        <v>47021</v>
      </c>
      <c r="AL253" s="137" t="s">
        <v>4961</v>
      </c>
      <c r="AM253" s="516">
        <v>44637</v>
      </c>
      <c r="AO253" s="172"/>
      <c r="AP253" s="137"/>
      <c r="AQ253" s="137"/>
      <c r="AR253" s="512"/>
      <c r="AS253" s="513"/>
      <c r="AU253" s="495"/>
      <c r="AV253" s="76"/>
      <c r="AW253" s="466"/>
      <c r="AX253" s="76"/>
      <c r="AY253" s="496"/>
      <c r="AZ253" s="495"/>
      <c r="BA253" s="76"/>
      <c r="BB253" s="76"/>
      <c r="BC253" s="76"/>
      <c r="BD253" s="496"/>
      <c r="BE253" s="495"/>
      <c r="BF253" s="76"/>
      <c r="BG253" s="76"/>
      <c r="BH253" s="76"/>
      <c r="BI253" s="496"/>
    </row>
    <row r="254" spans="1:61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367">
        <v>356525</v>
      </c>
      <c r="J254" s="367">
        <v>0</v>
      </c>
      <c r="K254" s="138">
        <v>0</v>
      </c>
      <c r="L254" s="138">
        <v>0</v>
      </c>
      <c r="M254" s="138">
        <v>786000</v>
      </c>
      <c r="N254" s="138">
        <v>0</v>
      </c>
      <c r="O254" s="138">
        <v>399000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73">
        <f t="shared" si="7"/>
        <v>1541525</v>
      </c>
      <c r="Z254" s="173">
        <f t="shared" si="8"/>
        <v>0</v>
      </c>
      <c r="AA254" s="140"/>
      <c r="AB254" s="220"/>
      <c r="AC254" s="220"/>
      <c r="AD254" s="220"/>
      <c r="AE254" s="140"/>
      <c r="AF254" s="172"/>
      <c r="AG254" s="137"/>
      <c r="AH254" s="146"/>
      <c r="AI254" s="137"/>
      <c r="AJ254" s="516"/>
      <c r="AK254" s="160"/>
      <c r="AL254" s="137"/>
      <c r="AM254" s="516"/>
      <c r="AO254" s="172"/>
      <c r="AP254" s="137"/>
      <c r="AQ254" s="137"/>
      <c r="AR254" s="512"/>
      <c r="AS254" s="513"/>
      <c r="AU254" s="495"/>
      <c r="AV254" s="76"/>
      <c r="AW254" s="466"/>
      <c r="AX254" s="76"/>
      <c r="AY254" s="496"/>
      <c r="AZ254" s="495"/>
      <c r="BA254" s="76"/>
      <c r="BB254" s="76"/>
      <c r="BC254" s="76"/>
      <c r="BD254" s="496"/>
      <c r="BE254" s="495"/>
      <c r="BF254" s="76"/>
      <c r="BG254" s="76"/>
      <c r="BH254" s="76"/>
      <c r="BI254" s="496"/>
    </row>
    <row r="255" spans="1:61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367">
        <v>242775</v>
      </c>
      <c r="J255" s="367">
        <v>0</v>
      </c>
      <c r="K255" s="138">
        <v>0</v>
      </c>
      <c r="L255" s="138">
        <v>0</v>
      </c>
      <c r="M255" s="138">
        <v>558000</v>
      </c>
      <c r="N255" s="138">
        <v>0</v>
      </c>
      <c r="O255" s="138">
        <v>238000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73">
        <f t="shared" si="7"/>
        <v>1038775</v>
      </c>
      <c r="Z255" s="173">
        <f t="shared" si="8"/>
        <v>0</v>
      </c>
      <c r="AA255" s="140"/>
      <c r="AB255" s="220"/>
      <c r="AC255" s="220"/>
      <c r="AD255" s="220"/>
      <c r="AE255" s="140"/>
      <c r="AF255" s="172"/>
      <c r="AG255" s="137"/>
      <c r="AH255" s="146"/>
      <c r="AI255" s="137"/>
      <c r="AJ255" s="516"/>
      <c r="AK255" s="160">
        <v>4286</v>
      </c>
      <c r="AL255" s="137" t="s">
        <v>4829</v>
      </c>
      <c r="AM255" s="516">
        <v>44594</v>
      </c>
      <c r="AO255" s="172"/>
      <c r="AP255" s="137"/>
      <c r="AQ255" s="137"/>
      <c r="AR255" s="512"/>
      <c r="AS255" s="513"/>
      <c r="AU255" s="495"/>
      <c r="AV255" s="76"/>
      <c r="AW255" s="466"/>
      <c r="AX255" s="76"/>
      <c r="AY255" s="496"/>
      <c r="AZ255" s="495"/>
      <c r="BA255" s="76"/>
      <c r="BB255" s="76"/>
      <c r="BC255" s="76"/>
      <c r="BD255" s="496"/>
      <c r="BE255" s="495"/>
      <c r="BF255" s="76"/>
      <c r="BG255" s="76"/>
      <c r="BH255" s="76"/>
      <c r="BI255" s="496"/>
    </row>
    <row r="256" spans="1:6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367">
        <v>103675</v>
      </c>
      <c r="J256" s="367">
        <v>0</v>
      </c>
      <c r="K256" s="138">
        <v>0</v>
      </c>
      <c r="L256" s="138">
        <v>0</v>
      </c>
      <c r="M256" s="138">
        <v>612000</v>
      </c>
      <c r="N256" s="138">
        <v>0</v>
      </c>
      <c r="O256" s="138">
        <v>176000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73">
        <f t="shared" si="7"/>
        <v>891675</v>
      </c>
      <c r="Z256" s="173">
        <f t="shared" si="8"/>
        <v>0</v>
      </c>
      <c r="AA256" s="140"/>
      <c r="AB256" s="220"/>
      <c r="AC256" s="220"/>
      <c r="AD256" s="220"/>
      <c r="AE256" s="140"/>
      <c r="AF256" s="172"/>
      <c r="AG256" s="137"/>
      <c r="AH256" s="146"/>
      <c r="AI256" s="137"/>
      <c r="AJ256" s="516"/>
      <c r="AK256" s="160"/>
      <c r="AL256" s="137"/>
      <c r="AM256" s="516"/>
      <c r="AO256" s="172"/>
      <c r="AP256" s="137"/>
      <c r="AQ256" s="137"/>
      <c r="AR256" s="512"/>
      <c r="AS256" s="513"/>
      <c r="AU256" s="495"/>
      <c r="AV256" s="76"/>
      <c r="AW256" s="466"/>
      <c r="AX256" s="76"/>
      <c r="AY256" s="496"/>
      <c r="AZ256" s="495"/>
      <c r="BA256" s="76"/>
      <c r="BB256" s="76"/>
      <c r="BC256" s="76"/>
      <c r="BD256" s="496"/>
      <c r="BE256" s="495"/>
      <c r="BF256" s="76"/>
      <c r="BG256" s="76"/>
      <c r="BH256" s="76"/>
      <c r="BI256" s="496"/>
    </row>
    <row r="257" spans="1:61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367">
        <v>179400</v>
      </c>
      <c r="J257" s="367">
        <v>0</v>
      </c>
      <c r="K257" s="138">
        <v>0</v>
      </c>
      <c r="L257" s="138">
        <v>0</v>
      </c>
      <c r="M257" s="138">
        <v>444000</v>
      </c>
      <c r="N257" s="138">
        <v>0</v>
      </c>
      <c r="O257" s="138">
        <v>93000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73">
        <f t="shared" ref="Y257:Y320" si="9">I257+K257+M257+O257+Q257+S257+U257+W257</f>
        <v>716400</v>
      </c>
      <c r="Z257" s="173">
        <f t="shared" ref="Z257:Z320" si="10">J257+L257+N257+P257+R257+T257+V257+X257</f>
        <v>0</v>
      </c>
      <c r="AA257" s="140"/>
      <c r="AB257" s="220"/>
      <c r="AC257" s="220"/>
      <c r="AD257" s="220"/>
      <c r="AE257" s="140"/>
      <c r="AF257" s="172"/>
      <c r="AG257" s="137"/>
      <c r="AH257" s="146"/>
      <c r="AI257" s="137"/>
      <c r="AJ257" s="516"/>
      <c r="AK257" s="160"/>
      <c r="AL257" s="137"/>
      <c r="AM257" s="516"/>
      <c r="AO257" s="172"/>
      <c r="AP257" s="137"/>
      <c r="AQ257" s="137"/>
      <c r="AR257" s="512"/>
      <c r="AS257" s="513"/>
      <c r="AU257" s="495"/>
      <c r="AV257" s="76"/>
      <c r="AW257" s="466"/>
      <c r="AX257" s="76"/>
      <c r="AY257" s="496"/>
      <c r="AZ257" s="495"/>
      <c r="BA257" s="76"/>
      <c r="BB257" s="76"/>
      <c r="BC257" s="76"/>
      <c r="BD257" s="496"/>
      <c r="BE257" s="495"/>
      <c r="BF257" s="76"/>
      <c r="BG257" s="76"/>
      <c r="BH257" s="76"/>
      <c r="BI257" s="496"/>
    </row>
    <row r="258" spans="1:61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367">
        <v>107900</v>
      </c>
      <c r="J258" s="367">
        <v>0</v>
      </c>
      <c r="K258" s="138">
        <v>0</v>
      </c>
      <c r="L258" s="138">
        <v>0</v>
      </c>
      <c r="M258" s="138">
        <v>296000</v>
      </c>
      <c r="N258" s="138">
        <v>0</v>
      </c>
      <c r="O258" s="138">
        <v>61000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73">
        <f t="shared" si="9"/>
        <v>464900</v>
      </c>
      <c r="Z258" s="173">
        <f t="shared" si="10"/>
        <v>0</v>
      </c>
      <c r="AA258" s="140"/>
      <c r="AB258" s="220"/>
      <c r="AC258" s="220"/>
      <c r="AD258" s="220"/>
      <c r="AE258" s="140"/>
      <c r="AF258" s="172"/>
      <c r="AG258" s="137"/>
      <c r="AH258" s="146"/>
      <c r="AI258" s="137"/>
      <c r="AJ258" s="516"/>
      <c r="AK258" s="160">
        <v>3480</v>
      </c>
      <c r="AL258" s="137" t="s">
        <v>5023</v>
      </c>
      <c r="AM258" s="516">
        <v>44655</v>
      </c>
      <c r="AO258" s="172"/>
      <c r="AP258" s="137"/>
      <c r="AQ258" s="137"/>
      <c r="AR258" s="512"/>
      <c r="AS258" s="513"/>
      <c r="AU258" s="495"/>
      <c r="AV258" s="76"/>
      <c r="AW258" s="466"/>
      <c r="AX258" s="76"/>
      <c r="AY258" s="496"/>
      <c r="AZ258" s="495"/>
      <c r="BA258" s="76"/>
      <c r="BB258" s="76"/>
      <c r="BC258" s="76"/>
      <c r="BD258" s="496"/>
      <c r="BE258" s="495"/>
      <c r="BF258" s="76"/>
      <c r="BG258" s="76"/>
      <c r="BH258" s="76"/>
      <c r="BI258" s="496"/>
    </row>
    <row r="259" spans="1:6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367">
        <v>139100</v>
      </c>
      <c r="J259" s="367">
        <v>0</v>
      </c>
      <c r="K259" s="138">
        <v>0</v>
      </c>
      <c r="L259" s="138">
        <v>0</v>
      </c>
      <c r="M259" s="138">
        <v>425000</v>
      </c>
      <c r="N259" s="138">
        <v>0</v>
      </c>
      <c r="O259" s="138">
        <v>240000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73">
        <f t="shared" si="9"/>
        <v>804100</v>
      </c>
      <c r="Z259" s="173">
        <f t="shared" si="10"/>
        <v>0</v>
      </c>
      <c r="AA259" s="140"/>
      <c r="AB259" s="220"/>
      <c r="AC259" s="220"/>
      <c r="AD259" s="220"/>
      <c r="AE259" s="140"/>
      <c r="AF259" s="172"/>
      <c r="AG259" s="137"/>
      <c r="AH259" s="146"/>
      <c r="AI259" s="137"/>
      <c r="AJ259" s="516"/>
      <c r="AK259" s="160"/>
      <c r="AL259" s="137"/>
      <c r="AM259" s="516"/>
      <c r="AO259" s="172"/>
      <c r="AP259" s="137"/>
      <c r="AQ259" s="137"/>
      <c r="AR259" s="512"/>
      <c r="AS259" s="513"/>
      <c r="AU259" s="495"/>
      <c r="AV259" s="76"/>
      <c r="AW259" s="466"/>
      <c r="AX259" s="76"/>
      <c r="AY259" s="496"/>
      <c r="AZ259" s="495"/>
      <c r="BA259" s="76"/>
      <c r="BB259" s="76"/>
      <c r="BC259" s="76"/>
      <c r="BD259" s="496"/>
      <c r="BE259" s="495"/>
      <c r="BF259" s="76"/>
      <c r="BG259" s="76"/>
      <c r="BH259" s="76"/>
      <c r="BI259" s="496"/>
    </row>
    <row r="260" spans="1:61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367">
        <v>180050</v>
      </c>
      <c r="J260" s="367">
        <v>97050</v>
      </c>
      <c r="K260" s="138">
        <v>0</v>
      </c>
      <c r="L260" s="138">
        <v>0</v>
      </c>
      <c r="M260" s="138">
        <v>418000</v>
      </c>
      <c r="N260" s="138">
        <v>0</v>
      </c>
      <c r="O260" s="138">
        <v>213000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73">
        <f t="shared" si="9"/>
        <v>811050</v>
      </c>
      <c r="Z260" s="173">
        <f t="shared" si="10"/>
        <v>97050</v>
      </c>
      <c r="AA260" s="140"/>
      <c r="AB260" s="220"/>
      <c r="AC260" s="220"/>
      <c r="AD260" s="220"/>
      <c r="AE260" s="140"/>
      <c r="AF260" s="172"/>
      <c r="AG260" s="137"/>
      <c r="AH260" s="146"/>
      <c r="AI260" s="137"/>
      <c r="AJ260" s="516"/>
      <c r="AK260" s="160"/>
      <c r="AL260" s="137"/>
      <c r="AM260" s="516"/>
      <c r="AO260" s="172"/>
      <c r="AP260" s="137"/>
      <c r="AQ260" s="137"/>
      <c r="AR260" s="512"/>
      <c r="AS260" s="513"/>
      <c r="AU260" s="495">
        <v>97050</v>
      </c>
      <c r="AV260" s="77">
        <v>44833</v>
      </c>
      <c r="AW260" s="466" t="s">
        <v>5389</v>
      </c>
      <c r="AX260" s="76"/>
      <c r="AY260" s="496" t="s">
        <v>5579</v>
      </c>
      <c r="AZ260" s="495"/>
      <c r="BA260" s="76"/>
      <c r="BB260" s="76"/>
      <c r="BC260" s="76"/>
      <c r="BD260" s="496"/>
      <c r="BE260" s="495"/>
      <c r="BF260" s="76"/>
      <c r="BG260" s="76"/>
      <c r="BH260" s="76"/>
      <c r="BI260" s="496"/>
    </row>
    <row r="261" spans="1:61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367">
        <v>3250</v>
      </c>
      <c r="J261" s="367">
        <v>0</v>
      </c>
      <c r="K261" s="138">
        <v>16000</v>
      </c>
      <c r="L261" s="138">
        <v>0</v>
      </c>
      <c r="M261" s="138">
        <v>0</v>
      </c>
      <c r="N261" s="138">
        <v>0</v>
      </c>
      <c r="O261" s="138">
        <v>429000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73">
        <f t="shared" si="9"/>
        <v>448250</v>
      </c>
      <c r="Z261" s="173">
        <f t="shared" si="10"/>
        <v>0</v>
      </c>
      <c r="AA261" s="140"/>
      <c r="AB261" s="220"/>
      <c r="AC261" s="220"/>
      <c r="AD261" s="220"/>
      <c r="AE261" s="140"/>
      <c r="AF261" s="172"/>
      <c r="AG261" s="137"/>
      <c r="AH261" s="146"/>
      <c r="AI261" s="137"/>
      <c r="AJ261" s="516"/>
      <c r="AK261" s="160">
        <v>4644</v>
      </c>
      <c r="AL261" s="137" t="s">
        <v>5460</v>
      </c>
      <c r="AM261" s="516">
        <v>44802</v>
      </c>
      <c r="AO261" s="172"/>
      <c r="AP261" s="137"/>
      <c r="AQ261" s="137"/>
      <c r="AR261" s="512"/>
      <c r="AS261" s="513"/>
      <c r="AU261" s="495"/>
      <c r="AV261" s="76"/>
      <c r="AW261" s="466"/>
      <c r="AX261" s="76"/>
      <c r="AY261" s="496"/>
      <c r="AZ261" s="495"/>
      <c r="BA261" s="76"/>
      <c r="BB261" s="76"/>
      <c r="BC261" s="76"/>
      <c r="BD261" s="496"/>
      <c r="BE261" s="495"/>
      <c r="BF261" s="76"/>
      <c r="BG261" s="76"/>
      <c r="BH261" s="76"/>
      <c r="BI261" s="496"/>
    </row>
    <row r="262" spans="1:61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3950</v>
      </c>
      <c r="I262" s="367">
        <v>0</v>
      </c>
      <c r="J262" s="367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73">
        <f t="shared" si="9"/>
        <v>0</v>
      </c>
      <c r="Z262" s="173">
        <f t="shared" si="10"/>
        <v>0</v>
      </c>
      <c r="AA262" s="140"/>
      <c r="AB262" s="220"/>
      <c r="AC262" s="220"/>
      <c r="AD262" s="220"/>
      <c r="AE262" s="140"/>
      <c r="AF262" s="172"/>
      <c r="AG262" s="137"/>
      <c r="AH262" s="146"/>
      <c r="AI262" s="137"/>
      <c r="AJ262" s="516"/>
      <c r="AK262" s="160"/>
      <c r="AL262" s="137"/>
      <c r="AM262" s="516"/>
      <c r="AO262" s="172"/>
      <c r="AP262" s="137"/>
      <c r="AQ262" s="137"/>
      <c r="AR262" s="512"/>
      <c r="AS262" s="513"/>
      <c r="AU262" s="495"/>
      <c r="AV262" s="76"/>
      <c r="AW262" s="466"/>
      <c r="AX262" s="76"/>
      <c r="AY262" s="496"/>
      <c r="AZ262" s="495"/>
      <c r="BA262" s="76"/>
      <c r="BB262" s="76"/>
      <c r="BC262" s="76"/>
      <c r="BD262" s="496"/>
      <c r="BE262" s="495"/>
      <c r="BF262" s="76"/>
      <c r="BG262" s="76"/>
      <c r="BH262" s="76"/>
      <c r="BI262" s="496"/>
    </row>
    <row r="263" spans="1:61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367">
        <v>0</v>
      </c>
      <c r="J263" s="367">
        <v>0</v>
      </c>
      <c r="K263" s="138">
        <v>32000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73">
        <f t="shared" si="9"/>
        <v>32000</v>
      </c>
      <c r="Z263" s="173">
        <f t="shared" si="10"/>
        <v>0</v>
      </c>
      <c r="AA263" s="140"/>
      <c r="AB263" s="220"/>
      <c r="AC263" s="220"/>
      <c r="AD263" s="220"/>
      <c r="AE263" s="140"/>
      <c r="AF263" s="172"/>
      <c r="AG263" s="137"/>
      <c r="AH263" s="146"/>
      <c r="AI263" s="137"/>
      <c r="AJ263" s="516"/>
      <c r="AK263" s="160"/>
      <c r="AL263" s="137"/>
      <c r="AM263" s="516"/>
      <c r="AO263" s="172"/>
      <c r="AP263" s="137"/>
      <c r="AQ263" s="137"/>
      <c r="AR263" s="512"/>
      <c r="AS263" s="513"/>
      <c r="AU263" s="495"/>
      <c r="AV263" s="76"/>
      <c r="AW263" s="466"/>
      <c r="AX263" s="76"/>
      <c r="AY263" s="496"/>
      <c r="AZ263" s="495"/>
      <c r="BA263" s="76"/>
      <c r="BB263" s="76"/>
      <c r="BC263" s="76"/>
      <c r="BD263" s="496"/>
      <c r="BE263" s="495"/>
      <c r="BF263" s="76"/>
      <c r="BG263" s="76"/>
      <c r="BH263" s="76"/>
      <c r="BI263" s="496"/>
    </row>
    <row r="264" spans="1:61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367">
        <v>36725</v>
      </c>
      <c r="J264" s="367">
        <v>0</v>
      </c>
      <c r="K264" s="138">
        <v>40000</v>
      </c>
      <c r="L264" s="138">
        <v>0</v>
      </c>
      <c r="M264" s="138">
        <v>0</v>
      </c>
      <c r="N264" s="138">
        <v>0</v>
      </c>
      <c r="O264" s="138">
        <v>44000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73">
        <f t="shared" si="9"/>
        <v>120725</v>
      </c>
      <c r="Z264" s="173">
        <f t="shared" si="10"/>
        <v>0</v>
      </c>
      <c r="AA264" s="140"/>
      <c r="AB264" s="220"/>
      <c r="AC264" s="220"/>
      <c r="AD264" s="220"/>
      <c r="AE264" s="140"/>
      <c r="AF264" s="172"/>
      <c r="AG264" s="137"/>
      <c r="AH264" s="146"/>
      <c r="AI264" s="137"/>
      <c r="AJ264" s="516"/>
      <c r="AK264" s="160"/>
      <c r="AL264" s="137"/>
      <c r="AM264" s="516"/>
      <c r="AO264" s="172"/>
      <c r="AP264" s="137"/>
      <c r="AQ264" s="137"/>
      <c r="AR264" s="512"/>
      <c r="AS264" s="513"/>
      <c r="AU264" s="495"/>
      <c r="AV264" s="76"/>
      <c r="AW264" s="466"/>
      <c r="AX264" s="76"/>
      <c r="AY264" s="496"/>
      <c r="AZ264" s="495"/>
      <c r="BA264" s="76"/>
      <c r="BB264" s="76"/>
      <c r="BC264" s="76"/>
      <c r="BD264" s="496"/>
      <c r="BE264" s="495"/>
      <c r="BF264" s="76"/>
      <c r="BG264" s="76"/>
      <c r="BH264" s="76"/>
      <c r="BI264" s="496"/>
    </row>
    <row r="265" spans="1:6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367">
        <v>0</v>
      </c>
      <c r="J265" s="367">
        <v>0</v>
      </c>
      <c r="K265" s="138">
        <v>32800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73">
        <f t="shared" si="9"/>
        <v>32800</v>
      </c>
      <c r="Z265" s="173">
        <f t="shared" si="10"/>
        <v>0</v>
      </c>
      <c r="AA265" s="140"/>
      <c r="AB265" s="220"/>
      <c r="AC265" s="220"/>
      <c r="AD265" s="220"/>
      <c r="AE265" s="140"/>
      <c r="AF265" s="172"/>
      <c r="AG265" s="137"/>
      <c r="AH265" s="146"/>
      <c r="AI265" s="137"/>
      <c r="AJ265" s="516"/>
      <c r="AK265" s="160"/>
      <c r="AL265" s="137"/>
      <c r="AM265" s="516"/>
      <c r="AO265" s="172"/>
      <c r="AP265" s="137"/>
      <c r="AQ265" s="137"/>
      <c r="AR265" s="512"/>
      <c r="AS265" s="513"/>
      <c r="AU265" s="495"/>
      <c r="AV265" s="76"/>
      <c r="AW265" s="466"/>
      <c r="AX265" s="76"/>
      <c r="AY265" s="496"/>
      <c r="AZ265" s="495"/>
      <c r="BA265" s="76"/>
      <c r="BB265" s="76"/>
      <c r="BC265" s="76"/>
      <c r="BD265" s="496"/>
      <c r="BE265" s="495"/>
      <c r="BF265" s="76"/>
      <c r="BG265" s="76"/>
      <c r="BH265" s="76"/>
      <c r="BI265" s="496"/>
    </row>
    <row r="266" spans="1:61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367">
        <v>0</v>
      </c>
      <c r="J266" s="367">
        <v>0</v>
      </c>
      <c r="K266" s="138">
        <v>88000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73">
        <f t="shared" si="9"/>
        <v>88000</v>
      </c>
      <c r="Z266" s="173">
        <f t="shared" si="10"/>
        <v>0</v>
      </c>
      <c r="AA266" s="140"/>
      <c r="AB266" s="220"/>
      <c r="AC266" s="220"/>
      <c r="AD266" s="220"/>
      <c r="AE266" s="140"/>
      <c r="AF266" s="172"/>
      <c r="AG266" s="137"/>
      <c r="AH266" s="146"/>
      <c r="AI266" s="137"/>
      <c r="AJ266" s="516"/>
      <c r="AK266" s="160"/>
      <c r="AL266" s="137"/>
      <c r="AM266" s="516"/>
      <c r="AO266" s="172"/>
      <c r="AP266" s="137"/>
      <c r="AQ266" s="137"/>
      <c r="AR266" s="512"/>
      <c r="AS266" s="513"/>
      <c r="AU266" s="495"/>
      <c r="AV266" s="76"/>
      <c r="AW266" s="466"/>
      <c r="AX266" s="76"/>
      <c r="AY266" s="496"/>
      <c r="AZ266" s="495"/>
      <c r="BA266" s="76"/>
      <c r="BB266" s="76"/>
      <c r="BC266" s="76"/>
      <c r="BD266" s="496"/>
      <c r="BE266" s="495"/>
      <c r="BF266" s="76"/>
      <c r="BG266" s="76"/>
      <c r="BH266" s="76"/>
      <c r="BI266" s="496"/>
    </row>
    <row r="267" spans="1:61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367">
        <v>32825</v>
      </c>
      <c r="J267" s="367">
        <v>0</v>
      </c>
      <c r="K267" s="138">
        <v>16000</v>
      </c>
      <c r="L267" s="138">
        <v>0</v>
      </c>
      <c r="M267" s="138">
        <v>0</v>
      </c>
      <c r="N267" s="138">
        <v>0</v>
      </c>
      <c r="O267" s="138">
        <v>66000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73">
        <f t="shared" si="9"/>
        <v>114825</v>
      </c>
      <c r="Z267" s="173">
        <f t="shared" si="10"/>
        <v>0</v>
      </c>
      <c r="AA267" s="140"/>
      <c r="AB267" s="220"/>
      <c r="AC267" s="220"/>
      <c r="AD267" s="220"/>
      <c r="AE267" s="140"/>
      <c r="AF267" s="172"/>
      <c r="AG267" s="137"/>
      <c r="AH267" s="146"/>
      <c r="AI267" s="137"/>
      <c r="AJ267" s="516"/>
      <c r="AK267" s="160"/>
      <c r="AL267" s="137"/>
      <c r="AM267" s="516"/>
      <c r="AO267" s="172"/>
      <c r="AP267" s="137"/>
      <c r="AQ267" s="137"/>
      <c r="AR267" s="512"/>
      <c r="AS267" s="513"/>
      <c r="AU267" s="495"/>
      <c r="AV267" s="76"/>
      <c r="AW267" s="466"/>
      <c r="AX267" s="76"/>
      <c r="AY267" s="496"/>
      <c r="AZ267" s="495"/>
      <c r="BA267" s="76"/>
      <c r="BB267" s="76"/>
      <c r="BC267" s="76"/>
      <c r="BD267" s="496"/>
      <c r="BE267" s="495"/>
      <c r="BF267" s="76"/>
      <c r="BG267" s="76"/>
      <c r="BH267" s="76"/>
      <c r="BI267" s="496"/>
    </row>
    <row r="268" spans="1:61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367">
        <v>182975</v>
      </c>
      <c r="J268" s="367">
        <v>0</v>
      </c>
      <c r="K268" s="138">
        <v>0</v>
      </c>
      <c r="L268" s="138">
        <v>0</v>
      </c>
      <c r="M268" s="138">
        <v>468000</v>
      </c>
      <c r="N268" s="138">
        <v>0</v>
      </c>
      <c r="O268" s="138">
        <v>98000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73">
        <f t="shared" si="9"/>
        <v>748975</v>
      </c>
      <c r="Z268" s="173">
        <f t="shared" si="10"/>
        <v>0</v>
      </c>
      <c r="AA268" s="140"/>
      <c r="AB268" s="220"/>
      <c r="AC268" s="220"/>
      <c r="AD268" s="220"/>
      <c r="AE268" s="140"/>
      <c r="AF268" s="172"/>
      <c r="AG268" s="137"/>
      <c r="AH268" s="146"/>
      <c r="AI268" s="137"/>
      <c r="AJ268" s="516"/>
      <c r="AK268" s="160"/>
      <c r="AL268" s="137"/>
      <c r="AM268" s="516"/>
      <c r="AO268" s="172"/>
      <c r="AP268" s="137"/>
      <c r="AQ268" s="137"/>
      <c r="AR268" s="512"/>
      <c r="AS268" s="513"/>
      <c r="AU268" s="495"/>
      <c r="AV268" s="76"/>
      <c r="AW268" s="466"/>
      <c r="AX268" s="76"/>
      <c r="AY268" s="496"/>
      <c r="AZ268" s="495"/>
      <c r="BA268" s="76"/>
      <c r="BB268" s="76"/>
      <c r="BC268" s="76"/>
      <c r="BD268" s="496"/>
      <c r="BE268" s="495"/>
      <c r="BF268" s="76"/>
      <c r="BG268" s="76"/>
      <c r="BH268" s="76"/>
      <c r="BI268" s="496"/>
    </row>
    <row r="269" spans="1:61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367">
        <v>0</v>
      </c>
      <c r="J269" s="367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73">
        <f t="shared" si="9"/>
        <v>0</v>
      </c>
      <c r="Z269" s="173">
        <f t="shared" si="10"/>
        <v>0</v>
      </c>
      <c r="AA269" s="140"/>
      <c r="AB269" s="220"/>
      <c r="AC269" s="220"/>
      <c r="AD269" s="220"/>
      <c r="AE269" s="140"/>
      <c r="AF269" s="172"/>
      <c r="AG269" s="137"/>
      <c r="AH269" s="146"/>
      <c r="AI269" s="137"/>
      <c r="AJ269" s="516"/>
      <c r="AK269" s="160">
        <v>28936</v>
      </c>
      <c r="AL269" s="137" t="s">
        <v>2688</v>
      </c>
      <c r="AM269" s="516">
        <v>44622</v>
      </c>
      <c r="AO269" s="172"/>
      <c r="AP269" s="137"/>
      <c r="AQ269" s="137"/>
      <c r="AR269" s="512"/>
      <c r="AS269" s="513"/>
      <c r="AU269" s="495"/>
      <c r="AV269" s="76"/>
      <c r="AW269" s="466"/>
      <c r="AX269" s="76"/>
      <c r="AY269" s="496"/>
      <c r="AZ269" s="495"/>
      <c r="BA269" s="76"/>
      <c r="BB269" s="76"/>
      <c r="BC269" s="76"/>
      <c r="BD269" s="496"/>
      <c r="BE269" s="495"/>
      <c r="BF269" s="76"/>
      <c r="BG269" s="76"/>
      <c r="BH269" s="76"/>
      <c r="BI269" s="496"/>
    </row>
    <row r="270" spans="1:6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4548</v>
      </c>
      <c r="I270" s="367">
        <v>0</v>
      </c>
      <c r="J270" s="367">
        <v>0</v>
      </c>
      <c r="K270" s="138">
        <v>48000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73">
        <f t="shared" si="9"/>
        <v>48000</v>
      </c>
      <c r="Z270" s="173">
        <f t="shared" si="10"/>
        <v>0</v>
      </c>
      <c r="AA270" s="140"/>
      <c r="AB270" s="220"/>
      <c r="AC270" s="220"/>
      <c r="AD270" s="220"/>
      <c r="AE270" s="140"/>
      <c r="AF270" s="172"/>
      <c r="AG270" s="137"/>
      <c r="AH270" s="146"/>
      <c r="AI270" s="137"/>
      <c r="AJ270" s="516"/>
      <c r="AK270" s="160"/>
      <c r="AL270" s="137"/>
      <c r="AM270" s="516"/>
      <c r="AO270" s="172"/>
      <c r="AP270" s="137"/>
      <c r="AQ270" s="137"/>
      <c r="AR270" s="512"/>
      <c r="AS270" s="513"/>
      <c r="AU270" s="495"/>
      <c r="AV270" s="76"/>
      <c r="AW270" s="466"/>
      <c r="AX270" s="76"/>
      <c r="AY270" s="496"/>
      <c r="AZ270" s="495"/>
      <c r="BA270" s="76"/>
      <c r="BB270" s="76"/>
      <c r="BC270" s="76"/>
      <c r="BD270" s="496"/>
      <c r="BE270" s="495"/>
      <c r="BF270" s="76"/>
      <c r="BG270" s="76"/>
      <c r="BH270" s="76"/>
      <c r="BI270" s="496"/>
    </row>
    <row r="271" spans="1:61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367">
        <v>107900</v>
      </c>
      <c r="J271" s="367">
        <v>0</v>
      </c>
      <c r="K271" s="138">
        <v>0</v>
      </c>
      <c r="L271" s="138">
        <v>0</v>
      </c>
      <c r="M271" s="138">
        <v>200000</v>
      </c>
      <c r="N271" s="138">
        <v>0</v>
      </c>
      <c r="O271" s="138">
        <v>181000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73">
        <f t="shared" si="9"/>
        <v>488900</v>
      </c>
      <c r="Z271" s="173">
        <f t="shared" si="10"/>
        <v>0</v>
      </c>
      <c r="AA271" s="140"/>
      <c r="AB271" s="220"/>
      <c r="AC271" s="220"/>
      <c r="AD271" s="220"/>
      <c r="AE271" s="140"/>
      <c r="AF271" s="172"/>
      <c r="AG271" s="137"/>
      <c r="AH271" s="146"/>
      <c r="AI271" s="137"/>
      <c r="AJ271" s="516"/>
      <c r="AK271" s="160">
        <v>84950</v>
      </c>
      <c r="AL271" s="137" t="s">
        <v>5287</v>
      </c>
      <c r="AM271" s="516">
        <v>44693</v>
      </c>
      <c r="AO271" s="172"/>
      <c r="AP271" s="137"/>
      <c r="AQ271" s="137"/>
      <c r="AR271" s="512"/>
      <c r="AS271" s="513"/>
      <c r="AU271" s="495"/>
      <c r="AV271" s="76"/>
      <c r="AW271" s="466"/>
      <c r="AX271" s="76"/>
      <c r="AY271" s="496"/>
      <c r="AZ271" s="495"/>
      <c r="BA271" s="76"/>
      <c r="BB271" s="76"/>
      <c r="BC271" s="76"/>
      <c r="BD271" s="496"/>
      <c r="BE271" s="495"/>
      <c r="BF271" s="76"/>
      <c r="BG271" s="76"/>
      <c r="BH271" s="76"/>
      <c r="BI271" s="496"/>
    </row>
    <row r="272" spans="1:61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367">
        <v>26650</v>
      </c>
      <c r="J272" s="367">
        <v>0</v>
      </c>
      <c r="K272" s="138">
        <v>24000</v>
      </c>
      <c r="L272" s="138">
        <v>0</v>
      </c>
      <c r="M272" s="138">
        <v>38000</v>
      </c>
      <c r="N272" s="138">
        <v>0</v>
      </c>
      <c r="O272" s="138">
        <v>19000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73">
        <f t="shared" si="9"/>
        <v>107650</v>
      </c>
      <c r="Z272" s="173">
        <f t="shared" si="10"/>
        <v>0</v>
      </c>
      <c r="AA272" s="140"/>
      <c r="AB272" s="220"/>
      <c r="AC272" s="220"/>
      <c r="AD272" s="220"/>
      <c r="AE272" s="140"/>
      <c r="AF272" s="172"/>
      <c r="AG272" s="137"/>
      <c r="AH272" s="146"/>
      <c r="AI272" s="137"/>
      <c r="AJ272" s="516"/>
      <c r="AK272" s="160"/>
      <c r="AL272" s="137"/>
      <c r="AM272" s="516"/>
      <c r="AO272" s="172"/>
      <c r="AP272" s="137"/>
      <c r="AQ272" s="137"/>
      <c r="AR272" s="512"/>
      <c r="AS272" s="513"/>
      <c r="AU272" s="495"/>
      <c r="AV272" s="76"/>
      <c r="AW272" s="466"/>
      <c r="AX272" s="76"/>
      <c r="AY272" s="496"/>
      <c r="AZ272" s="495"/>
      <c r="BA272" s="76"/>
      <c r="BB272" s="76"/>
      <c r="BC272" s="76"/>
      <c r="BD272" s="496"/>
      <c r="BE272" s="495"/>
      <c r="BF272" s="76"/>
      <c r="BG272" s="76"/>
      <c r="BH272" s="76"/>
      <c r="BI272" s="496"/>
    </row>
    <row r="273" spans="1:61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367">
        <v>11700</v>
      </c>
      <c r="J273" s="367">
        <v>0</v>
      </c>
      <c r="K273" s="138">
        <v>20000</v>
      </c>
      <c r="L273" s="138">
        <v>0</v>
      </c>
      <c r="M273" s="138">
        <v>29000</v>
      </c>
      <c r="N273" s="138">
        <v>0</v>
      </c>
      <c r="O273" s="138">
        <v>11000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73">
        <f t="shared" si="9"/>
        <v>71700</v>
      </c>
      <c r="Z273" s="173">
        <f t="shared" si="10"/>
        <v>0</v>
      </c>
      <c r="AA273" s="140"/>
      <c r="AB273" s="220"/>
      <c r="AC273" s="220"/>
      <c r="AD273" s="220"/>
      <c r="AE273" s="140"/>
      <c r="AF273" s="172"/>
      <c r="AG273" s="137"/>
      <c r="AH273" s="146"/>
      <c r="AI273" s="137"/>
      <c r="AJ273" s="516"/>
      <c r="AK273" s="160"/>
      <c r="AL273" s="137"/>
      <c r="AM273" s="516"/>
      <c r="AO273" s="172"/>
      <c r="AP273" s="137"/>
      <c r="AQ273" s="137"/>
      <c r="AR273" s="512"/>
      <c r="AS273" s="513"/>
      <c r="AU273" s="495"/>
      <c r="AV273" s="76"/>
      <c r="AW273" s="466"/>
      <c r="AX273" s="76"/>
      <c r="AY273" s="496"/>
      <c r="AZ273" s="495"/>
      <c r="BA273" s="76"/>
      <c r="BB273" s="76"/>
      <c r="BC273" s="76"/>
      <c r="BD273" s="496"/>
      <c r="BE273" s="495"/>
      <c r="BF273" s="76"/>
      <c r="BG273" s="76"/>
      <c r="BH273" s="76"/>
      <c r="BI273" s="496"/>
    </row>
    <row r="274" spans="1:61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367">
        <v>11700</v>
      </c>
      <c r="J274" s="367">
        <v>0</v>
      </c>
      <c r="K274" s="138">
        <v>31200</v>
      </c>
      <c r="L274" s="138">
        <v>0</v>
      </c>
      <c r="M274" s="138">
        <v>32000</v>
      </c>
      <c r="N274" s="138">
        <v>0</v>
      </c>
      <c r="O274" s="138">
        <v>14000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73">
        <f t="shared" si="9"/>
        <v>88900</v>
      </c>
      <c r="Z274" s="173">
        <f t="shared" si="10"/>
        <v>0</v>
      </c>
      <c r="AA274" s="140"/>
      <c r="AB274" s="220"/>
      <c r="AC274" s="220"/>
      <c r="AD274" s="220"/>
      <c r="AE274" s="140"/>
      <c r="AF274" s="172"/>
      <c r="AG274" s="137"/>
      <c r="AH274" s="146"/>
      <c r="AI274" s="137"/>
      <c r="AJ274" s="516"/>
      <c r="AK274" s="160"/>
      <c r="AL274" s="137"/>
      <c r="AM274" s="516"/>
      <c r="AO274" s="172"/>
      <c r="AP274" s="137"/>
      <c r="AQ274" s="137"/>
      <c r="AR274" s="512"/>
      <c r="AS274" s="513"/>
      <c r="AU274" s="495"/>
      <c r="AV274" s="76"/>
      <c r="AW274" s="466"/>
      <c r="AX274" s="76"/>
      <c r="AY274" s="496"/>
      <c r="AZ274" s="495"/>
      <c r="BA274" s="76"/>
      <c r="BB274" s="76"/>
      <c r="BC274" s="76"/>
      <c r="BD274" s="496"/>
      <c r="BE274" s="495"/>
      <c r="BF274" s="76"/>
      <c r="BG274" s="76"/>
      <c r="BH274" s="76"/>
      <c r="BI274" s="496"/>
    </row>
    <row r="275" spans="1:61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367">
        <v>0</v>
      </c>
      <c r="J275" s="367">
        <v>0</v>
      </c>
      <c r="K275" s="138">
        <v>35200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73">
        <f t="shared" si="9"/>
        <v>35200</v>
      </c>
      <c r="Z275" s="173">
        <f t="shared" si="10"/>
        <v>0</v>
      </c>
      <c r="AA275" s="140"/>
      <c r="AB275" s="220"/>
      <c r="AC275" s="220"/>
      <c r="AD275" s="220"/>
      <c r="AE275" s="140"/>
      <c r="AF275" s="172"/>
      <c r="AG275" s="137"/>
      <c r="AH275" s="146"/>
      <c r="AI275" s="137"/>
      <c r="AJ275" s="516"/>
      <c r="AK275" s="160"/>
      <c r="AL275" s="137"/>
      <c r="AM275" s="516"/>
      <c r="AO275" s="172"/>
      <c r="AP275" s="137"/>
      <c r="AQ275" s="137"/>
      <c r="AR275" s="512"/>
      <c r="AS275" s="513"/>
      <c r="AU275" s="495"/>
      <c r="AV275" s="76"/>
      <c r="AW275" s="466"/>
      <c r="AX275" s="76"/>
      <c r="AY275" s="496"/>
      <c r="AZ275" s="495"/>
      <c r="BA275" s="76"/>
      <c r="BB275" s="76"/>
      <c r="BC275" s="76"/>
      <c r="BD275" s="496"/>
      <c r="BE275" s="495"/>
      <c r="BF275" s="76"/>
      <c r="BG275" s="76"/>
      <c r="BH275" s="76"/>
      <c r="BI275" s="496"/>
    </row>
    <row r="276" spans="1:61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367">
        <v>72800</v>
      </c>
      <c r="J276" s="367">
        <v>0</v>
      </c>
      <c r="K276" s="138">
        <v>0</v>
      </c>
      <c r="L276" s="138">
        <v>0</v>
      </c>
      <c r="M276" s="138">
        <v>163000</v>
      </c>
      <c r="N276" s="138">
        <v>0</v>
      </c>
      <c r="O276" s="138">
        <v>102000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73">
        <f t="shared" si="9"/>
        <v>337800</v>
      </c>
      <c r="Z276" s="173">
        <f t="shared" si="10"/>
        <v>0</v>
      </c>
      <c r="AA276" s="140"/>
      <c r="AB276" s="220"/>
      <c r="AC276" s="220"/>
      <c r="AD276" s="220"/>
      <c r="AE276" s="140"/>
      <c r="AF276" s="172"/>
      <c r="AG276" s="137"/>
      <c r="AH276" s="146"/>
      <c r="AI276" s="137"/>
      <c r="AJ276" s="516"/>
      <c r="AK276" s="160"/>
      <c r="AL276" s="137"/>
      <c r="AM276" s="516"/>
      <c r="AO276" s="172"/>
      <c r="AP276" s="137"/>
      <c r="AQ276" s="137"/>
      <c r="AR276" s="512"/>
      <c r="AS276" s="513"/>
      <c r="AU276" s="495"/>
      <c r="AV276" s="76"/>
      <c r="AW276" s="466"/>
      <c r="AX276" s="76"/>
      <c r="AY276" s="496"/>
      <c r="AZ276" s="495"/>
      <c r="BA276" s="76"/>
      <c r="BB276" s="76"/>
      <c r="BC276" s="76"/>
      <c r="BD276" s="496"/>
      <c r="BE276" s="495"/>
      <c r="BF276" s="76"/>
      <c r="BG276" s="76"/>
      <c r="BH276" s="76"/>
      <c r="BI276" s="496"/>
    </row>
    <row r="277" spans="1:61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367">
        <v>55250</v>
      </c>
      <c r="J277" s="367">
        <v>0</v>
      </c>
      <c r="K277" s="138">
        <v>32000</v>
      </c>
      <c r="L277" s="138">
        <v>0</v>
      </c>
      <c r="M277" s="138">
        <v>145000</v>
      </c>
      <c r="N277" s="138">
        <v>0</v>
      </c>
      <c r="O277" s="138">
        <v>78000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73">
        <f t="shared" si="9"/>
        <v>310250</v>
      </c>
      <c r="Z277" s="173">
        <f t="shared" si="10"/>
        <v>0</v>
      </c>
      <c r="AA277" s="140"/>
      <c r="AB277" s="220"/>
      <c r="AC277" s="220"/>
      <c r="AD277" s="220"/>
      <c r="AE277" s="140"/>
      <c r="AF277" s="172"/>
      <c r="AG277" s="137"/>
      <c r="AH277" s="146"/>
      <c r="AI277" s="137"/>
      <c r="AJ277" s="516"/>
      <c r="AK277" s="160"/>
      <c r="AL277" s="137"/>
      <c r="AM277" s="516"/>
      <c r="AO277" s="172"/>
      <c r="AP277" s="137"/>
      <c r="AQ277" s="137"/>
      <c r="AR277" s="512"/>
      <c r="AS277" s="513"/>
      <c r="AU277" s="495"/>
      <c r="AV277" s="76"/>
      <c r="AW277" s="466"/>
      <c r="AX277" s="76"/>
      <c r="AY277" s="496"/>
      <c r="AZ277" s="495"/>
      <c r="BA277" s="76"/>
      <c r="BB277" s="76"/>
      <c r="BC277" s="76"/>
      <c r="BD277" s="496"/>
      <c r="BE277" s="495"/>
      <c r="BF277" s="76"/>
      <c r="BG277" s="76"/>
      <c r="BH277" s="76"/>
      <c r="BI277" s="496"/>
    </row>
    <row r="278" spans="1:61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367">
        <v>0</v>
      </c>
      <c r="J278" s="367">
        <v>0</v>
      </c>
      <c r="K278" s="138">
        <v>32000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73">
        <f t="shared" si="9"/>
        <v>32000</v>
      </c>
      <c r="Z278" s="173">
        <f t="shared" si="10"/>
        <v>0</v>
      </c>
      <c r="AA278" s="140"/>
      <c r="AB278" s="220"/>
      <c r="AC278" s="220"/>
      <c r="AD278" s="220"/>
      <c r="AE278" s="140"/>
      <c r="AF278" s="172"/>
      <c r="AG278" s="137"/>
      <c r="AH278" s="146"/>
      <c r="AI278" s="137"/>
      <c r="AJ278" s="516"/>
      <c r="AK278" s="160"/>
      <c r="AL278" s="137"/>
      <c r="AM278" s="516"/>
      <c r="AO278" s="172"/>
      <c r="AP278" s="137"/>
      <c r="AQ278" s="137"/>
      <c r="AR278" s="512"/>
      <c r="AS278" s="513"/>
      <c r="AU278" s="495"/>
      <c r="AV278" s="76"/>
      <c r="AW278" s="466"/>
      <c r="AX278" s="76"/>
      <c r="AY278" s="496"/>
      <c r="AZ278" s="495"/>
      <c r="BA278" s="76"/>
      <c r="BB278" s="76"/>
      <c r="BC278" s="76"/>
      <c r="BD278" s="496"/>
      <c r="BE278" s="495"/>
      <c r="BF278" s="76"/>
      <c r="BG278" s="76"/>
      <c r="BH278" s="76"/>
      <c r="BI278" s="496"/>
    </row>
    <row r="279" spans="1:61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367">
        <v>41600</v>
      </c>
      <c r="J279" s="367">
        <v>0</v>
      </c>
      <c r="K279" s="138">
        <v>0</v>
      </c>
      <c r="L279" s="138">
        <v>0</v>
      </c>
      <c r="M279" s="138">
        <v>161000</v>
      </c>
      <c r="N279" s="138">
        <v>0</v>
      </c>
      <c r="O279" s="138">
        <v>73000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73">
        <f t="shared" si="9"/>
        <v>275600</v>
      </c>
      <c r="Z279" s="173">
        <f t="shared" si="10"/>
        <v>0</v>
      </c>
      <c r="AA279" s="140"/>
      <c r="AB279" s="220"/>
      <c r="AC279" s="220"/>
      <c r="AD279" s="220"/>
      <c r="AE279" s="140"/>
      <c r="AF279" s="172"/>
      <c r="AG279" s="137"/>
      <c r="AH279" s="146"/>
      <c r="AI279" s="137"/>
      <c r="AJ279" s="516"/>
      <c r="AK279" s="160"/>
      <c r="AL279" s="137"/>
      <c r="AM279" s="516"/>
      <c r="AO279" s="172"/>
      <c r="AP279" s="137"/>
      <c r="AQ279" s="137"/>
      <c r="AR279" s="512"/>
      <c r="AS279" s="513"/>
      <c r="AU279" s="495"/>
      <c r="AV279" s="76"/>
      <c r="AW279" s="466"/>
      <c r="AX279" s="76"/>
      <c r="AY279" s="496"/>
      <c r="AZ279" s="495"/>
      <c r="BA279" s="76"/>
      <c r="BB279" s="76"/>
      <c r="BC279" s="76"/>
      <c r="BD279" s="496"/>
      <c r="BE279" s="495"/>
      <c r="BF279" s="76"/>
      <c r="BG279" s="76"/>
      <c r="BH279" s="76"/>
      <c r="BI279" s="496"/>
    </row>
    <row r="280" spans="1:6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367">
        <v>155350</v>
      </c>
      <c r="J280" s="367">
        <v>0</v>
      </c>
      <c r="K280" s="138">
        <v>96000</v>
      </c>
      <c r="L280" s="138">
        <v>0</v>
      </c>
      <c r="M280" s="138">
        <v>367000</v>
      </c>
      <c r="N280" s="138">
        <v>0</v>
      </c>
      <c r="O280" s="138">
        <v>211000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73">
        <f t="shared" si="9"/>
        <v>829350</v>
      </c>
      <c r="Z280" s="173">
        <f t="shared" si="10"/>
        <v>0</v>
      </c>
      <c r="AA280" s="140"/>
      <c r="AB280" s="220"/>
      <c r="AC280" s="220"/>
      <c r="AD280" s="220"/>
      <c r="AE280" s="140"/>
      <c r="AF280" s="172"/>
      <c r="AG280" s="137"/>
      <c r="AH280" s="146"/>
      <c r="AI280" s="137"/>
      <c r="AJ280" s="516"/>
      <c r="AK280" s="160"/>
      <c r="AL280" s="137"/>
      <c r="AM280" s="516"/>
      <c r="AO280" s="172"/>
      <c r="AP280" s="137"/>
      <c r="AQ280" s="137"/>
      <c r="AR280" s="512"/>
      <c r="AS280" s="513"/>
      <c r="AU280" s="495"/>
      <c r="AV280" s="76"/>
      <c r="AW280" s="466"/>
      <c r="AX280" s="76"/>
      <c r="AY280" s="496"/>
      <c r="AZ280" s="495"/>
      <c r="BA280" s="76"/>
      <c r="BB280" s="76"/>
      <c r="BC280" s="76"/>
      <c r="BD280" s="496"/>
      <c r="BE280" s="495"/>
      <c r="BF280" s="76"/>
      <c r="BG280" s="76"/>
      <c r="BH280" s="76"/>
      <c r="BI280" s="496"/>
    </row>
    <row r="281" spans="1:61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367">
        <v>157625</v>
      </c>
      <c r="J281" s="367">
        <v>0</v>
      </c>
      <c r="K281" s="138">
        <v>64000</v>
      </c>
      <c r="L281" s="138">
        <v>0</v>
      </c>
      <c r="M281" s="138">
        <v>427000</v>
      </c>
      <c r="N281" s="138">
        <v>0</v>
      </c>
      <c r="O281" s="138">
        <v>128000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73">
        <f t="shared" si="9"/>
        <v>776625</v>
      </c>
      <c r="Z281" s="173">
        <f t="shared" si="10"/>
        <v>0</v>
      </c>
      <c r="AA281" s="140"/>
      <c r="AB281" s="220"/>
      <c r="AC281" s="220"/>
      <c r="AD281" s="220"/>
      <c r="AE281" s="140"/>
      <c r="AF281" s="172"/>
      <c r="AG281" s="137"/>
      <c r="AH281" s="146"/>
      <c r="AI281" s="137"/>
      <c r="AJ281" s="516"/>
      <c r="AK281" s="160">
        <v>17834</v>
      </c>
      <c r="AL281" s="137" t="s">
        <v>5448</v>
      </c>
      <c r="AM281" s="516">
        <v>44824</v>
      </c>
      <c r="AO281" s="172"/>
      <c r="AP281" s="137"/>
      <c r="AQ281" s="137"/>
      <c r="AR281" s="512"/>
      <c r="AS281" s="513"/>
      <c r="AU281" s="495"/>
      <c r="AV281" s="76"/>
      <c r="AW281" s="466"/>
      <c r="AX281" s="76"/>
      <c r="AY281" s="496"/>
      <c r="AZ281" s="495"/>
      <c r="BA281" s="76"/>
      <c r="BB281" s="76"/>
      <c r="BC281" s="76"/>
      <c r="BD281" s="496"/>
      <c r="BE281" s="495"/>
      <c r="BF281" s="76"/>
      <c r="BG281" s="76"/>
      <c r="BH281" s="76"/>
      <c r="BI281" s="496"/>
    </row>
    <row r="282" spans="1:61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367">
        <v>0</v>
      </c>
      <c r="J282" s="367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73">
        <f t="shared" si="9"/>
        <v>0</v>
      </c>
      <c r="Z282" s="173">
        <f t="shared" si="10"/>
        <v>0</v>
      </c>
      <c r="AA282" s="140"/>
      <c r="AB282" s="220"/>
      <c r="AC282" s="220"/>
      <c r="AD282" s="220"/>
      <c r="AE282" s="140"/>
      <c r="AF282" s="172"/>
      <c r="AG282" s="137"/>
      <c r="AH282" s="146"/>
      <c r="AI282" s="137"/>
      <c r="AJ282" s="516"/>
      <c r="AK282" s="160"/>
      <c r="AL282" s="137"/>
      <c r="AM282" s="516"/>
      <c r="AO282" s="172"/>
      <c r="AP282" s="137"/>
      <c r="AQ282" s="137"/>
      <c r="AR282" s="512"/>
      <c r="AS282" s="513"/>
      <c r="AU282" s="495"/>
      <c r="AV282" s="76"/>
      <c r="AW282" s="466"/>
      <c r="AX282" s="76"/>
      <c r="AY282" s="496"/>
      <c r="AZ282" s="495"/>
      <c r="BA282" s="76"/>
      <c r="BB282" s="76"/>
      <c r="BC282" s="76"/>
      <c r="BD282" s="496"/>
      <c r="BE282" s="495"/>
      <c r="BF282" s="76"/>
      <c r="BG282" s="76"/>
      <c r="BH282" s="76"/>
      <c r="BI282" s="496"/>
    </row>
    <row r="283" spans="1:61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367">
        <v>0</v>
      </c>
      <c r="J283" s="367">
        <v>0</v>
      </c>
      <c r="K283" s="138">
        <v>19200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73">
        <f t="shared" si="9"/>
        <v>19200</v>
      </c>
      <c r="Z283" s="173">
        <f t="shared" si="10"/>
        <v>0</v>
      </c>
      <c r="AA283" s="140"/>
      <c r="AB283" s="220"/>
      <c r="AC283" s="220"/>
      <c r="AD283" s="220"/>
      <c r="AE283" s="140"/>
      <c r="AF283" s="172"/>
      <c r="AG283" s="137"/>
      <c r="AH283" s="146"/>
      <c r="AI283" s="137"/>
      <c r="AJ283" s="516"/>
      <c r="AK283" s="160">
        <v>420</v>
      </c>
      <c r="AL283" s="137" t="s">
        <v>5099</v>
      </c>
      <c r="AM283" s="516">
        <v>44659</v>
      </c>
      <c r="AO283" s="172"/>
      <c r="AP283" s="137"/>
      <c r="AQ283" s="137"/>
      <c r="AR283" s="512"/>
      <c r="AS283" s="513"/>
      <c r="AU283" s="495"/>
      <c r="AV283" s="76"/>
      <c r="AW283" s="466"/>
      <c r="AX283" s="76"/>
      <c r="AY283" s="496"/>
      <c r="AZ283" s="495"/>
      <c r="BA283" s="76"/>
      <c r="BB283" s="76"/>
      <c r="BC283" s="76"/>
      <c r="BD283" s="496"/>
      <c r="BE283" s="495"/>
      <c r="BF283" s="76"/>
      <c r="BG283" s="76"/>
      <c r="BH283" s="76"/>
      <c r="BI283" s="496"/>
    </row>
    <row r="284" spans="1:61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367">
        <v>3900</v>
      </c>
      <c r="J284" s="367">
        <v>0</v>
      </c>
      <c r="K284" s="138">
        <v>17600</v>
      </c>
      <c r="L284" s="138">
        <v>0</v>
      </c>
      <c r="M284" s="138">
        <v>30000</v>
      </c>
      <c r="N284" s="138">
        <v>0</v>
      </c>
      <c r="O284" s="138">
        <v>12000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73">
        <f t="shared" si="9"/>
        <v>63500</v>
      </c>
      <c r="Z284" s="173">
        <f t="shared" si="10"/>
        <v>0</v>
      </c>
      <c r="AA284" s="140"/>
      <c r="AB284" s="220"/>
      <c r="AC284" s="220"/>
      <c r="AD284" s="220"/>
      <c r="AE284" s="140"/>
      <c r="AF284" s="172"/>
      <c r="AG284" s="137"/>
      <c r="AH284" s="146"/>
      <c r="AI284" s="137"/>
      <c r="AJ284" s="516"/>
      <c r="AK284" s="160">
        <v>1644</v>
      </c>
      <c r="AL284" s="137" t="s">
        <v>5308</v>
      </c>
      <c r="AM284" s="516">
        <v>44671</v>
      </c>
      <c r="AO284" s="172"/>
      <c r="AP284" s="137"/>
      <c r="AQ284" s="137"/>
      <c r="AR284" s="512"/>
      <c r="AS284" s="513"/>
      <c r="AU284" s="495"/>
      <c r="AV284" s="76"/>
      <c r="AW284" s="466"/>
      <c r="AX284" s="76"/>
      <c r="AY284" s="496"/>
      <c r="AZ284" s="495"/>
      <c r="BA284" s="76"/>
      <c r="BB284" s="76"/>
      <c r="BC284" s="76"/>
      <c r="BD284" s="496"/>
      <c r="BE284" s="495"/>
      <c r="BF284" s="76"/>
      <c r="BG284" s="76"/>
      <c r="BH284" s="76"/>
      <c r="BI284" s="496"/>
    </row>
    <row r="285" spans="1:61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367">
        <v>65650</v>
      </c>
      <c r="J285" s="367">
        <v>0</v>
      </c>
      <c r="K285" s="138">
        <v>32000</v>
      </c>
      <c r="L285" s="138">
        <v>0</v>
      </c>
      <c r="M285" s="138">
        <v>0</v>
      </c>
      <c r="N285" s="138">
        <v>0</v>
      </c>
      <c r="O285" s="138">
        <v>65000</v>
      </c>
      <c r="P285" s="138">
        <v>0</v>
      </c>
      <c r="Q285" s="138">
        <v>212000</v>
      </c>
      <c r="R285" s="138">
        <v>0</v>
      </c>
      <c r="S285" s="138">
        <v>330000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73">
        <f t="shared" si="9"/>
        <v>704650</v>
      </c>
      <c r="Z285" s="173">
        <f t="shared" si="10"/>
        <v>0</v>
      </c>
      <c r="AA285" s="140"/>
      <c r="AB285" s="220"/>
      <c r="AC285" s="220"/>
      <c r="AD285" s="220"/>
      <c r="AE285" s="140"/>
      <c r="AF285" s="172"/>
      <c r="AG285" s="137"/>
      <c r="AH285" s="146"/>
      <c r="AI285" s="137"/>
      <c r="AJ285" s="516"/>
      <c r="AK285" s="160"/>
      <c r="AL285" s="137"/>
      <c r="AM285" s="516"/>
      <c r="AO285" s="172"/>
      <c r="AP285" s="137"/>
      <c r="AQ285" s="137"/>
      <c r="AR285" s="512"/>
      <c r="AS285" s="513"/>
      <c r="AU285" s="495"/>
      <c r="AV285" s="76"/>
      <c r="AW285" s="466"/>
      <c r="AX285" s="76"/>
      <c r="AY285" s="496"/>
      <c r="AZ285" s="495"/>
      <c r="BA285" s="76"/>
      <c r="BB285" s="76"/>
      <c r="BC285" s="76"/>
      <c r="BD285" s="496"/>
      <c r="BE285" s="495"/>
      <c r="BF285" s="76"/>
      <c r="BG285" s="76"/>
      <c r="BH285" s="76"/>
      <c r="BI285" s="496"/>
    </row>
    <row r="286" spans="1:61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367">
        <v>0</v>
      </c>
      <c r="J286" s="367">
        <v>0</v>
      </c>
      <c r="K286" s="138">
        <v>32000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73">
        <f t="shared" si="9"/>
        <v>32000</v>
      </c>
      <c r="Z286" s="173">
        <f t="shared" si="10"/>
        <v>0</v>
      </c>
      <c r="AA286" s="140"/>
      <c r="AB286" s="220"/>
      <c r="AC286" s="220"/>
      <c r="AD286" s="220"/>
      <c r="AE286" s="140"/>
      <c r="AF286" s="172"/>
      <c r="AG286" s="137"/>
      <c r="AH286" s="146"/>
      <c r="AI286" s="137"/>
      <c r="AJ286" s="516"/>
      <c r="AK286" s="160"/>
      <c r="AL286" s="137"/>
      <c r="AM286" s="516"/>
      <c r="AO286" s="172"/>
      <c r="AP286" s="137"/>
      <c r="AQ286" s="137"/>
      <c r="AR286" s="512"/>
      <c r="AS286" s="513"/>
      <c r="AU286" s="495"/>
      <c r="AV286" s="76"/>
      <c r="AW286" s="466"/>
      <c r="AX286" s="76"/>
      <c r="AY286" s="496"/>
      <c r="AZ286" s="495"/>
      <c r="BA286" s="76"/>
      <c r="BB286" s="76"/>
      <c r="BC286" s="76"/>
      <c r="BD286" s="496"/>
      <c r="BE286" s="495"/>
      <c r="BF286" s="76"/>
      <c r="BG286" s="76"/>
      <c r="BH286" s="76"/>
      <c r="BI286" s="496"/>
    </row>
    <row r="287" spans="1:6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367">
        <v>29900</v>
      </c>
      <c r="J287" s="367">
        <v>0</v>
      </c>
      <c r="K287" s="138">
        <v>32000</v>
      </c>
      <c r="L287" s="138">
        <v>0</v>
      </c>
      <c r="M287" s="138">
        <v>37000</v>
      </c>
      <c r="N287" s="138">
        <v>0</v>
      </c>
      <c r="O287" s="138">
        <v>47000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73">
        <f t="shared" si="9"/>
        <v>145900</v>
      </c>
      <c r="Z287" s="173">
        <f t="shared" si="10"/>
        <v>0</v>
      </c>
      <c r="AA287" s="140"/>
      <c r="AB287" s="220"/>
      <c r="AC287" s="220"/>
      <c r="AD287" s="220"/>
      <c r="AE287" s="140"/>
      <c r="AF287" s="172"/>
      <c r="AG287" s="137"/>
      <c r="AH287" s="146"/>
      <c r="AI287" s="137"/>
      <c r="AJ287" s="516"/>
      <c r="AK287" s="160"/>
      <c r="AL287" s="137"/>
      <c r="AM287" s="516"/>
      <c r="AO287" s="172"/>
      <c r="AP287" s="137"/>
      <c r="AQ287" s="137"/>
      <c r="AR287" s="512"/>
      <c r="AS287" s="513"/>
      <c r="AU287" s="495"/>
      <c r="AV287" s="76"/>
      <c r="AW287" s="466"/>
      <c r="AX287" s="76"/>
      <c r="AY287" s="496"/>
      <c r="AZ287" s="495"/>
      <c r="BA287" s="76"/>
      <c r="BB287" s="76"/>
      <c r="BC287" s="76"/>
      <c r="BD287" s="496"/>
      <c r="BE287" s="495"/>
      <c r="BF287" s="76"/>
      <c r="BG287" s="76"/>
      <c r="BH287" s="76"/>
      <c r="BI287" s="496"/>
    </row>
    <row r="288" spans="1:61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367">
        <v>0</v>
      </c>
      <c r="J288" s="367">
        <v>0</v>
      </c>
      <c r="K288" s="138">
        <v>34400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73">
        <f t="shared" si="9"/>
        <v>34400</v>
      </c>
      <c r="Z288" s="173">
        <f t="shared" si="10"/>
        <v>0</v>
      </c>
      <c r="AA288" s="140"/>
      <c r="AB288" s="220"/>
      <c r="AC288" s="220"/>
      <c r="AD288" s="220"/>
      <c r="AE288" s="140"/>
      <c r="AF288" s="172"/>
      <c r="AG288" s="137"/>
      <c r="AH288" s="146"/>
      <c r="AI288" s="137"/>
      <c r="AJ288" s="516"/>
      <c r="AK288" s="160"/>
      <c r="AL288" s="137"/>
      <c r="AM288" s="516"/>
      <c r="AO288" s="172"/>
      <c r="AP288" s="137"/>
      <c r="AQ288" s="137"/>
      <c r="AR288" s="512"/>
      <c r="AS288" s="513"/>
      <c r="AU288" s="495"/>
      <c r="AV288" s="76"/>
      <c r="AW288" s="466"/>
      <c r="AX288" s="76"/>
      <c r="AY288" s="496"/>
      <c r="AZ288" s="495"/>
      <c r="BA288" s="76"/>
      <c r="BB288" s="76"/>
      <c r="BC288" s="76"/>
      <c r="BD288" s="496"/>
      <c r="BE288" s="495"/>
      <c r="BF288" s="76"/>
      <c r="BG288" s="76"/>
      <c r="BH288" s="76"/>
      <c r="BI288" s="496"/>
    </row>
    <row r="289" spans="1:6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367">
        <v>144300</v>
      </c>
      <c r="J289" s="367">
        <v>0</v>
      </c>
      <c r="K289" s="138">
        <v>94400</v>
      </c>
      <c r="L289" s="138">
        <v>0</v>
      </c>
      <c r="M289" s="138">
        <v>375000</v>
      </c>
      <c r="N289" s="138">
        <v>0</v>
      </c>
      <c r="O289" s="138">
        <v>149000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73">
        <f t="shared" si="9"/>
        <v>762700</v>
      </c>
      <c r="Z289" s="173">
        <f t="shared" si="10"/>
        <v>0</v>
      </c>
      <c r="AA289" s="140"/>
      <c r="AB289" s="220"/>
      <c r="AC289" s="220"/>
      <c r="AD289" s="220"/>
      <c r="AE289" s="140"/>
      <c r="AF289" s="172"/>
      <c r="AG289" s="137"/>
      <c r="AH289" s="146"/>
      <c r="AI289" s="137"/>
      <c r="AJ289" s="516"/>
      <c r="AK289" s="160"/>
      <c r="AL289" s="137"/>
      <c r="AM289" s="516"/>
      <c r="AO289" s="172"/>
      <c r="AP289" s="137"/>
      <c r="AQ289" s="137"/>
      <c r="AR289" s="512"/>
      <c r="AS289" s="513"/>
      <c r="AU289" s="495"/>
      <c r="AV289" s="76"/>
      <c r="AW289" s="466"/>
      <c r="AX289" s="76"/>
      <c r="AY289" s="496"/>
      <c r="AZ289" s="495"/>
      <c r="BA289" s="76"/>
      <c r="BB289" s="76"/>
      <c r="BC289" s="76"/>
      <c r="BD289" s="496"/>
      <c r="BE289" s="495"/>
      <c r="BF289" s="76"/>
      <c r="BG289" s="76"/>
      <c r="BH289" s="76"/>
      <c r="BI289" s="496"/>
    </row>
    <row r="290" spans="1:61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367">
        <v>0</v>
      </c>
      <c r="J290" s="367">
        <v>0</v>
      </c>
      <c r="K290" s="138">
        <v>32000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73">
        <f t="shared" si="9"/>
        <v>32000</v>
      </c>
      <c r="Z290" s="173">
        <f t="shared" si="10"/>
        <v>0</v>
      </c>
      <c r="AA290" s="140"/>
      <c r="AB290" s="220"/>
      <c r="AC290" s="220"/>
      <c r="AD290" s="220"/>
      <c r="AE290" s="140"/>
      <c r="AF290" s="172"/>
      <c r="AG290" s="137"/>
      <c r="AH290" s="146"/>
      <c r="AI290" s="137"/>
      <c r="AJ290" s="516"/>
      <c r="AK290" s="160"/>
      <c r="AL290" s="137"/>
      <c r="AM290" s="516"/>
      <c r="AO290" s="172"/>
      <c r="AP290" s="137"/>
      <c r="AQ290" s="137"/>
      <c r="AR290" s="512"/>
      <c r="AS290" s="513"/>
      <c r="AU290" s="495"/>
      <c r="AV290" s="76"/>
      <c r="AW290" s="466"/>
      <c r="AX290" s="76"/>
      <c r="AY290" s="496"/>
      <c r="AZ290" s="495"/>
      <c r="BA290" s="76"/>
      <c r="BB290" s="76"/>
      <c r="BC290" s="76"/>
      <c r="BD290" s="496"/>
      <c r="BE290" s="495"/>
      <c r="BF290" s="76"/>
      <c r="BG290" s="76"/>
      <c r="BH290" s="76"/>
      <c r="BI290" s="496"/>
    </row>
    <row r="291" spans="1:61" s="465" customFormat="1">
      <c r="A291" s="448">
        <v>285</v>
      </c>
      <c r="B291" s="449">
        <v>4462</v>
      </c>
      <c r="C291" s="449">
        <v>70982660</v>
      </c>
      <c r="D291" s="449">
        <v>4462</v>
      </c>
      <c r="E291" s="449">
        <v>4049</v>
      </c>
      <c r="F291" s="450">
        <v>600074676</v>
      </c>
      <c r="G291" s="449">
        <v>3117</v>
      </c>
      <c r="H291" s="451" t="s">
        <v>1717</v>
      </c>
      <c r="I291" s="454">
        <v>18850</v>
      </c>
      <c r="J291" s="454">
        <v>0</v>
      </c>
      <c r="K291" s="454">
        <v>0</v>
      </c>
      <c r="L291" s="138">
        <v>0</v>
      </c>
      <c r="M291" s="454">
        <v>9000</v>
      </c>
      <c r="N291" s="454">
        <v>0</v>
      </c>
      <c r="O291" s="454">
        <v>8000</v>
      </c>
      <c r="P291" s="454">
        <v>8000</v>
      </c>
      <c r="Q291" s="454">
        <v>0</v>
      </c>
      <c r="R291" s="454">
        <v>0</v>
      </c>
      <c r="S291" s="454">
        <v>0</v>
      </c>
      <c r="T291" s="454">
        <v>0</v>
      </c>
      <c r="U291" s="454">
        <v>0</v>
      </c>
      <c r="V291" s="454">
        <v>0</v>
      </c>
      <c r="W291" s="454">
        <v>0</v>
      </c>
      <c r="X291" s="454">
        <v>0</v>
      </c>
      <c r="Y291" s="458">
        <f t="shared" si="9"/>
        <v>35850</v>
      </c>
      <c r="Z291" s="458">
        <f t="shared" si="10"/>
        <v>8000</v>
      </c>
      <c r="AA291" s="459"/>
      <c r="AB291" s="460"/>
      <c r="AC291" s="460"/>
      <c r="AD291" s="460"/>
      <c r="AE291" s="459"/>
      <c r="AF291" s="455"/>
      <c r="AG291" s="456"/>
      <c r="AH291" s="453"/>
      <c r="AI291" s="456"/>
      <c r="AJ291" s="581"/>
      <c r="AK291" s="452"/>
      <c r="AL291" s="456"/>
      <c r="AM291" s="581"/>
      <c r="AO291" s="455"/>
      <c r="AP291" s="456"/>
      <c r="AQ291" s="456"/>
      <c r="AR291" s="514"/>
      <c r="AS291" s="515"/>
      <c r="AU291" s="497"/>
      <c r="AV291" s="468"/>
      <c r="AW291" s="469"/>
      <c r="AX291" s="468"/>
      <c r="AY291" s="498"/>
      <c r="AZ291" s="497">
        <v>8000</v>
      </c>
      <c r="BA291" s="470">
        <v>44824</v>
      </c>
      <c r="BB291" s="468" t="s">
        <v>5389</v>
      </c>
      <c r="BC291" s="468"/>
      <c r="BD291" s="498" t="s">
        <v>5394</v>
      </c>
      <c r="BE291" s="497"/>
      <c r="BF291" s="468"/>
      <c r="BG291" s="468"/>
      <c r="BH291" s="468"/>
      <c r="BI291" s="498"/>
    </row>
    <row r="292" spans="1:6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367">
        <v>18850</v>
      </c>
      <c r="J292" s="367">
        <v>0</v>
      </c>
      <c r="K292" s="138">
        <v>14400</v>
      </c>
      <c r="L292" s="138">
        <v>0</v>
      </c>
      <c r="M292" s="138">
        <v>0</v>
      </c>
      <c r="N292" s="138">
        <v>0</v>
      </c>
      <c r="O292" s="138">
        <v>11000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73">
        <f t="shared" si="9"/>
        <v>44250</v>
      </c>
      <c r="Z292" s="173">
        <f t="shared" si="10"/>
        <v>0</v>
      </c>
      <c r="AA292" s="140"/>
      <c r="AB292" s="220"/>
      <c r="AC292" s="220"/>
      <c r="AD292" s="220"/>
      <c r="AE292" s="140"/>
      <c r="AF292" s="172"/>
      <c r="AG292" s="137"/>
      <c r="AH292" s="146"/>
      <c r="AI292" s="137"/>
      <c r="AJ292" s="516"/>
      <c r="AK292" s="160">
        <v>85814</v>
      </c>
      <c r="AL292" s="137" t="s">
        <v>4968</v>
      </c>
      <c r="AM292" s="516">
        <v>44643</v>
      </c>
      <c r="AO292" s="172"/>
      <c r="AP292" s="137"/>
      <c r="AQ292" s="137"/>
      <c r="AR292" s="512"/>
      <c r="AS292" s="513"/>
      <c r="AU292" s="495"/>
      <c r="AV292" s="76"/>
      <c r="AW292" s="466"/>
      <c r="AX292" s="76"/>
      <c r="AY292" s="496"/>
      <c r="AZ292" s="495"/>
      <c r="BA292" s="76"/>
      <c r="BB292" s="76"/>
      <c r="BC292" s="76"/>
      <c r="BD292" s="496"/>
      <c r="BE292" s="495"/>
      <c r="BF292" s="76"/>
      <c r="BG292" s="76"/>
      <c r="BH292" s="76"/>
      <c r="BI292" s="496"/>
    </row>
    <row r="293" spans="1:61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367">
        <v>3250</v>
      </c>
      <c r="J293" s="367">
        <v>0</v>
      </c>
      <c r="K293" s="138">
        <v>16000</v>
      </c>
      <c r="L293" s="138">
        <v>0</v>
      </c>
      <c r="M293" s="138">
        <v>0</v>
      </c>
      <c r="N293" s="138">
        <v>0</v>
      </c>
      <c r="O293" s="138">
        <v>21000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73">
        <f t="shared" si="9"/>
        <v>40250</v>
      </c>
      <c r="Z293" s="173">
        <f t="shared" si="10"/>
        <v>0</v>
      </c>
      <c r="AA293" s="140"/>
      <c r="AB293" s="220"/>
      <c r="AC293" s="220"/>
      <c r="AD293" s="220"/>
      <c r="AE293" s="140"/>
      <c r="AF293" s="172"/>
      <c r="AG293" s="137"/>
      <c r="AH293" s="146"/>
      <c r="AI293" s="137"/>
      <c r="AJ293" s="516"/>
      <c r="AK293" s="160"/>
      <c r="AL293" s="137"/>
      <c r="AM293" s="516"/>
      <c r="AO293" s="172"/>
      <c r="AP293" s="137"/>
      <c r="AQ293" s="137"/>
      <c r="AR293" s="512"/>
      <c r="AS293" s="513"/>
      <c r="AU293" s="495"/>
      <c r="AV293" s="76"/>
      <c r="AW293" s="466"/>
      <c r="AX293" s="76"/>
      <c r="AY293" s="496"/>
      <c r="AZ293" s="495"/>
      <c r="BA293" s="76"/>
      <c r="BB293" s="76"/>
      <c r="BC293" s="76"/>
      <c r="BD293" s="496"/>
      <c r="BE293" s="495"/>
      <c r="BF293" s="76"/>
      <c r="BG293" s="76"/>
      <c r="BH293" s="76"/>
      <c r="BI293" s="496"/>
    </row>
    <row r="294" spans="1:61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367">
        <v>102375</v>
      </c>
      <c r="J294" s="367">
        <v>0</v>
      </c>
      <c r="K294" s="138">
        <v>59200</v>
      </c>
      <c r="L294" s="138">
        <v>0</v>
      </c>
      <c r="M294" s="138">
        <v>331000</v>
      </c>
      <c r="N294" s="138">
        <v>0</v>
      </c>
      <c r="O294" s="138">
        <v>71000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73">
        <f t="shared" si="9"/>
        <v>563575</v>
      </c>
      <c r="Z294" s="173">
        <f t="shared" si="10"/>
        <v>0</v>
      </c>
      <c r="AA294" s="140"/>
      <c r="AB294" s="220"/>
      <c r="AC294" s="220"/>
      <c r="AD294" s="220"/>
      <c r="AE294" s="140"/>
      <c r="AF294" s="172"/>
      <c r="AG294" s="137"/>
      <c r="AH294" s="146"/>
      <c r="AI294" s="137"/>
      <c r="AJ294" s="516"/>
      <c r="AK294" s="160"/>
      <c r="AL294" s="137"/>
      <c r="AM294" s="516"/>
      <c r="AO294" s="172"/>
      <c r="AP294" s="137"/>
      <c r="AQ294" s="137"/>
      <c r="AR294" s="512"/>
      <c r="AS294" s="513"/>
      <c r="AU294" s="495"/>
      <c r="AV294" s="76"/>
      <c r="AW294" s="466"/>
      <c r="AX294" s="76"/>
      <c r="AY294" s="496"/>
      <c r="AZ294" s="495"/>
      <c r="BA294" s="76"/>
      <c r="BB294" s="76"/>
      <c r="BC294" s="76"/>
      <c r="BD294" s="496"/>
      <c r="BE294" s="495"/>
      <c r="BF294" s="76"/>
      <c r="BG294" s="76"/>
      <c r="BH294" s="76"/>
      <c r="BI294" s="496"/>
    </row>
    <row r="295" spans="1:61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367">
        <v>33475</v>
      </c>
      <c r="J295" s="367">
        <v>0</v>
      </c>
      <c r="K295" s="138">
        <v>63200</v>
      </c>
      <c r="L295" s="138">
        <v>0</v>
      </c>
      <c r="M295" s="138">
        <v>0</v>
      </c>
      <c r="N295" s="138">
        <v>0</v>
      </c>
      <c r="O295" s="138">
        <v>60000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73">
        <f t="shared" si="9"/>
        <v>156675</v>
      </c>
      <c r="Z295" s="173">
        <f t="shared" si="10"/>
        <v>0</v>
      </c>
      <c r="AA295" s="140"/>
      <c r="AB295" s="220"/>
      <c r="AC295" s="220"/>
      <c r="AD295" s="220"/>
      <c r="AE295" s="140"/>
      <c r="AF295" s="172"/>
      <c r="AG295" s="137"/>
      <c r="AH295" s="146"/>
      <c r="AI295" s="137"/>
      <c r="AJ295" s="516"/>
      <c r="AK295" s="160">
        <v>69537</v>
      </c>
      <c r="AL295" s="137" t="s">
        <v>4916</v>
      </c>
      <c r="AM295" s="516">
        <v>44603</v>
      </c>
      <c r="AO295" s="172"/>
      <c r="AP295" s="137"/>
      <c r="AQ295" s="137"/>
      <c r="AR295" s="512"/>
      <c r="AS295" s="513"/>
      <c r="AU295" s="495"/>
      <c r="AV295" s="76"/>
      <c r="AW295" s="466"/>
      <c r="AX295" s="76"/>
      <c r="AY295" s="496"/>
      <c r="AZ295" s="495"/>
      <c r="BA295" s="76"/>
      <c r="BB295" s="76"/>
      <c r="BC295" s="76"/>
      <c r="BD295" s="496"/>
      <c r="BE295" s="495"/>
      <c r="BF295" s="76"/>
      <c r="BG295" s="76"/>
      <c r="BH295" s="76"/>
      <c r="BI295" s="496"/>
    </row>
    <row r="296" spans="1:6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367">
        <v>0</v>
      </c>
      <c r="J296" s="367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73">
        <f t="shared" si="9"/>
        <v>0</v>
      </c>
      <c r="Z296" s="173">
        <f t="shared" si="10"/>
        <v>0</v>
      </c>
      <c r="AA296" s="140"/>
      <c r="AB296" s="220"/>
      <c r="AC296" s="220"/>
      <c r="AD296" s="220"/>
      <c r="AE296" s="140"/>
      <c r="AF296" s="172"/>
      <c r="AG296" s="137"/>
      <c r="AH296" s="146"/>
      <c r="AI296" s="137"/>
      <c r="AJ296" s="516"/>
      <c r="AK296" s="160"/>
      <c r="AL296" s="137"/>
      <c r="AM296" s="516"/>
      <c r="AO296" s="172"/>
      <c r="AP296" s="137"/>
      <c r="AQ296" s="137"/>
      <c r="AR296" s="512"/>
      <c r="AS296" s="513"/>
      <c r="AU296" s="495"/>
      <c r="AV296" s="76"/>
      <c r="AW296" s="466"/>
      <c r="AX296" s="76"/>
      <c r="AY296" s="496"/>
      <c r="AZ296" s="495"/>
      <c r="BA296" s="76"/>
      <c r="BB296" s="76"/>
      <c r="BC296" s="76"/>
      <c r="BD296" s="496"/>
      <c r="BE296" s="495"/>
      <c r="BF296" s="76"/>
      <c r="BG296" s="76"/>
      <c r="BH296" s="76"/>
      <c r="BI296" s="496"/>
    </row>
    <row r="297" spans="1:6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367">
        <v>0</v>
      </c>
      <c r="J297" s="367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330000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73">
        <f t="shared" si="9"/>
        <v>330000</v>
      </c>
      <c r="Z297" s="173">
        <f t="shared" si="10"/>
        <v>0</v>
      </c>
      <c r="AA297" s="140"/>
      <c r="AB297" s="220"/>
      <c r="AC297" s="220"/>
      <c r="AD297" s="220"/>
      <c r="AE297" s="140"/>
      <c r="AF297" s="172"/>
      <c r="AG297" s="137"/>
      <c r="AH297" s="146"/>
      <c r="AI297" s="137"/>
      <c r="AJ297" s="516"/>
      <c r="AK297" s="160">
        <v>831</v>
      </c>
      <c r="AL297" s="137" t="s">
        <v>4940</v>
      </c>
      <c r="AM297" s="516">
        <v>44643</v>
      </c>
      <c r="AO297" s="172"/>
      <c r="AP297" s="137"/>
      <c r="AQ297" s="137"/>
      <c r="AR297" s="512"/>
      <c r="AS297" s="513"/>
      <c r="AU297" s="495"/>
      <c r="AV297" s="76"/>
      <c r="AW297" s="466"/>
      <c r="AX297" s="76"/>
      <c r="AY297" s="496"/>
      <c r="AZ297" s="495"/>
      <c r="BA297" s="76"/>
      <c r="BB297" s="76"/>
      <c r="BC297" s="76"/>
      <c r="BD297" s="496"/>
      <c r="BE297" s="495"/>
      <c r="BF297" s="76"/>
      <c r="BG297" s="76"/>
      <c r="BH297" s="76"/>
      <c r="BI297" s="496"/>
    </row>
    <row r="298" spans="1:61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367">
        <v>0</v>
      </c>
      <c r="J298" s="367">
        <v>0</v>
      </c>
      <c r="K298" s="138">
        <v>241600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73">
        <f t="shared" si="9"/>
        <v>241600</v>
      </c>
      <c r="Z298" s="173">
        <f t="shared" si="10"/>
        <v>0</v>
      </c>
      <c r="AA298" s="140"/>
      <c r="AB298" s="220"/>
      <c r="AC298" s="220"/>
      <c r="AD298" s="220"/>
      <c r="AE298" s="140"/>
      <c r="AF298" s="172"/>
      <c r="AG298" s="137"/>
      <c r="AH298" s="146"/>
      <c r="AI298" s="137"/>
      <c r="AJ298" s="516"/>
      <c r="AK298" s="160"/>
      <c r="AL298" s="137"/>
      <c r="AM298" s="516"/>
      <c r="AO298" s="172"/>
      <c r="AP298" s="137"/>
      <c r="AQ298" s="137"/>
      <c r="AR298" s="512"/>
      <c r="AS298" s="513"/>
      <c r="AU298" s="495"/>
      <c r="AV298" s="76"/>
      <c r="AW298" s="466"/>
      <c r="AX298" s="76"/>
      <c r="AY298" s="496"/>
      <c r="AZ298" s="495"/>
      <c r="BA298" s="76"/>
      <c r="BB298" s="76"/>
      <c r="BC298" s="76"/>
      <c r="BD298" s="496"/>
      <c r="BE298" s="495"/>
      <c r="BF298" s="76"/>
      <c r="BG298" s="76"/>
      <c r="BH298" s="76"/>
      <c r="BI298" s="496"/>
    </row>
    <row r="299" spans="1:61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367">
        <v>88075</v>
      </c>
      <c r="J299" s="367">
        <v>0</v>
      </c>
      <c r="K299" s="138">
        <v>0</v>
      </c>
      <c r="L299" s="138">
        <v>0</v>
      </c>
      <c r="M299" s="138">
        <v>593000</v>
      </c>
      <c r="N299" s="138">
        <v>0</v>
      </c>
      <c r="O299" s="138">
        <v>118000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73">
        <f t="shared" si="9"/>
        <v>799075</v>
      </c>
      <c r="Z299" s="173">
        <f t="shared" si="10"/>
        <v>0</v>
      </c>
      <c r="AA299" s="140"/>
      <c r="AB299" s="220"/>
      <c r="AC299" s="220"/>
      <c r="AD299" s="220"/>
      <c r="AE299" s="140"/>
      <c r="AF299" s="172"/>
      <c r="AG299" s="137"/>
      <c r="AH299" s="146"/>
      <c r="AI299" s="137"/>
      <c r="AJ299" s="516"/>
      <c r="AK299" s="160">
        <v>623148</v>
      </c>
      <c r="AL299" s="137" t="s">
        <v>5124</v>
      </c>
      <c r="AM299" s="516">
        <v>44739</v>
      </c>
      <c r="AO299" s="172"/>
      <c r="AP299" s="137"/>
      <c r="AQ299" s="137"/>
      <c r="AR299" s="512"/>
      <c r="AS299" s="513"/>
      <c r="AU299" s="495"/>
      <c r="AV299" s="76"/>
      <c r="AW299" s="466"/>
      <c r="AX299" s="76"/>
      <c r="AY299" s="496"/>
      <c r="AZ299" s="495"/>
      <c r="BA299" s="76"/>
      <c r="BB299" s="76"/>
      <c r="BC299" s="76"/>
      <c r="BD299" s="496"/>
      <c r="BE299" s="495"/>
      <c r="BF299" s="76"/>
      <c r="BG299" s="76"/>
      <c r="BH299" s="76"/>
      <c r="BI299" s="496"/>
    </row>
    <row r="300" spans="1:61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367">
        <v>65000</v>
      </c>
      <c r="J300" s="367">
        <v>0</v>
      </c>
      <c r="K300" s="138">
        <v>0</v>
      </c>
      <c r="L300" s="138">
        <v>0</v>
      </c>
      <c r="M300" s="138">
        <v>90000</v>
      </c>
      <c r="N300" s="138">
        <v>0</v>
      </c>
      <c r="O300" s="138">
        <v>114000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73">
        <f t="shared" si="9"/>
        <v>269000</v>
      </c>
      <c r="Z300" s="173">
        <f t="shared" si="10"/>
        <v>0</v>
      </c>
      <c r="AA300" s="140"/>
      <c r="AB300" s="220"/>
      <c r="AC300" s="220"/>
      <c r="AD300" s="220"/>
      <c r="AE300" s="140"/>
      <c r="AF300" s="172"/>
      <c r="AG300" s="137"/>
      <c r="AH300" s="146"/>
      <c r="AI300" s="137"/>
      <c r="AJ300" s="516"/>
      <c r="AK300" s="160"/>
      <c r="AL300" s="137"/>
      <c r="AM300" s="516"/>
      <c r="AO300" s="172"/>
      <c r="AP300" s="137"/>
      <c r="AQ300" s="137"/>
      <c r="AR300" s="512"/>
      <c r="AS300" s="513"/>
      <c r="AU300" s="495"/>
      <c r="AV300" s="76"/>
      <c r="AW300" s="466"/>
      <c r="AX300" s="76"/>
      <c r="AY300" s="496"/>
      <c r="AZ300" s="495"/>
      <c r="BA300" s="76"/>
      <c r="BB300" s="76"/>
      <c r="BC300" s="76"/>
      <c r="BD300" s="496"/>
      <c r="BE300" s="495"/>
      <c r="BF300" s="76"/>
      <c r="BG300" s="76"/>
      <c r="BH300" s="76"/>
      <c r="BI300" s="496"/>
    </row>
    <row r="301" spans="1:61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367">
        <v>219050</v>
      </c>
      <c r="J301" s="367">
        <v>0</v>
      </c>
      <c r="K301" s="138">
        <v>0</v>
      </c>
      <c r="L301" s="138">
        <v>0</v>
      </c>
      <c r="M301" s="138">
        <v>591000</v>
      </c>
      <c r="N301" s="138">
        <v>0</v>
      </c>
      <c r="O301" s="138">
        <v>150000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73">
        <f t="shared" si="9"/>
        <v>960050</v>
      </c>
      <c r="Z301" s="173">
        <f t="shared" si="10"/>
        <v>0</v>
      </c>
      <c r="AA301" s="140"/>
      <c r="AB301" s="220"/>
      <c r="AC301" s="220"/>
      <c r="AD301" s="220"/>
      <c r="AE301" s="140"/>
      <c r="AF301" s="172"/>
      <c r="AG301" s="137"/>
      <c r="AH301" s="146"/>
      <c r="AI301" s="137"/>
      <c r="AJ301" s="516"/>
      <c r="AK301" s="160"/>
      <c r="AL301" s="137"/>
      <c r="AM301" s="516"/>
      <c r="AO301" s="172"/>
      <c r="AP301" s="137"/>
      <c r="AQ301" s="137"/>
      <c r="AR301" s="512"/>
      <c r="AS301" s="513"/>
      <c r="AU301" s="495"/>
      <c r="AV301" s="76"/>
      <c r="AW301" s="466"/>
      <c r="AX301" s="76"/>
      <c r="AY301" s="496"/>
      <c r="AZ301" s="495"/>
      <c r="BA301" s="76"/>
      <c r="BB301" s="76"/>
      <c r="BC301" s="76"/>
      <c r="BD301" s="496"/>
      <c r="BE301" s="495"/>
      <c r="BF301" s="76"/>
      <c r="BG301" s="76"/>
      <c r="BH301" s="76"/>
      <c r="BI301" s="496"/>
    </row>
    <row r="302" spans="1:61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367">
        <v>40625</v>
      </c>
      <c r="J302" s="367">
        <v>0</v>
      </c>
      <c r="K302" s="138">
        <v>0</v>
      </c>
      <c r="L302" s="138">
        <v>0</v>
      </c>
      <c r="M302" s="138">
        <v>51000</v>
      </c>
      <c r="N302" s="138">
        <v>0</v>
      </c>
      <c r="O302" s="138">
        <v>153000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73">
        <f t="shared" si="9"/>
        <v>244625</v>
      </c>
      <c r="Z302" s="173">
        <f t="shared" si="10"/>
        <v>0</v>
      </c>
      <c r="AA302" s="140"/>
      <c r="AB302" s="220"/>
      <c r="AC302" s="220"/>
      <c r="AD302" s="220"/>
      <c r="AE302" s="140"/>
      <c r="AF302" s="172"/>
      <c r="AG302" s="137"/>
      <c r="AH302" s="146"/>
      <c r="AI302" s="137"/>
      <c r="AJ302" s="516"/>
      <c r="AK302" s="160"/>
      <c r="AL302" s="137"/>
      <c r="AM302" s="516"/>
      <c r="AO302" s="172"/>
      <c r="AP302" s="137"/>
      <c r="AQ302" s="137"/>
      <c r="AR302" s="512"/>
      <c r="AS302" s="513"/>
      <c r="AU302" s="495"/>
      <c r="AV302" s="76"/>
      <c r="AW302" s="466"/>
      <c r="AX302" s="76"/>
      <c r="AY302" s="496"/>
      <c r="AZ302" s="495"/>
      <c r="BA302" s="76"/>
      <c r="BB302" s="76"/>
      <c r="BC302" s="76"/>
      <c r="BD302" s="496"/>
      <c r="BE302" s="495"/>
      <c r="BF302" s="76"/>
      <c r="BG302" s="76"/>
      <c r="BH302" s="76"/>
      <c r="BI302" s="496"/>
    </row>
    <row r="303" spans="1:61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367">
        <v>0</v>
      </c>
      <c r="J303" s="367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73">
        <f t="shared" si="9"/>
        <v>0</v>
      </c>
      <c r="Z303" s="173">
        <f t="shared" si="10"/>
        <v>0</v>
      </c>
      <c r="AA303" s="140"/>
      <c r="AB303" s="220"/>
      <c r="AC303" s="220"/>
      <c r="AD303" s="220"/>
      <c r="AE303" s="140"/>
      <c r="AF303" s="172"/>
      <c r="AG303" s="137"/>
      <c r="AH303" s="146"/>
      <c r="AI303" s="137"/>
      <c r="AJ303" s="516"/>
      <c r="AK303" s="160">
        <v>668</v>
      </c>
      <c r="AL303" s="137" t="s">
        <v>5089</v>
      </c>
      <c r="AM303" s="516">
        <v>44704</v>
      </c>
      <c r="AO303" s="172"/>
      <c r="AP303" s="137"/>
      <c r="AQ303" s="137"/>
      <c r="AR303" s="512"/>
      <c r="AS303" s="513"/>
      <c r="AU303" s="495"/>
      <c r="AV303" s="76"/>
      <c r="AW303" s="466"/>
      <c r="AX303" s="76"/>
      <c r="AY303" s="496"/>
      <c r="AZ303" s="495"/>
      <c r="BA303" s="76"/>
      <c r="BB303" s="76"/>
      <c r="BC303" s="76"/>
      <c r="BD303" s="496"/>
      <c r="BE303" s="495"/>
      <c r="BF303" s="76"/>
      <c r="BG303" s="76"/>
      <c r="BH303" s="76"/>
      <c r="BI303" s="496"/>
    </row>
    <row r="304" spans="1:61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367">
        <v>0</v>
      </c>
      <c r="J304" s="367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73">
        <f t="shared" si="9"/>
        <v>0</v>
      </c>
      <c r="Z304" s="173">
        <f t="shared" si="10"/>
        <v>0</v>
      </c>
      <c r="AA304" s="140"/>
      <c r="AB304" s="220"/>
      <c r="AC304" s="220"/>
      <c r="AD304" s="220"/>
      <c r="AE304" s="140"/>
      <c r="AF304" s="172"/>
      <c r="AG304" s="137"/>
      <c r="AH304" s="146"/>
      <c r="AI304" s="137"/>
      <c r="AJ304" s="516"/>
      <c r="AK304" s="160"/>
      <c r="AL304" s="137"/>
      <c r="AM304" s="516"/>
      <c r="AO304" s="172"/>
      <c r="AP304" s="137"/>
      <c r="AQ304" s="137"/>
      <c r="AR304" s="512"/>
      <c r="AS304" s="513"/>
      <c r="AU304" s="495"/>
      <c r="AV304" s="76"/>
      <c r="AW304" s="466"/>
      <c r="AX304" s="76"/>
      <c r="AY304" s="496"/>
      <c r="AZ304" s="495"/>
      <c r="BA304" s="76"/>
      <c r="BB304" s="76"/>
      <c r="BC304" s="76"/>
      <c r="BD304" s="496"/>
      <c r="BE304" s="495"/>
      <c r="BF304" s="76"/>
      <c r="BG304" s="76"/>
      <c r="BH304" s="76"/>
      <c r="BI304" s="496"/>
    </row>
    <row r="305" spans="1:61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367">
        <v>0</v>
      </c>
      <c r="J305" s="367">
        <v>0</v>
      </c>
      <c r="K305" s="138">
        <v>114400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73">
        <f t="shared" si="9"/>
        <v>114400</v>
      </c>
      <c r="Z305" s="173">
        <f t="shared" si="10"/>
        <v>0</v>
      </c>
      <c r="AA305" s="140"/>
      <c r="AB305" s="220"/>
      <c r="AC305" s="220"/>
      <c r="AD305" s="220"/>
      <c r="AE305" s="140"/>
      <c r="AF305" s="172"/>
      <c r="AG305" s="137"/>
      <c r="AH305" s="146"/>
      <c r="AI305" s="137"/>
      <c r="AJ305" s="516"/>
      <c r="AK305" s="160"/>
      <c r="AL305" s="137"/>
      <c r="AM305" s="516"/>
      <c r="AO305" s="172"/>
      <c r="AP305" s="137"/>
      <c r="AQ305" s="137"/>
      <c r="AR305" s="512"/>
      <c r="AS305" s="513"/>
      <c r="AU305" s="495"/>
      <c r="AV305" s="76"/>
      <c r="AW305" s="466"/>
      <c r="AX305" s="76"/>
      <c r="AY305" s="496"/>
      <c r="AZ305" s="495"/>
      <c r="BA305" s="76"/>
      <c r="BB305" s="76"/>
      <c r="BC305" s="76"/>
      <c r="BD305" s="496"/>
      <c r="BE305" s="495"/>
      <c r="BF305" s="76"/>
      <c r="BG305" s="76"/>
      <c r="BH305" s="76"/>
      <c r="BI305" s="496"/>
    </row>
    <row r="306" spans="1:61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367">
        <v>80600</v>
      </c>
      <c r="J306" s="367">
        <v>0</v>
      </c>
      <c r="K306" s="138">
        <v>0</v>
      </c>
      <c r="L306" s="138">
        <v>0</v>
      </c>
      <c r="M306" s="138">
        <v>332000</v>
      </c>
      <c r="N306" s="138">
        <v>0</v>
      </c>
      <c r="O306" s="138">
        <v>72000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73">
        <f t="shared" si="9"/>
        <v>484600</v>
      </c>
      <c r="Z306" s="173">
        <f t="shared" si="10"/>
        <v>0</v>
      </c>
      <c r="AA306" s="140"/>
      <c r="AB306" s="220"/>
      <c r="AC306" s="220"/>
      <c r="AD306" s="220"/>
      <c r="AE306" s="140"/>
      <c r="AF306" s="172"/>
      <c r="AG306" s="137"/>
      <c r="AH306" s="146"/>
      <c r="AI306" s="137"/>
      <c r="AJ306" s="516"/>
      <c r="AK306" s="160"/>
      <c r="AL306" s="137"/>
      <c r="AM306" s="516"/>
      <c r="AO306" s="172"/>
      <c r="AP306" s="137"/>
      <c r="AQ306" s="137"/>
      <c r="AR306" s="512"/>
      <c r="AS306" s="513"/>
      <c r="AU306" s="495"/>
      <c r="AV306" s="76"/>
      <c r="AW306" s="466"/>
      <c r="AX306" s="76"/>
      <c r="AY306" s="496"/>
      <c r="AZ306" s="495"/>
      <c r="BA306" s="76"/>
      <c r="BB306" s="76"/>
      <c r="BC306" s="76"/>
      <c r="BD306" s="496"/>
      <c r="BE306" s="495"/>
      <c r="BF306" s="76"/>
      <c r="BG306" s="76"/>
      <c r="BH306" s="76"/>
      <c r="BI306" s="496"/>
    </row>
    <row r="307" spans="1:61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367">
        <v>0</v>
      </c>
      <c r="J307" s="367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73">
        <f t="shared" si="9"/>
        <v>0</v>
      </c>
      <c r="Z307" s="173">
        <f t="shared" si="10"/>
        <v>0</v>
      </c>
      <c r="AA307" s="140"/>
      <c r="AB307" s="220"/>
      <c r="AC307" s="220"/>
      <c r="AD307" s="220"/>
      <c r="AE307" s="140"/>
      <c r="AF307" s="172"/>
      <c r="AG307" s="137"/>
      <c r="AH307" s="146"/>
      <c r="AI307" s="137"/>
      <c r="AJ307" s="516"/>
      <c r="AK307" s="160"/>
      <c r="AL307" s="137"/>
      <c r="AM307" s="516"/>
      <c r="AO307" s="172"/>
      <c r="AP307" s="137"/>
      <c r="AQ307" s="137"/>
      <c r="AR307" s="512"/>
      <c r="AS307" s="513"/>
      <c r="AU307" s="495"/>
      <c r="AV307" s="76"/>
      <c r="AW307" s="466"/>
      <c r="AX307" s="76"/>
      <c r="AY307" s="496"/>
      <c r="AZ307" s="495"/>
      <c r="BA307" s="76"/>
      <c r="BB307" s="76"/>
      <c r="BC307" s="76"/>
      <c r="BD307" s="496"/>
      <c r="BE307" s="495"/>
      <c r="BF307" s="76"/>
      <c r="BG307" s="76"/>
      <c r="BH307" s="76"/>
      <c r="BI307" s="496"/>
    </row>
    <row r="308" spans="1:61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367">
        <v>161200</v>
      </c>
      <c r="J308" s="367">
        <v>0</v>
      </c>
      <c r="K308" s="138">
        <v>80800</v>
      </c>
      <c r="L308" s="138">
        <v>0</v>
      </c>
      <c r="M308" s="138">
        <v>0</v>
      </c>
      <c r="N308" s="138">
        <v>0</v>
      </c>
      <c r="O308" s="138">
        <v>207000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73">
        <f t="shared" si="9"/>
        <v>449000</v>
      </c>
      <c r="Z308" s="173">
        <f t="shared" si="10"/>
        <v>0</v>
      </c>
      <c r="AA308" s="140"/>
      <c r="AB308" s="220"/>
      <c r="AC308" s="220"/>
      <c r="AD308" s="220"/>
      <c r="AE308" s="140"/>
      <c r="AF308" s="172"/>
      <c r="AG308" s="137"/>
      <c r="AH308" s="146"/>
      <c r="AI308" s="137"/>
      <c r="AJ308" s="516"/>
      <c r="AK308" s="160"/>
      <c r="AL308" s="137"/>
      <c r="AM308" s="516"/>
      <c r="AO308" s="172"/>
      <c r="AP308" s="137"/>
      <c r="AQ308" s="137"/>
      <c r="AR308" s="512"/>
      <c r="AS308" s="513"/>
      <c r="AU308" s="495"/>
      <c r="AV308" s="76"/>
      <c r="AW308" s="466"/>
      <c r="AX308" s="76"/>
      <c r="AY308" s="496"/>
      <c r="AZ308" s="495"/>
      <c r="BA308" s="76"/>
      <c r="BB308" s="76"/>
      <c r="BC308" s="76"/>
      <c r="BD308" s="496"/>
      <c r="BE308" s="495"/>
      <c r="BF308" s="76"/>
      <c r="BG308" s="76"/>
      <c r="BH308" s="76"/>
      <c r="BI308" s="496"/>
    </row>
    <row r="309" spans="1:61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367">
        <v>19825</v>
      </c>
      <c r="J309" s="367">
        <v>0</v>
      </c>
      <c r="K309" s="138">
        <v>16000</v>
      </c>
      <c r="L309" s="138">
        <v>0</v>
      </c>
      <c r="M309" s="138">
        <v>0</v>
      </c>
      <c r="N309" s="138">
        <v>0</v>
      </c>
      <c r="O309" s="138">
        <v>29000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73">
        <f t="shared" si="9"/>
        <v>64825</v>
      </c>
      <c r="Z309" s="173">
        <f t="shared" si="10"/>
        <v>0</v>
      </c>
      <c r="AA309" s="140"/>
      <c r="AB309" s="220"/>
      <c r="AC309" s="220"/>
      <c r="AD309" s="220"/>
      <c r="AE309" s="140"/>
      <c r="AF309" s="172"/>
      <c r="AG309" s="137"/>
      <c r="AH309" s="146"/>
      <c r="AI309" s="137"/>
      <c r="AJ309" s="516"/>
      <c r="AK309" s="160"/>
      <c r="AL309" s="137"/>
      <c r="AM309" s="516"/>
      <c r="AO309" s="172"/>
      <c r="AP309" s="137"/>
      <c r="AQ309" s="137"/>
      <c r="AR309" s="512"/>
      <c r="AS309" s="513"/>
      <c r="AU309" s="495"/>
      <c r="AV309" s="76"/>
      <c r="AW309" s="466"/>
      <c r="AX309" s="76"/>
      <c r="AY309" s="496"/>
      <c r="AZ309" s="495"/>
      <c r="BA309" s="76"/>
      <c r="BB309" s="76"/>
      <c r="BC309" s="76"/>
      <c r="BD309" s="496"/>
      <c r="BE309" s="495"/>
      <c r="BF309" s="76"/>
      <c r="BG309" s="76"/>
      <c r="BH309" s="76"/>
      <c r="BI309" s="496"/>
    </row>
    <row r="310" spans="1:61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367">
        <v>21125</v>
      </c>
      <c r="J310" s="367">
        <v>0</v>
      </c>
      <c r="K310" s="138">
        <v>8000</v>
      </c>
      <c r="L310" s="138">
        <v>0</v>
      </c>
      <c r="M310" s="138">
        <v>23000</v>
      </c>
      <c r="N310" s="138">
        <v>0</v>
      </c>
      <c r="O310" s="138">
        <v>14000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73">
        <f t="shared" si="9"/>
        <v>66125</v>
      </c>
      <c r="Z310" s="173">
        <f t="shared" si="10"/>
        <v>0</v>
      </c>
      <c r="AA310" s="140"/>
      <c r="AB310" s="220"/>
      <c r="AC310" s="220"/>
      <c r="AD310" s="220"/>
      <c r="AE310" s="140"/>
      <c r="AF310" s="172"/>
      <c r="AG310" s="137"/>
      <c r="AH310" s="146"/>
      <c r="AI310" s="137"/>
      <c r="AJ310" s="516"/>
      <c r="AK310" s="160">
        <v>6879</v>
      </c>
      <c r="AL310" s="137" t="s">
        <v>5405</v>
      </c>
      <c r="AM310" s="516">
        <v>44761</v>
      </c>
      <c r="AO310" s="172"/>
      <c r="AP310" s="137"/>
      <c r="AQ310" s="137"/>
      <c r="AR310" s="512"/>
      <c r="AS310" s="513"/>
      <c r="AU310" s="495"/>
      <c r="AV310" s="76"/>
      <c r="AW310" s="466"/>
      <c r="AX310" s="76"/>
      <c r="AY310" s="496"/>
      <c r="AZ310" s="495"/>
      <c r="BA310" s="76"/>
      <c r="BB310" s="76"/>
      <c r="BC310" s="76"/>
      <c r="BD310" s="496"/>
      <c r="BE310" s="495"/>
      <c r="BF310" s="76"/>
      <c r="BG310" s="76"/>
      <c r="BH310" s="76"/>
      <c r="BI310" s="496"/>
    </row>
    <row r="311" spans="1:61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367">
        <v>3250</v>
      </c>
      <c r="J311" s="367">
        <v>0</v>
      </c>
      <c r="K311" s="138">
        <v>16000</v>
      </c>
      <c r="L311" s="138">
        <v>0</v>
      </c>
      <c r="M311" s="138">
        <v>12000</v>
      </c>
      <c r="N311" s="138">
        <v>0</v>
      </c>
      <c r="O311" s="138">
        <v>5000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73">
        <f t="shared" si="9"/>
        <v>36250</v>
      </c>
      <c r="Z311" s="173">
        <f t="shared" si="10"/>
        <v>0</v>
      </c>
      <c r="AA311" s="140"/>
      <c r="AB311" s="220"/>
      <c r="AC311" s="220"/>
      <c r="AD311" s="220"/>
      <c r="AE311" s="140"/>
      <c r="AF311" s="172"/>
      <c r="AG311" s="137"/>
      <c r="AH311" s="146"/>
      <c r="AI311" s="137"/>
      <c r="AJ311" s="516"/>
      <c r="AK311" s="160"/>
      <c r="AL311" s="137"/>
      <c r="AM311" s="516"/>
      <c r="AO311" s="172"/>
      <c r="AP311" s="137"/>
      <c r="AQ311" s="137"/>
      <c r="AR311" s="512"/>
      <c r="AS311" s="513"/>
      <c r="AU311" s="495"/>
      <c r="AV311" s="76"/>
      <c r="AW311" s="466"/>
      <c r="AX311" s="76"/>
      <c r="AY311" s="496"/>
      <c r="AZ311" s="495"/>
      <c r="BA311" s="76"/>
      <c r="BB311" s="76"/>
      <c r="BC311" s="76"/>
      <c r="BD311" s="496"/>
      <c r="BE311" s="495"/>
      <c r="BF311" s="76"/>
      <c r="BG311" s="76"/>
      <c r="BH311" s="76"/>
      <c r="BI311" s="496"/>
    </row>
    <row r="312" spans="1:61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367">
        <v>29900</v>
      </c>
      <c r="J312" s="367">
        <v>0</v>
      </c>
      <c r="K312" s="138">
        <v>26400</v>
      </c>
      <c r="L312" s="138">
        <v>0</v>
      </c>
      <c r="M312" s="138">
        <v>51000</v>
      </c>
      <c r="N312" s="138">
        <v>0</v>
      </c>
      <c r="O312" s="138">
        <v>35000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73">
        <f t="shared" si="9"/>
        <v>142300</v>
      </c>
      <c r="Z312" s="173">
        <f t="shared" si="10"/>
        <v>0</v>
      </c>
      <c r="AA312" s="140"/>
      <c r="AB312" s="220"/>
      <c r="AC312" s="220"/>
      <c r="AD312" s="220"/>
      <c r="AE312" s="140"/>
      <c r="AF312" s="172"/>
      <c r="AG312" s="137"/>
      <c r="AH312" s="146"/>
      <c r="AI312" s="137"/>
      <c r="AJ312" s="516"/>
      <c r="AK312" s="160"/>
      <c r="AL312" s="137"/>
      <c r="AM312" s="516"/>
      <c r="AO312" s="172"/>
      <c r="AP312" s="137"/>
      <c r="AQ312" s="137"/>
      <c r="AR312" s="512"/>
      <c r="AS312" s="513"/>
      <c r="AU312" s="495"/>
      <c r="AV312" s="76"/>
      <c r="AW312" s="466"/>
      <c r="AX312" s="76"/>
      <c r="AY312" s="496"/>
      <c r="AZ312" s="495"/>
      <c r="BA312" s="76"/>
      <c r="BB312" s="76"/>
      <c r="BC312" s="76"/>
      <c r="BD312" s="496"/>
      <c r="BE312" s="495"/>
      <c r="BF312" s="76"/>
      <c r="BG312" s="76"/>
      <c r="BH312" s="76"/>
      <c r="BI312" s="496"/>
    </row>
    <row r="313" spans="1:61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367">
        <v>3250</v>
      </c>
      <c r="J313" s="367">
        <v>0</v>
      </c>
      <c r="K313" s="138">
        <v>16000</v>
      </c>
      <c r="L313" s="138">
        <v>0</v>
      </c>
      <c r="M313" s="138">
        <v>34000</v>
      </c>
      <c r="N313" s="138">
        <v>0</v>
      </c>
      <c r="O313" s="138">
        <v>13000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73">
        <f t="shared" si="9"/>
        <v>66250</v>
      </c>
      <c r="Z313" s="173">
        <f t="shared" si="10"/>
        <v>0</v>
      </c>
      <c r="AA313" s="140"/>
      <c r="AB313" s="220"/>
      <c r="AC313" s="220"/>
      <c r="AD313" s="220"/>
      <c r="AE313" s="140"/>
      <c r="AF313" s="172"/>
      <c r="AG313" s="137"/>
      <c r="AH313" s="146"/>
      <c r="AI313" s="137"/>
      <c r="AJ313" s="516"/>
      <c r="AK313" s="160">
        <v>2792</v>
      </c>
      <c r="AL313" s="137" t="s">
        <v>5160</v>
      </c>
      <c r="AM313" s="516">
        <v>44705</v>
      </c>
      <c r="AO313" s="172"/>
      <c r="AP313" s="137"/>
      <c r="AQ313" s="137"/>
      <c r="AR313" s="512"/>
      <c r="AS313" s="513"/>
      <c r="AU313" s="495"/>
      <c r="AV313" s="76"/>
      <c r="AW313" s="466"/>
      <c r="AX313" s="76"/>
      <c r="AY313" s="496"/>
      <c r="AZ313" s="495"/>
      <c r="BA313" s="76"/>
      <c r="BB313" s="76"/>
      <c r="BC313" s="76"/>
      <c r="BD313" s="496"/>
      <c r="BE313" s="495"/>
      <c r="BF313" s="76"/>
      <c r="BG313" s="76"/>
      <c r="BH313" s="76"/>
      <c r="BI313" s="496"/>
    </row>
    <row r="314" spans="1:6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367">
        <v>78000</v>
      </c>
      <c r="J314" s="367">
        <v>0</v>
      </c>
      <c r="K314" s="138">
        <v>32000</v>
      </c>
      <c r="L314" s="138">
        <v>0</v>
      </c>
      <c r="M314" s="138">
        <v>159000</v>
      </c>
      <c r="N314" s="138">
        <v>0</v>
      </c>
      <c r="O314" s="138">
        <v>96000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73">
        <f t="shared" si="9"/>
        <v>365000</v>
      </c>
      <c r="Z314" s="173">
        <f t="shared" si="10"/>
        <v>0</v>
      </c>
      <c r="AA314" s="140"/>
      <c r="AB314" s="220"/>
      <c r="AC314" s="220"/>
      <c r="AD314" s="220"/>
      <c r="AE314" s="140"/>
      <c r="AF314" s="172"/>
      <c r="AG314" s="137"/>
      <c r="AH314" s="146"/>
      <c r="AI314" s="137"/>
      <c r="AJ314" s="516"/>
      <c r="AK314" s="160">
        <v>3480</v>
      </c>
      <c r="AL314" s="137" t="s">
        <v>5204</v>
      </c>
      <c r="AM314" s="516">
        <v>44652</v>
      </c>
      <c r="AO314" s="172"/>
      <c r="AP314" s="137"/>
      <c r="AQ314" s="137"/>
      <c r="AR314" s="512"/>
      <c r="AS314" s="513"/>
      <c r="AU314" s="495"/>
      <c r="AV314" s="76"/>
      <c r="AW314" s="466"/>
      <c r="AX314" s="76"/>
      <c r="AY314" s="496"/>
      <c r="AZ314" s="495"/>
      <c r="BA314" s="76"/>
      <c r="BB314" s="76"/>
      <c r="BC314" s="76"/>
      <c r="BD314" s="496"/>
      <c r="BE314" s="495"/>
      <c r="BF314" s="76"/>
      <c r="BG314" s="76"/>
      <c r="BH314" s="76"/>
      <c r="BI314" s="496"/>
    </row>
    <row r="315" spans="1:61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367">
        <v>3250</v>
      </c>
      <c r="J315" s="367">
        <v>0</v>
      </c>
      <c r="K315" s="138">
        <v>44800</v>
      </c>
      <c r="L315" s="138">
        <v>0</v>
      </c>
      <c r="M315" s="138">
        <v>0</v>
      </c>
      <c r="N315" s="138">
        <v>0</v>
      </c>
      <c r="O315" s="138">
        <v>20000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73">
        <f t="shared" si="9"/>
        <v>68050</v>
      </c>
      <c r="Z315" s="173">
        <f t="shared" si="10"/>
        <v>0</v>
      </c>
      <c r="AA315" s="140"/>
      <c r="AB315" s="220"/>
      <c r="AC315" s="220"/>
      <c r="AD315" s="220"/>
      <c r="AE315" s="140"/>
      <c r="AF315" s="172"/>
      <c r="AG315" s="137"/>
      <c r="AH315" s="146"/>
      <c r="AI315" s="137"/>
      <c r="AJ315" s="516"/>
      <c r="AK315" s="160"/>
      <c r="AL315" s="137"/>
      <c r="AM315" s="516"/>
      <c r="AO315" s="172"/>
      <c r="AP315" s="137"/>
      <c r="AQ315" s="137"/>
      <c r="AR315" s="512"/>
      <c r="AS315" s="513"/>
      <c r="AU315" s="495"/>
      <c r="AV315" s="76"/>
      <c r="AW315" s="466"/>
      <c r="AX315" s="76"/>
      <c r="AY315" s="496"/>
      <c r="AZ315" s="495"/>
      <c r="BA315" s="76"/>
      <c r="BB315" s="76"/>
      <c r="BC315" s="76"/>
      <c r="BD315" s="496"/>
      <c r="BE315" s="495"/>
      <c r="BF315" s="76"/>
      <c r="BG315" s="76"/>
      <c r="BH315" s="76"/>
      <c r="BI315" s="496"/>
    </row>
    <row r="316" spans="1:61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367">
        <v>0</v>
      </c>
      <c r="J316" s="367">
        <v>0</v>
      </c>
      <c r="K316" s="138">
        <v>16000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73">
        <f t="shared" si="9"/>
        <v>16000</v>
      </c>
      <c r="Z316" s="173">
        <f t="shared" si="10"/>
        <v>0</v>
      </c>
      <c r="AA316" s="140"/>
      <c r="AB316" s="220"/>
      <c r="AC316" s="220"/>
      <c r="AD316" s="220"/>
      <c r="AE316" s="140"/>
      <c r="AF316" s="172"/>
      <c r="AG316" s="137"/>
      <c r="AH316" s="146"/>
      <c r="AI316" s="137"/>
      <c r="AJ316" s="516"/>
      <c r="AK316" s="160"/>
      <c r="AL316" s="137"/>
      <c r="AM316" s="516"/>
      <c r="AO316" s="172"/>
      <c r="AP316" s="137"/>
      <c r="AQ316" s="137"/>
      <c r="AR316" s="512"/>
      <c r="AS316" s="513"/>
      <c r="AU316" s="495"/>
      <c r="AV316" s="76"/>
      <c r="AW316" s="466"/>
      <c r="AX316" s="76"/>
      <c r="AY316" s="496"/>
      <c r="AZ316" s="495"/>
      <c r="BA316" s="76"/>
      <c r="BB316" s="76"/>
      <c r="BC316" s="76"/>
      <c r="BD316" s="496"/>
      <c r="BE316" s="495"/>
      <c r="BF316" s="76"/>
      <c r="BG316" s="76"/>
      <c r="BH316" s="76"/>
      <c r="BI316" s="496"/>
    </row>
    <row r="317" spans="1:61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367">
        <v>3250</v>
      </c>
      <c r="J317" s="367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11000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73">
        <f t="shared" si="9"/>
        <v>14250</v>
      </c>
      <c r="Z317" s="173">
        <f t="shared" si="10"/>
        <v>0</v>
      </c>
      <c r="AA317" s="140"/>
      <c r="AB317" s="220"/>
      <c r="AC317" s="220"/>
      <c r="AD317" s="220"/>
      <c r="AE317" s="140"/>
      <c r="AF317" s="172"/>
      <c r="AG317" s="137"/>
      <c r="AH317" s="146"/>
      <c r="AI317" s="137"/>
      <c r="AJ317" s="516"/>
      <c r="AK317" s="160"/>
      <c r="AL317" s="137"/>
      <c r="AM317" s="516"/>
      <c r="AO317" s="172"/>
      <c r="AP317" s="137"/>
      <c r="AQ317" s="137"/>
      <c r="AR317" s="512"/>
      <c r="AS317" s="513"/>
      <c r="AU317" s="495"/>
      <c r="AV317" s="76"/>
      <c r="AW317" s="466"/>
      <c r="AX317" s="76"/>
      <c r="AY317" s="496"/>
      <c r="AZ317" s="495"/>
      <c r="BA317" s="76"/>
      <c r="BB317" s="76"/>
      <c r="BC317" s="76"/>
      <c r="BD317" s="496"/>
      <c r="BE317" s="495"/>
      <c r="BF317" s="76"/>
      <c r="BG317" s="76"/>
      <c r="BH317" s="76"/>
      <c r="BI317" s="496"/>
    </row>
    <row r="318" spans="1:61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367">
        <v>0</v>
      </c>
      <c r="J318" s="367">
        <v>0</v>
      </c>
      <c r="K318" s="138">
        <v>32000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73">
        <f t="shared" si="9"/>
        <v>32000</v>
      </c>
      <c r="Z318" s="173">
        <f t="shared" si="10"/>
        <v>0</v>
      </c>
      <c r="AA318" s="140"/>
      <c r="AB318" s="220"/>
      <c r="AC318" s="220"/>
      <c r="AD318" s="220"/>
      <c r="AE318" s="140"/>
      <c r="AF318" s="172"/>
      <c r="AG318" s="137"/>
      <c r="AH318" s="146"/>
      <c r="AI318" s="137"/>
      <c r="AJ318" s="516"/>
      <c r="AK318" s="160"/>
      <c r="AL318" s="137"/>
      <c r="AM318" s="516"/>
      <c r="AO318" s="172"/>
      <c r="AP318" s="137"/>
      <c r="AQ318" s="137"/>
      <c r="AR318" s="512"/>
      <c r="AS318" s="513"/>
      <c r="AU318" s="495"/>
      <c r="AV318" s="76"/>
      <c r="AW318" s="466"/>
      <c r="AX318" s="76"/>
      <c r="AY318" s="496"/>
      <c r="AZ318" s="495"/>
      <c r="BA318" s="76"/>
      <c r="BB318" s="76"/>
      <c r="BC318" s="76"/>
      <c r="BD318" s="496"/>
      <c r="BE318" s="495"/>
      <c r="BF318" s="76"/>
      <c r="BG318" s="76"/>
      <c r="BH318" s="76"/>
      <c r="BI318" s="496"/>
    </row>
    <row r="319" spans="1:61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32" t="s">
        <v>4187</v>
      </c>
      <c r="I319" s="367">
        <v>0</v>
      </c>
      <c r="J319" s="367">
        <v>0</v>
      </c>
      <c r="K319" s="138">
        <v>96000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73">
        <f t="shared" si="9"/>
        <v>96000</v>
      </c>
      <c r="Z319" s="173">
        <f t="shared" si="10"/>
        <v>0</v>
      </c>
      <c r="AA319" s="140"/>
      <c r="AB319" s="220"/>
      <c r="AC319" s="220"/>
      <c r="AD319" s="220"/>
      <c r="AE319" s="140"/>
      <c r="AF319" s="172"/>
      <c r="AG319" s="137"/>
      <c r="AH319" s="146"/>
      <c r="AI319" s="137"/>
      <c r="AJ319" s="516"/>
      <c r="AK319" s="160"/>
      <c r="AL319" s="137"/>
      <c r="AM319" s="516"/>
      <c r="AO319" s="172"/>
      <c r="AP319" s="137"/>
      <c r="AQ319" s="137"/>
      <c r="AR319" s="512"/>
      <c r="AS319" s="513"/>
      <c r="AU319" s="495"/>
      <c r="AV319" s="76"/>
      <c r="AW319" s="466"/>
      <c r="AX319" s="76"/>
      <c r="AY319" s="496"/>
      <c r="AZ319" s="495"/>
      <c r="BA319" s="76"/>
      <c r="BB319" s="76"/>
      <c r="BC319" s="76"/>
      <c r="BD319" s="496"/>
      <c r="BE319" s="495"/>
      <c r="BF319" s="76"/>
      <c r="BG319" s="76"/>
      <c r="BH319" s="76"/>
      <c r="BI319" s="496"/>
    </row>
    <row r="320" spans="1:61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367">
        <v>0</v>
      </c>
      <c r="J320" s="367">
        <v>0</v>
      </c>
      <c r="K320" s="138">
        <v>59200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73">
        <f t="shared" si="9"/>
        <v>59200</v>
      </c>
      <c r="Z320" s="173">
        <f t="shared" si="10"/>
        <v>0</v>
      </c>
      <c r="AA320" s="140"/>
      <c r="AB320" s="220"/>
      <c r="AC320" s="220"/>
      <c r="AD320" s="220"/>
      <c r="AE320" s="140"/>
      <c r="AF320" s="172"/>
      <c r="AG320" s="137"/>
      <c r="AH320" s="146"/>
      <c r="AI320" s="137"/>
      <c r="AJ320" s="516"/>
      <c r="AK320" s="160"/>
      <c r="AL320" s="137"/>
      <c r="AM320" s="516"/>
      <c r="AO320" s="172"/>
      <c r="AP320" s="137"/>
      <c r="AQ320" s="137"/>
      <c r="AR320" s="512"/>
      <c r="AS320" s="513"/>
      <c r="AU320" s="495"/>
      <c r="AV320" s="76"/>
      <c r="AW320" s="466"/>
      <c r="AX320" s="76"/>
      <c r="AY320" s="496"/>
      <c r="AZ320" s="495"/>
      <c r="BA320" s="76"/>
      <c r="BB320" s="76"/>
      <c r="BC320" s="76"/>
      <c r="BD320" s="496"/>
      <c r="BE320" s="495"/>
      <c r="BF320" s="76"/>
      <c r="BG320" s="76"/>
      <c r="BH320" s="76"/>
      <c r="BI320" s="496"/>
    </row>
    <row r="321" spans="1:61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367">
        <v>0</v>
      </c>
      <c r="J321" s="367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73">
        <f t="shared" ref="Y321:Y384" si="11">I321+K321+M321+O321+Q321+S321+U321+W321</f>
        <v>0</v>
      </c>
      <c r="Z321" s="173">
        <f t="shared" ref="Z321:Z384" si="12">J321+L321+N321+P321+R321+T321+V321+X321</f>
        <v>0</v>
      </c>
      <c r="AA321" s="140"/>
      <c r="AB321" s="220"/>
      <c r="AC321" s="220"/>
      <c r="AD321" s="220"/>
      <c r="AE321" s="140"/>
      <c r="AF321" s="172"/>
      <c r="AG321" s="137"/>
      <c r="AH321" s="146"/>
      <c r="AI321" s="137"/>
      <c r="AJ321" s="516"/>
      <c r="AK321" s="160"/>
      <c r="AL321" s="137"/>
      <c r="AM321" s="516"/>
      <c r="AO321" s="172"/>
      <c r="AP321" s="137"/>
      <c r="AQ321" s="137"/>
      <c r="AR321" s="512"/>
      <c r="AS321" s="513"/>
      <c r="AU321" s="495"/>
      <c r="AV321" s="76"/>
      <c r="AW321" s="466"/>
      <c r="AX321" s="76"/>
      <c r="AY321" s="496"/>
      <c r="AZ321" s="495"/>
      <c r="BA321" s="76"/>
      <c r="BB321" s="76"/>
      <c r="BC321" s="76"/>
      <c r="BD321" s="496"/>
      <c r="BE321" s="495"/>
      <c r="BF321" s="76"/>
      <c r="BG321" s="76"/>
      <c r="BH321" s="76"/>
      <c r="BI321" s="496"/>
    </row>
    <row r="322" spans="1:61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367">
        <v>67600</v>
      </c>
      <c r="J322" s="367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59000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73">
        <f t="shared" si="11"/>
        <v>126600</v>
      </c>
      <c r="Z322" s="173">
        <f t="shared" si="12"/>
        <v>0</v>
      </c>
      <c r="AA322" s="140"/>
      <c r="AB322" s="220"/>
      <c r="AC322" s="220"/>
      <c r="AD322" s="220"/>
      <c r="AE322" s="140"/>
      <c r="AF322" s="172"/>
      <c r="AG322" s="137"/>
      <c r="AH322" s="146"/>
      <c r="AI322" s="137"/>
      <c r="AJ322" s="516"/>
      <c r="AK322" s="160"/>
      <c r="AL322" s="137"/>
      <c r="AM322" s="516"/>
      <c r="AO322" s="172"/>
      <c r="AP322" s="137"/>
      <c r="AQ322" s="137"/>
      <c r="AR322" s="512"/>
      <c r="AS322" s="513"/>
      <c r="AU322" s="495"/>
      <c r="AV322" s="76"/>
      <c r="AW322" s="466"/>
      <c r="AX322" s="76"/>
      <c r="AY322" s="496"/>
      <c r="AZ322" s="495"/>
      <c r="BA322" s="76"/>
      <c r="BB322" s="76"/>
      <c r="BC322" s="76"/>
      <c r="BD322" s="496"/>
      <c r="BE322" s="495"/>
      <c r="BF322" s="76"/>
      <c r="BG322" s="76"/>
      <c r="BH322" s="76"/>
      <c r="BI322" s="496"/>
    </row>
    <row r="323" spans="1:61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367">
        <v>32175</v>
      </c>
      <c r="J323" s="367">
        <v>0</v>
      </c>
      <c r="K323" s="138">
        <v>0</v>
      </c>
      <c r="L323" s="138">
        <v>0</v>
      </c>
      <c r="M323" s="138">
        <v>48000</v>
      </c>
      <c r="N323" s="138">
        <v>0</v>
      </c>
      <c r="O323" s="138">
        <v>144000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73">
        <f t="shared" si="11"/>
        <v>224175</v>
      </c>
      <c r="Z323" s="173">
        <f t="shared" si="12"/>
        <v>0</v>
      </c>
      <c r="AA323" s="140"/>
      <c r="AB323" s="220"/>
      <c r="AC323" s="220"/>
      <c r="AD323" s="220"/>
      <c r="AE323" s="140"/>
      <c r="AF323" s="172"/>
      <c r="AG323" s="137"/>
      <c r="AH323" s="146"/>
      <c r="AI323" s="137"/>
      <c r="AJ323" s="516"/>
      <c r="AK323" s="160"/>
      <c r="AL323" s="137"/>
      <c r="AM323" s="516"/>
      <c r="AO323" s="172"/>
      <c r="AP323" s="137"/>
      <c r="AQ323" s="137"/>
      <c r="AR323" s="512"/>
      <c r="AS323" s="513"/>
      <c r="AU323" s="495"/>
      <c r="AV323" s="76"/>
      <c r="AW323" s="466"/>
      <c r="AX323" s="76"/>
      <c r="AY323" s="496"/>
      <c r="AZ323" s="495"/>
      <c r="BA323" s="76"/>
      <c r="BB323" s="76"/>
      <c r="BC323" s="76"/>
      <c r="BD323" s="496"/>
      <c r="BE323" s="495"/>
      <c r="BF323" s="76"/>
      <c r="BG323" s="76"/>
      <c r="BH323" s="76"/>
      <c r="BI323" s="496"/>
    </row>
    <row r="324" spans="1:61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4207</v>
      </c>
      <c r="I324" s="367">
        <v>134875</v>
      </c>
      <c r="J324" s="367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136000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73">
        <f t="shared" si="11"/>
        <v>270875</v>
      </c>
      <c r="Z324" s="173">
        <f t="shared" si="12"/>
        <v>0</v>
      </c>
      <c r="AA324" s="140"/>
      <c r="AB324" s="220"/>
      <c r="AC324" s="220"/>
      <c r="AD324" s="220"/>
      <c r="AE324" s="140"/>
      <c r="AF324" s="172"/>
      <c r="AG324" s="137"/>
      <c r="AH324" s="146"/>
      <c r="AI324" s="137"/>
      <c r="AJ324" s="516"/>
      <c r="AK324" s="160"/>
      <c r="AL324" s="137"/>
      <c r="AM324" s="516"/>
      <c r="AO324" s="172"/>
      <c r="AP324" s="137"/>
      <c r="AQ324" s="137"/>
      <c r="AR324" s="512"/>
      <c r="AS324" s="513"/>
      <c r="AU324" s="495"/>
      <c r="AV324" s="76"/>
      <c r="AW324" s="466"/>
      <c r="AX324" s="76"/>
      <c r="AY324" s="496"/>
      <c r="AZ324" s="495"/>
      <c r="BA324" s="76"/>
      <c r="BB324" s="76"/>
      <c r="BC324" s="76"/>
      <c r="BD324" s="496"/>
      <c r="BE324" s="495"/>
      <c r="BF324" s="76"/>
      <c r="BG324" s="76"/>
      <c r="BH324" s="76"/>
      <c r="BI324" s="496"/>
    </row>
    <row r="325" spans="1:61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367">
        <v>128375</v>
      </c>
      <c r="J325" s="367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83000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73">
        <f t="shared" si="11"/>
        <v>211375</v>
      </c>
      <c r="Z325" s="173">
        <f t="shared" si="12"/>
        <v>0</v>
      </c>
      <c r="AA325" s="140"/>
      <c r="AB325" s="220"/>
      <c r="AC325" s="220"/>
      <c r="AD325" s="220"/>
      <c r="AE325" s="140"/>
      <c r="AF325" s="172"/>
      <c r="AG325" s="137"/>
      <c r="AH325" s="146"/>
      <c r="AI325" s="137"/>
      <c r="AJ325" s="516"/>
      <c r="AK325" s="160"/>
      <c r="AL325" s="137"/>
      <c r="AM325" s="516"/>
      <c r="AO325" s="172"/>
      <c r="AP325" s="137"/>
      <c r="AQ325" s="137"/>
      <c r="AR325" s="512"/>
      <c r="AS325" s="513"/>
      <c r="AU325" s="495"/>
      <c r="AV325" s="76"/>
      <c r="AW325" s="466"/>
      <c r="AX325" s="76"/>
      <c r="AY325" s="496"/>
      <c r="AZ325" s="495"/>
      <c r="BA325" s="76"/>
      <c r="BB325" s="76"/>
      <c r="BC325" s="76"/>
      <c r="BD325" s="496"/>
      <c r="BE325" s="495"/>
      <c r="BF325" s="76"/>
      <c r="BG325" s="76"/>
      <c r="BH325" s="76"/>
      <c r="BI325" s="496"/>
    </row>
    <row r="326" spans="1:61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367">
        <v>0</v>
      </c>
      <c r="J326" s="367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73">
        <f t="shared" si="11"/>
        <v>0</v>
      </c>
      <c r="Z326" s="173">
        <f t="shared" si="12"/>
        <v>0</v>
      </c>
      <c r="AA326" s="140"/>
      <c r="AB326" s="220"/>
      <c r="AC326" s="220"/>
      <c r="AD326" s="220"/>
      <c r="AE326" s="140"/>
      <c r="AF326" s="172"/>
      <c r="AG326" s="137"/>
      <c r="AH326" s="146"/>
      <c r="AI326" s="137"/>
      <c r="AJ326" s="516"/>
      <c r="AK326" s="160"/>
      <c r="AL326" s="137"/>
      <c r="AM326" s="516"/>
      <c r="AO326" s="172"/>
      <c r="AP326" s="137"/>
      <c r="AQ326" s="137"/>
      <c r="AR326" s="512"/>
      <c r="AS326" s="513"/>
      <c r="AU326" s="495"/>
      <c r="AV326" s="76"/>
      <c r="AW326" s="466"/>
      <c r="AX326" s="76"/>
      <c r="AY326" s="496"/>
      <c r="AZ326" s="495"/>
      <c r="BA326" s="76"/>
      <c r="BB326" s="76"/>
      <c r="BC326" s="76"/>
      <c r="BD326" s="496"/>
      <c r="BE326" s="495"/>
      <c r="BF326" s="76"/>
      <c r="BG326" s="76"/>
      <c r="BH326" s="76"/>
      <c r="BI326" s="496"/>
    </row>
    <row r="327" spans="1:61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367">
        <v>23400</v>
      </c>
      <c r="J327" s="367">
        <v>0</v>
      </c>
      <c r="K327" s="138">
        <v>16000</v>
      </c>
      <c r="L327" s="138">
        <v>0</v>
      </c>
      <c r="M327" s="138">
        <v>34000</v>
      </c>
      <c r="N327" s="138">
        <v>0</v>
      </c>
      <c r="O327" s="138">
        <v>22000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73">
        <f t="shared" si="11"/>
        <v>95400</v>
      </c>
      <c r="Z327" s="173">
        <f t="shared" si="12"/>
        <v>0</v>
      </c>
      <c r="AA327" s="140"/>
      <c r="AB327" s="220"/>
      <c r="AC327" s="220"/>
      <c r="AD327" s="220"/>
      <c r="AE327" s="140"/>
      <c r="AF327" s="172"/>
      <c r="AG327" s="137"/>
      <c r="AH327" s="146"/>
      <c r="AI327" s="137"/>
      <c r="AJ327" s="516"/>
      <c r="AK327" s="160"/>
      <c r="AL327" s="137"/>
      <c r="AM327" s="516"/>
      <c r="AO327" s="172"/>
      <c r="AP327" s="137"/>
      <c r="AQ327" s="137"/>
      <c r="AR327" s="512"/>
      <c r="AS327" s="513"/>
      <c r="AU327" s="495"/>
      <c r="AV327" s="76"/>
      <c r="AW327" s="466"/>
      <c r="AX327" s="76"/>
      <c r="AY327" s="496"/>
      <c r="AZ327" s="495"/>
      <c r="BA327" s="76"/>
      <c r="BB327" s="76"/>
      <c r="BC327" s="76"/>
      <c r="BD327" s="496"/>
      <c r="BE327" s="495"/>
      <c r="BF327" s="76"/>
      <c r="BG327" s="76"/>
      <c r="BH327" s="76"/>
      <c r="BI327" s="496"/>
    </row>
    <row r="328" spans="1:6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367">
        <v>3250</v>
      </c>
      <c r="J328" s="367">
        <v>0</v>
      </c>
      <c r="K328" s="138">
        <v>16000</v>
      </c>
      <c r="L328" s="138">
        <v>0</v>
      </c>
      <c r="M328" s="138">
        <v>0</v>
      </c>
      <c r="N328" s="138">
        <v>0</v>
      </c>
      <c r="O328" s="138">
        <v>10000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73">
        <f t="shared" si="11"/>
        <v>29250</v>
      </c>
      <c r="Z328" s="173">
        <f t="shared" si="12"/>
        <v>0</v>
      </c>
      <c r="AA328" s="140"/>
      <c r="AB328" s="220"/>
      <c r="AC328" s="220"/>
      <c r="AD328" s="220"/>
      <c r="AE328" s="140"/>
      <c r="AF328" s="172"/>
      <c r="AG328" s="137"/>
      <c r="AH328" s="146"/>
      <c r="AI328" s="137"/>
      <c r="AJ328" s="516"/>
      <c r="AK328" s="160">
        <v>47610</v>
      </c>
      <c r="AL328" s="137" t="s">
        <v>4814</v>
      </c>
      <c r="AM328" s="516">
        <v>44613</v>
      </c>
      <c r="AO328" s="172"/>
      <c r="AP328" s="137"/>
      <c r="AQ328" s="137"/>
      <c r="AR328" s="512"/>
      <c r="AS328" s="513"/>
      <c r="AU328" s="495"/>
      <c r="AV328" s="76"/>
      <c r="AW328" s="466"/>
      <c r="AX328" s="76"/>
      <c r="AY328" s="496"/>
      <c r="AZ328" s="495"/>
      <c r="BA328" s="76"/>
      <c r="BB328" s="76"/>
      <c r="BC328" s="76"/>
      <c r="BD328" s="496"/>
      <c r="BE328" s="495"/>
      <c r="BF328" s="76"/>
      <c r="BG328" s="76"/>
      <c r="BH328" s="76"/>
      <c r="BI328" s="496"/>
    </row>
    <row r="329" spans="1:61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367">
        <v>25025</v>
      </c>
      <c r="J329" s="367">
        <v>0</v>
      </c>
      <c r="K329" s="138">
        <v>24000</v>
      </c>
      <c r="L329" s="138">
        <v>0</v>
      </c>
      <c r="M329" s="138">
        <v>95000</v>
      </c>
      <c r="N329" s="138">
        <v>0</v>
      </c>
      <c r="O329" s="138">
        <v>42000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73">
        <f t="shared" si="11"/>
        <v>186025</v>
      </c>
      <c r="Z329" s="173">
        <f t="shared" si="12"/>
        <v>0</v>
      </c>
      <c r="AA329" s="140"/>
      <c r="AB329" s="220"/>
      <c r="AC329" s="220"/>
      <c r="AD329" s="220"/>
      <c r="AE329" s="140"/>
      <c r="AF329" s="172"/>
      <c r="AG329" s="137"/>
      <c r="AH329" s="146"/>
      <c r="AI329" s="137"/>
      <c r="AJ329" s="516"/>
      <c r="AK329" s="160"/>
      <c r="AL329" s="137"/>
      <c r="AM329" s="516"/>
      <c r="AO329" s="172"/>
      <c r="AP329" s="137"/>
      <c r="AQ329" s="137"/>
      <c r="AR329" s="512"/>
      <c r="AS329" s="513"/>
      <c r="AU329" s="495"/>
      <c r="AV329" s="76"/>
      <c r="AW329" s="466"/>
      <c r="AX329" s="76"/>
      <c r="AY329" s="496"/>
      <c r="AZ329" s="495"/>
      <c r="BA329" s="76"/>
      <c r="BB329" s="76"/>
      <c r="BC329" s="76"/>
      <c r="BD329" s="496"/>
      <c r="BE329" s="495"/>
      <c r="BF329" s="76"/>
      <c r="BG329" s="76"/>
      <c r="BH329" s="76"/>
      <c r="BI329" s="496"/>
    </row>
    <row r="330" spans="1:61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367">
        <v>18200</v>
      </c>
      <c r="J330" s="367">
        <v>0</v>
      </c>
      <c r="K330" s="138">
        <v>23200</v>
      </c>
      <c r="L330" s="138">
        <v>0</v>
      </c>
      <c r="M330" s="138">
        <v>35000</v>
      </c>
      <c r="N330" s="138">
        <v>0</v>
      </c>
      <c r="O330" s="138">
        <v>19000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73">
        <f t="shared" si="11"/>
        <v>95400</v>
      </c>
      <c r="Z330" s="173">
        <f t="shared" si="12"/>
        <v>0</v>
      </c>
      <c r="AA330" s="140"/>
      <c r="AB330" s="220"/>
      <c r="AC330" s="220"/>
      <c r="AD330" s="220"/>
      <c r="AE330" s="140"/>
      <c r="AF330" s="172"/>
      <c r="AG330" s="137"/>
      <c r="AH330" s="146"/>
      <c r="AI330" s="137"/>
      <c r="AJ330" s="516"/>
      <c r="AK330" s="160"/>
      <c r="AL330" s="137"/>
      <c r="AM330" s="516"/>
      <c r="AO330" s="172"/>
      <c r="AP330" s="137"/>
      <c r="AQ330" s="137"/>
      <c r="AR330" s="512"/>
      <c r="AS330" s="513"/>
      <c r="AU330" s="495"/>
      <c r="AV330" s="76"/>
      <c r="AW330" s="466"/>
      <c r="AX330" s="76"/>
      <c r="AY330" s="496"/>
      <c r="AZ330" s="495"/>
      <c r="BA330" s="76"/>
      <c r="BB330" s="76"/>
      <c r="BC330" s="76"/>
      <c r="BD330" s="496"/>
      <c r="BE330" s="495"/>
      <c r="BF330" s="76"/>
      <c r="BG330" s="76"/>
      <c r="BH330" s="76"/>
      <c r="BI330" s="496"/>
    </row>
    <row r="331" spans="1:61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4235</v>
      </c>
      <c r="I331" s="367">
        <v>11700</v>
      </c>
      <c r="J331" s="367">
        <v>0</v>
      </c>
      <c r="K331" s="138">
        <v>16000</v>
      </c>
      <c r="L331" s="138">
        <v>0</v>
      </c>
      <c r="M331" s="138">
        <v>0</v>
      </c>
      <c r="N331" s="138">
        <v>0</v>
      </c>
      <c r="O331" s="138">
        <v>13000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73">
        <f t="shared" si="11"/>
        <v>40700</v>
      </c>
      <c r="Z331" s="173">
        <f t="shared" si="12"/>
        <v>0</v>
      </c>
      <c r="AA331" s="140"/>
      <c r="AB331" s="220"/>
      <c r="AC331" s="220"/>
      <c r="AD331" s="220"/>
      <c r="AE331" s="140"/>
      <c r="AF331" s="172"/>
      <c r="AG331" s="137"/>
      <c r="AH331" s="146"/>
      <c r="AI331" s="137"/>
      <c r="AJ331" s="516"/>
      <c r="AK331" s="160"/>
      <c r="AL331" s="137"/>
      <c r="AM331" s="516"/>
      <c r="AO331" s="172"/>
      <c r="AP331" s="137"/>
      <c r="AQ331" s="137"/>
      <c r="AR331" s="512"/>
      <c r="AS331" s="513"/>
      <c r="AU331" s="495"/>
      <c r="AV331" s="76"/>
      <c r="AW331" s="466"/>
      <c r="AX331" s="76"/>
      <c r="AY331" s="496"/>
      <c r="AZ331" s="495"/>
      <c r="BA331" s="76"/>
      <c r="BB331" s="76"/>
      <c r="BC331" s="76"/>
      <c r="BD331" s="496"/>
      <c r="BE331" s="495"/>
      <c r="BF331" s="76"/>
      <c r="BG331" s="76"/>
      <c r="BH331" s="76"/>
      <c r="BI331" s="496"/>
    </row>
    <row r="332" spans="1:61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367">
        <v>0</v>
      </c>
      <c r="J332" s="367">
        <v>0</v>
      </c>
      <c r="K332" s="138">
        <v>43200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73">
        <f t="shared" si="11"/>
        <v>43200</v>
      </c>
      <c r="Z332" s="173">
        <f t="shared" si="12"/>
        <v>0</v>
      </c>
      <c r="AA332" s="140"/>
      <c r="AB332" s="220"/>
      <c r="AC332" s="220"/>
      <c r="AD332" s="220"/>
      <c r="AE332" s="140"/>
      <c r="AF332" s="172"/>
      <c r="AG332" s="137"/>
      <c r="AH332" s="146"/>
      <c r="AI332" s="137"/>
      <c r="AJ332" s="516"/>
      <c r="AK332" s="160"/>
      <c r="AL332" s="137"/>
      <c r="AM332" s="516"/>
      <c r="AO332" s="172"/>
      <c r="AP332" s="137"/>
      <c r="AQ332" s="137"/>
      <c r="AR332" s="512"/>
      <c r="AS332" s="513"/>
      <c r="AU332" s="495"/>
      <c r="AV332" s="76"/>
      <c r="AW332" s="466"/>
      <c r="AX332" s="76"/>
      <c r="AY332" s="496"/>
      <c r="AZ332" s="495"/>
      <c r="BA332" s="76"/>
      <c r="BB332" s="76"/>
      <c r="BC332" s="76"/>
      <c r="BD332" s="496"/>
      <c r="BE332" s="495"/>
      <c r="BF332" s="76"/>
      <c r="BG332" s="76"/>
      <c r="BH332" s="76"/>
      <c r="BI332" s="496"/>
    </row>
    <row r="333" spans="1:61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367">
        <v>3900</v>
      </c>
      <c r="J333" s="367">
        <v>0</v>
      </c>
      <c r="K333" s="138">
        <v>0</v>
      </c>
      <c r="L333" s="138">
        <v>0</v>
      </c>
      <c r="M333" s="138">
        <v>64000</v>
      </c>
      <c r="N333" s="138">
        <v>0</v>
      </c>
      <c r="O333" s="138">
        <v>29000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73">
        <f t="shared" si="11"/>
        <v>96900</v>
      </c>
      <c r="Z333" s="173">
        <f t="shared" si="12"/>
        <v>0</v>
      </c>
      <c r="AA333" s="140"/>
      <c r="AB333" s="220"/>
      <c r="AC333" s="220"/>
      <c r="AD333" s="220"/>
      <c r="AE333" s="140"/>
      <c r="AF333" s="172"/>
      <c r="AG333" s="137"/>
      <c r="AH333" s="146"/>
      <c r="AI333" s="137"/>
      <c r="AJ333" s="516"/>
      <c r="AK333" s="160"/>
      <c r="AL333" s="137"/>
      <c r="AM333" s="516"/>
      <c r="AO333" s="172"/>
      <c r="AP333" s="137"/>
      <c r="AQ333" s="137"/>
      <c r="AR333" s="512"/>
      <c r="AS333" s="513"/>
      <c r="AU333" s="495"/>
      <c r="AV333" s="76"/>
      <c r="AW333" s="466"/>
      <c r="AX333" s="76"/>
      <c r="AY333" s="496"/>
      <c r="AZ333" s="495"/>
      <c r="BA333" s="76"/>
      <c r="BB333" s="76"/>
      <c r="BC333" s="76"/>
      <c r="BD333" s="496"/>
      <c r="BE333" s="495"/>
      <c r="BF333" s="76"/>
      <c r="BG333" s="76"/>
      <c r="BH333" s="76"/>
      <c r="BI333" s="496"/>
    </row>
    <row r="334" spans="1:61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367">
        <v>0</v>
      </c>
      <c r="J334" s="367">
        <v>0</v>
      </c>
      <c r="K334" s="138">
        <v>36800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73">
        <f t="shared" si="11"/>
        <v>36800</v>
      </c>
      <c r="Z334" s="173">
        <f t="shared" si="12"/>
        <v>0</v>
      </c>
      <c r="AA334" s="140"/>
      <c r="AB334" s="220"/>
      <c r="AC334" s="220"/>
      <c r="AD334" s="220"/>
      <c r="AE334" s="140"/>
      <c r="AF334" s="172"/>
      <c r="AG334" s="137"/>
      <c r="AH334" s="146"/>
      <c r="AI334" s="137"/>
      <c r="AJ334" s="516"/>
      <c r="AK334" s="160"/>
      <c r="AL334" s="137"/>
      <c r="AM334" s="516"/>
      <c r="AO334" s="172"/>
      <c r="AP334" s="137"/>
      <c r="AQ334" s="137"/>
      <c r="AR334" s="512"/>
      <c r="AS334" s="513"/>
      <c r="AU334" s="495"/>
      <c r="AV334" s="76"/>
      <c r="AW334" s="466"/>
      <c r="AX334" s="76"/>
      <c r="AY334" s="496"/>
      <c r="AZ334" s="495"/>
      <c r="BA334" s="76"/>
      <c r="BB334" s="76"/>
      <c r="BC334" s="76"/>
      <c r="BD334" s="496"/>
      <c r="BE334" s="495"/>
      <c r="BF334" s="76"/>
      <c r="BG334" s="76"/>
      <c r="BH334" s="76"/>
      <c r="BI334" s="496"/>
    </row>
    <row r="335" spans="1:61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367">
        <v>37700</v>
      </c>
      <c r="J335" s="367">
        <v>0</v>
      </c>
      <c r="K335" s="138">
        <v>0</v>
      </c>
      <c r="L335" s="138">
        <v>0</v>
      </c>
      <c r="M335" s="138">
        <v>180000</v>
      </c>
      <c r="N335" s="138">
        <v>0</v>
      </c>
      <c r="O335" s="138">
        <v>57000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73">
        <f t="shared" si="11"/>
        <v>274700</v>
      </c>
      <c r="Z335" s="173">
        <f t="shared" si="12"/>
        <v>0</v>
      </c>
      <c r="AA335" s="140"/>
      <c r="AB335" s="220"/>
      <c r="AC335" s="220"/>
      <c r="AD335" s="220"/>
      <c r="AE335" s="140"/>
      <c r="AF335" s="172"/>
      <c r="AG335" s="137"/>
      <c r="AH335" s="146"/>
      <c r="AI335" s="137"/>
      <c r="AJ335" s="516"/>
      <c r="AK335" s="160"/>
      <c r="AL335" s="137"/>
      <c r="AM335" s="516"/>
      <c r="AO335" s="172"/>
      <c r="AP335" s="137"/>
      <c r="AQ335" s="137"/>
      <c r="AR335" s="512"/>
      <c r="AS335" s="513"/>
      <c r="AU335" s="495"/>
      <c r="AV335" s="76"/>
      <c r="AW335" s="466"/>
      <c r="AX335" s="76"/>
      <c r="AY335" s="496"/>
      <c r="AZ335" s="495"/>
      <c r="BA335" s="76"/>
      <c r="BB335" s="76"/>
      <c r="BC335" s="76"/>
      <c r="BD335" s="496"/>
      <c r="BE335" s="495"/>
      <c r="BF335" s="76"/>
      <c r="BG335" s="76"/>
      <c r="BH335" s="76"/>
      <c r="BI335" s="496"/>
    </row>
    <row r="336" spans="1:61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4550</v>
      </c>
      <c r="I336" s="367">
        <v>0</v>
      </c>
      <c r="J336" s="367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73">
        <f t="shared" si="11"/>
        <v>0</v>
      </c>
      <c r="Z336" s="173">
        <f t="shared" si="12"/>
        <v>0</v>
      </c>
      <c r="AA336" s="140"/>
      <c r="AB336" s="220"/>
      <c r="AC336" s="220"/>
      <c r="AD336" s="220"/>
      <c r="AE336" s="140"/>
      <c r="AF336" s="172"/>
      <c r="AG336" s="137"/>
      <c r="AH336" s="146"/>
      <c r="AI336" s="137"/>
      <c r="AJ336" s="516"/>
      <c r="AK336" s="160"/>
      <c r="AL336" s="137"/>
      <c r="AM336" s="516"/>
      <c r="AO336" s="172"/>
      <c r="AP336" s="137"/>
      <c r="AQ336" s="137"/>
      <c r="AR336" s="512"/>
      <c r="AS336" s="513"/>
      <c r="AU336" s="495"/>
      <c r="AV336" s="76"/>
      <c r="AW336" s="466"/>
      <c r="AX336" s="76"/>
      <c r="AY336" s="496"/>
      <c r="AZ336" s="495"/>
      <c r="BA336" s="76"/>
      <c r="BB336" s="76"/>
      <c r="BC336" s="76"/>
      <c r="BD336" s="496"/>
      <c r="BE336" s="495"/>
      <c r="BF336" s="76"/>
      <c r="BG336" s="76"/>
      <c r="BH336" s="76"/>
      <c r="BI336" s="496"/>
    </row>
    <row r="337" spans="1:61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367">
        <v>0</v>
      </c>
      <c r="J337" s="367">
        <v>0</v>
      </c>
      <c r="K337" s="138">
        <v>64000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73">
        <f t="shared" si="11"/>
        <v>64000</v>
      </c>
      <c r="Z337" s="173">
        <f t="shared" si="12"/>
        <v>0</v>
      </c>
      <c r="AA337" s="140"/>
      <c r="AB337" s="220"/>
      <c r="AC337" s="220"/>
      <c r="AD337" s="220"/>
      <c r="AE337" s="140"/>
      <c r="AF337" s="172"/>
      <c r="AG337" s="137"/>
      <c r="AH337" s="146"/>
      <c r="AI337" s="137"/>
      <c r="AJ337" s="516"/>
      <c r="AK337" s="160"/>
      <c r="AL337" s="137"/>
      <c r="AM337" s="516"/>
      <c r="AO337" s="172"/>
      <c r="AP337" s="137"/>
      <c r="AQ337" s="137"/>
      <c r="AR337" s="512"/>
      <c r="AS337" s="513"/>
      <c r="AU337" s="495"/>
      <c r="AV337" s="76"/>
      <c r="AW337" s="466"/>
      <c r="AX337" s="76"/>
      <c r="AY337" s="496"/>
      <c r="AZ337" s="495"/>
      <c r="BA337" s="76"/>
      <c r="BB337" s="76"/>
      <c r="BC337" s="76"/>
      <c r="BD337" s="496"/>
      <c r="BE337" s="495"/>
      <c r="BF337" s="76"/>
      <c r="BG337" s="76"/>
      <c r="BH337" s="76"/>
      <c r="BI337" s="496"/>
    </row>
    <row r="338" spans="1:61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4264</v>
      </c>
      <c r="I338" s="367">
        <v>0</v>
      </c>
      <c r="J338" s="367">
        <v>0</v>
      </c>
      <c r="K338" s="138">
        <v>88000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73">
        <f t="shared" si="11"/>
        <v>88000</v>
      </c>
      <c r="Z338" s="173">
        <f t="shared" si="12"/>
        <v>0</v>
      </c>
      <c r="AA338" s="140"/>
      <c r="AB338" s="220"/>
      <c r="AC338" s="220"/>
      <c r="AD338" s="220"/>
      <c r="AE338" s="140"/>
      <c r="AF338" s="172"/>
      <c r="AG338" s="137"/>
      <c r="AH338" s="146"/>
      <c r="AI338" s="137"/>
      <c r="AJ338" s="516"/>
      <c r="AK338" s="160"/>
      <c r="AL338" s="137"/>
      <c r="AM338" s="516"/>
      <c r="AO338" s="172"/>
      <c r="AP338" s="137"/>
      <c r="AQ338" s="137"/>
      <c r="AR338" s="512"/>
      <c r="AS338" s="513"/>
      <c r="AU338" s="495"/>
      <c r="AV338" s="76"/>
      <c r="AW338" s="466"/>
      <c r="AX338" s="76"/>
      <c r="AY338" s="496"/>
      <c r="AZ338" s="495"/>
      <c r="BA338" s="76"/>
      <c r="BB338" s="76"/>
      <c r="BC338" s="76"/>
      <c r="BD338" s="496"/>
      <c r="BE338" s="495"/>
      <c r="BF338" s="76"/>
      <c r="BG338" s="76"/>
      <c r="BH338" s="76"/>
      <c r="BI338" s="496"/>
    </row>
    <row r="339" spans="1:61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367">
        <v>127400</v>
      </c>
      <c r="J339" s="367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143000</v>
      </c>
      <c r="P339" s="138">
        <v>0</v>
      </c>
      <c r="Q339" s="446">
        <v>40000</v>
      </c>
      <c r="R339" s="446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73">
        <f t="shared" si="11"/>
        <v>310400</v>
      </c>
      <c r="Z339" s="173">
        <f t="shared" si="12"/>
        <v>0</v>
      </c>
      <c r="AA339" s="140"/>
      <c r="AB339" s="220"/>
      <c r="AC339" s="220"/>
      <c r="AD339" s="220">
        <v>0</v>
      </c>
      <c r="AE339" s="140"/>
      <c r="AF339" s="172"/>
      <c r="AG339" s="137"/>
      <c r="AH339" s="146"/>
      <c r="AI339" s="137"/>
      <c r="AJ339" s="516"/>
      <c r="AK339" s="160"/>
      <c r="AL339" s="137"/>
      <c r="AM339" s="516"/>
      <c r="AO339" s="172"/>
      <c r="AP339" s="137"/>
      <c r="AQ339" s="137"/>
      <c r="AR339" s="512"/>
      <c r="AS339" s="513"/>
      <c r="AU339" s="495"/>
      <c r="AV339" s="76"/>
      <c r="AW339" s="466"/>
      <c r="AX339" s="76"/>
      <c r="AY339" s="496"/>
      <c r="AZ339" s="495"/>
      <c r="BA339" s="76"/>
      <c r="BB339" s="76"/>
      <c r="BC339" s="76"/>
      <c r="BD339" s="496"/>
      <c r="BE339" s="495"/>
      <c r="BF339" s="76"/>
      <c r="BG339" s="76"/>
      <c r="BH339" s="76"/>
      <c r="BI339" s="496"/>
    </row>
    <row r="340" spans="1:61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4270</v>
      </c>
      <c r="I340" s="367">
        <v>18200</v>
      </c>
      <c r="J340" s="367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63000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73">
        <f t="shared" si="11"/>
        <v>81200</v>
      </c>
      <c r="Z340" s="173">
        <f t="shared" si="12"/>
        <v>0</v>
      </c>
      <c r="AA340" s="140"/>
      <c r="AB340" s="220"/>
      <c r="AC340" s="220"/>
      <c r="AD340" s="220"/>
      <c r="AE340" s="140"/>
      <c r="AF340" s="172"/>
      <c r="AG340" s="137"/>
      <c r="AH340" s="146"/>
      <c r="AI340" s="137"/>
      <c r="AJ340" s="516"/>
      <c r="AK340" s="160"/>
      <c r="AL340" s="137"/>
      <c r="AM340" s="516"/>
      <c r="AO340" s="172"/>
      <c r="AP340" s="137"/>
      <c r="AQ340" s="137"/>
      <c r="AR340" s="512"/>
      <c r="AS340" s="513"/>
      <c r="AU340" s="495"/>
      <c r="AV340" s="76"/>
      <c r="AW340" s="466"/>
      <c r="AX340" s="76"/>
      <c r="AY340" s="496"/>
      <c r="AZ340" s="495"/>
      <c r="BA340" s="76"/>
      <c r="BB340" s="76"/>
      <c r="BC340" s="76"/>
      <c r="BD340" s="496"/>
      <c r="BE340" s="495"/>
      <c r="BF340" s="76"/>
      <c r="BG340" s="76"/>
      <c r="BH340" s="76"/>
      <c r="BI340" s="496"/>
    </row>
    <row r="341" spans="1:61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4274</v>
      </c>
      <c r="I341" s="367">
        <v>0</v>
      </c>
      <c r="J341" s="367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73">
        <f t="shared" si="11"/>
        <v>0</v>
      </c>
      <c r="Z341" s="173">
        <f t="shared" si="12"/>
        <v>0</v>
      </c>
      <c r="AA341" s="140"/>
      <c r="AB341" s="220"/>
      <c r="AC341" s="220"/>
      <c r="AD341" s="220"/>
      <c r="AE341" s="140"/>
      <c r="AF341" s="172"/>
      <c r="AG341" s="137"/>
      <c r="AH341" s="146"/>
      <c r="AI341" s="137"/>
      <c r="AJ341" s="516"/>
      <c r="AK341" s="160"/>
      <c r="AL341" s="137"/>
      <c r="AM341" s="516"/>
      <c r="AO341" s="172"/>
      <c r="AP341" s="137"/>
      <c r="AQ341" s="137"/>
      <c r="AR341" s="512"/>
      <c r="AS341" s="513"/>
      <c r="AU341" s="495"/>
      <c r="AV341" s="76"/>
      <c r="AW341" s="466"/>
      <c r="AX341" s="76"/>
      <c r="AY341" s="496"/>
      <c r="AZ341" s="495"/>
      <c r="BA341" s="76"/>
      <c r="BB341" s="76"/>
      <c r="BC341" s="76"/>
      <c r="BD341" s="496"/>
      <c r="BE341" s="495"/>
      <c r="BF341" s="76"/>
      <c r="BG341" s="76"/>
      <c r="BH341" s="76"/>
      <c r="BI341" s="496"/>
    </row>
    <row r="342" spans="1:61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367">
        <v>3250</v>
      </c>
      <c r="J342" s="367">
        <v>0</v>
      </c>
      <c r="K342" s="138">
        <v>16000</v>
      </c>
      <c r="L342" s="138">
        <v>0</v>
      </c>
      <c r="M342" s="138">
        <v>0</v>
      </c>
      <c r="N342" s="138">
        <v>0</v>
      </c>
      <c r="O342" s="138">
        <v>11000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73">
        <f t="shared" si="11"/>
        <v>30250</v>
      </c>
      <c r="Z342" s="173">
        <f t="shared" si="12"/>
        <v>0</v>
      </c>
      <c r="AA342" s="140"/>
      <c r="AB342" s="220"/>
      <c r="AC342" s="220"/>
      <c r="AD342" s="220"/>
      <c r="AE342" s="140"/>
      <c r="AF342" s="172"/>
      <c r="AG342" s="137"/>
      <c r="AH342" s="146"/>
      <c r="AI342" s="137"/>
      <c r="AJ342" s="516"/>
      <c r="AK342" s="160"/>
      <c r="AL342" s="137"/>
      <c r="AM342" s="516"/>
      <c r="AO342" s="172"/>
      <c r="AP342" s="137"/>
      <c r="AQ342" s="137"/>
      <c r="AR342" s="512"/>
      <c r="AS342" s="513"/>
      <c r="AU342" s="495"/>
      <c r="AV342" s="76"/>
      <c r="AW342" s="466"/>
      <c r="AX342" s="76"/>
      <c r="AY342" s="496"/>
      <c r="AZ342" s="495"/>
      <c r="BA342" s="76"/>
      <c r="BB342" s="76"/>
      <c r="BC342" s="76"/>
      <c r="BD342" s="496"/>
      <c r="BE342" s="495"/>
      <c r="BF342" s="76"/>
      <c r="BG342" s="76"/>
      <c r="BH342" s="76"/>
      <c r="BI342" s="496"/>
    </row>
    <row r="343" spans="1:61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367">
        <v>30550</v>
      </c>
      <c r="J343" s="367">
        <v>0</v>
      </c>
      <c r="K343" s="138">
        <v>16000</v>
      </c>
      <c r="L343" s="138">
        <v>0</v>
      </c>
      <c r="M343" s="138">
        <v>31000</v>
      </c>
      <c r="N343" s="138">
        <v>0</v>
      </c>
      <c r="O343" s="138">
        <v>20000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73">
        <f t="shared" si="11"/>
        <v>97550</v>
      </c>
      <c r="Z343" s="173">
        <f t="shared" si="12"/>
        <v>0</v>
      </c>
      <c r="AA343" s="140"/>
      <c r="AB343" s="220"/>
      <c r="AC343" s="220"/>
      <c r="AD343" s="220"/>
      <c r="AE343" s="140"/>
      <c r="AF343" s="172"/>
      <c r="AG343" s="137"/>
      <c r="AH343" s="146"/>
      <c r="AI343" s="137"/>
      <c r="AJ343" s="516"/>
      <c r="AK343" s="160"/>
      <c r="AL343" s="137"/>
      <c r="AM343" s="516"/>
      <c r="AO343" s="172"/>
      <c r="AP343" s="137"/>
      <c r="AQ343" s="137"/>
      <c r="AR343" s="512"/>
      <c r="AS343" s="513"/>
      <c r="AU343" s="495"/>
      <c r="AV343" s="76"/>
      <c r="AW343" s="466"/>
      <c r="AX343" s="76"/>
      <c r="AY343" s="496"/>
      <c r="AZ343" s="495"/>
      <c r="BA343" s="76"/>
      <c r="BB343" s="76"/>
      <c r="BC343" s="76"/>
      <c r="BD343" s="496"/>
      <c r="BE343" s="495"/>
      <c r="BF343" s="76"/>
      <c r="BG343" s="76"/>
      <c r="BH343" s="76"/>
      <c r="BI343" s="496"/>
    </row>
    <row r="344" spans="1:61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367">
        <v>8775</v>
      </c>
      <c r="J344" s="367">
        <v>0</v>
      </c>
      <c r="K344" s="138">
        <v>15200</v>
      </c>
      <c r="L344" s="138">
        <v>0</v>
      </c>
      <c r="M344" s="138">
        <v>14000</v>
      </c>
      <c r="N344" s="138">
        <v>0</v>
      </c>
      <c r="O344" s="138">
        <v>5000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73">
        <f t="shared" si="11"/>
        <v>42975</v>
      </c>
      <c r="Z344" s="173">
        <f t="shared" si="12"/>
        <v>0</v>
      </c>
      <c r="AA344" s="140"/>
      <c r="AB344" s="220"/>
      <c r="AC344" s="220"/>
      <c r="AD344" s="220"/>
      <c r="AE344" s="140"/>
      <c r="AF344" s="172"/>
      <c r="AG344" s="137"/>
      <c r="AH344" s="146"/>
      <c r="AI344" s="137"/>
      <c r="AJ344" s="516"/>
      <c r="AK344" s="160">
        <v>3480</v>
      </c>
      <c r="AL344" s="137" t="s">
        <v>5170</v>
      </c>
      <c r="AM344" s="516">
        <v>44715</v>
      </c>
      <c r="AO344" s="172"/>
      <c r="AP344" s="137"/>
      <c r="AQ344" s="137"/>
      <c r="AR344" s="512"/>
      <c r="AS344" s="513"/>
      <c r="AU344" s="495"/>
      <c r="AV344" s="76"/>
      <c r="AW344" s="466"/>
      <c r="AX344" s="76"/>
      <c r="AY344" s="496"/>
      <c r="AZ344" s="495"/>
      <c r="BA344" s="76"/>
      <c r="BB344" s="76"/>
      <c r="BC344" s="76"/>
      <c r="BD344" s="496"/>
      <c r="BE344" s="495"/>
      <c r="BF344" s="76"/>
      <c r="BG344" s="76"/>
      <c r="BH344" s="76"/>
      <c r="BI344" s="496"/>
    </row>
    <row r="345" spans="1:61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367">
        <v>0</v>
      </c>
      <c r="J345" s="367">
        <v>0</v>
      </c>
      <c r="K345" s="138">
        <v>33600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73">
        <f t="shared" si="11"/>
        <v>33600</v>
      </c>
      <c r="Z345" s="173">
        <f t="shared" si="12"/>
        <v>0</v>
      </c>
      <c r="AA345" s="140"/>
      <c r="AB345" s="220"/>
      <c r="AC345" s="220"/>
      <c r="AD345" s="220"/>
      <c r="AE345" s="140"/>
      <c r="AF345" s="172"/>
      <c r="AG345" s="137"/>
      <c r="AH345" s="146"/>
      <c r="AI345" s="137"/>
      <c r="AJ345" s="516"/>
      <c r="AK345" s="160"/>
      <c r="AL345" s="137"/>
      <c r="AM345" s="516"/>
      <c r="AO345" s="172"/>
      <c r="AP345" s="137"/>
      <c r="AQ345" s="137"/>
      <c r="AR345" s="512"/>
      <c r="AS345" s="513"/>
      <c r="AU345" s="495"/>
      <c r="AV345" s="76"/>
      <c r="AW345" s="466"/>
      <c r="AX345" s="76"/>
      <c r="AY345" s="496"/>
      <c r="AZ345" s="495"/>
      <c r="BA345" s="76"/>
      <c r="BB345" s="76"/>
      <c r="BC345" s="76"/>
      <c r="BD345" s="496"/>
      <c r="BE345" s="495"/>
      <c r="BF345" s="76"/>
      <c r="BG345" s="76"/>
      <c r="BH345" s="76"/>
      <c r="BI345" s="496"/>
    </row>
    <row r="346" spans="1:61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367">
        <v>57200</v>
      </c>
      <c r="J346" s="367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76000</v>
      </c>
      <c r="P346" s="138">
        <v>0</v>
      </c>
      <c r="Q346" s="138">
        <v>0</v>
      </c>
      <c r="R346" s="138">
        <v>0</v>
      </c>
      <c r="S346" s="138">
        <v>150000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73">
        <f t="shared" si="11"/>
        <v>283200</v>
      </c>
      <c r="Z346" s="173">
        <f t="shared" si="12"/>
        <v>0</v>
      </c>
      <c r="AA346" s="140"/>
      <c r="AB346" s="220"/>
      <c r="AC346" s="220"/>
      <c r="AD346" s="220"/>
      <c r="AE346" s="140"/>
      <c r="AF346" s="172"/>
      <c r="AG346" s="137"/>
      <c r="AH346" s="146"/>
      <c r="AI346" s="137"/>
      <c r="AJ346" s="516"/>
      <c r="AK346" s="160"/>
      <c r="AL346" s="137"/>
      <c r="AM346" s="516"/>
      <c r="AO346" s="172"/>
      <c r="AP346" s="137"/>
      <c r="AQ346" s="137"/>
      <c r="AR346" s="512"/>
      <c r="AS346" s="513"/>
      <c r="AU346" s="495"/>
      <c r="AV346" s="76"/>
      <c r="AW346" s="466"/>
      <c r="AX346" s="76"/>
      <c r="AY346" s="496"/>
      <c r="AZ346" s="495"/>
      <c r="BA346" s="76"/>
      <c r="BB346" s="76"/>
      <c r="BC346" s="76"/>
      <c r="BD346" s="496"/>
      <c r="BE346" s="495"/>
      <c r="BF346" s="76"/>
      <c r="BG346" s="76"/>
      <c r="BH346" s="76"/>
      <c r="BI346" s="496"/>
    </row>
    <row r="347" spans="1:61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367">
        <v>0</v>
      </c>
      <c r="J347" s="367">
        <v>0</v>
      </c>
      <c r="K347" s="138">
        <v>19200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73">
        <f t="shared" si="11"/>
        <v>19200</v>
      </c>
      <c r="Z347" s="173">
        <f t="shared" si="12"/>
        <v>0</v>
      </c>
      <c r="AA347" s="140"/>
      <c r="AB347" s="220"/>
      <c r="AC347" s="220"/>
      <c r="AD347" s="220"/>
      <c r="AE347" s="140"/>
      <c r="AF347" s="172"/>
      <c r="AG347" s="137"/>
      <c r="AH347" s="146"/>
      <c r="AI347" s="137"/>
      <c r="AJ347" s="516"/>
      <c r="AK347" s="160"/>
      <c r="AL347" s="137"/>
      <c r="AM347" s="516"/>
      <c r="AO347" s="172"/>
      <c r="AP347" s="137"/>
      <c r="AQ347" s="137"/>
      <c r="AR347" s="512"/>
      <c r="AS347" s="513"/>
      <c r="AU347" s="495"/>
      <c r="AV347" s="76"/>
      <c r="AW347" s="466"/>
      <c r="AX347" s="76"/>
      <c r="AY347" s="496"/>
      <c r="AZ347" s="495"/>
      <c r="BA347" s="76"/>
      <c r="BB347" s="76"/>
      <c r="BC347" s="76"/>
      <c r="BD347" s="496"/>
      <c r="BE347" s="495"/>
      <c r="BF347" s="76"/>
      <c r="BG347" s="76"/>
      <c r="BH347" s="76"/>
      <c r="BI347" s="496"/>
    </row>
    <row r="348" spans="1:61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367">
        <v>0</v>
      </c>
      <c r="J348" s="367">
        <v>0</v>
      </c>
      <c r="K348" s="138">
        <v>183200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73">
        <f t="shared" si="11"/>
        <v>183200</v>
      </c>
      <c r="Z348" s="173">
        <f t="shared" si="12"/>
        <v>0</v>
      </c>
      <c r="AA348" s="140"/>
      <c r="AB348" s="220"/>
      <c r="AC348" s="220"/>
      <c r="AD348" s="220"/>
      <c r="AE348" s="140"/>
      <c r="AF348" s="172"/>
      <c r="AG348" s="137"/>
      <c r="AH348" s="146"/>
      <c r="AI348" s="137"/>
      <c r="AJ348" s="516"/>
      <c r="AK348" s="160"/>
      <c r="AL348" s="137"/>
      <c r="AM348" s="516"/>
      <c r="AO348" s="172"/>
      <c r="AP348" s="137"/>
      <c r="AQ348" s="137"/>
      <c r="AR348" s="512"/>
      <c r="AS348" s="513"/>
      <c r="AU348" s="495"/>
      <c r="AV348" s="76"/>
      <c r="AW348" s="466"/>
      <c r="AX348" s="76"/>
      <c r="AY348" s="496"/>
      <c r="AZ348" s="495"/>
      <c r="BA348" s="76"/>
      <c r="BB348" s="76"/>
      <c r="BC348" s="76"/>
      <c r="BD348" s="496"/>
      <c r="BE348" s="495"/>
      <c r="BF348" s="76"/>
      <c r="BG348" s="76"/>
      <c r="BH348" s="76"/>
      <c r="BI348" s="496"/>
    </row>
    <row r="349" spans="1:61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367">
        <v>114400</v>
      </c>
      <c r="J349" s="367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60000</v>
      </c>
      <c r="P349" s="138">
        <v>0</v>
      </c>
      <c r="Q349" s="138">
        <v>0</v>
      </c>
      <c r="R349" s="138">
        <v>0</v>
      </c>
      <c r="S349" s="138">
        <v>630000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73">
        <f t="shared" si="11"/>
        <v>804400</v>
      </c>
      <c r="Z349" s="173">
        <f t="shared" si="12"/>
        <v>0</v>
      </c>
      <c r="AA349" s="140"/>
      <c r="AB349" s="220"/>
      <c r="AC349" s="220"/>
      <c r="AD349" s="220"/>
      <c r="AE349" s="140"/>
      <c r="AF349" s="172"/>
      <c r="AG349" s="137"/>
      <c r="AH349" s="146"/>
      <c r="AI349" s="137"/>
      <c r="AJ349" s="516"/>
      <c r="AK349" s="160"/>
      <c r="AL349" s="137"/>
      <c r="AM349" s="516"/>
      <c r="AO349" s="172"/>
      <c r="AP349" s="137"/>
      <c r="AQ349" s="137"/>
      <c r="AR349" s="512"/>
      <c r="AS349" s="513"/>
      <c r="AU349" s="495"/>
      <c r="AV349" s="76"/>
      <c r="AW349" s="466"/>
      <c r="AX349" s="76"/>
      <c r="AY349" s="496"/>
      <c r="AZ349" s="495"/>
      <c r="BA349" s="76"/>
      <c r="BB349" s="76"/>
      <c r="BC349" s="76"/>
      <c r="BD349" s="496"/>
      <c r="BE349" s="495"/>
      <c r="BF349" s="76"/>
      <c r="BG349" s="76"/>
      <c r="BH349" s="76"/>
      <c r="BI349" s="496"/>
    </row>
    <row r="350" spans="1:61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367">
        <v>93925</v>
      </c>
      <c r="J350" s="367">
        <v>0</v>
      </c>
      <c r="K350" s="138">
        <v>0</v>
      </c>
      <c r="L350" s="138">
        <v>0</v>
      </c>
      <c r="M350" s="138">
        <v>344000</v>
      </c>
      <c r="N350" s="138">
        <v>0</v>
      </c>
      <c r="O350" s="138">
        <v>61000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73">
        <f t="shared" si="11"/>
        <v>498925</v>
      </c>
      <c r="Z350" s="173">
        <f t="shared" si="12"/>
        <v>0</v>
      </c>
      <c r="AA350" s="140"/>
      <c r="AB350" s="220"/>
      <c r="AC350" s="220"/>
      <c r="AD350" s="220"/>
      <c r="AE350" s="140"/>
      <c r="AF350" s="172"/>
      <c r="AG350" s="137"/>
      <c r="AH350" s="146"/>
      <c r="AI350" s="137"/>
      <c r="AJ350" s="516"/>
      <c r="AK350" s="160"/>
      <c r="AL350" s="137"/>
      <c r="AM350" s="516"/>
      <c r="AO350" s="172"/>
      <c r="AP350" s="137"/>
      <c r="AQ350" s="137"/>
      <c r="AR350" s="512"/>
      <c r="AS350" s="513"/>
      <c r="AU350" s="495"/>
      <c r="AV350" s="76"/>
      <c r="AW350" s="466"/>
      <c r="AX350" s="76"/>
      <c r="AY350" s="496"/>
      <c r="AZ350" s="495"/>
      <c r="BA350" s="76"/>
      <c r="BB350" s="76"/>
      <c r="BC350" s="76"/>
      <c r="BD350" s="496"/>
      <c r="BE350" s="495"/>
      <c r="BF350" s="76"/>
      <c r="BG350" s="76"/>
      <c r="BH350" s="76"/>
      <c r="BI350" s="496"/>
    </row>
    <row r="351" spans="1:61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367">
        <v>0</v>
      </c>
      <c r="J351" s="367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73">
        <f t="shared" si="11"/>
        <v>0</v>
      </c>
      <c r="Z351" s="173">
        <f t="shared" si="12"/>
        <v>0</v>
      </c>
      <c r="AA351" s="140"/>
      <c r="AB351" s="220"/>
      <c r="AC351" s="220"/>
      <c r="AD351" s="220"/>
      <c r="AE351" s="140"/>
      <c r="AF351" s="172"/>
      <c r="AG351" s="137"/>
      <c r="AH351" s="146"/>
      <c r="AI351" s="137"/>
      <c r="AJ351" s="516"/>
      <c r="AK351" s="160"/>
      <c r="AL351" s="137"/>
      <c r="AM351" s="516"/>
      <c r="AO351" s="172"/>
      <c r="AP351" s="137"/>
      <c r="AQ351" s="137"/>
      <c r="AR351" s="512"/>
      <c r="AS351" s="513"/>
      <c r="AU351" s="495"/>
      <c r="AV351" s="76"/>
      <c r="AW351" s="466"/>
      <c r="AX351" s="76"/>
      <c r="AY351" s="496"/>
      <c r="AZ351" s="495"/>
      <c r="BA351" s="76"/>
      <c r="BB351" s="76"/>
      <c r="BC351" s="76"/>
      <c r="BD351" s="496"/>
      <c r="BE351" s="495"/>
      <c r="BF351" s="76"/>
      <c r="BG351" s="76"/>
      <c r="BH351" s="76"/>
      <c r="BI351" s="496"/>
    </row>
    <row r="352" spans="1:61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367">
        <v>0</v>
      </c>
      <c r="J352" s="367">
        <v>0</v>
      </c>
      <c r="K352" s="138">
        <v>16000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73">
        <f t="shared" si="11"/>
        <v>16000</v>
      </c>
      <c r="Z352" s="173">
        <f t="shared" si="12"/>
        <v>0</v>
      </c>
      <c r="AA352" s="140"/>
      <c r="AB352" s="220"/>
      <c r="AC352" s="220"/>
      <c r="AD352" s="220"/>
      <c r="AE352" s="140"/>
      <c r="AF352" s="172"/>
      <c r="AG352" s="137"/>
      <c r="AH352" s="146"/>
      <c r="AI352" s="137"/>
      <c r="AJ352" s="516"/>
      <c r="AK352" s="160"/>
      <c r="AL352" s="137"/>
      <c r="AM352" s="516"/>
      <c r="AO352" s="172"/>
      <c r="AP352" s="137"/>
      <c r="AQ352" s="137"/>
      <c r="AR352" s="512"/>
      <c r="AS352" s="513"/>
      <c r="AU352" s="495"/>
      <c r="AV352" s="76"/>
      <c r="AW352" s="466"/>
      <c r="AX352" s="76"/>
      <c r="AY352" s="496"/>
      <c r="AZ352" s="495"/>
      <c r="BA352" s="76"/>
      <c r="BB352" s="76"/>
      <c r="BC352" s="76"/>
      <c r="BD352" s="496"/>
      <c r="BE352" s="495"/>
      <c r="BF352" s="76"/>
      <c r="BG352" s="76"/>
      <c r="BH352" s="76"/>
      <c r="BI352" s="496"/>
    </row>
    <row r="353" spans="1:61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367">
        <v>11375</v>
      </c>
      <c r="J353" s="367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22000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73">
        <f t="shared" si="11"/>
        <v>33375</v>
      </c>
      <c r="Z353" s="173">
        <f t="shared" si="12"/>
        <v>0</v>
      </c>
      <c r="AA353" s="140"/>
      <c r="AB353" s="220"/>
      <c r="AC353" s="220"/>
      <c r="AD353" s="220"/>
      <c r="AE353" s="140"/>
      <c r="AF353" s="172"/>
      <c r="AG353" s="137"/>
      <c r="AH353" s="146"/>
      <c r="AI353" s="137"/>
      <c r="AJ353" s="516"/>
      <c r="AK353" s="160"/>
      <c r="AL353" s="137"/>
      <c r="AM353" s="516"/>
      <c r="AO353" s="172"/>
      <c r="AP353" s="137"/>
      <c r="AQ353" s="137"/>
      <c r="AR353" s="512"/>
      <c r="AS353" s="513"/>
      <c r="AU353" s="495"/>
      <c r="AV353" s="76"/>
      <c r="AW353" s="466"/>
      <c r="AX353" s="76"/>
      <c r="AY353" s="496"/>
      <c r="AZ353" s="495"/>
      <c r="BA353" s="76"/>
      <c r="BB353" s="76"/>
      <c r="BC353" s="76"/>
      <c r="BD353" s="496"/>
      <c r="BE353" s="495"/>
      <c r="BF353" s="76"/>
      <c r="BG353" s="76"/>
      <c r="BH353" s="76"/>
      <c r="BI353" s="496"/>
    </row>
    <row r="354" spans="1:61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367">
        <v>29900</v>
      </c>
      <c r="J354" s="367">
        <v>0</v>
      </c>
      <c r="K354" s="138">
        <v>16000</v>
      </c>
      <c r="L354" s="138">
        <v>0</v>
      </c>
      <c r="M354" s="138">
        <v>59000</v>
      </c>
      <c r="N354" s="138">
        <v>0</v>
      </c>
      <c r="O354" s="138">
        <v>54000</v>
      </c>
      <c r="P354" s="138">
        <v>0</v>
      </c>
      <c r="Q354" s="446">
        <v>40000</v>
      </c>
      <c r="R354" s="446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73">
        <f t="shared" si="11"/>
        <v>198900</v>
      </c>
      <c r="Z354" s="173">
        <f t="shared" si="12"/>
        <v>0</v>
      </c>
      <c r="AA354" s="140"/>
      <c r="AB354" s="220"/>
      <c r="AC354" s="220"/>
      <c r="AD354" s="220"/>
      <c r="AE354" s="140"/>
      <c r="AF354" s="172"/>
      <c r="AG354" s="137"/>
      <c r="AH354" s="146"/>
      <c r="AI354" s="137"/>
      <c r="AJ354" s="516"/>
      <c r="AK354" s="160"/>
      <c r="AL354" s="137"/>
      <c r="AM354" s="516"/>
      <c r="AO354" s="172"/>
      <c r="AP354" s="137"/>
      <c r="AQ354" s="137"/>
      <c r="AR354" s="512"/>
      <c r="AS354" s="513"/>
      <c r="AU354" s="495"/>
      <c r="AV354" s="76"/>
      <c r="AW354" s="466"/>
      <c r="AX354" s="76"/>
      <c r="AY354" s="496"/>
      <c r="AZ354" s="495"/>
      <c r="BA354" s="76"/>
      <c r="BB354" s="76"/>
      <c r="BC354" s="76"/>
      <c r="BD354" s="496"/>
      <c r="BE354" s="495"/>
      <c r="BF354" s="76"/>
      <c r="BG354" s="76"/>
      <c r="BH354" s="76"/>
      <c r="BI354" s="496"/>
    </row>
    <row r="355" spans="1:61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367">
        <v>45825</v>
      </c>
      <c r="J355" s="367">
        <v>0</v>
      </c>
      <c r="K355" s="138">
        <v>37600</v>
      </c>
      <c r="L355" s="138">
        <v>0</v>
      </c>
      <c r="M355" s="138">
        <v>0</v>
      </c>
      <c r="N355" s="138">
        <v>0</v>
      </c>
      <c r="O355" s="138">
        <v>70000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73">
        <f t="shared" si="11"/>
        <v>153425</v>
      </c>
      <c r="Z355" s="173">
        <f t="shared" si="12"/>
        <v>0</v>
      </c>
      <c r="AA355" s="140"/>
      <c r="AB355" s="220"/>
      <c r="AC355" s="220"/>
      <c r="AD355" s="220"/>
      <c r="AE355" s="140"/>
      <c r="AF355" s="172"/>
      <c r="AG355" s="137"/>
      <c r="AH355" s="146"/>
      <c r="AI355" s="137"/>
      <c r="AJ355" s="516"/>
      <c r="AK355" s="160">
        <v>96498</v>
      </c>
      <c r="AL355" s="137" t="s">
        <v>4951</v>
      </c>
      <c r="AM355" s="516">
        <v>44635</v>
      </c>
      <c r="AO355" s="172"/>
      <c r="AP355" s="137"/>
      <c r="AQ355" s="137"/>
      <c r="AR355" s="512"/>
      <c r="AS355" s="513"/>
      <c r="AU355" s="495"/>
      <c r="AV355" s="76"/>
      <c r="AW355" s="466"/>
      <c r="AX355" s="76"/>
      <c r="AY355" s="496"/>
      <c r="AZ355" s="495"/>
      <c r="BA355" s="76"/>
      <c r="BB355" s="76"/>
      <c r="BC355" s="76"/>
      <c r="BD355" s="496"/>
      <c r="BE355" s="495"/>
      <c r="BF355" s="76"/>
      <c r="BG355" s="76"/>
      <c r="BH355" s="76"/>
      <c r="BI355" s="496"/>
    </row>
    <row r="356" spans="1:61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4720</v>
      </c>
      <c r="I356" s="367">
        <v>24050</v>
      </c>
      <c r="J356" s="367">
        <v>0</v>
      </c>
      <c r="K356" s="138">
        <v>27200</v>
      </c>
      <c r="L356" s="138">
        <v>0</v>
      </c>
      <c r="M356" s="138">
        <v>111000</v>
      </c>
      <c r="N356" s="138">
        <v>0</v>
      </c>
      <c r="O356" s="138">
        <v>47000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73">
        <f t="shared" si="11"/>
        <v>209250</v>
      </c>
      <c r="Z356" s="173">
        <f t="shared" si="12"/>
        <v>0</v>
      </c>
      <c r="AA356" s="140"/>
      <c r="AB356" s="220"/>
      <c r="AC356" s="220"/>
      <c r="AD356" s="220"/>
      <c r="AE356" s="140"/>
      <c r="AF356" s="172"/>
      <c r="AG356" s="137"/>
      <c r="AH356" s="146"/>
      <c r="AI356" s="137"/>
      <c r="AJ356" s="516"/>
      <c r="AK356" s="160"/>
      <c r="AL356" s="137"/>
      <c r="AM356" s="516"/>
      <c r="AO356" s="172"/>
      <c r="AP356" s="137"/>
      <c r="AQ356" s="137"/>
      <c r="AR356" s="512"/>
      <c r="AS356" s="513"/>
      <c r="AU356" s="495"/>
      <c r="AV356" s="76"/>
      <c r="AW356" s="466"/>
      <c r="AX356" s="76"/>
      <c r="AY356" s="496"/>
      <c r="AZ356" s="495"/>
      <c r="BA356" s="76"/>
      <c r="BB356" s="76"/>
      <c r="BC356" s="76"/>
      <c r="BD356" s="496"/>
      <c r="BE356" s="495"/>
      <c r="BF356" s="76"/>
      <c r="BG356" s="76"/>
      <c r="BH356" s="76"/>
      <c r="BI356" s="496"/>
    </row>
    <row r="357" spans="1:61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367">
        <v>0</v>
      </c>
      <c r="J357" s="367">
        <v>0</v>
      </c>
      <c r="K357" s="138">
        <v>16000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73">
        <f t="shared" si="11"/>
        <v>16000</v>
      </c>
      <c r="Z357" s="173">
        <f t="shared" si="12"/>
        <v>0</v>
      </c>
      <c r="AA357" s="140"/>
      <c r="AB357" s="220"/>
      <c r="AC357" s="220"/>
      <c r="AD357" s="220"/>
      <c r="AE357" s="140"/>
      <c r="AF357" s="172"/>
      <c r="AG357" s="137"/>
      <c r="AH357" s="146"/>
      <c r="AI357" s="137"/>
      <c r="AJ357" s="516"/>
      <c r="AK357" s="160"/>
      <c r="AL357" s="137"/>
      <c r="AM357" s="516"/>
      <c r="AO357" s="172"/>
      <c r="AP357" s="137"/>
      <c r="AQ357" s="137"/>
      <c r="AR357" s="512"/>
      <c r="AS357" s="513"/>
      <c r="AU357" s="495"/>
      <c r="AV357" s="76"/>
      <c r="AW357" s="466"/>
      <c r="AX357" s="76"/>
      <c r="AY357" s="496"/>
      <c r="AZ357" s="495"/>
      <c r="BA357" s="76"/>
      <c r="BB357" s="76"/>
      <c r="BC357" s="76"/>
      <c r="BD357" s="496"/>
      <c r="BE357" s="495"/>
      <c r="BF357" s="76"/>
      <c r="BG357" s="76"/>
      <c r="BH357" s="76"/>
      <c r="BI357" s="496"/>
    </row>
    <row r="358" spans="1:61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367">
        <v>0</v>
      </c>
      <c r="J358" s="367">
        <v>0</v>
      </c>
      <c r="K358" s="138">
        <v>17600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73">
        <f t="shared" si="11"/>
        <v>17600</v>
      </c>
      <c r="Z358" s="173">
        <f t="shared" si="12"/>
        <v>0</v>
      </c>
      <c r="AA358" s="140"/>
      <c r="AB358" s="220"/>
      <c r="AC358" s="220"/>
      <c r="AD358" s="220"/>
      <c r="AE358" s="140"/>
      <c r="AF358" s="172"/>
      <c r="AG358" s="137"/>
      <c r="AH358" s="146"/>
      <c r="AI358" s="137"/>
      <c r="AJ358" s="516"/>
      <c r="AK358" s="160"/>
      <c r="AL358" s="137"/>
      <c r="AM358" s="516"/>
      <c r="AO358" s="172"/>
      <c r="AP358" s="137"/>
      <c r="AQ358" s="137"/>
      <c r="AR358" s="512"/>
      <c r="AS358" s="513"/>
      <c r="AU358" s="495"/>
      <c r="AV358" s="76"/>
      <c r="AW358" s="466"/>
      <c r="AX358" s="76"/>
      <c r="AY358" s="496"/>
      <c r="AZ358" s="495"/>
      <c r="BA358" s="76"/>
      <c r="BB358" s="76"/>
      <c r="BC358" s="76"/>
      <c r="BD358" s="496"/>
      <c r="BE358" s="495"/>
      <c r="BF358" s="76"/>
      <c r="BG358" s="76"/>
      <c r="BH358" s="76"/>
      <c r="BI358" s="496"/>
    </row>
    <row r="359" spans="1:61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367">
        <v>3250</v>
      </c>
      <c r="J359" s="367">
        <v>0</v>
      </c>
      <c r="K359" s="138">
        <v>24000</v>
      </c>
      <c r="L359" s="138">
        <v>0</v>
      </c>
      <c r="M359" s="138">
        <v>0</v>
      </c>
      <c r="N359" s="138">
        <v>0</v>
      </c>
      <c r="O359" s="138">
        <v>18000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73">
        <f t="shared" si="11"/>
        <v>45250</v>
      </c>
      <c r="Z359" s="173">
        <f t="shared" si="12"/>
        <v>0</v>
      </c>
      <c r="AA359" s="140"/>
      <c r="AB359" s="220"/>
      <c r="AC359" s="220"/>
      <c r="AD359" s="220"/>
      <c r="AE359" s="140"/>
      <c r="AF359" s="172"/>
      <c r="AG359" s="137"/>
      <c r="AH359" s="146"/>
      <c r="AI359" s="137"/>
      <c r="AJ359" s="516"/>
      <c r="AK359" s="160"/>
      <c r="AL359" s="137"/>
      <c r="AM359" s="516"/>
      <c r="AO359" s="172"/>
      <c r="AP359" s="137"/>
      <c r="AQ359" s="137"/>
      <c r="AR359" s="512"/>
      <c r="AS359" s="513"/>
      <c r="AU359" s="495"/>
      <c r="AV359" s="76"/>
      <c r="AW359" s="466"/>
      <c r="AX359" s="76"/>
      <c r="AY359" s="496"/>
      <c r="AZ359" s="495"/>
      <c r="BA359" s="76"/>
      <c r="BB359" s="76"/>
      <c r="BC359" s="76"/>
      <c r="BD359" s="496"/>
      <c r="BE359" s="495"/>
      <c r="BF359" s="76"/>
      <c r="BG359" s="76"/>
      <c r="BH359" s="76"/>
      <c r="BI359" s="496"/>
    </row>
    <row r="360" spans="1:61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367">
        <v>22100</v>
      </c>
      <c r="J360" s="367">
        <v>0</v>
      </c>
      <c r="K360" s="138">
        <v>16000</v>
      </c>
      <c r="L360" s="138">
        <v>0</v>
      </c>
      <c r="M360" s="138">
        <v>33000</v>
      </c>
      <c r="N360" s="138">
        <v>0</v>
      </c>
      <c r="O360" s="138">
        <v>18000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73">
        <f t="shared" si="11"/>
        <v>89100</v>
      </c>
      <c r="Z360" s="173">
        <f t="shared" si="12"/>
        <v>0</v>
      </c>
      <c r="AA360" s="140"/>
      <c r="AB360" s="220"/>
      <c r="AC360" s="220"/>
      <c r="AD360" s="220"/>
      <c r="AE360" s="140"/>
      <c r="AF360" s="172"/>
      <c r="AG360" s="137"/>
      <c r="AH360" s="146"/>
      <c r="AI360" s="137"/>
      <c r="AJ360" s="516"/>
      <c r="AK360" s="160"/>
      <c r="AL360" s="137"/>
      <c r="AM360" s="516"/>
      <c r="AO360" s="172"/>
      <c r="AP360" s="137"/>
      <c r="AQ360" s="137"/>
      <c r="AR360" s="512"/>
      <c r="AS360" s="513"/>
      <c r="AU360" s="495"/>
      <c r="AV360" s="76"/>
      <c r="AW360" s="466"/>
      <c r="AX360" s="76"/>
      <c r="AY360" s="496"/>
      <c r="AZ360" s="495"/>
      <c r="BA360" s="76"/>
      <c r="BB360" s="76"/>
      <c r="BC360" s="76"/>
      <c r="BD360" s="496"/>
      <c r="BE360" s="495"/>
      <c r="BF360" s="76"/>
      <c r="BG360" s="76"/>
      <c r="BH360" s="76"/>
      <c r="BI360" s="496"/>
    </row>
    <row r="361" spans="1:61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367">
        <v>0</v>
      </c>
      <c r="J361" s="367">
        <v>0</v>
      </c>
      <c r="K361" s="138">
        <v>14400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73">
        <f t="shared" si="11"/>
        <v>14400</v>
      </c>
      <c r="Z361" s="173">
        <f t="shared" si="12"/>
        <v>0</v>
      </c>
      <c r="AA361" s="140"/>
      <c r="AB361" s="220"/>
      <c r="AC361" s="220"/>
      <c r="AD361" s="220"/>
      <c r="AE361" s="140"/>
      <c r="AF361" s="172"/>
      <c r="AG361" s="137"/>
      <c r="AH361" s="146"/>
      <c r="AI361" s="137"/>
      <c r="AJ361" s="516"/>
      <c r="AK361" s="160"/>
      <c r="AL361" s="137"/>
      <c r="AM361" s="516"/>
      <c r="AO361" s="172"/>
      <c r="AP361" s="137"/>
      <c r="AQ361" s="137"/>
      <c r="AR361" s="512"/>
      <c r="AS361" s="513"/>
      <c r="AU361" s="495"/>
      <c r="AV361" s="76"/>
      <c r="AW361" s="466"/>
      <c r="AX361" s="76"/>
      <c r="AY361" s="496"/>
      <c r="AZ361" s="495"/>
      <c r="BA361" s="76"/>
      <c r="BB361" s="76"/>
      <c r="BC361" s="76"/>
      <c r="BD361" s="496"/>
      <c r="BE361" s="495"/>
      <c r="BF361" s="76"/>
      <c r="BG361" s="76"/>
      <c r="BH361" s="76"/>
      <c r="BI361" s="496"/>
    </row>
    <row r="362" spans="1:61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367">
        <v>0</v>
      </c>
      <c r="J362" s="367">
        <v>0</v>
      </c>
      <c r="K362" s="138">
        <v>35200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73">
        <f t="shared" si="11"/>
        <v>35200</v>
      </c>
      <c r="Z362" s="173">
        <f t="shared" si="12"/>
        <v>0</v>
      </c>
      <c r="AA362" s="140"/>
      <c r="AB362" s="220"/>
      <c r="AC362" s="220"/>
      <c r="AD362" s="220"/>
      <c r="AE362" s="140"/>
      <c r="AF362" s="172"/>
      <c r="AG362" s="137"/>
      <c r="AH362" s="146"/>
      <c r="AI362" s="137"/>
      <c r="AJ362" s="516"/>
      <c r="AK362" s="160"/>
      <c r="AL362" s="137"/>
      <c r="AM362" s="516"/>
      <c r="AO362" s="172"/>
      <c r="AP362" s="137"/>
      <c r="AQ362" s="137"/>
      <c r="AR362" s="512"/>
      <c r="AS362" s="513"/>
      <c r="AU362" s="495"/>
      <c r="AV362" s="76"/>
      <c r="AW362" s="466"/>
      <c r="AX362" s="76"/>
      <c r="AY362" s="496"/>
      <c r="AZ362" s="495"/>
      <c r="BA362" s="76"/>
      <c r="BB362" s="76"/>
      <c r="BC362" s="76"/>
      <c r="BD362" s="496"/>
      <c r="BE362" s="495"/>
      <c r="BF362" s="76"/>
      <c r="BG362" s="76"/>
      <c r="BH362" s="76"/>
      <c r="BI362" s="496"/>
    </row>
    <row r="363" spans="1:61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367">
        <v>10400</v>
      </c>
      <c r="J363" s="367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48000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73">
        <f t="shared" si="11"/>
        <v>58400</v>
      </c>
      <c r="Z363" s="173">
        <f t="shared" si="12"/>
        <v>0</v>
      </c>
      <c r="AA363" s="140"/>
      <c r="AB363" s="220"/>
      <c r="AC363" s="220"/>
      <c r="AD363" s="220"/>
      <c r="AE363" s="140"/>
      <c r="AF363" s="172"/>
      <c r="AG363" s="137"/>
      <c r="AH363" s="146"/>
      <c r="AI363" s="137"/>
      <c r="AJ363" s="516"/>
      <c r="AK363" s="160">
        <v>70201</v>
      </c>
      <c r="AL363" s="137" t="s">
        <v>5195</v>
      </c>
      <c r="AM363" s="516">
        <v>44663</v>
      </c>
      <c r="AO363" s="172"/>
      <c r="AP363" s="137"/>
      <c r="AQ363" s="137"/>
      <c r="AR363" s="512"/>
      <c r="AS363" s="513"/>
      <c r="AU363" s="495"/>
      <c r="AV363" s="76"/>
      <c r="AW363" s="466"/>
      <c r="AX363" s="76"/>
      <c r="AY363" s="496"/>
      <c r="AZ363" s="495"/>
      <c r="BA363" s="76"/>
      <c r="BB363" s="76"/>
      <c r="BC363" s="76"/>
      <c r="BD363" s="496"/>
      <c r="BE363" s="495"/>
      <c r="BF363" s="76"/>
      <c r="BG363" s="76"/>
      <c r="BH363" s="76"/>
      <c r="BI363" s="496"/>
    </row>
    <row r="364" spans="1:61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4722</v>
      </c>
      <c r="I364" s="367">
        <v>0</v>
      </c>
      <c r="J364" s="367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212000</v>
      </c>
      <c r="R364" s="138">
        <v>0</v>
      </c>
      <c r="S364" s="138">
        <v>240000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73">
        <f t="shared" si="11"/>
        <v>452000</v>
      </c>
      <c r="Z364" s="173">
        <f t="shared" si="12"/>
        <v>0</v>
      </c>
      <c r="AA364" s="140"/>
      <c r="AB364" s="220"/>
      <c r="AC364" s="220"/>
      <c r="AD364" s="220"/>
      <c r="AE364" s="140"/>
      <c r="AF364" s="172"/>
      <c r="AG364" s="137"/>
      <c r="AH364" s="146"/>
      <c r="AI364" s="137"/>
      <c r="AJ364" s="516"/>
      <c r="AK364" s="160"/>
      <c r="AL364" s="137"/>
      <c r="AM364" s="516"/>
      <c r="AO364" s="172"/>
      <c r="AP364" s="137"/>
      <c r="AQ364" s="137"/>
      <c r="AR364" s="512"/>
      <c r="AS364" s="513"/>
      <c r="AU364" s="495"/>
      <c r="AV364" s="76"/>
      <c r="AW364" s="466"/>
      <c r="AX364" s="76"/>
      <c r="AY364" s="496"/>
      <c r="AZ364" s="495"/>
      <c r="BA364" s="76"/>
      <c r="BB364" s="76"/>
      <c r="BC364" s="76"/>
      <c r="BD364" s="496"/>
      <c r="BE364" s="495"/>
      <c r="BF364" s="76"/>
      <c r="BG364" s="76"/>
      <c r="BH364" s="76"/>
      <c r="BI364" s="496"/>
    </row>
    <row r="365" spans="1:61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367">
        <v>0</v>
      </c>
      <c r="J365" s="367">
        <v>0</v>
      </c>
      <c r="K365" s="138">
        <v>48000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73">
        <f t="shared" si="11"/>
        <v>48000</v>
      </c>
      <c r="Z365" s="173">
        <f t="shared" si="12"/>
        <v>0</v>
      </c>
      <c r="AA365" s="140"/>
      <c r="AB365" s="220"/>
      <c r="AC365" s="220"/>
      <c r="AD365" s="220"/>
      <c r="AE365" s="140"/>
      <c r="AF365" s="172"/>
      <c r="AG365" s="137"/>
      <c r="AH365" s="146"/>
      <c r="AI365" s="137"/>
      <c r="AJ365" s="516"/>
      <c r="AK365" s="160"/>
      <c r="AL365" s="137"/>
      <c r="AM365" s="516"/>
      <c r="AO365" s="172"/>
      <c r="AP365" s="137"/>
      <c r="AQ365" s="137"/>
      <c r="AR365" s="512"/>
      <c r="AS365" s="513"/>
      <c r="AU365" s="495"/>
      <c r="AV365" s="76"/>
      <c r="AW365" s="466"/>
      <c r="AX365" s="76"/>
      <c r="AY365" s="496"/>
      <c r="AZ365" s="495"/>
      <c r="BA365" s="76"/>
      <c r="BB365" s="76"/>
      <c r="BC365" s="76"/>
      <c r="BD365" s="496"/>
      <c r="BE365" s="495"/>
      <c r="BF365" s="76"/>
      <c r="BG365" s="76"/>
      <c r="BH365" s="76"/>
      <c r="BI365" s="496"/>
    </row>
    <row r="366" spans="1:61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367">
        <v>0</v>
      </c>
      <c r="J366" s="367">
        <v>0</v>
      </c>
      <c r="K366" s="138">
        <v>24000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73">
        <f t="shared" si="11"/>
        <v>24000</v>
      </c>
      <c r="Z366" s="173">
        <f t="shared" si="12"/>
        <v>0</v>
      </c>
      <c r="AA366" s="140"/>
      <c r="AB366" s="220"/>
      <c r="AC366" s="220"/>
      <c r="AD366" s="220"/>
      <c r="AE366" s="140"/>
      <c r="AF366" s="172"/>
      <c r="AG366" s="137"/>
      <c r="AH366" s="146"/>
      <c r="AI366" s="137"/>
      <c r="AJ366" s="516"/>
      <c r="AK366" s="160"/>
      <c r="AL366" s="137"/>
      <c r="AM366" s="516"/>
      <c r="AO366" s="172"/>
      <c r="AP366" s="137"/>
      <c r="AQ366" s="137"/>
      <c r="AR366" s="512"/>
      <c r="AS366" s="513"/>
      <c r="AU366" s="495"/>
      <c r="AV366" s="76"/>
      <c r="AW366" s="466"/>
      <c r="AX366" s="76"/>
      <c r="AY366" s="496"/>
      <c r="AZ366" s="495"/>
      <c r="BA366" s="76"/>
      <c r="BB366" s="76"/>
      <c r="BC366" s="76"/>
      <c r="BD366" s="496"/>
      <c r="BE366" s="495"/>
      <c r="BF366" s="76"/>
      <c r="BG366" s="76"/>
      <c r="BH366" s="76"/>
      <c r="BI366" s="496"/>
    </row>
    <row r="367" spans="1:61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367">
        <v>14950</v>
      </c>
      <c r="J367" s="367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57000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73">
        <f t="shared" si="11"/>
        <v>71950</v>
      </c>
      <c r="Z367" s="173">
        <f t="shared" si="12"/>
        <v>0</v>
      </c>
      <c r="AA367" s="140"/>
      <c r="AB367" s="220"/>
      <c r="AC367" s="220"/>
      <c r="AD367" s="220"/>
      <c r="AE367" s="140"/>
      <c r="AF367" s="172"/>
      <c r="AG367" s="137"/>
      <c r="AH367" s="146"/>
      <c r="AI367" s="137"/>
      <c r="AJ367" s="516"/>
      <c r="AK367" s="160">
        <v>49968</v>
      </c>
      <c r="AL367" s="137" t="s">
        <v>5060</v>
      </c>
      <c r="AM367" s="516">
        <v>44691</v>
      </c>
      <c r="AO367" s="172"/>
      <c r="AP367" s="137"/>
      <c r="AQ367" s="137"/>
      <c r="AR367" s="512"/>
      <c r="AS367" s="513"/>
      <c r="AU367" s="495"/>
      <c r="AV367" s="76"/>
      <c r="AW367" s="466"/>
      <c r="AX367" s="76"/>
      <c r="AY367" s="496"/>
      <c r="AZ367" s="495"/>
      <c r="BA367" s="76"/>
      <c r="BB367" s="76"/>
      <c r="BC367" s="76"/>
      <c r="BD367" s="496"/>
      <c r="BE367" s="495"/>
      <c r="BF367" s="76"/>
      <c r="BG367" s="76"/>
      <c r="BH367" s="76"/>
      <c r="BI367" s="496"/>
    </row>
    <row r="368" spans="1:6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367">
        <v>65000</v>
      </c>
      <c r="J368" s="367">
        <v>0</v>
      </c>
      <c r="K368" s="138">
        <v>28000</v>
      </c>
      <c r="L368" s="138">
        <v>0</v>
      </c>
      <c r="M368" s="138">
        <v>0</v>
      </c>
      <c r="N368" s="138">
        <v>0</v>
      </c>
      <c r="O368" s="138">
        <v>59000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73">
        <f t="shared" si="11"/>
        <v>152000</v>
      </c>
      <c r="Z368" s="173">
        <f t="shared" si="12"/>
        <v>0</v>
      </c>
      <c r="AA368" s="140"/>
      <c r="AB368" s="220"/>
      <c r="AC368" s="220"/>
      <c r="AD368" s="220"/>
      <c r="AE368" s="140"/>
      <c r="AF368" s="172"/>
      <c r="AG368" s="137"/>
      <c r="AH368" s="146"/>
      <c r="AI368" s="137"/>
      <c r="AJ368" s="516"/>
      <c r="AK368" s="160"/>
      <c r="AL368" s="137"/>
      <c r="AM368" s="516"/>
      <c r="AO368" s="172"/>
      <c r="AP368" s="137"/>
      <c r="AQ368" s="137"/>
      <c r="AR368" s="512"/>
      <c r="AS368" s="513"/>
      <c r="AU368" s="495"/>
      <c r="AV368" s="76"/>
      <c r="AW368" s="466"/>
      <c r="AX368" s="76"/>
      <c r="AY368" s="496"/>
      <c r="AZ368" s="495"/>
      <c r="BA368" s="76"/>
      <c r="BB368" s="76"/>
      <c r="BC368" s="76"/>
      <c r="BD368" s="496"/>
      <c r="BE368" s="495"/>
      <c r="BF368" s="76"/>
      <c r="BG368" s="76"/>
      <c r="BH368" s="76"/>
      <c r="BI368" s="496"/>
    </row>
    <row r="369" spans="1:61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367">
        <v>57200</v>
      </c>
      <c r="J369" s="367">
        <v>0</v>
      </c>
      <c r="K369" s="138">
        <v>64000</v>
      </c>
      <c r="L369" s="138">
        <v>0</v>
      </c>
      <c r="M369" s="138">
        <v>0</v>
      </c>
      <c r="N369" s="138">
        <v>0</v>
      </c>
      <c r="O369" s="138">
        <v>41000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73">
        <f t="shared" si="11"/>
        <v>162200</v>
      </c>
      <c r="Z369" s="173">
        <f t="shared" si="12"/>
        <v>0</v>
      </c>
      <c r="AA369" s="140"/>
      <c r="AB369" s="220"/>
      <c r="AC369" s="220"/>
      <c r="AD369" s="220"/>
      <c r="AE369" s="140"/>
      <c r="AF369" s="172"/>
      <c r="AG369" s="137"/>
      <c r="AH369" s="146"/>
      <c r="AI369" s="137"/>
      <c r="AJ369" s="516"/>
      <c r="AK369" s="160"/>
      <c r="AL369" s="137"/>
      <c r="AM369" s="516"/>
      <c r="AO369" s="172"/>
      <c r="AP369" s="137"/>
      <c r="AQ369" s="137"/>
      <c r="AR369" s="512"/>
      <c r="AS369" s="513"/>
      <c r="AU369" s="495"/>
      <c r="AV369" s="76"/>
      <c r="AW369" s="466"/>
      <c r="AX369" s="76"/>
      <c r="AY369" s="496"/>
      <c r="AZ369" s="495"/>
      <c r="BA369" s="76"/>
      <c r="BB369" s="76"/>
      <c r="BC369" s="76"/>
      <c r="BD369" s="496"/>
      <c r="BE369" s="495"/>
      <c r="BF369" s="76"/>
      <c r="BG369" s="76"/>
      <c r="BH369" s="76"/>
      <c r="BI369" s="496"/>
    </row>
    <row r="370" spans="1:61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367">
        <v>0</v>
      </c>
      <c r="J370" s="367">
        <v>0</v>
      </c>
      <c r="K370" s="138">
        <v>32000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73">
        <f t="shared" si="11"/>
        <v>32000</v>
      </c>
      <c r="Z370" s="173">
        <f t="shared" si="12"/>
        <v>0</v>
      </c>
      <c r="AA370" s="140"/>
      <c r="AB370" s="220"/>
      <c r="AC370" s="220"/>
      <c r="AD370" s="220"/>
      <c r="AE370" s="140"/>
      <c r="AF370" s="172"/>
      <c r="AG370" s="137"/>
      <c r="AH370" s="146"/>
      <c r="AI370" s="137"/>
      <c r="AJ370" s="516"/>
      <c r="AK370" s="160"/>
      <c r="AL370" s="137"/>
      <c r="AM370" s="516"/>
      <c r="AO370" s="172"/>
      <c r="AP370" s="137"/>
      <c r="AQ370" s="137"/>
      <c r="AR370" s="512"/>
      <c r="AS370" s="513"/>
      <c r="AU370" s="495"/>
      <c r="AV370" s="76"/>
      <c r="AW370" s="466"/>
      <c r="AX370" s="76"/>
      <c r="AY370" s="496"/>
      <c r="AZ370" s="495"/>
      <c r="BA370" s="76"/>
      <c r="BB370" s="76"/>
      <c r="BC370" s="76"/>
      <c r="BD370" s="496"/>
      <c r="BE370" s="495"/>
      <c r="BF370" s="76"/>
      <c r="BG370" s="76"/>
      <c r="BH370" s="76"/>
      <c r="BI370" s="496"/>
    </row>
    <row r="371" spans="1:61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367">
        <v>15925</v>
      </c>
      <c r="J371" s="367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9000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73">
        <f t="shared" si="11"/>
        <v>24925</v>
      </c>
      <c r="Z371" s="173">
        <f t="shared" si="12"/>
        <v>0</v>
      </c>
      <c r="AA371" s="140"/>
      <c r="AB371" s="220"/>
      <c r="AC371" s="220"/>
      <c r="AD371" s="220"/>
      <c r="AE371" s="140"/>
      <c r="AF371" s="172"/>
      <c r="AG371" s="137"/>
      <c r="AH371" s="146"/>
      <c r="AI371" s="137"/>
      <c r="AJ371" s="516"/>
      <c r="AK371" s="160"/>
      <c r="AL371" s="137"/>
      <c r="AM371" s="516"/>
      <c r="AO371" s="172"/>
      <c r="AP371" s="137"/>
      <c r="AQ371" s="137"/>
      <c r="AR371" s="512"/>
      <c r="AS371" s="513"/>
      <c r="AU371" s="495"/>
      <c r="AV371" s="76"/>
      <c r="AW371" s="466"/>
      <c r="AX371" s="76"/>
      <c r="AY371" s="496"/>
      <c r="AZ371" s="495"/>
      <c r="BA371" s="76"/>
      <c r="BB371" s="76"/>
      <c r="BC371" s="76"/>
      <c r="BD371" s="496"/>
      <c r="BE371" s="495"/>
      <c r="BF371" s="76"/>
      <c r="BG371" s="76"/>
      <c r="BH371" s="76"/>
      <c r="BI371" s="496"/>
    </row>
    <row r="372" spans="1:61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367">
        <v>9425</v>
      </c>
      <c r="J372" s="367">
        <v>0</v>
      </c>
      <c r="K372" s="138">
        <v>13600</v>
      </c>
      <c r="L372" s="138">
        <v>0</v>
      </c>
      <c r="M372" s="138">
        <v>0</v>
      </c>
      <c r="N372" s="138">
        <v>0</v>
      </c>
      <c r="O372" s="138">
        <v>7000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73">
        <f t="shared" si="11"/>
        <v>30025</v>
      </c>
      <c r="Z372" s="173">
        <f t="shared" si="12"/>
        <v>0</v>
      </c>
      <c r="AA372" s="140"/>
      <c r="AB372" s="220"/>
      <c r="AC372" s="220"/>
      <c r="AD372" s="220"/>
      <c r="AE372" s="140"/>
      <c r="AF372" s="172"/>
      <c r="AG372" s="137"/>
      <c r="AH372" s="146"/>
      <c r="AI372" s="137"/>
      <c r="AJ372" s="516"/>
      <c r="AK372" s="160"/>
      <c r="AL372" s="137"/>
      <c r="AM372" s="516"/>
      <c r="AO372" s="172"/>
      <c r="AP372" s="137"/>
      <c r="AQ372" s="137"/>
      <c r="AR372" s="512"/>
      <c r="AS372" s="513"/>
      <c r="AU372" s="495"/>
      <c r="AV372" s="76"/>
      <c r="AW372" s="466"/>
      <c r="AX372" s="76"/>
      <c r="AY372" s="496"/>
      <c r="AZ372" s="495"/>
      <c r="BA372" s="76"/>
      <c r="BB372" s="76"/>
      <c r="BC372" s="76"/>
      <c r="BD372" s="496"/>
      <c r="BE372" s="495"/>
      <c r="BF372" s="76"/>
      <c r="BG372" s="76"/>
      <c r="BH372" s="76"/>
      <c r="BI372" s="496"/>
    </row>
    <row r="373" spans="1:61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4393</v>
      </c>
      <c r="I373" s="367">
        <v>3250</v>
      </c>
      <c r="J373" s="367">
        <v>0</v>
      </c>
      <c r="K373" s="138">
        <v>123200</v>
      </c>
      <c r="L373" s="138">
        <v>0</v>
      </c>
      <c r="M373" s="138">
        <v>0</v>
      </c>
      <c r="N373" s="138">
        <v>0</v>
      </c>
      <c r="O373" s="138">
        <v>5000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73">
        <f t="shared" si="11"/>
        <v>131450</v>
      </c>
      <c r="Z373" s="173">
        <f t="shared" si="12"/>
        <v>0</v>
      </c>
      <c r="AA373" s="140"/>
      <c r="AB373" s="220"/>
      <c r="AC373" s="220"/>
      <c r="AD373" s="220"/>
      <c r="AE373" s="140"/>
      <c r="AF373" s="172"/>
      <c r="AG373" s="137"/>
      <c r="AH373" s="146"/>
      <c r="AI373" s="137"/>
      <c r="AJ373" s="516"/>
      <c r="AK373" s="160"/>
      <c r="AL373" s="137"/>
      <c r="AM373" s="516"/>
      <c r="AO373" s="172"/>
      <c r="AP373" s="137"/>
      <c r="AQ373" s="137"/>
      <c r="AR373" s="512"/>
      <c r="AS373" s="513"/>
      <c r="AU373" s="495"/>
      <c r="AV373" s="76"/>
      <c r="AW373" s="466"/>
      <c r="AX373" s="76"/>
      <c r="AY373" s="496"/>
      <c r="AZ373" s="495"/>
      <c r="BA373" s="76"/>
      <c r="BB373" s="76"/>
      <c r="BC373" s="76"/>
      <c r="BD373" s="496"/>
      <c r="BE373" s="495"/>
      <c r="BF373" s="76"/>
      <c r="BG373" s="76"/>
      <c r="BH373" s="76"/>
      <c r="BI373" s="496"/>
    </row>
    <row r="374" spans="1:61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367">
        <v>0</v>
      </c>
      <c r="J374" s="367">
        <v>0</v>
      </c>
      <c r="K374" s="138">
        <v>48000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73">
        <f t="shared" si="11"/>
        <v>48000</v>
      </c>
      <c r="Z374" s="173">
        <f t="shared" si="12"/>
        <v>0</v>
      </c>
      <c r="AA374" s="140"/>
      <c r="AB374" s="220"/>
      <c r="AC374" s="220"/>
      <c r="AD374" s="220"/>
      <c r="AE374" s="140"/>
      <c r="AF374" s="172"/>
      <c r="AG374" s="137"/>
      <c r="AH374" s="146"/>
      <c r="AI374" s="137"/>
      <c r="AJ374" s="516"/>
      <c r="AK374" s="160">
        <v>3709</v>
      </c>
      <c r="AL374" s="137" t="s">
        <v>5112</v>
      </c>
      <c r="AM374" s="516">
        <v>44651</v>
      </c>
      <c r="AO374" s="172"/>
      <c r="AP374" s="137"/>
      <c r="AQ374" s="137"/>
      <c r="AR374" s="512"/>
      <c r="AS374" s="513"/>
      <c r="AU374" s="495"/>
      <c r="AV374" s="76"/>
      <c r="AW374" s="466"/>
      <c r="AX374" s="76"/>
      <c r="AY374" s="496"/>
      <c r="AZ374" s="495"/>
      <c r="BA374" s="76"/>
      <c r="BB374" s="76"/>
      <c r="BC374" s="76"/>
      <c r="BD374" s="496"/>
      <c r="BE374" s="495"/>
      <c r="BF374" s="76"/>
      <c r="BG374" s="76"/>
      <c r="BH374" s="76"/>
      <c r="BI374" s="496"/>
    </row>
    <row r="375" spans="1:61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367">
        <v>0</v>
      </c>
      <c r="J375" s="367">
        <v>0</v>
      </c>
      <c r="K375" s="138">
        <v>48000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73">
        <f t="shared" si="11"/>
        <v>48000</v>
      </c>
      <c r="Z375" s="173">
        <f t="shared" si="12"/>
        <v>0</v>
      </c>
      <c r="AA375" s="140"/>
      <c r="AB375" s="220"/>
      <c r="AC375" s="220"/>
      <c r="AD375" s="220"/>
      <c r="AE375" s="140"/>
      <c r="AF375" s="172"/>
      <c r="AG375" s="137"/>
      <c r="AH375" s="146"/>
      <c r="AI375" s="137"/>
      <c r="AJ375" s="516"/>
      <c r="AK375" s="160"/>
      <c r="AL375" s="137"/>
      <c r="AM375" s="516"/>
      <c r="AO375" s="172"/>
      <c r="AP375" s="137"/>
      <c r="AQ375" s="137"/>
      <c r="AR375" s="512"/>
      <c r="AS375" s="513"/>
      <c r="AU375" s="495"/>
      <c r="AV375" s="76"/>
      <c r="AW375" s="466"/>
      <c r="AX375" s="76"/>
      <c r="AY375" s="496"/>
      <c r="AZ375" s="495"/>
      <c r="BA375" s="76"/>
      <c r="BB375" s="76"/>
      <c r="BC375" s="76"/>
      <c r="BD375" s="496"/>
      <c r="BE375" s="495"/>
      <c r="BF375" s="76"/>
      <c r="BG375" s="76"/>
      <c r="BH375" s="76"/>
      <c r="BI375" s="496"/>
    </row>
    <row r="376" spans="1:61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367">
        <v>0</v>
      </c>
      <c r="J376" s="367">
        <v>0</v>
      </c>
      <c r="K376" s="138">
        <v>48000</v>
      </c>
      <c r="L376" s="138">
        <v>0</v>
      </c>
      <c r="M376" s="138">
        <v>0</v>
      </c>
      <c r="N376" s="138">
        <v>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73">
        <f t="shared" si="11"/>
        <v>48000</v>
      </c>
      <c r="Z376" s="173">
        <f t="shared" si="12"/>
        <v>0</v>
      </c>
      <c r="AA376" s="140"/>
      <c r="AB376" s="220"/>
      <c r="AC376" s="220"/>
      <c r="AD376" s="220"/>
      <c r="AE376" s="140"/>
      <c r="AF376" s="172"/>
      <c r="AG376" s="137"/>
      <c r="AH376" s="146"/>
      <c r="AI376" s="137"/>
      <c r="AJ376" s="516"/>
      <c r="AK376" s="160"/>
      <c r="AL376" s="137"/>
      <c r="AM376" s="516"/>
      <c r="AO376" s="172"/>
      <c r="AP376" s="137"/>
      <c r="AQ376" s="137"/>
      <c r="AR376" s="512"/>
      <c r="AS376" s="513"/>
      <c r="AU376" s="495"/>
      <c r="AV376" s="76"/>
      <c r="AW376" s="466"/>
      <c r="AX376" s="76"/>
      <c r="AY376" s="496"/>
      <c r="AZ376" s="495"/>
      <c r="BA376" s="76"/>
      <c r="BB376" s="76"/>
      <c r="BC376" s="76"/>
      <c r="BD376" s="496"/>
      <c r="BE376" s="495"/>
      <c r="BF376" s="76"/>
      <c r="BG376" s="76"/>
      <c r="BH376" s="76"/>
      <c r="BI376" s="496"/>
    </row>
    <row r="377" spans="1:61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367">
        <v>0</v>
      </c>
      <c r="J377" s="367">
        <v>0</v>
      </c>
      <c r="K377" s="138">
        <v>48000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0</v>
      </c>
      <c r="X377" s="138">
        <v>0</v>
      </c>
      <c r="Y377" s="173">
        <f t="shared" si="11"/>
        <v>48000</v>
      </c>
      <c r="Z377" s="173">
        <f t="shared" si="12"/>
        <v>0</v>
      </c>
      <c r="AA377" s="140"/>
      <c r="AB377" s="220"/>
      <c r="AC377" s="220"/>
      <c r="AD377" s="220"/>
      <c r="AE377" s="140"/>
      <c r="AF377" s="172"/>
      <c r="AG377" s="137"/>
      <c r="AH377" s="146"/>
      <c r="AI377" s="137"/>
      <c r="AJ377" s="516"/>
      <c r="AK377" s="160"/>
      <c r="AL377" s="137"/>
      <c r="AM377" s="516"/>
      <c r="AO377" s="172"/>
      <c r="AP377" s="137"/>
      <c r="AQ377" s="137"/>
      <c r="AR377" s="512"/>
      <c r="AS377" s="513"/>
      <c r="AU377" s="495"/>
      <c r="AV377" s="76"/>
      <c r="AW377" s="466"/>
      <c r="AX377" s="76"/>
      <c r="AY377" s="496"/>
      <c r="AZ377" s="495"/>
      <c r="BA377" s="76"/>
      <c r="BB377" s="76"/>
      <c r="BC377" s="76"/>
      <c r="BD377" s="496"/>
      <c r="BE377" s="495"/>
      <c r="BF377" s="76"/>
      <c r="BG377" s="76"/>
      <c r="BH377" s="76"/>
      <c r="BI377" s="496"/>
    </row>
    <row r="378" spans="1:61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4412</v>
      </c>
      <c r="I378" s="367">
        <v>0</v>
      </c>
      <c r="J378" s="367">
        <v>0</v>
      </c>
      <c r="K378" s="138">
        <v>48000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0</v>
      </c>
      <c r="X378" s="138">
        <v>0</v>
      </c>
      <c r="Y378" s="173">
        <f t="shared" si="11"/>
        <v>48000</v>
      </c>
      <c r="Z378" s="173">
        <f t="shared" si="12"/>
        <v>0</v>
      </c>
      <c r="AA378" s="140"/>
      <c r="AB378" s="220"/>
      <c r="AC378" s="220"/>
      <c r="AD378" s="220"/>
      <c r="AE378" s="140"/>
      <c r="AF378" s="172"/>
      <c r="AG378" s="137"/>
      <c r="AH378" s="146"/>
      <c r="AI378" s="137"/>
      <c r="AJ378" s="516"/>
      <c r="AK378" s="160"/>
      <c r="AL378" s="137"/>
      <c r="AM378" s="516"/>
      <c r="AO378" s="172"/>
      <c r="AP378" s="137"/>
      <c r="AQ378" s="137"/>
      <c r="AR378" s="512"/>
      <c r="AS378" s="513"/>
      <c r="AU378" s="495"/>
      <c r="AV378" s="76"/>
      <c r="AW378" s="466"/>
      <c r="AX378" s="76"/>
      <c r="AY378" s="496"/>
      <c r="AZ378" s="495"/>
      <c r="BA378" s="76"/>
      <c r="BB378" s="76"/>
      <c r="BC378" s="76"/>
      <c r="BD378" s="496"/>
      <c r="BE378" s="495"/>
      <c r="BF378" s="76"/>
      <c r="BG378" s="76"/>
      <c r="BH378" s="76"/>
      <c r="BI378" s="496"/>
    </row>
    <row r="379" spans="1:61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367">
        <v>0</v>
      </c>
      <c r="J379" s="367">
        <v>0</v>
      </c>
      <c r="K379" s="138">
        <v>32000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0</v>
      </c>
      <c r="X379" s="138">
        <v>0</v>
      </c>
      <c r="Y379" s="173">
        <f t="shared" si="11"/>
        <v>32000</v>
      </c>
      <c r="Z379" s="173">
        <f t="shared" si="12"/>
        <v>0</v>
      </c>
      <c r="AA379" s="140"/>
      <c r="AB379" s="220"/>
      <c r="AC379" s="220"/>
      <c r="AD379" s="220"/>
      <c r="AE379" s="140"/>
      <c r="AF379" s="172"/>
      <c r="AG379" s="137"/>
      <c r="AH379" s="146"/>
      <c r="AI379" s="137"/>
      <c r="AJ379" s="516"/>
      <c r="AK379" s="160"/>
      <c r="AL379" s="137"/>
      <c r="AM379" s="516"/>
      <c r="AO379" s="172"/>
      <c r="AP379" s="137"/>
      <c r="AQ379" s="137"/>
      <c r="AR379" s="512"/>
      <c r="AS379" s="513"/>
      <c r="AU379" s="495"/>
      <c r="AV379" s="76"/>
      <c r="AW379" s="466"/>
      <c r="AX379" s="76"/>
      <c r="AY379" s="496"/>
      <c r="AZ379" s="495"/>
      <c r="BA379" s="76"/>
      <c r="BB379" s="76"/>
      <c r="BC379" s="76"/>
      <c r="BD379" s="496"/>
      <c r="BE379" s="495"/>
      <c r="BF379" s="76"/>
      <c r="BG379" s="76"/>
      <c r="BH379" s="76"/>
      <c r="BI379" s="496"/>
    </row>
    <row r="380" spans="1:61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367">
        <v>0</v>
      </c>
      <c r="J380" s="367">
        <v>0</v>
      </c>
      <c r="K380" s="138">
        <v>80000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0</v>
      </c>
      <c r="Y380" s="173">
        <f t="shared" si="11"/>
        <v>80000</v>
      </c>
      <c r="Z380" s="173">
        <f t="shared" si="12"/>
        <v>0</v>
      </c>
      <c r="AA380" s="140"/>
      <c r="AB380" s="220"/>
      <c r="AC380" s="220"/>
      <c r="AD380" s="220"/>
      <c r="AE380" s="140"/>
      <c r="AF380" s="172"/>
      <c r="AG380" s="137"/>
      <c r="AH380" s="146"/>
      <c r="AI380" s="137"/>
      <c r="AJ380" s="516"/>
      <c r="AK380" s="160"/>
      <c r="AL380" s="137"/>
      <c r="AM380" s="516"/>
      <c r="AO380" s="172"/>
      <c r="AP380" s="137"/>
      <c r="AQ380" s="137"/>
      <c r="AR380" s="512"/>
      <c r="AS380" s="513"/>
      <c r="AU380" s="495"/>
      <c r="AV380" s="76"/>
      <c r="AW380" s="466"/>
      <c r="AX380" s="76"/>
      <c r="AY380" s="496"/>
      <c r="AZ380" s="495"/>
      <c r="BA380" s="76"/>
      <c r="BB380" s="76"/>
      <c r="BC380" s="76"/>
      <c r="BD380" s="496"/>
      <c r="BE380" s="495"/>
      <c r="BF380" s="76"/>
      <c r="BG380" s="76"/>
      <c r="BH380" s="76"/>
      <c r="BI380" s="496"/>
    </row>
    <row r="381" spans="1:6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4551</v>
      </c>
      <c r="I381" s="367">
        <v>0</v>
      </c>
      <c r="J381" s="367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446">
        <v>60000</v>
      </c>
      <c r="R381" s="446">
        <v>0</v>
      </c>
      <c r="S381" s="138">
        <v>480000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73">
        <f t="shared" si="11"/>
        <v>540000</v>
      </c>
      <c r="Z381" s="173">
        <f t="shared" si="12"/>
        <v>0</v>
      </c>
      <c r="AA381" s="140"/>
      <c r="AB381" s="220"/>
      <c r="AC381" s="220"/>
      <c r="AD381" s="220"/>
      <c r="AE381" s="140"/>
      <c r="AF381" s="172"/>
      <c r="AG381" s="137"/>
      <c r="AH381" s="146"/>
      <c r="AI381" s="137"/>
      <c r="AJ381" s="516"/>
      <c r="AK381" s="160"/>
      <c r="AL381" s="137"/>
      <c r="AM381" s="516"/>
      <c r="AO381" s="172"/>
      <c r="AP381" s="137"/>
      <c r="AQ381" s="137"/>
      <c r="AR381" s="512"/>
      <c r="AS381" s="513"/>
      <c r="AU381" s="495"/>
      <c r="AV381" s="76"/>
      <c r="AW381" s="466"/>
      <c r="AX381" s="76"/>
      <c r="AY381" s="496"/>
      <c r="AZ381" s="495"/>
      <c r="BA381" s="76"/>
      <c r="BB381" s="76"/>
      <c r="BC381" s="76"/>
      <c r="BD381" s="496"/>
      <c r="BE381" s="495"/>
      <c r="BF381" s="76"/>
      <c r="BG381" s="76"/>
      <c r="BH381" s="76"/>
      <c r="BI381" s="496"/>
    </row>
    <row r="382" spans="1:61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367">
        <v>122850</v>
      </c>
      <c r="J382" s="367">
        <v>0</v>
      </c>
      <c r="K382" s="138">
        <v>0</v>
      </c>
      <c r="L382" s="138">
        <v>0</v>
      </c>
      <c r="M382" s="138">
        <v>584000</v>
      </c>
      <c r="N382" s="138">
        <v>0</v>
      </c>
      <c r="O382" s="138">
        <v>92000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0</v>
      </c>
      <c r="Y382" s="173">
        <f t="shared" si="11"/>
        <v>798850</v>
      </c>
      <c r="Z382" s="173">
        <f t="shared" si="12"/>
        <v>0</v>
      </c>
      <c r="AA382" s="140"/>
      <c r="AB382" s="220"/>
      <c r="AC382" s="220"/>
      <c r="AD382" s="220"/>
      <c r="AE382" s="140"/>
      <c r="AF382" s="172"/>
      <c r="AG382" s="137"/>
      <c r="AH382" s="146"/>
      <c r="AI382" s="137"/>
      <c r="AJ382" s="516"/>
      <c r="AK382" s="160"/>
      <c r="AL382" s="137"/>
      <c r="AM382" s="516"/>
      <c r="AO382" s="172"/>
      <c r="AP382" s="137"/>
      <c r="AQ382" s="137"/>
      <c r="AR382" s="512"/>
      <c r="AS382" s="513"/>
      <c r="AU382" s="495"/>
      <c r="AV382" s="76"/>
      <c r="AW382" s="466"/>
      <c r="AX382" s="76"/>
      <c r="AY382" s="496"/>
      <c r="AZ382" s="495"/>
      <c r="BA382" s="76"/>
      <c r="BB382" s="76"/>
      <c r="BC382" s="76"/>
      <c r="BD382" s="496"/>
      <c r="BE382" s="495"/>
      <c r="BF382" s="76"/>
      <c r="BG382" s="76"/>
      <c r="BH382" s="76"/>
      <c r="BI382" s="496"/>
    </row>
    <row r="383" spans="1:61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367">
        <v>99775</v>
      </c>
      <c r="J383" s="367">
        <v>0</v>
      </c>
      <c r="K383" s="138">
        <v>0</v>
      </c>
      <c r="L383" s="138">
        <v>0</v>
      </c>
      <c r="M383" s="138">
        <v>671000</v>
      </c>
      <c r="N383" s="138">
        <v>0</v>
      </c>
      <c r="O383" s="138">
        <v>113000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0</v>
      </c>
      <c r="Y383" s="173">
        <f t="shared" si="11"/>
        <v>883775</v>
      </c>
      <c r="Z383" s="173">
        <f t="shared" si="12"/>
        <v>0</v>
      </c>
      <c r="AA383" s="140"/>
      <c r="AB383" s="220"/>
      <c r="AC383" s="220"/>
      <c r="AD383" s="220"/>
      <c r="AE383" s="140"/>
      <c r="AF383" s="172"/>
      <c r="AG383" s="137"/>
      <c r="AH383" s="146"/>
      <c r="AI383" s="137"/>
      <c r="AJ383" s="516"/>
      <c r="AK383" s="160"/>
      <c r="AL383" s="137"/>
      <c r="AM383" s="516"/>
      <c r="AO383" s="172"/>
      <c r="AP383" s="137"/>
      <c r="AQ383" s="137"/>
      <c r="AR383" s="512"/>
      <c r="AS383" s="513"/>
      <c r="AU383" s="495"/>
      <c r="AV383" s="76"/>
      <c r="AW383" s="466"/>
      <c r="AX383" s="76"/>
      <c r="AY383" s="496"/>
      <c r="AZ383" s="495"/>
      <c r="BA383" s="76"/>
      <c r="BB383" s="76"/>
      <c r="BC383" s="76"/>
      <c r="BD383" s="496"/>
      <c r="BE383" s="495"/>
      <c r="BF383" s="76"/>
      <c r="BG383" s="76"/>
      <c r="BH383" s="76"/>
      <c r="BI383" s="496"/>
    </row>
    <row r="384" spans="1:61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4434</v>
      </c>
      <c r="I384" s="367">
        <v>22425</v>
      </c>
      <c r="J384" s="367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40000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73">
        <f t="shared" si="11"/>
        <v>62425</v>
      </c>
      <c r="Z384" s="173">
        <f t="shared" si="12"/>
        <v>0</v>
      </c>
      <c r="AA384" s="140"/>
      <c r="AB384" s="220"/>
      <c r="AC384" s="220"/>
      <c r="AD384" s="220"/>
      <c r="AE384" s="140"/>
      <c r="AF384" s="172"/>
      <c r="AG384" s="137"/>
      <c r="AH384" s="146"/>
      <c r="AI384" s="137"/>
      <c r="AJ384" s="516"/>
      <c r="AK384" s="160"/>
      <c r="AL384" s="137"/>
      <c r="AM384" s="516"/>
      <c r="AO384" s="172"/>
      <c r="AP384" s="137"/>
      <c r="AQ384" s="137"/>
      <c r="AR384" s="512"/>
      <c r="AS384" s="513"/>
      <c r="AU384" s="495"/>
      <c r="AV384" s="76"/>
      <c r="AW384" s="466"/>
      <c r="AX384" s="76"/>
      <c r="AY384" s="496"/>
      <c r="AZ384" s="495"/>
      <c r="BA384" s="76"/>
      <c r="BB384" s="76"/>
      <c r="BC384" s="76"/>
      <c r="BD384" s="496"/>
      <c r="BE384" s="495"/>
      <c r="BF384" s="76"/>
      <c r="BG384" s="76"/>
      <c r="BH384" s="76"/>
      <c r="BI384" s="496"/>
    </row>
    <row r="385" spans="1:61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4440</v>
      </c>
      <c r="I385" s="367">
        <v>26325</v>
      </c>
      <c r="J385" s="367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147000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73">
        <f t="shared" ref="Y385:Y410" si="13">I385+K385+M385+O385+Q385+S385+U385+W385</f>
        <v>173325</v>
      </c>
      <c r="Z385" s="173">
        <f t="shared" ref="Z385:Z410" si="14">J385+L385+N385+P385+R385+T385+V385+X385</f>
        <v>0</v>
      </c>
      <c r="AA385" s="140"/>
      <c r="AB385" s="220"/>
      <c r="AC385" s="220"/>
      <c r="AD385" s="220"/>
      <c r="AE385" s="140"/>
      <c r="AF385" s="172"/>
      <c r="AG385" s="137"/>
      <c r="AH385" s="146"/>
      <c r="AI385" s="137"/>
      <c r="AJ385" s="516"/>
      <c r="AK385" s="160"/>
      <c r="AL385" s="137"/>
      <c r="AM385" s="516"/>
      <c r="AO385" s="172"/>
      <c r="AP385" s="137"/>
      <c r="AQ385" s="137"/>
      <c r="AR385" s="512"/>
      <c r="AS385" s="513"/>
      <c r="AU385" s="495"/>
      <c r="AV385" s="76"/>
      <c r="AW385" s="466"/>
      <c r="AX385" s="76"/>
      <c r="AY385" s="496"/>
      <c r="AZ385" s="495"/>
      <c r="BA385" s="76"/>
      <c r="BB385" s="76"/>
      <c r="BC385" s="76"/>
      <c r="BD385" s="496"/>
      <c r="BE385" s="495"/>
      <c r="BF385" s="76"/>
      <c r="BG385" s="76"/>
      <c r="BH385" s="76"/>
      <c r="BI385" s="496"/>
    </row>
    <row r="386" spans="1:61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367">
        <v>150800</v>
      </c>
      <c r="J386" s="367">
        <v>0</v>
      </c>
      <c r="K386" s="138">
        <v>0</v>
      </c>
      <c r="L386" s="138">
        <v>0</v>
      </c>
      <c r="M386" s="138">
        <v>540000</v>
      </c>
      <c r="N386" s="138">
        <v>0</v>
      </c>
      <c r="O386" s="138">
        <v>94000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73">
        <f t="shared" si="13"/>
        <v>784800</v>
      </c>
      <c r="Z386" s="173">
        <f t="shared" si="14"/>
        <v>0</v>
      </c>
      <c r="AA386" s="140"/>
      <c r="AB386" s="220"/>
      <c r="AC386" s="220"/>
      <c r="AD386" s="220"/>
      <c r="AE386" s="140"/>
      <c r="AF386" s="172"/>
      <c r="AG386" s="137"/>
      <c r="AH386" s="146"/>
      <c r="AI386" s="137"/>
      <c r="AJ386" s="516"/>
      <c r="AK386" s="160"/>
      <c r="AL386" s="137"/>
      <c r="AM386" s="516"/>
      <c r="AO386" s="172"/>
      <c r="AP386" s="137"/>
      <c r="AQ386" s="137"/>
      <c r="AR386" s="512"/>
      <c r="AS386" s="513"/>
      <c r="AU386" s="495"/>
      <c r="AV386" s="76"/>
      <c r="AW386" s="466"/>
      <c r="AX386" s="76"/>
      <c r="AY386" s="496"/>
      <c r="AZ386" s="495"/>
      <c r="BA386" s="76"/>
      <c r="BB386" s="76"/>
      <c r="BC386" s="76"/>
      <c r="BD386" s="496"/>
      <c r="BE386" s="495"/>
      <c r="BF386" s="76"/>
      <c r="BG386" s="76"/>
      <c r="BH386" s="76"/>
      <c r="BI386" s="496"/>
    </row>
    <row r="387" spans="1:61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367">
        <v>0</v>
      </c>
      <c r="J387" s="367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400000</v>
      </c>
      <c r="V387" s="138">
        <v>0</v>
      </c>
      <c r="W387" s="138">
        <v>0</v>
      </c>
      <c r="X387" s="138">
        <v>0</v>
      </c>
      <c r="Y387" s="173">
        <f t="shared" si="13"/>
        <v>400000</v>
      </c>
      <c r="Z387" s="173">
        <f t="shared" si="14"/>
        <v>0</v>
      </c>
      <c r="AA387" s="140"/>
      <c r="AB387" s="220"/>
      <c r="AC387" s="220"/>
      <c r="AD387" s="220"/>
      <c r="AE387" s="140"/>
      <c r="AF387" s="172"/>
      <c r="AG387" s="137"/>
      <c r="AH387" s="146"/>
      <c r="AI387" s="137"/>
      <c r="AJ387" s="516"/>
      <c r="AK387" s="160"/>
      <c r="AL387" s="137"/>
      <c r="AM387" s="516"/>
      <c r="AO387" s="172"/>
      <c r="AP387" s="137"/>
      <c r="AQ387" s="137"/>
      <c r="AR387" s="512"/>
      <c r="AS387" s="513"/>
      <c r="AU387" s="495"/>
      <c r="AV387" s="76"/>
      <c r="AW387" s="466"/>
      <c r="AX387" s="76"/>
      <c r="AY387" s="496"/>
      <c r="AZ387" s="495"/>
      <c r="BA387" s="76"/>
      <c r="BB387" s="76"/>
      <c r="BC387" s="76"/>
      <c r="BD387" s="496"/>
      <c r="BE387" s="495"/>
      <c r="BF387" s="76"/>
      <c r="BG387" s="76"/>
      <c r="BH387" s="76"/>
      <c r="BI387" s="496"/>
    </row>
    <row r="388" spans="1:61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367">
        <v>3250</v>
      </c>
      <c r="J388" s="367">
        <v>0</v>
      </c>
      <c r="K388" s="138">
        <v>16000</v>
      </c>
      <c r="L388" s="138">
        <v>0</v>
      </c>
      <c r="M388" s="138">
        <v>0</v>
      </c>
      <c r="N388" s="138">
        <v>0</v>
      </c>
      <c r="O388" s="138">
        <v>16000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73">
        <f t="shared" si="13"/>
        <v>35250</v>
      </c>
      <c r="Z388" s="173">
        <f t="shared" si="14"/>
        <v>0</v>
      </c>
      <c r="AA388" s="140"/>
      <c r="AB388" s="220"/>
      <c r="AC388" s="220"/>
      <c r="AD388" s="220"/>
      <c r="AE388" s="140"/>
      <c r="AF388" s="172"/>
      <c r="AG388" s="137"/>
      <c r="AH388" s="146"/>
      <c r="AI388" s="137"/>
      <c r="AJ388" s="516"/>
      <c r="AK388" s="160"/>
      <c r="AL388" s="137"/>
      <c r="AM388" s="516"/>
      <c r="AO388" s="172"/>
      <c r="AP388" s="137"/>
      <c r="AQ388" s="137"/>
      <c r="AR388" s="512"/>
      <c r="AS388" s="513"/>
      <c r="AU388" s="495"/>
      <c r="AV388" s="76"/>
      <c r="AW388" s="466"/>
      <c r="AX388" s="76"/>
      <c r="AY388" s="496"/>
      <c r="AZ388" s="495"/>
      <c r="BA388" s="76"/>
      <c r="BB388" s="76"/>
      <c r="BC388" s="76"/>
      <c r="BD388" s="496"/>
      <c r="BE388" s="495"/>
      <c r="BF388" s="76"/>
      <c r="BG388" s="76"/>
      <c r="BH388" s="76"/>
      <c r="BI388" s="496"/>
    </row>
    <row r="389" spans="1:61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367">
        <v>0</v>
      </c>
      <c r="J389" s="367">
        <v>0</v>
      </c>
      <c r="K389" s="138">
        <v>62400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73">
        <f t="shared" si="13"/>
        <v>62400</v>
      </c>
      <c r="Z389" s="173">
        <f t="shared" si="14"/>
        <v>0</v>
      </c>
      <c r="AA389" s="140"/>
      <c r="AB389" s="220"/>
      <c r="AC389" s="220"/>
      <c r="AD389" s="220"/>
      <c r="AE389" s="140"/>
      <c r="AF389" s="172"/>
      <c r="AG389" s="137"/>
      <c r="AH389" s="146"/>
      <c r="AI389" s="137"/>
      <c r="AJ389" s="516"/>
      <c r="AK389" s="160"/>
      <c r="AL389" s="137"/>
      <c r="AM389" s="516"/>
      <c r="AO389" s="172"/>
      <c r="AP389" s="137"/>
      <c r="AQ389" s="137"/>
      <c r="AR389" s="512"/>
      <c r="AS389" s="513"/>
      <c r="AU389" s="495"/>
      <c r="AV389" s="76"/>
      <c r="AW389" s="466"/>
      <c r="AX389" s="76"/>
      <c r="AY389" s="496"/>
      <c r="AZ389" s="495"/>
      <c r="BA389" s="76"/>
      <c r="BB389" s="76"/>
      <c r="BC389" s="76"/>
      <c r="BD389" s="496"/>
      <c r="BE389" s="495"/>
      <c r="BF389" s="76"/>
      <c r="BG389" s="76"/>
      <c r="BH389" s="76"/>
      <c r="BI389" s="496"/>
    </row>
    <row r="390" spans="1:61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367">
        <v>21450</v>
      </c>
      <c r="J390" s="367">
        <v>0</v>
      </c>
      <c r="K390" s="138">
        <v>0</v>
      </c>
      <c r="L390" s="138">
        <v>0</v>
      </c>
      <c r="M390" s="138">
        <v>195000</v>
      </c>
      <c r="N390" s="138">
        <v>0</v>
      </c>
      <c r="O390" s="138">
        <v>89000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73">
        <f t="shared" si="13"/>
        <v>305450</v>
      </c>
      <c r="Z390" s="173">
        <f t="shared" si="14"/>
        <v>0</v>
      </c>
      <c r="AA390" s="140"/>
      <c r="AB390" s="220"/>
      <c r="AC390" s="220"/>
      <c r="AD390" s="220"/>
      <c r="AE390" s="140"/>
      <c r="AF390" s="172"/>
      <c r="AG390" s="137"/>
      <c r="AH390" s="146"/>
      <c r="AI390" s="137"/>
      <c r="AJ390" s="516"/>
      <c r="AK390" s="160">
        <v>38203</v>
      </c>
      <c r="AL390" s="137" t="s">
        <v>5228</v>
      </c>
      <c r="AM390" s="516">
        <v>44655</v>
      </c>
      <c r="AO390" s="172"/>
      <c r="AP390" s="137"/>
      <c r="AQ390" s="137"/>
      <c r="AR390" s="512"/>
      <c r="AS390" s="513"/>
      <c r="AU390" s="495"/>
      <c r="AV390" s="76"/>
      <c r="AW390" s="466"/>
      <c r="AX390" s="76"/>
      <c r="AY390" s="496"/>
      <c r="AZ390" s="495"/>
      <c r="BA390" s="76"/>
      <c r="BB390" s="76"/>
      <c r="BC390" s="76"/>
      <c r="BD390" s="496"/>
      <c r="BE390" s="495"/>
      <c r="BF390" s="76"/>
      <c r="BG390" s="76"/>
      <c r="BH390" s="76"/>
      <c r="BI390" s="496"/>
    </row>
    <row r="391" spans="1:61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367">
        <v>0</v>
      </c>
      <c r="J391" s="367">
        <v>0</v>
      </c>
      <c r="K391" s="138">
        <v>16000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73">
        <f t="shared" si="13"/>
        <v>16000</v>
      </c>
      <c r="Z391" s="173">
        <f t="shared" si="14"/>
        <v>0</v>
      </c>
      <c r="AA391" s="140"/>
      <c r="AB391" s="220"/>
      <c r="AC391" s="220"/>
      <c r="AD391" s="220"/>
      <c r="AE391" s="140"/>
      <c r="AF391" s="172"/>
      <c r="AG391" s="137"/>
      <c r="AH391" s="146"/>
      <c r="AI391" s="137"/>
      <c r="AJ391" s="516"/>
      <c r="AK391" s="160"/>
      <c r="AL391" s="137"/>
      <c r="AM391" s="516"/>
      <c r="AO391" s="172"/>
      <c r="AP391" s="137"/>
      <c r="AQ391" s="137"/>
      <c r="AR391" s="512"/>
      <c r="AS391" s="513"/>
      <c r="AU391" s="495"/>
      <c r="AV391" s="76"/>
      <c r="AW391" s="466"/>
      <c r="AX391" s="76"/>
      <c r="AY391" s="496"/>
      <c r="AZ391" s="495"/>
      <c r="BA391" s="76"/>
      <c r="BB391" s="76"/>
      <c r="BC391" s="76"/>
      <c r="BD391" s="496"/>
      <c r="BE391" s="495"/>
      <c r="BF391" s="76"/>
      <c r="BG391" s="76"/>
      <c r="BH391" s="76"/>
      <c r="BI391" s="496"/>
    </row>
    <row r="392" spans="1:61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367">
        <v>13325</v>
      </c>
      <c r="J392" s="367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42000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73">
        <f t="shared" si="13"/>
        <v>55325</v>
      </c>
      <c r="Z392" s="173">
        <f t="shared" si="14"/>
        <v>0</v>
      </c>
      <c r="AA392" s="140"/>
      <c r="AB392" s="220"/>
      <c r="AC392" s="220"/>
      <c r="AD392" s="220"/>
      <c r="AE392" s="140"/>
      <c r="AF392" s="172"/>
      <c r="AG392" s="137"/>
      <c r="AH392" s="146"/>
      <c r="AI392" s="137"/>
      <c r="AJ392" s="516"/>
      <c r="AK392" s="160"/>
      <c r="AL392" s="137"/>
      <c r="AM392" s="516"/>
      <c r="AO392" s="172"/>
      <c r="AP392" s="137"/>
      <c r="AQ392" s="137"/>
      <c r="AR392" s="512"/>
      <c r="AS392" s="513"/>
      <c r="AU392" s="495"/>
      <c r="AV392" s="76"/>
      <c r="AW392" s="466"/>
      <c r="AX392" s="76"/>
      <c r="AY392" s="496"/>
      <c r="AZ392" s="495"/>
      <c r="BA392" s="76"/>
      <c r="BB392" s="76"/>
      <c r="BC392" s="76"/>
      <c r="BD392" s="496"/>
      <c r="BE392" s="495"/>
      <c r="BF392" s="76"/>
      <c r="BG392" s="76"/>
      <c r="BH392" s="76"/>
      <c r="BI392" s="496"/>
    </row>
    <row r="393" spans="1:61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367">
        <v>75075</v>
      </c>
      <c r="J393" s="367">
        <v>0</v>
      </c>
      <c r="K393" s="138">
        <v>29600</v>
      </c>
      <c r="L393" s="138">
        <v>0</v>
      </c>
      <c r="M393" s="138">
        <v>0</v>
      </c>
      <c r="N393" s="138">
        <v>0</v>
      </c>
      <c r="O393" s="138">
        <v>84000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73">
        <f t="shared" si="13"/>
        <v>188675</v>
      </c>
      <c r="Z393" s="173">
        <f t="shared" si="14"/>
        <v>0</v>
      </c>
      <c r="AA393" s="140"/>
      <c r="AB393" s="220"/>
      <c r="AC393" s="220"/>
      <c r="AD393" s="220"/>
      <c r="AE393" s="140"/>
      <c r="AF393" s="172"/>
      <c r="AG393" s="137"/>
      <c r="AH393" s="146"/>
      <c r="AI393" s="137"/>
      <c r="AJ393" s="516"/>
      <c r="AK393" s="160"/>
      <c r="AL393" s="137"/>
      <c r="AM393" s="516"/>
      <c r="AO393" s="172"/>
      <c r="AP393" s="137"/>
      <c r="AQ393" s="137"/>
      <c r="AR393" s="512"/>
      <c r="AS393" s="513"/>
      <c r="AU393" s="495"/>
      <c r="AV393" s="76"/>
      <c r="AW393" s="466"/>
      <c r="AX393" s="76"/>
      <c r="AY393" s="496"/>
      <c r="AZ393" s="495"/>
      <c r="BA393" s="76"/>
      <c r="BB393" s="76"/>
      <c r="BC393" s="76"/>
      <c r="BD393" s="496"/>
      <c r="BE393" s="495"/>
      <c r="BF393" s="76"/>
      <c r="BG393" s="76"/>
      <c r="BH393" s="76"/>
      <c r="BI393" s="496"/>
    </row>
    <row r="394" spans="1:61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367">
        <v>0</v>
      </c>
      <c r="J394" s="367">
        <v>0</v>
      </c>
      <c r="K394" s="138">
        <v>48000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73">
        <f t="shared" si="13"/>
        <v>48000</v>
      </c>
      <c r="Z394" s="173">
        <f t="shared" si="14"/>
        <v>0</v>
      </c>
      <c r="AA394" s="140"/>
      <c r="AB394" s="220"/>
      <c r="AC394" s="220"/>
      <c r="AD394" s="220"/>
      <c r="AE394" s="140"/>
      <c r="AF394" s="172"/>
      <c r="AG394" s="137"/>
      <c r="AH394" s="146"/>
      <c r="AI394" s="137"/>
      <c r="AJ394" s="516"/>
      <c r="AK394" s="160">
        <v>6477</v>
      </c>
      <c r="AL394" s="137" t="s">
        <v>5300</v>
      </c>
      <c r="AM394" s="516">
        <v>44698</v>
      </c>
      <c r="AO394" s="172"/>
      <c r="AP394" s="137"/>
      <c r="AQ394" s="137"/>
      <c r="AR394" s="512"/>
      <c r="AS394" s="513"/>
      <c r="AU394" s="495"/>
      <c r="AV394" s="76"/>
      <c r="AW394" s="466"/>
      <c r="AX394" s="76"/>
      <c r="AY394" s="496"/>
      <c r="AZ394" s="495"/>
      <c r="BA394" s="76"/>
      <c r="BB394" s="76"/>
      <c r="BC394" s="76"/>
      <c r="BD394" s="496"/>
      <c r="BE394" s="495"/>
      <c r="BF394" s="76"/>
      <c r="BG394" s="76"/>
      <c r="BH394" s="76"/>
      <c r="BI394" s="496"/>
    </row>
    <row r="395" spans="1:61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367">
        <v>54275</v>
      </c>
      <c r="J395" s="367">
        <v>0</v>
      </c>
      <c r="K395" s="138">
        <v>0</v>
      </c>
      <c r="L395" s="138">
        <v>0</v>
      </c>
      <c r="M395" s="138">
        <v>74000</v>
      </c>
      <c r="N395" s="138">
        <v>0</v>
      </c>
      <c r="O395" s="138">
        <v>43000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73">
        <f t="shared" si="13"/>
        <v>171275</v>
      </c>
      <c r="Z395" s="173">
        <f t="shared" si="14"/>
        <v>0</v>
      </c>
      <c r="AA395" s="140"/>
      <c r="AB395" s="220"/>
      <c r="AC395" s="220"/>
      <c r="AD395" s="220"/>
      <c r="AE395" s="140"/>
      <c r="AF395" s="172"/>
      <c r="AG395" s="137"/>
      <c r="AH395" s="146"/>
      <c r="AI395" s="137"/>
      <c r="AJ395" s="516"/>
      <c r="AK395" s="160"/>
      <c r="AL395" s="137"/>
      <c r="AM395" s="516"/>
      <c r="AO395" s="172"/>
      <c r="AP395" s="137"/>
      <c r="AQ395" s="137"/>
      <c r="AR395" s="512"/>
      <c r="AS395" s="513"/>
      <c r="AU395" s="495"/>
      <c r="AV395" s="76"/>
      <c r="AW395" s="466"/>
      <c r="AX395" s="76"/>
      <c r="AY395" s="496"/>
      <c r="AZ395" s="495"/>
      <c r="BA395" s="76"/>
      <c r="BB395" s="76"/>
      <c r="BC395" s="76"/>
      <c r="BD395" s="496"/>
      <c r="BE395" s="495"/>
      <c r="BF395" s="76"/>
      <c r="BG395" s="76"/>
      <c r="BH395" s="76"/>
      <c r="BI395" s="496"/>
    </row>
    <row r="396" spans="1:61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367">
        <v>0</v>
      </c>
      <c r="J396" s="367">
        <v>0</v>
      </c>
      <c r="K396" s="138">
        <v>32000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73">
        <f t="shared" si="13"/>
        <v>32000</v>
      </c>
      <c r="Z396" s="173">
        <f t="shared" si="14"/>
        <v>0</v>
      </c>
      <c r="AA396" s="140"/>
      <c r="AB396" s="220"/>
      <c r="AC396" s="220"/>
      <c r="AD396" s="220"/>
      <c r="AE396" s="140"/>
      <c r="AF396" s="172"/>
      <c r="AG396" s="137"/>
      <c r="AH396" s="146"/>
      <c r="AI396" s="137"/>
      <c r="AJ396" s="516"/>
      <c r="AK396" s="160"/>
      <c r="AL396" s="137"/>
      <c r="AM396" s="516"/>
      <c r="AO396" s="172"/>
      <c r="AP396" s="137"/>
      <c r="AQ396" s="137"/>
      <c r="AR396" s="512"/>
      <c r="AS396" s="513"/>
      <c r="AU396" s="495"/>
      <c r="AV396" s="76"/>
      <c r="AW396" s="466"/>
      <c r="AX396" s="76"/>
      <c r="AY396" s="496"/>
      <c r="AZ396" s="495"/>
      <c r="BA396" s="76"/>
      <c r="BB396" s="76"/>
      <c r="BC396" s="76"/>
      <c r="BD396" s="496"/>
      <c r="BE396" s="495"/>
      <c r="BF396" s="76"/>
      <c r="BG396" s="76"/>
      <c r="BH396" s="76"/>
      <c r="BI396" s="496"/>
    </row>
    <row r="397" spans="1:61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367">
        <v>47775</v>
      </c>
      <c r="J397" s="367">
        <v>0</v>
      </c>
      <c r="K397" s="138">
        <v>0</v>
      </c>
      <c r="L397" s="138">
        <v>0</v>
      </c>
      <c r="M397" s="138">
        <v>38000</v>
      </c>
      <c r="N397" s="138">
        <v>0</v>
      </c>
      <c r="O397" s="138">
        <v>25000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73">
        <f t="shared" si="13"/>
        <v>110775</v>
      </c>
      <c r="Z397" s="173">
        <f t="shared" si="14"/>
        <v>0</v>
      </c>
      <c r="AA397" s="140"/>
      <c r="AB397" s="220"/>
      <c r="AC397" s="220"/>
      <c r="AD397" s="220"/>
      <c r="AE397" s="140"/>
      <c r="AF397" s="172"/>
      <c r="AG397" s="137"/>
      <c r="AH397" s="146"/>
      <c r="AI397" s="137"/>
      <c r="AJ397" s="516"/>
      <c r="AK397" s="160"/>
      <c r="AL397" s="137"/>
      <c r="AM397" s="516"/>
      <c r="AO397" s="172"/>
      <c r="AP397" s="137"/>
      <c r="AQ397" s="137"/>
      <c r="AR397" s="512"/>
      <c r="AS397" s="513"/>
      <c r="AU397" s="495"/>
      <c r="AV397" s="76"/>
      <c r="AW397" s="466"/>
      <c r="AX397" s="76"/>
      <c r="AY397" s="496"/>
      <c r="AZ397" s="495"/>
      <c r="BA397" s="76"/>
      <c r="BB397" s="76"/>
      <c r="BC397" s="76"/>
      <c r="BD397" s="496"/>
      <c r="BE397" s="495"/>
      <c r="BF397" s="76"/>
      <c r="BG397" s="76"/>
      <c r="BH397" s="76"/>
      <c r="BI397" s="496"/>
    </row>
    <row r="398" spans="1:61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367">
        <v>0</v>
      </c>
      <c r="J398" s="367">
        <v>0</v>
      </c>
      <c r="K398" s="138">
        <v>18400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73">
        <f t="shared" si="13"/>
        <v>18400</v>
      </c>
      <c r="Z398" s="173">
        <f t="shared" si="14"/>
        <v>0</v>
      </c>
      <c r="AA398" s="140"/>
      <c r="AB398" s="220"/>
      <c r="AC398" s="220"/>
      <c r="AD398" s="220"/>
      <c r="AE398" s="140"/>
      <c r="AF398" s="172"/>
      <c r="AG398" s="137"/>
      <c r="AH398" s="146"/>
      <c r="AI398" s="137"/>
      <c r="AJ398" s="516"/>
      <c r="AK398" s="160"/>
      <c r="AL398" s="137"/>
      <c r="AM398" s="516"/>
      <c r="AO398" s="172"/>
      <c r="AP398" s="137"/>
      <c r="AQ398" s="137"/>
      <c r="AR398" s="512"/>
      <c r="AS398" s="513"/>
      <c r="AU398" s="495"/>
      <c r="AV398" s="76"/>
      <c r="AW398" s="466"/>
      <c r="AX398" s="76"/>
      <c r="AY398" s="496"/>
      <c r="AZ398" s="495"/>
      <c r="BA398" s="76"/>
      <c r="BB398" s="76"/>
      <c r="BC398" s="76"/>
      <c r="BD398" s="496"/>
      <c r="BE398" s="495"/>
      <c r="BF398" s="76"/>
      <c r="BG398" s="76"/>
      <c r="BH398" s="76"/>
      <c r="BI398" s="496"/>
    </row>
    <row r="399" spans="1:61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367">
        <v>0</v>
      </c>
      <c r="J399" s="367">
        <v>0</v>
      </c>
      <c r="K399" s="138">
        <v>24000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73">
        <f t="shared" si="13"/>
        <v>24000</v>
      </c>
      <c r="Z399" s="173">
        <f t="shared" si="14"/>
        <v>0</v>
      </c>
      <c r="AA399" s="140"/>
      <c r="AB399" s="220"/>
      <c r="AC399" s="220"/>
      <c r="AD399" s="220"/>
      <c r="AE399" s="140"/>
      <c r="AF399" s="172"/>
      <c r="AG399" s="137"/>
      <c r="AH399" s="146"/>
      <c r="AI399" s="137"/>
      <c r="AJ399" s="516"/>
      <c r="AK399" s="160"/>
      <c r="AL399" s="137"/>
      <c r="AM399" s="516"/>
      <c r="AO399" s="172"/>
      <c r="AP399" s="137"/>
      <c r="AQ399" s="137"/>
      <c r="AR399" s="512"/>
      <c r="AS399" s="513"/>
      <c r="AU399" s="495"/>
      <c r="AV399" s="76"/>
      <c r="AW399" s="466"/>
      <c r="AX399" s="76"/>
      <c r="AY399" s="496"/>
      <c r="AZ399" s="495"/>
      <c r="BA399" s="76"/>
      <c r="BB399" s="76"/>
      <c r="BC399" s="76"/>
      <c r="BD399" s="496"/>
      <c r="BE399" s="495"/>
      <c r="BF399" s="76"/>
      <c r="BG399" s="76"/>
      <c r="BH399" s="76"/>
      <c r="BI399" s="496"/>
    </row>
    <row r="400" spans="1:61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367">
        <v>15275</v>
      </c>
      <c r="J400" s="367">
        <v>0</v>
      </c>
      <c r="K400" s="138">
        <v>31200</v>
      </c>
      <c r="L400" s="138">
        <v>0</v>
      </c>
      <c r="M400" s="138">
        <v>38000</v>
      </c>
      <c r="N400" s="138">
        <v>0</v>
      </c>
      <c r="O400" s="138">
        <v>16000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73">
        <f t="shared" si="13"/>
        <v>100475</v>
      </c>
      <c r="Z400" s="173">
        <f t="shared" si="14"/>
        <v>0</v>
      </c>
      <c r="AA400" s="140"/>
      <c r="AB400" s="220"/>
      <c r="AC400" s="220"/>
      <c r="AD400" s="220"/>
      <c r="AE400" s="140"/>
      <c r="AF400" s="172"/>
      <c r="AG400" s="137"/>
      <c r="AH400" s="146"/>
      <c r="AI400" s="137"/>
      <c r="AJ400" s="516"/>
      <c r="AK400" s="160"/>
      <c r="AL400" s="137"/>
      <c r="AM400" s="516"/>
      <c r="AO400" s="172"/>
      <c r="AP400" s="137"/>
      <c r="AQ400" s="137"/>
      <c r="AR400" s="512"/>
      <c r="AS400" s="513"/>
      <c r="AU400" s="495"/>
      <c r="AV400" s="76"/>
      <c r="AW400" s="466"/>
      <c r="AX400" s="76"/>
      <c r="AY400" s="496"/>
      <c r="AZ400" s="495"/>
      <c r="BA400" s="76"/>
      <c r="BB400" s="76"/>
      <c r="BC400" s="76"/>
      <c r="BD400" s="496"/>
      <c r="BE400" s="495"/>
      <c r="BF400" s="76"/>
      <c r="BG400" s="76"/>
      <c r="BH400" s="76"/>
      <c r="BI400" s="496"/>
    </row>
    <row r="401" spans="1:61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367">
        <v>0</v>
      </c>
      <c r="J401" s="367">
        <v>0</v>
      </c>
      <c r="K401" s="138">
        <v>48000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73">
        <f t="shared" si="13"/>
        <v>48000</v>
      </c>
      <c r="Z401" s="173">
        <f t="shared" si="14"/>
        <v>0</v>
      </c>
      <c r="AA401" s="140"/>
      <c r="AB401" s="220"/>
      <c r="AC401" s="220"/>
      <c r="AD401" s="220"/>
      <c r="AE401" s="140"/>
      <c r="AF401" s="172"/>
      <c r="AG401" s="137"/>
      <c r="AH401" s="146"/>
      <c r="AI401" s="137"/>
      <c r="AJ401" s="516"/>
      <c r="AK401" s="160"/>
      <c r="AL401" s="137"/>
      <c r="AM401" s="516"/>
      <c r="AO401" s="172"/>
      <c r="AP401" s="137"/>
      <c r="AQ401" s="137"/>
      <c r="AR401" s="512"/>
      <c r="AS401" s="513"/>
      <c r="AU401" s="495"/>
      <c r="AV401" s="76"/>
      <c r="AW401" s="466"/>
      <c r="AX401" s="76"/>
      <c r="AY401" s="496"/>
      <c r="AZ401" s="495"/>
      <c r="BA401" s="76"/>
      <c r="BB401" s="76"/>
      <c r="BC401" s="76"/>
      <c r="BD401" s="496"/>
      <c r="BE401" s="495"/>
      <c r="BF401" s="76"/>
      <c r="BG401" s="76"/>
      <c r="BH401" s="76"/>
      <c r="BI401" s="496"/>
    </row>
    <row r="402" spans="1:61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367">
        <v>5850</v>
      </c>
      <c r="J402" s="367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18000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73">
        <f t="shared" si="13"/>
        <v>23850</v>
      </c>
      <c r="Z402" s="173">
        <f t="shared" si="14"/>
        <v>0</v>
      </c>
      <c r="AA402" s="140"/>
      <c r="AB402" s="220"/>
      <c r="AC402" s="220"/>
      <c r="AD402" s="220"/>
      <c r="AE402" s="140"/>
      <c r="AF402" s="172"/>
      <c r="AG402" s="137"/>
      <c r="AH402" s="146"/>
      <c r="AI402" s="137"/>
      <c r="AJ402" s="516"/>
      <c r="AK402" s="160"/>
      <c r="AL402" s="137"/>
      <c r="AM402" s="516"/>
      <c r="AO402" s="172"/>
      <c r="AP402" s="137"/>
      <c r="AQ402" s="137"/>
      <c r="AR402" s="512"/>
      <c r="AS402" s="513"/>
      <c r="AU402" s="495"/>
      <c r="AV402" s="76"/>
      <c r="AW402" s="466"/>
      <c r="AX402" s="76"/>
      <c r="AY402" s="496"/>
      <c r="AZ402" s="495"/>
      <c r="BA402" s="76"/>
      <c r="BB402" s="76"/>
      <c r="BC402" s="76"/>
      <c r="BD402" s="496"/>
      <c r="BE402" s="495"/>
      <c r="BF402" s="76"/>
      <c r="BG402" s="76"/>
      <c r="BH402" s="76"/>
      <c r="BI402" s="496"/>
    </row>
    <row r="403" spans="1:61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367">
        <v>0</v>
      </c>
      <c r="J403" s="367">
        <v>0</v>
      </c>
      <c r="K403" s="138">
        <v>32000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73">
        <f t="shared" si="13"/>
        <v>32000</v>
      </c>
      <c r="Z403" s="173">
        <f t="shared" si="14"/>
        <v>0</v>
      </c>
      <c r="AA403" s="140"/>
      <c r="AB403" s="220"/>
      <c r="AC403" s="220"/>
      <c r="AD403" s="220"/>
      <c r="AE403" s="140"/>
      <c r="AF403" s="172"/>
      <c r="AG403" s="137"/>
      <c r="AH403" s="146"/>
      <c r="AI403" s="137"/>
      <c r="AJ403" s="516"/>
      <c r="AK403" s="160"/>
      <c r="AL403" s="137"/>
      <c r="AM403" s="516"/>
      <c r="AO403" s="172"/>
      <c r="AP403" s="137"/>
      <c r="AQ403" s="137"/>
      <c r="AR403" s="512"/>
      <c r="AS403" s="513"/>
      <c r="AU403" s="495"/>
      <c r="AV403" s="76"/>
      <c r="AW403" s="466"/>
      <c r="AX403" s="76"/>
      <c r="AY403" s="496"/>
      <c r="AZ403" s="495"/>
      <c r="BA403" s="76"/>
      <c r="BB403" s="76"/>
      <c r="BC403" s="76"/>
      <c r="BD403" s="496"/>
      <c r="BE403" s="495"/>
      <c r="BF403" s="76"/>
      <c r="BG403" s="76"/>
      <c r="BH403" s="76"/>
      <c r="BI403" s="496"/>
    </row>
    <row r="404" spans="1:61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367">
        <v>24050</v>
      </c>
      <c r="J404" s="367">
        <v>0</v>
      </c>
      <c r="K404" s="138">
        <v>0</v>
      </c>
      <c r="L404" s="138">
        <v>0</v>
      </c>
      <c r="M404" s="138">
        <v>58000</v>
      </c>
      <c r="N404" s="138">
        <v>0</v>
      </c>
      <c r="O404" s="138">
        <v>43000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73">
        <f t="shared" si="13"/>
        <v>125050</v>
      </c>
      <c r="Z404" s="173">
        <f t="shared" si="14"/>
        <v>0</v>
      </c>
      <c r="AA404" s="140"/>
      <c r="AB404" s="220"/>
      <c r="AC404" s="220"/>
      <c r="AD404" s="220"/>
      <c r="AE404" s="140"/>
      <c r="AF404" s="172"/>
      <c r="AG404" s="137"/>
      <c r="AH404" s="146"/>
      <c r="AI404" s="137"/>
      <c r="AJ404" s="516"/>
      <c r="AK404" s="160"/>
      <c r="AL404" s="137"/>
      <c r="AM404" s="516"/>
      <c r="AO404" s="172"/>
      <c r="AP404" s="137"/>
      <c r="AQ404" s="137"/>
      <c r="AR404" s="512"/>
      <c r="AS404" s="513"/>
      <c r="AU404" s="495"/>
      <c r="AV404" s="76"/>
      <c r="AW404" s="466"/>
      <c r="AX404" s="76"/>
      <c r="AY404" s="496"/>
      <c r="AZ404" s="495"/>
      <c r="BA404" s="76"/>
      <c r="BB404" s="76"/>
      <c r="BC404" s="76"/>
      <c r="BD404" s="496"/>
      <c r="BE404" s="495"/>
      <c r="BF404" s="76"/>
      <c r="BG404" s="76"/>
      <c r="BH404" s="76"/>
      <c r="BI404" s="496"/>
    </row>
    <row r="405" spans="1:61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367">
        <v>0</v>
      </c>
      <c r="J405" s="367">
        <v>0</v>
      </c>
      <c r="K405" s="138">
        <v>32000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73">
        <f t="shared" si="13"/>
        <v>32000</v>
      </c>
      <c r="Z405" s="173">
        <f t="shared" si="14"/>
        <v>0</v>
      </c>
      <c r="AA405" s="140"/>
      <c r="AB405" s="220"/>
      <c r="AC405" s="220"/>
      <c r="AD405" s="220"/>
      <c r="AE405" s="140"/>
      <c r="AF405" s="172"/>
      <c r="AG405" s="137"/>
      <c r="AH405" s="146"/>
      <c r="AI405" s="137"/>
      <c r="AJ405" s="516"/>
      <c r="AK405" s="160"/>
      <c r="AL405" s="137"/>
      <c r="AM405" s="516"/>
      <c r="AO405" s="172"/>
      <c r="AP405" s="137"/>
      <c r="AQ405" s="137"/>
      <c r="AR405" s="512"/>
      <c r="AS405" s="513"/>
      <c r="AU405" s="495"/>
      <c r="AV405" s="76"/>
      <c r="AW405" s="466"/>
      <c r="AX405" s="76"/>
      <c r="AY405" s="496"/>
      <c r="AZ405" s="495"/>
      <c r="BA405" s="76"/>
      <c r="BB405" s="76"/>
      <c r="BC405" s="76"/>
      <c r="BD405" s="496"/>
      <c r="BE405" s="495"/>
      <c r="BF405" s="76"/>
      <c r="BG405" s="76"/>
      <c r="BH405" s="76"/>
      <c r="BI405" s="496"/>
    </row>
    <row r="406" spans="1:6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367">
        <v>69875</v>
      </c>
      <c r="J406" s="367">
        <v>0</v>
      </c>
      <c r="K406" s="138">
        <v>0</v>
      </c>
      <c r="L406" s="138">
        <v>0</v>
      </c>
      <c r="M406" s="138">
        <v>148000</v>
      </c>
      <c r="N406" s="138">
        <v>0</v>
      </c>
      <c r="O406" s="138">
        <v>100000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73">
        <f t="shared" si="13"/>
        <v>317875</v>
      </c>
      <c r="Z406" s="173">
        <f t="shared" si="14"/>
        <v>0</v>
      </c>
      <c r="AA406" s="140"/>
      <c r="AB406" s="220"/>
      <c r="AC406" s="220"/>
      <c r="AD406" s="220"/>
      <c r="AE406" s="140"/>
      <c r="AF406" s="172"/>
      <c r="AG406" s="137"/>
      <c r="AH406" s="146"/>
      <c r="AI406" s="137"/>
      <c r="AJ406" s="516"/>
      <c r="AK406" s="160">
        <v>23484</v>
      </c>
      <c r="AL406" s="137" t="s">
        <v>4874</v>
      </c>
      <c r="AM406" s="516">
        <v>44574</v>
      </c>
      <c r="AO406" s="172"/>
      <c r="AP406" s="137"/>
      <c r="AQ406" s="137"/>
      <c r="AR406" s="512"/>
      <c r="AS406" s="513"/>
      <c r="AU406" s="495"/>
      <c r="AV406" s="76"/>
      <c r="AW406" s="466"/>
      <c r="AX406" s="76"/>
      <c r="AY406" s="496"/>
      <c r="AZ406" s="495"/>
      <c r="BA406" s="76"/>
      <c r="BB406" s="76"/>
      <c r="BC406" s="76"/>
      <c r="BD406" s="496"/>
      <c r="BE406" s="495"/>
      <c r="BF406" s="76"/>
      <c r="BG406" s="76"/>
      <c r="BH406" s="76"/>
      <c r="BI406" s="496"/>
    </row>
    <row r="407" spans="1:61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367">
        <v>14625</v>
      </c>
      <c r="J407" s="367">
        <v>0</v>
      </c>
      <c r="K407" s="138">
        <v>29600</v>
      </c>
      <c r="L407" s="138">
        <v>0</v>
      </c>
      <c r="M407" s="138">
        <v>0</v>
      </c>
      <c r="N407" s="138">
        <v>0</v>
      </c>
      <c r="O407" s="138">
        <v>15000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73">
        <f t="shared" si="13"/>
        <v>59225</v>
      </c>
      <c r="Z407" s="173">
        <f t="shared" si="14"/>
        <v>0</v>
      </c>
      <c r="AA407" s="140"/>
      <c r="AB407" s="220"/>
      <c r="AC407" s="220"/>
      <c r="AD407" s="220"/>
      <c r="AE407" s="140"/>
      <c r="AF407" s="172"/>
      <c r="AG407" s="137"/>
      <c r="AH407" s="146"/>
      <c r="AI407" s="137"/>
      <c r="AJ407" s="516"/>
      <c r="AK407" s="160"/>
      <c r="AL407" s="137"/>
      <c r="AM407" s="516"/>
      <c r="AO407" s="172"/>
      <c r="AP407" s="137"/>
      <c r="AQ407" s="137"/>
      <c r="AR407" s="512"/>
      <c r="AS407" s="513"/>
      <c r="AU407" s="495"/>
      <c r="AV407" s="76"/>
      <c r="AW407" s="466"/>
      <c r="AX407" s="76"/>
      <c r="AY407" s="496"/>
      <c r="AZ407" s="495"/>
      <c r="BA407" s="76"/>
      <c r="BB407" s="76"/>
      <c r="BC407" s="76"/>
      <c r="BD407" s="496"/>
      <c r="BE407" s="495"/>
      <c r="BF407" s="76"/>
      <c r="BG407" s="76"/>
      <c r="BH407" s="76"/>
      <c r="BI407" s="496"/>
    </row>
    <row r="408" spans="1:61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367">
        <v>18850</v>
      </c>
      <c r="J408" s="367">
        <v>0</v>
      </c>
      <c r="K408" s="138">
        <v>0</v>
      </c>
      <c r="L408" s="138">
        <v>0</v>
      </c>
      <c r="M408" s="138">
        <v>46000</v>
      </c>
      <c r="N408" s="138">
        <v>0</v>
      </c>
      <c r="O408" s="138">
        <v>22000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73">
        <f t="shared" si="13"/>
        <v>86850</v>
      </c>
      <c r="Z408" s="173">
        <f t="shared" si="14"/>
        <v>0</v>
      </c>
      <c r="AA408" s="140"/>
      <c r="AB408" s="220"/>
      <c r="AC408" s="220"/>
      <c r="AD408" s="220"/>
      <c r="AE408" s="140"/>
      <c r="AF408" s="172"/>
      <c r="AG408" s="137"/>
      <c r="AH408" s="146"/>
      <c r="AI408" s="137"/>
      <c r="AJ408" s="516"/>
      <c r="AK408" s="160"/>
      <c r="AL408" s="137"/>
      <c r="AM408" s="516"/>
      <c r="AO408" s="172">
        <v>356167.05</v>
      </c>
      <c r="AP408" s="137">
        <v>107984.95</v>
      </c>
      <c r="AQ408" s="137">
        <v>464152</v>
      </c>
      <c r="AR408" s="512" t="s">
        <v>5555</v>
      </c>
      <c r="AS408" s="516">
        <v>44817</v>
      </c>
      <c r="AU408" s="495"/>
      <c r="AV408" s="76"/>
      <c r="AW408" s="466"/>
      <c r="AX408" s="76"/>
      <c r="AY408" s="496"/>
      <c r="AZ408" s="495"/>
      <c r="BA408" s="76"/>
      <c r="BB408" s="76"/>
      <c r="BC408" s="76"/>
      <c r="BD408" s="496"/>
      <c r="BE408" s="495"/>
      <c r="BF408" s="76"/>
      <c r="BG408" s="76"/>
      <c r="BH408" s="76"/>
      <c r="BI408" s="496"/>
    </row>
    <row r="409" spans="1:61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367">
        <v>3250</v>
      </c>
      <c r="J409" s="367">
        <v>0</v>
      </c>
      <c r="K409" s="138">
        <v>32000</v>
      </c>
      <c r="L409" s="138">
        <v>0</v>
      </c>
      <c r="M409" s="138">
        <v>30000</v>
      </c>
      <c r="N409" s="138">
        <v>0</v>
      </c>
      <c r="O409" s="138">
        <v>14000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73">
        <f t="shared" si="13"/>
        <v>79250</v>
      </c>
      <c r="Z409" s="173">
        <f t="shared" si="14"/>
        <v>0</v>
      </c>
      <c r="AA409" s="140"/>
      <c r="AB409" s="220"/>
      <c r="AC409" s="220"/>
      <c r="AD409" s="220"/>
      <c r="AE409" s="140"/>
      <c r="AF409" s="172"/>
      <c r="AG409" s="137"/>
      <c r="AH409" s="146"/>
      <c r="AI409" s="137"/>
      <c r="AJ409" s="516"/>
      <c r="AK409" s="160"/>
      <c r="AL409" s="137"/>
      <c r="AM409" s="516"/>
      <c r="AO409" s="172"/>
      <c r="AP409" s="137"/>
      <c r="AQ409" s="137"/>
      <c r="AR409" s="512"/>
      <c r="AS409" s="513"/>
      <c r="AU409" s="495"/>
      <c r="AV409" s="76"/>
      <c r="AW409" s="466"/>
      <c r="AX409" s="76"/>
      <c r="AY409" s="496"/>
      <c r="AZ409" s="495"/>
      <c r="BA409" s="76"/>
      <c r="BB409" s="76"/>
      <c r="BC409" s="76"/>
      <c r="BD409" s="496"/>
      <c r="BE409" s="495"/>
      <c r="BF409" s="76"/>
      <c r="BG409" s="76"/>
      <c r="BH409" s="76"/>
      <c r="BI409" s="496"/>
    </row>
    <row r="410" spans="1:61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4538</v>
      </c>
      <c r="I410" s="367">
        <v>22100</v>
      </c>
      <c r="J410" s="367">
        <v>0</v>
      </c>
      <c r="K410" s="138">
        <v>31200</v>
      </c>
      <c r="L410" s="138">
        <v>0</v>
      </c>
      <c r="M410" s="138">
        <v>0</v>
      </c>
      <c r="N410" s="138">
        <v>0</v>
      </c>
      <c r="O410" s="138">
        <v>26000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73">
        <f t="shared" si="13"/>
        <v>79300</v>
      </c>
      <c r="Z410" s="173">
        <f t="shared" si="14"/>
        <v>0</v>
      </c>
      <c r="AA410" s="140"/>
      <c r="AB410" s="220"/>
      <c r="AC410" s="220"/>
      <c r="AD410" s="220"/>
      <c r="AE410" s="140"/>
      <c r="AF410" s="172"/>
      <c r="AG410" s="137"/>
      <c r="AH410" s="146"/>
      <c r="AI410" s="137"/>
      <c r="AJ410" s="516"/>
      <c r="AK410" s="160"/>
      <c r="AL410" s="137"/>
      <c r="AM410" s="516"/>
      <c r="AO410" s="172"/>
      <c r="AP410" s="137"/>
      <c r="AQ410" s="137"/>
      <c r="AR410" s="512"/>
      <c r="AS410" s="513"/>
      <c r="AU410" s="495"/>
      <c r="AV410" s="76"/>
      <c r="AW410" s="466"/>
      <c r="AX410" s="76"/>
      <c r="AY410" s="496"/>
      <c r="AZ410" s="495"/>
      <c r="BA410" s="76"/>
      <c r="BB410" s="76"/>
      <c r="BC410" s="76"/>
      <c r="BD410" s="496"/>
      <c r="BE410" s="495"/>
      <c r="BF410" s="76"/>
      <c r="BG410" s="76"/>
      <c r="BH410" s="76"/>
      <c r="BI410" s="496"/>
    </row>
    <row r="411" spans="1:61" s="517" customFormat="1">
      <c r="A411" s="229" t="s">
        <v>2386</v>
      </c>
      <c r="B411" s="184"/>
      <c r="C411" s="184"/>
      <c r="D411" s="184"/>
      <c r="E411" s="184"/>
      <c r="F411" s="184"/>
      <c r="G411" s="184"/>
      <c r="H411" s="230"/>
      <c r="I411" s="185">
        <f>SUM(I65:I410)</f>
        <v>13541125</v>
      </c>
      <c r="J411" s="185">
        <f t="shared" ref="J411:Z411" si="15">SUM(J65:J410)</f>
        <v>109795</v>
      </c>
      <c r="K411" s="185">
        <f t="shared" si="15"/>
        <v>10872800</v>
      </c>
      <c r="L411" s="185">
        <f t="shared" si="15"/>
        <v>0</v>
      </c>
      <c r="M411" s="185">
        <f t="shared" si="15"/>
        <v>27813000</v>
      </c>
      <c r="N411" s="185">
        <f t="shared" si="15"/>
        <v>0</v>
      </c>
      <c r="O411" s="185">
        <f t="shared" si="15"/>
        <v>16187000</v>
      </c>
      <c r="P411" s="185">
        <f t="shared" si="15"/>
        <v>8000</v>
      </c>
      <c r="Q411" s="185">
        <f t="shared" si="15"/>
        <v>564000</v>
      </c>
      <c r="R411" s="185">
        <f t="shared" si="15"/>
        <v>0</v>
      </c>
      <c r="S411" s="185">
        <f t="shared" si="15"/>
        <v>7335000</v>
      </c>
      <c r="T411" s="185">
        <f t="shared" si="15"/>
        <v>0</v>
      </c>
      <c r="U411" s="185">
        <f t="shared" si="15"/>
        <v>400000</v>
      </c>
      <c r="V411" s="185">
        <f t="shared" si="15"/>
        <v>0</v>
      </c>
      <c r="W411" s="185">
        <f t="shared" si="15"/>
        <v>0</v>
      </c>
      <c r="X411" s="185">
        <f t="shared" si="15"/>
        <v>0</v>
      </c>
      <c r="Y411" s="185">
        <f t="shared" si="15"/>
        <v>76712925</v>
      </c>
      <c r="Z411" s="185">
        <f t="shared" si="15"/>
        <v>117795</v>
      </c>
      <c r="AA411" s="160"/>
      <c r="AB411" s="185">
        <f>SUM(AB65:AB410)</f>
        <v>116000</v>
      </c>
      <c r="AC411" s="185">
        <f>SUM(AC65:AC410)</f>
        <v>0</v>
      </c>
      <c r="AD411" s="185">
        <f>SUM(AD65:AD410)</f>
        <v>0</v>
      </c>
      <c r="AE411" s="160"/>
      <c r="AF411" s="185">
        <f>SUM(AF65:AF410)</f>
        <v>420503.49</v>
      </c>
      <c r="AG411" s="186">
        <f>SUM(AG65:AG410)</f>
        <v>74206.509999999995</v>
      </c>
      <c r="AH411" s="186">
        <f>SUM(AH65:AH410)</f>
        <v>494710</v>
      </c>
      <c r="AI411" s="186"/>
      <c r="AJ411" s="187"/>
      <c r="AK411" s="185">
        <f>SUM(AK65:AK410)</f>
        <v>2948244.01</v>
      </c>
      <c r="AL411" s="186"/>
      <c r="AM411" s="187"/>
      <c r="AN411" s="160"/>
      <c r="AO411" s="185">
        <f>SUM(AO65:AO410)</f>
        <v>356167.05</v>
      </c>
      <c r="AP411" s="186">
        <f>SUM(AP65:AP410)</f>
        <v>107984.95</v>
      </c>
      <c r="AQ411" s="186">
        <f>SUM(AQ65:AQ410)</f>
        <v>464152</v>
      </c>
      <c r="AR411" s="186"/>
      <c r="AS411" s="187"/>
      <c r="AT411" s="160"/>
      <c r="AU411" s="185">
        <f>SUM(AU65:AU410)</f>
        <v>109795</v>
      </c>
      <c r="AV411" s="186"/>
      <c r="AW411" s="186"/>
      <c r="AX411" s="186"/>
      <c r="AY411" s="187"/>
      <c r="AZ411" s="185">
        <f>SUM(AZ65:AZ410)</f>
        <v>8000</v>
      </c>
      <c r="BA411" s="186"/>
      <c r="BB411" s="186"/>
      <c r="BC411" s="186"/>
      <c r="BD411" s="187"/>
      <c r="BE411" s="185">
        <f>SUM(BE65:BE410)</f>
        <v>0</v>
      </c>
      <c r="BF411" s="186"/>
      <c r="BG411" s="186"/>
      <c r="BH411" s="186"/>
      <c r="BI411" s="187"/>
    </row>
    <row r="412" spans="1:61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367">
        <v>0</v>
      </c>
      <c r="J412" s="367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73">
        <f t="shared" ref="Y412:Y445" si="16">I412+K412+M412+O412+Q412+S412+U412+W412</f>
        <v>0</v>
      </c>
      <c r="Z412" s="173">
        <f t="shared" ref="Z412:Z445" si="17">J412+L412+N412+P412+R412+T412+V412+X412</f>
        <v>0</v>
      </c>
      <c r="AA412" s="140"/>
      <c r="AB412" s="220"/>
      <c r="AC412" s="220"/>
      <c r="AD412" s="220"/>
      <c r="AE412" s="140"/>
      <c r="AF412" s="172"/>
      <c r="AG412" s="137"/>
      <c r="AH412" s="146">
        <v>0</v>
      </c>
      <c r="AI412" s="137"/>
      <c r="AJ412" s="516"/>
      <c r="AK412" s="160"/>
      <c r="AL412" s="137"/>
      <c r="AM412" s="516"/>
      <c r="AO412" s="172"/>
      <c r="AP412" s="137"/>
      <c r="AQ412" s="137"/>
      <c r="AR412" s="512"/>
      <c r="AS412" s="513"/>
      <c r="AU412" s="495"/>
      <c r="AV412" s="76"/>
      <c r="AW412" s="466"/>
      <c r="AX412" s="76"/>
      <c r="AY412" s="496"/>
      <c r="AZ412" s="495"/>
      <c r="BA412" s="76"/>
      <c r="BB412" s="76"/>
      <c r="BC412" s="76"/>
      <c r="BD412" s="496"/>
      <c r="BE412" s="495"/>
      <c r="BF412" s="76"/>
      <c r="BG412" s="76"/>
      <c r="BH412" s="76"/>
      <c r="BI412" s="496"/>
    </row>
    <row r="413" spans="1:61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367">
        <v>0</v>
      </c>
      <c r="J413" s="367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73">
        <f t="shared" si="16"/>
        <v>0</v>
      </c>
      <c r="Z413" s="173">
        <f t="shared" si="17"/>
        <v>0</v>
      </c>
      <c r="AA413" s="140"/>
      <c r="AB413" s="220"/>
      <c r="AC413" s="220"/>
      <c r="AD413" s="220"/>
      <c r="AE413" s="140"/>
      <c r="AF413" s="172"/>
      <c r="AG413" s="137"/>
      <c r="AH413" s="146">
        <v>0</v>
      </c>
      <c r="AI413" s="137"/>
      <c r="AJ413" s="516"/>
      <c r="AK413" s="160"/>
      <c r="AL413" s="137"/>
      <c r="AM413" s="516"/>
      <c r="AO413" s="172"/>
      <c r="AP413" s="137"/>
      <c r="AQ413" s="137"/>
      <c r="AR413" s="512"/>
      <c r="AS413" s="513"/>
      <c r="AU413" s="495"/>
      <c r="AV413" s="76"/>
      <c r="AW413" s="466"/>
      <c r="AX413" s="76"/>
      <c r="AY413" s="496"/>
      <c r="AZ413" s="495"/>
      <c r="BA413" s="76"/>
      <c r="BB413" s="76"/>
      <c r="BC413" s="76"/>
      <c r="BD413" s="496"/>
      <c r="BE413" s="495"/>
      <c r="BF413" s="76"/>
      <c r="BG413" s="76"/>
      <c r="BH413" s="76"/>
      <c r="BI413" s="496"/>
    </row>
    <row r="414" spans="1:61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367">
        <v>0</v>
      </c>
      <c r="J414" s="367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73">
        <f t="shared" si="16"/>
        <v>0</v>
      </c>
      <c r="Z414" s="173">
        <f t="shared" si="17"/>
        <v>0</v>
      </c>
      <c r="AA414" s="140"/>
      <c r="AB414" s="220"/>
      <c r="AC414" s="220"/>
      <c r="AD414" s="220"/>
      <c r="AE414" s="140"/>
      <c r="AF414" s="172"/>
      <c r="AG414" s="137"/>
      <c r="AH414" s="146">
        <v>0</v>
      </c>
      <c r="AI414" s="137"/>
      <c r="AJ414" s="516"/>
      <c r="AK414" s="160"/>
      <c r="AL414" s="137"/>
      <c r="AM414" s="516"/>
      <c r="AO414" s="172"/>
      <c r="AP414" s="137"/>
      <c r="AQ414" s="137"/>
      <c r="AR414" s="512"/>
      <c r="AS414" s="513"/>
      <c r="AU414" s="495"/>
      <c r="AV414" s="76"/>
      <c r="AW414" s="466"/>
      <c r="AX414" s="76"/>
      <c r="AY414" s="496"/>
      <c r="AZ414" s="495"/>
      <c r="BA414" s="76"/>
      <c r="BB414" s="76"/>
      <c r="BC414" s="76"/>
      <c r="BD414" s="496"/>
      <c r="BE414" s="495"/>
      <c r="BF414" s="76"/>
      <c r="BG414" s="76"/>
      <c r="BH414" s="76"/>
      <c r="BI414" s="496"/>
    </row>
    <row r="415" spans="1:61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367">
        <v>0</v>
      </c>
      <c r="J415" s="367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73">
        <f t="shared" si="16"/>
        <v>0</v>
      </c>
      <c r="Z415" s="173">
        <f t="shared" si="17"/>
        <v>0</v>
      </c>
      <c r="AA415" s="140"/>
      <c r="AB415" s="220"/>
      <c r="AC415" s="220"/>
      <c r="AD415" s="220"/>
      <c r="AE415" s="140"/>
      <c r="AF415" s="172"/>
      <c r="AG415" s="137"/>
      <c r="AH415" s="146">
        <v>0</v>
      </c>
      <c r="AI415" s="137"/>
      <c r="AJ415" s="516"/>
      <c r="AK415" s="160"/>
      <c r="AL415" s="137"/>
      <c r="AM415" s="516"/>
      <c r="AO415" s="172"/>
      <c r="AP415" s="137"/>
      <c r="AQ415" s="137"/>
      <c r="AR415" s="512"/>
      <c r="AS415" s="513"/>
      <c r="AU415" s="495"/>
      <c r="AV415" s="76"/>
      <c r="AW415" s="466"/>
      <c r="AX415" s="76"/>
      <c r="AY415" s="496"/>
      <c r="AZ415" s="495"/>
      <c r="BA415" s="76"/>
      <c r="BB415" s="76"/>
      <c r="BC415" s="76"/>
      <c r="BD415" s="496"/>
      <c r="BE415" s="495"/>
      <c r="BF415" s="76"/>
      <c r="BG415" s="76"/>
      <c r="BH415" s="76"/>
      <c r="BI415" s="496"/>
    </row>
    <row r="416" spans="1:61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367">
        <v>0</v>
      </c>
      <c r="J416" s="367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73">
        <f t="shared" si="16"/>
        <v>0</v>
      </c>
      <c r="Z416" s="173">
        <f t="shared" si="17"/>
        <v>0</v>
      </c>
      <c r="AA416" s="140"/>
      <c r="AB416" s="220"/>
      <c r="AC416" s="220"/>
      <c r="AD416" s="220"/>
      <c r="AE416" s="140"/>
      <c r="AF416" s="172"/>
      <c r="AG416" s="137"/>
      <c r="AH416" s="146">
        <v>0</v>
      </c>
      <c r="AI416" s="137"/>
      <c r="AJ416" s="516"/>
      <c r="AK416" s="160"/>
      <c r="AL416" s="137"/>
      <c r="AM416" s="516"/>
      <c r="AO416" s="172"/>
      <c r="AP416" s="137"/>
      <c r="AQ416" s="137"/>
      <c r="AR416" s="512"/>
      <c r="AS416" s="513"/>
      <c r="AU416" s="495"/>
      <c r="AV416" s="76"/>
      <c r="AW416" s="466"/>
      <c r="AX416" s="76"/>
      <c r="AY416" s="496"/>
      <c r="AZ416" s="495"/>
      <c r="BA416" s="76"/>
      <c r="BB416" s="76"/>
      <c r="BC416" s="76"/>
      <c r="BD416" s="496"/>
      <c r="BE416" s="495"/>
      <c r="BF416" s="76"/>
      <c r="BG416" s="76"/>
      <c r="BH416" s="76"/>
      <c r="BI416" s="496"/>
    </row>
    <row r="417" spans="1:61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367">
        <v>0</v>
      </c>
      <c r="J417" s="367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73">
        <f t="shared" si="16"/>
        <v>0</v>
      </c>
      <c r="Z417" s="173">
        <f t="shared" si="17"/>
        <v>0</v>
      </c>
      <c r="AA417" s="140"/>
      <c r="AB417" s="220"/>
      <c r="AC417" s="220"/>
      <c r="AD417" s="220"/>
      <c r="AE417" s="140"/>
      <c r="AF417" s="172"/>
      <c r="AG417" s="137"/>
      <c r="AH417" s="146">
        <v>0</v>
      </c>
      <c r="AI417" s="137"/>
      <c r="AJ417" s="516"/>
      <c r="AK417" s="160"/>
      <c r="AL417" s="137"/>
      <c r="AM417" s="516"/>
      <c r="AO417" s="172"/>
      <c r="AP417" s="137"/>
      <c r="AQ417" s="137"/>
      <c r="AR417" s="512"/>
      <c r="AS417" s="513"/>
      <c r="AU417" s="495"/>
      <c r="AV417" s="76"/>
      <c r="AW417" s="466"/>
      <c r="AX417" s="76"/>
      <c r="AY417" s="496"/>
      <c r="AZ417" s="495"/>
      <c r="BA417" s="76"/>
      <c r="BB417" s="76"/>
      <c r="BC417" s="76"/>
      <c r="BD417" s="496"/>
      <c r="BE417" s="495"/>
      <c r="BF417" s="76"/>
      <c r="BG417" s="76"/>
      <c r="BH417" s="76"/>
      <c r="BI417" s="496"/>
    </row>
    <row r="418" spans="1:61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367">
        <v>0</v>
      </c>
      <c r="J418" s="367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73">
        <f t="shared" si="16"/>
        <v>0</v>
      </c>
      <c r="Z418" s="173">
        <f t="shared" si="17"/>
        <v>0</v>
      </c>
      <c r="AA418" s="140"/>
      <c r="AB418" s="220"/>
      <c r="AC418" s="220"/>
      <c r="AD418" s="220"/>
      <c r="AE418" s="140"/>
      <c r="AF418" s="172"/>
      <c r="AG418" s="137"/>
      <c r="AH418" s="146">
        <v>0</v>
      </c>
      <c r="AI418" s="137"/>
      <c r="AJ418" s="516"/>
      <c r="AK418" s="160"/>
      <c r="AL418" s="137"/>
      <c r="AM418" s="516"/>
      <c r="AO418" s="172"/>
      <c r="AP418" s="137"/>
      <c r="AQ418" s="137"/>
      <c r="AR418" s="512"/>
      <c r="AS418" s="513"/>
      <c r="AU418" s="495"/>
      <c r="AV418" s="76"/>
      <c r="AW418" s="466"/>
      <c r="AX418" s="76"/>
      <c r="AY418" s="496"/>
      <c r="AZ418" s="495"/>
      <c r="BA418" s="76"/>
      <c r="BB418" s="76"/>
      <c r="BC418" s="76"/>
      <c r="BD418" s="496"/>
      <c r="BE418" s="495"/>
      <c r="BF418" s="76"/>
      <c r="BG418" s="76"/>
      <c r="BH418" s="76"/>
      <c r="BI418" s="496"/>
    </row>
    <row r="419" spans="1:61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367">
        <v>0</v>
      </c>
      <c r="J419" s="367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73">
        <f t="shared" si="16"/>
        <v>0</v>
      </c>
      <c r="Z419" s="173">
        <f t="shared" si="17"/>
        <v>0</v>
      </c>
      <c r="AA419" s="140"/>
      <c r="AB419" s="220"/>
      <c r="AC419" s="220"/>
      <c r="AD419" s="220"/>
      <c r="AE419" s="140"/>
      <c r="AF419" s="172"/>
      <c r="AG419" s="137"/>
      <c r="AH419" s="146">
        <v>0</v>
      </c>
      <c r="AI419" s="137"/>
      <c r="AJ419" s="516"/>
      <c r="AK419" s="160"/>
      <c r="AL419" s="137"/>
      <c r="AM419" s="516"/>
      <c r="AO419" s="172"/>
      <c r="AP419" s="137"/>
      <c r="AQ419" s="137"/>
      <c r="AR419" s="512"/>
      <c r="AS419" s="513"/>
      <c r="AU419" s="495"/>
      <c r="AV419" s="76"/>
      <c r="AW419" s="466"/>
      <c r="AX419" s="76"/>
      <c r="AY419" s="496"/>
      <c r="AZ419" s="495"/>
      <c r="BA419" s="76"/>
      <c r="BB419" s="76"/>
      <c r="BC419" s="76"/>
      <c r="BD419" s="496"/>
      <c r="BE419" s="495"/>
      <c r="BF419" s="76"/>
      <c r="BG419" s="76"/>
      <c r="BH419" s="76"/>
      <c r="BI419" s="496"/>
    </row>
    <row r="420" spans="1:61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367">
        <v>0</v>
      </c>
      <c r="J420" s="367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73">
        <f t="shared" si="16"/>
        <v>0</v>
      </c>
      <c r="Z420" s="173">
        <f t="shared" si="17"/>
        <v>0</v>
      </c>
      <c r="AA420" s="140"/>
      <c r="AB420" s="220"/>
      <c r="AC420" s="220"/>
      <c r="AD420" s="220"/>
      <c r="AE420" s="140"/>
      <c r="AF420" s="172"/>
      <c r="AG420" s="137"/>
      <c r="AH420" s="146">
        <v>0</v>
      </c>
      <c r="AI420" s="137"/>
      <c r="AJ420" s="516"/>
      <c r="AK420" s="160"/>
      <c r="AL420" s="137"/>
      <c r="AM420" s="516"/>
      <c r="AO420" s="172"/>
      <c r="AP420" s="137"/>
      <c r="AQ420" s="137"/>
      <c r="AR420" s="512"/>
      <c r="AS420" s="513"/>
      <c r="AU420" s="495"/>
      <c r="AV420" s="76"/>
      <c r="AW420" s="466"/>
      <c r="AX420" s="76"/>
      <c r="AY420" s="496"/>
      <c r="AZ420" s="495"/>
      <c r="BA420" s="76"/>
      <c r="BB420" s="76"/>
      <c r="BC420" s="76"/>
      <c r="BD420" s="496"/>
      <c r="BE420" s="495"/>
      <c r="BF420" s="76"/>
      <c r="BG420" s="76"/>
      <c r="BH420" s="76"/>
      <c r="BI420" s="496"/>
    </row>
    <row r="421" spans="1:61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367">
        <v>0</v>
      </c>
      <c r="J421" s="367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73">
        <f t="shared" si="16"/>
        <v>0</v>
      </c>
      <c r="Z421" s="173">
        <f t="shared" si="17"/>
        <v>0</v>
      </c>
      <c r="AA421" s="140"/>
      <c r="AB421" s="220"/>
      <c r="AC421" s="220"/>
      <c r="AD421" s="220"/>
      <c r="AE421" s="140"/>
      <c r="AF421" s="172"/>
      <c r="AG421" s="137"/>
      <c r="AH421" s="146">
        <v>0</v>
      </c>
      <c r="AI421" s="137"/>
      <c r="AJ421" s="516"/>
      <c r="AK421" s="160"/>
      <c r="AL421" s="137"/>
      <c r="AM421" s="516"/>
      <c r="AO421" s="172"/>
      <c r="AP421" s="137"/>
      <c r="AQ421" s="137"/>
      <c r="AR421" s="512"/>
      <c r="AS421" s="513"/>
      <c r="AU421" s="495"/>
      <c r="AV421" s="76"/>
      <c r="AW421" s="466"/>
      <c r="AX421" s="76"/>
      <c r="AY421" s="496"/>
      <c r="AZ421" s="495"/>
      <c r="BA421" s="76"/>
      <c r="BB421" s="76"/>
      <c r="BC421" s="76"/>
      <c r="BD421" s="496"/>
      <c r="BE421" s="495"/>
      <c r="BF421" s="76"/>
      <c r="BG421" s="76"/>
      <c r="BH421" s="76"/>
      <c r="BI421" s="496"/>
    </row>
    <row r="422" spans="1:61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367">
        <v>0</v>
      </c>
      <c r="J422" s="367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73">
        <f t="shared" si="16"/>
        <v>0</v>
      </c>
      <c r="Z422" s="173">
        <f t="shared" si="17"/>
        <v>0</v>
      </c>
      <c r="AA422" s="140"/>
      <c r="AB422" s="220"/>
      <c r="AC422" s="220"/>
      <c r="AD422" s="220"/>
      <c r="AE422" s="140"/>
      <c r="AF422" s="172"/>
      <c r="AG422" s="137"/>
      <c r="AH422" s="146">
        <v>0</v>
      </c>
      <c r="AI422" s="137"/>
      <c r="AJ422" s="516"/>
      <c r="AK422" s="160"/>
      <c r="AL422" s="137"/>
      <c r="AM422" s="516"/>
      <c r="AO422" s="172"/>
      <c r="AP422" s="137"/>
      <c r="AQ422" s="137"/>
      <c r="AR422" s="512"/>
      <c r="AS422" s="513"/>
      <c r="AU422" s="495"/>
      <c r="AV422" s="76"/>
      <c r="AW422" s="466"/>
      <c r="AX422" s="76"/>
      <c r="AY422" s="496"/>
      <c r="AZ422" s="495"/>
      <c r="BA422" s="76"/>
      <c r="BB422" s="76"/>
      <c r="BC422" s="76"/>
      <c r="BD422" s="496"/>
      <c r="BE422" s="495"/>
      <c r="BF422" s="76"/>
      <c r="BG422" s="76"/>
      <c r="BH422" s="76"/>
      <c r="BI422" s="496"/>
    </row>
    <row r="423" spans="1:61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367">
        <v>0</v>
      </c>
      <c r="J423" s="367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73">
        <f t="shared" si="16"/>
        <v>0</v>
      </c>
      <c r="Z423" s="173">
        <f t="shared" si="17"/>
        <v>0</v>
      </c>
      <c r="AA423" s="140"/>
      <c r="AB423" s="220"/>
      <c r="AC423" s="220"/>
      <c r="AD423" s="220"/>
      <c r="AE423" s="140"/>
      <c r="AF423" s="172"/>
      <c r="AG423" s="137"/>
      <c r="AH423" s="146">
        <v>0</v>
      </c>
      <c r="AI423" s="137"/>
      <c r="AJ423" s="516"/>
      <c r="AK423" s="160"/>
      <c r="AL423" s="137"/>
      <c r="AM423" s="516"/>
      <c r="AO423" s="172"/>
      <c r="AP423" s="137"/>
      <c r="AQ423" s="137"/>
      <c r="AR423" s="512"/>
      <c r="AS423" s="513"/>
      <c r="AU423" s="495"/>
      <c r="AV423" s="76"/>
      <c r="AW423" s="466"/>
      <c r="AX423" s="76"/>
      <c r="AY423" s="496"/>
      <c r="AZ423" s="495"/>
      <c r="BA423" s="76"/>
      <c r="BB423" s="76"/>
      <c r="BC423" s="76"/>
      <c r="BD423" s="496"/>
      <c r="BE423" s="495"/>
      <c r="BF423" s="76"/>
      <c r="BG423" s="76"/>
      <c r="BH423" s="76"/>
      <c r="BI423" s="496"/>
    </row>
    <row r="424" spans="1:61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367">
        <v>0</v>
      </c>
      <c r="J424" s="367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73">
        <f t="shared" si="16"/>
        <v>0</v>
      </c>
      <c r="Z424" s="173">
        <f t="shared" si="17"/>
        <v>0</v>
      </c>
      <c r="AA424" s="140"/>
      <c r="AB424" s="220"/>
      <c r="AC424" s="220"/>
      <c r="AD424" s="220"/>
      <c r="AE424" s="140"/>
      <c r="AF424" s="172"/>
      <c r="AG424" s="137"/>
      <c r="AH424" s="146">
        <v>0</v>
      </c>
      <c r="AI424" s="137"/>
      <c r="AJ424" s="516"/>
      <c r="AK424" s="160"/>
      <c r="AL424" s="137"/>
      <c r="AM424" s="516"/>
      <c r="AO424" s="172"/>
      <c r="AP424" s="137"/>
      <c r="AQ424" s="137"/>
      <c r="AR424" s="512"/>
      <c r="AS424" s="513"/>
      <c r="AU424" s="495"/>
      <c r="AV424" s="76"/>
      <c r="AW424" s="466"/>
      <c r="AX424" s="76"/>
      <c r="AY424" s="496"/>
      <c r="AZ424" s="495"/>
      <c r="BA424" s="76"/>
      <c r="BB424" s="76"/>
      <c r="BC424" s="76"/>
      <c r="BD424" s="496"/>
      <c r="BE424" s="495"/>
      <c r="BF424" s="76"/>
      <c r="BG424" s="76"/>
      <c r="BH424" s="76"/>
      <c r="BI424" s="496"/>
    </row>
    <row r="425" spans="1:61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367">
        <v>0</v>
      </c>
      <c r="J425" s="367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73">
        <f t="shared" si="16"/>
        <v>0</v>
      </c>
      <c r="Z425" s="173">
        <f t="shared" si="17"/>
        <v>0</v>
      </c>
      <c r="AA425" s="140"/>
      <c r="AB425" s="220"/>
      <c r="AC425" s="220"/>
      <c r="AD425" s="220"/>
      <c r="AE425" s="140"/>
      <c r="AF425" s="172"/>
      <c r="AG425" s="137"/>
      <c r="AH425" s="146">
        <v>0</v>
      </c>
      <c r="AI425" s="137"/>
      <c r="AJ425" s="516"/>
      <c r="AK425" s="160"/>
      <c r="AL425" s="137"/>
      <c r="AM425" s="516"/>
      <c r="AO425" s="172"/>
      <c r="AP425" s="137"/>
      <c r="AQ425" s="137"/>
      <c r="AR425" s="512"/>
      <c r="AS425" s="513"/>
      <c r="AU425" s="495"/>
      <c r="AV425" s="76"/>
      <c r="AW425" s="466"/>
      <c r="AX425" s="76"/>
      <c r="AY425" s="496"/>
      <c r="AZ425" s="495"/>
      <c r="BA425" s="76"/>
      <c r="BB425" s="76"/>
      <c r="BC425" s="76"/>
      <c r="BD425" s="496"/>
      <c r="BE425" s="495"/>
      <c r="BF425" s="76"/>
      <c r="BG425" s="76"/>
      <c r="BH425" s="76"/>
      <c r="BI425" s="496"/>
    </row>
    <row r="426" spans="1:61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367">
        <v>0</v>
      </c>
      <c r="J426" s="367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73">
        <f t="shared" si="16"/>
        <v>0</v>
      </c>
      <c r="Z426" s="173">
        <f t="shared" si="17"/>
        <v>0</v>
      </c>
      <c r="AA426" s="140"/>
      <c r="AB426" s="220"/>
      <c r="AC426" s="220"/>
      <c r="AD426" s="220"/>
      <c r="AE426" s="140"/>
      <c r="AF426" s="172"/>
      <c r="AG426" s="137"/>
      <c r="AH426" s="146">
        <v>0</v>
      </c>
      <c r="AI426" s="137"/>
      <c r="AJ426" s="516"/>
      <c r="AK426" s="160"/>
      <c r="AL426" s="137"/>
      <c r="AM426" s="516"/>
      <c r="AO426" s="172"/>
      <c r="AP426" s="137"/>
      <c r="AQ426" s="137"/>
      <c r="AR426" s="512"/>
      <c r="AS426" s="513"/>
      <c r="AU426" s="495"/>
      <c r="AV426" s="76"/>
      <c r="AW426" s="466"/>
      <c r="AX426" s="76"/>
      <c r="AY426" s="496"/>
      <c r="AZ426" s="495"/>
      <c r="BA426" s="76"/>
      <c r="BB426" s="76"/>
      <c r="BC426" s="76"/>
      <c r="BD426" s="496"/>
      <c r="BE426" s="495"/>
      <c r="BF426" s="76"/>
      <c r="BG426" s="76"/>
      <c r="BH426" s="76"/>
      <c r="BI426" s="496"/>
    </row>
    <row r="427" spans="1:61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367">
        <v>0</v>
      </c>
      <c r="J427" s="367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73">
        <f t="shared" si="16"/>
        <v>0</v>
      </c>
      <c r="Z427" s="173">
        <f t="shared" si="17"/>
        <v>0</v>
      </c>
      <c r="AA427" s="140"/>
      <c r="AB427" s="220"/>
      <c r="AC427" s="220"/>
      <c r="AD427" s="220"/>
      <c r="AE427" s="140"/>
      <c r="AF427" s="172"/>
      <c r="AG427" s="137"/>
      <c r="AH427" s="146">
        <v>0</v>
      </c>
      <c r="AI427" s="137"/>
      <c r="AJ427" s="516"/>
      <c r="AK427" s="160"/>
      <c r="AL427" s="137"/>
      <c r="AM427" s="516"/>
      <c r="AO427" s="172"/>
      <c r="AP427" s="137"/>
      <c r="AQ427" s="137"/>
      <c r="AR427" s="512"/>
      <c r="AS427" s="513"/>
      <c r="AU427" s="495"/>
      <c r="AV427" s="76"/>
      <c r="AW427" s="466"/>
      <c r="AX427" s="76"/>
      <c r="AY427" s="496"/>
      <c r="AZ427" s="495"/>
      <c r="BA427" s="76"/>
      <c r="BB427" s="76"/>
      <c r="BC427" s="76"/>
      <c r="BD427" s="496"/>
      <c r="BE427" s="495"/>
      <c r="BF427" s="76"/>
      <c r="BG427" s="76"/>
      <c r="BH427" s="76"/>
      <c r="BI427" s="496"/>
    </row>
    <row r="428" spans="1:61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367">
        <v>0</v>
      </c>
      <c r="J428" s="367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73">
        <f t="shared" si="16"/>
        <v>0</v>
      </c>
      <c r="Z428" s="173">
        <f t="shared" si="17"/>
        <v>0</v>
      </c>
      <c r="AA428" s="140"/>
      <c r="AB428" s="220"/>
      <c r="AC428" s="220"/>
      <c r="AD428" s="220"/>
      <c r="AE428" s="140"/>
      <c r="AF428" s="172"/>
      <c r="AG428" s="137"/>
      <c r="AH428" s="146">
        <v>0</v>
      </c>
      <c r="AI428" s="137"/>
      <c r="AJ428" s="516"/>
      <c r="AK428" s="160"/>
      <c r="AL428" s="137"/>
      <c r="AM428" s="516"/>
      <c r="AO428" s="172"/>
      <c r="AP428" s="137"/>
      <c r="AQ428" s="137"/>
      <c r="AR428" s="512"/>
      <c r="AS428" s="513"/>
      <c r="AU428" s="495"/>
      <c r="AV428" s="76"/>
      <c r="AW428" s="466"/>
      <c r="AX428" s="76"/>
      <c r="AY428" s="496"/>
      <c r="AZ428" s="495"/>
      <c r="BA428" s="76"/>
      <c r="BB428" s="76"/>
      <c r="BC428" s="76"/>
      <c r="BD428" s="496"/>
      <c r="BE428" s="495"/>
      <c r="BF428" s="76"/>
      <c r="BG428" s="76"/>
      <c r="BH428" s="76"/>
      <c r="BI428" s="496"/>
    </row>
    <row r="429" spans="1:61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367">
        <v>0</v>
      </c>
      <c r="J429" s="367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73">
        <f t="shared" si="16"/>
        <v>0</v>
      </c>
      <c r="Z429" s="173">
        <f t="shared" si="17"/>
        <v>0</v>
      </c>
      <c r="AA429" s="140"/>
      <c r="AB429" s="220"/>
      <c r="AC429" s="220"/>
      <c r="AD429" s="220"/>
      <c r="AE429" s="140"/>
      <c r="AF429" s="172"/>
      <c r="AG429" s="137"/>
      <c r="AH429" s="146">
        <v>0</v>
      </c>
      <c r="AI429" s="137"/>
      <c r="AJ429" s="516"/>
      <c r="AK429" s="160"/>
      <c r="AL429" s="137"/>
      <c r="AM429" s="516"/>
      <c r="AO429" s="172"/>
      <c r="AP429" s="137"/>
      <c r="AQ429" s="137"/>
      <c r="AR429" s="512"/>
      <c r="AS429" s="513"/>
      <c r="AU429" s="495"/>
      <c r="AV429" s="76"/>
      <c r="AW429" s="466"/>
      <c r="AX429" s="76"/>
      <c r="AY429" s="496"/>
      <c r="AZ429" s="495"/>
      <c r="BA429" s="76"/>
      <c r="BB429" s="76"/>
      <c r="BC429" s="76"/>
      <c r="BD429" s="496"/>
      <c r="BE429" s="495"/>
      <c r="BF429" s="76"/>
      <c r="BG429" s="76"/>
      <c r="BH429" s="76"/>
      <c r="BI429" s="496"/>
    </row>
    <row r="430" spans="1:61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367">
        <v>0</v>
      </c>
      <c r="J430" s="367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73">
        <f t="shared" si="16"/>
        <v>0</v>
      </c>
      <c r="Z430" s="173">
        <f t="shared" si="17"/>
        <v>0</v>
      </c>
      <c r="AA430" s="140"/>
      <c r="AB430" s="220"/>
      <c r="AC430" s="220"/>
      <c r="AD430" s="220"/>
      <c r="AE430" s="140"/>
      <c r="AF430" s="172"/>
      <c r="AG430" s="137"/>
      <c r="AH430" s="146">
        <v>0</v>
      </c>
      <c r="AI430" s="137"/>
      <c r="AJ430" s="516"/>
      <c r="AK430" s="160"/>
      <c r="AL430" s="137"/>
      <c r="AM430" s="516"/>
      <c r="AO430" s="172"/>
      <c r="AP430" s="137"/>
      <c r="AQ430" s="137"/>
      <c r="AR430" s="512"/>
      <c r="AS430" s="513"/>
      <c r="AU430" s="495"/>
      <c r="AV430" s="76"/>
      <c r="AW430" s="466"/>
      <c r="AX430" s="76"/>
      <c r="AY430" s="496"/>
      <c r="AZ430" s="495"/>
      <c r="BA430" s="76"/>
      <c r="BB430" s="76"/>
      <c r="BC430" s="76"/>
      <c r="BD430" s="496"/>
      <c r="BE430" s="495"/>
      <c r="BF430" s="76"/>
      <c r="BG430" s="76"/>
      <c r="BH430" s="76"/>
      <c r="BI430" s="496"/>
    </row>
    <row r="431" spans="1:61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367">
        <v>0</v>
      </c>
      <c r="J431" s="367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73">
        <f t="shared" si="16"/>
        <v>0</v>
      </c>
      <c r="Z431" s="173">
        <f t="shared" si="17"/>
        <v>0</v>
      </c>
      <c r="AA431" s="140"/>
      <c r="AB431" s="220"/>
      <c r="AC431" s="220"/>
      <c r="AD431" s="220"/>
      <c r="AE431" s="140"/>
      <c r="AF431" s="172"/>
      <c r="AG431" s="137"/>
      <c r="AH431" s="146">
        <v>0</v>
      </c>
      <c r="AI431" s="137"/>
      <c r="AJ431" s="516"/>
      <c r="AK431" s="160"/>
      <c r="AL431" s="137"/>
      <c r="AM431" s="516"/>
      <c r="AO431" s="172"/>
      <c r="AP431" s="137"/>
      <c r="AQ431" s="137"/>
      <c r="AR431" s="512"/>
      <c r="AS431" s="513"/>
      <c r="AU431" s="495"/>
      <c r="AV431" s="76"/>
      <c r="AW431" s="466"/>
      <c r="AX431" s="76"/>
      <c r="AY431" s="496"/>
      <c r="AZ431" s="495"/>
      <c r="BA431" s="76"/>
      <c r="BB431" s="76"/>
      <c r="BC431" s="76"/>
      <c r="BD431" s="496"/>
      <c r="BE431" s="495"/>
      <c r="BF431" s="76"/>
      <c r="BG431" s="76"/>
      <c r="BH431" s="76"/>
      <c r="BI431" s="496"/>
    </row>
    <row r="432" spans="1:61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367">
        <v>0</v>
      </c>
      <c r="J432" s="367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73">
        <f t="shared" si="16"/>
        <v>0</v>
      </c>
      <c r="Z432" s="173">
        <f t="shared" si="17"/>
        <v>0</v>
      </c>
      <c r="AA432" s="140"/>
      <c r="AB432" s="220"/>
      <c r="AC432" s="220"/>
      <c r="AD432" s="220"/>
      <c r="AE432" s="140"/>
      <c r="AF432" s="172"/>
      <c r="AG432" s="137"/>
      <c r="AH432" s="146">
        <v>0</v>
      </c>
      <c r="AI432" s="137"/>
      <c r="AJ432" s="516"/>
      <c r="AK432" s="160"/>
      <c r="AL432" s="137"/>
      <c r="AM432" s="516"/>
      <c r="AO432" s="172"/>
      <c r="AP432" s="137"/>
      <c r="AQ432" s="137"/>
      <c r="AR432" s="512"/>
      <c r="AS432" s="513"/>
      <c r="AU432" s="495"/>
      <c r="AV432" s="76"/>
      <c r="AW432" s="466"/>
      <c r="AX432" s="76"/>
      <c r="AY432" s="496"/>
      <c r="AZ432" s="495"/>
      <c r="BA432" s="76"/>
      <c r="BB432" s="76"/>
      <c r="BC432" s="76"/>
      <c r="BD432" s="496"/>
      <c r="BE432" s="495"/>
      <c r="BF432" s="76"/>
      <c r="BG432" s="76"/>
      <c r="BH432" s="76"/>
      <c r="BI432" s="496"/>
    </row>
    <row r="433" spans="1:61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367">
        <v>0</v>
      </c>
      <c r="J433" s="367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73">
        <f t="shared" si="16"/>
        <v>0</v>
      </c>
      <c r="Z433" s="173">
        <f t="shared" si="17"/>
        <v>0</v>
      </c>
      <c r="AA433" s="140"/>
      <c r="AB433" s="220"/>
      <c r="AC433" s="220"/>
      <c r="AD433" s="220"/>
      <c r="AE433" s="140"/>
      <c r="AF433" s="172"/>
      <c r="AG433" s="137"/>
      <c r="AH433" s="146">
        <v>0</v>
      </c>
      <c r="AI433" s="137"/>
      <c r="AJ433" s="516"/>
      <c r="AK433" s="160"/>
      <c r="AL433" s="137"/>
      <c r="AM433" s="516"/>
      <c r="AO433" s="172"/>
      <c r="AP433" s="137"/>
      <c r="AQ433" s="137"/>
      <c r="AR433" s="512"/>
      <c r="AS433" s="513"/>
      <c r="AU433" s="495"/>
      <c r="AV433" s="76"/>
      <c r="AW433" s="466"/>
      <c r="AX433" s="76"/>
      <c r="AY433" s="496"/>
      <c r="AZ433" s="495"/>
      <c r="BA433" s="76"/>
      <c r="BB433" s="76"/>
      <c r="BC433" s="76"/>
      <c r="BD433" s="496"/>
      <c r="BE433" s="495"/>
      <c r="BF433" s="76"/>
      <c r="BG433" s="76"/>
      <c r="BH433" s="76"/>
      <c r="BI433" s="496"/>
    </row>
    <row r="434" spans="1:61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367">
        <v>0</v>
      </c>
      <c r="J434" s="367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73">
        <f t="shared" si="16"/>
        <v>0</v>
      </c>
      <c r="Z434" s="173">
        <f t="shared" si="17"/>
        <v>0</v>
      </c>
      <c r="AA434" s="140"/>
      <c r="AB434" s="220"/>
      <c r="AC434" s="220"/>
      <c r="AD434" s="220"/>
      <c r="AE434" s="140"/>
      <c r="AF434" s="172"/>
      <c r="AG434" s="137"/>
      <c r="AH434" s="146">
        <v>0</v>
      </c>
      <c r="AI434" s="137"/>
      <c r="AJ434" s="516"/>
      <c r="AK434" s="160"/>
      <c r="AL434" s="137"/>
      <c r="AM434" s="516"/>
      <c r="AO434" s="172"/>
      <c r="AP434" s="137"/>
      <c r="AQ434" s="137"/>
      <c r="AR434" s="512"/>
      <c r="AS434" s="513"/>
      <c r="AU434" s="495"/>
      <c r="AV434" s="76"/>
      <c r="AW434" s="466"/>
      <c r="AX434" s="76"/>
      <c r="AY434" s="496"/>
      <c r="AZ434" s="495"/>
      <c r="BA434" s="76"/>
      <c r="BB434" s="76"/>
      <c r="BC434" s="76"/>
      <c r="BD434" s="496"/>
      <c r="BE434" s="495"/>
      <c r="BF434" s="76"/>
      <c r="BG434" s="76"/>
      <c r="BH434" s="76"/>
      <c r="BI434" s="496"/>
    </row>
    <row r="435" spans="1:61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367">
        <v>0</v>
      </c>
      <c r="J435" s="367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73">
        <f t="shared" si="16"/>
        <v>0</v>
      </c>
      <c r="Z435" s="173">
        <f t="shared" si="17"/>
        <v>0</v>
      </c>
      <c r="AA435" s="140"/>
      <c r="AB435" s="220"/>
      <c r="AC435" s="220"/>
      <c r="AD435" s="220"/>
      <c r="AE435" s="140"/>
      <c r="AF435" s="172"/>
      <c r="AG435" s="137"/>
      <c r="AH435" s="146">
        <v>0</v>
      </c>
      <c r="AI435" s="137"/>
      <c r="AJ435" s="516"/>
      <c r="AK435" s="160"/>
      <c r="AL435" s="137"/>
      <c r="AM435" s="516"/>
      <c r="AO435" s="172"/>
      <c r="AP435" s="137"/>
      <c r="AQ435" s="137"/>
      <c r="AR435" s="512"/>
      <c r="AS435" s="513"/>
      <c r="AU435" s="495"/>
      <c r="AV435" s="76"/>
      <c r="AW435" s="466"/>
      <c r="AX435" s="76"/>
      <c r="AY435" s="496"/>
      <c r="AZ435" s="495"/>
      <c r="BA435" s="76"/>
      <c r="BB435" s="76"/>
      <c r="BC435" s="76"/>
      <c r="BD435" s="496"/>
      <c r="BE435" s="495"/>
      <c r="BF435" s="76"/>
      <c r="BG435" s="76"/>
      <c r="BH435" s="76"/>
      <c r="BI435" s="496"/>
    </row>
    <row r="436" spans="1:61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367">
        <v>0</v>
      </c>
      <c r="J436" s="367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73">
        <f t="shared" si="16"/>
        <v>0</v>
      </c>
      <c r="Z436" s="173">
        <f t="shared" si="17"/>
        <v>0</v>
      </c>
      <c r="AA436" s="140"/>
      <c r="AB436" s="220"/>
      <c r="AC436" s="220"/>
      <c r="AD436" s="220"/>
      <c r="AE436" s="140"/>
      <c r="AF436" s="172"/>
      <c r="AG436" s="137"/>
      <c r="AH436" s="146">
        <v>0</v>
      </c>
      <c r="AI436" s="137"/>
      <c r="AJ436" s="516"/>
      <c r="AK436" s="160"/>
      <c r="AL436" s="137"/>
      <c r="AM436" s="516"/>
      <c r="AO436" s="172"/>
      <c r="AP436" s="137"/>
      <c r="AQ436" s="137"/>
      <c r="AR436" s="512"/>
      <c r="AS436" s="513"/>
      <c r="AU436" s="495"/>
      <c r="AV436" s="76"/>
      <c r="AW436" s="466"/>
      <c r="AX436" s="76"/>
      <c r="AY436" s="496"/>
      <c r="AZ436" s="495"/>
      <c r="BA436" s="76"/>
      <c r="BB436" s="76"/>
      <c r="BC436" s="76"/>
      <c r="BD436" s="496"/>
      <c r="BE436" s="495"/>
      <c r="BF436" s="76"/>
      <c r="BG436" s="76"/>
      <c r="BH436" s="76"/>
      <c r="BI436" s="496"/>
    </row>
    <row r="437" spans="1:61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367">
        <v>0</v>
      </c>
      <c r="J437" s="367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73">
        <f t="shared" si="16"/>
        <v>0</v>
      </c>
      <c r="Z437" s="173">
        <f t="shared" si="17"/>
        <v>0</v>
      </c>
      <c r="AA437" s="140"/>
      <c r="AB437" s="220"/>
      <c r="AC437" s="220"/>
      <c r="AD437" s="220"/>
      <c r="AE437" s="140"/>
      <c r="AF437" s="172"/>
      <c r="AG437" s="137"/>
      <c r="AH437" s="146">
        <v>0</v>
      </c>
      <c r="AI437" s="137"/>
      <c r="AJ437" s="516"/>
      <c r="AK437" s="160"/>
      <c r="AL437" s="137"/>
      <c r="AM437" s="516"/>
      <c r="AO437" s="172"/>
      <c r="AP437" s="137"/>
      <c r="AQ437" s="137"/>
      <c r="AR437" s="512"/>
      <c r="AS437" s="513"/>
      <c r="AU437" s="495"/>
      <c r="AV437" s="76"/>
      <c r="AW437" s="466"/>
      <c r="AX437" s="76"/>
      <c r="AY437" s="496"/>
      <c r="AZ437" s="495"/>
      <c r="BA437" s="76"/>
      <c r="BB437" s="76"/>
      <c r="BC437" s="76"/>
      <c r="BD437" s="496"/>
      <c r="BE437" s="495"/>
      <c r="BF437" s="76"/>
      <c r="BG437" s="76"/>
      <c r="BH437" s="76"/>
      <c r="BI437" s="496"/>
    </row>
    <row r="438" spans="1:61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367">
        <v>0</v>
      </c>
      <c r="J438" s="367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73">
        <f t="shared" si="16"/>
        <v>0</v>
      </c>
      <c r="Z438" s="173">
        <f t="shared" si="17"/>
        <v>0</v>
      </c>
      <c r="AA438" s="140"/>
      <c r="AB438" s="220"/>
      <c r="AC438" s="220"/>
      <c r="AD438" s="220"/>
      <c r="AE438" s="140"/>
      <c r="AF438" s="172"/>
      <c r="AG438" s="137"/>
      <c r="AH438" s="146">
        <v>0</v>
      </c>
      <c r="AI438" s="137"/>
      <c r="AJ438" s="516"/>
      <c r="AK438" s="160"/>
      <c r="AL438" s="137"/>
      <c r="AM438" s="516"/>
      <c r="AO438" s="172"/>
      <c r="AP438" s="137"/>
      <c r="AQ438" s="137"/>
      <c r="AR438" s="512"/>
      <c r="AS438" s="513"/>
      <c r="AU438" s="495"/>
      <c r="AV438" s="76"/>
      <c r="AW438" s="466"/>
      <c r="AX438" s="76"/>
      <c r="AY438" s="496"/>
      <c r="AZ438" s="495"/>
      <c r="BA438" s="76"/>
      <c r="BB438" s="76"/>
      <c r="BC438" s="76"/>
      <c r="BD438" s="496"/>
      <c r="BE438" s="495"/>
      <c r="BF438" s="76"/>
      <c r="BG438" s="76"/>
      <c r="BH438" s="76"/>
      <c r="BI438" s="496"/>
    </row>
    <row r="439" spans="1:61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367">
        <v>0</v>
      </c>
      <c r="J439" s="367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73">
        <f t="shared" si="16"/>
        <v>0</v>
      </c>
      <c r="Z439" s="173">
        <f t="shared" si="17"/>
        <v>0</v>
      </c>
      <c r="AA439" s="140"/>
      <c r="AB439" s="220"/>
      <c r="AC439" s="220"/>
      <c r="AD439" s="220"/>
      <c r="AE439" s="140"/>
      <c r="AF439" s="172"/>
      <c r="AG439" s="137"/>
      <c r="AH439" s="146">
        <v>0</v>
      </c>
      <c r="AI439" s="137"/>
      <c r="AJ439" s="516"/>
      <c r="AK439" s="160"/>
      <c r="AL439" s="137"/>
      <c r="AM439" s="516"/>
      <c r="AO439" s="172"/>
      <c r="AP439" s="137"/>
      <c r="AQ439" s="137"/>
      <c r="AR439" s="512"/>
      <c r="AS439" s="513"/>
      <c r="AU439" s="495"/>
      <c r="AV439" s="76"/>
      <c r="AW439" s="466"/>
      <c r="AX439" s="76"/>
      <c r="AY439" s="496"/>
      <c r="AZ439" s="495"/>
      <c r="BA439" s="76"/>
      <c r="BB439" s="76"/>
      <c r="BC439" s="76"/>
      <c r="BD439" s="496"/>
      <c r="BE439" s="495"/>
      <c r="BF439" s="76"/>
      <c r="BG439" s="76"/>
      <c r="BH439" s="76"/>
      <c r="BI439" s="496"/>
    </row>
    <row r="440" spans="1:61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367">
        <v>0</v>
      </c>
      <c r="J440" s="367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73">
        <f t="shared" si="16"/>
        <v>0</v>
      </c>
      <c r="Z440" s="173">
        <f t="shared" si="17"/>
        <v>0</v>
      </c>
      <c r="AA440" s="140"/>
      <c r="AB440" s="220"/>
      <c r="AC440" s="220"/>
      <c r="AD440" s="220"/>
      <c r="AE440" s="140"/>
      <c r="AF440" s="172"/>
      <c r="AG440" s="137"/>
      <c r="AH440" s="146">
        <v>0</v>
      </c>
      <c r="AI440" s="137"/>
      <c r="AJ440" s="516"/>
      <c r="AK440" s="160"/>
      <c r="AL440" s="137"/>
      <c r="AM440" s="516"/>
      <c r="AO440" s="172"/>
      <c r="AP440" s="137"/>
      <c r="AQ440" s="137"/>
      <c r="AR440" s="512"/>
      <c r="AS440" s="513"/>
      <c r="AU440" s="495"/>
      <c r="AV440" s="76"/>
      <c r="AW440" s="466"/>
      <c r="AX440" s="76"/>
      <c r="AY440" s="496"/>
      <c r="AZ440" s="495"/>
      <c r="BA440" s="76"/>
      <c r="BB440" s="76"/>
      <c r="BC440" s="76"/>
      <c r="BD440" s="496"/>
      <c r="BE440" s="495"/>
      <c r="BF440" s="76"/>
      <c r="BG440" s="76"/>
      <c r="BH440" s="76"/>
      <c r="BI440" s="496"/>
    </row>
    <row r="441" spans="1:61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367">
        <v>0</v>
      </c>
      <c r="J441" s="367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73">
        <f t="shared" si="16"/>
        <v>0</v>
      </c>
      <c r="Z441" s="173">
        <f t="shared" si="17"/>
        <v>0</v>
      </c>
      <c r="AA441" s="140"/>
      <c r="AB441" s="220"/>
      <c r="AC441" s="220"/>
      <c r="AD441" s="220"/>
      <c r="AE441" s="140"/>
      <c r="AF441" s="172"/>
      <c r="AG441" s="137"/>
      <c r="AH441" s="146">
        <v>0</v>
      </c>
      <c r="AI441" s="137"/>
      <c r="AJ441" s="516"/>
      <c r="AK441" s="160"/>
      <c r="AL441" s="137"/>
      <c r="AM441" s="516"/>
      <c r="AO441" s="172"/>
      <c r="AP441" s="137"/>
      <c r="AQ441" s="137"/>
      <c r="AR441" s="512"/>
      <c r="AS441" s="513"/>
      <c r="AU441" s="495"/>
      <c r="AV441" s="76"/>
      <c r="AW441" s="466"/>
      <c r="AX441" s="76"/>
      <c r="AY441" s="496"/>
      <c r="AZ441" s="495"/>
      <c r="BA441" s="76"/>
      <c r="BB441" s="76"/>
      <c r="BC441" s="76"/>
      <c r="BD441" s="496"/>
      <c r="BE441" s="495"/>
      <c r="BF441" s="76"/>
      <c r="BG441" s="76"/>
      <c r="BH441" s="76"/>
      <c r="BI441" s="496"/>
    </row>
    <row r="442" spans="1:61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367">
        <v>0</v>
      </c>
      <c r="J442" s="367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73">
        <f t="shared" si="16"/>
        <v>0</v>
      </c>
      <c r="Z442" s="173">
        <f t="shared" si="17"/>
        <v>0</v>
      </c>
      <c r="AA442" s="140"/>
      <c r="AB442" s="220"/>
      <c r="AC442" s="220"/>
      <c r="AD442" s="220"/>
      <c r="AE442" s="140"/>
      <c r="AF442" s="172"/>
      <c r="AG442" s="137"/>
      <c r="AH442" s="146">
        <v>0</v>
      </c>
      <c r="AI442" s="137"/>
      <c r="AJ442" s="516"/>
      <c r="AK442" s="160"/>
      <c r="AL442" s="137"/>
      <c r="AM442" s="516"/>
      <c r="AO442" s="172"/>
      <c r="AP442" s="137"/>
      <c r="AQ442" s="137"/>
      <c r="AR442" s="512"/>
      <c r="AS442" s="513"/>
      <c r="AU442" s="495"/>
      <c r="AV442" s="76"/>
      <c r="AW442" s="466"/>
      <c r="AX442" s="76"/>
      <c r="AY442" s="496"/>
      <c r="AZ442" s="495"/>
      <c r="BA442" s="76"/>
      <c r="BB442" s="76"/>
      <c r="BC442" s="76"/>
      <c r="BD442" s="496"/>
      <c r="BE442" s="495"/>
      <c r="BF442" s="76"/>
      <c r="BG442" s="76"/>
      <c r="BH442" s="76"/>
      <c r="BI442" s="496"/>
    </row>
    <row r="443" spans="1:61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367">
        <v>0</v>
      </c>
      <c r="J443" s="367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73">
        <f t="shared" si="16"/>
        <v>0</v>
      </c>
      <c r="Z443" s="173">
        <f t="shared" si="17"/>
        <v>0</v>
      </c>
      <c r="AA443" s="140"/>
      <c r="AB443" s="220"/>
      <c r="AC443" s="220"/>
      <c r="AD443" s="220"/>
      <c r="AE443" s="140"/>
      <c r="AF443" s="172"/>
      <c r="AG443" s="137"/>
      <c r="AH443" s="146">
        <v>0</v>
      </c>
      <c r="AI443" s="137"/>
      <c r="AJ443" s="516"/>
      <c r="AK443" s="160"/>
      <c r="AL443" s="137"/>
      <c r="AM443" s="516"/>
      <c r="AO443" s="172"/>
      <c r="AP443" s="137"/>
      <c r="AQ443" s="137"/>
      <c r="AR443" s="512"/>
      <c r="AS443" s="513"/>
      <c r="AU443" s="495"/>
      <c r="AV443" s="76"/>
      <c r="AW443" s="466"/>
      <c r="AX443" s="76"/>
      <c r="AY443" s="496"/>
      <c r="AZ443" s="495"/>
      <c r="BA443" s="76"/>
      <c r="BB443" s="76"/>
      <c r="BC443" s="76"/>
      <c r="BD443" s="496"/>
      <c r="BE443" s="495"/>
      <c r="BF443" s="76"/>
      <c r="BG443" s="76"/>
      <c r="BH443" s="76"/>
      <c r="BI443" s="496"/>
    </row>
    <row r="444" spans="1:61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367">
        <v>0</v>
      </c>
      <c r="J444" s="367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73">
        <f t="shared" si="16"/>
        <v>0</v>
      </c>
      <c r="Z444" s="173">
        <f t="shared" si="17"/>
        <v>0</v>
      </c>
      <c r="AA444" s="140"/>
      <c r="AB444" s="220"/>
      <c r="AC444" s="220"/>
      <c r="AD444" s="220"/>
      <c r="AE444" s="140"/>
      <c r="AF444" s="172"/>
      <c r="AG444" s="137"/>
      <c r="AH444" s="146">
        <v>0</v>
      </c>
      <c r="AI444" s="137"/>
      <c r="AJ444" s="516"/>
      <c r="AK444" s="160"/>
      <c r="AL444" s="137"/>
      <c r="AM444" s="516"/>
      <c r="AO444" s="172"/>
      <c r="AP444" s="137"/>
      <c r="AQ444" s="137"/>
      <c r="AR444" s="512"/>
      <c r="AS444" s="513"/>
      <c r="AU444" s="495"/>
      <c r="AV444" s="76"/>
      <c r="AW444" s="466"/>
      <c r="AX444" s="76"/>
      <c r="AY444" s="496"/>
      <c r="AZ444" s="495"/>
      <c r="BA444" s="76"/>
      <c r="BB444" s="76"/>
      <c r="BC444" s="76"/>
      <c r="BD444" s="496"/>
      <c r="BE444" s="495"/>
      <c r="BF444" s="76"/>
      <c r="BG444" s="76"/>
      <c r="BH444" s="76"/>
      <c r="BI444" s="496"/>
    </row>
    <row r="445" spans="1:61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367">
        <v>0</v>
      </c>
      <c r="J445" s="367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73">
        <f t="shared" si="16"/>
        <v>0</v>
      </c>
      <c r="Z445" s="173">
        <f t="shared" si="17"/>
        <v>0</v>
      </c>
      <c r="AA445" s="140"/>
      <c r="AB445" s="220"/>
      <c r="AC445" s="220"/>
      <c r="AD445" s="220"/>
      <c r="AE445" s="140"/>
      <c r="AF445" s="172"/>
      <c r="AG445" s="137"/>
      <c r="AH445" s="146">
        <v>0</v>
      </c>
      <c r="AI445" s="137"/>
      <c r="AJ445" s="516"/>
      <c r="AK445" s="160"/>
      <c r="AL445" s="137"/>
      <c r="AM445" s="516"/>
      <c r="AO445" s="172"/>
      <c r="AP445" s="137"/>
      <c r="AQ445" s="137"/>
      <c r="AR445" s="512"/>
      <c r="AS445" s="513"/>
      <c r="AU445" s="495"/>
      <c r="AV445" s="76"/>
      <c r="AW445" s="466"/>
      <c r="AX445" s="76"/>
      <c r="AY445" s="496"/>
      <c r="AZ445" s="495"/>
      <c r="BA445" s="76"/>
      <c r="BB445" s="76"/>
      <c r="BC445" s="76"/>
      <c r="BD445" s="496"/>
      <c r="BE445" s="495"/>
      <c r="BF445" s="76"/>
      <c r="BG445" s="76"/>
      <c r="BH445" s="76"/>
      <c r="BI445" s="496"/>
    </row>
    <row r="446" spans="1:61" s="517" customFormat="1">
      <c r="A446" s="229" t="s">
        <v>2543</v>
      </c>
      <c r="B446" s="184"/>
      <c r="C446" s="184"/>
      <c r="D446" s="184"/>
      <c r="E446" s="184"/>
      <c r="F446" s="184"/>
      <c r="G446" s="184"/>
      <c r="H446" s="230"/>
      <c r="I446" s="185">
        <f>SUM(I412:I445)</f>
        <v>0</v>
      </c>
      <c r="J446" s="185">
        <f t="shared" ref="J446:Z446" si="18">SUM(J412:J445)</f>
        <v>0</v>
      </c>
      <c r="K446" s="185">
        <f t="shared" si="18"/>
        <v>0</v>
      </c>
      <c r="L446" s="208">
        <f t="shared" si="18"/>
        <v>0</v>
      </c>
      <c r="M446" s="221">
        <f t="shared" si="18"/>
        <v>0</v>
      </c>
      <c r="N446" s="592">
        <f t="shared" si="18"/>
        <v>0</v>
      </c>
      <c r="O446" s="221">
        <f t="shared" si="18"/>
        <v>0</v>
      </c>
      <c r="P446" s="191">
        <f t="shared" si="18"/>
        <v>0</v>
      </c>
      <c r="Q446" s="185">
        <f t="shared" si="18"/>
        <v>0</v>
      </c>
      <c r="R446" s="185">
        <f t="shared" si="18"/>
        <v>0</v>
      </c>
      <c r="S446" s="185">
        <f t="shared" si="18"/>
        <v>0</v>
      </c>
      <c r="T446" s="185">
        <f t="shared" si="18"/>
        <v>0</v>
      </c>
      <c r="U446" s="185">
        <f t="shared" si="18"/>
        <v>0</v>
      </c>
      <c r="V446" s="185">
        <f t="shared" si="18"/>
        <v>0</v>
      </c>
      <c r="W446" s="185">
        <f t="shared" si="18"/>
        <v>0</v>
      </c>
      <c r="X446" s="185">
        <f t="shared" si="18"/>
        <v>0</v>
      </c>
      <c r="Y446" s="185">
        <f t="shared" si="18"/>
        <v>0</v>
      </c>
      <c r="Z446" s="185">
        <f t="shared" si="18"/>
        <v>0</v>
      </c>
      <c r="AA446" s="160"/>
      <c r="AB446" s="185">
        <f>SUM(AB412:AB445)</f>
        <v>0</v>
      </c>
      <c r="AC446" s="185">
        <f>SUM(AC412:AC445)</f>
        <v>0</v>
      </c>
      <c r="AD446" s="185">
        <f>SUM(AD412:AD445)</f>
        <v>0</v>
      </c>
      <c r="AE446" s="160"/>
      <c r="AF446" s="185">
        <f>SUM(AF412:AF445)</f>
        <v>0</v>
      </c>
      <c r="AG446" s="186">
        <f>SUM(AG412:AG445)</f>
        <v>0</v>
      </c>
      <c r="AH446" s="186">
        <f>SUM(AH412:AH445)</f>
        <v>0</v>
      </c>
      <c r="AI446" s="186"/>
      <c r="AJ446" s="187"/>
      <c r="AK446" s="185">
        <f>SUM(AK412:AK445)</f>
        <v>0</v>
      </c>
      <c r="AL446" s="186"/>
      <c r="AM446" s="187"/>
      <c r="AN446" s="160"/>
      <c r="AO446" s="185">
        <f>SUM(AO412:AO445)</f>
        <v>0</v>
      </c>
      <c r="AP446" s="186">
        <f>SUM(AP412:AP445)</f>
        <v>0</v>
      </c>
      <c r="AQ446" s="186">
        <f>SUM(AQ412:AQ445)</f>
        <v>0</v>
      </c>
      <c r="AR446" s="186"/>
      <c r="AS446" s="187"/>
      <c r="AT446" s="160"/>
      <c r="AU446" s="185">
        <f>SUM(AU412:AU445)</f>
        <v>0</v>
      </c>
      <c r="AV446" s="186"/>
      <c r="AW446" s="186"/>
      <c r="AX446" s="186"/>
      <c r="AY446" s="187"/>
      <c r="AZ446" s="185">
        <f>SUM(AZ412:AZ445)</f>
        <v>0</v>
      </c>
      <c r="BA446" s="186"/>
      <c r="BB446" s="186"/>
      <c r="BC446" s="186"/>
      <c r="BD446" s="187"/>
      <c r="BE446" s="185">
        <f>SUM(BE412:BE445)</f>
        <v>0</v>
      </c>
      <c r="BF446" s="186"/>
      <c r="BG446" s="186"/>
      <c r="BH446" s="186"/>
      <c r="BI446" s="187"/>
    </row>
    <row r="447" spans="1:61">
      <c r="A447" s="384"/>
      <c r="B447" s="385"/>
      <c r="C447" s="385">
        <v>262803</v>
      </c>
      <c r="D447" s="385">
        <v>2004</v>
      </c>
      <c r="E447" s="385"/>
      <c r="F447" s="385"/>
      <c r="G447" s="385"/>
      <c r="H447" s="386" t="s">
        <v>968</v>
      </c>
      <c r="I447" s="394"/>
      <c r="J447" s="394"/>
      <c r="K447" s="391"/>
      <c r="L447" s="395"/>
      <c r="M447" s="396"/>
      <c r="N447" s="389"/>
      <c r="O447" s="396"/>
      <c r="P447" s="595"/>
      <c r="Q447" s="391">
        <v>212000</v>
      </c>
      <c r="R447" s="391"/>
      <c r="S447" s="391">
        <v>285000</v>
      </c>
      <c r="T447" s="391"/>
      <c r="U447" s="391"/>
      <c r="V447" s="391"/>
      <c r="W447" s="391"/>
      <c r="X447" s="391"/>
      <c r="Y447" s="391">
        <f t="shared" ref="Y447:Z449" si="19">I447+K447+M447+O447+Q447+S447+U447+W447</f>
        <v>497000</v>
      </c>
      <c r="Z447" s="391">
        <f t="shared" si="19"/>
        <v>0</v>
      </c>
      <c r="AA447" s="140"/>
      <c r="AB447" s="396"/>
      <c r="AC447" s="396"/>
      <c r="AD447" s="396"/>
      <c r="AE447" s="140"/>
      <c r="AF447" s="172"/>
      <c r="AG447" s="137"/>
      <c r="AH447" s="137"/>
      <c r="AI447" s="137"/>
      <c r="AJ447" s="173"/>
      <c r="AK447" s="172"/>
      <c r="AL447" s="137"/>
      <c r="AM447" s="516"/>
      <c r="AO447" s="172"/>
      <c r="AP447" s="137"/>
      <c r="AQ447" s="137"/>
      <c r="AR447" s="512"/>
      <c r="AS447" s="513"/>
      <c r="AU447" s="495"/>
      <c r="AV447" s="76"/>
      <c r="AW447" s="466"/>
      <c r="AX447" s="76"/>
      <c r="AY447" s="496"/>
      <c r="AZ447" s="495"/>
      <c r="BA447" s="76"/>
      <c r="BB447" s="76"/>
      <c r="BC447" s="76"/>
      <c r="BD447" s="496"/>
      <c r="BE447" s="495"/>
      <c r="BF447" s="76"/>
      <c r="BG447" s="76"/>
      <c r="BH447" s="76"/>
      <c r="BI447" s="496"/>
    </row>
    <row r="448" spans="1:61">
      <c r="A448" s="384"/>
      <c r="B448" s="385"/>
      <c r="C448" s="385">
        <v>263141</v>
      </c>
      <c r="D448" s="385">
        <v>2009</v>
      </c>
      <c r="E448" s="385"/>
      <c r="F448" s="385"/>
      <c r="G448" s="385"/>
      <c r="H448" s="386" t="s">
        <v>1031</v>
      </c>
      <c r="I448" s="394"/>
      <c r="J448" s="394"/>
      <c r="K448" s="391"/>
      <c r="L448" s="395"/>
      <c r="M448" s="396"/>
      <c r="N448" s="389"/>
      <c r="O448" s="396"/>
      <c r="P448" s="595"/>
      <c r="Q448" s="391">
        <v>0</v>
      </c>
      <c r="R448" s="391"/>
      <c r="S448" s="391">
        <v>150000</v>
      </c>
      <c r="T448" s="391">
        <v>75000</v>
      </c>
      <c r="U448" s="391"/>
      <c r="V448" s="391"/>
      <c r="W448" s="391"/>
      <c r="X448" s="391"/>
      <c r="Y448" s="391">
        <f t="shared" si="19"/>
        <v>150000</v>
      </c>
      <c r="Z448" s="391">
        <f t="shared" si="19"/>
        <v>75000</v>
      </c>
      <c r="AA448" s="140"/>
      <c r="AB448" s="396"/>
      <c r="AC448" s="396"/>
      <c r="AD448" s="396"/>
      <c r="AE448" s="140"/>
      <c r="AF448" s="172"/>
      <c r="AG448" s="137"/>
      <c r="AH448" s="137"/>
      <c r="AI448" s="137"/>
      <c r="AJ448" s="173"/>
      <c r="AK448" s="172"/>
      <c r="AL448" s="137"/>
      <c r="AM448" s="516"/>
      <c r="AO448" s="172"/>
      <c r="AP448" s="137"/>
      <c r="AQ448" s="137"/>
      <c r="AR448" s="512"/>
      <c r="AS448" s="513"/>
      <c r="AU448" s="495"/>
      <c r="AV448" s="76"/>
      <c r="AW448" s="466"/>
      <c r="AX448" s="76"/>
      <c r="AY448" s="496"/>
      <c r="AZ448" s="495"/>
      <c r="BA448" s="76"/>
      <c r="BB448" s="76"/>
      <c r="BC448" s="76"/>
      <c r="BD448" s="496"/>
      <c r="BE448" s="495">
        <v>75000</v>
      </c>
      <c r="BF448" s="77">
        <v>44802</v>
      </c>
      <c r="BG448" s="76"/>
      <c r="BH448" s="77">
        <v>44810</v>
      </c>
      <c r="BI448" s="496" t="s">
        <v>5561</v>
      </c>
    </row>
    <row r="449" spans="1:61">
      <c r="A449" s="384"/>
      <c r="B449" s="385"/>
      <c r="C449" s="385">
        <v>75053144</v>
      </c>
      <c r="D449" s="385"/>
      <c r="E449" s="385"/>
      <c r="F449" s="385"/>
      <c r="G449" s="385"/>
      <c r="H449" s="386" t="s">
        <v>5011</v>
      </c>
      <c r="I449" s="394"/>
      <c r="J449" s="394"/>
      <c r="K449" s="391"/>
      <c r="L449" s="395"/>
      <c r="M449" s="396"/>
      <c r="N449" s="389"/>
      <c r="O449" s="396"/>
      <c r="P449" s="595"/>
      <c r="Q449" s="391"/>
      <c r="R449" s="391"/>
      <c r="S449" s="391">
        <v>0</v>
      </c>
      <c r="T449" s="391"/>
      <c r="U449" s="391"/>
      <c r="V449" s="391"/>
      <c r="W449" s="391"/>
      <c r="X449" s="391"/>
      <c r="Y449" s="391">
        <f t="shared" si="19"/>
        <v>0</v>
      </c>
      <c r="Z449" s="391">
        <f t="shared" si="19"/>
        <v>0</v>
      </c>
      <c r="AA449" s="140"/>
      <c r="AB449" s="396"/>
      <c r="AC449" s="396"/>
      <c r="AD449" s="396"/>
      <c r="AE449" s="140"/>
      <c r="AF449" s="172"/>
      <c r="AG449" s="137"/>
      <c r="AH449" s="137"/>
      <c r="AI449" s="137"/>
      <c r="AJ449" s="173"/>
      <c r="AK449" s="172"/>
      <c r="AL449" s="137"/>
      <c r="AM449" s="516"/>
      <c r="AO449" s="172"/>
      <c r="AP449" s="137"/>
      <c r="AQ449" s="137"/>
      <c r="AR449" s="512"/>
      <c r="AS449" s="513"/>
      <c r="AU449" s="495"/>
      <c r="AV449" s="76"/>
      <c r="AW449" s="466"/>
      <c r="AX449" s="76"/>
      <c r="AY449" s="496"/>
      <c r="AZ449" s="495"/>
      <c r="BA449" s="76"/>
      <c r="BB449" s="76"/>
      <c r="BC449" s="76"/>
      <c r="BD449" s="496"/>
      <c r="BE449" s="495"/>
      <c r="BF449" s="76"/>
      <c r="BG449" s="76"/>
      <c r="BH449" s="76"/>
      <c r="BI449" s="496"/>
    </row>
    <row r="450" spans="1:61" s="517" customFormat="1">
      <c r="A450" s="375" t="s">
        <v>5010</v>
      </c>
      <c r="B450" s="377"/>
      <c r="C450" s="377"/>
      <c r="D450" s="377"/>
      <c r="E450" s="377"/>
      <c r="F450" s="377"/>
      <c r="G450" s="377"/>
      <c r="H450" s="378"/>
      <c r="I450" s="379">
        <f>SUM(I447:I449)</f>
        <v>0</v>
      </c>
      <c r="J450" s="379">
        <f t="shared" ref="J450:Z450" si="20">SUM(J447:J449)</f>
        <v>0</v>
      </c>
      <c r="K450" s="379">
        <f t="shared" si="20"/>
        <v>0</v>
      </c>
      <c r="L450" s="591">
        <f t="shared" si="20"/>
        <v>0</v>
      </c>
      <c r="M450" s="382">
        <f t="shared" si="20"/>
        <v>0</v>
      </c>
      <c r="N450" s="593">
        <f t="shared" si="20"/>
        <v>0</v>
      </c>
      <c r="O450" s="382">
        <f t="shared" si="20"/>
        <v>0</v>
      </c>
      <c r="P450" s="534">
        <f t="shared" si="20"/>
        <v>0</v>
      </c>
      <c r="Q450" s="379">
        <f t="shared" si="20"/>
        <v>212000</v>
      </c>
      <c r="R450" s="379">
        <f t="shared" si="20"/>
        <v>0</v>
      </c>
      <c r="S450" s="379">
        <f t="shared" si="20"/>
        <v>435000</v>
      </c>
      <c r="T450" s="379">
        <f t="shared" si="20"/>
        <v>75000</v>
      </c>
      <c r="U450" s="379">
        <f t="shared" si="20"/>
        <v>0</v>
      </c>
      <c r="V450" s="379">
        <f t="shared" si="20"/>
        <v>0</v>
      </c>
      <c r="W450" s="379">
        <f t="shared" si="20"/>
        <v>0</v>
      </c>
      <c r="X450" s="379">
        <f t="shared" si="20"/>
        <v>0</v>
      </c>
      <c r="Y450" s="379">
        <f t="shared" si="20"/>
        <v>647000</v>
      </c>
      <c r="Z450" s="379">
        <f t="shared" si="20"/>
        <v>75000</v>
      </c>
      <c r="AA450" s="549"/>
      <c r="AB450" s="379">
        <f>SUM(AB447:AB449)</f>
        <v>0</v>
      </c>
      <c r="AC450" s="379">
        <f>SUM(AC447:AC449)</f>
        <v>0</v>
      </c>
      <c r="AD450" s="379">
        <f>SUM(AD447:AD449)</f>
        <v>0</v>
      </c>
      <c r="AE450" s="549"/>
      <c r="AF450" s="185">
        <f>SUM(AF447:AF449)</f>
        <v>0</v>
      </c>
      <c r="AG450" s="186">
        <f>SUM(AG447:AG449)</f>
        <v>0</v>
      </c>
      <c r="AH450" s="186">
        <f>SUM(AH447:AH449)</f>
        <v>0</v>
      </c>
      <c r="AI450" s="186"/>
      <c r="AJ450" s="187"/>
      <c r="AK450" s="185">
        <f>SUM(AK447:AK449)</f>
        <v>0</v>
      </c>
      <c r="AL450" s="186"/>
      <c r="AM450" s="187"/>
      <c r="AN450" s="549"/>
      <c r="AO450" s="185">
        <f>SUM(AO447:AO449)</f>
        <v>0</v>
      </c>
      <c r="AP450" s="186">
        <f>SUM(AP447:AP449)</f>
        <v>0</v>
      </c>
      <c r="AQ450" s="186">
        <f>SUM(AQ447:AQ449)</f>
        <v>0</v>
      </c>
      <c r="AR450" s="186"/>
      <c r="AS450" s="187"/>
      <c r="AT450" s="549"/>
      <c r="AU450" s="185">
        <f>SUM(AU447:AU449)</f>
        <v>0</v>
      </c>
      <c r="AV450" s="186"/>
      <c r="AW450" s="186"/>
      <c r="AX450" s="186"/>
      <c r="AY450" s="187"/>
      <c r="AZ450" s="185">
        <f>SUM(AZ447:AZ449)</f>
        <v>0</v>
      </c>
      <c r="BA450" s="186"/>
      <c r="BB450" s="186"/>
      <c r="BC450" s="186"/>
      <c r="BD450" s="187"/>
      <c r="BE450" s="185">
        <f>SUM(BE447:BE449)</f>
        <v>75000</v>
      </c>
      <c r="BF450" s="186"/>
      <c r="BG450" s="186"/>
      <c r="BH450" s="186"/>
      <c r="BI450" s="187"/>
    </row>
    <row r="451" spans="1:61" s="517" customFormat="1" ht="15.75" thickBot="1">
      <c r="A451" s="234" t="s">
        <v>2544</v>
      </c>
      <c r="B451" s="236"/>
      <c r="C451" s="236"/>
      <c r="D451" s="236"/>
      <c r="E451" s="236"/>
      <c r="F451" s="236"/>
      <c r="G451" s="236"/>
      <c r="H451" s="237"/>
      <c r="I451" s="188">
        <f>I64+I411+I446+I450</f>
        <v>16598725</v>
      </c>
      <c r="J451" s="188">
        <f t="shared" ref="J451:Z451" si="21">J64+J411+J446+J450</f>
        <v>412920</v>
      </c>
      <c r="K451" s="188">
        <f t="shared" si="21"/>
        <v>11024000</v>
      </c>
      <c r="L451" s="209">
        <f t="shared" si="21"/>
        <v>0</v>
      </c>
      <c r="M451" s="222">
        <f t="shared" si="21"/>
        <v>30472000</v>
      </c>
      <c r="N451" s="594">
        <f t="shared" si="21"/>
        <v>0</v>
      </c>
      <c r="O451" s="222">
        <f t="shared" si="21"/>
        <v>21860000</v>
      </c>
      <c r="P451" s="197">
        <f t="shared" si="21"/>
        <v>14332.25</v>
      </c>
      <c r="Q451" s="188">
        <f t="shared" si="21"/>
        <v>776000</v>
      </c>
      <c r="R451" s="188">
        <f t="shared" si="21"/>
        <v>0</v>
      </c>
      <c r="S451" s="188">
        <f t="shared" si="21"/>
        <v>7770000</v>
      </c>
      <c r="T451" s="188">
        <f t="shared" si="21"/>
        <v>75000</v>
      </c>
      <c r="U451" s="188">
        <f t="shared" si="21"/>
        <v>400000</v>
      </c>
      <c r="V451" s="188">
        <f t="shared" si="21"/>
        <v>0</v>
      </c>
      <c r="W451" s="188">
        <f t="shared" si="21"/>
        <v>1676324</v>
      </c>
      <c r="X451" s="188">
        <f t="shared" si="21"/>
        <v>0</v>
      </c>
      <c r="Y451" s="188">
        <f t="shared" si="21"/>
        <v>90577049</v>
      </c>
      <c r="Z451" s="188">
        <f t="shared" si="21"/>
        <v>502252.25</v>
      </c>
      <c r="AA451" s="550"/>
      <c r="AB451" s="188">
        <f>AB64+AB411+AB446+AB450</f>
        <v>116000</v>
      </c>
      <c r="AC451" s="188">
        <f>AC64+AC411+AC446+AC450</f>
        <v>0</v>
      </c>
      <c r="AD451" s="188">
        <f>AD64+AD411+AD446+AD450</f>
        <v>0</v>
      </c>
      <c r="AE451" s="550"/>
      <c r="AF451" s="188">
        <f>AF64+AF411+AF446+AF450</f>
        <v>420503.49</v>
      </c>
      <c r="AG451" s="189">
        <f>AG64+AG411+AG446+AG450</f>
        <v>74206.509999999995</v>
      </c>
      <c r="AH451" s="189">
        <f>AH64+AH411+AH446+AH450</f>
        <v>494710</v>
      </c>
      <c r="AI451" s="189"/>
      <c r="AJ451" s="190"/>
      <c r="AK451" s="188">
        <f>AK64+AK411+AK446+AK450</f>
        <v>4785742.01</v>
      </c>
      <c r="AL451" s="189"/>
      <c r="AM451" s="190"/>
      <c r="AN451" s="550"/>
      <c r="AO451" s="188">
        <f>AO64+AO411+AO446+AO450</f>
        <v>356167.05</v>
      </c>
      <c r="AP451" s="189">
        <f>AP64+AP411+AP446+AP450</f>
        <v>107984.95</v>
      </c>
      <c r="AQ451" s="189">
        <f>AQ64+AQ411+AQ446+AQ450</f>
        <v>464152</v>
      </c>
      <c r="AR451" s="189"/>
      <c r="AS451" s="190"/>
      <c r="AT451" s="550"/>
      <c r="AU451" s="188">
        <f>AU64+AU411+AU446+AU450</f>
        <v>412920</v>
      </c>
      <c r="AV451" s="189"/>
      <c r="AW451" s="189"/>
      <c r="AX451" s="189"/>
      <c r="AY451" s="190"/>
      <c r="AZ451" s="188">
        <f>AZ64+AZ411+AZ446+AZ450</f>
        <v>14332.25</v>
      </c>
      <c r="BA451" s="189"/>
      <c r="BB451" s="189"/>
      <c r="BC451" s="189"/>
      <c r="BD451" s="190"/>
      <c r="BE451" s="188">
        <f>BE64+BE411+BE446+BE450</f>
        <v>75000</v>
      </c>
      <c r="BF451" s="189"/>
      <c r="BG451" s="189"/>
      <c r="BH451" s="189"/>
      <c r="BI451" s="190"/>
    </row>
    <row r="452" spans="1:61" s="505" customFormat="1">
      <c r="A452" s="504"/>
      <c r="B452" s="504"/>
      <c r="C452" s="504"/>
      <c r="D452" s="504"/>
      <c r="E452" s="504"/>
      <c r="F452" s="504"/>
      <c r="G452" s="504"/>
      <c r="H452" s="504"/>
      <c r="I452" s="362"/>
      <c r="J452" s="362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25"/>
      <c r="AB452" s="125"/>
      <c r="AC452" s="125"/>
      <c r="AD452" s="125"/>
      <c r="AE452" s="125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 s="80">
        <f>AU451+AZ451+BE451</f>
        <v>502252.25</v>
      </c>
    </row>
    <row r="453" spans="1:61">
      <c r="Y453" s="130"/>
      <c r="AU453"/>
      <c r="AZ453"/>
      <c r="BE453"/>
      <c r="BI453" s="80">
        <f>BI452-Z451</f>
        <v>0</v>
      </c>
    </row>
    <row r="454" spans="1:61">
      <c r="Y454" s="130"/>
      <c r="Z454" s="130"/>
      <c r="AU454"/>
      <c r="AZ454"/>
      <c r="BE454"/>
    </row>
  </sheetData>
  <autoFilter ref="A5:KV453" xr:uid="{12FC59D9-AB4B-48E8-8EE3-584A90FC2857}"/>
  <mergeCells count="28">
    <mergeCell ref="O3:P3"/>
    <mergeCell ref="Q3:R3"/>
    <mergeCell ref="S3:T3"/>
    <mergeCell ref="F3:F5"/>
    <mergeCell ref="A3:A5"/>
    <mergeCell ref="B3:B5"/>
    <mergeCell ref="C3:C5"/>
    <mergeCell ref="D3:D5"/>
    <mergeCell ref="E3:E5"/>
    <mergeCell ref="I3:J3"/>
    <mergeCell ref="K3:L3"/>
    <mergeCell ref="G3:G5"/>
    <mergeCell ref="H3:H5"/>
    <mergeCell ref="M3:N3"/>
    <mergeCell ref="AU3:BI3"/>
    <mergeCell ref="AO3:AS3"/>
    <mergeCell ref="AB3:AD3"/>
    <mergeCell ref="AF3:AM3"/>
    <mergeCell ref="U3:V3"/>
    <mergeCell ref="W3:X3"/>
    <mergeCell ref="Z3:Z5"/>
    <mergeCell ref="Y3:Y5"/>
    <mergeCell ref="AU4:AY4"/>
    <mergeCell ref="AZ4:BD4"/>
    <mergeCell ref="BE4:BI4"/>
    <mergeCell ref="AF4:AJ4"/>
    <mergeCell ref="AK4:AM4"/>
    <mergeCell ref="AO4:AS4"/>
  </mergeCells>
  <conditionalFormatting sqref="C3">
    <cfRule type="duplicateValues" dxfId="2" priority="1"/>
  </conditionalFormatting>
  <conditionalFormatting sqref="C6:C64">
    <cfRule type="duplicateValues" dxfId="1" priority="3"/>
  </conditionalFormatting>
  <conditionalFormatting sqref="C412:C445">
    <cfRule type="duplicateValues" dxfId="0" priority="2"/>
  </conditionalFormatting>
  <dataValidations count="1">
    <dataValidation type="list" allowBlank="1" showInputMessage="1" showErrorMessage="1" sqref="AW447:AW449 BB6:BB63 AW6:AW63 AW65:AW410 BB65:BB410 BB412:BB445 AW412:AW445 BB447:BB449" xr:uid="{D05563C2-0FEA-4EAF-8544-4129E74030C1}">
      <formula1>$AU$1:$AU$2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9"/>
  <sheetViews>
    <sheetView zoomScale="80" zoomScaleNormal="80" zoomScaleSheetLayoutView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DK22" sqref="DK22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10" width="9.140625" style="223" customWidth="1"/>
    <col min="11" max="11" width="25.140625" style="223" customWidth="1"/>
    <col min="12" max="12" width="9.28515625" style="223" customWidth="1"/>
    <col min="13" max="16" width="9.140625" style="223" customWidth="1"/>
    <col min="17" max="17" width="9.5703125" style="223" customWidth="1"/>
    <col min="18" max="18" width="12.140625" style="223" customWidth="1"/>
    <col min="19" max="19" width="23.28515625" style="223" customWidth="1"/>
    <col min="20" max="20" width="52" style="223" customWidth="1"/>
    <col min="21" max="21" width="17.42578125" style="223" customWidth="1"/>
    <col min="22" max="22" width="9.28515625" style="223" customWidth="1"/>
    <col min="23" max="23" width="9.140625" style="223" customWidth="1"/>
    <col min="24" max="24" width="18.85546875" style="223" customWidth="1"/>
    <col min="25" max="25" width="14.5703125" style="223" customWidth="1"/>
    <col min="26" max="26" width="10" style="223" customWidth="1"/>
    <col min="27" max="27" width="16.28515625" style="223" customWidth="1"/>
    <col min="28" max="28" width="6.7109375" style="224" customWidth="1"/>
    <col min="29" max="29" width="11.140625" style="224" customWidth="1"/>
    <col min="30" max="30" width="6.42578125" style="224" customWidth="1"/>
    <col min="31" max="31" width="6.140625" style="224" customWidth="1"/>
    <col min="32" max="32" width="11" style="224" customWidth="1"/>
    <col min="33" max="33" width="11" style="225" customWidth="1"/>
    <col min="34" max="34" width="11.42578125" style="131" customWidth="1"/>
    <col min="35" max="35" width="6.85546875" style="131" customWidth="1"/>
    <col min="36" max="36" width="9.85546875" style="131" customWidth="1"/>
    <col min="37" max="37" width="8.7109375" style="131" customWidth="1"/>
    <col min="38" max="38" width="5.85546875" style="131" customWidth="1"/>
    <col min="39" max="39" width="11.28515625" style="131" customWidth="1"/>
    <col min="40" max="40" width="10.42578125" style="131" customWidth="1"/>
    <col min="41" max="41" width="6" style="131" customWidth="1"/>
    <col min="42" max="43" width="10.42578125" style="131" customWidth="1"/>
    <col min="44" max="44" width="5.5703125" style="131" customWidth="1"/>
    <col min="45" max="45" width="10.42578125" style="131" customWidth="1"/>
    <col min="46" max="46" width="6" style="131" customWidth="1"/>
    <col min="47" max="48" width="5.7109375" style="131" customWidth="1"/>
    <col min="49" max="49" width="6.28515625" style="131" customWidth="1"/>
    <col min="50" max="51" width="10.85546875" style="131" customWidth="1"/>
    <col min="52" max="55" width="6.7109375" style="131" customWidth="1"/>
    <col min="56" max="57" width="8.7109375" style="131" customWidth="1"/>
    <col min="58" max="58" width="6.7109375" style="131" customWidth="1"/>
    <col min="59" max="59" width="6" style="131" customWidth="1"/>
    <col min="60" max="60" width="5.42578125" style="131" customWidth="1"/>
    <col min="61" max="61" width="6.42578125" style="131" customWidth="1"/>
    <col min="62" max="69" width="12.42578125" style="131" customWidth="1"/>
    <col min="70" max="70" width="6.28515625" style="131" customWidth="1"/>
    <col min="71" max="71" width="13.5703125" style="131" bestFit="1" customWidth="1"/>
    <col min="72" max="72" width="8" style="131" customWidth="1"/>
    <col min="73" max="73" width="6" style="131" customWidth="1"/>
    <col min="74" max="74" width="12.42578125" style="131" customWidth="1"/>
    <col min="75" max="75" width="13.5703125" style="131" bestFit="1" customWidth="1"/>
    <col min="76" max="76" width="7.7109375" style="131" customWidth="1"/>
    <col min="77" max="77" width="11.140625" style="131" customWidth="1"/>
    <col min="78" max="78" width="8.5703125" style="131" customWidth="1"/>
    <col min="79" max="79" width="6" style="131" customWidth="1"/>
    <col min="80" max="80" width="10.85546875" style="131" customWidth="1"/>
    <col min="81" max="81" width="11" style="131" customWidth="1"/>
    <col min="82" max="84" width="6.5703125" style="130" customWidth="1"/>
    <col min="85" max="85" width="6.140625" style="130" customWidth="1"/>
    <col min="86" max="86" width="12.5703125" style="130" customWidth="1"/>
    <col min="87" max="87" width="12.5703125" style="131" customWidth="1"/>
    <col min="88" max="88" width="11.42578125" style="140" customWidth="1"/>
    <col min="89" max="89" width="11.140625" style="140" customWidth="1"/>
    <col min="90" max="90" width="10" style="140" customWidth="1"/>
    <col min="91" max="91" width="8.85546875" style="140" customWidth="1"/>
    <col min="92" max="92" width="12.42578125" style="140" customWidth="1"/>
    <col min="93" max="93" width="13.5703125" style="140" customWidth="1"/>
    <col min="94" max="94" width="10" style="140" customWidth="1"/>
    <col min="95" max="95" width="6" style="140" customWidth="1"/>
    <col min="96" max="96" width="8.7109375" style="140" customWidth="1"/>
    <col min="97" max="97" width="7.140625" style="140" customWidth="1"/>
    <col min="98" max="98" width="9.42578125" style="140" customWidth="1"/>
    <col min="99" max="99" width="10" style="140" customWidth="1"/>
    <col min="100" max="100" width="11.42578125" style="140" customWidth="1"/>
    <col min="101" max="101" width="11.140625" style="140" customWidth="1"/>
    <col min="102" max="102" width="10" style="140" customWidth="1"/>
    <col min="103" max="103" width="8.85546875" style="140" customWidth="1"/>
    <col min="104" max="104" width="12.5703125" style="140" customWidth="1"/>
    <col min="105" max="105" width="12.85546875" style="140" customWidth="1"/>
    <col min="106" max="106" width="3.28515625" style="126" customWidth="1"/>
    <col min="107" max="107" width="10.85546875" style="124" customWidth="1"/>
    <col min="108" max="108" width="3.28515625" style="126" customWidth="1"/>
    <col min="109" max="109" width="3.5703125" style="126" customWidth="1"/>
    <col min="110" max="110" width="13.85546875" style="124" customWidth="1"/>
    <col min="111" max="111" width="13.140625" style="124" customWidth="1"/>
    <col min="112" max="112" width="14.85546875" style="125" customWidth="1"/>
    <col min="113" max="113" width="31.28515625" style="124" customWidth="1"/>
    <col min="114" max="114" width="12.28515625" style="127" customWidth="1"/>
    <col min="115" max="115" width="13.42578125" style="125" customWidth="1"/>
    <col min="116" max="116" width="32.140625" style="124" customWidth="1"/>
    <col min="117" max="117" width="12" style="127" customWidth="1"/>
    <col min="118" max="118" width="9.140625" style="126" customWidth="1"/>
    <col min="119" max="119" width="25.7109375" style="126" customWidth="1"/>
    <col min="120" max="120" width="9.140625" style="126" customWidth="1"/>
    <col min="121" max="121" width="10.85546875" style="126" customWidth="1"/>
    <col min="122" max="122" width="9.85546875" style="126" customWidth="1"/>
    <col min="123" max="123" width="81.42578125" style="126" customWidth="1"/>
    <col min="124" max="124" width="9.140625" style="126" customWidth="1"/>
    <col min="125" max="125" width="29.85546875" style="126" customWidth="1"/>
    <col min="126" max="128" width="9.140625" style="126" customWidth="1"/>
    <col min="129" max="129" width="30" style="126" customWidth="1"/>
    <col min="130" max="130" width="10.85546875" style="126" customWidth="1"/>
    <col min="131" max="131" width="51" style="126" customWidth="1"/>
    <col min="132" max="144" width="9.140625" style="126" customWidth="1"/>
    <col min="145" max="16384" width="9.140625" style="126"/>
  </cols>
  <sheetData>
    <row r="1" spans="1:146" ht="18.75" thickBot="1">
      <c r="A1" s="112" t="s">
        <v>4788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28"/>
      <c r="AC1" s="128"/>
      <c r="AD1" s="128"/>
      <c r="AE1" s="128"/>
      <c r="AF1" s="128"/>
      <c r="AG1" s="129"/>
      <c r="BF1" s="131" t="s">
        <v>3110</v>
      </c>
      <c r="BR1" s="131" t="s">
        <v>4792</v>
      </c>
    </row>
    <row r="2" spans="1:146" ht="114.75" customHeight="1">
      <c r="A2" s="742" t="s">
        <v>0</v>
      </c>
      <c r="B2" s="745" t="s">
        <v>1</v>
      </c>
      <c r="C2" s="745" t="s">
        <v>2</v>
      </c>
      <c r="D2" s="745" t="s">
        <v>1</v>
      </c>
      <c r="E2" s="870" t="s">
        <v>2819</v>
      </c>
      <c r="F2" s="870" t="s">
        <v>5</v>
      </c>
      <c r="G2" s="745" t="s">
        <v>3</v>
      </c>
      <c r="H2" s="748" t="s">
        <v>4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4"/>
      <c r="V2" s="114"/>
      <c r="W2" s="113"/>
      <c r="X2" s="113"/>
      <c r="Y2" s="113"/>
      <c r="Z2" s="113"/>
      <c r="AA2" s="113"/>
      <c r="AB2" s="873" t="s">
        <v>2803</v>
      </c>
      <c r="AC2" s="874"/>
      <c r="AD2" s="874"/>
      <c r="AE2" s="874"/>
      <c r="AF2" s="874"/>
      <c r="AG2" s="875"/>
      <c r="AH2" s="886" t="s">
        <v>2806</v>
      </c>
      <c r="AI2" s="887"/>
      <c r="AJ2" s="887"/>
      <c r="AK2" s="887"/>
      <c r="AL2" s="887"/>
      <c r="AM2" s="888"/>
      <c r="AN2" s="886" t="s">
        <v>2806</v>
      </c>
      <c r="AO2" s="887"/>
      <c r="AP2" s="887"/>
      <c r="AQ2" s="887"/>
      <c r="AR2" s="887"/>
      <c r="AS2" s="887"/>
      <c r="AT2" s="784" t="s">
        <v>3122</v>
      </c>
      <c r="AU2" s="785"/>
      <c r="AV2" s="785"/>
      <c r="AW2" s="785"/>
      <c r="AX2" s="785"/>
      <c r="AY2" s="786"/>
      <c r="AZ2" s="784" t="s">
        <v>3122</v>
      </c>
      <c r="BA2" s="785"/>
      <c r="BB2" s="785"/>
      <c r="BC2" s="785"/>
      <c r="BD2" s="785"/>
      <c r="BE2" s="786"/>
      <c r="BF2" s="795" t="s">
        <v>3106</v>
      </c>
      <c r="BG2" s="795"/>
      <c r="BH2" s="795"/>
      <c r="BI2" s="795"/>
      <c r="BJ2" s="795"/>
      <c r="BK2" s="796"/>
      <c r="BL2" s="814" t="s">
        <v>3135</v>
      </c>
      <c r="BM2" s="814"/>
      <c r="BN2" s="814"/>
      <c r="BO2" s="814"/>
      <c r="BP2" s="814"/>
      <c r="BQ2" s="815"/>
      <c r="BR2" s="807" t="s">
        <v>4791</v>
      </c>
      <c r="BS2" s="807"/>
      <c r="BT2" s="807"/>
      <c r="BU2" s="807"/>
      <c r="BV2" s="807"/>
      <c r="BW2" s="808"/>
      <c r="BX2" s="827" t="s">
        <v>2809</v>
      </c>
      <c r="BY2" s="828"/>
      <c r="BZ2" s="828"/>
      <c r="CA2" s="828"/>
      <c r="CB2" s="828"/>
      <c r="CC2" s="829"/>
      <c r="CD2" s="842" t="s">
        <v>2794</v>
      </c>
      <c r="CE2" s="843"/>
      <c r="CF2" s="843"/>
      <c r="CG2" s="843"/>
      <c r="CH2" s="843"/>
      <c r="CI2" s="844"/>
      <c r="CJ2" s="836" t="s">
        <v>2780</v>
      </c>
      <c r="CK2" s="837"/>
      <c r="CL2" s="837"/>
      <c r="CM2" s="837"/>
      <c r="CN2" s="837"/>
      <c r="CO2" s="838"/>
      <c r="CP2" s="836" t="s">
        <v>3120</v>
      </c>
      <c r="CQ2" s="837"/>
      <c r="CR2" s="837"/>
      <c r="CS2" s="837"/>
      <c r="CT2" s="837"/>
      <c r="CU2" s="838"/>
      <c r="CV2" s="836" t="s">
        <v>2781</v>
      </c>
      <c r="CW2" s="837"/>
      <c r="CX2" s="837"/>
      <c r="CY2" s="837"/>
      <c r="CZ2" s="837"/>
      <c r="DA2" s="838"/>
      <c r="DB2" s="115"/>
      <c r="DC2" s="217" t="s">
        <v>3128</v>
      </c>
      <c r="DD2" s="214"/>
      <c r="DE2" s="115"/>
      <c r="DF2" s="866" t="s">
        <v>2799</v>
      </c>
      <c r="DG2" s="867"/>
      <c r="DH2" s="867"/>
      <c r="DI2" s="867"/>
      <c r="DJ2" s="868"/>
      <c r="DK2" s="867"/>
      <c r="DL2" s="867"/>
      <c r="DM2" s="869"/>
    </row>
    <row r="3" spans="1:146" ht="15" customHeight="1">
      <c r="A3" s="743"/>
      <c r="B3" s="746"/>
      <c r="C3" s="746"/>
      <c r="D3" s="746"/>
      <c r="E3" s="871"/>
      <c r="F3" s="871"/>
      <c r="G3" s="746"/>
      <c r="H3" s="749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7"/>
      <c r="V3" s="117"/>
      <c r="W3" s="116"/>
      <c r="X3" s="116"/>
      <c r="Y3" s="116"/>
      <c r="Z3" s="116"/>
      <c r="AA3" s="116"/>
      <c r="AB3" s="876" t="s">
        <v>2804</v>
      </c>
      <c r="AC3" s="877"/>
      <c r="AD3" s="877"/>
      <c r="AE3" s="877"/>
      <c r="AF3" s="877"/>
      <c r="AG3" s="878"/>
      <c r="AH3" s="889" t="s">
        <v>2807</v>
      </c>
      <c r="AI3" s="890"/>
      <c r="AJ3" s="890"/>
      <c r="AK3" s="890"/>
      <c r="AL3" s="890"/>
      <c r="AM3" s="891"/>
      <c r="AN3" s="889" t="s">
        <v>3098</v>
      </c>
      <c r="AO3" s="890"/>
      <c r="AP3" s="890"/>
      <c r="AQ3" s="890"/>
      <c r="AR3" s="890"/>
      <c r="AS3" s="890"/>
      <c r="AT3" s="787" t="s">
        <v>3123</v>
      </c>
      <c r="AU3" s="788"/>
      <c r="AV3" s="788"/>
      <c r="AW3" s="788"/>
      <c r="AX3" s="788"/>
      <c r="AY3" s="789"/>
      <c r="AZ3" s="787" t="s">
        <v>3140</v>
      </c>
      <c r="BA3" s="788"/>
      <c r="BB3" s="788"/>
      <c r="BC3" s="788"/>
      <c r="BD3" s="788"/>
      <c r="BE3" s="789"/>
      <c r="BF3" s="797" t="s">
        <v>3105</v>
      </c>
      <c r="BG3" s="797"/>
      <c r="BH3" s="797"/>
      <c r="BI3" s="797"/>
      <c r="BJ3" s="797"/>
      <c r="BK3" s="798"/>
      <c r="BL3" s="816" t="s">
        <v>3134</v>
      </c>
      <c r="BM3" s="816"/>
      <c r="BN3" s="816"/>
      <c r="BO3" s="816"/>
      <c r="BP3" s="816"/>
      <c r="BQ3" s="817"/>
      <c r="BR3" s="809" t="s">
        <v>4790</v>
      </c>
      <c r="BS3" s="809"/>
      <c r="BT3" s="809"/>
      <c r="BU3" s="809"/>
      <c r="BV3" s="809"/>
      <c r="BW3" s="810"/>
      <c r="BX3" s="824" t="s">
        <v>2808</v>
      </c>
      <c r="BY3" s="825"/>
      <c r="BZ3" s="825"/>
      <c r="CA3" s="825"/>
      <c r="CB3" s="825"/>
      <c r="CC3" s="826"/>
      <c r="CD3" s="845" t="s">
        <v>2784</v>
      </c>
      <c r="CE3" s="846"/>
      <c r="CF3" s="846"/>
      <c r="CG3" s="846"/>
      <c r="CH3" s="846"/>
      <c r="CI3" s="847"/>
      <c r="CJ3" s="839"/>
      <c r="CK3" s="840"/>
      <c r="CL3" s="840"/>
      <c r="CM3" s="840"/>
      <c r="CN3" s="840"/>
      <c r="CO3" s="841"/>
      <c r="CP3" s="839"/>
      <c r="CQ3" s="840"/>
      <c r="CR3" s="840"/>
      <c r="CS3" s="840"/>
      <c r="CT3" s="840"/>
      <c r="CU3" s="841"/>
      <c r="CV3" s="839"/>
      <c r="CW3" s="840"/>
      <c r="CX3" s="840"/>
      <c r="CY3" s="840"/>
      <c r="CZ3" s="840"/>
      <c r="DA3" s="841"/>
      <c r="DB3" s="115"/>
      <c r="DC3" s="218" t="s">
        <v>3129</v>
      </c>
      <c r="DD3" s="115"/>
      <c r="DE3" s="115"/>
      <c r="DF3" s="853" t="s">
        <v>2800</v>
      </c>
      <c r="DG3" s="854"/>
      <c r="DH3" s="854"/>
      <c r="DI3" s="854"/>
      <c r="DJ3" s="855"/>
      <c r="DK3" s="862" t="s">
        <v>2957</v>
      </c>
      <c r="DL3" s="863"/>
      <c r="DM3" s="864"/>
    </row>
    <row r="4" spans="1:146" ht="28.5" customHeight="1">
      <c r="A4" s="743"/>
      <c r="B4" s="746"/>
      <c r="C4" s="746"/>
      <c r="D4" s="746"/>
      <c r="E4" s="871"/>
      <c r="F4" s="871"/>
      <c r="G4" s="746"/>
      <c r="H4" s="749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7"/>
      <c r="V4" s="117"/>
      <c r="W4" s="116"/>
      <c r="X4" s="116"/>
      <c r="Y4" s="116"/>
      <c r="Z4" s="116"/>
      <c r="AA4" s="116"/>
      <c r="AB4" s="879" t="s">
        <v>2785</v>
      </c>
      <c r="AC4" s="880"/>
      <c r="AD4" s="881" t="s">
        <v>2786</v>
      </c>
      <c r="AE4" s="881" t="s">
        <v>2787</v>
      </c>
      <c r="AF4" s="880" t="s">
        <v>2805</v>
      </c>
      <c r="AG4" s="884" t="s">
        <v>2789</v>
      </c>
      <c r="AH4" s="892" t="s">
        <v>2785</v>
      </c>
      <c r="AI4" s="893"/>
      <c r="AJ4" s="896" t="s">
        <v>2786</v>
      </c>
      <c r="AK4" s="896" t="s">
        <v>2787</v>
      </c>
      <c r="AL4" s="896" t="s">
        <v>2788</v>
      </c>
      <c r="AM4" s="894" t="s">
        <v>2789</v>
      </c>
      <c r="AN4" s="892" t="s">
        <v>2785</v>
      </c>
      <c r="AO4" s="893"/>
      <c r="AP4" s="896" t="s">
        <v>2786</v>
      </c>
      <c r="AQ4" s="896" t="s">
        <v>2787</v>
      </c>
      <c r="AR4" s="896" t="s">
        <v>2788</v>
      </c>
      <c r="AS4" s="898" t="s">
        <v>2789</v>
      </c>
      <c r="AT4" s="790" t="s">
        <v>2785</v>
      </c>
      <c r="AU4" s="791"/>
      <c r="AV4" s="791" t="s">
        <v>2786</v>
      </c>
      <c r="AW4" s="791" t="s">
        <v>2787</v>
      </c>
      <c r="AX4" s="791" t="s">
        <v>2788</v>
      </c>
      <c r="AY4" s="792" t="s">
        <v>2789</v>
      </c>
      <c r="AZ4" s="801" t="s">
        <v>2785</v>
      </c>
      <c r="BA4" s="802"/>
      <c r="BB4" s="805" t="s">
        <v>2786</v>
      </c>
      <c r="BC4" s="805" t="s">
        <v>2787</v>
      </c>
      <c r="BD4" s="805" t="s">
        <v>2788</v>
      </c>
      <c r="BE4" s="803" t="s">
        <v>2789</v>
      </c>
      <c r="BF4" s="711" t="s">
        <v>2785</v>
      </c>
      <c r="BG4" s="712"/>
      <c r="BH4" s="713" t="s">
        <v>2786</v>
      </c>
      <c r="BI4" s="713" t="s">
        <v>2787</v>
      </c>
      <c r="BJ4" s="713" t="s">
        <v>2788</v>
      </c>
      <c r="BK4" s="709" t="s">
        <v>2789</v>
      </c>
      <c r="BL4" s="818" t="s">
        <v>2785</v>
      </c>
      <c r="BM4" s="819"/>
      <c r="BN4" s="820" t="s">
        <v>2786</v>
      </c>
      <c r="BO4" s="820" t="s">
        <v>2787</v>
      </c>
      <c r="BP4" s="820" t="s">
        <v>2788</v>
      </c>
      <c r="BQ4" s="822" t="s">
        <v>2789</v>
      </c>
      <c r="BR4" s="811" t="s">
        <v>2785</v>
      </c>
      <c r="BS4" s="734"/>
      <c r="BT4" s="735" t="s">
        <v>2786</v>
      </c>
      <c r="BU4" s="735" t="s">
        <v>2787</v>
      </c>
      <c r="BV4" s="735" t="s">
        <v>2788</v>
      </c>
      <c r="BW4" s="737" t="s">
        <v>2789</v>
      </c>
      <c r="BX4" s="830" t="s">
        <v>2785</v>
      </c>
      <c r="BY4" s="831"/>
      <c r="BZ4" s="832" t="s">
        <v>2786</v>
      </c>
      <c r="CA4" s="832" t="s">
        <v>2787</v>
      </c>
      <c r="CB4" s="832" t="s">
        <v>2788</v>
      </c>
      <c r="CC4" s="834" t="s">
        <v>2789</v>
      </c>
      <c r="CD4" s="694" t="s">
        <v>2785</v>
      </c>
      <c r="CE4" s="695"/>
      <c r="CF4" s="696" t="s">
        <v>2786</v>
      </c>
      <c r="CG4" s="696" t="s">
        <v>2787</v>
      </c>
      <c r="CH4" s="696" t="s">
        <v>2788</v>
      </c>
      <c r="CI4" s="692" t="s">
        <v>2789</v>
      </c>
      <c r="CJ4" s="690" t="s">
        <v>2785</v>
      </c>
      <c r="CK4" s="691"/>
      <c r="CL4" s="686" t="s">
        <v>2786</v>
      </c>
      <c r="CM4" s="686" t="s">
        <v>2787</v>
      </c>
      <c r="CN4" s="686" t="s">
        <v>2788</v>
      </c>
      <c r="CO4" s="688" t="s">
        <v>2789</v>
      </c>
      <c r="CP4" s="690" t="s">
        <v>2785</v>
      </c>
      <c r="CQ4" s="691"/>
      <c r="CR4" s="686" t="s">
        <v>2786</v>
      </c>
      <c r="CS4" s="686" t="s">
        <v>2787</v>
      </c>
      <c r="CT4" s="686" t="s">
        <v>2788</v>
      </c>
      <c r="CU4" s="688" t="s">
        <v>2789</v>
      </c>
      <c r="CV4" s="690" t="s">
        <v>2785</v>
      </c>
      <c r="CW4" s="691"/>
      <c r="CX4" s="686" t="s">
        <v>2786</v>
      </c>
      <c r="CY4" s="686" t="s">
        <v>2787</v>
      </c>
      <c r="CZ4" s="686" t="s">
        <v>2788</v>
      </c>
      <c r="DA4" s="688" t="s">
        <v>2789</v>
      </c>
      <c r="DB4" s="118"/>
      <c r="DC4" s="215"/>
      <c r="DD4" s="118"/>
      <c r="DE4" s="118"/>
      <c r="DF4" s="849" t="s">
        <v>2790</v>
      </c>
      <c r="DG4" s="851" t="s">
        <v>2791</v>
      </c>
      <c r="DH4" s="860" t="s">
        <v>2789</v>
      </c>
      <c r="DI4" s="858" t="s">
        <v>2795</v>
      </c>
      <c r="DJ4" s="675" t="s">
        <v>2782</v>
      </c>
      <c r="DK4" s="856" t="s">
        <v>2743</v>
      </c>
      <c r="DL4" s="858" t="s">
        <v>2795</v>
      </c>
      <c r="DM4" s="675" t="s">
        <v>2783</v>
      </c>
      <c r="DP4" s="126" t="s">
        <v>4543</v>
      </c>
      <c r="EG4" s="126" t="s">
        <v>4544</v>
      </c>
    </row>
    <row r="5" spans="1:146" ht="45.75" thickBot="1">
      <c r="A5" s="744"/>
      <c r="B5" s="747"/>
      <c r="C5" s="747"/>
      <c r="D5" s="747"/>
      <c r="E5" s="872"/>
      <c r="F5" s="872"/>
      <c r="G5" s="747"/>
      <c r="H5" s="750"/>
      <c r="I5" s="120" t="s">
        <v>6</v>
      </c>
      <c r="J5" s="119" t="s">
        <v>4</v>
      </c>
      <c r="K5" s="119" t="s">
        <v>7</v>
      </c>
      <c r="L5" s="119" t="s">
        <v>8</v>
      </c>
      <c r="M5" s="119" t="s">
        <v>9</v>
      </c>
      <c r="N5" s="119" t="s">
        <v>10</v>
      </c>
      <c r="O5" s="119" t="s">
        <v>11</v>
      </c>
      <c r="P5" s="119" t="s">
        <v>12</v>
      </c>
      <c r="Q5" s="119" t="s">
        <v>13</v>
      </c>
      <c r="R5" s="119" t="s">
        <v>14</v>
      </c>
      <c r="S5" s="283" t="s">
        <v>15</v>
      </c>
      <c r="T5" s="119" t="s">
        <v>16</v>
      </c>
      <c r="U5" s="121" t="s">
        <v>2813</v>
      </c>
      <c r="V5" s="121" t="s">
        <v>2814</v>
      </c>
      <c r="W5" s="119" t="s">
        <v>2815</v>
      </c>
      <c r="X5" s="119" t="s">
        <v>17</v>
      </c>
      <c r="Y5" s="122" t="s">
        <v>2958</v>
      </c>
      <c r="Z5" s="122" t="s">
        <v>18</v>
      </c>
      <c r="AA5" s="175" t="s">
        <v>2816</v>
      </c>
      <c r="AB5" s="161" t="s">
        <v>2792</v>
      </c>
      <c r="AC5" s="162" t="s">
        <v>2793</v>
      </c>
      <c r="AD5" s="882"/>
      <c r="AE5" s="882"/>
      <c r="AF5" s="883"/>
      <c r="AG5" s="885"/>
      <c r="AH5" s="163" t="s">
        <v>2792</v>
      </c>
      <c r="AI5" s="164" t="s">
        <v>2793</v>
      </c>
      <c r="AJ5" s="897"/>
      <c r="AK5" s="897"/>
      <c r="AL5" s="897"/>
      <c r="AM5" s="895"/>
      <c r="AN5" s="163" t="s">
        <v>2792</v>
      </c>
      <c r="AO5" s="164" t="s">
        <v>2793</v>
      </c>
      <c r="AP5" s="897"/>
      <c r="AQ5" s="897"/>
      <c r="AR5" s="897"/>
      <c r="AS5" s="899"/>
      <c r="AT5" s="206" t="s">
        <v>2792</v>
      </c>
      <c r="AU5" s="207" t="s">
        <v>2793</v>
      </c>
      <c r="AV5" s="794"/>
      <c r="AW5" s="794"/>
      <c r="AX5" s="794"/>
      <c r="AY5" s="793"/>
      <c r="AZ5" s="206" t="s">
        <v>2792</v>
      </c>
      <c r="BA5" s="207" t="s">
        <v>2793</v>
      </c>
      <c r="BB5" s="806"/>
      <c r="BC5" s="806"/>
      <c r="BD5" s="806"/>
      <c r="BE5" s="804"/>
      <c r="BF5" s="200" t="s">
        <v>2792</v>
      </c>
      <c r="BG5" s="183" t="s">
        <v>2793</v>
      </c>
      <c r="BH5" s="799"/>
      <c r="BI5" s="799"/>
      <c r="BJ5" s="799"/>
      <c r="BK5" s="800"/>
      <c r="BL5" s="210" t="s">
        <v>2792</v>
      </c>
      <c r="BM5" s="211" t="s">
        <v>2793</v>
      </c>
      <c r="BN5" s="821"/>
      <c r="BO5" s="821"/>
      <c r="BP5" s="821"/>
      <c r="BQ5" s="823"/>
      <c r="BR5" s="212" t="s">
        <v>2792</v>
      </c>
      <c r="BS5" s="213" t="s">
        <v>2793</v>
      </c>
      <c r="BT5" s="812"/>
      <c r="BU5" s="812"/>
      <c r="BV5" s="812"/>
      <c r="BW5" s="813"/>
      <c r="BX5" s="165" t="s">
        <v>2792</v>
      </c>
      <c r="BY5" s="166" t="s">
        <v>2793</v>
      </c>
      <c r="BZ5" s="833"/>
      <c r="CA5" s="833"/>
      <c r="CB5" s="833"/>
      <c r="CC5" s="835"/>
      <c r="CD5" s="132" t="s">
        <v>2792</v>
      </c>
      <c r="CE5" s="133" t="s">
        <v>2793</v>
      </c>
      <c r="CF5" s="848"/>
      <c r="CG5" s="848"/>
      <c r="CH5" s="848"/>
      <c r="CI5" s="865"/>
      <c r="CJ5" s="167" t="s">
        <v>2792</v>
      </c>
      <c r="CK5" s="168" t="s">
        <v>2793</v>
      </c>
      <c r="CL5" s="687"/>
      <c r="CM5" s="687"/>
      <c r="CN5" s="687"/>
      <c r="CO5" s="689"/>
      <c r="CP5" s="167" t="s">
        <v>2792</v>
      </c>
      <c r="CQ5" s="168" t="s">
        <v>2793</v>
      </c>
      <c r="CR5" s="687"/>
      <c r="CS5" s="687"/>
      <c r="CT5" s="687"/>
      <c r="CU5" s="689"/>
      <c r="CV5" s="167" t="s">
        <v>2792</v>
      </c>
      <c r="CW5" s="168" t="s">
        <v>2793</v>
      </c>
      <c r="CX5" s="687"/>
      <c r="CY5" s="687"/>
      <c r="CZ5" s="687"/>
      <c r="DA5" s="689"/>
      <c r="DB5" s="118"/>
      <c r="DC5" s="216"/>
      <c r="DD5" s="118"/>
      <c r="DE5" s="118"/>
      <c r="DF5" s="850"/>
      <c r="DG5" s="852"/>
      <c r="DH5" s="861"/>
      <c r="DI5" s="859"/>
      <c r="DJ5" s="682"/>
      <c r="DK5" s="857"/>
      <c r="DL5" s="859"/>
      <c r="DM5" s="682"/>
      <c r="DO5" s="115" t="s">
        <v>4545</v>
      </c>
      <c r="DP5" s="277" t="s">
        <v>3155</v>
      </c>
      <c r="DQ5" s="277" t="s">
        <v>5</v>
      </c>
      <c r="DR5" s="277" t="s">
        <v>2643</v>
      </c>
      <c r="DS5" s="277" t="s">
        <v>3156</v>
      </c>
      <c r="DT5" s="277" t="s">
        <v>3157</v>
      </c>
      <c r="DU5" s="277" t="s">
        <v>7</v>
      </c>
      <c r="DV5" s="277" t="s">
        <v>3158</v>
      </c>
      <c r="DW5" s="277" t="s">
        <v>3159</v>
      </c>
      <c r="DX5" s="277" t="s">
        <v>10</v>
      </c>
      <c r="DY5" s="277" t="s">
        <v>3160</v>
      </c>
      <c r="DZ5" s="277" t="s">
        <v>3161</v>
      </c>
      <c r="EA5" s="277" t="s">
        <v>3162</v>
      </c>
      <c r="EB5" s="277" t="s">
        <v>3163</v>
      </c>
      <c r="EC5" s="277" t="s">
        <v>17</v>
      </c>
      <c r="ED5" s="278" t="s">
        <v>3164</v>
      </c>
      <c r="EF5" s="126" t="s">
        <v>4546</v>
      </c>
      <c r="EG5" s="126" t="s">
        <v>7</v>
      </c>
      <c r="EH5" s="126" t="s">
        <v>8</v>
      </c>
      <c r="EI5" s="126" t="s">
        <v>9</v>
      </c>
      <c r="EJ5" s="126" t="s">
        <v>10</v>
      </c>
      <c r="EK5" s="126" t="s">
        <v>11</v>
      </c>
      <c r="EL5" s="279" t="s">
        <v>12</v>
      </c>
      <c r="EM5" s="126" t="s">
        <v>13</v>
      </c>
      <c r="EN5" s="126" t="s">
        <v>14</v>
      </c>
      <c r="EO5" s="126" t="s">
        <v>15</v>
      </c>
      <c r="EP5" s="126" t="s">
        <v>16</v>
      </c>
    </row>
    <row r="6" spans="1:146" s="140" customFormat="1" ht="12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227" t="s">
        <v>20</v>
      </c>
      <c r="J6" s="151" t="s">
        <v>19</v>
      </c>
      <c r="K6" s="151" t="s">
        <v>21</v>
      </c>
      <c r="L6" s="151" t="s">
        <v>22</v>
      </c>
      <c r="M6" s="151" t="s">
        <v>23</v>
      </c>
      <c r="N6" s="151" t="s">
        <v>24</v>
      </c>
      <c r="O6" s="151" t="s">
        <v>25</v>
      </c>
      <c r="P6" s="151" t="s">
        <v>26</v>
      </c>
      <c r="Q6" s="151" t="s">
        <v>27</v>
      </c>
      <c r="R6" s="151" t="s">
        <v>28</v>
      </c>
      <c r="S6" s="151" t="s">
        <v>29</v>
      </c>
      <c r="T6" s="151" t="s">
        <v>30</v>
      </c>
      <c r="U6" s="151">
        <v>2621750217</v>
      </c>
      <c r="V6" s="151" t="s">
        <v>31</v>
      </c>
      <c r="W6" s="151" t="s">
        <v>32</v>
      </c>
      <c r="X6" s="151" t="s">
        <v>33</v>
      </c>
      <c r="Y6" s="256"/>
      <c r="Z6" s="256" t="s">
        <v>34</v>
      </c>
      <c r="AA6" s="257"/>
      <c r="AB6" s="286"/>
      <c r="AC6" s="287"/>
      <c r="AD6" s="287"/>
      <c r="AE6" s="287"/>
      <c r="AF6" s="287"/>
      <c r="AG6" s="288">
        <f>SUM(AB6:AF6)</f>
        <v>0</v>
      </c>
      <c r="AH6" s="145"/>
      <c r="AI6" s="143"/>
      <c r="AJ6" s="143"/>
      <c r="AK6" s="143"/>
      <c r="AL6" s="143"/>
      <c r="AM6" s="289">
        <f>SUM(AH6:AL6)</f>
        <v>0</v>
      </c>
      <c r="AN6" s="180"/>
      <c r="AO6" s="181"/>
      <c r="AP6" s="181"/>
      <c r="AQ6" s="181"/>
      <c r="AR6" s="181"/>
      <c r="AS6" s="201">
        <f>SUM(AN6:AR6)</f>
        <v>0</v>
      </c>
      <c r="AT6" s="141"/>
      <c r="AU6" s="142"/>
      <c r="AV6" s="142"/>
      <c r="AW6" s="142"/>
      <c r="AX6" s="142"/>
      <c r="AY6" s="289">
        <f>SUM(AT6:AX6)</f>
        <v>0</v>
      </c>
      <c r="AZ6" s="145"/>
      <c r="BA6" s="143"/>
      <c r="BB6" s="143"/>
      <c r="BC6" s="143"/>
      <c r="BD6" s="143"/>
      <c r="BE6" s="289">
        <f>SUM(AZ6:BD6)</f>
        <v>0</v>
      </c>
      <c r="BF6" s="290"/>
      <c r="BG6" s="181"/>
      <c r="BH6" s="181"/>
      <c r="BI6" s="181"/>
      <c r="BJ6" s="181"/>
      <c r="BK6" s="201">
        <f>SUM(BF6:BJ6)</f>
        <v>0</v>
      </c>
      <c r="BL6" s="180"/>
      <c r="BM6" s="181"/>
      <c r="BN6" s="181"/>
      <c r="BO6" s="181"/>
      <c r="BP6" s="181"/>
      <c r="BQ6" s="182">
        <f>SUM(BL6:BP6)</f>
        <v>0</v>
      </c>
      <c r="BR6" s="180"/>
      <c r="BS6" s="181">
        <v>48750</v>
      </c>
      <c r="BT6" s="181"/>
      <c r="BU6" s="181"/>
      <c r="BV6" s="181"/>
      <c r="BW6" s="182">
        <f>SUM(BR6:BV6)</f>
        <v>48750</v>
      </c>
      <c r="BX6" s="291"/>
      <c r="BY6" s="143"/>
      <c r="BZ6" s="143"/>
      <c r="CA6" s="143"/>
      <c r="CB6" s="143"/>
      <c r="CC6" s="289">
        <f>SUM(BX6:CB6)</f>
        <v>0</v>
      </c>
      <c r="CD6" s="292"/>
      <c r="CE6" s="142"/>
      <c r="CF6" s="142"/>
      <c r="CG6" s="142"/>
      <c r="CH6" s="142"/>
      <c r="CI6" s="289">
        <f>SUM(CD6:CH6)</f>
        <v>0</v>
      </c>
      <c r="CJ6" s="169">
        <f>AB6+AH6+BF6+BX6+CD6+AT6+BL6+BR6</f>
        <v>0</v>
      </c>
      <c r="CK6" s="170">
        <f>AC6+AI6+BG6+BY6+CE6+AU6+BM6+BS6</f>
        <v>48750</v>
      </c>
      <c r="CL6" s="170">
        <f>AD6+AJ6+BH6+BZ6+CF6+AV6+BN6+BT6</f>
        <v>0</v>
      </c>
      <c r="CM6" s="170">
        <f>AE6+AK6+BI6+CA6+CG6+AW6+BO6+BU6</f>
        <v>0</v>
      </c>
      <c r="CN6" s="170">
        <f>AF6+AL6+BJ6+CB6+CH6+AX6+BP6+BV6</f>
        <v>0</v>
      </c>
      <c r="CO6" s="171">
        <f>SUM(CJ6:CN6)</f>
        <v>48750</v>
      </c>
      <c r="CP6" s="169">
        <f>AN6+AZ6</f>
        <v>0</v>
      </c>
      <c r="CQ6" s="170">
        <f>AO6+BA6</f>
        <v>0</v>
      </c>
      <c r="CR6" s="170">
        <f>AP6+BB6</f>
        <v>0</v>
      </c>
      <c r="CS6" s="170">
        <f>AQ6+BC6</f>
        <v>0</v>
      </c>
      <c r="CT6" s="170">
        <f>AR6+BD6</f>
        <v>0</v>
      </c>
      <c r="CU6" s="171">
        <f>SUM(CP6:CT6)</f>
        <v>0</v>
      </c>
      <c r="CV6" s="169">
        <f>CJ6-CP6</f>
        <v>0</v>
      </c>
      <c r="CW6" s="170">
        <f>CK6-CQ6</f>
        <v>48750</v>
      </c>
      <c r="CX6" s="170">
        <f>CL6-CR6</f>
        <v>0</v>
      </c>
      <c r="CY6" s="170">
        <f>CM6-CS6</f>
        <v>0</v>
      </c>
      <c r="CZ6" s="170">
        <f>CN6-CT6</f>
        <v>0</v>
      </c>
      <c r="DA6" s="171">
        <f>SUM(CV6:CZ6)</f>
        <v>48750</v>
      </c>
      <c r="DC6" s="219"/>
      <c r="DF6" s="141"/>
      <c r="DG6" s="142"/>
      <c r="DH6" s="143"/>
      <c r="DI6" s="142"/>
      <c r="DJ6" s="144"/>
      <c r="DK6" s="145"/>
      <c r="DL6" s="142"/>
      <c r="DM6" s="144"/>
      <c r="DO6" s="140" t="str">
        <f t="shared" ref="DO6:DO63" si="0">P6&amp;" "&amp;O6</f>
        <v>Helena Paszeková</v>
      </c>
      <c r="DQ6" s="140">
        <v>600009998</v>
      </c>
      <c r="DR6" s="140">
        <v>62237004</v>
      </c>
      <c r="DS6" s="140" t="s">
        <v>19</v>
      </c>
      <c r="DY6" s="140" t="s">
        <v>4726</v>
      </c>
      <c r="EF6" s="140" t="str">
        <f t="shared" ref="EF6:EF63" si="1">IF(H6=DS6,"ok","ŠPATNĚ")</f>
        <v>ok</v>
      </c>
      <c r="EG6" s="140" t="str">
        <f t="shared" ref="EG6:EG63" si="2">IF(K6=DU6,"ok","ŠPATNĚ")</f>
        <v>ŠPATNĚ</v>
      </c>
      <c r="EH6" s="140" t="str">
        <f t="shared" ref="EH6:EH63" si="3">IF(L6=DW6,"ok","ŠPATNĚ")</f>
        <v>ŠPATNĚ</v>
      </c>
      <c r="EI6" s="140" t="str">
        <f t="shared" ref="EI6:EI63" si="4">IF(M6=DV6,"ok","ŠPATNĚ")</f>
        <v>ŠPATNĚ</v>
      </c>
      <c r="EJ6" s="140" t="str">
        <f t="shared" ref="EJ6:EJ63" si="5">IF(N6=DX6,"ok","ŠPATNĚ")</f>
        <v>ŠPATNĚ</v>
      </c>
      <c r="EK6" s="140" t="str">
        <f t="shared" ref="EK6:EK63" si="6">IF(DO6=DY6,"ok","ŠPATNĚ")</f>
        <v>ok</v>
      </c>
      <c r="EO6" s="140" t="str">
        <f t="shared" ref="EO6:EO63" si="7">IF(S6=DZ6,"ok","ŠPATNĚ")</f>
        <v>ŠPATNĚ</v>
      </c>
      <c r="EP6" s="140" t="str">
        <f t="shared" ref="EP6:EP63" si="8">IF(T6=EA6,"ok","ŠPATNĚ")</f>
        <v>ŠPATNĚ</v>
      </c>
    </row>
    <row r="7" spans="1:146" s="140" customFormat="1" ht="12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227" t="s">
        <v>36</v>
      </c>
      <c r="J7" s="151" t="s">
        <v>35</v>
      </c>
      <c r="K7" s="151" t="s">
        <v>37</v>
      </c>
      <c r="L7" s="151" t="s">
        <v>38</v>
      </c>
      <c r="M7" s="151" t="s">
        <v>39</v>
      </c>
      <c r="N7" s="151" t="s">
        <v>24</v>
      </c>
      <c r="O7" s="151" t="s">
        <v>40</v>
      </c>
      <c r="P7" s="151" t="s">
        <v>41</v>
      </c>
      <c r="Q7" s="151" t="s">
        <v>27</v>
      </c>
      <c r="R7" s="151" t="s">
        <v>28</v>
      </c>
      <c r="S7" s="151">
        <v>487862883</v>
      </c>
      <c r="T7" s="151" t="s">
        <v>42</v>
      </c>
      <c r="U7" s="151">
        <v>1003807824</v>
      </c>
      <c r="V7" s="151" t="s">
        <v>43</v>
      </c>
      <c r="W7" s="151" t="s">
        <v>44</v>
      </c>
      <c r="X7" s="151" t="s">
        <v>33</v>
      </c>
      <c r="Y7" s="256"/>
      <c r="Z7" s="256" t="s">
        <v>34</v>
      </c>
      <c r="AA7" s="258"/>
      <c r="AB7" s="156"/>
      <c r="AC7" s="157"/>
      <c r="AD7" s="157"/>
      <c r="AE7" s="157"/>
      <c r="AF7" s="157"/>
      <c r="AG7" s="293">
        <f t="shared" ref="AG7:AG63" si="9">SUM(AB7:AF7)</f>
        <v>0</v>
      </c>
      <c r="AH7" s="145"/>
      <c r="AI7" s="143"/>
      <c r="AJ7" s="143"/>
      <c r="AK7" s="143"/>
      <c r="AL7" s="143"/>
      <c r="AM7" s="138">
        <f t="shared" ref="AM7:AM70" si="10">SUM(AH7:AL7)</f>
        <v>0</v>
      </c>
      <c r="AN7" s="160"/>
      <c r="AO7" s="146"/>
      <c r="AP7" s="146"/>
      <c r="AQ7" s="146"/>
      <c r="AR7" s="146"/>
      <c r="AS7" s="202">
        <f t="shared" ref="AS7:AS63" si="11">SUM(AN7:AR7)</f>
        <v>0</v>
      </c>
      <c r="AT7" s="172"/>
      <c r="AU7" s="137"/>
      <c r="AV7" s="137"/>
      <c r="AW7" s="137"/>
      <c r="AX7" s="137"/>
      <c r="AY7" s="138">
        <f t="shared" ref="AY7:AY70" si="12">SUM(AT7:AX7)</f>
        <v>0</v>
      </c>
      <c r="AZ7" s="160"/>
      <c r="BA7" s="146"/>
      <c r="BB7" s="146"/>
      <c r="BC7" s="146"/>
      <c r="BD7" s="146"/>
      <c r="BE7" s="138">
        <f t="shared" ref="BE7:BE70" si="13">SUM(AZ7:BD7)</f>
        <v>0</v>
      </c>
      <c r="BF7" s="205"/>
      <c r="BG7" s="146"/>
      <c r="BH7" s="146"/>
      <c r="BI7" s="146"/>
      <c r="BJ7" s="143"/>
      <c r="BK7" s="202">
        <f t="shared" ref="BK7:BK63" si="14">SUM(BF7:BJ7)</f>
        <v>0</v>
      </c>
      <c r="BL7" s="160"/>
      <c r="BM7" s="146"/>
      <c r="BN7" s="146"/>
      <c r="BO7" s="146"/>
      <c r="BP7" s="146"/>
      <c r="BQ7" s="138">
        <f t="shared" ref="BQ7:BQ70" si="15">SUM(BL7:BP7)</f>
        <v>0</v>
      </c>
      <c r="BR7" s="160"/>
      <c r="BS7" s="146">
        <v>30225</v>
      </c>
      <c r="BT7" s="146"/>
      <c r="BU7" s="146"/>
      <c r="BV7" s="146"/>
      <c r="BW7" s="138">
        <f t="shared" ref="BW7:BW70" si="16">SUM(BR7:BV7)</f>
        <v>30225</v>
      </c>
      <c r="BX7" s="205"/>
      <c r="BY7" s="146"/>
      <c r="BZ7" s="146"/>
      <c r="CA7" s="146"/>
      <c r="CB7" s="146"/>
      <c r="CC7" s="138">
        <f t="shared" ref="CC7:CC63" si="17">SUM(BX7:CB7)</f>
        <v>0</v>
      </c>
      <c r="CD7" s="158"/>
      <c r="CE7" s="137"/>
      <c r="CF7" s="137"/>
      <c r="CG7" s="137"/>
      <c r="CH7" s="137"/>
      <c r="CI7" s="138">
        <f t="shared" ref="CI7:CI70" si="18">SUM(CD7:CH7)</f>
        <v>0</v>
      </c>
      <c r="CJ7" s="172">
        <f t="shared" ref="CJ7:CJ63" si="19">AB7+AH7+BF7+BX7+CD7+AT7+BL7+BR7</f>
        <v>0</v>
      </c>
      <c r="CK7" s="137">
        <f t="shared" ref="CK7:CK63" si="20">AC7+AI7+BG7+BY7+CE7+AU7+BM7+BS7</f>
        <v>30225</v>
      </c>
      <c r="CL7" s="137">
        <f t="shared" ref="CL7:CL63" si="21">AD7+AJ7+BH7+BZ7+CF7+AV7+BN7+BT7</f>
        <v>0</v>
      </c>
      <c r="CM7" s="137">
        <f t="shared" ref="CM7:CM63" si="22">AE7+AK7+BI7+CA7+CG7+AW7+BO7+BU7</f>
        <v>0</v>
      </c>
      <c r="CN7" s="137">
        <f t="shared" ref="CN7:CN63" si="23">AF7+AL7+BJ7+CB7+CH7+AX7+BP7+BV7</f>
        <v>0</v>
      </c>
      <c r="CO7" s="173">
        <f t="shared" ref="CO7:CO63" si="24">SUM(CJ7:CN7)</f>
        <v>30225</v>
      </c>
      <c r="CP7" s="172">
        <f t="shared" ref="CP7:CP63" si="25">AN7+AZ7</f>
        <v>0</v>
      </c>
      <c r="CQ7" s="137">
        <f t="shared" ref="CQ7:CQ63" si="26">AO7+BA7</f>
        <v>0</v>
      </c>
      <c r="CR7" s="137">
        <f t="shared" ref="CR7:CR63" si="27">AP7+BB7</f>
        <v>0</v>
      </c>
      <c r="CS7" s="137">
        <f t="shared" ref="CS7:CS63" si="28">AQ7+BC7</f>
        <v>0</v>
      </c>
      <c r="CT7" s="137">
        <f t="shared" ref="CT7:CT63" si="29">AR7+BD7</f>
        <v>0</v>
      </c>
      <c r="CU7" s="173">
        <f t="shared" ref="CU7:CU70" si="30">SUM(CP7:CT7)</f>
        <v>0</v>
      </c>
      <c r="CV7" s="172">
        <f t="shared" ref="CV7:CV70" si="31">CJ7-CP7</f>
        <v>0</v>
      </c>
      <c r="CW7" s="137">
        <f t="shared" ref="CW7:CW70" si="32">CK7-CQ7</f>
        <v>30225</v>
      </c>
      <c r="CX7" s="137">
        <f t="shared" ref="CX7:CX70" si="33">CL7-CR7</f>
        <v>0</v>
      </c>
      <c r="CY7" s="137">
        <f t="shared" ref="CY7:CY70" si="34">CM7-CS7</f>
        <v>0</v>
      </c>
      <c r="CZ7" s="137">
        <f t="shared" ref="CZ7:CZ70" si="35">CN7-CT7</f>
        <v>0</v>
      </c>
      <c r="DA7" s="173">
        <f t="shared" ref="DA7:DA70" si="36">SUM(CV7:CZ7)</f>
        <v>30225</v>
      </c>
      <c r="DC7" s="220"/>
      <c r="DF7" s="141"/>
      <c r="DG7" s="142"/>
      <c r="DH7" s="146"/>
      <c r="DI7" s="142"/>
      <c r="DJ7" s="144"/>
      <c r="DK7" s="145"/>
      <c r="DL7" s="142"/>
      <c r="DM7" s="144"/>
      <c r="DO7" s="140" t="str">
        <f t="shared" si="0"/>
        <v>Ivana Netušilová</v>
      </c>
      <c r="DQ7" s="140">
        <v>600010007</v>
      </c>
      <c r="DR7" s="140">
        <v>828840</v>
      </c>
      <c r="DS7" s="140" t="s">
        <v>35</v>
      </c>
      <c r="DY7" s="140" t="s">
        <v>4727</v>
      </c>
      <c r="EF7" s="140" t="str">
        <f t="shared" si="1"/>
        <v>ok</v>
      </c>
      <c r="EG7" s="140" t="str">
        <f t="shared" si="2"/>
        <v>ŠPATNĚ</v>
      </c>
      <c r="EH7" s="140" t="str">
        <f t="shared" si="3"/>
        <v>ŠPATNĚ</v>
      </c>
      <c r="EI7" s="140" t="str">
        <f t="shared" si="4"/>
        <v>ŠPATNĚ</v>
      </c>
      <c r="EJ7" s="140" t="str">
        <f t="shared" si="5"/>
        <v>ŠPATNĚ</v>
      </c>
      <c r="EK7" s="140" t="str">
        <f t="shared" si="6"/>
        <v>ok</v>
      </c>
      <c r="EO7" s="140" t="str">
        <f t="shared" si="7"/>
        <v>ŠPATNĚ</v>
      </c>
      <c r="EP7" s="140" t="str">
        <f t="shared" si="8"/>
        <v>ŠPATNĚ</v>
      </c>
    </row>
    <row r="8" spans="1:146" s="140" customFormat="1" ht="12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227" t="s">
        <v>46</v>
      </c>
      <c r="J8" s="151" t="s">
        <v>45</v>
      </c>
      <c r="K8" s="151" t="s">
        <v>47</v>
      </c>
      <c r="L8" s="151" t="s">
        <v>48</v>
      </c>
      <c r="M8" s="151" t="s">
        <v>49</v>
      </c>
      <c r="N8" s="151" t="s">
        <v>24</v>
      </c>
      <c r="O8" s="151" t="s">
        <v>50</v>
      </c>
      <c r="P8" s="151" t="s">
        <v>51</v>
      </c>
      <c r="Q8" s="151" t="s">
        <v>52</v>
      </c>
      <c r="R8" s="151" t="s">
        <v>53</v>
      </c>
      <c r="S8" s="151">
        <v>483320086</v>
      </c>
      <c r="T8" s="151" t="s">
        <v>54</v>
      </c>
      <c r="U8" s="151">
        <v>1295190247</v>
      </c>
      <c r="V8" s="151" t="s">
        <v>31</v>
      </c>
      <c r="W8" s="151" t="s">
        <v>32</v>
      </c>
      <c r="X8" s="151" t="s">
        <v>33</v>
      </c>
      <c r="Y8" s="256"/>
      <c r="Z8" s="256" t="s">
        <v>34</v>
      </c>
      <c r="AA8" s="258"/>
      <c r="AB8" s="156"/>
      <c r="AC8" s="157"/>
      <c r="AD8" s="157"/>
      <c r="AE8" s="157"/>
      <c r="AF8" s="157"/>
      <c r="AG8" s="293">
        <f t="shared" si="9"/>
        <v>0</v>
      </c>
      <c r="AH8" s="145"/>
      <c r="AI8" s="143"/>
      <c r="AJ8" s="143"/>
      <c r="AK8" s="143"/>
      <c r="AL8" s="143"/>
      <c r="AM8" s="138">
        <f t="shared" si="10"/>
        <v>0</v>
      </c>
      <c r="AN8" s="160"/>
      <c r="AO8" s="146"/>
      <c r="AP8" s="146"/>
      <c r="AQ8" s="146"/>
      <c r="AR8" s="146"/>
      <c r="AS8" s="202">
        <f t="shared" si="11"/>
        <v>0</v>
      </c>
      <c r="AT8" s="172"/>
      <c r="AU8" s="137"/>
      <c r="AV8" s="137"/>
      <c r="AW8" s="137"/>
      <c r="AX8" s="137"/>
      <c r="AY8" s="138">
        <f t="shared" si="12"/>
        <v>0</v>
      </c>
      <c r="AZ8" s="160"/>
      <c r="BA8" s="146"/>
      <c r="BB8" s="146"/>
      <c r="BC8" s="146"/>
      <c r="BD8" s="146"/>
      <c r="BE8" s="138">
        <f t="shared" si="13"/>
        <v>0</v>
      </c>
      <c r="BF8" s="205"/>
      <c r="BG8" s="146"/>
      <c r="BH8" s="146"/>
      <c r="BI8" s="146"/>
      <c r="BJ8" s="143"/>
      <c r="BK8" s="202">
        <f t="shared" si="14"/>
        <v>0</v>
      </c>
      <c r="BL8" s="160"/>
      <c r="BM8" s="146"/>
      <c r="BN8" s="146"/>
      <c r="BO8" s="146"/>
      <c r="BP8" s="146"/>
      <c r="BQ8" s="138">
        <f t="shared" si="15"/>
        <v>0</v>
      </c>
      <c r="BR8" s="160"/>
      <c r="BS8" s="146">
        <v>45825</v>
      </c>
      <c r="BT8" s="146"/>
      <c r="BU8" s="146"/>
      <c r="BV8" s="146"/>
      <c r="BW8" s="138">
        <f t="shared" si="16"/>
        <v>45825</v>
      </c>
      <c r="BX8" s="205"/>
      <c r="BY8" s="146"/>
      <c r="BZ8" s="146"/>
      <c r="CA8" s="146"/>
      <c r="CB8" s="146"/>
      <c r="CC8" s="138">
        <f t="shared" si="17"/>
        <v>0</v>
      </c>
      <c r="CD8" s="158"/>
      <c r="CE8" s="137"/>
      <c r="CF8" s="137"/>
      <c r="CG8" s="137"/>
      <c r="CH8" s="137"/>
      <c r="CI8" s="138">
        <f t="shared" si="18"/>
        <v>0</v>
      </c>
      <c r="CJ8" s="172">
        <f t="shared" si="19"/>
        <v>0</v>
      </c>
      <c r="CK8" s="137">
        <f t="shared" si="20"/>
        <v>45825</v>
      </c>
      <c r="CL8" s="137">
        <f t="shared" si="21"/>
        <v>0</v>
      </c>
      <c r="CM8" s="137">
        <f t="shared" si="22"/>
        <v>0</v>
      </c>
      <c r="CN8" s="137">
        <f t="shared" si="23"/>
        <v>0</v>
      </c>
      <c r="CO8" s="173">
        <f t="shared" si="24"/>
        <v>45825</v>
      </c>
      <c r="CP8" s="172">
        <f t="shared" si="25"/>
        <v>0</v>
      </c>
      <c r="CQ8" s="137">
        <f t="shared" si="26"/>
        <v>0</v>
      </c>
      <c r="CR8" s="137">
        <f t="shared" si="27"/>
        <v>0</v>
      </c>
      <c r="CS8" s="137">
        <f t="shared" si="28"/>
        <v>0</v>
      </c>
      <c r="CT8" s="137">
        <f t="shared" si="29"/>
        <v>0</v>
      </c>
      <c r="CU8" s="173">
        <f t="shared" si="30"/>
        <v>0</v>
      </c>
      <c r="CV8" s="172">
        <f t="shared" si="31"/>
        <v>0</v>
      </c>
      <c r="CW8" s="137">
        <f t="shared" si="32"/>
        <v>45825</v>
      </c>
      <c r="CX8" s="137">
        <f t="shared" si="33"/>
        <v>0</v>
      </c>
      <c r="CY8" s="137">
        <f t="shared" si="34"/>
        <v>0</v>
      </c>
      <c r="CZ8" s="137">
        <f t="shared" si="35"/>
        <v>0</v>
      </c>
      <c r="DA8" s="173">
        <f t="shared" si="36"/>
        <v>45825</v>
      </c>
      <c r="DC8" s="220"/>
      <c r="DF8" s="141"/>
      <c r="DG8" s="142"/>
      <c r="DH8" s="146"/>
      <c r="DI8" s="142"/>
      <c r="DJ8" s="144"/>
      <c r="DK8" s="145"/>
      <c r="DL8" s="142"/>
      <c r="DM8" s="144"/>
      <c r="DO8" s="140" t="str">
        <f t="shared" si="0"/>
        <v>Jiří Kozlovský</v>
      </c>
      <c r="DQ8" s="140">
        <v>600010449</v>
      </c>
      <c r="DR8" s="140">
        <v>60252758</v>
      </c>
      <c r="DS8" s="140" t="s">
        <v>45</v>
      </c>
      <c r="DY8" s="140" t="s">
        <v>4728</v>
      </c>
      <c r="EF8" s="140" t="str">
        <f t="shared" si="1"/>
        <v>ok</v>
      </c>
      <c r="EG8" s="140" t="str">
        <f t="shared" si="2"/>
        <v>ŠPATNĚ</v>
      </c>
      <c r="EH8" s="140" t="str">
        <f t="shared" si="3"/>
        <v>ŠPATNĚ</v>
      </c>
      <c r="EI8" s="140" t="str">
        <f t="shared" si="4"/>
        <v>ŠPATNĚ</v>
      </c>
      <c r="EJ8" s="140" t="str">
        <f t="shared" si="5"/>
        <v>ŠPATNĚ</v>
      </c>
      <c r="EK8" s="140" t="str">
        <f t="shared" si="6"/>
        <v>ok</v>
      </c>
      <c r="EO8" s="140" t="str">
        <f t="shared" si="7"/>
        <v>ŠPATNĚ</v>
      </c>
      <c r="EP8" s="140" t="str">
        <f t="shared" si="8"/>
        <v>ŠPATNĚ</v>
      </c>
    </row>
    <row r="9" spans="1:146" s="140" customFormat="1" ht="12.75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227" t="s">
        <v>56</v>
      </c>
      <c r="J9" s="151" t="s">
        <v>57</v>
      </c>
      <c r="K9" s="151" t="s">
        <v>58</v>
      </c>
      <c r="L9" s="151" t="s">
        <v>59</v>
      </c>
      <c r="M9" s="151" t="s">
        <v>60</v>
      </c>
      <c r="N9" s="151" t="s">
        <v>61</v>
      </c>
      <c r="O9" s="151" t="s">
        <v>62</v>
      </c>
      <c r="P9" s="151" t="s">
        <v>63</v>
      </c>
      <c r="Q9" s="151" t="s">
        <v>52</v>
      </c>
      <c r="R9" s="151" t="s">
        <v>53</v>
      </c>
      <c r="S9" s="151">
        <v>483394333</v>
      </c>
      <c r="T9" s="259" t="s">
        <v>3130</v>
      </c>
      <c r="U9" s="151">
        <v>1387450237</v>
      </c>
      <c r="V9" s="151" t="s">
        <v>31</v>
      </c>
      <c r="W9" s="151" t="s">
        <v>32</v>
      </c>
      <c r="X9" s="151" t="s">
        <v>33</v>
      </c>
      <c r="Y9" s="256"/>
      <c r="Z9" s="256" t="s">
        <v>34</v>
      </c>
      <c r="AA9" s="258"/>
      <c r="AB9" s="156"/>
      <c r="AC9" s="157"/>
      <c r="AD9" s="157"/>
      <c r="AE9" s="157"/>
      <c r="AF9" s="157"/>
      <c r="AG9" s="293">
        <f t="shared" si="9"/>
        <v>0</v>
      </c>
      <c r="AH9" s="145"/>
      <c r="AI9" s="143"/>
      <c r="AJ9" s="143"/>
      <c r="AK9" s="143"/>
      <c r="AL9" s="143"/>
      <c r="AM9" s="138">
        <f t="shared" si="10"/>
        <v>0</v>
      </c>
      <c r="AN9" s="160"/>
      <c r="AO9" s="146"/>
      <c r="AP9" s="146"/>
      <c r="AQ9" s="146"/>
      <c r="AR9" s="146"/>
      <c r="AS9" s="202">
        <f t="shared" si="11"/>
        <v>0</v>
      </c>
      <c r="AT9" s="172"/>
      <c r="AU9" s="137"/>
      <c r="AV9" s="137"/>
      <c r="AW9" s="137"/>
      <c r="AX9" s="137"/>
      <c r="AY9" s="138">
        <f t="shared" si="12"/>
        <v>0</v>
      </c>
      <c r="AZ9" s="160"/>
      <c r="BA9" s="146"/>
      <c r="BB9" s="146"/>
      <c r="BC9" s="146"/>
      <c r="BD9" s="146"/>
      <c r="BE9" s="138">
        <f t="shared" si="13"/>
        <v>0</v>
      </c>
      <c r="BF9" s="205"/>
      <c r="BG9" s="146"/>
      <c r="BH9" s="146"/>
      <c r="BI9" s="146"/>
      <c r="BJ9" s="143"/>
      <c r="BK9" s="202">
        <f t="shared" si="14"/>
        <v>0</v>
      </c>
      <c r="BL9" s="160"/>
      <c r="BM9" s="146"/>
      <c r="BN9" s="146"/>
      <c r="BO9" s="146"/>
      <c r="BP9" s="146"/>
      <c r="BQ9" s="138">
        <f t="shared" si="15"/>
        <v>0</v>
      </c>
      <c r="BR9" s="160"/>
      <c r="BS9" s="146">
        <v>3250</v>
      </c>
      <c r="BT9" s="146"/>
      <c r="BU9" s="146"/>
      <c r="BV9" s="146"/>
      <c r="BW9" s="138">
        <f t="shared" si="16"/>
        <v>3250</v>
      </c>
      <c r="BX9" s="205"/>
      <c r="BY9" s="146"/>
      <c r="BZ9" s="146"/>
      <c r="CA9" s="146"/>
      <c r="CB9" s="146"/>
      <c r="CC9" s="138">
        <f t="shared" si="17"/>
        <v>0</v>
      </c>
      <c r="CD9" s="158"/>
      <c r="CE9" s="137"/>
      <c r="CF9" s="137"/>
      <c r="CG9" s="137"/>
      <c r="CH9" s="137"/>
      <c r="CI9" s="138">
        <f t="shared" si="18"/>
        <v>0</v>
      </c>
      <c r="CJ9" s="172">
        <f t="shared" si="19"/>
        <v>0</v>
      </c>
      <c r="CK9" s="137">
        <f t="shared" si="20"/>
        <v>3250</v>
      </c>
      <c r="CL9" s="137">
        <f t="shared" si="21"/>
        <v>0</v>
      </c>
      <c r="CM9" s="137">
        <f t="shared" si="22"/>
        <v>0</v>
      </c>
      <c r="CN9" s="137">
        <f t="shared" si="23"/>
        <v>0</v>
      </c>
      <c r="CO9" s="173">
        <f t="shared" si="24"/>
        <v>3250</v>
      </c>
      <c r="CP9" s="172">
        <f t="shared" si="25"/>
        <v>0</v>
      </c>
      <c r="CQ9" s="137">
        <f t="shared" si="26"/>
        <v>0</v>
      </c>
      <c r="CR9" s="137">
        <f t="shared" si="27"/>
        <v>0</v>
      </c>
      <c r="CS9" s="137">
        <f t="shared" si="28"/>
        <v>0</v>
      </c>
      <c r="CT9" s="137">
        <f t="shared" si="29"/>
        <v>0</v>
      </c>
      <c r="CU9" s="173">
        <f t="shared" si="30"/>
        <v>0</v>
      </c>
      <c r="CV9" s="172">
        <f t="shared" si="31"/>
        <v>0</v>
      </c>
      <c r="CW9" s="137">
        <f t="shared" si="32"/>
        <v>3250</v>
      </c>
      <c r="CX9" s="137">
        <f t="shared" si="33"/>
        <v>0</v>
      </c>
      <c r="CY9" s="137">
        <f t="shared" si="34"/>
        <v>0</v>
      </c>
      <c r="CZ9" s="137">
        <f t="shared" si="35"/>
        <v>0</v>
      </c>
      <c r="DA9" s="173">
        <f t="shared" si="36"/>
        <v>3250</v>
      </c>
      <c r="DC9" s="220"/>
      <c r="DF9" s="141"/>
      <c r="DG9" s="142"/>
      <c r="DH9" s="146"/>
      <c r="DI9" s="142"/>
      <c r="DJ9" s="144"/>
      <c r="DK9" s="145"/>
      <c r="DL9" s="142"/>
      <c r="DM9" s="144"/>
      <c r="DO9" s="140" t="str">
        <f t="shared" si="0"/>
        <v>Jan Kohoutek</v>
      </c>
      <c r="DQ9" s="140">
        <v>600010414</v>
      </c>
      <c r="DR9" s="140">
        <v>60252570</v>
      </c>
      <c r="DS9" s="140" t="s">
        <v>55</v>
      </c>
      <c r="DY9" s="140" t="s">
        <v>4729</v>
      </c>
      <c r="EF9" s="140" t="str">
        <f t="shared" si="1"/>
        <v>ok</v>
      </c>
      <c r="EG9" s="140" t="str">
        <f t="shared" si="2"/>
        <v>ŠPATNĚ</v>
      </c>
      <c r="EH9" s="140" t="str">
        <f t="shared" si="3"/>
        <v>ŠPATNĚ</v>
      </c>
      <c r="EI9" s="140" t="str">
        <f t="shared" si="4"/>
        <v>ŠPATNĚ</v>
      </c>
      <c r="EJ9" s="140" t="str">
        <f t="shared" si="5"/>
        <v>ŠPATNĚ</v>
      </c>
      <c r="EK9" s="140" t="str">
        <f t="shared" si="6"/>
        <v>ok</v>
      </c>
      <c r="EO9" s="140" t="str">
        <f t="shared" si="7"/>
        <v>ŠPATNĚ</v>
      </c>
      <c r="EP9" s="140" t="str">
        <f t="shared" si="8"/>
        <v>ŠPATNĚ</v>
      </c>
    </row>
    <row r="10" spans="1:146" s="140" customFormat="1" ht="12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227" t="s">
        <v>65</v>
      </c>
      <c r="J10" s="151" t="s">
        <v>64</v>
      </c>
      <c r="K10" s="151" t="s">
        <v>66</v>
      </c>
      <c r="L10" s="151" t="s">
        <v>67</v>
      </c>
      <c r="M10" s="151" t="s">
        <v>68</v>
      </c>
      <c r="N10" s="151" t="s">
        <v>24</v>
      </c>
      <c r="O10" s="151" t="s">
        <v>69</v>
      </c>
      <c r="P10" s="151" t="s">
        <v>70</v>
      </c>
      <c r="Q10" s="151" t="s">
        <v>52</v>
      </c>
      <c r="R10" s="151" t="s">
        <v>53</v>
      </c>
      <c r="S10" s="151">
        <v>482710077</v>
      </c>
      <c r="T10" s="151" t="s">
        <v>71</v>
      </c>
      <c r="U10" s="151">
        <v>43639461</v>
      </c>
      <c r="V10" s="151" t="s">
        <v>72</v>
      </c>
      <c r="W10" s="151" t="s">
        <v>73</v>
      </c>
      <c r="X10" s="151" t="s">
        <v>33</v>
      </c>
      <c r="Y10" s="256"/>
      <c r="Z10" s="256" t="s">
        <v>34</v>
      </c>
      <c r="AA10" s="258"/>
      <c r="AB10" s="156"/>
      <c r="AC10" s="157"/>
      <c r="AD10" s="157"/>
      <c r="AE10" s="157"/>
      <c r="AF10" s="157"/>
      <c r="AG10" s="293">
        <f t="shared" si="9"/>
        <v>0</v>
      </c>
      <c r="AH10" s="145"/>
      <c r="AI10" s="143"/>
      <c r="AJ10" s="143"/>
      <c r="AK10" s="143"/>
      <c r="AL10" s="143"/>
      <c r="AM10" s="138">
        <f t="shared" si="10"/>
        <v>0</v>
      </c>
      <c r="AN10" s="160"/>
      <c r="AO10" s="146"/>
      <c r="AP10" s="146"/>
      <c r="AQ10" s="146"/>
      <c r="AR10" s="146"/>
      <c r="AS10" s="202">
        <f t="shared" si="11"/>
        <v>0</v>
      </c>
      <c r="AT10" s="172"/>
      <c r="AU10" s="137"/>
      <c r="AV10" s="137"/>
      <c r="AW10" s="137"/>
      <c r="AX10" s="137"/>
      <c r="AY10" s="138">
        <f t="shared" si="12"/>
        <v>0</v>
      </c>
      <c r="AZ10" s="160"/>
      <c r="BA10" s="146"/>
      <c r="BB10" s="146"/>
      <c r="BC10" s="146"/>
      <c r="BD10" s="146"/>
      <c r="BE10" s="138">
        <f t="shared" si="13"/>
        <v>0</v>
      </c>
      <c r="BF10" s="205"/>
      <c r="BG10" s="146"/>
      <c r="BH10" s="146"/>
      <c r="BI10" s="146"/>
      <c r="BJ10" s="143"/>
      <c r="BK10" s="202">
        <f t="shared" si="14"/>
        <v>0</v>
      </c>
      <c r="BL10" s="160"/>
      <c r="BM10" s="146"/>
      <c r="BN10" s="146"/>
      <c r="BO10" s="146"/>
      <c r="BP10" s="146"/>
      <c r="BQ10" s="138">
        <f t="shared" si="15"/>
        <v>0</v>
      </c>
      <c r="BR10" s="160"/>
      <c r="BS10" s="146">
        <v>20150</v>
      </c>
      <c r="BT10" s="146"/>
      <c r="BU10" s="146"/>
      <c r="BV10" s="146"/>
      <c r="BW10" s="138">
        <f t="shared" si="16"/>
        <v>20150</v>
      </c>
      <c r="BX10" s="205"/>
      <c r="BY10" s="146"/>
      <c r="BZ10" s="146"/>
      <c r="CA10" s="146"/>
      <c r="CB10" s="146"/>
      <c r="CC10" s="138">
        <f t="shared" si="17"/>
        <v>0</v>
      </c>
      <c r="CD10" s="158"/>
      <c r="CE10" s="137"/>
      <c r="CF10" s="137"/>
      <c r="CG10" s="137"/>
      <c r="CH10" s="137"/>
      <c r="CI10" s="138">
        <f t="shared" si="18"/>
        <v>0</v>
      </c>
      <c r="CJ10" s="172">
        <f t="shared" si="19"/>
        <v>0</v>
      </c>
      <c r="CK10" s="137">
        <f t="shared" si="20"/>
        <v>20150</v>
      </c>
      <c r="CL10" s="137">
        <f t="shared" si="21"/>
        <v>0</v>
      </c>
      <c r="CM10" s="137">
        <f t="shared" si="22"/>
        <v>0</v>
      </c>
      <c r="CN10" s="137">
        <f t="shared" si="23"/>
        <v>0</v>
      </c>
      <c r="CO10" s="173">
        <f t="shared" si="24"/>
        <v>20150</v>
      </c>
      <c r="CP10" s="172">
        <f t="shared" si="25"/>
        <v>0</v>
      </c>
      <c r="CQ10" s="137">
        <f t="shared" si="26"/>
        <v>0</v>
      </c>
      <c r="CR10" s="137">
        <f t="shared" si="27"/>
        <v>0</v>
      </c>
      <c r="CS10" s="137">
        <f t="shared" si="28"/>
        <v>0</v>
      </c>
      <c r="CT10" s="137">
        <f t="shared" si="29"/>
        <v>0</v>
      </c>
      <c r="CU10" s="173">
        <f t="shared" si="30"/>
        <v>0</v>
      </c>
      <c r="CV10" s="172">
        <f t="shared" si="31"/>
        <v>0</v>
      </c>
      <c r="CW10" s="137">
        <f t="shared" si="32"/>
        <v>20150</v>
      </c>
      <c r="CX10" s="137">
        <f t="shared" si="33"/>
        <v>0</v>
      </c>
      <c r="CY10" s="137">
        <f t="shared" si="34"/>
        <v>0</v>
      </c>
      <c r="CZ10" s="137">
        <f t="shared" si="35"/>
        <v>0</v>
      </c>
      <c r="DA10" s="173">
        <f t="shared" si="36"/>
        <v>20150</v>
      </c>
      <c r="DC10" s="220"/>
      <c r="DF10" s="141"/>
      <c r="DG10" s="142"/>
      <c r="DH10" s="146"/>
      <c r="DI10" s="142"/>
      <c r="DJ10" s="144"/>
      <c r="DK10" s="145"/>
      <c r="DL10" s="142"/>
      <c r="DM10" s="144"/>
      <c r="DO10" s="140" t="str">
        <f t="shared" si="0"/>
        <v>Václav Ulvr</v>
      </c>
      <c r="DQ10" s="140">
        <v>600010554</v>
      </c>
      <c r="DR10" s="140">
        <v>46748016</v>
      </c>
      <c r="DS10" s="140" t="s">
        <v>64</v>
      </c>
      <c r="DY10" s="140" t="s">
        <v>4730</v>
      </c>
      <c r="EF10" s="140" t="str">
        <f t="shared" si="1"/>
        <v>ok</v>
      </c>
      <c r="EG10" s="140" t="str">
        <f t="shared" si="2"/>
        <v>ŠPATNĚ</v>
      </c>
      <c r="EH10" s="140" t="str">
        <f t="shared" si="3"/>
        <v>ŠPATNĚ</v>
      </c>
      <c r="EI10" s="140" t="str">
        <f t="shared" si="4"/>
        <v>ŠPATNĚ</v>
      </c>
      <c r="EJ10" s="140" t="str">
        <f t="shared" si="5"/>
        <v>ŠPATNĚ</v>
      </c>
      <c r="EK10" s="140" t="str">
        <f t="shared" si="6"/>
        <v>ok</v>
      </c>
      <c r="EO10" s="140" t="str">
        <f t="shared" si="7"/>
        <v>ŠPATNĚ</v>
      </c>
      <c r="EP10" s="140" t="str">
        <f t="shared" si="8"/>
        <v>ŠPATNĚ</v>
      </c>
    </row>
    <row r="11" spans="1:146" s="140" customFormat="1" ht="12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227" t="s">
        <v>75</v>
      </c>
      <c r="J11" s="151" t="s">
        <v>74</v>
      </c>
      <c r="K11" s="151" t="s">
        <v>76</v>
      </c>
      <c r="L11" s="151" t="s">
        <v>77</v>
      </c>
      <c r="M11" s="151" t="s">
        <v>78</v>
      </c>
      <c r="N11" s="151" t="s">
        <v>24</v>
      </c>
      <c r="O11" s="151" t="s">
        <v>79</v>
      </c>
      <c r="P11" s="151" t="s">
        <v>80</v>
      </c>
      <c r="Q11" s="151" t="s">
        <v>52</v>
      </c>
      <c r="R11" s="151" t="s">
        <v>53</v>
      </c>
      <c r="S11" s="151">
        <v>482312078</v>
      </c>
      <c r="T11" s="151" t="s">
        <v>81</v>
      </c>
      <c r="U11" s="151">
        <v>3294530309</v>
      </c>
      <c r="V11" s="151" t="s">
        <v>82</v>
      </c>
      <c r="W11" s="151" t="s">
        <v>83</v>
      </c>
      <c r="X11" s="151" t="s">
        <v>33</v>
      </c>
      <c r="Y11" s="256"/>
      <c r="Z11" s="256" t="s">
        <v>34</v>
      </c>
      <c r="AA11" s="258"/>
      <c r="AB11" s="156"/>
      <c r="AC11" s="157"/>
      <c r="AD11" s="157"/>
      <c r="AE11" s="157"/>
      <c r="AF11" s="157"/>
      <c r="AG11" s="293">
        <f t="shared" si="9"/>
        <v>0</v>
      </c>
      <c r="AH11" s="145"/>
      <c r="AI11" s="143"/>
      <c r="AJ11" s="143"/>
      <c r="AK11" s="143"/>
      <c r="AL11" s="143"/>
      <c r="AM11" s="138">
        <f t="shared" si="10"/>
        <v>0</v>
      </c>
      <c r="AN11" s="160"/>
      <c r="AO11" s="146"/>
      <c r="AP11" s="146"/>
      <c r="AQ11" s="146"/>
      <c r="AR11" s="146"/>
      <c r="AS11" s="202">
        <f t="shared" si="11"/>
        <v>0</v>
      </c>
      <c r="AT11" s="172"/>
      <c r="AU11" s="137"/>
      <c r="AV11" s="137"/>
      <c r="AW11" s="137"/>
      <c r="AX11" s="137"/>
      <c r="AY11" s="138">
        <f t="shared" si="12"/>
        <v>0</v>
      </c>
      <c r="AZ11" s="160"/>
      <c r="BA11" s="146"/>
      <c r="BB11" s="146"/>
      <c r="BC11" s="146"/>
      <c r="BD11" s="146"/>
      <c r="BE11" s="138">
        <f t="shared" si="13"/>
        <v>0</v>
      </c>
      <c r="BF11" s="205"/>
      <c r="BG11" s="146"/>
      <c r="BH11" s="146"/>
      <c r="BI11" s="146"/>
      <c r="BJ11" s="143"/>
      <c r="BK11" s="202">
        <f t="shared" si="14"/>
        <v>0</v>
      </c>
      <c r="BL11" s="160"/>
      <c r="BM11" s="146"/>
      <c r="BN11" s="146"/>
      <c r="BO11" s="146"/>
      <c r="BP11" s="146"/>
      <c r="BQ11" s="138">
        <f t="shared" si="15"/>
        <v>0</v>
      </c>
      <c r="BR11" s="160"/>
      <c r="BS11" s="146">
        <v>27950</v>
      </c>
      <c r="BT11" s="146"/>
      <c r="BU11" s="146"/>
      <c r="BV11" s="146"/>
      <c r="BW11" s="138">
        <f t="shared" si="16"/>
        <v>27950</v>
      </c>
      <c r="BX11" s="205"/>
      <c r="BY11" s="146"/>
      <c r="BZ11" s="146"/>
      <c r="CA11" s="146"/>
      <c r="CB11" s="146"/>
      <c r="CC11" s="138">
        <f t="shared" si="17"/>
        <v>0</v>
      </c>
      <c r="CD11" s="158"/>
      <c r="CE11" s="137"/>
      <c r="CF11" s="137"/>
      <c r="CG11" s="137"/>
      <c r="CH11" s="137"/>
      <c r="CI11" s="138">
        <f t="shared" si="18"/>
        <v>0</v>
      </c>
      <c r="CJ11" s="172">
        <f t="shared" si="19"/>
        <v>0</v>
      </c>
      <c r="CK11" s="137">
        <f t="shared" si="20"/>
        <v>27950</v>
      </c>
      <c r="CL11" s="137">
        <f t="shared" si="21"/>
        <v>0</v>
      </c>
      <c r="CM11" s="137">
        <f t="shared" si="22"/>
        <v>0</v>
      </c>
      <c r="CN11" s="137">
        <f t="shared" si="23"/>
        <v>0</v>
      </c>
      <c r="CO11" s="173">
        <f t="shared" si="24"/>
        <v>27950</v>
      </c>
      <c r="CP11" s="172">
        <f t="shared" si="25"/>
        <v>0</v>
      </c>
      <c r="CQ11" s="137">
        <f t="shared" si="26"/>
        <v>0</v>
      </c>
      <c r="CR11" s="137">
        <f t="shared" si="27"/>
        <v>0</v>
      </c>
      <c r="CS11" s="137">
        <f t="shared" si="28"/>
        <v>0</v>
      </c>
      <c r="CT11" s="137">
        <f t="shared" si="29"/>
        <v>0</v>
      </c>
      <c r="CU11" s="173">
        <f t="shared" si="30"/>
        <v>0</v>
      </c>
      <c r="CV11" s="172">
        <f t="shared" si="31"/>
        <v>0</v>
      </c>
      <c r="CW11" s="137">
        <f t="shared" si="32"/>
        <v>27950</v>
      </c>
      <c r="CX11" s="137">
        <f t="shared" si="33"/>
        <v>0</v>
      </c>
      <c r="CY11" s="137">
        <f t="shared" si="34"/>
        <v>0</v>
      </c>
      <c r="CZ11" s="137">
        <f t="shared" si="35"/>
        <v>0</v>
      </c>
      <c r="DA11" s="173">
        <f t="shared" si="36"/>
        <v>27950</v>
      </c>
      <c r="DC11" s="220"/>
      <c r="DF11" s="141"/>
      <c r="DG11" s="142"/>
      <c r="DH11" s="146"/>
      <c r="DI11" s="142"/>
      <c r="DJ11" s="144"/>
      <c r="DK11" s="145"/>
      <c r="DL11" s="142"/>
      <c r="DM11" s="144"/>
      <c r="DO11" s="140" t="str">
        <f t="shared" si="0"/>
        <v>Pavel Čumpelík</v>
      </c>
      <c r="DQ11" s="140">
        <v>600010511</v>
      </c>
      <c r="DR11" s="140">
        <v>46748067</v>
      </c>
      <c r="DS11" s="140" t="s">
        <v>74</v>
      </c>
      <c r="DY11" s="140" t="s">
        <v>4731</v>
      </c>
      <c r="EF11" s="140" t="str">
        <f t="shared" si="1"/>
        <v>ok</v>
      </c>
      <c r="EG11" s="140" t="str">
        <f t="shared" si="2"/>
        <v>ŠPATNĚ</v>
      </c>
      <c r="EH11" s="140" t="str">
        <f t="shared" si="3"/>
        <v>ŠPATNĚ</v>
      </c>
      <c r="EI11" s="140" t="str">
        <f t="shared" si="4"/>
        <v>ŠPATNĚ</v>
      </c>
      <c r="EJ11" s="140" t="str">
        <f t="shared" si="5"/>
        <v>ŠPATNĚ</v>
      </c>
      <c r="EK11" s="140" t="str">
        <f t="shared" si="6"/>
        <v>ok</v>
      </c>
      <c r="EO11" s="140" t="str">
        <f t="shared" si="7"/>
        <v>ŠPATNĚ</v>
      </c>
      <c r="EP11" s="140" t="str">
        <f t="shared" si="8"/>
        <v>ŠPATNĚ</v>
      </c>
    </row>
    <row r="12" spans="1:146" s="140" customFormat="1" ht="12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227" t="s">
        <v>85</v>
      </c>
      <c r="J12" s="151" t="s">
        <v>84</v>
      </c>
      <c r="K12" s="151" t="s">
        <v>86</v>
      </c>
      <c r="L12" s="151" t="s">
        <v>87</v>
      </c>
      <c r="M12" s="151" t="s">
        <v>88</v>
      </c>
      <c r="N12" s="151" t="s">
        <v>89</v>
      </c>
      <c r="O12" s="151" t="s">
        <v>90</v>
      </c>
      <c r="P12" s="151" t="s">
        <v>91</v>
      </c>
      <c r="Q12" s="151" t="s">
        <v>52</v>
      </c>
      <c r="R12" s="151" t="s">
        <v>53</v>
      </c>
      <c r="S12" s="151" t="s">
        <v>92</v>
      </c>
      <c r="T12" s="260" t="s">
        <v>93</v>
      </c>
      <c r="U12" s="151">
        <v>830581</v>
      </c>
      <c r="V12" s="151" t="s">
        <v>72</v>
      </c>
      <c r="W12" s="151" t="s">
        <v>73</v>
      </c>
      <c r="X12" s="151" t="s">
        <v>33</v>
      </c>
      <c r="Y12" s="256"/>
      <c r="Z12" s="256" t="s">
        <v>34</v>
      </c>
      <c r="AA12" s="258"/>
      <c r="AB12" s="156"/>
      <c r="AC12" s="157"/>
      <c r="AD12" s="157"/>
      <c r="AE12" s="157"/>
      <c r="AF12" s="157"/>
      <c r="AG12" s="293">
        <f t="shared" si="9"/>
        <v>0</v>
      </c>
      <c r="AH12" s="145"/>
      <c r="AI12" s="143"/>
      <c r="AJ12" s="143"/>
      <c r="AK12" s="143"/>
      <c r="AL12" s="143"/>
      <c r="AM12" s="138">
        <f t="shared" si="10"/>
        <v>0</v>
      </c>
      <c r="AN12" s="160"/>
      <c r="AO12" s="146"/>
      <c r="AP12" s="146"/>
      <c r="AQ12" s="146"/>
      <c r="AR12" s="146"/>
      <c r="AS12" s="202">
        <f t="shared" si="11"/>
        <v>0</v>
      </c>
      <c r="AT12" s="172"/>
      <c r="AU12" s="137"/>
      <c r="AV12" s="137"/>
      <c r="AW12" s="137"/>
      <c r="AX12" s="137"/>
      <c r="AY12" s="138">
        <f t="shared" si="12"/>
        <v>0</v>
      </c>
      <c r="AZ12" s="160"/>
      <c r="BA12" s="146"/>
      <c r="BB12" s="146"/>
      <c r="BC12" s="146"/>
      <c r="BD12" s="146"/>
      <c r="BE12" s="138">
        <f t="shared" si="13"/>
        <v>0</v>
      </c>
      <c r="BF12" s="205"/>
      <c r="BG12" s="146"/>
      <c r="BH12" s="146"/>
      <c r="BI12" s="146"/>
      <c r="BJ12" s="143"/>
      <c r="BK12" s="202">
        <f t="shared" si="14"/>
        <v>0</v>
      </c>
      <c r="BL12" s="160"/>
      <c r="BM12" s="146"/>
      <c r="BN12" s="146"/>
      <c r="BO12" s="146"/>
      <c r="BP12" s="146"/>
      <c r="BQ12" s="138">
        <f t="shared" si="15"/>
        <v>0</v>
      </c>
      <c r="BR12" s="160"/>
      <c r="BS12" s="146">
        <v>3250</v>
      </c>
      <c r="BT12" s="146"/>
      <c r="BU12" s="146"/>
      <c r="BV12" s="146"/>
      <c r="BW12" s="138">
        <f t="shared" si="16"/>
        <v>3250</v>
      </c>
      <c r="BX12" s="205"/>
      <c r="BY12" s="146"/>
      <c r="BZ12" s="146"/>
      <c r="CA12" s="146"/>
      <c r="CB12" s="146"/>
      <c r="CC12" s="138">
        <f t="shared" si="17"/>
        <v>0</v>
      </c>
      <c r="CD12" s="158"/>
      <c r="CE12" s="137"/>
      <c r="CF12" s="137"/>
      <c r="CG12" s="137"/>
      <c r="CH12" s="137"/>
      <c r="CI12" s="138">
        <f t="shared" si="18"/>
        <v>0</v>
      </c>
      <c r="CJ12" s="172">
        <f t="shared" si="19"/>
        <v>0</v>
      </c>
      <c r="CK12" s="137">
        <f t="shared" si="20"/>
        <v>3250</v>
      </c>
      <c r="CL12" s="137">
        <f t="shared" si="21"/>
        <v>0</v>
      </c>
      <c r="CM12" s="137">
        <f t="shared" si="22"/>
        <v>0</v>
      </c>
      <c r="CN12" s="137">
        <f t="shared" si="23"/>
        <v>0</v>
      </c>
      <c r="CO12" s="173">
        <f t="shared" si="24"/>
        <v>3250</v>
      </c>
      <c r="CP12" s="172">
        <f t="shared" si="25"/>
        <v>0</v>
      </c>
      <c r="CQ12" s="137">
        <f t="shared" si="26"/>
        <v>0</v>
      </c>
      <c r="CR12" s="137">
        <f t="shared" si="27"/>
        <v>0</v>
      </c>
      <c r="CS12" s="137">
        <f t="shared" si="28"/>
        <v>0</v>
      </c>
      <c r="CT12" s="137">
        <f t="shared" si="29"/>
        <v>0</v>
      </c>
      <c r="CU12" s="173">
        <f t="shared" si="30"/>
        <v>0</v>
      </c>
      <c r="CV12" s="172">
        <f t="shared" si="31"/>
        <v>0</v>
      </c>
      <c r="CW12" s="137">
        <f t="shared" si="32"/>
        <v>3250</v>
      </c>
      <c r="CX12" s="137">
        <f t="shared" si="33"/>
        <v>0</v>
      </c>
      <c r="CY12" s="137">
        <f t="shared" si="34"/>
        <v>0</v>
      </c>
      <c r="CZ12" s="137">
        <f t="shared" si="35"/>
        <v>0</v>
      </c>
      <c r="DA12" s="173">
        <f t="shared" si="36"/>
        <v>3250</v>
      </c>
      <c r="DC12" s="220"/>
      <c r="DF12" s="141"/>
      <c r="DG12" s="142"/>
      <c r="DH12" s="146"/>
      <c r="DI12" s="142"/>
      <c r="DJ12" s="144"/>
      <c r="DK12" s="145"/>
      <c r="DL12" s="142"/>
      <c r="DM12" s="144"/>
      <c r="DO12" s="140" t="str">
        <f t="shared" si="0"/>
        <v>Jindřich Vojta</v>
      </c>
      <c r="DQ12" s="140">
        <v>600012654</v>
      </c>
      <c r="DR12" s="140">
        <v>856070</v>
      </c>
      <c r="DS12" s="140" t="s">
        <v>84</v>
      </c>
      <c r="DY12" s="140" t="s">
        <v>4732</v>
      </c>
      <c r="EF12" s="140" t="str">
        <f t="shared" si="1"/>
        <v>ok</v>
      </c>
      <c r="EG12" s="140" t="str">
        <f t="shared" si="2"/>
        <v>ŠPATNĚ</v>
      </c>
      <c r="EH12" s="140" t="str">
        <f t="shared" si="3"/>
        <v>ŠPATNĚ</v>
      </c>
      <c r="EI12" s="140" t="str">
        <f t="shared" si="4"/>
        <v>ŠPATNĚ</v>
      </c>
      <c r="EJ12" s="140" t="str">
        <f t="shared" si="5"/>
        <v>ŠPATNĚ</v>
      </c>
      <c r="EK12" s="140" t="str">
        <f t="shared" si="6"/>
        <v>ok</v>
      </c>
      <c r="EO12" s="140" t="str">
        <f t="shared" si="7"/>
        <v>ŠPATNĚ</v>
      </c>
      <c r="EP12" s="140" t="str">
        <f t="shared" si="8"/>
        <v>ŠPATNĚ</v>
      </c>
    </row>
    <row r="13" spans="1:146" s="140" customFormat="1" ht="12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227" t="s">
        <v>95</v>
      </c>
      <c r="J13" s="151" t="s">
        <v>94</v>
      </c>
      <c r="K13" s="151" t="s">
        <v>96</v>
      </c>
      <c r="L13" s="151" t="s">
        <v>97</v>
      </c>
      <c r="M13" s="151" t="s">
        <v>98</v>
      </c>
      <c r="N13" s="151" t="s">
        <v>24</v>
      </c>
      <c r="O13" s="151" t="s">
        <v>99</v>
      </c>
      <c r="P13" s="151" t="s">
        <v>100</v>
      </c>
      <c r="Q13" s="151" t="s">
        <v>52</v>
      </c>
      <c r="R13" s="151" t="s">
        <v>53</v>
      </c>
      <c r="S13" s="151">
        <v>481322193</v>
      </c>
      <c r="T13" s="151" t="s">
        <v>101</v>
      </c>
      <c r="U13" s="151">
        <v>160707240</v>
      </c>
      <c r="V13" s="151" t="s">
        <v>102</v>
      </c>
      <c r="W13" s="151" t="s">
        <v>103</v>
      </c>
      <c r="X13" s="151" t="s">
        <v>33</v>
      </c>
      <c r="Y13" s="256"/>
      <c r="Z13" s="256" t="s">
        <v>34</v>
      </c>
      <c r="AA13" s="258"/>
      <c r="AB13" s="156"/>
      <c r="AC13" s="157"/>
      <c r="AD13" s="157"/>
      <c r="AE13" s="157"/>
      <c r="AF13" s="157"/>
      <c r="AG13" s="293">
        <f t="shared" si="9"/>
        <v>0</v>
      </c>
      <c r="AH13" s="145"/>
      <c r="AI13" s="143"/>
      <c r="AJ13" s="143"/>
      <c r="AK13" s="143"/>
      <c r="AL13" s="143"/>
      <c r="AM13" s="138">
        <f t="shared" si="10"/>
        <v>0</v>
      </c>
      <c r="AN13" s="160"/>
      <c r="AO13" s="146"/>
      <c r="AP13" s="146"/>
      <c r="AQ13" s="146"/>
      <c r="AR13" s="146"/>
      <c r="AS13" s="202">
        <f t="shared" si="11"/>
        <v>0</v>
      </c>
      <c r="AT13" s="172"/>
      <c r="AU13" s="137"/>
      <c r="AV13" s="137"/>
      <c r="AW13" s="137"/>
      <c r="AX13" s="137"/>
      <c r="AY13" s="138">
        <f t="shared" si="12"/>
        <v>0</v>
      </c>
      <c r="AZ13" s="160"/>
      <c r="BA13" s="146"/>
      <c r="BB13" s="146"/>
      <c r="BC13" s="146"/>
      <c r="BD13" s="146"/>
      <c r="BE13" s="138">
        <f t="shared" si="13"/>
        <v>0</v>
      </c>
      <c r="BF13" s="205"/>
      <c r="BG13" s="146"/>
      <c r="BH13" s="146"/>
      <c r="BI13" s="146"/>
      <c r="BJ13" s="143"/>
      <c r="BK13" s="202">
        <f t="shared" si="14"/>
        <v>0</v>
      </c>
      <c r="BL13" s="160"/>
      <c r="BM13" s="146"/>
      <c r="BN13" s="146"/>
      <c r="BO13" s="146"/>
      <c r="BP13" s="146"/>
      <c r="BQ13" s="138">
        <f t="shared" si="15"/>
        <v>0</v>
      </c>
      <c r="BR13" s="160"/>
      <c r="BS13" s="146">
        <v>3250</v>
      </c>
      <c r="BT13" s="146"/>
      <c r="BU13" s="146"/>
      <c r="BV13" s="146"/>
      <c r="BW13" s="138">
        <f t="shared" si="16"/>
        <v>3250</v>
      </c>
      <c r="BX13" s="205"/>
      <c r="BY13" s="146"/>
      <c r="BZ13" s="146"/>
      <c r="CA13" s="146"/>
      <c r="CB13" s="146"/>
      <c r="CC13" s="138">
        <f t="shared" si="17"/>
        <v>0</v>
      </c>
      <c r="CD13" s="158"/>
      <c r="CE13" s="137"/>
      <c r="CF13" s="137"/>
      <c r="CG13" s="137"/>
      <c r="CH13" s="137"/>
      <c r="CI13" s="138">
        <f t="shared" si="18"/>
        <v>0</v>
      </c>
      <c r="CJ13" s="172">
        <f t="shared" si="19"/>
        <v>0</v>
      </c>
      <c r="CK13" s="137">
        <f t="shared" si="20"/>
        <v>3250</v>
      </c>
      <c r="CL13" s="137">
        <f t="shared" si="21"/>
        <v>0</v>
      </c>
      <c r="CM13" s="137">
        <f t="shared" si="22"/>
        <v>0</v>
      </c>
      <c r="CN13" s="137">
        <f t="shared" si="23"/>
        <v>0</v>
      </c>
      <c r="CO13" s="173">
        <f t="shared" si="24"/>
        <v>3250</v>
      </c>
      <c r="CP13" s="172">
        <f t="shared" si="25"/>
        <v>0</v>
      </c>
      <c r="CQ13" s="137">
        <f t="shared" si="26"/>
        <v>0</v>
      </c>
      <c r="CR13" s="137">
        <f t="shared" si="27"/>
        <v>0</v>
      </c>
      <c r="CS13" s="137">
        <f t="shared" si="28"/>
        <v>0</v>
      </c>
      <c r="CT13" s="137">
        <f t="shared" si="29"/>
        <v>0</v>
      </c>
      <c r="CU13" s="173">
        <f t="shared" si="30"/>
        <v>0</v>
      </c>
      <c r="CV13" s="172">
        <f t="shared" si="31"/>
        <v>0</v>
      </c>
      <c r="CW13" s="137">
        <f t="shared" si="32"/>
        <v>3250</v>
      </c>
      <c r="CX13" s="137">
        <f t="shared" si="33"/>
        <v>0</v>
      </c>
      <c r="CY13" s="137">
        <f t="shared" si="34"/>
        <v>0</v>
      </c>
      <c r="CZ13" s="137">
        <f t="shared" si="35"/>
        <v>0</v>
      </c>
      <c r="DA13" s="173">
        <f t="shared" si="36"/>
        <v>3250</v>
      </c>
      <c r="DC13" s="220"/>
      <c r="DF13" s="141"/>
      <c r="DG13" s="142"/>
      <c r="DH13" s="146"/>
      <c r="DI13" s="142"/>
      <c r="DJ13" s="144"/>
      <c r="DK13" s="145"/>
      <c r="DL13" s="142"/>
      <c r="DM13" s="144"/>
      <c r="DO13" s="140" t="str">
        <f t="shared" si="0"/>
        <v>Miroslav Vávra</v>
      </c>
      <c r="DQ13" s="140">
        <v>600012638</v>
      </c>
      <c r="DR13" s="140">
        <v>854981</v>
      </c>
      <c r="DS13" s="140" t="s">
        <v>94</v>
      </c>
      <c r="DY13" s="140" t="s">
        <v>4733</v>
      </c>
      <c r="EF13" s="140" t="str">
        <f t="shared" si="1"/>
        <v>ok</v>
      </c>
      <c r="EG13" s="140" t="str">
        <f t="shared" si="2"/>
        <v>ŠPATNĚ</v>
      </c>
      <c r="EH13" s="140" t="str">
        <f t="shared" si="3"/>
        <v>ŠPATNĚ</v>
      </c>
      <c r="EI13" s="140" t="str">
        <f t="shared" si="4"/>
        <v>ŠPATNĚ</v>
      </c>
      <c r="EJ13" s="140" t="str">
        <f t="shared" si="5"/>
        <v>ŠPATNĚ</v>
      </c>
      <c r="EK13" s="140" t="str">
        <f t="shared" si="6"/>
        <v>ok</v>
      </c>
      <c r="EO13" s="140" t="str">
        <f t="shared" si="7"/>
        <v>ŠPATNĚ</v>
      </c>
      <c r="EP13" s="140" t="str">
        <f t="shared" si="8"/>
        <v>ŠPATNĚ</v>
      </c>
    </row>
    <row r="14" spans="1:146" s="140" customFormat="1" ht="12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227" t="s">
        <v>105</v>
      </c>
      <c r="J14" s="151" t="s">
        <v>104</v>
      </c>
      <c r="K14" s="151" t="s">
        <v>106</v>
      </c>
      <c r="L14" s="151" t="s">
        <v>107</v>
      </c>
      <c r="M14" s="151" t="s">
        <v>49</v>
      </c>
      <c r="N14" s="151" t="s">
        <v>61</v>
      </c>
      <c r="O14" s="151" t="s">
        <v>108</v>
      </c>
      <c r="P14" s="151" t="s">
        <v>109</v>
      </c>
      <c r="Q14" s="151" t="s">
        <v>52</v>
      </c>
      <c r="R14" s="151" t="s">
        <v>53</v>
      </c>
      <c r="S14" s="151">
        <v>483737612</v>
      </c>
      <c r="T14" s="260" t="s">
        <v>110</v>
      </c>
      <c r="U14" s="151">
        <v>1295430247</v>
      </c>
      <c r="V14" s="151" t="s">
        <v>31</v>
      </c>
      <c r="W14" s="151" t="s">
        <v>32</v>
      </c>
      <c r="X14" s="151" t="s">
        <v>33</v>
      </c>
      <c r="Y14" s="256"/>
      <c r="Z14" s="256" t="s">
        <v>34</v>
      </c>
      <c r="AA14" s="258"/>
      <c r="AB14" s="156"/>
      <c r="AC14" s="157"/>
      <c r="AD14" s="157"/>
      <c r="AE14" s="157"/>
      <c r="AF14" s="157"/>
      <c r="AG14" s="293">
        <f t="shared" si="9"/>
        <v>0</v>
      </c>
      <c r="AH14" s="145"/>
      <c r="AI14" s="143"/>
      <c r="AJ14" s="143"/>
      <c r="AK14" s="143"/>
      <c r="AL14" s="143"/>
      <c r="AM14" s="138">
        <f t="shared" si="10"/>
        <v>0</v>
      </c>
      <c r="AN14" s="160"/>
      <c r="AO14" s="146"/>
      <c r="AP14" s="146"/>
      <c r="AQ14" s="146"/>
      <c r="AR14" s="146"/>
      <c r="AS14" s="202">
        <f t="shared" si="11"/>
        <v>0</v>
      </c>
      <c r="AT14" s="172"/>
      <c r="AU14" s="137"/>
      <c r="AV14" s="137"/>
      <c r="AW14" s="137"/>
      <c r="AX14" s="137"/>
      <c r="AY14" s="138">
        <f t="shared" si="12"/>
        <v>0</v>
      </c>
      <c r="AZ14" s="160"/>
      <c r="BA14" s="146"/>
      <c r="BB14" s="146"/>
      <c r="BC14" s="146"/>
      <c r="BD14" s="146"/>
      <c r="BE14" s="138">
        <f t="shared" si="13"/>
        <v>0</v>
      </c>
      <c r="BF14" s="205"/>
      <c r="BG14" s="146"/>
      <c r="BH14" s="146"/>
      <c r="BI14" s="146"/>
      <c r="BJ14" s="143"/>
      <c r="BK14" s="202">
        <f t="shared" si="14"/>
        <v>0</v>
      </c>
      <c r="BL14" s="160"/>
      <c r="BM14" s="146"/>
      <c r="BN14" s="146"/>
      <c r="BO14" s="146"/>
      <c r="BP14" s="146"/>
      <c r="BQ14" s="138">
        <f t="shared" si="15"/>
        <v>0</v>
      </c>
      <c r="BR14" s="160"/>
      <c r="BS14" s="146">
        <v>3250</v>
      </c>
      <c r="BT14" s="146"/>
      <c r="BU14" s="146"/>
      <c r="BV14" s="146"/>
      <c r="BW14" s="138">
        <f t="shared" si="16"/>
        <v>3250</v>
      </c>
      <c r="BX14" s="205"/>
      <c r="BY14" s="146"/>
      <c r="BZ14" s="146"/>
      <c r="CA14" s="146"/>
      <c r="CB14" s="146"/>
      <c r="CC14" s="138">
        <f t="shared" si="17"/>
        <v>0</v>
      </c>
      <c r="CD14" s="158"/>
      <c r="CE14" s="137"/>
      <c r="CF14" s="137"/>
      <c r="CG14" s="137"/>
      <c r="CH14" s="137"/>
      <c r="CI14" s="138">
        <f t="shared" si="18"/>
        <v>0</v>
      </c>
      <c r="CJ14" s="172">
        <f t="shared" si="19"/>
        <v>0</v>
      </c>
      <c r="CK14" s="137">
        <f t="shared" si="20"/>
        <v>3250</v>
      </c>
      <c r="CL14" s="137">
        <f t="shared" si="21"/>
        <v>0</v>
      </c>
      <c r="CM14" s="137">
        <f t="shared" si="22"/>
        <v>0</v>
      </c>
      <c r="CN14" s="137">
        <f t="shared" si="23"/>
        <v>0</v>
      </c>
      <c r="CO14" s="173">
        <f t="shared" si="24"/>
        <v>3250</v>
      </c>
      <c r="CP14" s="172">
        <f t="shared" si="25"/>
        <v>0</v>
      </c>
      <c r="CQ14" s="137">
        <f t="shared" si="26"/>
        <v>0</v>
      </c>
      <c r="CR14" s="137">
        <f t="shared" si="27"/>
        <v>0</v>
      </c>
      <c r="CS14" s="137">
        <f t="shared" si="28"/>
        <v>0</v>
      </c>
      <c r="CT14" s="137">
        <f t="shared" si="29"/>
        <v>0</v>
      </c>
      <c r="CU14" s="173">
        <f t="shared" si="30"/>
        <v>0</v>
      </c>
      <c r="CV14" s="172">
        <f t="shared" si="31"/>
        <v>0</v>
      </c>
      <c r="CW14" s="137">
        <f t="shared" si="32"/>
        <v>3250</v>
      </c>
      <c r="CX14" s="137">
        <f t="shared" si="33"/>
        <v>0</v>
      </c>
      <c r="CY14" s="137">
        <f t="shared" si="34"/>
        <v>0</v>
      </c>
      <c r="CZ14" s="137">
        <f t="shared" si="35"/>
        <v>0</v>
      </c>
      <c r="DA14" s="173">
        <f t="shared" si="36"/>
        <v>3250</v>
      </c>
      <c r="DC14" s="220"/>
      <c r="DF14" s="141"/>
      <c r="DG14" s="142"/>
      <c r="DH14" s="146"/>
      <c r="DI14" s="142"/>
      <c r="DJ14" s="144"/>
      <c r="DK14" s="145"/>
      <c r="DL14" s="142"/>
      <c r="DM14" s="144"/>
      <c r="DO14" s="140" t="str">
        <f t="shared" si="0"/>
        <v>Tomáš Hofrichter, Ph.D.</v>
      </c>
      <c r="DQ14" s="140">
        <v>600171744</v>
      </c>
      <c r="DR14" s="140">
        <v>60252537</v>
      </c>
      <c r="DS14" s="140" t="s">
        <v>104</v>
      </c>
      <c r="DY14" s="140" t="s">
        <v>4734</v>
      </c>
      <c r="EF14" s="140" t="str">
        <f t="shared" si="1"/>
        <v>ok</v>
      </c>
      <c r="EG14" s="140" t="str">
        <f t="shared" si="2"/>
        <v>ŠPATNĚ</v>
      </c>
      <c r="EH14" s="140" t="str">
        <f t="shared" si="3"/>
        <v>ŠPATNĚ</v>
      </c>
      <c r="EI14" s="140" t="str">
        <f t="shared" si="4"/>
        <v>ŠPATNĚ</v>
      </c>
      <c r="EJ14" s="140" t="str">
        <f t="shared" si="5"/>
        <v>ŠPATNĚ</v>
      </c>
      <c r="EK14" s="140" t="str">
        <f t="shared" si="6"/>
        <v>ok</v>
      </c>
      <c r="EO14" s="140" t="str">
        <f t="shared" si="7"/>
        <v>ŠPATNĚ</v>
      </c>
      <c r="EP14" s="140" t="str">
        <f t="shared" si="8"/>
        <v>ŠPATNĚ</v>
      </c>
    </row>
    <row r="15" spans="1:146" s="140" customFormat="1" ht="12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227" t="s">
        <v>112</v>
      </c>
      <c r="J15" s="151" t="s">
        <v>111</v>
      </c>
      <c r="K15" s="151" t="s">
        <v>113</v>
      </c>
      <c r="L15" s="151" t="s">
        <v>114</v>
      </c>
      <c r="M15" s="151" t="s">
        <v>115</v>
      </c>
      <c r="N15" s="151" t="s">
        <v>24</v>
      </c>
      <c r="O15" s="151" t="s">
        <v>4781</v>
      </c>
      <c r="P15" s="151" t="s">
        <v>116</v>
      </c>
      <c r="Q15" s="151" t="s">
        <v>52</v>
      </c>
      <c r="R15" s="151" t="s">
        <v>53</v>
      </c>
      <c r="S15" s="151">
        <v>481549249</v>
      </c>
      <c r="T15" s="260" t="s">
        <v>117</v>
      </c>
      <c r="U15" s="151">
        <v>262526774</v>
      </c>
      <c r="V15" s="151" t="s">
        <v>43</v>
      </c>
      <c r="W15" s="151" t="s">
        <v>44</v>
      </c>
      <c r="X15" s="151" t="s">
        <v>33</v>
      </c>
      <c r="Y15" s="256"/>
      <c r="Z15" s="256" t="s">
        <v>34</v>
      </c>
      <c r="AA15" s="258"/>
      <c r="AB15" s="156"/>
      <c r="AC15" s="157"/>
      <c r="AD15" s="157"/>
      <c r="AE15" s="157"/>
      <c r="AF15" s="157"/>
      <c r="AG15" s="293">
        <f t="shared" si="9"/>
        <v>0</v>
      </c>
      <c r="AH15" s="145"/>
      <c r="AI15" s="143"/>
      <c r="AJ15" s="143"/>
      <c r="AK15" s="143"/>
      <c r="AL15" s="143"/>
      <c r="AM15" s="138">
        <f t="shared" si="10"/>
        <v>0</v>
      </c>
      <c r="AN15" s="160"/>
      <c r="AO15" s="146"/>
      <c r="AP15" s="146"/>
      <c r="AQ15" s="146"/>
      <c r="AR15" s="146"/>
      <c r="AS15" s="202">
        <f t="shared" si="11"/>
        <v>0</v>
      </c>
      <c r="AT15" s="172"/>
      <c r="AU15" s="137"/>
      <c r="AV15" s="137"/>
      <c r="AW15" s="137"/>
      <c r="AX15" s="137"/>
      <c r="AY15" s="138">
        <f t="shared" si="12"/>
        <v>0</v>
      </c>
      <c r="AZ15" s="160"/>
      <c r="BA15" s="146"/>
      <c r="BB15" s="146"/>
      <c r="BC15" s="146"/>
      <c r="BD15" s="146"/>
      <c r="BE15" s="138">
        <f t="shared" si="13"/>
        <v>0</v>
      </c>
      <c r="BF15" s="205"/>
      <c r="BG15" s="146"/>
      <c r="BH15" s="146"/>
      <c r="BI15" s="146"/>
      <c r="BJ15" s="143"/>
      <c r="BK15" s="202">
        <f t="shared" si="14"/>
        <v>0</v>
      </c>
      <c r="BL15" s="160"/>
      <c r="BM15" s="146"/>
      <c r="BN15" s="146"/>
      <c r="BO15" s="146"/>
      <c r="BP15" s="146"/>
      <c r="BQ15" s="138">
        <f t="shared" si="15"/>
        <v>0</v>
      </c>
      <c r="BR15" s="160"/>
      <c r="BS15" s="146">
        <v>37375</v>
      </c>
      <c r="BT15" s="146"/>
      <c r="BU15" s="146"/>
      <c r="BV15" s="146"/>
      <c r="BW15" s="138">
        <f t="shared" si="16"/>
        <v>37375</v>
      </c>
      <c r="BX15" s="205"/>
      <c r="BY15" s="146"/>
      <c r="BZ15" s="146"/>
      <c r="CA15" s="146"/>
      <c r="CB15" s="146"/>
      <c r="CC15" s="138">
        <f t="shared" si="17"/>
        <v>0</v>
      </c>
      <c r="CD15" s="158"/>
      <c r="CE15" s="137"/>
      <c r="CF15" s="137"/>
      <c r="CG15" s="137"/>
      <c r="CH15" s="137"/>
      <c r="CI15" s="138">
        <f t="shared" si="18"/>
        <v>0</v>
      </c>
      <c r="CJ15" s="172">
        <f t="shared" si="19"/>
        <v>0</v>
      </c>
      <c r="CK15" s="137">
        <f t="shared" si="20"/>
        <v>37375</v>
      </c>
      <c r="CL15" s="137">
        <f t="shared" si="21"/>
        <v>0</v>
      </c>
      <c r="CM15" s="137">
        <f t="shared" si="22"/>
        <v>0</v>
      </c>
      <c r="CN15" s="137">
        <f t="shared" si="23"/>
        <v>0</v>
      </c>
      <c r="CO15" s="173">
        <f t="shared" si="24"/>
        <v>37375</v>
      </c>
      <c r="CP15" s="172">
        <f t="shared" si="25"/>
        <v>0</v>
      </c>
      <c r="CQ15" s="137">
        <f t="shared" si="26"/>
        <v>0</v>
      </c>
      <c r="CR15" s="137">
        <f t="shared" si="27"/>
        <v>0</v>
      </c>
      <c r="CS15" s="137">
        <f t="shared" si="28"/>
        <v>0</v>
      </c>
      <c r="CT15" s="137">
        <f t="shared" si="29"/>
        <v>0</v>
      </c>
      <c r="CU15" s="173">
        <f t="shared" si="30"/>
        <v>0</v>
      </c>
      <c r="CV15" s="172">
        <f t="shared" si="31"/>
        <v>0</v>
      </c>
      <c r="CW15" s="137">
        <f t="shared" si="32"/>
        <v>37375</v>
      </c>
      <c r="CX15" s="137">
        <f t="shared" si="33"/>
        <v>0</v>
      </c>
      <c r="CY15" s="137">
        <f t="shared" si="34"/>
        <v>0</v>
      </c>
      <c r="CZ15" s="137">
        <f t="shared" si="35"/>
        <v>0</v>
      </c>
      <c r="DA15" s="173">
        <f t="shared" si="36"/>
        <v>37375</v>
      </c>
      <c r="DC15" s="220"/>
      <c r="DF15" s="141"/>
      <c r="DG15" s="142"/>
      <c r="DH15" s="146"/>
      <c r="DI15" s="142"/>
      <c r="DJ15" s="144"/>
      <c r="DK15" s="145"/>
      <c r="DL15" s="142"/>
      <c r="DM15" s="144"/>
      <c r="DO15" s="140" t="str">
        <f t="shared" si="0"/>
        <v>Daniel Martinek, LL.M.</v>
      </c>
      <c r="DQ15" s="140">
        <v>600171752</v>
      </c>
      <c r="DR15" s="140">
        <v>856037</v>
      </c>
      <c r="DS15" s="140" t="s">
        <v>111</v>
      </c>
      <c r="DY15" s="140" t="s">
        <v>4787</v>
      </c>
      <c r="EF15" s="140" t="str">
        <f t="shared" si="1"/>
        <v>ok</v>
      </c>
      <c r="EG15" s="140" t="str">
        <f t="shared" si="2"/>
        <v>ŠPATNĚ</v>
      </c>
      <c r="EH15" s="140" t="str">
        <f t="shared" si="3"/>
        <v>ŠPATNĚ</v>
      </c>
      <c r="EI15" s="140" t="str">
        <f t="shared" si="4"/>
        <v>ŠPATNĚ</v>
      </c>
      <c r="EJ15" s="140" t="str">
        <f t="shared" si="5"/>
        <v>ŠPATNĚ</v>
      </c>
      <c r="EK15" s="140" t="str">
        <f t="shared" si="6"/>
        <v>ok</v>
      </c>
      <c r="EO15" s="140" t="str">
        <f t="shared" si="7"/>
        <v>ŠPATNĚ</v>
      </c>
      <c r="EP15" s="140" t="str">
        <f t="shared" si="8"/>
        <v>ŠPATNĚ</v>
      </c>
    </row>
    <row r="16" spans="1:146" s="140" customFormat="1" ht="12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227" t="s">
        <v>119</v>
      </c>
      <c r="J16" s="151" t="s">
        <v>118</v>
      </c>
      <c r="K16" s="151" t="s">
        <v>120</v>
      </c>
      <c r="L16" s="151" t="s">
        <v>121</v>
      </c>
      <c r="M16" s="151" t="s">
        <v>68</v>
      </c>
      <c r="N16" s="151" t="s">
        <v>24</v>
      </c>
      <c r="O16" s="151" t="s">
        <v>122</v>
      </c>
      <c r="P16" s="151" t="s">
        <v>123</v>
      </c>
      <c r="Q16" s="151" t="s">
        <v>52</v>
      </c>
      <c r="R16" s="151" t="s">
        <v>53</v>
      </c>
      <c r="S16" s="151">
        <v>482771326</v>
      </c>
      <c r="T16" s="151" t="s">
        <v>124</v>
      </c>
      <c r="U16" s="151">
        <v>259987609</v>
      </c>
      <c r="V16" s="151" t="s">
        <v>102</v>
      </c>
      <c r="W16" s="151" t="s">
        <v>103</v>
      </c>
      <c r="X16" s="151" t="s">
        <v>33</v>
      </c>
      <c r="Y16" s="256"/>
      <c r="Z16" s="256" t="s">
        <v>34</v>
      </c>
      <c r="AA16" s="258"/>
      <c r="AB16" s="156"/>
      <c r="AC16" s="157"/>
      <c r="AD16" s="157"/>
      <c r="AE16" s="157"/>
      <c r="AF16" s="157"/>
      <c r="AG16" s="293">
        <f t="shared" si="9"/>
        <v>0</v>
      </c>
      <c r="AH16" s="145"/>
      <c r="AI16" s="143"/>
      <c r="AJ16" s="143"/>
      <c r="AK16" s="143"/>
      <c r="AL16" s="143"/>
      <c r="AM16" s="138">
        <f t="shared" si="10"/>
        <v>0</v>
      </c>
      <c r="AN16" s="160"/>
      <c r="AO16" s="146"/>
      <c r="AP16" s="146"/>
      <c r="AQ16" s="146"/>
      <c r="AR16" s="146"/>
      <c r="AS16" s="202">
        <f t="shared" si="11"/>
        <v>0</v>
      </c>
      <c r="AT16" s="172"/>
      <c r="AU16" s="137"/>
      <c r="AV16" s="137"/>
      <c r="AW16" s="137"/>
      <c r="AX16" s="137"/>
      <c r="AY16" s="138">
        <f t="shared" si="12"/>
        <v>0</v>
      </c>
      <c r="AZ16" s="160"/>
      <c r="BA16" s="146"/>
      <c r="BB16" s="146"/>
      <c r="BC16" s="146"/>
      <c r="BD16" s="146"/>
      <c r="BE16" s="138">
        <f t="shared" si="13"/>
        <v>0</v>
      </c>
      <c r="BF16" s="205"/>
      <c r="BG16" s="146"/>
      <c r="BH16" s="146"/>
      <c r="BI16" s="146"/>
      <c r="BJ16" s="143"/>
      <c r="BK16" s="202">
        <f t="shared" si="14"/>
        <v>0</v>
      </c>
      <c r="BL16" s="160"/>
      <c r="BM16" s="146"/>
      <c r="BN16" s="146"/>
      <c r="BO16" s="146"/>
      <c r="BP16" s="146"/>
      <c r="BQ16" s="138">
        <f t="shared" si="15"/>
        <v>0</v>
      </c>
      <c r="BR16" s="160"/>
      <c r="BS16" s="146">
        <v>22750</v>
      </c>
      <c r="BT16" s="146"/>
      <c r="BU16" s="146"/>
      <c r="BV16" s="146"/>
      <c r="BW16" s="138">
        <f t="shared" si="16"/>
        <v>22750</v>
      </c>
      <c r="BX16" s="205"/>
      <c r="BY16" s="146"/>
      <c r="BZ16" s="146"/>
      <c r="CA16" s="146"/>
      <c r="CB16" s="146"/>
      <c r="CC16" s="138">
        <f t="shared" si="17"/>
        <v>0</v>
      </c>
      <c r="CD16" s="158"/>
      <c r="CE16" s="137"/>
      <c r="CF16" s="137"/>
      <c r="CG16" s="137"/>
      <c r="CH16" s="137"/>
      <c r="CI16" s="138">
        <f t="shared" si="18"/>
        <v>0</v>
      </c>
      <c r="CJ16" s="172">
        <f t="shared" si="19"/>
        <v>0</v>
      </c>
      <c r="CK16" s="137">
        <f t="shared" si="20"/>
        <v>22750</v>
      </c>
      <c r="CL16" s="137">
        <f t="shared" si="21"/>
        <v>0</v>
      </c>
      <c r="CM16" s="137">
        <f t="shared" si="22"/>
        <v>0</v>
      </c>
      <c r="CN16" s="137">
        <f t="shared" si="23"/>
        <v>0</v>
      </c>
      <c r="CO16" s="173">
        <f t="shared" si="24"/>
        <v>22750</v>
      </c>
      <c r="CP16" s="172">
        <f t="shared" si="25"/>
        <v>0</v>
      </c>
      <c r="CQ16" s="137">
        <f t="shared" si="26"/>
        <v>0</v>
      </c>
      <c r="CR16" s="137">
        <f t="shared" si="27"/>
        <v>0</v>
      </c>
      <c r="CS16" s="137">
        <f t="shared" si="28"/>
        <v>0</v>
      </c>
      <c r="CT16" s="137">
        <f t="shared" si="29"/>
        <v>0</v>
      </c>
      <c r="CU16" s="173">
        <f t="shared" si="30"/>
        <v>0</v>
      </c>
      <c r="CV16" s="172">
        <f t="shared" si="31"/>
        <v>0</v>
      </c>
      <c r="CW16" s="137">
        <f t="shared" si="32"/>
        <v>22750</v>
      </c>
      <c r="CX16" s="137">
        <f t="shared" si="33"/>
        <v>0</v>
      </c>
      <c r="CY16" s="137">
        <f t="shared" si="34"/>
        <v>0</v>
      </c>
      <c r="CZ16" s="137">
        <f t="shared" si="35"/>
        <v>0</v>
      </c>
      <c r="DA16" s="173">
        <f t="shared" si="36"/>
        <v>22750</v>
      </c>
      <c r="DC16" s="220"/>
      <c r="DF16" s="141"/>
      <c r="DG16" s="142"/>
      <c r="DH16" s="146"/>
      <c r="DI16" s="142"/>
      <c r="DJ16" s="144"/>
      <c r="DK16" s="145"/>
      <c r="DL16" s="142"/>
      <c r="DM16" s="144"/>
      <c r="DO16" s="140" t="str">
        <f t="shared" si="0"/>
        <v>Jaroslav Šťastný</v>
      </c>
      <c r="DQ16" s="140">
        <v>600010589</v>
      </c>
      <c r="DR16" s="140">
        <v>46748075</v>
      </c>
      <c r="DS16" s="140" t="s">
        <v>118</v>
      </c>
      <c r="DY16" s="140" t="s">
        <v>4735</v>
      </c>
      <c r="EF16" s="140" t="str">
        <f t="shared" si="1"/>
        <v>ok</v>
      </c>
      <c r="EG16" s="140" t="str">
        <f t="shared" si="2"/>
        <v>ŠPATNĚ</v>
      </c>
      <c r="EH16" s="140" t="str">
        <f t="shared" si="3"/>
        <v>ŠPATNĚ</v>
      </c>
      <c r="EI16" s="140" t="str">
        <f t="shared" si="4"/>
        <v>ŠPATNĚ</v>
      </c>
      <c r="EJ16" s="140" t="str">
        <f t="shared" si="5"/>
        <v>ŠPATNĚ</v>
      </c>
      <c r="EK16" s="140" t="str">
        <f t="shared" si="6"/>
        <v>ok</v>
      </c>
      <c r="EO16" s="140" t="str">
        <f t="shared" si="7"/>
        <v>ŠPATNĚ</v>
      </c>
      <c r="EP16" s="140" t="str">
        <f t="shared" si="8"/>
        <v>ŠPATNĚ</v>
      </c>
    </row>
    <row r="17" spans="1:146" s="140" customFormat="1" ht="12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227" t="s">
        <v>126</v>
      </c>
      <c r="J17" s="151" t="s">
        <v>125</v>
      </c>
      <c r="K17" s="151" t="s">
        <v>127</v>
      </c>
      <c r="L17" s="151" t="s">
        <v>22</v>
      </c>
      <c r="M17" s="151" t="s">
        <v>23</v>
      </c>
      <c r="N17" s="151" t="s">
        <v>128</v>
      </c>
      <c r="O17" s="151" t="s">
        <v>129</v>
      </c>
      <c r="P17" s="151" t="s">
        <v>130</v>
      </c>
      <c r="Q17" s="151" t="s">
        <v>52</v>
      </c>
      <c r="R17" s="151" t="s">
        <v>53</v>
      </c>
      <c r="S17" s="151">
        <v>778544007</v>
      </c>
      <c r="T17" s="151" t="s">
        <v>131</v>
      </c>
      <c r="U17" s="261">
        <v>291358458</v>
      </c>
      <c r="V17" s="151" t="s">
        <v>102</v>
      </c>
      <c r="W17" s="151" t="s">
        <v>32</v>
      </c>
      <c r="X17" s="151" t="s">
        <v>33</v>
      </c>
      <c r="Y17" s="256"/>
      <c r="Z17" s="256" t="s">
        <v>34</v>
      </c>
      <c r="AA17" s="258"/>
      <c r="AB17" s="156"/>
      <c r="AC17" s="157"/>
      <c r="AD17" s="157"/>
      <c r="AE17" s="157"/>
      <c r="AF17" s="157"/>
      <c r="AG17" s="293">
        <f t="shared" si="9"/>
        <v>0</v>
      </c>
      <c r="AH17" s="145"/>
      <c r="AI17" s="143"/>
      <c r="AJ17" s="143"/>
      <c r="AK17" s="143"/>
      <c r="AL17" s="143"/>
      <c r="AM17" s="138">
        <f t="shared" si="10"/>
        <v>0</v>
      </c>
      <c r="AN17" s="160"/>
      <c r="AO17" s="146"/>
      <c r="AP17" s="146"/>
      <c r="AQ17" s="146"/>
      <c r="AR17" s="146"/>
      <c r="AS17" s="202">
        <f t="shared" si="11"/>
        <v>0</v>
      </c>
      <c r="AT17" s="172"/>
      <c r="AU17" s="137"/>
      <c r="AV17" s="137"/>
      <c r="AW17" s="137"/>
      <c r="AX17" s="137"/>
      <c r="AY17" s="138">
        <f t="shared" si="12"/>
        <v>0</v>
      </c>
      <c r="AZ17" s="160"/>
      <c r="BA17" s="146"/>
      <c r="BB17" s="146"/>
      <c r="BC17" s="146"/>
      <c r="BD17" s="146"/>
      <c r="BE17" s="138">
        <f t="shared" si="13"/>
        <v>0</v>
      </c>
      <c r="BF17" s="205"/>
      <c r="BG17" s="146"/>
      <c r="BH17" s="146"/>
      <c r="BI17" s="146"/>
      <c r="BJ17" s="143"/>
      <c r="BK17" s="202">
        <f t="shared" si="14"/>
        <v>0</v>
      </c>
      <c r="BL17" s="160"/>
      <c r="BM17" s="146"/>
      <c r="BN17" s="146"/>
      <c r="BO17" s="146"/>
      <c r="BP17" s="146"/>
      <c r="BQ17" s="138">
        <f t="shared" si="15"/>
        <v>0</v>
      </c>
      <c r="BR17" s="160"/>
      <c r="BS17" s="146">
        <v>53300</v>
      </c>
      <c r="BT17" s="146"/>
      <c r="BU17" s="146"/>
      <c r="BV17" s="146"/>
      <c r="BW17" s="138">
        <f t="shared" si="16"/>
        <v>53300</v>
      </c>
      <c r="BX17" s="205"/>
      <c r="BY17" s="146"/>
      <c r="BZ17" s="146"/>
      <c r="CA17" s="146"/>
      <c r="CB17" s="146"/>
      <c r="CC17" s="138">
        <f t="shared" si="17"/>
        <v>0</v>
      </c>
      <c r="CD17" s="158"/>
      <c r="CE17" s="137"/>
      <c r="CF17" s="137"/>
      <c r="CG17" s="137"/>
      <c r="CH17" s="137"/>
      <c r="CI17" s="138">
        <f t="shared" si="18"/>
        <v>0</v>
      </c>
      <c r="CJ17" s="172">
        <f t="shared" si="19"/>
        <v>0</v>
      </c>
      <c r="CK17" s="137">
        <f t="shared" si="20"/>
        <v>53300</v>
      </c>
      <c r="CL17" s="137">
        <f t="shared" si="21"/>
        <v>0</v>
      </c>
      <c r="CM17" s="137">
        <f t="shared" si="22"/>
        <v>0</v>
      </c>
      <c r="CN17" s="137">
        <f t="shared" si="23"/>
        <v>0</v>
      </c>
      <c r="CO17" s="173">
        <f t="shared" si="24"/>
        <v>53300</v>
      </c>
      <c r="CP17" s="172">
        <f t="shared" si="25"/>
        <v>0</v>
      </c>
      <c r="CQ17" s="137">
        <f t="shared" si="26"/>
        <v>0</v>
      </c>
      <c r="CR17" s="137">
        <f t="shared" si="27"/>
        <v>0</v>
      </c>
      <c r="CS17" s="137">
        <f t="shared" si="28"/>
        <v>0</v>
      </c>
      <c r="CT17" s="137">
        <f t="shared" si="29"/>
        <v>0</v>
      </c>
      <c r="CU17" s="173">
        <f t="shared" si="30"/>
        <v>0</v>
      </c>
      <c r="CV17" s="172">
        <f t="shared" si="31"/>
        <v>0</v>
      </c>
      <c r="CW17" s="137">
        <f t="shared" si="32"/>
        <v>53300</v>
      </c>
      <c r="CX17" s="137">
        <f t="shared" si="33"/>
        <v>0</v>
      </c>
      <c r="CY17" s="137">
        <f t="shared" si="34"/>
        <v>0</v>
      </c>
      <c r="CZ17" s="137">
        <f t="shared" si="35"/>
        <v>0</v>
      </c>
      <c r="DA17" s="173">
        <f t="shared" si="36"/>
        <v>53300</v>
      </c>
      <c r="DC17" s="220"/>
      <c r="DF17" s="141"/>
      <c r="DG17" s="142"/>
      <c r="DH17" s="146"/>
      <c r="DI17" s="142"/>
      <c r="DJ17" s="144"/>
      <c r="DK17" s="145"/>
      <c r="DL17" s="142"/>
      <c r="DM17" s="144"/>
      <c r="DO17" s="140" t="str">
        <f t="shared" si="0"/>
        <v>Rostislav Lád</v>
      </c>
      <c r="DQ17" s="140">
        <v>600010015</v>
      </c>
      <c r="DR17" s="140">
        <v>49864637</v>
      </c>
      <c r="DS17" s="140" t="s">
        <v>125</v>
      </c>
      <c r="DY17" s="140" t="s">
        <v>4736</v>
      </c>
      <c r="EF17" s="140" t="str">
        <f t="shared" si="1"/>
        <v>ok</v>
      </c>
      <c r="EG17" s="140" t="str">
        <f t="shared" si="2"/>
        <v>ŠPATNĚ</v>
      </c>
      <c r="EH17" s="140" t="str">
        <f t="shared" si="3"/>
        <v>ŠPATNĚ</v>
      </c>
      <c r="EI17" s="140" t="str">
        <f t="shared" si="4"/>
        <v>ŠPATNĚ</v>
      </c>
      <c r="EJ17" s="140" t="str">
        <f t="shared" si="5"/>
        <v>ŠPATNĚ</v>
      </c>
      <c r="EK17" s="140" t="str">
        <f t="shared" si="6"/>
        <v>ok</v>
      </c>
      <c r="EO17" s="140" t="str">
        <f t="shared" si="7"/>
        <v>ŠPATNĚ</v>
      </c>
      <c r="EP17" s="140" t="str">
        <f t="shared" si="8"/>
        <v>ŠPATNĚ</v>
      </c>
    </row>
    <row r="18" spans="1:146" s="140" customFormat="1" ht="12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227" t="s">
        <v>133</v>
      </c>
      <c r="J18" s="151" t="s">
        <v>132</v>
      </c>
      <c r="K18" s="151" t="s">
        <v>134</v>
      </c>
      <c r="L18" s="151" t="s">
        <v>135</v>
      </c>
      <c r="M18" s="151" t="s">
        <v>49</v>
      </c>
      <c r="N18" s="151" t="s">
        <v>24</v>
      </c>
      <c r="O18" s="151" t="s">
        <v>136</v>
      </c>
      <c r="P18" s="151" t="s">
        <v>51</v>
      </c>
      <c r="Q18" s="151" t="s">
        <v>52</v>
      </c>
      <c r="R18" s="151" t="s">
        <v>53</v>
      </c>
      <c r="S18" s="151">
        <v>483312364</v>
      </c>
      <c r="T18" s="151" t="s">
        <v>137</v>
      </c>
      <c r="U18" s="151">
        <v>101166552</v>
      </c>
      <c r="V18" s="151" t="s">
        <v>102</v>
      </c>
      <c r="W18" s="151" t="s">
        <v>103</v>
      </c>
      <c r="X18" s="151" t="s">
        <v>33</v>
      </c>
      <c r="Y18" s="256"/>
      <c r="Z18" s="256" t="s">
        <v>34</v>
      </c>
      <c r="AA18" s="258"/>
      <c r="AB18" s="156"/>
      <c r="AC18" s="157"/>
      <c r="AD18" s="157"/>
      <c r="AE18" s="157"/>
      <c r="AF18" s="157"/>
      <c r="AG18" s="293">
        <f t="shared" si="9"/>
        <v>0</v>
      </c>
      <c r="AH18" s="145"/>
      <c r="AI18" s="143"/>
      <c r="AJ18" s="143"/>
      <c r="AK18" s="143"/>
      <c r="AL18" s="143"/>
      <c r="AM18" s="138">
        <f t="shared" si="10"/>
        <v>0</v>
      </c>
      <c r="AN18" s="160"/>
      <c r="AO18" s="146"/>
      <c r="AP18" s="146"/>
      <c r="AQ18" s="146"/>
      <c r="AR18" s="146"/>
      <c r="AS18" s="202">
        <f t="shared" si="11"/>
        <v>0</v>
      </c>
      <c r="AT18" s="172"/>
      <c r="AU18" s="137"/>
      <c r="AV18" s="137"/>
      <c r="AW18" s="137"/>
      <c r="AX18" s="137"/>
      <c r="AY18" s="138">
        <f t="shared" si="12"/>
        <v>0</v>
      </c>
      <c r="AZ18" s="160"/>
      <c r="BA18" s="146"/>
      <c r="BB18" s="146"/>
      <c r="BC18" s="146"/>
      <c r="BD18" s="146"/>
      <c r="BE18" s="138">
        <f t="shared" si="13"/>
        <v>0</v>
      </c>
      <c r="BF18" s="205"/>
      <c r="BG18" s="146"/>
      <c r="BH18" s="146"/>
      <c r="BI18" s="146"/>
      <c r="BJ18" s="143"/>
      <c r="BK18" s="202">
        <f t="shared" si="14"/>
        <v>0</v>
      </c>
      <c r="BL18" s="160"/>
      <c r="BM18" s="146"/>
      <c r="BN18" s="146"/>
      <c r="BO18" s="146"/>
      <c r="BP18" s="146"/>
      <c r="BQ18" s="138">
        <f t="shared" si="15"/>
        <v>0</v>
      </c>
      <c r="BR18" s="160"/>
      <c r="BS18" s="146">
        <v>42575</v>
      </c>
      <c r="BT18" s="146"/>
      <c r="BU18" s="146"/>
      <c r="BV18" s="146"/>
      <c r="BW18" s="138">
        <f t="shared" si="16"/>
        <v>42575</v>
      </c>
      <c r="BX18" s="205"/>
      <c r="BY18" s="146"/>
      <c r="BZ18" s="146"/>
      <c r="CA18" s="146"/>
      <c r="CB18" s="146"/>
      <c r="CC18" s="138">
        <f t="shared" si="17"/>
        <v>0</v>
      </c>
      <c r="CD18" s="158"/>
      <c r="CE18" s="137"/>
      <c r="CF18" s="137"/>
      <c r="CG18" s="137"/>
      <c r="CH18" s="137"/>
      <c r="CI18" s="138">
        <f t="shared" si="18"/>
        <v>0</v>
      </c>
      <c r="CJ18" s="172">
        <f t="shared" si="19"/>
        <v>0</v>
      </c>
      <c r="CK18" s="137">
        <f t="shared" si="20"/>
        <v>42575</v>
      </c>
      <c r="CL18" s="137">
        <f t="shared" si="21"/>
        <v>0</v>
      </c>
      <c r="CM18" s="137">
        <f t="shared" si="22"/>
        <v>0</v>
      </c>
      <c r="CN18" s="137">
        <f t="shared" si="23"/>
        <v>0</v>
      </c>
      <c r="CO18" s="173">
        <f t="shared" si="24"/>
        <v>42575</v>
      </c>
      <c r="CP18" s="172">
        <f t="shared" si="25"/>
        <v>0</v>
      </c>
      <c r="CQ18" s="137">
        <f t="shared" si="26"/>
        <v>0</v>
      </c>
      <c r="CR18" s="137">
        <f t="shared" si="27"/>
        <v>0</v>
      </c>
      <c r="CS18" s="137">
        <f t="shared" si="28"/>
        <v>0</v>
      </c>
      <c r="CT18" s="137">
        <f t="shared" si="29"/>
        <v>0</v>
      </c>
      <c r="CU18" s="173">
        <f t="shared" si="30"/>
        <v>0</v>
      </c>
      <c r="CV18" s="172">
        <f t="shared" si="31"/>
        <v>0</v>
      </c>
      <c r="CW18" s="137">
        <f t="shared" si="32"/>
        <v>42575</v>
      </c>
      <c r="CX18" s="137">
        <f t="shared" si="33"/>
        <v>0</v>
      </c>
      <c r="CY18" s="137">
        <f t="shared" si="34"/>
        <v>0</v>
      </c>
      <c r="CZ18" s="137">
        <f t="shared" si="35"/>
        <v>0</v>
      </c>
      <c r="DA18" s="173">
        <f t="shared" si="36"/>
        <v>42575</v>
      </c>
      <c r="DC18" s="220"/>
      <c r="DF18" s="141"/>
      <c r="DG18" s="142"/>
      <c r="DH18" s="146"/>
      <c r="DI18" s="142"/>
      <c r="DJ18" s="144"/>
      <c r="DK18" s="145"/>
      <c r="DL18" s="142"/>
      <c r="DM18" s="144"/>
      <c r="DO18" s="140" t="str">
        <f t="shared" si="0"/>
        <v>Jiří Kabelka</v>
      </c>
      <c r="DQ18" s="140">
        <v>600020380</v>
      </c>
      <c r="DR18" s="140">
        <v>60252511</v>
      </c>
      <c r="DS18" s="140" t="s">
        <v>132</v>
      </c>
      <c r="DY18" s="140" t="s">
        <v>4737</v>
      </c>
      <c r="EF18" s="140" t="str">
        <f t="shared" si="1"/>
        <v>ok</v>
      </c>
      <c r="EG18" s="140" t="str">
        <f t="shared" si="2"/>
        <v>ŠPATNĚ</v>
      </c>
      <c r="EH18" s="140" t="str">
        <f t="shared" si="3"/>
        <v>ŠPATNĚ</v>
      </c>
      <c r="EI18" s="140" t="str">
        <f t="shared" si="4"/>
        <v>ŠPATNĚ</v>
      </c>
      <c r="EJ18" s="140" t="str">
        <f t="shared" si="5"/>
        <v>ŠPATNĚ</v>
      </c>
      <c r="EK18" s="140" t="str">
        <f t="shared" si="6"/>
        <v>ok</v>
      </c>
      <c r="EO18" s="140" t="str">
        <f t="shared" si="7"/>
        <v>ŠPATNĚ</v>
      </c>
      <c r="EP18" s="140" t="str">
        <f t="shared" si="8"/>
        <v>ŠPATNĚ</v>
      </c>
    </row>
    <row r="19" spans="1:146" s="140" customFormat="1" ht="12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227" t="s">
        <v>139</v>
      </c>
      <c r="J19" s="151" t="s">
        <v>138</v>
      </c>
      <c r="K19" s="151" t="s">
        <v>140</v>
      </c>
      <c r="L19" s="151" t="s">
        <v>67</v>
      </c>
      <c r="M19" s="151" t="s">
        <v>68</v>
      </c>
      <c r="N19" s="151" t="s">
        <v>24</v>
      </c>
      <c r="O19" s="151" t="s">
        <v>141</v>
      </c>
      <c r="P19" s="151" t="s">
        <v>123</v>
      </c>
      <c r="Q19" s="151" t="s">
        <v>52</v>
      </c>
      <c r="R19" s="151" t="s">
        <v>53</v>
      </c>
      <c r="S19" s="151">
        <v>485106143</v>
      </c>
      <c r="T19" s="151" t="s">
        <v>142</v>
      </c>
      <c r="U19" s="151" t="s">
        <v>143</v>
      </c>
      <c r="V19" s="151" t="s">
        <v>31</v>
      </c>
      <c r="W19" s="151" t="s">
        <v>32</v>
      </c>
      <c r="X19" s="151" t="s">
        <v>33</v>
      </c>
      <c r="Y19" s="256"/>
      <c r="Z19" s="256" t="s">
        <v>34</v>
      </c>
      <c r="AA19" s="258"/>
      <c r="AB19" s="156"/>
      <c r="AC19" s="157"/>
      <c r="AD19" s="157"/>
      <c r="AE19" s="157"/>
      <c r="AF19" s="157"/>
      <c r="AG19" s="293">
        <f t="shared" si="9"/>
        <v>0</v>
      </c>
      <c r="AH19" s="145"/>
      <c r="AI19" s="143"/>
      <c r="AJ19" s="143"/>
      <c r="AK19" s="143"/>
      <c r="AL19" s="143"/>
      <c r="AM19" s="138">
        <f t="shared" si="10"/>
        <v>0</v>
      </c>
      <c r="AN19" s="160"/>
      <c r="AO19" s="146"/>
      <c r="AP19" s="146"/>
      <c r="AQ19" s="146"/>
      <c r="AR19" s="146"/>
      <c r="AS19" s="202">
        <f t="shared" si="11"/>
        <v>0</v>
      </c>
      <c r="AT19" s="172"/>
      <c r="AU19" s="137"/>
      <c r="AV19" s="137"/>
      <c r="AW19" s="137"/>
      <c r="AX19" s="137"/>
      <c r="AY19" s="138">
        <f t="shared" si="12"/>
        <v>0</v>
      </c>
      <c r="AZ19" s="160"/>
      <c r="BA19" s="146"/>
      <c r="BB19" s="146"/>
      <c r="BC19" s="146"/>
      <c r="BD19" s="146"/>
      <c r="BE19" s="138">
        <f t="shared" si="13"/>
        <v>0</v>
      </c>
      <c r="BF19" s="205"/>
      <c r="BG19" s="146"/>
      <c r="BH19" s="146"/>
      <c r="BI19" s="146"/>
      <c r="BJ19" s="143"/>
      <c r="BK19" s="202">
        <f t="shared" si="14"/>
        <v>0</v>
      </c>
      <c r="BL19" s="160"/>
      <c r="BM19" s="146"/>
      <c r="BN19" s="146"/>
      <c r="BO19" s="146"/>
      <c r="BP19" s="146"/>
      <c r="BQ19" s="138">
        <f t="shared" si="15"/>
        <v>0</v>
      </c>
      <c r="BR19" s="160"/>
      <c r="BS19" s="146">
        <v>3250</v>
      </c>
      <c r="BT19" s="146"/>
      <c r="BU19" s="146"/>
      <c r="BV19" s="146"/>
      <c r="BW19" s="138">
        <f t="shared" si="16"/>
        <v>3250</v>
      </c>
      <c r="BX19" s="205"/>
      <c r="BY19" s="146"/>
      <c r="BZ19" s="146"/>
      <c r="CA19" s="146"/>
      <c r="CB19" s="146"/>
      <c r="CC19" s="138">
        <f t="shared" si="17"/>
        <v>0</v>
      </c>
      <c r="CD19" s="158"/>
      <c r="CE19" s="137"/>
      <c r="CF19" s="137"/>
      <c r="CG19" s="137"/>
      <c r="CH19" s="137"/>
      <c r="CI19" s="138">
        <f t="shared" si="18"/>
        <v>0</v>
      </c>
      <c r="CJ19" s="172">
        <f t="shared" si="19"/>
        <v>0</v>
      </c>
      <c r="CK19" s="137">
        <f t="shared" si="20"/>
        <v>3250</v>
      </c>
      <c r="CL19" s="137">
        <f t="shared" si="21"/>
        <v>0</v>
      </c>
      <c r="CM19" s="137">
        <f t="shared" si="22"/>
        <v>0</v>
      </c>
      <c r="CN19" s="137">
        <f t="shared" si="23"/>
        <v>0</v>
      </c>
      <c r="CO19" s="173">
        <f t="shared" si="24"/>
        <v>3250</v>
      </c>
      <c r="CP19" s="172">
        <f t="shared" si="25"/>
        <v>0</v>
      </c>
      <c r="CQ19" s="137">
        <f t="shared" si="26"/>
        <v>0</v>
      </c>
      <c r="CR19" s="137">
        <f t="shared" si="27"/>
        <v>0</v>
      </c>
      <c r="CS19" s="137">
        <f t="shared" si="28"/>
        <v>0</v>
      </c>
      <c r="CT19" s="137">
        <f t="shared" si="29"/>
        <v>0</v>
      </c>
      <c r="CU19" s="173">
        <f t="shared" si="30"/>
        <v>0</v>
      </c>
      <c r="CV19" s="172">
        <f t="shared" si="31"/>
        <v>0</v>
      </c>
      <c r="CW19" s="137">
        <f t="shared" si="32"/>
        <v>3250</v>
      </c>
      <c r="CX19" s="137">
        <f t="shared" si="33"/>
        <v>0</v>
      </c>
      <c r="CY19" s="137">
        <f t="shared" si="34"/>
        <v>0</v>
      </c>
      <c r="CZ19" s="137">
        <f t="shared" si="35"/>
        <v>0</v>
      </c>
      <c r="DA19" s="173">
        <f t="shared" si="36"/>
        <v>3250</v>
      </c>
      <c r="DC19" s="220"/>
      <c r="DF19" s="141"/>
      <c r="DG19" s="142"/>
      <c r="DH19" s="146"/>
      <c r="DI19" s="142"/>
      <c r="DJ19" s="144"/>
      <c r="DK19" s="145">
        <v>79680</v>
      </c>
      <c r="DL19" s="142" t="s">
        <v>4885</v>
      </c>
      <c r="DM19" s="144">
        <v>44622</v>
      </c>
      <c r="DO19" s="140" t="str">
        <f t="shared" si="0"/>
        <v>Jaroslav Počer</v>
      </c>
      <c r="DQ19" s="140">
        <v>600010571</v>
      </c>
      <c r="DR19" s="140">
        <v>46747966</v>
      </c>
      <c r="DS19" s="140" t="s">
        <v>138</v>
      </c>
      <c r="DY19" s="140" t="s">
        <v>4738</v>
      </c>
      <c r="EF19" s="140" t="str">
        <f t="shared" si="1"/>
        <v>ok</v>
      </c>
      <c r="EG19" s="140" t="str">
        <f t="shared" si="2"/>
        <v>ŠPATNĚ</v>
      </c>
      <c r="EH19" s="140" t="str">
        <f t="shared" si="3"/>
        <v>ŠPATNĚ</v>
      </c>
      <c r="EI19" s="140" t="str">
        <f t="shared" si="4"/>
        <v>ŠPATNĚ</v>
      </c>
      <c r="EJ19" s="140" t="str">
        <f t="shared" si="5"/>
        <v>ŠPATNĚ</v>
      </c>
      <c r="EK19" s="140" t="str">
        <f t="shared" si="6"/>
        <v>ok</v>
      </c>
      <c r="EO19" s="140" t="str">
        <f t="shared" si="7"/>
        <v>ŠPATNĚ</v>
      </c>
      <c r="EP19" s="140" t="str">
        <f t="shared" si="8"/>
        <v>ŠPATNĚ</v>
      </c>
    </row>
    <row r="20" spans="1:146" s="140" customFormat="1" ht="12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227" t="s">
        <v>145</v>
      </c>
      <c r="J20" s="151" t="s">
        <v>144</v>
      </c>
      <c r="K20" s="151" t="s">
        <v>146</v>
      </c>
      <c r="L20" s="151" t="s">
        <v>22</v>
      </c>
      <c r="M20" s="151" t="s">
        <v>23</v>
      </c>
      <c r="N20" s="151" t="s">
        <v>128</v>
      </c>
      <c r="O20" s="151" t="s">
        <v>147</v>
      </c>
      <c r="P20" s="151" t="s">
        <v>148</v>
      </c>
      <c r="Q20" s="151" t="s">
        <v>52</v>
      </c>
      <c r="R20" s="151" t="s">
        <v>53</v>
      </c>
      <c r="S20" s="151" t="s">
        <v>149</v>
      </c>
      <c r="T20" s="151" t="s">
        <v>150</v>
      </c>
      <c r="U20" s="151">
        <v>41721824</v>
      </c>
      <c r="V20" s="151" t="s">
        <v>43</v>
      </c>
      <c r="W20" s="151" t="s">
        <v>44</v>
      </c>
      <c r="X20" s="151" t="s">
        <v>33</v>
      </c>
      <c r="Y20" s="256"/>
      <c r="Z20" s="256" t="s">
        <v>34</v>
      </c>
      <c r="AA20" s="258"/>
      <c r="AB20" s="156"/>
      <c r="AC20" s="157"/>
      <c r="AD20" s="157"/>
      <c r="AE20" s="157"/>
      <c r="AF20" s="157"/>
      <c r="AG20" s="293">
        <f t="shared" si="9"/>
        <v>0</v>
      </c>
      <c r="AH20" s="145"/>
      <c r="AI20" s="143"/>
      <c r="AJ20" s="143"/>
      <c r="AK20" s="143"/>
      <c r="AL20" s="143"/>
      <c r="AM20" s="138">
        <f t="shared" si="10"/>
        <v>0</v>
      </c>
      <c r="AN20" s="160"/>
      <c r="AO20" s="146"/>
      <c r="AP20" s="146"/>
      <c r="AQ20" s="146"/>
      <c r="AR20" s="146"/>
      <c r="AS20" s="202">
        <f t="shared" si="11"/>
        <v>0</v>
      </c>
      <c r="AT20" s="172"/>
      <c r="AU20" s="137"/>
      <c r="AV20" s="137"/>
      <c r="AW20" s="137"/>
      <c r="AX20" s="137"/>
      <c r="AY20" s="138">
        <f t="shared" si="12"/>
        <v>0</v>
      </c>
      <c r="AZ20" s="160"/>
      <c r="BA20" s="146"/>
      <c r="BB20" s="146"/>
      <c r="BC20" s="146"/>
      <c r="BD20" s="146"/>
      <c r="BE20" s="138">
        <f t="shared" si="13"/>
        <v>0</v>
      </c>
      <c r="BF20" s="205"/>
      <c r="BG20" s="146"/>
      <c r="BH20" s="146"/>
      <c r="BI20" s="146"/>
      <c r="BJ20" s="143"/>
      <c r="BK20" s="202">
        <f t="shared" si="14"/>
        <v>0</v>
      </c>
      <c r="BL20" s="160"/>
      <c r="BM20" s="146"/>
      <c r="BN20" s="146"/>
      <c r="BO20" s="146"/>
      <c r="BP20" s="146"/>
      <c r="BQ20" s="138">
        <f t="shared" si="15"/>
        <v>0</v>
      </c>
      <c r="BR20" s="160"/>
      <c r="BS20" s="146">
        <v>102375</v>
      </c>
      <c r="BT20" s="146"/>
      <c r="BU20" s="146"/>
      <c r="BV20" s="146"/>
      <c r="BW20" s="138">
        <f t="shared" si="16"/>
        <v>102375</v>
      </c>
      <c r="BX20" s="205"/>
      <c r="BY20" s="146"/>
      <c r="BZ20" s="146"/>
      <c r="CA20" s="146"/>
      <c r="CB20" s="146"/>
      <c r="CC20" s="138">
        <f t="shared" si="17"/>
        <v>0</v>
      </c>
      <c r="CD20" s="158"/>
      <c r="CE20" s="137"/>
      <c r="CF20" s="137"/>
      <c r="CG20" s="137"/>
      <c r="CH20" s="137"/>
      <c r="CI20" s="138">
        <f t="shared" si="18"/>
        <v>0</v>
      </c>
      <c r="CJ20" s="172">
        <f t="shared" si="19"/>
        <v>0</v>
      </c>
      <c r="CK20" s="137">
        <f t="shared" si="20"/>
        <v>102375</v>
      </c>
      <c r="CL20" s="137">
        <f t="shared" si="21"/>
        <v>0</v>
      </c>
      <c r="CM20" s="137">
        <f t="shared" si="22"/>
        <v>0</v>
      </c>
      <c r="CN20" s="137">
        <f t="shared" si="23"/>
        <v>0</v>
      </c>
      <c r="CO20" s="173">
        <f t="shared" si="24"/>
        <v>102375</v>
      </c>
      <c r="CP20" s="172">
        <f t="shared" si="25"/>
        <v>0</v>
      </c>
      <c r="CQ20" s="137">
        <f t="shared" si="26"/>
        <v>0</v>
      </c>
      <c r="CR20" s="137">
        <f t="shared" si="27"/>
        <v>0</v>
      </c>
      <c r="CS20" s="137">
        <f t="shared" si="28"/>
        <v>0</v>
      </c>
      <c r="CT20" s="137">
        <f t="shared" si="29"/>
        <v>0</v>
      </c>
      <c r="CU20" s="173">
        <f t="shared" si="30"/>
        <v>0</v>
      </c>
      <c r="CV20" s="172">
        <f t="shared" si="31"/>
        <v>0</v>
      </c>
      <c r="CW20" s="137">
        <f t="shared" si="32"/>
        <v>102375</v>
      </c>
      <c r="CX20" s="137">
        <f t="shared" si="33"/>
        <v>0</v>
      </c>
      <c r="CY20" s="137">
        <f t="shared" si="34"/>
        <v>0</v>
      </c>
      <c r="CZ20" s="137">
        <f t="shared" si="35"/>
        <v>0</v>
      </c>
      <c r="DA20" s="173">
        <f t="shared" si="36"/>
        <v>102375</v>
      </c>
      <c r="DC20" s="220"/>
      <c r="DF20" s="141"/>
      <c r="DG20" s="142"/>
      <c r="DH20" s="146"/>
      <c r="DI20" s="142"/>
      <c r="DJ20" s="144"/>
      <c r="DK20" s="145"/>
      <c r="DL20" s="142"/>
      <c r="DM20" s="144"/>
      <c r="DO20" s="140" t="str">
        <f t="shared" si="0"/>
        <v>Petr Veselý</v>
      </c>
      <c r="DQ20" s="140">
        <v>600010040</v>
      </c>
      <c r="DR20" s="140">
        <v>48283142</v>
      </c>
      <c r="DS20" s="140" t="s">
        <v>144</v>
      </c>
      <c r="DY20" s="140" t="s">
        <v>4739</v>
      </c>
      <c r="EF20" s="140" t="str">
        <f t="shared" si="1"/>
        <v>ok</v>
      </c>
      <c r="EG20" s="140" t="str">
        <f t="shared" si="2"/>
        <v>ŠPATNĚ</v>
      </c>
      <c r="EH20" s="140" t="str">
        <f t="shared" si="3"/>
        <v>ŠPATNĚ</v>
      </c>
      <c r="EI20" s="140" t="str">
        <f t="shared" si="4"/>
        <v>ŠPATNĚ</v>
      </c>
      <c r="EJ20" s="140" t="str">
        <f t="shared" si="5"/>
        <v>ŠPATNĚ</v>
      </c>
      <c r="EK20" s="140" t="str">
        <f t="shared" si="6"/>
        <v>ok</v>
      </c>
      <c r="EO20" s="140" t="str">
        <f t="shared" si="7"/>
        <v>ŠPATNĚ</v>
      </c>
      <c r="EP20" s="140" t="str">
        <f t="shared" si="8"/>
        <v>ŠPATNĚ</v>
      </c>
    </row>
    <row r="21" spans="1:146" s="140" customFormat="1" ht="12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227" t="s">
        <v>152</v>
      </c>
      <c r="J21" s="151" t="s">
        <v>151</v>
      </c>
      <c r="K21" s="151" t="s">
        <v>153</v>
      </c>
      <c r="L21" s="151" t="s">
        <v>154</v>
      </c>
      <c r="M21" s="151" t="s">
        <v>68</v>
      </c>
      <c r="N21" s="151" t="s">
        <v>24</v>
      </c>
      <c r="O21" s="151" t="s">
        <v>155</v>
      </c>
      <c r="P21" s="151" t="s">
        <v>156</v>
      </c>
      <c r="Q21" s="151" t="s">
        <v>52</v>
      </c>
      <c r="R21" s="151" t="s">
        <v>53</v>
      </c>
      <c r="S21" s="151">
        <v>485103528</v>
      </c>
      <c r="T21" s="151" t="s">
        <v>157</v>
      </c>
      <c r="U21" s="151">
        <v>259717721</v>
      </c>
      <c r="V21" s="151" t="s">
        <v>102</v>
      </c>
      <c r="W21" s="151" t="s">
        <v>103</v>
      </c>
      <c r="X21" s="151" t="s">
        <v>33</v>
      </c>
      <c r="Y21" s="256"/>
      <c r="Z21" s="256" t="s">
        <v>34</v>
      </c>
      <c r="AA21" s="258"/>
      <c r="AB21" s="156"/>
      <c r="AC21" s="157"/>
      <c r="AD21" s="157"/>
      <c r="AE21" s="157"/>
      <c r="AF21" s="157"/>
      <c r="AG21" s="293">
        <f t="shared" si="9"/>
        <v>0</v>
      </c>
      <c r="AH21" s="145"/>
      <c r="AI21" s="143"/>
      <c r="AJ21" s="143"/>
      <c r="AK21" s="143"/>
      <c r="AL21" s="143"/>
      <c r="AM21" s="138">
        <f t="shared" si="10"/>
        <v>0</v>
      </c>
      <c r="AN21" s="160"/>
      <c r="AO21" s="146"/>
      <c r="AP21" s="146"/>
      <c r="AQ21" s="146"/>
      <c r="AR21" s="146"/>
      <c r="AS21" s="202">
        <f t="shared" si="11"/>
        <v>0</v>
      </c>
      <c r="AT21" s="172"/>
      <c r="AU21" s="137"/>
      <c r="AV21" s="137"/>
      <c r="AW21" s="137"/>
      <c r="AX21" s="137"/>
      <c r="AY21" s="138">
        <f t="shared" si="12"/>
        <v>0</v>
      </c>
      <c r="AZ21" s="160"/>
      <c r="BA21" s="146"/>
      <c r="BB21" s="146"/>
      <c r="BC21" s="146"/>
      <c r="BD21" s="146"/>
      <c r="BE21" s="138">
        <f t="shared" si="13"/>
        <v>0</v>
      </c>
      <c r="BF21" s="205"/>
      <c r="BG21" s="146"/>
      <c r="BH21" s="146"/>
      <c r="BI21" s="146"/>
      <c r="BJ21" s="143"/>
      <c r="BK21" s="202">
        <f t="shared" si="14"/>
        <v>0</v>
      </c>
      <c r="BL21" s="160"/>
      <c r="BM21" s="146"/>
      <c r="BN21" s="146"/>
      <c r="BO21" s="146"/>
      <c r="BP21" s="146"/>
      <c r="BQ21" s="138">
        <f t="shared" si="15"/>
        <v>0</v>
      </c>
      <c r="BR21" s="160"/>
      <c r="BS21" s="146">
        <v>87100</v>
      </c>
      <c r="BT21" s="146"/>
      <c r="BU21" s="146"/>
      <c r="BV21" s="146"/>
      <c r="BW21" s="138">
        <f t="shared" si="16"/>
        <v>87100</v>
      </c>
      <c r="BX21" s="205"/>
      <c r="BY21" s="146"/>
      <c r="BZ21" s="146"/>
      <c r="CA21" s="146"/>
      <c r="CB21" s="146"/>
      <c r="CC21" s="138">
        <f t="shared" si="17"/>
        <v>0</v>
      </c>
      <c r="CD21" s="158"/>
      <c r="CE21" s="137"/>
      <c r="CF21" s="137"/>
      <c r="CG21" s="137"/>
      <c r="CH21" s="137"/>
      <c r="CI21" s="138">
        <f t="shared" si="18"/>
        <v>0</v>
      </c>
      <c r="CJ21" s="172">
        <f t="shared" si="19"/>
        <v>0</v>
      </c>
      <c r="CK21" s="137">
        <f t="shared" si="20"/>
        <v>87100</v>
      </c>
      <c r="CL21" s="137">
        <f t="shared" si="21"/>
        <v>0</v>
      </c>
      <c r="CM21" s="137">
        <f t="shared" si="22"/>
        <v>0</v>
      </c>
      <c r="CN21" s="137">
        <f t="shared" si="23"/>
        <v>0</v>
      </c>
      <c r="CO21" s="173">
        <f t="shared" si="24"/>
        <v>87100</v>
      </c>
      <c r="CP21" s="172">
        <f t="shared" si="25"/>
        <v>0</v>
      </c>
      <c r="CQ21" s="137">
        <f t="shared" si="26"/>
        <v>0</v>
      </c>
      <c r="CR21" s="137">
        <f t="shared" si="27"/>
        <v>0</v>
      </c>
      <c r="CS21" s="137">
        <f t="shared" si="28"/>
        <v>0</v>
      </c>
      <c r="CT21" s="137">
        <f t="shared" si="29"/>
        <v>0</v>
      </c>
      <c r="CU21" s="173">
        <f t="shared" si="30"/>
        <v>0</v>
      </c>
      <c r="CV21" s="172">
        <f t="shared" si="31"/>
        <v>0</v>
      </c>
      <c r="CW21" s="137">
        <f t="shared" si="32"/>
        <v>87100</v>
      </c>
      <c r="CX21" s="137">
        <f t="shared" si="33"/>
        <v>0</v>
      </c>
      <c r="CY21" s="137">
        <f t="shared" si="34"/>
        <v>0</v>
      </c>
      <c r="CZ21" s="137">
        <f t="shared" si="35"/>
        <v>0</v>
      </c>
      <c r="DA21" s="173">
        <f t="shared" si="36"/>
        <v>87100</v>
      </c>
      <c r="DC21" s="220"/>
      <c r="DF21" s="141"/>
      <c r="DG21" s="142"/>
      <c r="DH21" s="146"/>
      <c r="DI21" s="142"/>
      <c r="DJ21" s="144"/>
      <c r="DK21" s="145"/>
      <c r="DL21" s="142"/>
      <c r="DM21" s="144"/>
      <c r="DO21" s="140" t="str">
        <f t="shared" si="0"/>
        <v>Radek Cikl</v>
      </c>
      <c r="DQ21" s="140">
        <v>600010562</v>
      </c>
      <c r="DR21" s="140">
        <v>46747982</v>
      </c>
      <c r="DS21" s="140" t="s">
        <v>151</v>
      </c>
      <c r="DY21" s="140" t="s">
        <v>4740</v>
      </c>
      <c r="EF21" s="140" t="str">
        <f t="shared" si="1"/>
        <v>ok</v>
      </c>
      <c r="EG21" s="140" t="str">
        <f t="shared" si="2"/>
        <v>ŠPATNĚ</v>
      </c>
      <c r="EH21" s="140" t="str">
        <f t="shared" si="3"/>
        <v>ŠPATNĚ</v>
      </c>
      <c r="EI21" s="140" t="str">
        <f t="shared" si="4"/>
        <v>ŠPATNĚ</v>
      </c>
      <c r="EJ21" s="140" t="str">
        <f t="shared" si="5"/>
        <v>ŠPATNĚ</v>
      </c>
      <c r="EK21" s="140" t="str">
        <f t="shared" si="6"/>
        <v>ok</v>
      </c>
      <c r="EO21" s="140" t="str">
        <f t="shared" si="7"/>
        <v>ŠPATNĚ</v>
      </c>
      <c r="EP21" s="140" t="str">
        <f t="shared" si="8"/>
        <v>ŠPATNĚ</v>
      </c>
    </row>
    <row r="22" spans="1:146" s="140" customFormat="1" ht="12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227" t="s">
        <v>159</v>
      </c>
      <c r="J22" s="151" t="s">
        <v>158</v>
      </c>
      <c r="K22" s="151" t="s">
        <v>160</v>
      </c>
      <c r="L22" s="151" t="s">
        <v>161</v>
      </c>
      <c r="M22" s="151" t="s">
        <v>68</v>
      </c>
      <c r="N22" s="151" t="s">
        <v>128</v>
      </c>
      <c r="O22" s="151" t="s">
        <v>162</v>
      </c>
      <c r="P22" s="151" t="s">
        <v>123</v>
      </c>
      <c r="Q22" s="151" t="s">
        <v>52</v>
      </c>
      <c r="R22" s="151" t="s">
        <v>53</v>
      </c>
      <c r="S22" s="151">
        <v>485100113</v>
      </c>
      <c r="T22" s="151" t="s">
        <v>163</v>
      </c>
      <c r="U22" s="151" t="s">
        <v>164</v>
      </c>
      <c r="V22" s="151" t="s">
        <v>31</v>
      </c>
      <c r="W22" s="151" t="s">
        <v>32</v>
      </c>
      <c r="X22" s="151" t="s">
        <v>33</v>
      </c>
      <c r="Y22" s="256"/>
      <c r="Z22" s="256" t="s">
        <v>34</v>
      </c>
      <c r="AA22" s="258"/>
      <c r="AB22" s="156"/>
      <c r="AC22" s="157"/>
      <c r="AD22" s="157"/>
      <c r="AE22" s="157"/>
      <c r="AF22" s="157"/>
      <c r="AG22" s="293">
        <f t="shared" si="9"/>
        <v>0</v>
      </c>
      <c r="AH22" s="145"/>
      <c r="AI22" s="143"/>
      <c r="AJ22" s="143"/>
      <c r="AK22" s="143"/>
      <c r="AL22" s="143"/>
      <c r="AM22" s="138">
        <f t="shared" si="10"/>
        <v>0</v>
      </c>
      <c r="AN22" s="160"/>
      <c r="AO22" s="146"/>
      <c r="AP22" s="146"/>
      <c r="AQ22" s="146"/>
      <c r="AR22" s="146"/>
      <c r="AS22" s="202">
        <f t="shared" si="11"/>
        <v>0</v>
      </c>
      <c r="AT22" s="172"/>
      <c r="AU22" s="137"/>
      <c r="AV22" s="137"/>
      <c r="AW22" s="137"/>
      <c r="AX22" s="137"/>
      <c r="AY22" s="138">
        <f t="shared" si="12"/>
        <v>0</v>
      </c>
      <c r="AZ22" s="160"/>
      <c r="BA22" s="146"/>
      <c r="BB22" s="146"/>
      <c r="BC22" s="146"/>
      <c r="BD22" s="146"/>
      <c r="BE22" s="138">
        <f t="shared" si="13"/>
        <v>0</v>
      </c>
      <c r="BF22" s="205"/>
      <c r="BG22" s="146"/>
      <c r="BH22" s="146"/>
      <c r="BI22" s="146"/>
      <c r="BJ22" s="143"/>
      <c r="BK22" s="202">
        <f t="shared" si="14"/>
        <v>0</v>
      </c>
      <c r="BL22" s="160"/>
      <c r="BM22" s="146"/>
      <c r="BN22" s="146"/>
      <c r="BO22" s="146"/>
      <c r="BP22" s="146"/>
      <c r="BQ22" s="138">
        <f t="shared" si="15"/>
        <v>0</v>
      </c>
      <c r="BR22" s="160"/>
      <c r="BS22" s="146">
        <v>186550</v>
      </c>
      <c r="BT22" s="146"/>
      <c r="BU22" s="146"/>
      <c r="BV22" s="146"/>
      <c r="BW22" s="138">
        <f t="shared" si="16"/>
        <v>186550</v>
      </c>
      <c r="BX22" s="205"/>
      <c r="BY22" s="146"/>
      <c r="BZ22" s="146"/>
      <c r="CA22" s="146"/>
      <c r="CB22" s="146"/>
      <c r="CC22" s="138">
        <f t="shared" si="17"/>
        <v>0</v>
      </c>
      <c r="CD22" s="158"/>
      <c r="CE22" s="137"/>
      <c r="CF22" s="137"/>
      <c r="CG22" s="137"/>
      <c r="CH22" s="137"/>
      <c r="CI22" s="138">
        <f t="shared" si="18"/>
        <v>0</v>
      </c>
      <c r="CJ22" s="172">
        <f t="shared" si="19"/>
        <v>0</v>
      </c>
      <c r="CK22" s="137">
        <f t="shared" si="20"/>
        <v>186550</v>
      </c>
      <c r="CL22" s="137">
        <f t="shared" si="21"/>
        <v>0</v>
      </c>
      <c r="CM22" s="137">
        <f t="shared" si="22"/>
        <v>0</v>
      </c>
      <c r="CN22" s="137">
        <f t="shared" si="23"/>
        <v>0</v>
      </c>
      <c r="CO22" s="173">
        <f t="shared" si="24"/>
        <v>186550</v>
      </c>
      <c r="CP22" s="172">
        <f t="shared" si="25"/>
        <v>0</v>
      </c>
      <c r="CQ22" s="137">
        <f t="shared" si="26"/>
        <v>0</v>
      </c>
      <c r="CR22" s="137">
        <f t="shared" si="27"/>
        <v>0</v>
      </c>
      <c r="CS22" s="137">
        <f t="shared" si="28"/>
        <v>0</v>
      </c>
      <c r="CT22" s="137">
        <f t="shared" si="29"/>
        <v>0</v>
      </c>
      <c r="CU22" s="173">
        <f t="shared" si="30"/>
        <v>0</v>
      </c>
      <c r="CV22" s="172">
        <f t="shared" si="31"/>
        <v>0</v>
      </c>
      <c r="CW22" s="137">
        <f t="shared" si="32"/>
        <v>186550</v>
      </c>
      <c r="CX22" s="137">
        <f t="shared" si="33"/>
        <v>0</v>
      </c>
      <c r="CY22" s="137">
        <f t="shared" si="34"/>
        <v>0</v>
      </c>
      <c r="CZ22" s="137">
        <f t="shared" si="35"/>
        <v>0</v>
      </c>
      <c r="DA22" s="173">
        <f t="shared" si="36"/>
        <v>186550</v>
      </c>
      <c r="DC22" s="220"/>
      <c r="DF22" s="141"/>
      <c r="DG22" s="142"/>
      <c r="DH22" s="146"/>
      <c r="DI22" s="142"/>
      <c r="DJ22" s="144"/>
      <c r="DK22" s="145"/>
      <c r="DL22" s="142"/>
      <c r="DM22" s="144"/>
      <c r="DO22" s="140" t="str">
        <f t="shared" si="0"/>
        <v>Jaroslav Semerád</v>
      </c>
      <c r="DQ22" s="140">
        <v>600020398</v>
      </c>
      <c r="DR22" s="140">
        <v>46747991</v>
      </c>
      <c r="DS22" s="140" t="s">
        <v>158</v>
      </c>
      <c r="DY22" s="140" t="s">
        <v>4741</v>
      </c>
      <c r="EF22" s="140" t="str">
        <f t="shared" si="1"/>
        <v>ok</v>
      </c>
      <c r="EG22" s="140" t="str">
        <f t="shared" si="2"/>
        <v>ŠPATNĚ</v>
      </c>
      <c r="EH22" s="140" t="str">
        <f t="shared" si="3"/>
        <v>ŠPATNĚ</v>
      </c>
      <c r="EI22" s="140" t="str">
        <f t="shared" si="4"/>
        <v>ŠPATNĚ</v>
      </c>
      <c r="EJ22" s="140" t="str">
        <f t="shared" si="5"/>
        <v>ŠPATNĚ</v>
      </c>
      <c r="EK22" s="140" t="str">
        <f t="shared" si="6"/>
        <v>ok</v>
      </c>
      <c r="EO22" s="140" t="str">
        <f t="shared" si="7"/>
        <v>ŠPATNĚ</v>
      </c>
      <c r="EP22" s="140" t="str">
        <f t="shared" si="8"/>
        <v>ŠPATNĚ</v>
      </c>
    </row>
    <row r="23" spans="1:146" s="140" customFormat="1" ht="12.75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227" t="s">
        <v>166</v>
      </c>
      <c r="J23" s="151" t="s">
        <v>165</v>
      </c>
      <c r="K23" s="151" t="s">
        <v>167</v>
      </c>
      <c r="L23" s="151" t="s">
        <v>168</v>
      </c>
      <c r="M23" s="151" t="s">
        <v>68</v>
      </c>
      <c r="N23" s="151" t="s">
        <v>128</v>
      </c>
      <c r="O23" s="151" t="s">
        <v>169</v>
      </c>
      <c r="P23" s="151" t="s">
        <v>170</v>
      </c>
      <c r="Q23" s="151" t="s">
        <v>27</v>
      </c>
      <c r="R23" s="151" t="s">
        <v>28</v>
      </c>
      <c r="S23" s="151">
        <v>485110096</v>
      </c>
      <c r="T23" s="262" t="s">
        <v>3125</v>
      </c>
      <c r="U23" s="151" t="s">
        <v>171</v>
      </c>
      <c r="V23" s="151" t="s">
        <v>31</v>
      </c>
      <c r="W23" s="151" t="s">
        <v>32</v>
      </c>
      <c r="X23" s="151" t="s">
        <v>33</v>
      </c>
      <c r="Y23" s="256"/>
      <c r="Z23" s="256" t="s">
        <v>34</v>
      </c>
      <c r="AA23" s="258"/>
      <c r="AB23" s="156"/>
      <c r="AC23" s="157"/>
      <c r="AD23" s="157"/>
      <c r="AE23" s="157"/>
      <c r="AF23" s="157"/>
      <c r="AG23" s="293">
        <f t="shared" si="9"/>
        <v>0</v>
      </c>
      <c r="AH23" s="145"/>
      <c r="AI23" s="143"/>
      <c r="AJ23" s="143"/>
      <c r="AK23" s="143"/>
      <c r="AL23" s="143"/>
      <c r="AM23" s="138">
        <f t="shared" si="10"/>
        <v>0</v>
      </c>
      <c r="AN23" s="160"/>
      <c r="AO23" s="146"/>
      <c r="AP23" s="146"/>
      <c r="AQ23" s="146"/>
      <c r="AR23" s="146"/>
      <c r="AS23" s="202">
        <f t="shared" si="11"/>
        <v>0</v>
      </c>
      <c r="AT23" s="172"/>
      <c r="AU23" s="137"/>
      <c r="AV23" s="137"/>
      <c r="AW23" s="137"/>
      <c r="AX23" s="137"/>
      <c r="AY23" s="138">
        <f t="shared" si="12"/>
        <v>0</v>
      </c>
      <c r="AZ23" s="160"/>
      <c r="BA23" s="146"/>
      <c r="BB23" s="146"/>
      <c r="BC23" s="146"/>
      <c r="BD23" s="146"/>
      <c r="BE23" s="138">
        <f t="shared" si="13"/>
        <v>0</v>
      </c>
      <c r="BF23" s="205"/>
      <c r="BG23" s="146"/>
      <c r="BH23" s="146"/>
      <c r="BI23" s="146"/>
      <c r="BJ23" s="143"/>
      <c r="BK23" s="202">
        <f t="shared" si="14"/>
        <v>0</v>
      </c>
      <c r="BL23" s="160"/>
      <c r="BM23" s="146"/>
      <c r="BN23" s="146"/>
      <c r="BO23" s="146"/>
      <c r="BP23" s="146"/>
      <c r="BQ23" s="138">
        <f t="shared" si="15"/>
        <v>0</v>
      </c>
      <c r="BR23" s="160"/>
      <c r="BS23" s="146">
        <v>50700</v>
      </c>
      <c r="BT23" s="146"/>
      <c r="BU23" s="146"/>
      <c r="BV23" s="146"/>
      <c r="BW23" s="138">
        <f t="shared" si="16"/>
        <v>50700</v>
      </c>
      <c r="BX23" s="205"/>
      <c r="BY23" s="146"/>
      <c r="BZ23" s="146"/>
      <c r="CA23" s="146"/>
      <c r="CB23" s="146"/>
      <c r="CC23" s="138">
        <f t="shared" si="17"/>
        <v>0</v>
      </c>
      <c r="CD23" s="158"/>
      <c r="CE23" s="137"/>
      <c r="CF23" s="137"/>
      <c r="CG23" s="137"/>
      <c r="CH23" s="137"/>
      <c r="CI23" s="138">
        <f t="shared" si="18"/>
        <v>0</v>
      </c>
      <c r="CJ23" s="172">
        <f t="shared" si="19"/>
        <v>0</v>
      </c>
      <c r="CK23" s="137">
        <f t="shared" si="20"/>
        <v>50700</v>
      </c>
      <c r="CL23" s="137">
        <f t="shared" si="21"/>
        <v>0</v>
      </c>
      <c r="CM23" s="137">
        <f t="shared" si="22"/>
        <v>0</v>
      </c>
      <c r="CN23" s="137">
        <f t="shared" si="23"/>
        <v>0</v>
      </c>
      <c r="CO23" s="173">
        <f t="shared" si="24"/>
        <v>50700</v>
      </c>
      <c r="CP23" s="172">
        <f t="shared" si="25"/>
        <v>0</v>
      </c>
      <c r="CQ23" s="137">
        <f t="shared" si="26"/>
        <v>0</v>
      </c>
      <c r="CR23" s="137">
        <f t="shared" si="27"/>
        <v>0</v>
      </c>
      <c r="CS23" s="137">
        <f t="shared" si="28"/>
        <v>0</v>
      </c>
      <c r="CT23" s="137">
        <f t="shared" si="29"/>
        <v>0</v>
      </c>
      <c r="CU23" s="173">
        <f t="shared" si="30"/>
        <v>0</v>
      </c>
      <c r="CV23" s="172">
        <f t="shared" si="31"/>
        <v>0</v>
      </c>
      <c r="CW23" s="137">
        <f t="shared" si="32"/>
        <v>50700</v>
      </c>
      <c r="CX23" s="137">
        <f t="shared" si="33"/>
        <v>0</v>
      </c>
      <c r="CY23" s="137">
        <f t="shared" si="34"/>
        <v>0</v>
      </c>
      <c r="CZ23" s="137">
        <f t="shared" si="35"/>
        <v>0</v>
      </c>
      <c r="DA23" s="173">
        <f t="shared" si="36"/>
        <v>50700</v>
      </c>
      <c r="DC23" s="220"/>
      <c r="DF23" s="141"/>
      <c r="DG23" s="142"/>
      <c r="DH23" s="146"/>
      <c r="DI23" s="142"/>
      <c r="DJ23" s="144"/>
      <c r="DK23" s="145"/>
      <c r="DL23" s="142"/>
      <c r="DM23" s="144"/>
      <c r="DO23" s="140" t="str">
        <f t="shared" si="0"/>
        <v>Jana Kočí</v>
      </c>
      <c r="DQ23" s="140">
        <v>600010643</v>
      </c>
      <c r="DR23" s="140">
        <v>46747974</v>
      </c>
      <c r="DS23" s="140" t="s">
        <v>165</v>
      </c>
      <c r="DY23" s="140" t="s">
        <v>4742</v>
      </c>
      <c r="EF23" s="140" t="str">
        <f t="shared" si="1"/>
        <v>ok</v>
      </c>
      <c r="EG23" s="140" t="str">
        <f t="shared" si="2"/>
        <v>ŠPATNĚ</v>
      </c>
      <c r="EH23" s="140" t="str">
        <f t="shared" si="3"/>
        <v>ŠPATNĚ</v>
      </c>
      <c r="EI23" s="140" t="str">
        <f t="shared" si="4"/>
        <v>ŠPATNĚ</v>
      </c>
      <c r="EJ23" s="140" t="str">
        <f t="shared" si="5"/>
        <v>ŠPATNĚ</v>
      </c>
      <c r="EK23" s="140" t="str">
        <f t="shared" si="6"/>
        <v>ok</v>
      </c>
      <c r="EO23" s="140" t="str">
        <f t="shared" si="7"/>
        <v>ŠPATNĚ</v>
      </c>
      <c r="EP23" s="140" t="str">
        <f t="shared" si="8"/>
        <v>ŠPATNĚ</v>
      </c>
    </row>
    <row r="24" spans="1:146" s="140" customFormat="1" ht="12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227" t="s">
        <v>173</v>
      </c>
      <c r="J24" s="151" t="s">
        <v>172</v>
      </c>
      <c r="K24" s="151" t="s">
        <v>174</v>
      </c>
      <c r="L24" s="151" t="s">
        <v>175</v>
      </c>
      <c r="M24" s="151" t="s">
        <v>176</v>
      </c>
      <c r="N24" s="151" t="s">
        <v>24</v>
      </c>
      <c r="O24" s="151" t="s">
        <v>177</v>
      </c>
      <c r="P24" s="151" t="s">
        <v>51</v>
      </c>
      <c r="Q24" s="151" t="s">
        <v>27</v>
      </c>
      <c r="R24" s="151" t="s">
        <v>28</v>
      </c>
      <c r="S24" s="151">
        <v>487712211</v>
      </c>
      <c r="T24" s="196" t="s">
        <v>2812</v>
      </c>
      <c r="U24" s="151">
        <v>2621870227</v>
      </c>
      <c r="V24" s="151" t="s">
        <v>31</v>
      </c>
      <c r="W24" s="151" t="s">
        <v>32</v>
      </c>
      <c r="X24" s="151" t="s">
        <v>33</v>
      </c>
      <c r="Y24" s="256"/>
      <c r="Z24" s="256" t="s">
        <v>34</v>
      </c>
      <c r="AA24" s="258"/>
      <c r="AB24" s="156"/>
      <c r="AC24" s="157"/>
      <c r="AD24" s="157"/>
      <c r="AE24" s="157"/>
      <c r="AF24" s="157"/>
      <c r="AG24" s="293">
        <f t="shared" si="9"/>
        <v>0</v>
      </c>
      <c r="AH24" s="145"/>
      <c r="AI24" s="143"/>
      <c r="AJ24" s="143"/>
      <c r="AK24" s="143"/>
      <c r="AL24" s="143"/>
      <c r="AM24" s="138">
        <f t="shared" si="10"/>
        <v>0</v>
      </c>
      <c r="AN24" s="160"/>
      <c r="AO24" s="146"/>
      <c r="AP24" s="146"/>
      <c r="AQ24" s="146"/>
      <c r="AR24" s="146"/>
      <c r="AS24" s="202">
        <f t="shared" si="11"/>
        <v>0</v>
      </c>
      <c r="AT24" s="172"/>
      <c r="AU24" s="137"/>
      <c r="AV24" s="137"/>
      <c r="AW24" s="137"/>
      <c r="AX24" s="137"/>
      <c r="AY24" s="138">
        <f t="shared" si="12"/>
        <v>0</v>
      </c>
      <c r="AZ24" s="160"/>
      <c r="BA24" s="146"/>
      <c r="BB24" s="146"/>
      <c r="BC24" s="146"/>
      <c r="BD24" s="146"/>
      <c r="BE24" s="138">
        <f t="shared" si="13"/>
        <v>0</v>
      </c>
      <c r="BF24" s="205"/>
      <c r="BG24" s="146"/>
      <c r="BH24" s="146"/>
      <c r="BI24" s="146"/>
      <c r="BJ24" s="143"/>
      <c r="BK24" s="202">
        <f t="shared" si="14"/>
        <v>0</v>
      </c>
      <c r="BL24" s="160"/>
      <c r="BM24" s="146"/>
      <c r="BN24" s="146"/>
      <c r="BO24" s="146"/>
      <c r="BP24" s="146"/>
      <c r="BQ24" s="138">
        <f t="shared" si="15"/>
        <v>0</v>
      </c>
      <c r="BR24" s="160"/>
      <c r="BS24" s="146">
        <v>93275</v>
      </c>
      <c r="BT24" s="146"/>
      <c r="BU24" s="146"/>
      <c r="BV24" s="146"/>
      <c r="BW24" s="138">
        <f t="shared" si="16"/>
        <v>93275</v>
      </c>
      <c r="BX24" s="205"/>
      <c r="BY24" s="146"/>
      <c r="BZ24" s="146"/>
      <c r="CA24" s="146"/>
      <c r="CB24" s="146"/>
      <c r="CC24" s="138">
        <f t="shared" si="17"/>
        <v>0</v>
      </c>
      <c r="CD24" s="158"/>
      <c r="CE24" s="137"/>
      <c r="CF24" s="137"/>
      <c r="CG24" s="137"/>
      <c r="CH24" s="137"/>
      <c r="CI24" s="138">
        <f t="shared" si="18"/>
        <v>0</v>
      </c>
      <c r="CJ24" s="172">
        <f t="shared" si="19"/>
        <v>0</v>
      </c>
      <c r="CK24" s="137">
        <f t="shared" si="20"/>
        <v>93275</v>
      </c>
      <c r="CL24" s="137">
        <f t="shared" si="21"/>
        <v>0</v>
      </c>
      <c r="CM24" s="137">
        <f t="shared" si="22"/>
        <v>0</v>
      </c>
      <c r="CN24" s="137">
        <f t="shared" si="23"/>
        <v>0</v>
      </c>
      <c r="CO24" s="173">
        <f t="shared" si="24"/>
        <v>93275</v>
      </c>
      <c r="CP24" s="172">
        <f t="shared" si="25"/>
        <v>0</v>
      </c>
      <c r="CQ24" s="137">
        <f t="shared" si="26"/>
        <v>0</v>
      </c>
      <c r="CR24" s="137">
        <f t="shared" si="27"/>
        <v>0</v>
      </c>
      <c r="CS24" s="137">
        <f t="shared" si="28"/>
        <v>0</v>
      </c>
      <c r="CT24" s="137">
        <f t="shared" si="29"/>
        <v>0</v>
      </c>
      <c r="CU24" s="173">
        <f t="shared" si="30"/>
        <v>0</v>
      </c>
      <c r="CV24" s="172">
        <f t="shared" si="31"/>
        <v>0</v>
      </c>
      <c r="CW24" s="137">
        <f t="shared" si="32"/>
        <v>93275</v>
      </c>
      <c r="CX24" s="137">
        <f t="shared" si="33"/>
        <v>0</v>
      </c>
      <c r="CY24" s="137">
        <f t="shared" si="34"/>
        <v>0</v>
      </c>
      <c r="CZ24" s="137">
        <f t="shared" si="35"/>
        <v>0</v>
      </c>
      <c r="DA24" s="173">
        <f t="shared" si="36"/>
        <v>93275</v>
      </c>
      <c r="DC24" s="220"/>
      <c r="DF24" s="141"/>
      <c r="DG24" s="142"/>
      <c r="DH24" s="146"/>
      <c r="DI24" s="142"/>
      <c r="DJ24" s="144"/>
      <c r="DK24" s="145"/>
      <c r="DL24" s="142"/>
      <c r="DM24" s="144"/>
      <c r="DO24" s="140" t="str">
        <f t="shared" si="0"/>
        <v>Jiří Janás</v>
      </c>
      <c r="DQ24" s="140">
        <v>600020347</v>
      </c>
      <c r="DR24" s="140">
        <v>49864688</v>
      </c>
      <c r="DS24" s="140" t="s">
        <v>172</v>
      </c>
      <c r="DY24" s="140" t="s">
        <v>4743</v>
      </c>
      <c r="EF24" s="140" t="str">
        <f t="shared" si="1"/>
        <v>ok</v>
      </c>
      <c r="EG24" s="140" t="str">
        <f t="shared" si="2"/>
        <v>ŠPATNĚ</v>
      </c>
      <c r="EH24" s="140" t="str">
        <f t="shared" si="3"/>
        <v>ŠPATNĚ</v>
      </c>
      <c r="EI24" s="140" t="str">
        <f t="shared" si="4"/>
        <v>ŠPATNĚ</v>
      </c>
      <c r="EJ24" s="140" t="str">
        <f t="shared" si="5"/>
        <v>ŠPATNĚ</v>
      </c>
      <c r="EK24" s="140" t="str">
        <f t="shared" si="6"/>
        <v>ok</v>
      </c>
      <c r="EO24" s="140" t="str">
        <f t="shared" si="7"/>
        <v>ŠPATNĚ</v>
      </c>
      <c r="EP24" s="140" t="str">
        <f t="shared" si="8"/>
        <v>ŠPATNĚ</v>
      </c>
    </row>
    <row r="25" spans="1:146" s="140" customFormat="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227" t="s">
        <v>179</v>
      </c>
      <c r="J25" s="151" t="s">
        <v>178</v>
      </c>
      <c r="K25" s="151" t="s">
        <v>180</v>
      </c>
      <c r="L25" s="151" t="s">
        <v>181</v>
      </c>
      <c r="M25" s="151" t="s">
        <v>182</v>
      </c>
      <c r="N25" s="151" t="s">
        <v>183</v>
      </c>
      <c r="O25" s="151" t="s">
        <v>184</v>
      </c>
      <c r="P25" s="151" t="s">
        <v>80</v>
      </c>
      <c r="Q25" s="151" t="s">
        <v>52</v>
      </c>
      <c r="R25" s="151" t="s">
        <v>53</v>
      </c>
      <c r="S25" s="151">
        <v>487764965</v>
      </c>
      <c r="T25" s="263" t="s">
        <v>185</v>
      </c>
      <c r="U25" s="151">
        <v>2612750207</v>
      </c>
      <c r="V25" s="151" t="s">
        <v>31</v>
      </c>
      <c r="W25" s="151" t="s">
        <v>32</v>
      </c>
      <c r="X25" s="151" t="s">
        <v>33</v>
      </c>
      <c r="Y25" s="256"/>
      <c r="Z25" s="256" t="s">
        <v>34</v>
      </c>
      <c r="AA25" s="258"/>
      <c r="AB25" s="156"/>
      <c r="AC25" s="157"/>
      <c r="AD25" s="157"/>
      <c r="AE25" s="157"/>
      <c r="AF25" s="157"/>
      <c r="AG25" s="293">
        <f t="shared" si="9"/>
        <v>0</v>
      </c>
      <c r="AH25" s="145"/>
      <c r="AI25" s="143"/>
      <c r="AJ25" s="143"/>
      <c r="AK25" s="143"/>
      <c r="AL25" s="143"/>
      <c r="AM25" s="138">
        <f t="shared" si="10"/>
        <v>0</v>
      </c>
      <c r="AN25" s="160"/>
      <c r="AO25" s="146"/>
      <c r="AP25" s="146"/>
      <c r="AQ25" s="146"/>
      <c r="AR25" s="146"/>
      <c r="AS25" s="202">
        <f t="shared" si="11"/>
        <v>0</v>
      </c>
      <c r="AT25" s="172"/>
      <c r="AU25" s="137"/>
      <c r="AV25" s="137"/>
      <c r="AW25" s="137"/>
      <c r="AX25" s="137"/>
      <c r="AY25" s="138">
        <f t="shared" si="12"/>
        <v>0</v>
      </c>
      <c r="AZ25" s="160"/>
      <c r="BA25" s="146"/>
      <c r="BB25" s="146"/>
      <c r="BC25" s="146"/>
      <c r="BD25" s="146"/>
      <c r="BE25" s="138">
        <f t="shared" si="13"/>
        <v>0</v>
      </c>
      <c r="BF25" s="205"/>
      <c r="BG25" s="146"/>
      <c r="BH25" s="146"/>
      <c r="BI25" s="146"/>
      <c r="BJ25" s="143"/>
      <c r="BK25" s="202">
        <f t="shared" si="14"/>
        <v>0</v>
      </c>
      <c r="BL25" s="160"/>
      <c r="BM25" s="146"/>
      <c r="BN25" s="146"/>
      <c r="BO25" s="146"/>
      <c r="BP25" s="146"/>
      <c r="BQ25" s="138">
        <f t="shared" si="15"/>
        <v>0</v>
      </c>
      <c r="BR25" s="160"/>
      <c r="BS25" s="146">
        <v>26000</v>
      </c>
      <c r="BT25" s="146"/>
      <c r="BU25" s="146"/>
      <c r="BV25" s="146"/>
      <c r="BW25" s="138">
        <f t="shared" si="16"/>
        <v>26000</v>
      </c>
      <c r="BX25" s="205"/>
      <c r="BY25" s="146"/>
      <c r="BZ25" s="146"/>
      <c r="CA25" s="146"/>
      <c r="CB25" s="146"/>
      <c r="CC25" s="138">
        <f t="shared" si="17"/>
        <v>0</v>
      </c>
      <c r="CD25" s="158"/>
      <c r="CE25" s="137"/>
      <c r="CF25" s="137"/>
      <c r="CG25" s="137"/>
      <c r="CH25" s="137"/>
      <c r="CI25" s="138">
        <f t="shared" si="18"/>
        <v>0</v>
      </c>
      <c r="CJ25" s="172">
        <f t="shared" si="19"/>
        <v>0</v>
      </c>
      <c r="CK25" s="137">
        <f t="shared" si="20"/>
        <v>26000</v>
      </c>
      <c r="CL25" s="137">
        <f t="shared" si="21"/>
        <v>0</v>
      </c>
      <c r="CM25" s="137">
        <f t="shared" si="22"/>
        <v>0</v>
      </c>
      <c r="CN25" s="137">
        <f t="shared" si="23"/>
        <v>0</v>
      </c>
      <c r="CO25" s="173">
        <f t="shared" si="24"/>
        <v>26000</v>
      </c>
      <c r="CP25" s="172">
        <f t="shared" si="25"/>
        <v>0</v>
      </c>
      <c r="CQ25" s="137">
        <f t="shared" si="26"/>
        <v>0</v>
      </c>
      <c r="CR25" s="137">
        <f t="shared" si="27"/>
        <v>0</v>
      </c>
      <c r="CS25" s="137">
        <f t="shared" si="28"/>
        <v>0</v>
      </c>
      <c r="CT25" s="137">
        <f t="shared" si="29"/>
        <v>0</v>
      </c>
      <c r="CU25" s="173">
        <f t="shared" si="30"/>
        <v>0</v>
      </c>
      <c r="CV25" s="172">
        <f t="shared" si="31"/>
        <v>0</v>
      </c>
      <c r="CW25" s="137">
        <f t="shared" si="32"/>
        <v>26000</v>
      </c>
      <c r="CX25" s="137">
        <f t="shared" si="33"/>
        <v>0</v>
      </c>
      <c r="CY25" s="137">
        <f t="shared" si="34"/>
        <v>0</v>
      </c>
      <c r="CZ25" s="137">
        <f t="shared" si="35"/>
        <v>0</v>
      </c>
      <c r="DA25" s="173">
        <f t="shared" si="36"/>
        <v>26000</v>
      </c>
      <c r="DC25" s="220"/>
      <c r="DF25" s="141"/>
      <c r="DG25" s="142"/>
      <c r="DH25" s="146"/>
      <c r="DI25" s="142"/>
      <c r="DJ25" s="144"/>
      <c r="DK25" s="145"/>
      <c r="DL25" s="142"/>
      <c r="DM25" s="144"/>
      <c r="DO25" s="140" t="str">
        <f t="shared" si="0"/>
        <v>Pavel Kopřiva, Ph.D.</v>
      </c>
      <c r="DQ25" s="140">
        <v>600010023</v>
      </c>
      <c r="DR25" s="140">
        <v>62237039</v>
      </c>
      <c r="DS25" s="140" t="s">
        <v>178</v>
      </c>
      <c r="DY25" s="140" t="s">
        <v>4782</v>
      </c>
      <c r="EF25" s="140" t="str">
        <f t="shared" si="1"/>
        <v>ok</v>
      </c>
      <c r="EG25" s="140" t="str">
        <f t="shared" si="2"/>
        <v>ŠPATNĚ</v>
      </c>
      <c r="EH25" s="140" t="str">
        <f t="shared" si="3"/>
        <v>ŠPATNĚ</v>
      </c>
      <c r="EI25" s="140" t="str">
        <f t="shared" si="4"/>
        <v>ŠPATNĚ</v>
      </c>
      <c r="EJ25" s="140" t="str">
        <f t="shared" si="5"/>
        <v>ŠPATNĚ</v>
      </c>
      <c r="EK25" s="140" t="str">
        <f t="shared" si="6"/>
        <v>ok</v>
      </c>
      <c r="EO25" s="140" t="str">
        <f t="shared" si="7"/>
        <v>ŠPATNĚ</v>
      </c>
      <c r="EP25" s="140" t="str">
        <f t="shared" si="8"/>
        <v>ŠPATNĚ</v>
      </c>
    </row>
    <row r="26" spans="1:146" s="140" customFormat="1" ht="12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227" t="s">
        <v>187</v>
      </c>
      <c r="J26" s="151" t="s">
        <v>186</v>
      </c>
      <c r="K26" s="151" t="s">
        <v>188</v>
      </c>
      <c r="L26" s="151" t="s">
        <v>189</v>
      </c>
      <c r="M26" s="151" t="s">
        <v>49</v>
      </c>
      <c r="N26" s="151" t="s">
        <v>190</v>
      </c>
      <c r="O26" s="151" t="s">
        <v>191</v>
      </c>
      <c r="P26" s="151" t="s">
        <v>192</v>
      </c>
      <c r="Q26" s="151" t="s">
        <v>27</v>
      </c>
      <c r="R26" s="151" t="s">
        <v>28</v>
      </c>
      <c r="S26" s="151" t="s">
        <v>193</v>
      </c>
      <c r="T26" s="151" t="s">
        <v>3131</v>
      </c>
      <c r="U26" s="151" t="s">
        <v>194</v>
      </c>
      <c r="V26" s="151" t="s">
        <v>31</v>
      </c>
      <c r="W26" s="151" t="s">
        <v>32</v>
      </c>
      <c r="X26" s="151" t="s">
        <v>33</v>
      </c>
      <c r="Y26" s="256"/>
      <c r="Z26" s="256" t="s">
        <v>34</v>
      </c>
      <c r="AA26" s="258"/>
      <c r="AB26" s="156"/>
      <c r="AC26" s="157"/>
      <c r="AD26" s="157"/>
      <c r="AE26" s="157"/>
      <c r="AF26" s="157"/>
      <c r="AG26" s="293">
        <f t="shared" si="9"/>
        <v>0</v>
      </c>
      <c r="AH26" s="145"/>
      <c r="AI26" s="143"/>
      <c r="AJ26" s="143"/>
      <c r="AK26" s="143"/>
      <c r="AL26" s="143"/>
      <c r="AM26" s="138">
        <f t="shared" si="10"/>
        <v>0</v>
      </c>
      <c r="AN26" s="160"/>
      <c r="AO26" s="146"/>
      <c r="AP26" s="146"/>
      <c r="AQ26" s="146"/>
      <c r="AR26" s="146"/>
      <c r="AS26" s="202">
        <f t="shared" si="11"/>
        <v>0</v>
      </c>
      <c r="AT26" s="172"/>
      <c r="AU26" s="137"/>
      <c r="AV26" s="137"/>
      <c r="AW26" s="137"/>
      <c r="AX26" s="137"/>
      <c r="AY26" s="138">
        <f t="shared" si="12"/>
        <v>0</v>
      </c>
      <c r="AZ26" s="160"/>
      <c r="BA26" s="146"/>
      <c r="BB26" s="146"/>
      <c r="BC26" s="146"/>
      <c r="BD26" s="146"/>
      <c r="BE26" s="138">
        <f t="shared" si="13"/>
        <v>0</v>
      </c>
      <c r="BF26" s="205"/>
      <c r="BG26" s="146"/>
      <c r="BH26" s="146"/>
      <c r="BI26" s="146"/>
      <c r="BJ26" s="143"/>
      <c r="BK26" s="202">
        <f t="shared" si="14"/>
        <v>0</v>
      </c>
      <c r="BL26" s="160"/>
      <c r="BM26" s="146"/>
      <c r="BN26" s="146"/>
      <c r="BO26" s="146"/>
      <c r="BP26" s="146"/>
      <c r="BQ26" s="138">
        <f t="shared" si="15"/>
        <v>0</v>
      </c>
      <c r="BR26" s="160"/>
      <c r="BS26" s="146">
        <v>35750</v>
      </c>
      <c r="BT26" s="146"/>
      <c r="BU26" s="146"/>
      <c r="BV26" s="146"/>
      <c r="BW26" s="138">
        <f t="shared" si="16"/>
        <v>35750</v>
      </c>
      <c r="BX26" s="205"/>
      <c r="BY26" s="146"/>
      <c r="BZ26" s="146"/>
      <c r="CA26" s="146"/>
      <c r="CB26" s="146"/>
      <c r="CC26" s="138">
        <f t="shared" si="17"/>
        <v>0</v>
      </c>
      <c r="CD26" s="158"/>
      <c r="CE26" s="137"/>
      <c r="CF26" s="137"/>
      <c r="CG26" s="137"/>
      <c r="CH26" s="137"/>
      <c r="CI26" s="138">
        <f t="shared" si="18"/>
        <v>0</v>
      </c>
      <c r="CJ26" s="172">
        <f t="shared" si="19"/>
        <v>0</v>
      </c>
      <c r="CK26" s="137">
        <f t="shared" si="20"/>
        <v>35750</v>
      </c>
      <c r="CL26" s="137">
        <f t="shared" si="21"/>
        <v>0</v>
      </c>
      <c r="CM26" s="137">
        <f t="shared" si="22"/>
        <v>0</v>
      </c>
      <c r="CN26" s="137">
        <f t="shared" si="23"/>
        <v>0</v>
      </c>
      <c r="CO26" s="173">
        <f t="shared" si="24"/>
        <v>35750</v>
      </c>
      <c r="CP26" s="172">
        <f t="shared" si="25"/>
        <v>0</v>
      </c>
      <c r="CQ26" s="137">
        <f t="shared" si="26"/>
        <v>0</v>
      </c>
      <c r="CR26" s="137">
        <f t="shared" si="27"/>
        <v>0</v>
      </c>
      <c r="CS26" s="137">
        <f t="shared" si="28"/>
        <v>0</v>
      </c>
      <c r="CT26" s="137">
        <f t="shared" si="29"/>
        <v>0</v>
      </c>
      <c r="CU26" s="173">
        <f t="shared" si="30"/>
        <v>0</v>
      </c>
      <c r="CV26" s="172">
        <f t="shared" si="31"/>
        <v>0</v>
      </c>
      <c r="CW26" s="137">
        <f t="shared" si="32"/>
        <v>35750</v>
      </c>
      <c r="CX26" s="137">
        <f t="shared" si="33"/>
        <v>0</v>
      </c>
      <c r="CY26" s="137">
        <f t="shared" si="34"/>
        <v>0</v>
      </c>
      <c r="CZ26" s="137">
        <f t="shared" si="35"/>
        <v>0</v>
      </c>
      <c r="DA26" s="173">
        <f t="shared" si="36"/>
        <v>35750</v>
      </c>
      <c r="DC26" s="220"/>
      <c r="DF26" s="141"/>
      <c r="DG26" s="142"/>
      <c r="DH26" s="146"/>
      <c r="DI26" s="142"/>
      <c r="DJ26" s="144"/>
      <c r="DK26" s="145"/>
      <c r="DL26" s="142"/>
      <c r="DM26" s="144"/>
      <c r="DO26" s="140" t="str">
        <f t="shared" si="0"/>
        <v>Martina Picko Baumannová</v>
      </c>
      <c r="DQ26" s="140">
        <v>600020371</v>
      </c>
      <c r="DR26" s="140">
        <v>60252600</v>
      </c>
      <c r="DS26" s="140" t="s">
        <v>186</v>
      </c>
      <c r="DY26" s="140" t="s">
        <v>4744</v>
      </c>
      <c r="EF26" s="140" t="str">
        <f t="shared" si="1"/>
        <v>ok</v>
      </c>
      <c r="EG26" s="140" t="str">
        <f t="shared" si="2"/>
        <v>ŠPATNĚ</v>
      </c>
      <c r="EH26" s="140" t="str">
        <f t="shared" si="3"/>
        <v>ŠPATNĚ</v>
      </c>
      <c r="EI26" s="140" t="str">
        <f t="shared" si="4"/>
        <v>ŠPATNĚ</v>
      </c>
      <c r="EJ26" s="140" t="str">
        <f t="shared" si="5"/>
        <v>ŠPATNĚ</v>
      </c>
      <c r="EK26" s="140" t="str">
        <f t="shared" si="6"/>
        <v>ok</v>
      </c>
      <c r="EO26" s="140" t="str">
        <f t="shared" si="7"/>
        <v>ŠPATNĚ</v>
      </c>
      <c r="EP26" s="140" t="str">
        <f t="shared" si="8"/>
        <v>ŠPATNĚ</v>
      </c>
    </row>
    <row r="27" spans="1:146" s="140" customFormat="1" ht="12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227" t="s">
        <v>196</v>
      </c>
      <c r="J27" s="151" t="s">
        <v>195</v>
      </c>
      <c r="K27" s="151" t="s">
        <v>197</v>
      </c>
      <c r="L27" s="151" t="s">
        <v>198</v>
      </c>
      <c r="M27" s="151" t="s">
        <v>199</v>
      </c>
      <c r="N27" s="151" t="s">
        <v>4786</v>
      </c>
      <c r="O27" s="151" t="s">
        <v>4785</v>
      </c>
      <c r="P27" s="151" t="s">
        <v>63</v>
      </c>
      <c r="Q27" s="151" t="s">
        <v>52</v>
      </c>
      <c r="R27" s="151" t="s">
        <v>53</v>
      </c>
      <c r="S27" s="151">
        <v>483346162</v>
      </c>
      <c r="T27" s="151" t="s">
        <v>201</v>
      </c>
      <c r="U27" s="151">
        <v>500900574</v>
      </c>
      <c r="V27" s="151" t="s">
        <v>43</v>
      </c>
      <c r="W27" s="151" t="s">
        <v>44</v>
      </c>
      <c r="X27" s="151" t="s">
        <v>33</v>
      </c>
      <c r="Y27" s="256"/>
      <c r="Z27" s="256" t="s">
        <v>34</v>
      </c>
      <c r="AA27" s="258"/>
      <c r="AB27" s="156"/>
      <c r="AC27" s="157"/>
      <c r="AD27" s="157"/>
      <c r="AE27" s="157"/>
      <c r="AF27" s="157"/>
      <c r="AG27" s="293">
        <f t="shared" si="9"/>
        <v>0</v>
      </c>
      <c r="AH27" s="145"/>
      <c r="AI27" s="143"/>
      <c r="AJ27" s="143"/>
      <c r="AK27" s="143"/>
      <c r="AL27" s="143"/>
      <c r="AM27" s="138">
        <f t="shared" si="10"/>
        <v>0</v>
      </c>
      <c r="AN27" s="160"/>
      <c r="AO27" s="146"/>
      <c r="AP27" s="146"/>
      <c r="AQ27" s="146"/>
      <c r="AR27" s="146"/>
      <c r="AS27" s="202">
        <f t="shared" si="11"/>
        <v>0</v>
      </c>
      <c r="AT27" s="172"/>
      <c r="AU27" s="137"/>
      <c r="AV27" s="137"/>
      <c r="AW27" s="137"/>
      <c r="AX27" s="137"/>
      <c r="AY27" s="138">
        <f t="shared" si="12"/>
        <v>0</v>
      </c>
      <c r="AZ27" s="160"/>
      <c r="BA27" s="146"/>
      <c r="BB27" s="146"/>
      <c r="BC27" s="146"/>
      <c r="BD27" s="146"/>
      <c r="BE27" s="138">
        <f t="shared" si="13"/>
        <v>0</v>
      </c>
      <c r="BF27" s="205"/>
      <c r="BG27" s="146"/>
      <c r="BH27" s="146"/>
      <c r="BI27" s="146"/>
      <c r="BJ27" s="143"/>
      <c r="BK27" s="202">
        <f t="shared" si="14"/>
        <v>0</v>
      </c>
      <c r="BL27" s="160"/>
      <c r="BM27" s="146"/>
      <c r="BN27" s="146"/>
      <c r="BO27" s="146"/>
      <c r="BP27" s="146"/>
      <c r="BQ27" s="138">
        <f t="shared" si="15"/>
        <v>0</v>
      </c>
      <c r="BR27" s="160"/>
      <c r="BS27" s="146">
        <v>49725</v>
      </c>
      <c r="BT27" s="146"/>
      <c r="BU27" s="146"/>
      <c r="BV27" s="146"/>
      <c r="BW27" s="138">
        <f t="shared" si="16"/>
        <v>49725</v>
      </c>
      <c r="BX27" s="205"/>
      <c r="BY27" s="146"/>
      <c r="BZ27" s="146"/>
      <c r="CA27" s="146"/>
      <c r="CB27" s="146"/>
      <c r="CC27" s="138">
        <f t="shared" si="17"/>
        <v>0</v>
      </c>
      <c r="CD27" s="158"/>
      <c r="CE27" s="137"/>
      <c r="CF27" s="137"/>
      <c r="CG27" s="137"/>
      <c r="CH27" s="137"/>
      <c r="CI27" s="138">
        <f t="shared" si="18"/>
        <v>0</v>
      </c>
      <c r="CJ27" s="172">
        <f t="shared" si="19"/>
        <v>0</v>
      </c>
      <c r="CK27" s="137">
        <f t="shared" si="20"/>
        <v>49725</v>
      </c>
      <c r="CL27" s="137">
        <f t="shared" si="21"/>
        <v>0</v>
      </c>
      <c r="CM27" s="137">
        <f t="shared" si="22"/>
        <v>0</v>
      </c>
      <c r="CN27" s="137">
        <f t="shared" si="23"/>
        <v>0</v>
      </c>
      <c r="CO27" s="173">
        <f t="shared" si="24"/>
        <v>49725</v>
      </c>
      <c r="CP27" s="172">
        <f t="shared" si="25"/>
        <v>0</v>
      </c>
      <c r="CQ27" s="137">
        <f t="shared" si="26"/>
        <v>0</v>
      </c>
      <c r="CR27" s="137">
        <f t="shared" si="27"/>
        <v>0</v>
      </c>
      <c r="CS27" s="137">
        <f t="shared" si="28"/>
        <v>0</v>
      </c>
      <c r="CT27" s="137">
        <f t="shared" si="29"/>
        <v>0</v>
      </c>
      <c r="CU27" s="173">
        <f t="shared" si="30"/>
        <v>0</v>
      </c>
      <c r="CV27" s="172">
        <f t="shared" si="31"/>
        <v>0</v>
      </c>
      <c r="CW27" s="137">
        <f t="shared" si="32"/>
        <v>49725</v>
      </c>
      <c r="CX27" s="137">
        <f t="shared" si="33"/>
        <v>0</v>
      </c>
      <c r="CY27" s="137">
        <f t="shared" si="34"/>
        <v>0</v>
      </c>
      <c r="CZ27" s="137">
        <f t="shared" si="35"/>
        <v>0</v>
      </c>
      <c r="DA27" s="173">
        <f t="shared" si="36"/>
        <v>49725</v>
      </c>
      <c r="DC27" s="220"/>
      <c r="DF27" s="141"/>
      <c r="DG27" s="142"/>
      <c r="DH27" s="146"/>
      <c r="DI27" s="142"/>
      <c r="DJ27" s="144"/>
      <c r="DK27" s="145"/>
      <c r="DL27" s="142"/>
      <c r="DM27" s="144"/>
      <c r="DO27" s="140" t="str">
        <f t="shared" si="0"/>
        <v>Jan Hásek</v>
      </c>
      <c r="DQ27" s="140">
        <v>600010422</v>
      </c>
      <c r="DR27" s="140">
        <v>60252766</v>
      </c>
      <c r="DS27" s="140" t="s">
        <v>195</v>
      </c>
      <c r="DY27" s="140" t="s">
        <v>4745</v>
      </c>
      <c r="EF27" s="140" t="str">
        <f t="shared" si="1"/>
        <v>ok</v>
      </c>
      <c r="EG27" s="140" t="str">
        <f t="shared" si="2"/>
        <v>ŠPATNĚ</v>
      </c>
      <c r="EH27" s="140" t="str">
        <f t="shared" si="3"/>
        <v>ŠPATNĚ</v>
      </c>
      <c r="EI27" s="140" t="str">
        <f t="shared" si="4"/>
        <v>ŠPATNĚ</v>
      </c>
      <c r="EJ27" s="140" t="str">
        <f t="shared" si="5"/>
        <v>ŠPATNĚ</v>
      </c>
      <c r="EK27" s="140" t="str">
        <f t="shared" si="6"/>
        <v>ok</v>
      </c>
      <c r="EO27" s="140" t="str">
        <f t="shared" si="7"/>
        <v>ŠPATNĚ</v>
      </c>
      <c r="EP27" s="140" t="str">
        <f t="shared" si="8"/>
        <v>ŠPATNĚ</v>
      </c>
    </row>
    <row r="28" spans="1:146" s="140" customFormat="1" ht="12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227" t="s">
        <v>203</v>
      </c>
      <c r="J28" s="151" t="s">
        <v>202</v>
      </c>
      <c r="K28" s="151" t="s">
        <v>204</v>
      </c>
      <c r="L28" s="151" t="s">
        <v>97</v>
      </c>
      <c r="M28" s="151" t="s">
        <v>98</v>
      </c>
      <c r="N28" s="151" t="s">
        <v>128</v>
      </c>
      <c r="O28" s="151" t="s">
        <v>205</v>
      </c>
      <c r="P28" s="151" t="s">
        <v>170</v>
      </c>
      <c r="Q28" s="151" t="s">
        <v>27</v>
      </c>
      <c r="R28" s="151" t="s">
        <v>28</v>
      </c>
      <c r="S28" s="151">
        <v>481321232</v>
      </c>
      <c r="T28" s="151" t="s">
        <v>206</v>
      </c>
      <c r="U28" s="151" t="s">
        <v>207</v>
      </c>
      <c r="V28" s="151" t="s">
        <v>31</v>
      </c>
      <c r="W28" s="151" t="s">
        <v>32</v>
      </c>
      <c r="X28" s="151" t="s">
        <v>33</v>
      </c>
      <c r="Y28" s="256"/>
      <c r="Z28" s="256" t="s">
        <v>34</v>
      </c>
      <c r="AA28" s="258"/>
      <c r="AB28" s="156"/>
      <c r="AC28" s="157"/>
      <c r="AD28" s="157"/>
      <c r="AE28" s="157"/>
      <c r="AF28" s="157"/>
      <c r="AG28" s="293">
        <f t="shared" si="9"/>
        <v>0</v>
      </c>
      <c r="AH28" s="145"/>
      <c r="AI28" s="143"/>
      <c r="AJ28" s="143"/>
      <c r="AK28" s="143"/>
      <c r="AL28" s="143"/>
      <c r="AM28" s="138">
        <f t="shared" si="10"/>
        <v>0</v>
      </c>
      <c r="AN28" s="160"/>
      <c r="AO28" s="146"/>
      <c r="AP28" s="146"/>
      <c r="AQ28" s="146"/>
      <c r="AR28" s="146"/>
      <c r="AS28" s="202">
        <f t="shared" si="11"/>
        <v>0</v>
      </c>
      <c r="AT28" s="172"/>
      <c r="AU28" s="137"/>
      <c r="AV28" s="137"/>
      <c r="AW28" s="137"/>
      <c r="AX28" s="137"/>
      <c r="AY28" s="138">
        <f t="shared" si="12"/>
        <v>0</v>
      </c>
      <c r="AZ28" s="160"/>
      <c r="BA28" s="146"/>
      <c r="BB28" s="146"/>
      <c r="BC28" s="146"/>
      <c r="BD28" s="146"/>
      <c r="BE28" s="138">
        <f t="shared" si="13"/>
        <v>0</v>
      </c>
      <c r="BF28" s="205"/>
      <c r="BG28" s="146"/>
      <c r="BH28" s="146"/>
      <c r="BI28" s="146"/>
      <c r="BJ28" s="143"/>
      <c r="BK28" s="202">
        <f t="shared" si="14"/>
        <v>0</v>
      </c>
      <c r="BL28" s="160"/>
      <c r="BM28" s="146"/>
      <c r="BN28" s="146"/>
      <c r="BO28" s="146"/>
      <c r="BP28" s="146"/>
      <c r="BQ28" s="138">
        <f t="shared" si="15"/>
        <v>0</v>
      </c>
      <c r="BR28" s="160"/>
      <c r="BS28" s="146">
        <v>43875</v>
      </c>
      <c r="BT28" s="146"/>
      <c r="BU28" s="146"/>
      <c r="BV28" s="146"/>
      <c r="BW28" s="138">
        <f t="shared" si="16"/>
        <v>43875</v>
      </c>
      <c r="BX28" s="205"/>
      <c r="BY28" s="146"/>
      <c r="BZ28" s="146"/>
      <c r="CA28" s="146"/>
      <c r="CB28" s="146"/>
      <c r="CC28" s="138">
        <f t="shared" si="17"/>
        <v>0</v>
      </c>
      <c r="CD28" s="158"/>
      <c r="CE28" s="137"/>
      <c r="CF28" s="137"/>
      <c r="CG28" s="137"/>
      <c r="CH28" s="137"/>
      <c r="CI28" s="138">
        <f t="shared" si="18"/>
        <v>0</v>
      </c>
      <c r="CJ28" s="172">
        <f t="shared" si="19"/>
        <v>0</v>
      </c>
      <c r="CK28" s="137">
        <f t="shared" si="20"/>
        <v>43875</v>
      </c>
      <c r="CL28" s="137">
        <f t="shared" si="21"/>
        <v>0</v>
      </c>
      <c r="CM28" s="137">
        <f t="shared" si="22"/>
        <v>0</v>
      </c>
      <c r="CN28" s="137">
        <f t="shared" si="23"/>
        <v>0</v>
      </c>
      <c r="CO28" s="173">
        <f t="shared" si="24"/>
        <v>43875</v>
      </c>
      <c r="CP28" s="172">
        <f t="shared" si="25"/>
        <v>0</v>
      </c>
      <c r="CQ28" s="137">
        <f t="shared" si="26"/>
        <v>0</v>
      </c>
      <c r="CR28" s="137">
        <f t="shared" si="27"/>
        <v>0</v>
      </c>
      <c r="CS28" s="137">
        <f t="shared" si="28"/>
        <v>0</v>
      </c>
      <c r="CT28" s="137">
        <f t="shared" si="29"/>
        <v>0</v>
      </c>
      <c r="CU28" s="173">
        <f t="shared" si="30"/>
        <v>0</v>
      </c>
      <c r="CV28" s="172">
        <f t="shared" si="31"/>
        <v>0</v>
      </c>
      <c r="CW28" s="137">
        <f t="shared" si="32"/>
        <v>43875</v>
      </c>
      <c r="CX28" s="137">
        <f t="shared" si="33"/>
        <v>0</v>
      </c>
      <c r="CY28" s="137">
        <f t="shared" si="34"/>
        <v>0</v>
      </c>
      <c r="CZ28" s="137">
        <f t="shared" si="35"/>
        <v>0</v>
      </c>
      <c r="DA28" s="173">
        <f t="shared" si="36"/>
        <v>43875</v>
      </c>
      <c r="DC28" s="220"/>
      <c r="DF28" s="141"/>
      <c r="DG28" s="142"/>
      <c r="DH28" s="146"/>
      <c r="DI28" s="142"/>
      <c r="DJ28" s="144"/>
      <c r="DK28" s="145"/>
      <c r="DL28" s="142"/>
      <c r="DM28" s="144"/>
      <c r="DO28" s="140" t="str">
        <f t="shared" si="0"/>
        <v>Jana Rulcová</v>
      </c>
      <c r="DQ28" s="140">
        <v>600012646</v>
      </c>
      <c r="DR28" s="140">
        <v>854999</v>
      </c>
      <c r="DS28" s="140" t="s">
        <v>202</v>
      </c>
      <c r="DY28" s="140" t="s">
        <v>4746</v>
      </c>
      <c r="EF28" s="140" t="str">
        <f t="shared" si="1"/>
        <v>ok</v>
      </c>
      <c r="EG28" s="140" t="str">
        <f t="shared" si="2"/>
        <v>ŠPATNĚ</v>
      </c>
      <c r="EH28" s="140" t="str">
        <f t="shared" si="3"/>
        <v>ŠPATNĚ</v>
      </c>
      <c r="EI28" s="140" t="str">
        <f t="shared" si="4"/>
        <v>ŠPATNĚ</v>
      </c>
      <c r="EJ28" s="140" t="str">
        <f t="shared" si="5"/>
        <v>ŠPATNĚ</v>
      </c>
      <c r="EK28" s="140" t="str">
        <f t="shared" si="6"/>
        <v>ok</v>
      </c>
      <c r="EO28" s="140" t="str">
        <f t="shared" si="7"/>
        <v>ŠPATNĚ</v>
      </c>
      <c r="EP28" s="140" t="str">
        <f t="shared" si="8"/>
        <v>ŠPATNĚ</v>
      </c>
    </row>
    <row r="29" spans="1:146" s="140" customFormat="1" ht="12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227" t="s">
        <v>209</v>
      </c>
      <c r="J29" s="151" t="s">
        <v>208</v>
      </c>
      <c r="K29" s="151" t="s">
        <v>210</v>
      </c>
      <c r="L29" s="151" t="s">
        <v>154</v>
      </c>
      <c r="M29" s="151" t="s">
        <v>68</v>
      </c>
      <c r="N29" s="151" t="s">
        <v>24</v>
      </c>
      <c r="O29" s="151" t="s">
        <v>4783</v>
      </c>
      <c r="P29" s="151" t="s">
        <v>170</v>
      </c>
      <c r="Q29" s="151" t="s">
        <v>27</v>
      </c>
      <c r="R29" s="151" t="s">
        <v>28</v>
      </c>
      <c r="S29" s="151">
        <v>482710016</v>
      </c>
      <c r="T29" s="151" t="s">
        <v>212</v>
      </c>
      <c r="U29" s="151">
        <v>30731461</v>
      </c>
      <c r="V29" s="151" t="s">
        <v>31</v>
      </c>
      <c r="W29" s="151" t="s">
        <v>32</v>
      </c>
      <c r="X29" s="151" t="s">
        <v>33</v>
      </c>
      <c r="Y29" s="256"/>
      <c r="Z29" s="256" t="s">
        <v>34</v>
      </c>
      <c r="AA29" s="258"/>
      <c r="AB29" s="156"/>
      <c r="AC29" s="157"/>
      <c r="AD29" s="157"/>
      <c r="AE29" s="157"/>
      <c r="AF29" s="157"/>
      <c r="AG29" s="293">
        <f t="shared" si="9"/>
        <v>0</v>
      </c>
      <c r="AH29" s="145"/>
      <c r="AI29" s="143"/>
      <c r="AJ29" s="143"/>
      <c r="AK29" s="143"/>
      <c r="AL29" s="143"/>
      <c r="AM29" s="138">
        <f t="shared" si="10"/>
        <v>0</v>
      </c>
      <c r="AN29" s="160"/>
      <c r="AO29" s="146"/>
      <c r="AP29" s="146"/>
      <c r="AQ29" s="146"/>
      <c r="AR29" s="146"/>
      <c r="AS29" s="202">
        <f t="shared" si="11"/>
        <v>0</v>
      </c>
      <c r="AT29" s="172"/>
      <c r="AU29" s="137"/>
      <c r="AV29" s="137"/>
      <c r="AW29" s="137"/>
      <c r="AX29" s="137"/>
      <c r="AY29" s="138">
        <f t="shared" si="12"/>
        <v>0</v>
      </c>
      <c r="AZ29" s="160"/>
      <c r="BA29" s="146"/>
      <c r="BB29" s="146"/>
      <c r="BC29" s="146"/>
      <c r="BD29" s="146"/>
      <c r="BE29" s="138">
        <f t="shared" si="13"/>
        <v>0</v>
      </c>
      <c r="BF29" s="205"/>
      <c r="BG29" s="146"/>
      <c r="BH29" s="146"/>
      <c r="BI29" s="146"/>
      <c r="BJ29" s="143"/>
      <c r="BK29" s="202">
        <f t="shared" si="14"/>
        <v>0</v>
      </c>
      <c r="BL29" s="160"/>
      <c r="BM29" s="146"/>
      <c r="BN29" s="146"/>
      <c r="BO29" s="146"/>
      <c r="BP29" s="146"/>
      <c r="BQ29" s="138">
        <f t="shared" si="15"/>
        <v>0</v>
      </c>
      <c r="BR29" s="160"/>
      <c r="BS29" s="146">
        <v>6825</v>
      </c>
      <c r="BT29" s="146"/>
      <c r="BU29" s="146"/>
      <c r="BV29" s="146"/>
      <c r="BW29" s="138">
        <f t="shared" si="16"/>
        <v>6825</v>
      </c>
      <c r="BX29" s="205"/>
      <c r="BY29" s="146"/>
      <c r="BZ29" s="146"/>
      <c r="CA29" s="146"/>
      <c r="CB29" s="146"/>
      <c r="CC29" s="138">
        <f t="shared" si="17"/>
        <v>0</v>
      </c>
      <c r="CD29" s="158"/>
      <c r="CE29" s="137"/>
      <c r="CF29" s="137"/>
      <c r="CG29" s="137"/>
      <c r="CH29" s="137"/>
      <c r="CI29" s="138">
        <f t="shared" si="18"/>
        <v>0</v>
      </c>
      <c r="CJ29" s="172">
        <f t="shared" si="19"/>
        <v>0</v>
      </c>
      <c r="CK29" s="137">
        <f t="shared" si="20"/>
        <v>6825</v>
      </c>
      <c r="CL29" s="137">
        <f t="shared" si="21"/>
        <v>0</v>
      </c>
      <c r="CM29" s="137">
        <f t="shared" si="22"/>
        <v>0</v>
      </c>
      <c r="CN29" s="137">
        <f t="shared" si="23"/>
        <v>0</v>
      </c>
      <c r="CO29" s="173">
        <f t="shared" si="24"/>
        <v>6825</v>
      </c>
      <c r="CP29" s="172">
        <f t="shared" si="25"/>
        <v>0</v>
      </c>
      <c r="CQ29" s="137">
        <f t="shared" si="26"/>
        <v>0</v>
      </c>
      <c r="CR29" s="137">
        <f t="shared" si="27"/>
        <v>0</v>
      </c>
      <c r="CS29" s="137">
        <f t="shared" si="28"/>
        <v>0</v>
      </c>
      <c r="CT29" s="137">
        <f t="shared" si="29"/>
        <v>0</v>
      </c>
      <c r="CU29" s="173">
        <f t="shared" si="30"/>
        <v>0</v>
      </c>
      <c r="CV29" s="172">
        <f t="shared" si="31"/>
        <v>0</v>
      </c>
      <c r="CW29" s="137">
        <f t="shared" si="32"/>
        <v>6825</v>
      </c>
      <c r="CX29" s="137">
        <f t="shared" si="33"/>
        <v>0</v>
      </c>
      <c r="CY29" s="137">
        <f t="shared" si="34"/>
        <v>0</v>
      </c>
      <c r="CZ29" s="137">
        <f t="shared" si="35"/>
        <v>0</v>
      </c>
      <c r="DA29" s="173">
        <f t="shared" si="36"/>
        <v>6825</v>
      </c>
      <c r="DC29" s="220"/>
      <c r="DF29" s="141"/>
      <c r="DG29" s="142"/>
      <c r="DH29" s="146"/>
      <c r="DI29" s="142"/>
      <c r="DJ29" s="144"/>
      <c r="DK29" s="145"/>
      <c r="DL29" s="142"/>
      <c r="DM29" s="144"/>
      <c r="DO29" s="140" t="str">
        <f t="shared" si="0"/>
        <v>Jana Urbanová, MBA</v>
      </c>
      <c r="DQ29" s="140">
        <v>600019713</v>
      </c>
      <c r="DR29" s="140">
        <v>673731</v>
      </c>
      <c r="DS29" s="140" t="s">
        <v>208</v>
      </c>
      <c r="DY29" s="140" t="s">
        <v>4747</v>
      </c>
      <c r="EF29" s="140" t="str">
        <f t="shared" si="1"/>
        <v>ok</v>
      </c>
      <c r="EG29" s="140" t="str">
        <f t="shared" si="2"/>
        <v>ŠPATNĚ</v>
      </c>
      <c r="EH29" s="140" t="str">
        <f t="shared" si="3"/>
        <v>ŠPATNĚ</v>
      </c>
      <c r="EI29" s="140" t="str">
        <f t="shared" si="4"/>
        <v>ŠPATNĚ</v>
      </c>
      <c r="EJ29" s="140" t="str">
        <f t="shared" si="5"/>
        <v>ŠPATNĚ</v>
      </c>
      <c r="EK29" s="140" t="str">
        <f t="shared" si="6"/>
        <v>ok</v>
      </c>
      <c r="EO29" s="140" t="str">
        <f t="shared" si="7"/>
        <v>ŠPATNĚ</v>
      </c>
      <c r="EP29" s="140" t="str">
        <f t="shared" si="8"/>
        <v>ŠPATNĚ</v>
      </c>
    </row>
    <row r="30" spans="1:146" s="140" customFormat="1" ht="12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227" t="s">
        <v>214</v>
      </c>
      <c r="J30" s="151" t="s">
        <v>213</v>
      </c>
      <c r="K30" s="151" t="s">
        <v>215</v>
      </c>
      <c r="L30" s="151" t="s">
        <v>97</v>
      </c>
      <c r="M30" s="151" t="s">
        <v>98</v>
      </c>
      <c r="N30" s="151" t="s">
        <v>24</v>
      </c>
      <c r="O30" s="151" t="s">
        <v>216</v>
      </c>
      <c r="P30" s="151" t="s">
        <v>217</v>
      </c>
      <c r="Q30" s="151" t="s">
        <v>27</v>
      </c>
      <c r="R30" s="151" t="s">
        <v>28</v>
      </c>
      <c r="S30" s="151">
        <v>481325472</v>
      </c>
      <c r="T30" s="151" t="s">
        <v>218</v>
      </c>
      <c r="U30" s="151">
        <v>152573625</v>
      </c>
      <c r="V30" s="151" t="s">
        <v>43</v>
      </c>
      <c r="W30" s="151" t="s">
        <v>44</v>
      </c>
      <c r="X30" s="151" t="s">
        <v>33</v>
      </c>
      <c r="Y30" s="256"/>
      <c r="Z30" s="256" t="s">
        <v>34</v>
      </c>
      <c r="AA30" s="258"/>
      <c r="AB30" s="156"/>
      <c r="AC30" s="157"/>
      <c r="AD30" s="157"/>
      <c r="AE30" s="157"/>
      <c r="AF30" s="157"/>
      <c r="AG30" s="293">
        <f t="shared" si="9"/>
        <v>0</v>
      </c>
      <c r="AH30" s="145"/>
      <c r="AI30" s="143"/>
      <c r="AJ30" s="143"/>
      <c r="AK30" s="143"/>
      <c r="AL30" s="143"/>
      <c r="AM30" s="138">
        <f t="shared" si="10"/>
        <v>0</v>
      </c>
      <c r="AN30" s="160"/>
      <c r="AO30" s="146"/>
      <c r="AP30" s="146"/>
      <c r="AQ30" s="146"/>
      <c r="AR30" s="146"/>
      <c r="AS30" s="202">
        <f t="shared" si="11"/>
        <v>0</v>
      </c>
      <c r="AT30" s="172"/>
      <c r="AU30" s="137"/>
      <c r="AV30" s="137"/>
      <c r="AW30" s="137"/>
      <c r="AX30" s="137"/>
      <c r="AY30" s="138">
        <f t="shared" si="12"/>
        <v>0</v>
      </c>
      <c r="AZ30" s="160"/>
      <c r="BA30" s="146"/>
      <c r="BB30" s="146"/>
      <c r="BC30" s="146"/>
      <c r="BD30" s="146"/>
      <c r="BE30" s="138">
        <f t="shared" si="13"/>
        <v>0</v>
      </c>
      <c r="BF30" s="205"/>
      <c r="BG30" s="146"/>
      <c r="BH30" s="146"/>
      <c r="BI30" s="146"/>
      <c r="BJ30" s="143"/>
      <c r="BK30" s="202">
        <f t="shared" si="14"/>
        <v>0</v>
      </c>
      <c r="BL30" s="160"/>
      <c r="BM30" s="146"/>
      <c r="BN30" s="146"/>
      <c r="BO30" s="146"/>
      <c r="BP30" s="146"/>
      <c r="BQ30" s="138">
        <f t="shared" si="15"/>
        <v>0</v>
      </c>
      <c r="BR30" s="160"/>
      <c r="BS30" s="146">
        <v>62400</v>
      </c>
      <c r="BT30" s="146"/>
      <c r="BU30" s="146"/>
      <c r="BV30" s="146"/>
      <c r="BW30" s="138">
        <f t="shared" si="16"/>
        <v>62400</v>
      </c>
      <c r="BX30" s="205"/>
      <c r="BY30" s="146"/>
      <c r="BZ30" s="146"/>
      <c r="CA30" s="146"/>
      <c r="CB30" s="146"/>
      <c r="CC30" s="138">
        <f t="shared" si="17"/>
        <v>0</v>
      </c>
      <c r="CD30" s="158"/>
      <c r="CE30" s="137"/>
      <c r="CF30" s="137"/>
      <c r="CG30" s="137"/>
      <c r="CH30" s="137"/>
      <c r="CI30" s="138">
        <f t="shared" si="18"/>
        <v>0</v>
      </c>
      <c r="CJ30" s="172">
        <f t="shared" si="19"/>
        <v>0</v>
      </c>
      <c r="CK30" s="137">
        <f t="shared" si="20"/>
        <v>62400</v>
      </c>
      <c r="CL30" s="137">
        <f t="shared" si="21"/>
        <v>0</v>
      </c>
      <c r="CM30" s="137">
        <f t="shared" si="22"/>
        <v>0</v>
      </c>
      <c r="CN30" s="137">
        <f t="shared" si="23"/>
        <v>0</v>
      </c>
      <c r="CO30" s="173">
        <f t="shared" si="24"/>
        <v>62400</v>
      </c>
      <c r="CP30" s="172">
        <f t="shared" si="25"/>
        <v>0</v>
      </c>
      <c r="CQ30" s="137">
        <f t="shared" si="26"/>
        <v>0</v>
      </c>
      <c r="CR30" s="137">
        <f t="shared" si="27"/>
        <v>0</v>
      </c>
      <c r="CS30" s="137">
        <f t="shared" si="28"/>
        <v>0</v>
      </c>
      <c r="CT30" s="137">
        <f t="shared" si="29"/>
        <v>0</v>
      </c>
      <c r="CU30" s="173">
        <f t="shared" si="30"/>
        <v>0</v>
      </c>
      <c r="CV30" s="172">
        <f t="shared" si="31"/>
        <v>0</v>
      </c>
      <c r="CW30" s="137">
        <f t="shared" si="32"/>
        <v>62400</v>
      </c>
      <c r="CX30" s="137">
        <f t="shared" si="33"/>
        <v>0</v>
      </c>
      <c r="CY30" s="137">
        <f t="shared" si="34"/>
        <v>0</v>
      </c>
      <c r="CZ30" s="137">
        <f t="shared" si="35"/>
        <v>0</v>
      </c>
      <c r="DA30" s="173">
        <f t="shared" si="36"/>
        <v>62400</v>
      </c>
      <c r="DC30" s="220"/>
      <c r="DF30" s="141"/>
      <c r="DG30" s="142"/>
      <c r="DH30" s="146"/>
      <c r="DI30" s="142"/>
      <c r="DJ30" s="144"/>
      <c r="DK30" s="145"/>
      <c r="DL30" s="142"/>
      <c r="DM30" s="144"/>
      <c r="DO30" s="140" t="str">
        <f t="shared" si="0"/>
        <v>Lenka Nováková</v>
      </c>
      <c r="DQ30" s="140">
        <v>600019802</v>
      </c>
      <c r="DR30" s="140">
        <v>581071</v>
      </c>
      <c r="DS30" s="140" t="s">
        <v>213</v>
      </c>
      <c r="DY30" s="140" t="s">
        <v>4748</v>
      </c>
      <c r="EF30" s="140" t="str">
        <f t="shared" si="1"/>
        <v>ok</v>
      </c>
      <c r="EG30" s="140" t="str">
        <f t="shared" si="2"/>
        <v>ŠPATNĚ</v>
      </c>
      <c r="EH30" s="140" t="str">
        <f t="shared" si="3"/>
        <v>ŠPATNĚ</v>
      </c>
      <c r="EI30" s="140" t="str">
        <f t="shared" si="4"/>
        <v>ŠPATNĚ</v>
      </c>
      <c r="EJ30" s="140" t="str">
        <f t="shared" si="5"/>
        <v>ŠPATNĚ</v>
      </c>
      <c r="EK30" s="140" t="str">
        <f t="shared" si="6"/>
        <v>ok</v>
      </c>
      <c r="EO30" s="140" t="str">
        <f t="shared" si="7"/>
        <v>ŠPATNĚ</v>
      </c>
      <c r="EP30" s="140" t="str">
        <f t="shared" si="8"/>
        <v>ŠPATNĚ</v>
      </c>
    </row>
    <row r="31" spans="1:146" s="140" customFormat="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227" t="s">
        <v>220</v>
      </c>
      <c r="J31" s="151" t="s">
        <v>219</v>
      </c>
      <c r="K31" s="151" t="s">
        <v>221</v>
      </c>
      <c r="L31" s="151" t="s">
        <v>222</v>
      </c>
      <c r="M31" s="151" t="s">
        <v>68</v>
      </c>
      <c r="N31" s="151" t="s">
        <v>223</v>
      </c>
      <c r="O31" s="151" t="s">
        <v>224</v>
      </c>
      <c r="P31" s="151" t="s">
        <v>225</v>
      </c>
      <c r="Q31" s="151" t="s">
        <v>52</v>
      </c>
      <c r="R31" s="151" t="s">
        <v>53</v>
      </c>
      <c r="S31" s="151">
        <v>485151099</v>
      </c>
      <c r="T31" s="263" t="s">
        <v>3121</v>
      </c>
      <c r="U31" s="151">
        <v>30838461</v>
      </c>
      <c r="V31" s="151" t="s">
        <v>31</v>
      </c>
      <c r="W31" s="151" t="s">
        <v>32</v>
      </c>
      <c r="X31" s="151" t="s">
        <v>33</v>
      </c>
      <c r="Y31" s="256"/>
      <c r="Z31" s="256" t="s">
        <v>34</v>
      </c>
      <c r="AA31" s="258"/>
      <c r="AB31" s="156"/>
      <c r="AC31" s="157"/>
      <c r="AD31" s="157"/>
      <c r="AE31" s="157"/>
      <c r="AF31" s="157"/>
      <c r="AG31" s="293">
        <f t="shared" si="9"/>
        <v>0</v>
      </c>
      <c r="AH31" s="145"/>
      <c r="AI31" s="143"/>
      <c r="AJ31" s="143"/>
      <c r="AK31" s="143"/>
      <c r="AL31" s="143"/>
      <c r="AM31" s="138">
        <f t="shared" si="10"/>
        <v>0</v>
      </c>
      <c r="AN31" s="160"/>
      <c r="AO31" s="146"/>
      <c r="AP31" s="146"/>
      <c r="AQ31" s="146"/>
      <c r="AR31" s="146"/>
      <c r="AS31" s="202">
        <f t="shared" si="11"/>
        <v>0</v>
      </c>
      <c r="AT31" s="172"/>
      <c r="AU31" s="137"/>
      <c r="AV31" s="137"/>
      <c r="AW31" s="137"/>
      <c r="AX31" s="137"/>
      <c r="AY31" s="138">
        <f t="shared" si="12"/>
        <v>0</v>
      </c>
      <c r="AZ31" s="160"/>
      <c r="BA31" s="146"/>
      <c r="BB31" s="146"/>
      <c r="BC31" s="146"/>
      <c r="BD31" s="146"/>
      <c r="BE31" s="138">
        <f t="shared" si="13"/>
        <v>0</v>
      </c>
      <c r="BF31" s="205"/>
      <c r="BG31" s="146"/>
      <c r="BH31" s="146"/>
      <c r="BI31" s="146"/>
      <c r="BJ31" s="143"/>
      <c r="BK31" s="202">
        <f t="shared" si="14"/>
        <v>0</v>
      </c>
      <c r="BL31" s="160"/>
      <c r="BM31" s="146"/>
      <c r="BN31" s="146"/>
      <c r="BO31" s="146"/>
      <c r="BP31" s="146"/>
      <c r="BQ31" s="138">
        <f t="shared" si="15"/>
        <v>0</v>
      </c>
      <c r="BR31" s="160"/>
      <c r="BS31" s="146">
        <v>198250</v>
      </c>
      <c r="BT31" s="146"/>
      <c r="BU31" s="146"/>
      <c r="BV31" s="146"/>
      <c r="BW31" s="138">
        <f t="shared" si="16"/>
        <v>198250</v>
      </c>
      <c r="BX31" s="205"/>
      <c r="BY31" s="146"/>
      <c r="BZ31" s="146"/>
      <c r="CA31" s="146"/>
      <c r="CB31" s="146"/>
      <c r="CC31" s="138">
        <f t="shared" si="17"/>
        <v>0</v>
      </c>
      <c r="CD31" s="158"/>
      <c r="CE31" s="137"/>
      <c r="CF31" s="137"/>
      <c r="CG31" s="137"/>
      <c r="CH31" s="137"/>
      <c r="CI31" s="138">
        <f t="shared" si="18"/>
        <v>0</v>
      </c>
      <c r="CJ31" s="172">
        <f t="shared" si="19"/>
        <v>0</v>
      </c>
      <c r="CK31" s="137">
        <f t="shared" si="20"/>
        <v>198250</v>
      </c>
      <c r="CL31" s="137">
        <f t="shared" si="21"/>
        <v>0</v>
      </c>
      <c r="CM31" s="137">
        <f t="shared" si="22"/>
        <v>0</v>
      </c>
      <c r="CN31" s="137">
        <f t="shared" si="23"/>
        <v>0</v>
      </c>
      <c r="CO31" s="173">
        <f t="shared" si="24"/>
        <v>198250</v>
      </c>
      <c r="CP31" s="172">
        <f t="shared" si="25"/>
        <v>0</v>
      </c>
      <c r="CQ31" s="137">
        <f t="shared" si="26"/>
        <v>0</v>
      </c>
      <c r="CR31" s="137">
        <f t="shared" si="27"/>
        <v>0</v>
      </c>
      <c r="CS31" s="137">
        <f t="shared" si="28"/>
        <v>0</v>
      </c>
      <c r="CT31" s="137">
        <f t="shared" si="29"/>
        <v>0</v>
      </c>
      <c r="CU31" s="173">
        <f t="shared" si="30"/>
        <v>0</v>
      </c>
      <c r="CV31" s="172">
        <f t="shared" si="31"/>
        <v>0</v>
      </c>
      <c r="CW31" s="137">
        <f t="shared" si="32"/>
        <v>198250</v>
      </c>
      <c r="CX31" s="137">
        <f t="shared" si="33"/>
        <v>0</v>
      </c>
      <c r="CY31" s="137">
        <f t="shared" si="34"/>
        <v>0</v>
      </c>
      <c r="CZ31" s="137">
        <f t="shared" si="35"/>
        <v>0</v>
      </c>
      <c r="DA31" s="173">
        <f t="shared" si="36"/>
        <v>198250</v>
      </c>
      <c r="DC31" s="220"/>
      <c r="DF31" s="141"/>
      <c r="DG31" s="142"/>
      <c r="DH31" s="146"/>
      <c r="DI31" s="142"/>
      <c r="DJ31" s="144"/>
      <c r="DK31" s="145"/>
      <c r="DL31" s="142"/>
      <c r="DM31" s="144"/>
      <c r="DO31" s="140" t="str">
        <f t="shared" si="0"/>
        <v>Zdeněk Krabs, Ph.D.</v>
      </c>
      <c r="DQ31" s="140">
        <v>600170594</v>
      </c>
      <c r="DR31" s="140">
        <v>671274</v>
      </c>
      <c r="DS31" s="140" t="s">
        <v>219</v>
      </c>
      <c r="DY31" s="140" t="s">
        <v>4749</v>
      </c>
      <c r="EF31" s="140" t="str">
        <f t="shared" si="1"/>
        <v>ok</v>
      </c>
      <c r="EG31" s="140" t="str">
        <f t="shared" si="2"/>
        <v>ŠPATNĚ</v>
      </c>
      <c r="EH31" s="140" t="str">
        <f t="shared" si="3"/>
        <v>ŠPATNĚ</v>
      </c>
      <c r="EI31" s="140" t="str">
        <f t="shared" si="4"/>
        <v>ŠPATNĚ</v>
      </c>
      <c r="EJ31" s="140" t="str">
        <f t="shared" si="5"/>
        <v>ŠPATNĚ</v>
      </c>
      <c r="EK31" s="140" t="str">
        <f t="shared" si="6"/>
        <v>ok</v>
      </c>
      <c r="EO31" s="140" t="str">
        <f t="shared" si="7"/>
        <v>ŠPATNĚ</v>
      </c>
      <c r="EP31" s="140" t="str">
        <f t="shared" si="8"/>
        <v>ŠPATNĚ</v>
      </c>
    </row>
    <row r="32" spans="1:146" s="140" customFormat="1" ht="12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227" t="s">
        <v>227</v>
      </c>
      <c r="J32" s="151" t="s">
        <v>226</v>
      </c>
      <c r="K32" s="151" t="s">
        <v>228</v>
      </c>
      <c r="L32" s="151" t="s">
        <v>67</v>
      </c>
      <c r="M32" s="151" t="s">
        <v>68</v>
      </c>
      <c r="N32" s="151" t="s">
        <v>24</v>
      </c>
      <c r="O32" s="151" t="s">
        <v>229</v>
      </c>
      <c r="P32" s="151" t="s">
        <v>63</v>
      </c>
      <c r="Q32" s="151" t="s">
        <v>52</v>
      </c>
      <c r="R32" s="151" t="s">
        <v>53</v>
      </c>
      <c r="S32" s="151">
        <v>488880400</v>
      </c>
      <c r="T32" s="151" t="s">
        <v>230</v>
      </c>
      <c r="U32" s="151">
        <v>28834461</v>
      </c>
      <c r="V32" s="151" t="s">
        <v>31</v>
      </c>
      <c r="W32" s="151" t="s">
        <v>32</v>
      </c>
      <c r="X32" s="151" t="s">
        <v>33</v>
      </c>
      <c r="Y32" s="256"/>
      <c r="Z32" s="256" t="s">
        <v>34</v>
      </c>
      <c r="AA32" s="258"/>
      <c r="AB32" s="156"/>
      <c r="AC32" s="157"/>
      <c r="AD32" s="157"/>
      <c r="AE32" s="157"/>
      <c r="AF32" s="157"/>
      <c r="AG32" s="293">
        <f t="shared" si="9"/>
        <v>0</v>
      </c>
      <c r="AH32" s="145"/>
      <c r="AI32" s="143"/>
      <c r="AJ32" s="143"/>
      <c r="AK32" s="143"/>
      <c r="AL32" s="143"/>
      <c r="AM32" s="138">
        <f t="shared" si="10"/>
        <v>0</v>
      </c>
      <c r="AN32" s="160"/>
      <c r="AO32" s="146"/>
      <c r="AP32" s="146"/>
      <c r="AQ32" s="146"/>
      <c r="AR32" s="146"/>
      <c r="AS32" s="202">
        <f t="shared" si="11"/>
        <v>0</v>
      </c>
      <c r="AT32" s="172"/>
      <c r="AU32" s="137"/>
      <c r="AV32" s="137"/>
      <c r="AW32" s="137"/>
      <c r="AX32" s="137"/>
      <c r="AY32" s="138">
        <f t="shared" si="12"/>
        <v>0</v>
      </c>
      <c r="AZ32" s="160"/>
      <c r="BA32" s="146"/>
      <c r="BB32" s="146"/>
      <c r="BC32" s="146"/>
      <c r="BD32" s="146"/>
      <c r="BE32" s="138">
        <f t="shared" si="13"/>
        <v>0</v>
      </c>
      <c r="BF32" s="205"/>
      <c r="BG32" s="146"/>
      <c r="BH32" s="146"/>
      <c r="BI32" s="146"/>
      <c r="BJ32" s="143"/>
      <c r="BK32" s="202">
        <f t="shared" si="14"/>
        <v>0</v>
      </c>
      <c r="BL32" s="160"/>
      <c r="BM32" s="146"/>
      <c r="BN32" s="146"/>
      <c r="BO32" s="146"/>
      <c r="BP32" s="146"/>
      <c r="BQ32" s="138">
        <f t="shared" si="15"/>
        <v>0</v>
      </c>
      <c r="BR32" s="160"/>
      <c r="BS32" s="146">
        <v>139425</v>
      </c>
      <c r="BT32" s="146"/>
      <c r="BU32" s="146"/>
      <c r="BV32" s="146"/>
      <c r="BW32" s="138">
        <f t="shared" si="16"/>
        <v>139425</v>
      </c>
      <c r="BX32" s="205"/>
      <c r="BY32" s="146"/>
      <c r="BZ32" s="146"/>
      <c r="CA32" s="146"/>
      <c r="CB32" s="146"/>
      <c r="CC32" s="138">
        <f t="shared" si="17"/>
        <v>0</v>
      </c>
      <c r="CD32" s="158"/>
      <c r="CE32" s="137"/>
      <c r="CF32" s="137"/>
      <c r="CG32" s="137"/>
      <c r="CH32" s="137"/>
      <c r="CI32" s="138">
        <f t="shared" si="18"/>
        <v>0</v>
      </c>
      <c r="CJ32" s="172">
        <f t="shared" si="19"/>
        <v>0</v>
      </c>
      <c r="CK32" s="137">
        <f t="shared" si="20"/>
        <v>139425</v>
      </c>
      <c r="CL32" s="137">
        <f t="shared" si="21"/>
        <v>0</v>
      </c>
      <c r="CM32" s="137">
        <f t="shared" si="22"/>
        <v>0</v>
      </c>
      <c r="CN32" s="137">
        <f t="shared" si="23"/>
        <v>0</v>
      </c>
      <c r="CO32" s="173">
        <f t="shared" si="24"/>
        <v>139425</v>
      </c>
      <c r="CP32" s="172">
        <f t="shared" si="25"/>
        <v>0</v>
      </c>
      <c r="CQ32" s="137">
        <f t="shared" si="26"/>
        <v>0</v>
      </c>
      <c r="CR32" s="137">
        <f t="shared" si="27"/>
        <v>0</v>
      </c>
      <c r="CS32" s="137">
        <f t="shared" si="28"/>
        <v>0</v>
      </c>
      <c r="CT32" s="137">
        <f t="shared" si="29"/>
        <v>0</v>
      </c>
      <c r="CU32" s="173">
        <f t="shared" si="30"/>
        <v>0</v>
      </c>
      <c r="CV32" s="172">
        <f t="shared" si="31"/>
        <v>0</v>
      </c>
      <c r="CW32" s="137">
        <f t="shared" si="32"/>
        <v>139425</v>
      </c>
      <c r="CX32" s="137">
        <f t="shared" si="33"/>
        <v>0</v>
      </c>
      <c r="CY32" s="137">
        <f t="shared" si="34"/>
        <v>0</v>
      </c>
      <c r="CZ32" s="137">
        <f t="shared" si="35"/>
        <v>0</v>
      </c>
      <c r="DA32" s="173">
        <f t="shared" si="36"/>
        <v>139425</v>
      </c>
      <c r="DC32" s="220"/>
      <c r="DF32" s="141"/>
      <c r="DG32" s="142"/>
      <c r="DH32" s="146"/>
      <c r="DI32" s="142"/>
      <c r="DJ32" s="144"/>
      <c r="DK32" s="145"/>
      <c r="DL32" s="142"/>
      <c r="DM32" s="144"/>
      <c r="DO32" s="140" t="str">
        <f t="shared" si="0"/>
        <v>Jan Samšiňák</v>
      </c>
      <c r="DQ32" s="140">
        <v>600170608</v>
      </c>
      <c r="DR32" s="140">
        <v>526517</v>
      </c>
      <c r="DS32" s="140" t="s">
        <v>226</v>
      </c>
      <c r="DY32" s="140" t="s">
        <v>4750</v>
      </c>
      <c r="EF32" s="140" t="str">
        <f t="shared" si="1"/>
        <v>ok</v>
      </c>
      <c r="EG32" s="140" t="str">
        <f t="shared" si="2"/>
        <v>ŠPATNĚ</v>
      </c>
      <c r="EH32" s="140" t="str">
        <f t="shared" si="3"/>
        <v>ŠPATNĚ</v>
      </c>
      <c r="EI32" s="140" t="str">
        <f t="shared" si="4"/>
        <v>ŠPATNĚ</v>
      </c>
      <c r="EJ32" s="140" t="str">
        <f t="shared" si="5"/>
        <v>ŠPATNĚ</v>
      </c>
      <c r="EK32" s="140" t="str">
        <f t="shared" si="6"/>
        <v>ok</v>
      </c>
      <c r="EO32" s="140" t="str">
        <f t="shared" si="7"/>
        <v>ŠPATNĚ</v>
      </c>
      <c r="EP32" s="140" t="str">
        <f t="shared" si="8"/>
        <v>ŠPATNĚ</v>
      </c>
    </row>
    <row r="33" spans="1:146" s="140" customFormat="1" ht="12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227" t="s">
        <v>232</v>
      </c>
      <c r="J33" s="151" t="s">
        <v>233</v>
      </c>
      <c r="K33" s="151" t="s">
        <v>234</v>
      </c>
      <c r="L33" s="151" t="s">
        <v>87</v>
      </c>
      <c r="M33" s="151" t="s">
        <v>88</v>
      </c>
      <c r="N33" s="151" t="s">
        <v>235</v>
      </c>
      <c r="O33" s="151" t="s">
        <v>236</v>
      </c>
      <c r="P33" s="151" t="s">
        <v>148</v>
      </c>
      <c r="Q33" s="151" t="s">
        <v>52</v>
      </c>
      <c r="R33" s="151" t="s">
        <v>53</v>
      </c>
      <c r="S33" s="151">
        <v>481622581</v>
      </c>
      <c r="T33" s="151" t="s">
        <v>237</v>
      </c>
      <c r="U33" s="151">
        <v>16939581</v>
      </c>
      <c r="V33" s="151" t="s">
        <v>31</v>
      </c>
      <c r="W33" s="151" t="s">
        <v>32</v>
      </c>
      <c r="X33" s="151" t="s">
        <v>33</v>
      </c>
      <c r="Y33" s="256"/>
      <c r="Z33" s="256" t="s">
        <v>34</v>
      </c>
      <c r="AA33" s="258"/>
      <c r="AB33" s="156"/>
      <c r="AC33" s="157"/>
      <c r="AD33" s="157"/>
      <c r="AE33" s="157"/>
      <c r="AF33" s="157"/>
      <c r="AG33" s="293">
        <f t="shared" si="9"/>
        <v>0</v>
      </c>
      <c r="AH33" s="145"/>
      <c r="AI33" s="143"/>
      <c r="AJ33" s="143"/>
      <c r="AK33" s="143"/>
      <c r="AL33" s="143"/>
      <c r="AM33" s="138">
        <f t="shared" si="10"/>
        <v>0</v>
      </c>
      <c r="AN33" s="160"/>
      <c r="AO33" s="146"/>
      <c r="AP33" s="146"/>
      <c r="AQ33" s="146"/>
      <c r="AR33" s="146"/>
      <c r="AS33" s="202">
        <f t="shared" si="11"/>
        <v>0</v>
      </c>
      <c r="AT33" s="172"/>
      <c r="AU33" s="137"/>
      <c r="AV33" s="137"/>
      <c r="AW33" s="137"/>
      <c r="AX33" s="137"/>
      <c r="AY33" s="138">
        <f t="shared" si="12"/>
        <v>0</v>
      </c>
      <c r="AZ33" s="160"/>
      <c r="BA33" s="146"/>
      <c r="BB33" s="146"/>
      <c r="BC33" s="146"/>
      <c r="BD33" s="146"/>
      <c r="BE33" s="138">
        <f t="shared" si="13"/>
        <v>0</v>
      </c>
      <c r="BF33" s="205"/>
      <c r="BG33" s="146"/>
      <c r="BH33" s="146"/>
      <c r="BI33" s="146"/>
      <c r="BJ33" s="143"/>
      <c r="BK33" s="202">
        <f t="shared" si="14"/>
        <v>0</v>
      </c>
      <c r="BL33" s="160"/>
      <c r="BM33" s="146"/>
      <c r="BN33" s="146"/>
      <c r="BO33" s="146"/>
      <c r="BP33" s="146"/>
      <c r="BQ33" s="138">
        <f t="shared" si="15"/>
        <v>0</v>
      </c>
      <c r="BR33" s="160"/>
      <c r="BS33" s="146">
        <v>27625</v>
      </c>
      <c r="BT33" s="146"/>
      <c r="BU33" s="146"/>
      <c r="BV33" s="146"/>
      <c r="BW33" s="138">
        <f t="shared" si="16"/>
        <v>27625</v>
      </c>
      <c r="BX33" s="205"/>
      <c r="BY33" s="146"/>
      <c r="BZ33" s="146"/>
      <c r="CA33" s="146"/>
      <c r="CB33" s="146"/>
      <c r="CC33" s="138">
        <f t="shared" si="17"/>
        <v>0</v>
      </c>
      <c r="CD33" s="158"/>
      <c r="CE33" s="137"/>
      <c r="CF33" s="137"/>
      <c r="CG33" s="137"/>
      <c r="CH33" s="137"/>
      <c r="CI33" s="138">
        <f t="shared" si="18"/>
        <v>0</v>
      </c>
      <c r="CJ33" s="172">
        <f t="shared" si="19"/>
        <v>0</v>
      </c>
      <c r="CK33" s="137">
        <f t="shared" si="20"/>
        <v>27625</v>
      </c>
      <c r="CL33" s="137">
        <f t="shared" si="21"/>
        <v>0</v>
      </c>
      <c r="CM33" s="137">
        <f t="shared" si="22"/>
        <v>0</v>
      </c>
      <c r="CN33" s="137">
        <f t="shared" si="23"/>
        <v>0</v>
      </c>
      <c r="CO33" s="173">
        <f t="shared" si="24"/>
        <v>27625</v>
      </c>
      <c r="CP33" s="172">
        <f t="shared" si="25"/>
        <v>0</v>
      </c>
      <c r="CQ33" s="137">
        <f t="shared" si="26"/>
        <v>0</v>
      </c>
      <c r="CR33" s="137">
        <f t="shared" si="27"/>
        <v>0</v>
      </c>
      <c r="CS33" s="137">
        <f t="shared" si="28"/>
        <v>0</v>
      </c>
      <c r="CT33" s="137">
        <f t="shared" si="29"/>
        <v>0</v>
      </c>
      <c r="CU33" s="173">
        <f t="shared" si="30"/>
        <v>0</v>
      </c>
      <c r="CV33" s="172">
        <f t="shared" si="31"/>
        <v>0</v>
      </c>
      <c r="CW33" s="137">
        <f t="shared" si="32"/>
        <v>27625</v>
      </c>
      <c r="CX33" s="137">
        <f t="shared" si="33"/>
        <v>0</v>
      </c>
      <c r="CY33" s="137">
        <f t="shared" si="34"/>
        <v>0</v>
      </c>
      <c r="CZ33" s="137">
        <f t="shared" si="35"/>
        <v>0</v>
      </c>
      <c r="DA33" s="173">
        <f t="shared" si="36"/>
        <v>27625</v>
      </c>
      <c r="DC33" s="220"/>
      <c r="DF33" s="141"/>
      <c r="DG33" s="142"/>
      <c r="DH33" s="146"/>
      <c r="DI33" s="142"/>
      <c r="DJ33" s="144"/>
      <c r="DK33" s="145"/>
      <c r="DL33" s="142"/>
      <c r="DM33" s="144"/>
      <c r="DO33" s="140" t="str">
        <f t="shared" si="0"/>
        <v>Petr Holubička</v>
      </c>
      <c r="DQ33" s="140">
        <v>600170896</v>
      </c>
      <c r="DR33" s="140">
        <v>528714</v>
      </c>
      <c r="DS33" s="140" t="s">
        <v>231</v>
      </c>
      <c r="DY33" s="140" t="s">
        <v>4751</v>
      </c>
      <c r="EF33" s="140" t="str">
        <f t="shared" si="1"/>
        <v>ok</v>
      </c>
      <c r="EG33" s="140" t="str">
        <f t="shared" si="2"/>
        <v>ŠPATNĚ</v>
      </c>
      <c r="EH33" s="140" t="str">
        <f t="shared" si="3"/>
        <v>ŠPATNĚ</v>
      </c>
      <c r="EI33" s="140" t="str">
        <f t="shared" si="4"/>
        <v>ŠPATNĚ</v>
      </c>
      <c r="EJ33" s="140" t="str">
        <f t="shared" si="5"/>
        <v>ŠPATNĚ</v>
      </c>
      <c r="EK33" s="140" t="str">
        <f t="shared" si="6"/>
        <v>ok</v>
      </c>
      <c r="EO33" s="140" t="str">
        <f t="shared" si="7"/>
        <v>ŠPATNĚ</v>
      </c>
      <c r="EP33" s="140" t="str">
        <f t="shared" si="8"/>
        <v>ŠPATNĚ</v>
      </c>
    </row>
    <row r="34" spans="1:146" s="140" customFormat="1" ht="12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227" t="s">
        <v>239</v>
      </c>
      <c r="J34" s="151" t="s">
        <v>238</v>
      </c>
      <c r="K34" s="151" t="s">
        <v>240</v>
      </c>
      <c r="L34" s="151" t="s">
        <v>241</v>
      </c>
      <c r="M34" s="151" t="s">
        <v>242</v>
      </c>
      <c r="N34" s="151" t="s">
        <v>128</v>
      </c>
      <c r="O34" s="151" t="s">
        <v>243</v>
      </c>
      <c r="P34" s="151" t="s">
        <v>244</v>
      </c>
      <c r="Q34" s="151" t="s">
        <v>27</v>
      </c>
      <c r="R34" s="151" t="s">
        <v>28</v>
      </c>
      <c r="S34" s="151">
        <v>481593125</v>
      </c>
      <c r="T34" s="151" t="s">
        <v>245</v>
      </c>
      <c r="U34" s="151">
        <v>20436581</v>
      </c>
      <c r="V34" s="151" t="s">
        <v>31</v>
      </c>
      <c r="W34" s="151" t="s">
        <v>32</v>
      </c>
      <c r="X34" s="151" t="s">
        <v>33</v>
      </c>
      <c r="Y34" s="256"/>
      <c r="Z34" s="256" t="s">
        <v>34</v>
      </c>
      <c r="AA34" s="258"/>
      <c r="AB34" s="156"/>
      <c r="AC34" s="157"/>
      <c r="AD34" s="157"/>
      <c r="AE34" s="157"/>
      <c r="AF34" s="157"/>
      <c r="AG34" s="293">
        <f t="shared" si="9"/>
        <v>0</v>
      </c>
      <c r="AH34" s="145"/>
      <c r="AI34" s="143"/>
      <c r="AJ34" s="143"/>
      <c r="AK34" s="143"/>
      <c r="AL34" s="143"/>
      <c r="AM34" s="138">
        <f t="shared" si="10"/>
        <v>0</v>
      </c>
      <c r="AN34" s="160"/>
      <c r="AO34" s="146"/>
      <c r="AP34" s="146"/>
      <c r="AQ34" s="146"/>
      <c r="AR34" s="146"/>
      <c r="AS34" s="202">
        <f t="shared" si="11"/>
        <v>0</v>
      </c>
      <c r="AT34" s="172"/>
      <c r="AU34" s="137"/>
      <c r="AV34" s="137"/>
      <c r="AW34" s="137"/>
      <c r="AX34" s="137"/>
      <c r="AY34" s="138">
        <f t="shared" si="12"/>
        <v>0</v>
      </c>
      <c r="AZ34" s="160"/>
      <c r="BA34" s="146"/>
      <c r="BB34" s="146"/>
      <c r="BC34" s="146"/>
      <c r="BD34" s="146"/>
      <c r="BE34" s="138">
        <f t="shared" si="13"/>
        <v>0</v>
      </c>
      <c r="BF34" s="205"/>
      <c r="BG34" s="146"/>
      <c r="BH34" s="146"/>
      <c r="BI34" s="146"/>
      <c r="BJ34" s="143"/>
      <c r="BK34" s="202">
        <f t="shared" si="14"/>
        <v>0</v>
      </c>
      <c r="BL34" s="160"/>
      <c r="BM34" s="146"/>
      <c r="BN34" s="146"/>
      <c r="BO34" s="146"/>
      <c r="BP34" s="146"/>
      <c r="BQ34" s="138">
        <f t="shared" si="15"/>
        <v>0</v>
      </c>
      <c r="BR34" s="160"/>
      <c r="BS34" s="146">
        <v>106275</v>
      </c>
      <c r="BT34" s="146"/>
      <c r="BU34" s="146"/>
      <c r="BV34" s="146"/>
      <c r="BW34" s="138">
        <f t="shared" si="16"/>
        <v>106275</v>
      </c>
      <c r="BX34" s="205"/>
      <c r="BY34" s="146"/>
      <c r="BZ34" s="146"/>
      <c r="CA34" s="146"/>
      <c r="CB34" s="146"/>
      <c r="CC34" s="138">
        <f t="shared" si="17"/>
        <v>0</v>
      </c>
      <c r="CD34" s="158"/>
      <c r="CE34" s="137"/>
      <c r="CF34" s="137"/>
      <c r="CG34" s="137"/>
      <c r="CH34" s="137"/>
      <c r="CI34" s="138">
        <f t="shared" si="18"/>
        <v>0</v>
      </c>
      <c r="CJ34" s="172">
        <f t="shared" si="19"/>
        <v>0</v>
      </c>
      <c r="CK34" s="137">
        <f t="shared" si="20"/>
        <v>106275</v>
      </c>
      <c r="CL34" s="137">
        <f t="shared" si="21"/>
        <v>0</v>
      </c>
      <c r="CM34" s="137">
        <f t="shared" si="22"/>
        <v>0</v>
      </c>
      <c r="CN34" s="137">
        <f t="shared" si="23"/>
        <v>0</v>
      </c>
      <c r="CO34" s="173">
        <f t="shared" si="24"/>
        <v>106275</v>
      </c>
      <c r="CP34" s="172">
        <f t="shared" si="25"/>
        <v>0</v>
      </c>
      <c r="CQ34" s="137">
        <f t="shared" si="26"/>
        <v>0</v>
      </c>
      <c r="CR34" s="137">
        <f t="shared" si="27"/>
        <v>0</v>
      </c>
      <c r="CS34" s="137">
        <f t="shared" si="28"/>
        <v>0</v>
      </c>
      <c r="CT34" s="137">
        <f t="shared" si="29"/>
        <v>0</v>
      </c>
      <c r="CU34" s="173">
        <f t="shared" si="30"/>
        <v>0</v>
      </c>
      <c r="CV34" s="172">
        <f t="shared" si="31"/>
        <v>0</v>
      </c>
      <c r="CW34" s="137">
        <f t="shared" si="32"/>
        <v>106275</v>
      </c>
      <c r="CX34" s="137">
        <f t="shared" si="33"/>
        <v>0</v>
      </c>
      <c r="CY34" s="137">
        <f t="shared" si="34"/>
        <v>0</v>
      </c>
      <c r="CZ34" s="137">
        <f t="shared" si="35"/>
        <v>0</v>
      </c>
      <c r="DA34" s="173">
        <f t="shared" si="36"/>
        <v>106275</v>
      </c>
      <c r="DC34" s="220"/>
      <c r="DF34" s="141"/>
      <c r="DG34" s="142"/>
      <c r="DH34" s="146"/>
      <c r="DI34" s="142"/>
      <c r="DJ34" s="144"/>
      <c r="DK34" s="145"/>
      <c r="DL34" s="142"/>
      <c r="DM34" s="144"/>
      <c r="DO34" s="140" t="str">
        <f t="shared" si="0"/>
        <v>Markéta Zelinková</v>
      </c>
      <c r="DQ34" s="140">
        <v>600170900</v>
      </c>
      <c r="DR34" s="140">
        <v>87891</v>
      </c>
      <c r="DS34" s="140" t="s">
        <v>238</v>
      </c>
      <c r="DY34" s="140" t="s">
        <v>4752</v>
      </c>
      <c r="EF34" s="140" t="str">
        <f t="shared" si="1"/>
        <v>ok</v>
      </c>
      <c r="EG34" s="140" t="str">
        <f t="shared" si="2"/>
        <v>ŠPATNĚ</v>
      </c>
      <c r="EH34" s="140" t="str">
        <f t="shared" si="3"/>
        <v>ŠPATNĚ</v>
      </c>
      <c r="EI34" s="140" t="str">
        <f t="shared" si="4"/>
        <v>ŠPATNĚ</v>
      </c>
      <c r="EJ34" s="140" t="str">
        <f t="shared" si="5"/>
        <v>ŠPATNĚ</v>
      </c>
      <c r="EK34" s="140" t="str">
        <f t="shared" si="6"/>
        <v>ok</v>
      </c>
      <c r="EO34" s="140" t="str">
        <f t="shared" si="7"/>
        <v>ŠPATNĚ</v>
      </c>
      <c r="EP34" s="140" t="str">
        <f t="shared" si="8"/>
        <v>ŠPATNĚ</v>
      </c>
    </row>
    <row r="35" spans="1:146" s="140" customFormat="1" ht="12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227" t="s">
        <v>247</v>
      </c>
      <c r="J35" s="151" t="s">
        <v>248</v>
      </c>
      <c r="K35" s="151" t="s">
        <v>249</v>
      </c>
      <c r="L35" s="151" t="s">
        <v>250</v>
      </c>
      <c r="M35" s="151" t="s">
        <v>23</v>
      </c>
      <c r="N35" s="151" t="s">
        <v>24</v>
      </c>
      <c r="O35" s="153" t="s">
        <v>251</v>
      </c>
      <c r="P35" s="151" t="s">
        <v>252</v>
      </c>
      <c r="Q35" s="151" t="s">
        <v>27</v>
      </c>
      <c r="R35" s="151" t="s">
        <v>28</v>
      </c>
      <c r="S35" s="151">
        <v>481131050</v>
      </c>
      <c r="T35" s="151" t="s">
        <v>253</v>
      </c>
      <c r="U35" s="151">
        <v>5858585858</v>
      </c>
      <c r="V35" s="151" t="s">
        <v>254</v>
      </c>
      <c r="W35" s="151" t="s">
        <v>255</v>
      </c>
      <c r="X35" s="151" t="s">
        <v>33</v>
      </c>
      <c r="Y35" s="256"/>
      <c r="Z35" s="256" t="s">
        <v>34</v>
      </c>
      <c r="AA35" s="258"/>
      <c r="AB35" s="156"/>
      <c r="AC35" s="157"/>
      <c r="AD35" s="157"/>
      <c r="AE35" s="157"/>
      <c r="AF35" s="157"/>
      <c r="AG35" s="293">
        <f t="shared" si="9"/>
        <v>0</v>
      </c>
      <c r="AH35" s="145"/>
      <c r="AI35" s="143"/>
      <c r="AJ35" s="143"/>
      <c r="AK35" s="143"/>
      <c r="AL35" s="143"/>
      <c r="AM35" s="138">
        <f t="shared" si="10"/>
        <v>0</v>
      </c>
      <c r="AN35" s="160"/>
      <c r="AO35" s="146"/>
      <c r="AP35" s="146"/>
      <c r="AQ35" s="146"/>
      <c r="AR35" s="146"/>
      <c r="AS35" s="202">
        <f t="shared" si="11"/>
        <v>0</v>
      </c>
      <c r="AT35" s="172"/>
      <c r="AU35" s="137"/>
      <c r="AV35" s="137"/>
      <c r="AW35" s="137"/>
      <c r="AX35" s="137"/>
      <c r="AY35" s="138">
        <f t="shared" si="12"/>
        <v>0</v>
      </c>
      <c r="AZ35" s="160"/>
      <c r="BA35" s="146"/>
      <c r="BB35" s="146"/>
      <c r="BC35" s="146"/>
      <c r="BD35" s="146"/>
      <c r="BE35" s="138">
        <f t="shared" si="13"/>
        <v>0</v>
      </c>
      <c r="BF35" s="205"/>
      <c r="BG35" s="146"/>
      <c r="BH35" s="146"/>
      <c r="BI35" s="146"/>
      <c r="BJ35" s="143"/>
      <c r="BK35" s="202">
        <f t="shared" si="14"/>
        <v>0</v>
      </c>
      <c r="BL35" s="160"/>
      <c r="BM35" s="146"/>
      <c r="BN35" s="146"/>
      <c r="BO35" s="146"/>
      <c r="BP35" s="146"/>
      <c r="BQ35" s="138">
        <f t="shared" si="15"/>
        <v>0</v>
      </c>
      <c r="BR35" s="160"/>
      <c r="BS35" s="146">
        <v>274950</v>
      </c>
      <c r="BT35" s="146"/>
      <c r="BU35" s="146"/>
      <c r="BV35" s="146"/>
      <c r="BW35" s="138">
        <f t="shared" si="16"/>
        <v>274950</v>
      </c>
      <c r="BX35" s="205"/>
      <c r="BY35" s="146"/>
      <c r="BZ35" s="146"/>
      <c r="CA35" s="146"/>
      <c r="CB35" s="146"/>
      <c r="CC35" s="138">
        <f t="shared" si="17"/>
        <v>0</v>
      </c>
      <c r="CD35" s="158"/>
      <c r="CE35" s="137"/>
      <c r="CF35" s="137"/>
      <c r="CG35" s="137"/>
      <c r="CH35" s="137"/>
      <c r="CI35" s="138">
        <f t="shared" si="18"/>
        <v>0</v>
      </c>
      <c r="CJ35" s="172">
        <f t="shared" si="19"/>
        <v>0</v>
      </c>
      <c r="CK35" s="137">
        <f t="shared" si="20"/>
        <v>274950</v>
      </c>
      <c r="CL35" s="137">
        <f t="shared" si="21"/>
        <v>0</v>
      </c>
      <c r="CM35" s="137">
        <f t="shared" si="22"/>
        <v>0</v>
      </c>
      <c r="CN35" s="137">
        <f t="shared" si="23"/>
        <v>0</v>
      </c>
      <c r="CO35" s="173">
        <f t="shared" si="24"/>
        <v>274950</v>
      </c>
      <c r="CP35" s="172">
        <f t="shared" si="25"/>
        <v>0</v>
      </c>
      <c r="CQ35" s="137">
        <f t="shared" si="26"/>
        <v>0</v>
      </c>
      <c r="CR35" s="137">
        <f t="shared" si="27"/>
        <v>0</v>
      </c>
      <c r="CS35" s="137">
        <f t="shared" si="28"/>
        <v>0</v>
      </c>
      <c r="CT35" s="137">
        <f t="shared" si="29"/>
        <v>0</v>
      </c>
      <c r="CU35" s="173">
        <f t="shared" si="30"/>
        <v>0</v>
      </c>
      <c r="CV35" s="172">
        <f t="shared" si="31"/>
        <v>0</v>
      </c>
      <c r="CW35" s="137">
        <f t="shared" si="32"/>
        <v>274950</v>
      </c>
      <c r="CX35" s="137">
        <f t="shared" si="33"/>
        <v>0</v>
      </c>
      <c r="CY35" s="137">
        <f t="shared" si="34"/>
        <v>0</v>
      </c>
      <c r="CZ35" s="137">
        <f t="shared" si="35"/>
        <v>0</v>
      </c>
      <c r="DA35" s="173">
        <f t="shared" si="36"/>
        <v>274950</v>
      </c>
      <c r="DC35" s="220"/>
      <c r="DF35" s="141"/>
      <c r="DG35" s="142"/>
      <c r="DH35" s="146"/>
      <c r="DI35" s="142"/>
      <c r="DJ35" s="144"/>
      <c r="DK35" s="145"/>
      <c r="DL35" s="142"/>
      <c r="DM35" s="144"/>
      <c r="DO35" s="140" t="str">
        <f t="shared" si="0"/>
        <v>Hana Kubátová Ortová</v>
      </c>
      <c r="DQ35" s="140">
        <v>600010104</v>
      </c>
      <c r="DR35" s="140">
        <v>14451018</v>
      </c>
      <c r="DS35" s="140" t="s">
        <v>246</v>
      </c>
      <c r="DY35" s="140" t="s">
        <v>4753</v>
      </c>
      <c r="EF35" s="140" t="str">
        <f t="shared" si="1"/>
        <v>ok</v>
      </c>
      <c r="EG35" s="140" t="str">
        <f t="shared" si="2"/>
        <v>ŠPATNĚ</v>
      </c>
      <c r="EH35" s="140" t="str">
        <f t="shared" si="3"/>
        <v>ŠPATNĚ</v>
      </c>
      <c r="EI35" s="140" t="str">
        <f t="shared" si="4"/>
        <v>ŠPATNĚ</v>
      </c>
      <c r="EJ35" s="140" t="str">
        <f t="shared" si="5"/>
        <v>ŠPATNĚ</v>
      </c>
      <c r="EK35" s="140" t="str">
        <f t="shared" si="6"/>
        <v>ok</v>
      </c>
      <c r="EO35" s="140" t="str">
        <f t="shared" si="7"/>
        <v>ŠPATNĚ</v>
      </c>
      <c r="EP35" s="140" t="str">
        <f t="shared" si="8"/>
        <v>ŠPATNĚ</v>
      </c>
    </row>
    <row r="36" spans="1:146" s="140" customFormat="1" ht="12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227" t="s">
        <v>257</v>
      </c>
      <c r="J36" s="151" t="s">
        <v>256</v>
      </c>
      <c r="K36" s="151" t="s">
        <v>258</v>
      </c>
      <c r="L36" s="151" t="s">
        <v>107</v>
      </c>
      <c r="M36" s="151" t="s">
        <v>49</v>
      </c>
      <c r="N36" s="151" t="s">
        <v>259</v>
      </c>
      <c r="O36" s="151" t="s">
        <v>260</v>
      </c>
      <c r="P36" s="151" t="s">
        <v>148</v>
      </c>
      <c r="Q36" s="151" t="s">
        <v>52</v>
      </c>
      <c r="R36" s="151" t="s">
        <v>53</v>
      </c>
      <c r="S36" s="151">
        <v>483359288</v>
      </c>
      <c r="T36" s="260" t="s">
        <v>261</v>
      </c>
      <c r="U36" s="151">
        <v>10434451</v>
      </c>
      <c r="V36" s="151" t="s">
        <v>31</v>
      </c>
      <c r="W36" s="151" t="s">
        <v>32</v>
      </c>
      <c r="X36" s="151" t="s">
        <v>33</v>
      </c>
      <c r="Y36" s="256"/>
      <c r="Z36" s="256" t="s">
        <v>34</v>
      </c>
      <c r="AA36" s="258"/>
      <c r="AB36" s="156"/>
      <c r="AC36" s="157"/>
      <c r="AD36" s="157"/>
      <c r="AE36" s="157"/>
      <c r="AF36" s="157"/>
      <c r="AG36" s="293">
        <f t="shared" si="9"/>
        <v>0</v>
      </c>
      <c r="AH36" s="145"/>
      <c r="AI36" s="143"/>
      <c r="AJ36" s="143"/>
      <c r="AK36" s="143"/>
      <c r="AL36" s="143"/>
      <c r="AM36" s="138">
        <f t="shared" si="10"/>
        <v>0</v>
      </c>
      <c r="AN36" s="160"/>
      <c r="AO36" s="146"/>
      <c r="AP36" s="146"/>
      <c r="AQ36" s="146"/>
      <c r="AR36" s="146"/>
      <c r="AS36" s="202">
        <f t="shared" si="11"/>
        <v>0</v>
      </c>
      <c r="AT36" s="172"/>
      <c r="AU36" s="137"/>
      <c r="AV36" s="137"/>
      <c r="AW36" s="137"/>
      <c r="AX36" s="137"/>
      <c r="AY36" s="138">
        <f t="shared" si="12"/>
        <v>0</v>
      </c>
      <c r="AZ36" s="160"/>
      <c r="BA36" s="146"/>
      <c r="BB36" s="146"/>
      <c r="BC36" s="146"/>
      <c r="BD36" s="146"/>
      <c r="BE36" s="138">
        <f t="shared" si="13"/>
        <v>0</v>
      </c>
      <c r="BF36" s="205"/>
      <c r="BG36" s="146"/>
      <c r="BH36" s="146"/>
      <c r="BI36" s="146"/>
      <c r="BJ36" s="143"/>
      <c r="BK36" s="202">
        <f t="shared" si="14"/>
        <v>0</v>
      </c>
      <c r="BL36" s="160"/>
      <c r="BM36" s="146"/>
      <c r="BN36" s="146"/>
      <c r="BO36" s="146"/>
      <c r="BP36" s="146"/>
      <c r="BQ36" s="138">
        <f t="shared" si="15"/>
        <v>0</v>
      </c>
      <c r="BR36" s="160"/>
      <c r="BS36" s="146">
        <v>128375</v>
      </c>
      <c r="BT36" s="146"/>
      <c r="BU36" s="146"/>
      <c r="BV36" s="146"/>
      <c r="BW36" s="138">
        <f t="shared" si="16"/>
        <v>128375</v>
      </c>
      <c r="BX36" s="205"/>
      <c r="BY36" s="146"/>
      <c r="BZ36" s="146"/>
      <c r="CA36" s="146"/>
      <c r="CB36" s="146"/>
      <c r="CC36" s="138">
        <f t="shared" si="17"/>
        <v>0</v>
      </c>
      <c r="CD36" s="158"/>
      <c r="CE36" s="137"/>
      <c r="CF36" s="137"/>
      <c r="CG36" s="137"/>
      <c r="CH36" s="137"/>
      <c r="CI36" s="138">
        <f t="shared" si="18"/>
        <v>0</v>
      </c>
      <c r="CJ36" s="172">
        <f t="shared" si="19"/>
        <v>0</v>
      </c>
      <c r="CK36" s="137">
        <f t="shared" si="20"/>
        <v>128375</v>
      </c>
      <c r="CL36" s="137">
        <f t="shared" si="21"/>
        <v>0</v>
      </c>
      <c r="CM36" s="137">
        <f t="shared" si="22"/>
        <v>0</v>
      </c>
      <c r="CN36" s="137">
        <f t="shared" si="23"/>
        <v>0</v>
      </c>
      <c r="CO36" s="173">
        <f t="shared" si="24"/>
        <v>128375</v>
      </c>
      <c r="CP36" s="172">
        <f t="shared" si="25"/>
        <v>0</v>
      </c>
      <c r="CQ36" s="137">
        <f t="shared" si="26"/>
        <v>0</v>
      </c>
      <c r="CR36" s="137">
        <f t="shared" si="27"/>
        <v>0</v>
      </c>
      <c r="CS36" s="137">
        <f t="shared" si="28"/>
        <v>0</v>
      </c>
      <c r="CT36" s="137">
        <f t="shared" si="29"/>
        <v>0</v>
      </c>
      <c r="CU36" s="173">
        <f t="shared" si="30"/>
        <v>0</v>
      </c>
      <c r="CV36" s="172">
        <f t="shared" si="31"/>
        <v>0</v>
      </c>
      <c r="CW36" s="137">
        <f t="shared" si="32"/>
        <v>128375</v>
      </c>
      <c r="CX36" s="137">
        <f t="shared" si="33"/>
        <v>0</v>
      </c>
      <c r="CY36" s="137">
        <f t="shared" si="34"/>
        <v>0</v>
      </c>
      <c r="CZ36" s="137">
        <f t="shared" si="35"/>
        <v>0</v>
      </c>
      <c r="DA36" s="173">
        <f t="shared" si="36"/>
        <v>128375</v>
      </c>
      <c r="DC36" s="220"/>
      <c r="DF36" s="141"/>
      <c r="DG36" s="142"/>
      <c r="DH36" s="146"/>
      <c r="DI36" s="142"/>
      <c r="DJ36" s="144"/>
      <c r="DK36" s="145"/>
      <c r="DL36" s="142"/>
      <c r="DM36" s="144"/>
      <c r="DO36" s="140" t="str">
        <f t="shared" si="0"/>
        <v>Petr Froněk</v>
      </c>
      <c r="DQ36" s="140">
        <v>600010490</v>
      </c>
      <c r="DR36" s="140">
        <v>18385036</v>
      </c>
      <c r="DS36" s="140" t="s">
        <v>256</v>
      </c>
      <c r="DY36" s="140" t="s">
        <v>4754</v>
      </c>
      <c r="EF36" s="140" t="str">
        <f t="shared" si="1"/>
        <v>ok</v>
      </c>
      <c r="EG36" s="140" t="str">
        <f t="shared" si="2"/>
        <v>ŠPATNĚ</v>
      </c>
      <c r="EH36" s="140" t="str">
        <f t="shared" si="3"/>
        <v>ŠPATNĚ</v>
      </c>
      <c r="EI36" s="140" t="str">
        <f t="shared" si="4"/>
        <v>ŠPATNĚ</v>
      </c>
      <c r="EJ36" s="140" t="str">
        <f t="shared" si="5"/>
        <v>ŠPATNĚ</v>
      </c>
      <c r="EK36" s="140" t="str">
        <f t="shared" si="6"/>
        <v>ok</v>
      </c>
      <c r="EO36" s="140" t="str">
        <f t="shared" si="7"/>
        <v>ŠPATNĚ</v>
      </c>
      <c r="EP36" s="140" t="str">
        <f t="shared" si="8"/>
        <v>ŠPATNĚ</v>
      </c>
    </row>
    <row r="37" spans="1:146" s="140" customFormat="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227" t="s">
        <v>263</v>
      </c>
      <c r="J37" s="151" t="s">
        <v>262</v>
      </c>
      <c r="K37" s="151" t="s">
        <v>264</v>
      </c>
      <c r="L37" s="151" t="s">
        <v>107</v>
      </c>
      <c r="M37" s="151" t="s">
        <v>49</v>
      </c>
      <c r="N37" s="151" t="s">
        <v>24</v>
      </c>
      <c r="O37" s="151" t="s">
        <v>265</v>
      </c>
      <c r="P37" s="151" t="s">
        <v>266</v>
      </c>
      <c r="Q37" s="151" t="s">
        <v>52</v>
      </c>
      <c r="R37" s="151" t="s">
        <v>53</v>
      </c>
      <c r="S37" s="151">
        <v>483443247</v>
      </c>
      <c r="T37" s="263" t="s">
        <v>3127</v>
      </c>
      <c r="U37" s="151">
        <v>11031451</v>
      </c>
      <c r="V37" s="151" t="s">
        <v>31</v>
      </c>
      <c r="W37" s="151" t="s">
        <v>32</v>
      </c>
      <c r="X37" s="151" t="s">
        <v>33</v>
      </c>
      <c r="Y37" s="256"/>
      <c r="Z37" s="256" t="s">
        <v>34</v>
      </c>
      <c r="AA37" s="258"/>
      <c r="AB37" s="156"/>
      <c r="AC37" s="157"/>
      <c r="AD37" s="157"/>
      <c r="AE37" s="157"/>
      <c r="AF37" s="157"/>
      <c r="AG37" s="293">
        <f t="shared" si="9"/>
        <v>0</v>
      </c>
      <c r="AH37" s="145"/>
      <c r="AI37" s="143"/>
      <c r="AJ37" s="143"/>
      <c r="AK37" s="143"/>
      <c r="AL37" s="143"/>
      <c r="AM37" s="138">
        <f t="shared" si="10"/>
        <v>0</v>
      </c>
      <c r="AN37" s="160"/>
      <c r="AO37" s="146"/>
      <c r="AP37" s="146"/>
      <c r="AQ37" s="146"/>
      <c r="AR37" s="146"/>
      <c r="AS37" s="202">
        <f t="shared" si="11"/>
        <v>0</v>
      </c>
      <c r="AT37" s="172"/>
      <c r="AU37" s="137"/>
      <c r="AV37" s="137"/>
      <c r="AW37" s="137"/>
      <c r="AX37" s="137"/>
      <c r="AY37" s="138">
        <f t="shared" si="12"/>
        <v>0</v>
      </c>
      <c r="AZ37" s="160"/>
      <c r="BA37" s="146"/>
      <c r="BB37" s="146"/>
      <c r="BC37" s="146"/>
      <c r="BD37" s="146"/>
      <c r="BE37" s="138">
        <f t="shared" si="13"/>
        <v>0</v>
      </c>
      <c r="BF37" s="205"/>
      <c r="BG37" s="146"/>
      <c r="BH37" s="146"/>
      <c r="BI37" s="146"/>
      <c r="BJ37" s="143"/>
      <c r="BK37" s="202">
        <f t="shared" si="14"/>
        <v>0</v>
      </c>
      <c r="BL37" s="160"/>
      <c r="BM37" s="146"/>
      <c r="BN37" s="146"/>
      <c r="BO37" s="146"/>
      <c r="BP37" s="146"/>
      <c r="BQ37" s="138">
        <f t="shared" si="15"/>
        <v>0</v>
      </c>
      <c r="BR37" s="160"/>
      <c r="BS37" s="146">
        <v>80275</v>
      </c>
      <c r="BT37" s="146"/>
      <c r="BU37" s="146"/>
      <c r="BV37" s="146"/>
      <c r="BW37" s="138">
        <f t="shared" si="16"/>
        <v>80275</v>
      </c>
      <c r="BX37" s="205"/>
      <c r="BY37" s="146"/>
      <c r="BZ37" s="146"/>
      <c r="CA37" s="146"/>
      <c r="CB37" s="146"/>
      <c r="CC37" s="138">
        <f t="shared" si="17"/>
        <v>0</v>
      </c>
      <c r="CD37" s="158"/>
      <c r="CE37" s="137"/>
      <c r="CF37" s="137"/>
      <c r="CG37" s="137"/>
      <c r="CH37" s="137"/>
      <c r="CI37" s="138">
        <f t="shared" si="18"/>
        <v>0</v>
      </c>
      <c r="CJ37" s="172">
        <f t="shared" si="19"/>
        <v>0</v>
      </c>
      <c r="CK37" s="137">
        <f t="shared" si="20"/>
        <v>80275</v>
      </c>
      <c r="CL37" s="137">
        <f t="shared" si="21"/>
        <v>0</v>
      </c>
      <c r="CM37" s="137">
        <f t="shared" si="22"/>
        <v>0</v>
      </c>
      <c r="CN37" s="137">
        <f t="shared" si="23"/>
        <v>0</v>
      </c>
      <c r="CO37" s="173">
        <f t="shared" si="24"/>
        <v>80275</v>
      </c>
      <c r="CP37" s="172">
        <f t="shared" si="25"/>
        <v>0</v>
      </c>
      <c r="CQ37" s="137">
        <f t="shared" si="26"/>
        <v>0</v>
      </c>
      <c r="CR37" s="137">
        <f t="shared" si="27"/>
        <v>0</v>
      </c>
      <c r="CS37" s="137">
        <f t="shared" si="28"/>
        <v>0</v>
      </c>
      <c r="CT37" s="137">
        <f t="shared" si="29"/>
        <v>0</v>
      </c>
      <c r="CU37" s="173">
        <f t="shared" si="30"/>
        <v>0</v>
      </c>
      <c r="CV37" s="172">
        <f t="shared" si="31"/>
        <v>0</v>
      </c>
      <c r="CW37" s="137">
        <f t="shared" si="32"/>
        <v>80275</v>
      </c>
      <c r="CX37" s="137">
        <f t="shared" si="33"/>
        <v>0</v>
      </c>
      <c r="CY37" s="137">
        <f t="shared" si="34"/>
        <v>0</v>
      </c>
      <c r="CZ37" s="137">
        <f t="shared" si="35"/>
        <v>0</v>
      </c>
      <c r="DA37" s="173">
        <f t="shared" si="36"/>
        <v>80275</v>
      </c>
      <c r="DC37" s="220"/>
      <c r="DF37" s="141"/>
      <c r="DG37" s="142"/>
      <c r="DH37" s="146"/>
      <c r="DI37" s="142"/>
      <c r="DJ37" s="144"/>
      <c r="DK37" s="145"/>
      <c r="DL37" s="142"/>
      <c r="DM37" s="144"/>
      <c r="DO37" s="140" t="str">
        <f t="shared" si="0"/>
        <v>Martin Kubáč</v>
      </c>
      <c r="DQ37" s="140">
        <v>600010481</v>
      </c>
      <c r="DR37" s="140">
        <v>140147</v>
      </c>
      <c r="DS37" s="140" t="s">
        <v>262</v>
      </c>
      <c r="DY37" s="140" t="s">
        <v>4755</v>
      </c>
      <c r="EF37" s="140" t="str">
        <f t="shared" si="1"/>
        <v>ok</v>
      </c>
      <c r="EG37" s="140" t="str">
        <f t="shared" si="2"/>
        <v>ŠPATNĚ</v>
      </c>
      <c r="EH37" s="140" t="str">
        <f t="shared" si="3"/>
        <v>ŠPATNĚ</v>
      </c>
      <c r="EI37" s="140" t="str">
        <f t="shared" si="4"/>
        <v>ŠPATNĚ</v>
      </c>
      <c r="EJ37" s="140" t="str">
        <f t="shared" si="5"/>
        <v>ŠPATNĚ</v>
      </c>
      <c r="EK37" s="140" t="str">
        <f t="shared" si="6"/>
        <v>ok</v>
      </c>
      <c r="EO37" s="140" t="str">
        <f t="shared" si="7"/>
        <v>ŠPATNĚ</v>
      </c>
      <c r="EP37" s="140" t="str">
        <f t="shared" si="8"/>
        <v>ŠPATNĚ</v>
      </c>
    </row>
    <row r="38" spans="1:146" s="140" customFormat="1" ht="12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227" t="s">
        <v>268</v>
      </c>
      <c r="J38" s="151" t="s">
        <v>267</v>
      </c>
      <c r="K38" s="151" t="s">
        <v>269</v>
      </c>
      <c r="L38" s="151" t="s">
        <v>270</v>
      </c>
      <c r="M38" s="151" t="s">
        <v>68</v>
      </c>
      <c r="N38" s="151" t="s">
        <v>223</v>
      </c>
      <c r="O38" s="151" t="s">
        <v>271</v>
      </c>
      <c r="P38" s="151" t="s">
        <v>225</v>
      </c>
      <c r="Q38" s="151" t="s">
        <v>52</v>
      </c>
      <c r="R38" s="151" t="s">
        <v>53</v>
      </c>
      <c r="S38" s="151" t="s">
        <v>272</v>
      </c>
      <c r="T38" s="151" t="s">
        <v>273</v>
      </c>
      <c r="U38" s="151">
        <v>29239461</v>
      </c>
      <c r="V38" s="151" t="s">
        <v>31</v>
      </c>
      <c r="W38" s="151" t="s">
        <v>32</v>
      </c>
      <c r="X38" s="151" t="s">
        <v>33</v>
      </c>
      <c r="Y38" s="256"/>
      <c r="Z38" s="256" t="s">
        <v>34</v>
      </c>
      <c r="AA38" s="258"/>
      <c r="AB38" s="156"/>
      <c r="AC38" s="157"/>
      <c r="AD38" s="157"/>
      <c r="AE38" s="157"/>
      <c r="AF38" s="157"/>
      <c r="AG38" s="293">
        <f t="shared" si="9"/>
        <v>0</v>
      </c>
      <c r="AH38" s="145"/>
      <c r="AI38" s="143"/>
      <c r="AJ38" s="143"/>
      <c r="AK38" s="143"/>
      <c r="AL38" s="143"/>
      <c r="AM38" s="138">
        <f t="shared" si="10"/>
        <v>0</v>
      </c>
      <c r="AN38" s="160"/>
      <c r="AO38" s="146"/>
      <c r="AP38" s="146"/>
      <c r="AQ38" s="146"/>
      <c r="AR38" s="146"/>
      <c r="AS38" s="202">
        <f t="shared" si="11"/>
        <v>0</v>
      </c>
      <c r="AT38" s="172"/>
      <c r="AU38" s="137"/>
      <c r="AV38" s="137"/>
      <c r="AW38" s="137"/>
      <c r="AX38" s="137"/>
      <c r="AY38" s="138">
        <f t="shared" si="12"/>
        <v>0</v>
      </c>
      <c r="AZ38" s="160"/>
      <c r="BA38" s="146"/>
      <c r="BB38" s="146"/>
      <c r="BC38" s="146"/>
      <c r="BD38" s="146"/>
      <c r="BE38" s="138">
        <f t="shared" si="13"/>
        <v>0</v>
      </c>
      <c r="BF38" s="205"/>
      <c r="BG38" s="146"/>
      <c r="BH38" s="146"/>
      <c r="BI38" s="146"/>
      <c r="BJ38" s="143"/>
      <c r="BK38" s="202">
        <f t="shared" si="14"/>
        <v>0</v>
      </c>
      <c r="BL38" s="160"/>
      <c r="BM38" s="146"/>
      <c r="BN38" s="146"/>
      <c r="BO38" s="146"/>
      <c r="BP38" s="146"/>
      <c r="BQ38" s="138">
        <f t="shared" si="15"/>
        <v>0</v>
      </c>
      <c r="BR38" s="160"/>
      <c r="BS38" s="146">
        <v>204750</v>
      </c>
      <c r="BT38" s="146"/>
      <c r="BU38" s="146"/>
      <c r="BV38" s="146"/>
      <c r="BW38" s="138">
        <f t="shared" si="16"/>
        <v>204750</v>
      </c>
      <c r="BX38" s="205"/>
      <c r="BY38" s="146"/>
      <c r="BZ38" s="146"/>
      <c r="CA38" s="146"/>
      <c r="CB38" s="146"/>
      <c r="CC38" s="138">
        <f t="shared" si="17"/>
        <v>0</v>
      </c>
      <c r="CD38" s="158"/>
      <c r="CE38" s="137"/>
      <c r="CF38" s="137"/>
      <c r="CG38" s="137"/>
      <c r="CH38" s="137"/>
      <c r="CI38" s="138">
        <f t="shared" si="18"/>
        <v>0</v>
      </c>
      <c r="CJ38" s="172">
        <f t="shared" si="19"/>
        <v>0</v>
      </c>
      <c r="CK38" s="137">
        <f t="shared" si="20"/>
        <v>204750</v>
      </c>
      <c r="CL38" s="137">
        <f t="shared" si="21"/>
        <v>0</v>
      </c>
      <c r="CM38" s="137">
        <f t="shared" si="22"/>
        <v>0</v>
      </c>
      <c r="CN38" s="137">
        <f t="shared" si="23"/>
        <v>0</v>
      </c>
      <c r="CO38" s="173">
        <f t="shared" si="24"/>
        <v>204750</v>
      </c>
      <c r="CP38" s="172">
        <f t="shared" si="25"/>
        <v>0</v>
      </c>
      <c r="CQ38" s="137">
        <f t="shared" si="26"/>
        <v>0</v>
      </c>
      <c r="CR38" s="137">
        <f t="shared" si="27"/>
        <v>0</v>
      </c>
      <c r="CS38" s="137">
        <f t="shared" si="28"/>
        <v>0</v>
      </c>
      <c r="CT38" s="137">
        <f t="shared" si="29"/>
        <v>0</v>
      </c>
      <c r="CU38" s="173">
        <f t="shared" si="30"/>
        <v>0</v>
      </c>
      <c r="CV38" s="172">
        <f t="shared" si="31"/>
        <v>0</v>
      </c>
      <c r="CW38" s="137">
        <f t="shared" si="32"/>
        <v>204750</v>
      </c>
      <c r="CX38" s="137">
        <f t="shared" si="33"/>
        <v>0</v>
      </c>
      <c r="CY38" s="137">
        <f t="shared" si="34"/>
        <v>0</v>
      </c>
      <c r="CZ38" s="137">
        <f t="shared" si="35"/>
        <v>0</v>
      </c>
      <c r="DA38" s="173">
        <f t="shared" si="36"/>
        <v>204750</v>
      </c>
      <c r="DC38" s="220"/>
      <c r="DF38" s="141"/>
      <c r="DG38" s="142"/>
      <c r="DH38" s="146"/>
      <c r="DI38" s="142"/>
      <c r="DJ38" s="144"/>
      <c r="DK38" s="145"/>
      <c r="DL38" s="142"/>
      <c r="DM38" s="144"/>
      <c r="DO38" s="140" t="str">
        <f t="shared" si="0"/>
        <v>Zdeněk Šlaich</v>
      </c>
      <c r="DQ38" s="140">
        <v>600010686</v>
      </c>
      <c r="DR38" s="140">
        <v>555053</v>
      </c>
      <c r="DS38" s="140" t="s">
        <v>267</v>
      </c>
      <c r="DY38" s="140" t="s">
        <v>4756</v>
      </c>
      <c r="EF38" s="140" t="str">
        <f t="shared" si="1"/>
        <v>ok</v>
      </c>
      <c r="EG38" s="140" t="str">
        <f t="shared" si="2"/>
        <v>ŠPATNĚ</v>
      </c>
      <c r="EH38" s="140" t="str">
        <f t="shared" si="3"/>
        <v>ŠPATNĚ</v>
      </c>
      <c r="EI38" s="140" t="str">
        <f t="shared" si="4"/>
        <v>ŠPATNĚ</v>
      </c>
      <c r="EJ38" s="140" t="str">
        <f t="shared" si="5"/>
        <v>ŠPATNĚ</v>
      </c>
      <c r="EK38" s="140" t="str">
        <f t="shared" si="6"/>
        <v>ok</v>
      </c>
      <c r="EO38" s="140" t="str">
        <f t="shared" si="7"/>
        <v>ŠPATNĚ</v>
      </c>
      <c r="EP38" s="140" t="str">
        <f t="shared" si="8"/>
        <v>ŠPATNĚ</v>
      </c>
    </row>
    <row r="39" spans="1:146" s="140" customFormat="1" ht="12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227" t="s">
        <v>275</v>
      </c>
      <c r="J39" s="151" t="s">
        <v>274</v>
      </c>
      <c r="K39" s="151" t="s">
        <v>276</v>
      </c>
      <c r="L39" s="151" t="s">
        <v>277</v>
      </c>
      <c r="M39" s="151" t="s">
        <v>278</v>
      </c>
      <c r="N39" s="151" t="s">
        <v>24</v>
      </c>
      <c r="O39" s="151" t="s">
        <v>279</v>
      </c>
      <c r="P39" s="151" t="s">
        <v>70</v>
      </c>
      <c r="Q39" s="151" t="s">
        <v>52</v>
      </c>
      <c r="R39" s="151" t="s">
        <v>53</v>
      </c>
      <c r="S39" s="151">
        <v>602488555</v>
      </c>
      <c r="T39" s="151" t="s">
        <v>280</v>
      </c>
      <c r="U39" s="151">
        <v>22132581</v>
      </c>
      <c r="V39" s="151" t="s">
        <v>31</v>
      </c>
      <c r="W39" s="151" t="s">
        <v>32</v>
      </c>
      <c r="X39" s="151" t="s">
        <v>33</v>
      </c>
      <c r="Y39" s="256"/>
      <c r="Z39" s="256" t="s">
        <v>34</v>
      </c>
      <c r="AA39" s="258"/>
      <c r="AB39" s="156"/>
      <c r="AC39" s="157"/>
      <c r="AD39" s="157"/>
      <c r="AE39" s="157"/>
      <c r="AF39" s="157"/>
      <c r="AG39" s="293">
        <f t="shared" si="9"/>
        <v>0</v>
      </c>
      <c r="AH39" s="145"/>
      <c r="AI39" s="143"/>
      <c r="AJ39" s="143"/>
      <c r="AK39" s="143"/>
      <c r="AL39" s="143"/>
      <c r="AM39" s="138">
        <f t="shared" si="10"/>
        <v>0</v>
      </c>
      <c r="AN39" s="160"/>
      <c r="AO39" s="146"/>
      <c r="AP39" s="146"/>
      <c r="AQ39" s="146"/>
      <c r="AR39" s="146"/>
      <c r="AS39" s="202">
        <f t="shared" si="11"/>
        <v>0</v>
      </c>
      <c r="AT39" s="172"/>
      <c r="AU39" s="137"/>
      <c r="AV39" s="137"/>
      <c r="AW39" s="137"/>
      <c r="AX39" s="137"/>
      <c r="AY39" s="138">
        <f t="shared" si="12"/>
        <v>0</v>
      </c>
      <c r="AZ39" s="160"/>
      <c r="BA39" s="146"/>
      <c r="BB39" s="146"/>
      <c r="BC39" s="146"/>
      <c r="BD39" s="146"/>
      <c r="BE39" s="138">
        <f t="shared" si="13"/>
        <v>0</v>
      </c>
      <c r="BF39" s="205"/>
      <c r="BG39" s="146"/>
      <c r="BH39" s="146"/>
      <c r="BI39" s="146"/>
      <c r="BJ39" s="143"/>
      <c r="BK39" s="202">
        <f t="shared" si="14"/>
        <v>0</v>
      </c>
      <c r="BL39" s="160"/>
      <c r="BM39" s="146"/>
      <c r="BN39" s="146"/>
      <c r="BO39" s="146"/>
      <c r="BP39" s="146"/>
      <c r="BQ39" s="138">
        <f t="shared" si="15"/>
        <v>0</v>
      </c>
      <c r="BR39" s="160"/>
      <c r="BS39" s="146">
        <v>38025</v>
      </c>
      <c r="BT39" s="146"/>
      <c r="BU39" s="146"/>
      <c r="BV39" s="146"/>
      <c r="BW39" s="138">
        <f t="shared" si="16"/>
        <v>38025</v>
      </c>
      <c r="BX39" s="205"/>
      <c r="BY39" s="146"/>
      <c r="BZ39" s="146"/>
      <c r="CA39" s="146"/>
      <c r="CB39" s="146"/>
      <c r="CC39" s="138">
        <f t="shared" si="17"/>
        <v>0</v>
      </c>
      <c r="CD39" s="158"/>
      <c r="CE39" s="137"/>
      <c r="CF39" s="137"/>
      <c r="CG39" s="137"/>
      <c r="CH39" s="137"/>
      <c r="CI39" s="138">
        <f t="shared" si="18"/>
        <v>0</v>
      </c>
      <c r="CJ39" s="172">
        <f t="shared" si="19"/>
        <v>0</v>
      </c>
      <c r="CK39" s="137">
        <f t="shared" si="20"/>
        <v>38025</v>
      </c>
      <c r="CL39" s="137">
        <f t="shared" si="21"/>
        <v>0</v>
      </c>
      <c r="CM39" s="137">
        <f t="shared" si="22"/>
        <v>0</v>
      </c>
      <c r="CN39" s="137">
        <f t="shared" si="23"/>
        <v>0</v>
      </c>
      <c r="CO39" s="173">
        <f t="shared" si="24"/>
        <v>38025</v>
      </c>
      <c r="CP39" s="172">
        <f t="shared" si="25"/>
        <v>0</v>
      </c>
      <c r="CQ39" s="137">
        <f t="shared" si="26"/>
        <v>0</v>
      </c>
      <c r="CR39" s="137">
        <f t="shared" si="27"/>
        <v>0</v>
      </c>
      <c r="CS39" s="137">
        <f t="shared" si="28"/>
        <v>0</v>
      </c>
      <c r="CT39" s="137">
        <f t="shared" si="29"/>
        <v>0</v>
      </c>
      <c r="CU39" s="173">
        <f t="shared" si="30"/>
        <v>0</v>
      </c>
      <c r="CV39" s="172">
        <f t="shared" si="31"/>
        <v>0</v>
      </c>
      <c r="CW39" s="137">
        <f t="shared" si="32"/>
        <v>38025</v>
      </c>
      <c r="CX39" s="137">
        <f t="shared" si="33"/>
        <v>0</v>
      </c>
      <c r="CY39" s="137">
        <f t="shared" si="34"/>
        <v>0</v>
      </c>
      <c r="CZ39" s="137">
        <f t="shared" si="35"/>
        <v>0</v>
      </c>
      <c r="DA39" s="173">
        <f t="shared" si="36"/>
        <v>38025</v>
      </c>
      <c r="DC39" s="220"/>
      <c r="DF39" s="141"/>
      <c r="DG39" s="142"/>
      <c r="DH39" s="146"/>
      <c r="DI39" s="142"/>
      <c r="DJ39" s="144"/>
      <c r="DK39" s="145"/>
      <c r="DL39" s="142"/>
      <c r="DM39" s="144"/>
      <c r="DO39" s="140" t="str">
        <f t="shared" si="0"/>
        <v>Václav Šimůnek</v>
      </c>
      <c r="DQ39" s="140">
        <v>600170918</v>
      </c>
      <c r="DR39" s="140">
        <v>15043151</v>
      </c>
      <c r="DS39" s="140" t="s">
        <v>274</v>
      </c>
      <c r="DY39" s="140" t="s">
        <v>4757</v>
      </c>
      <c r="EF39" s="140" t="str">
        <f t="shared" si="1"/>
        <v>ok</v>
      </c>
      <c r="EG39" s="140" t="str">
        <f t="shared" si="2"/>
        <v>ŠPATNĚ</v>
      </c>
      <c r="EH39" s="140" t="str">
        <f t="shared" si="3"/>
        <v>ŠPATNĚ</v>
      </c>
      <c r="EI39" s="140" t="str">
        <f t="shared" si="4"/>
        <v>ŠPATNĚ</v>
      </c>
      <c r="EJ39" s="140" t="str">
        <f t="shared" si="5"/>
        <v>ŠPATNĚ</v>
      </c>
      <c r="EK39" s="140" t="str">
        <f t="shared" si="6"/>
        <v>ok</v>
      </c>
      <c r="EO39" s="140" t="str">
        <f t="shared" si="7"/>
        <v>ŠPATNĚ</v>
      </c>
      <c r="EP39" s="140" t="str">
        <f t="shared" si="8"/>
        <v>ŠPATNĚ</v>
      </c>
    </row>
    <row r="40" spans="1:146" s="140" customFormat="1" ht="12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227" t="s">
        <v>282</v>
      </c>
      <c r="J40" s="151" t="s">
        <v>281</v>
      </c>
      <c r="K40" s="151" t="s">
        <v>283</v>
      </c>
      <c r="L40" s="151" t="s">
        <v>77</v>
      </c>
      <c r="M40" s="151" t="s">
        <v>78</v>
      </c>
      <c r="N40" s="151" t="s">
        <v>128</v>
      </c>
      <c r="O40" s="151" t="s">
        <v>284</v>
      </c>
      <c r="P40" s="151" t="s">
        <v>100</v>
      </c>
      <c r="Q40" s="151" t="s">
        <v>52</v>
      </c>
      <c r="R40" s="151" t="s">
        <v>53</v>
      </c>
      <c r="S40" s="151" t="s">
        <v>285</v>
      </c>
      <c r="T40" s="260" t="s">
        <v>286</v>
      </c>
      <c r="U40" s="151">
        <v>8000131461</v>
      </c>
      <c r="V40" s="151" t="s">
        <v>31</v>
      </c>
      <c r="W40" s="151" t="s">
        <v>32</v>
      </c>
      <c r="X40" s="151" t="s">
        <v>33</v>
      </c>
      <c r="Y40" s="256"/>
      <c r="Z40" s="256" t="s">
        <v>34</v>
      </c>
      <c r="AA40" s="258"/>
      <c r="AB40" s="156"/>
      <c r="AC40" s="157"/>
      <c r="AD40" s="157"/>
      <c r="AE40" s="157"/>
      <c r="AF40" s="157"/>
      <c r="AG40" s="293">
        <f t="shared" si="9"/>
        <v>0</v>
      </c>
      <c r="AH40" s="145"/>
      <c r="AI40" s="143"/>
      <c r="AJ40" s="143"/>
      <c r="AK40" s="143"/>
      <c r="AL40" s="143"/>
      <c r="AM40" s="138">
        <f t="shared" si="10"/>
        <v>0</v>
      </c>
      <c r="AN40" s="160"/>
      <c r="AO40" s="146"/>
      <c r="AP40" s="146"/>
      <c r="AQ40" s="146"/>
      <c r="AR40" s="146"/>
      <c r="AS40" s="202">
        <f t="shared" si="11"/>
        <v>0</v>
      </c>
      <c r="AT40" s="172"/>
      <c r="AU40" s="137"/>
      <c r="AV40" s="137"/>
      <c r="AW40" s="137"/>
      <c r="AX40" s="137"/>
      <c r="AY40" s="138">
        <f t="shared" si="12"/>
        <v>0</v>
      </c>
      <c r="AZ40" s="160"/>
      <c r="BA40" s="146"/>
      <c r="BB40" s="146"/>
      <c r="BC40" s="146"/>
      <c r="BD40" s="146"/>
      <c r="BE40" s="138">
        <f t="shared" si="13"/>
        <v>0</v>
      </c>
      <c r="BF40" s="205"/>
      <c r="BG40" s="146"/>
      <c r="BH40" s="146"/>
      <c r="BI40" s="146"/>
      <c r="BJ40" s="143"/>
      <c r="BK40" s="202">
        <f t="shared" si="14"/>
        <v>0</v>
      </c>
      <c r="BL40" s="160"/>
      <c r="BM40" s="146"/>
      <c r="BN40" s="146"/>
      <c r="BO40" s="146"/>
      <c r="BP40" s="146"/>
      <c r="BQ40" s="138">
        <f t="shared" si="15"/>
        <v>0</v>
      </c>
      <c r="BR40" s="160"/>
      <c r="BS40" s="146">
        <v>175825</v>
      </c>
      <c r="BT40" s="146"/>
      <c r="BU40" s="146"/>
      <c r="BV40" s="146"/>
      <c r="BW40" s="138">
        <f t="shared" si="16"/>
        <v>175825</v>
      </c>
      <c r="BX40" s="205"/>
      <c r="BY40" s="146"/>
      <c r="BZ40" s="146"/>
      <c r="CA40" s="146"/>
      <c r="CB40" s="146"/>
      <c r="CC40" s="138">
        <f t="shared" si="17"/>
        <v>0</v>
      </c>
      <c r="CD40" s="158"/>
      <c r="CE40" s="137"/>
      <c r="CF40" s="137"/>
      <c r="CG40" s="137"/>
      <c r="CH40" s="137"/>
      <c r="CI40" s="138">
        <f t="shared" si="18"/>
        <v>0</v>
      </c>
      <c r="CJ40" s="172">
        <f t="shared" si="19"/>
        <v>0</v>
      </c>
      <c r="CK40" s="137">
        <f t="shared" si="20"/>
        <v>175825</v>
      </c>
      <c r="CL40" s="137">
        <f t="shared" si="21"/>
        <v>0</v>
      </c>
      <c r="CM40" s="137">
        <f t="shared" si="22"/>
        <v>0</v>
      </c>
      <c r="CN40" s="137">
        <f t="shared" si="23"/>
        <v>0</v>
      </c>
      <c r="CO40" s="173">
        <f t="shared" si="24"/>
        <v>175825</v>
      </c>
      <c r="CP40" s="172">
        <f t="shared" si="25"/>
        <v>0</v>
      </c>
      <c r="CQ40" s="137">
        <f t="shared" si="26"/>
        <v>0</v>
      </c>
      <c r="CR40" s="137">
        <f t="shared" si="27"/>
        <v>0</v>
      </c>
      <c r="CS40" s="137">
        <f t="shared" si="28"/>
        <v>0</v>
      </c>
      <c r="CT40" s="137">
        <f t="shared" si="29"/>
        <v>0</v>
      </c>
      <c r="CU40" s="173">
        <f t="shared" si="30"/>
        <v>0</v>
      </c>
      <c r="CV40" s="172">
        <f t="shared" si="31"/>
        <v>0</v>
      </c>
      <c r="CW40" s="137">
        <f t="shared" si="32"/>
        <v>175825</v>
      </c>
      <c r="CX40" s="137">
        <f t="shared" si="33"/>
        <v>0</v>
      </c>
      <c r="CY40" s="137">
        <f t="shared" si="34"/>
        <v>0</v>
      </c>
      <c r="CZ40" s="137">
        <f t="shared" si="35"/>
        <v>0</v>
      </c>
      <c r="DA40" s="173">
        <f t="shared" si="36"/>
        <v>175825</v>
      </c>
      <c r="DC40" s="220"/>
      <c r="DF40" s="141"/>
      <c r="DG40" s="142"/>
      <c r="DH40" s="146"/>
      <c r="DI40" s="142"/>
      <c r="DJ40" s="144"/>
      <c r="DK40" s="145"/>
      <c r="DL40" s="142"/>
      <c r="DM40" s="144"/>
      <c r="DO40" s="140" t="str">
        <f t="shared" si="0"/>
        <v>Miroslav Kudrna</v>
      </c>
      <c r="DQ40" s="140">
        <v>600010678</v>
      </c>
      <c r="DR40" s="140">
        <v>82554</v>
      </c>
      <c r="DS40" s="140" t="s">
        <v>281</v>
      </c>
      <c r="DY40" s="140" t="s">
        <v>4784</v>
      </c>
      <c r="EF40" s="140" t="str">
        <f t="shared" si="1"/>
        <v>ok</v>
      </c>
      <c r="EG40" s="140" t="str">
        <f t="shared" si="2"/>
        <v>ŠPATNĚ</v>
      </c>
      <c r="EH40" s="140" t="str">
        <f t="shared" si="3"/>
        <v>ŠPATNĚ</v>
      </c>
      <c r="EI40" s="140" t="str">
        <f t="shared" si="4"/>
        <v>ŠPATNĚ</v>
      </c>
      <c r="EJ40" s="140" t="str">
        <f t="shared" si="5"/>
        <v>ŠPATNĚ</v>
      </c>
      <c r="EK40" s="140" t="str">
        <f t="shared" si="6"/>
        <v>ok</v>
      </c>
      <c r="EO40" s="140" t="str">
        <f t="shared" si="7"/>
        <v>ŠPATNĚ</v>
      </c>
      <c r="EP40" s="140" t="str">
        <f t="shared" si="8"/>
        <v>ŠPATNĚ</v>
      </c>
    </row>
    <row r="41" spans="1:146" s="140" customFormat="1" ht="12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227" t="s">
        <v>288</v>
      </c>
      <c r="J41" s="151" t="s">
        <v>287</v>
      </c>
      <c r="K41" s="151" t="s">
        <v>289</v>
      </c>
      <c r="L41" s="151" t="s">
        <v>290</v>
      </c>
      <c r="M41" s="151" t="s">
        <v>68</v>
      </c>
      <c r="N41" s="151" t="s">
        <v>89</v>
      </c>
      <c r="O41" s="151" t="s">
        <v>291</v>
      </c>
      <c r="P41" s="151" t="s">
        <v>292</v>
      </c>
      <c r="Q41" s="151" t="s">
        <v>52</v>
      </c>
      <c r="R41" s="151" t="s">
        <v>53</v>
      </c>
      <c r="S41" s="151" t="s">
        <v>293</v>
      </c>
      <c r="T41" s="151" t="s">
        <v>294</v>
      </c>
      <c r="U41" s="151" t="s">
        <v>295</v>
      </c>
      <c r="V41" s="151" t="s">
        <v>31</v>
      </c>
      <c r="W41" s="151" t="s">
        <v>73</v>
      </c>
      <c r="X41" s="151" t="s">
        <v>33</v>
      </c>
      <c r="Y41" s="256"/>
      <c r="Z41" s="256" t="s">
        <v>34</v>
      </c>
      <c r="AA41" s="258"/>
      <c r="AB41" s="156"/>
      <c r="AC41" s="157"/>
      <c r="AD41" s="157"/>
      <c r="AE41" s="157"/>
      <c r="AF41" s="157"/>
      <c r="AG41" s="293">
        <f t="shared" si="9"/>
        <v>0</v>
      </c>
      <c r="AH41" s="145"/>
      <c r="AI41" s="143"/>
      <c r="AJ41" s="143"/>
      <c r="AK41" s="143"/>
      <c r="AL41" s="143"/>
      <c r="AM41" s="138">
        <f t="shared" si="10"/>
        <v>0</v>
      </c>
      <c r="AN41" s="160"/>
      <c r="AO41" s="146"/>
      <c r="AP41" s="146"/>
      <c r="AQ41" s="146"/>
      <c r="AR41" s="146"/>
      <c r="AS41" s="202">
        <f t="shared" si="11"/>
        <v>0</v>
      </c>
      <c r="AT41" s="172"/>
      <c r="AU41" s="137"/>
      <c r="AV41" s="137"/>
      <c r="AW41" s="137"/>
      <c r="AX41" s="137"/>
      <c r="AY41" s="138">
        <f t="shared" si="12"/>
        <v>0</v>
      </c>
      <c r="AZ41" s="160"/>
      <c r="BA41" s="146"/>
      <c r="BB41" s="146"/>
      <c r="BC41" s="146"/>
      <c r="BD41" s="146"/>
      <c r="BE41" s="138">
        <f t="shared" si="13"/>
        <v>0</v>
      </c>
      <c r="BF41" s="205"/>
      <c r="BG41" s="146"/>
      <c r="BH41" s="146"/>
      <c r="BI41" s="146"/>
      <c r="BJ41" s="143"/>
      <c r="BK41" s="202">
        <f t="shared" si="14"/>
        <v>0</v>
      </c>
      <c r="BL41" s="160"/>
      <c r="BM41" s="146"/>
      <c r="BN41" s="146"/>
      <c r="BO41" s="146"/>
      <c r="BP41" s="146"/>
      <c r="BQ41" s="138">
        <f t="shared" si="15"/>
        <v>0</v>
      </c>
      <c r="BR41" s="160"/>
      <c r="BS41" s="146">
        <v>307450</v>
      </c>
      <c r="BT41" s="146"/>
      <c r="BU41" s="146"/>
      <c r="BV41" s="146"/>
      <c r="BW41" s="138">
        <f t="shared" si="16"/>
        <v>307450</v>
      </c>
      <c r="BX41" s="205"/>
      <c r="BY41" s="146"/>
      <c r="BZ41" s="146"/>
      <c r="CA41" s="146"/>
      <c r="CB41" s="146"/>
      <c r="CC41" s="138">
        <f t="shared" si="17"/>
        <v>0</v>
      </c>
      <c r="CD41" s="158"/>
      <c r="CE41" s="137"/>
      <c r="CF41" s="137"/>
      <c r="CG41" s="137"/>
      <c r="CH41" s="137"/>
      <c r="CI41" s="138">
        <f t="shared" si="18"/>
        <v>0</v>
      </c>
      <c r="CJ41" s="172">
        <f t="shared" si="19"/>
        <v>0</v>
      </c>
      <c r="CK41" s="137">
        <f t="shared" si="20"/>
        <v>307450</v>
      </c>
      <c r="CL41" s="137">
        <f t="shared" si="21"/>
        <v>0</v>
      </c>
      <c r="CM41" s="137">
        <f t="shared" si="22"/>
        <v>0</v>
      </c>
      <c r="CN41" s="137">
        <f t="shared" si="23"/>
        <v>0</v>
      </c>
      <c r="CO41" s="173">
        <f t="shared" si="24"/>
        <v>307450</v>
      </c>
      <c r="CP41" s="172">
        <f t="shared" si="25"/>
        <v>0</v>
      </c>
      <c r="CQ41" s="137">
        <f t="shared" si="26"/>
        <v>0</v>
      </c>
      <c r="CR41" s="137">
        <f t="shared" si="27"/>
        <v>0</v>
      </c>
      <c r="CS41" s="137">
        <f t="shared" si="28"/>
        <v>0</v>
      </c>
      <c r="CT41" s="137">
        <f t="shared" si="29"/>
        <v>0</v>
      </c>
      <c r="CU41" s="173">
        <f t="shared" si="30"/>
        <v>0</v>
      </c>
      <c r="CV41" s="172">
        <f t="shared" si="31"/>
        <v>0</v>
      </c>
      <c r="CW41" s="137">
        <f t="shared" si="32"/>
        <v>307450</v>
      </c>
      <c r="CX41" s="137">
        <f t="shared" si="33"/>
        <v>0</v>
      </c>
      <c r="CY41" s="137">
        <f t="shared" si="34"/>
        <v>0</v>
      </c>
      <c r="CZ41" s="137">
        <f t="shared" si="35"/>
        <v>0</v>
      </c>
      <c r="DA41" s="173">
        <f t="shared" si="36"/>
        <v>307450</v>
      </c>
      <c r="DC41" s="220"/>
      <c r="DF41" s="141"/>
      <c r="DG41" s="142"/>
      <c r="DH41" s="146"/>
      <c r="DI41" s="142"/>
      <c r="DJ41" s="144"/>
      <c r="DK41" s="145"/>
      <c r="DL41" s="142"/>
      <c r="DM41" s="144"/>
      <c r="DO41" s="140" t="str">
        <f t="shared" si="0"/>
        <v>Milan Adamec</v>
      </c>
      <c r="DQ41" s="140">
        <v>600023460</v>
      </c>
      <c r="DR41" s="140">
        <v>46746862</v>
      </c>
      <c r="DS41" s="140" t="s">
        <v>287</v>
      </c>
      <c r="DY41" s="140" t="s">
        <v>4758</v>
      </c>
      <c r="EF41" s="140" t="str">
        <f t="shared" si="1"/>
        <v>ok</v>
      </c>
      <c r="EG41" s="140" t="str">
        <f t="shared" si="2"/>
        <v>ŠPATNĚ</v>
      </c>
      <c r="EH41" s="140" t="str">
        <f t="shared" si="3"/>
        <v>ŠPATNĚ</v>
      </c>
      <c r="EI41" s="140" t="str">
        <f t="shared" si="4"/>
        <v>ŠPATNĚ</v>
      </c>
      <c r="EJ41" s="140" t="str">
        <f t="shared" si="5"/>
        <v>ŠPATNĚ</v>
      </c>
      <c r="EK41" s="140" t="str">
        <f t="shared" si="6"/>
        <v>ok</v>
      </c>
      <c r="EO41" s="140" t="str">
        <f t="shared" si="7"/>
        <v>ŠPATNĚ</v>
      </c>
      <c r="EP41" s="140" t="str">
        <f t="shared" si="8"/>
        <v>ŠPATNĚ</v>
      </c>
    </row>
    <row r="42" spans="1:146" s="140" customFormat="1" ht="12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227" t="s">
        <v>297</v>
      </c>
      <c r="J42" s="151" t="s">
        <v>296</v>
      </c>
      <c r="K42" s="151" t="s">
        <v>298</v>
      </c>
      <c r="L42" s="151" t="s">
        <v>97</v>
      </c>
      <c r="M42" s="151" t="s">
        <v>98</v>
      </c>
      <c r="N42" s="151" t="s">
        <v>128</v>
      </c>
      <c r="O42" s="151" t="s">
        <v>299</v>
      </c>
      <c r="P42" s="151" t="s">
        <v>300</v>
      </c>
      <c r="Q42" s="151" t="s">
        <v>27</v>
      </c>
      <c r="R42" s="151" t="s">
        <v>301</v>
      </c>
      <c r="S42" s="151">
        <v>481350011</v>
      </c>
      <c r="T42" s="264" t="s">
        <v>302</v>
      </c>
      <c r="U42" s="151">
        <v>132630362</v>
      </c>
      <c r="V42" s="151" t="s">
        <v>102</v>
      </c>
      <c r="W42" s="151" t="s">
        <v>103</v>
      </c>
      <c r="X42" s="151" t="s">
        <v>33</v>
      </c>
      <c r="Y42" s="256"/>
      <c r="Z42" s="256" t="s">
        <v>34</v>
      </c>
      <c r="AA42" s="258"/>
      <c r="AB42" s="156"/>
      <c r="AC42" s="157"/>
      <c r="AD42" s="157"/>
      <c r="AE42" s="157"/>
      <c r="AF42" s="157"/>
      <c r="AG42" s="293">
        <f t="shared" si="9"/>
        <v>0</v>
      </c>
      <c r="AH42" s="145"/>
      <c r="AI42" s="143"/>
      <c r="AJ42" s="143"/>
      <c r="AK42" s="143"/>
      <c r="AL42" s="143"/>
      <c r="AM42" s="138">
        <f t="shared" si="10"/>
        <v>0</v>
      </c>
      <c r="AN42" s="160"/>
      <c r="AO42" s="146"/>
      <c r="AP42" s="146"/>
      <c r="AQ42" s="146"/>
      <c r="AR42" s="146"/>
      <c r="AS42" s="202">
        <f t="shared" si="11"/>
        <v>0</v>
      </c>
      <c r="AT42" s="172"/>
      <c r="AU42" s="137"/>
      <c r="AV42" s="137"/>
      <c r="AW42" s="137"/>
      <c r="AX42" s="137"/>
      <c r="AY42" s="138">
        <f t="shared" si="12"/>
        <v>0</v>
      </c>
      <c r="AZ42" s="160"/>
      <c r="BA42" s="146"/>
      <c r="BB42" s="146"/>
      <c r="BC42" s="146"/>
      <c r="BD42" s="146"/>
      <c r="BE42" s="138">
        <f t="shared" si="13"/>
        <v>0</v>
      </c>
      <c r="BF42" s="205"/>
      <c r="BG42" s="146"/>
      <c r="BH42" s="146"/>
      <c r="BI42" s="146"/>
      <c r="BJ42" s="143"/>
      <c r="BK42" s="202">
        <f t="shared" si="14"/>
        <v>0</v>
      </c>
      <c r="BL42" s="160"/>
      <c r="BM42" s="146"/>
      <c r="BN42" s="146"/>
      <c r="BO42" s="146"/>
      <c r="BP42" s="146"/>
      <c r="BQ42" s="138">
        <f t="shared" si="15"/>
        <v>0</v>
      </c>
      <c r="BR42" s="160"/>
      <c r="BS42" s="146">
        <v>48425</v>
      </c>
      <c r="BT42" s="146"/>
      <c r="BU42" s="146"/>
      <c r="BV42" s="146"/>
      <c r="BW42" s="138">
        <f t="shared" si="16"/>
        <v>48425</v>
      </c>
      <c r="BX42" s="205"/>
      <c r="BY42" s="146"/>
      <c r="BZ42" s="146"/>
      <c r="CA42" s="146"/>
      <c r="CB42" s="146"/>
      <c r="CC42" s="138">
        <f t="shared" si="17"/>
        <v>0</v>
      </c>
      <c r="CD42" s="158"/>
      <c r="CE42" s="137"/>
      <c r="CF42" s="137"/>
      <c r="CG42" s="137"/>
      <c r="CH42" s="137"/>
      <c r="CI42" s="138">
        <f t="shared" si="18"/>
        <v>0</v>
      </c>
      <c r="CJ42" s="172">
        <f t="shared" si="19"/>
        <v>0</v>
      </c>
      <c r="CK42" s="137">
        <f t="shared" si="20"/>
        <v>48425</v>
      </c>
      <c r="CL42" s="137">
        <f t="shared" si="21"/>
        <v>0</v>
      </c>
      <c r="CM42" s="137">
        <f t="shared" si="22"/>
        <v>0</v>
      </c>
      <c r="CN42" s="137">
        <f t="shared" si="23"/>
        <v>0</v>
      </c>
      <c r="CO42" s="173">
        <f t="shared" si="24"/>
        <v>48425</v>
      </c>
      <c r="CP42" s="172">
        <f t="shared" si="25"/>
        <v>0</v>
      </c>
      <c r="CQ42" s="137">
        <f t="shared" si="26"/>
        <v>0</v>
      </c>
      <c r="CR42" s="137">
        <f t="shared" si="27"/>
        <v>0</v>
      </c>
      <c r="CS42" s="137">
        <f t="shared" si="28"/>
        <v>0</v>
      </c>
      <c r="CT42" s="137">
        <f t="shared" si="29"/>
        <v>0</v>
      </c>
      <c r="CU42" s="173">
        <f t="shared" si="30"/>
        <v>0</v>
      </c>
      <c r="CV42" s="172">
        <f t="shared" si="31"/>
        <v>0</v>
      </c>
      <c r="CW42" s="137">
        <f t="shared" si="32"/>
        <v>48425</v>
      </c>
      <c r="CX42" s="137">
        <f t="shared" si="33"/>
        <v>0</v>
      </c>
      <c r="CY42" s="137">
        <f t="shared" si="34"/>
        <v>0</v>
      </c>
      <c r="CZ42" s="137">
        <f t="shared" si="35"/>
        <v>0</v>
      </c>
      <c r="DA42" s="173">
        <f t="shared" si="36"/>
        <v>48425</v>
      </c>
      <c r="DC42" s="220"/>
      <c r="DF42" s="141"/>
      <c r="DG42" s="142"/>
      <c r="DH42" s="146"/>
      <c r="DI42" s="142"/>
      <c r="DJ42" s="144"/>
      <c r="DK42" s="145"/>
      <c r="DL42" s="142"/>
      <c r="DM42" s="144"/>
      <c r="DO42" s="140" t="str">
        <f t="shared" si="0"/>
        <v>Eva Antošová</v>
      </c>
      <c r="DQ42" s="140">
        <v>691000093</v>
      </c>
      <c r="DR42" s="140">
        <v>75129507</v>
      </c>
      <c r="DS42" s="140" t="s">
        <v>296</v>
      </c>
      <c r="DY42" s="140" t="s">
        <v>4759</v>
      </c>
      <c r="EF42" s="140" t="str">
        <f t="shared" si="1"/>
        <v>ok</v>
      </c>
      <c r="EG42" s="140" t="str">
        <f t="shared" si="2"/>
        <v>ŠPATNĚ</v>
      </c>
      <c r="EH42" s="140" t="str">
        <f t="shared" si="3"/>
        <v>ŠPATNĚ</v>
      </c>
      <c r="EI42" s="140" t="str">
        <f t="shared" si="4"/>
        <v>ŠPATNĚ</v>
      </c>
      <c r="EJ42" s="140" t="str">
        <f t="shared" si="5"/>
        <v>ŠPATNĚ</v>
      </c>
      <c r="EK42" s="140" t="str">
        <f t="shared" si="6"/>
        <v>ok</v>
      </c>
      <c r="EO42" s="140" t="str">
        <f t="shared" si="7"/>
        <v>ŠPATNĚ</v>
      </c>
      <c r="EP42" s="140" t="str">
        <f t="shared" si="8"/>
        <v>ŠPATNĚ</v>
      </c>
    </row>
    <row r="43" spans="1:146" s="140" customFormat="1" ht="12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227" t="s">
        <v>304</v>
      </c>
      <c r="J43" s="151" t="s">
        <v>303</v>
      </c>
      <c r="K43" s="151" t="s">
        <v>305</v>
      </c>
      <c r="L43" s="151" t="s">
        <v>67</v>
      </c>
      <c r="M43" s="151" t="s">
        <v>68</v>
      </c>
      <c r="N43" s="151" t="s">
        <v>24</v>
      </c>
      <c r="O43" s="151" t="s">
        <v>306</v>
      </c>
      <c r="P43" s="151" t="s">
        <v>307</v>
      </c>
      <c r="Q43" s="151" t="s">
        <v>52</v>
      </c>
      <c r="R43" s="151" t="s">
        <v>53</v>
      </c>
      <c r="S43" s="151" t="s">
        <v>308</v>
      </c>
      <c r="T43" s="151" t="s">
        <v>309</v>
      </c>
      <c r="U43" s="151" t="s">
        <v>310</v>
      </c>
      <c r="V43" s="151" t="s">
        <v>31</v>
      </c>
      <c r="W43" s="151" t="s">
        <v>73</v>
      </c>
      <c r="X43" s="151" t="s">
        <v>33</v>
      </c>
      <c r="Y43" s="256"/>
      <c r="Z43" s="256" t="s">
        <v>34</v>
      </c>
      <c r="AA43" s="258"/>
      <c r="AB43" s="156"/>
      <c r="AC43" s="157"/>
      <c r="AD43" s="157"/>
      <c r="AE43" s="157"/>
      <c r="AF43" s="157"/>
      <c r="AG43" s="293">
        <f t="shared" si="9"/>
        <v>0</v>
      </c>
      <c r="AH43" s="145"/>
      <c r="AI43" s="143"/>
      <c r="AJ43" s="143"/>
      <c r="AK43" s="143"/>
      <c r="AL43" s="143"/>
      <c r="AM43" s="138">
        <f t="shared" si="10"/>
        <v>0</v>
      </c>
      <c r="AN43" s="160"/>
      <c r="AO43" s="146"/>
      <c r="AP43" s="146"/>
      <c r="AQ43" s="146"/>
      <c r="AR43" s="146"/>
      <c r="AS43" s="202">
        <f t="shared" si="11"/>
        <v>0</v>
      </c>
      <c r="AT43" s="172"/>
      <c r="AU43" s="137"/>
      <c r="AV43" s="137"/>
      <c r="AW43" s="137"/>
      <c r="AX43" s="137"/>
      <c r="AY43" s="138">
        <f t="shared" si="12"/>
        <v>0</v>
      </c>
      <c r="AZ43" s="160"/>
      <c r="BA43" s="146"/>
      <c r="BB43" s="146"/>
      <c r="BC43" s="146"/>
      <c r="BD43" s="146"/>
      <c r="BE43" s="138">
        <f t="shared" si="13"/>
        <v>0</v>
      </c>
      <c r="BF43" s="205"/>
      <c r="BG43" s="146"/>
      <c r="BH43" s="146"/>
      <c r="BI43" s="146"/>
      <c r="BJ43" s="143"/>
      <c r="BK43" s="202">
        <f t="shared" si="14"/>
        <v>0</v>
      </c>
      <c r="BL43" s="160"/>
      <c r="BM43" s="146"/>
      <c r="BN43" s="146"/>
      <c r="BO43" s="146"/>
      <c r="BP43" s="146"/>
      <c r="BQ43" s="138">
        <f t="shared" si="15"/>
        <v>0</v>
      </c>
      <c r="BR43" s="160"/>
      <c r="BS43" s="146">
        <v>49075</v>
      </c>
      <c r="BT43" s="146"/>
      <c r="BU43" s="146"/>
      <c r="BV43" s="146"/>
      <c r="BW43" s="138">
        <f t="shared" si="16"/>
        <v>49075</v>
      </c>
      <c r="BX43" s="205"/>
      <c r="BY43" s="146"/>
      <c r="BZ43" s="146"/>
      <c r="CA43" s="146"/>
      <c r="CB43" s="146"/>
      <c r="CC43" s="138">
        <f t="shared" si="17"/>
        <v>0</v>
      </c>
      <c r="CD43" s="158"/>
      <c r="CE43" s="137"/>
      <c r="CF43" s="137"/>
      <c r="CG43" s="137"/>
      <c r="CH43" s="137"/>
      <c r="CI43" s="138">
        <f t="shared" si="18"/>
        <v>0</v>
      </c>
      <c r="CJ43" s="172">
        <f t="shared" si="19"/>
        <v>0</v>
      </c>
      <c r="CK43" s="137">
        <f t="shared" si="20"/>
        <v>49075</v>
      </c>
      <c r="CL43" s="137">
        <f t="shared" si="21"/>
        <v>0</v>
      </c>
      <c r="CM43" s="137">
        <f t="shared" si="22"/>
        <v>0</v>
      </c>
      <c r="CN43" s="137">
        <f t="shared" si="23"/>
        <v>0</v>
      </c>
      <c r="CO43" s="173">
        <f t="shared" si="24"/>
        <v>49075</v>
      </c>
      <c r="CP43" s="172">
        <f t="shared" si="25"/>
        <v>0</v>
      </c>
      <c r="CQ43" s="137">
        <f t="shared" si="26"/>
        <v>0</v>
      </c>
      <c r="CR43" s="137">
        <f t="shared" si="27"/>
        <v>0</v>
      </c>
      <c r="CS43" s="137">
        <f t="shared" si="28"/>
        <v>0</v>
      </c>
      <c r="CT43" s="137">
        <f t="shared" si="29"/>
        <v>0</v>
      </c>
      <c r="CU43" s="173">
        <f t="shared" si="30"/>
        <v>0</v>
      </c>
      <c r="CV43" s="172">
        <f t="shared" si="31"/>
        <v>0</v>
      </c>
      <c r="CW43" s="137">
        <f t="shared" si="32"/>
        <v>49075</v>
      </c>
      <c r="CX43" s="137">
        <f t="shared" si="33"/>
        <v>0</v>
      </c>
      <c r="CY43" s="137">
        <f t="shared" si="34"/>
        <v>0</v>
      </c>
      <c r="CZ43" s="137">
        <f t="shared" si="35"/>
        <v>0</v>
      </c>
      <c r="DA43" s="173">
        <f t="shared" si="36"/>
        <v>49075</v>
      </c>
      <c r="DC43" s="220"/>
      <c r="DF43" s="141"/>
      <c r="DG43" s="142"/>
      <c r="DH43" s="146"/>
      <c r="DI43" s="142"/>
      <c r="DJ43" s="144"/>
      <c r="DK43" s="145"/>
      <c r="DL43" s="142"/>
      <c r="DM43" s="144"/>
      <c r="DO43" s="140" t="str">
        <f t="shared" si="0"/>
        <v>Jakub Karásek</v>
      </c>
      <c r="DQ43" s="140">
        <v>600023401</v>
      </c>
      <c r="DR43" s="140">
        <v>46748059</v>
      </c>
      <c r="DS43" s="140" t="s">
        <v>303</v>
      </c>
      <c r="DY43" s="140" t="s">
        <v>4760</v>
      </c>
      <c r="EF43" s="140" t="str">
        <f t="shared" si="1"/>
        <v>ok</v>
      </c>
      <c r="EG43" s="140" t="str">
        <f t="shared" si="2"/>
        <v>ŠPATNĚ</v>
      </c>
      <c r="EH43" s="140" t="str">
        <f t="shared" si="3"/>
        <v>ŠPATNĚ</v>
      </c>
      <c r="EI43" s="140" t="str">
        <f t="shared" si="4"/>
        <v>ŠPATNĚ</v>
      </c>
      <c r="EJ43" s="140" t="str">
        <f t="shared" si="5"/>
        <v>ŠPATNĚ</v>
      </c>
      <c r="EK43" s="140" t="str">
        <f t="shared" si="6"/>
        <v>ok</v>
      </c>
      <c r="EO43" s="140" t="str">
        <f t="shared" si="7"/>
        <v>ŠPATNĚ</v>
      </c>
      <c r="EP43" s="140" t="str">
        <f t="shared" si="8"/>
        <v>ŠPATNĚ</v>
      </c>
    </row>
    <row r="44" spans="1:146" s="140" customFormat="1" ht="12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227" t="s">
        <v>312</v>
      </c>
      <c r="J44" s="151" t="s">
        <v>311</v>
      </c>
      <c r="K44" s="151" t="s">
        <v>313</v>
      </c>
      <c r="L44" s="151" t="s">
        <v>67</v>
      </c>
      <c r="M44" s="151" t="s">
        <v>68</v>
      </c>
      <c r="N44" s="151" t="s">
        <v>24</v>
      </c>
      <c r="O44" s="151" t="s">
        <v>122</v>
      </c>
      <c r="P44" s="151" t="s">
        <v>314</v>
      </c>
      <c r="Q44" s="151" t="s">
        <v>52</v>
      </c>
      <c r="R44" s="151" t="s">
        <v>53</v>
      </c>
      <c r="S44" s="151">
        <v>485110677</v>
      </c>
      <c r="T44" s="151" t="s">
        <v>315</v>
      </c>
      <c r="U44" s="151">
        <v>1805499763</v>
      </c>
      <c r="V44" s="151" t="s">
        <v>102</v>
      </c>
      <c r="W44" s="151" t="s">
        <v>103</v>
      </c>
      <c r="X44" s="151" t="s">
        <v>33</v>
      </c>
      <c r="Y44" s="256"/>
      <c r="Z44" s="256" t="s">
        <v>34</v>
      </c>
      <c r="AA44" s="258"/>
      <c r="AB44" s="156"/>
      <c r="AC44" s="157"/>
      <c r="AD44" s="157"/>
      <c r="AE44" s="157"/>
      <c r="AF44" s="157"/>
      <c r="AG44" s="293">
        <f t="shared" si="9"/>
        <v>0</v>
      </c>
      <c r="AH44" s="145"/>
      <c r="AI44" s="143"/>
      <c r="AJ44" s="143"/>
      <c r="AK44" s="143"/>
      <c r="AL44" s="143"/>
      <c r="AM44" s="138">
        <f t="shared" si="10"/>
        <v>0</v>
      </c>
      <c r="AN44" s="160"/>
      <c r="AO44" s="146"/>
      <c r="AP44" s="146"/>
      <c r="AQ44" s="146"/>
      <c r="AR44" s="146"/>
      <c r="AS44" s="202">
        <f t="shared" si="11"/>
        <v>0</v>
      </c>
      <c r="AT44" s="172"/>
      <c r="AU44" s="137"/>
      <c r="AV44" s="137"/>
      <c r="AW44" s="137"/>
      <c r="AX44" s="137"/>
      <c r="AY44" s="138">
        <f t="shared" si="12"/>
        <v>0</v>
      </c>
      <c r="AZ44" s="160"/>
      <c r="BA44" s="146"/>
      <c r="BB44" s="146"/>
      <c r="BC44" s="146"/>
      <c r="BD44" s="146"/>
      <c r="BE44" s="138">
        <f t="shared" si="13"/>
        <v>0</v>
      </c>
      <c r="BF44" s="205"/>
      <c r="BG44" s="146"/>
      <c r="BH44" s="146"/>
      <c r="BI44" s="146"/>
      <c r="BJ44" s="143"/>
      <c r="BK44" s="202">
        <f t="shared" si="14"/>
        <v>0</v>
      </c>
      <c r="BL44" s="160"/>
      <c r="BM44" s="146"/>
      <c r="BN44" s="146"/>
      <c r="BO44" s="146"/>
      <c r="BP44" s="146"/>
      <c r="BQ44" s="138">
        <f t="shared" si="15"/>
        <v>0</v>
      </c>
      <c r="BR44" s="160"/>
      <c r="BS44" s="146">
        <v>150475</v>
      </c>
      <c r="BT44" s="146"/>
      <c r="BU44" s="146"/>
      <c r="BV44" s="146"/>
      <c r="BW44" s="138">
        <f t="shared" si="16"/>
        <v>150475</v>
      </c>
      <c r="BX44" s="205"/>
      <c r="BY44" s="146"/>
      <c r="BZ44" s="146"/>
      <c r="CA44" s="146"/>
      <c r="CB44" s="146"/>
      <c r="CC44" s="138">
        <f t="shared" si="17"/>
        <v>0</v>
      </c>
      <c r="CD44" s="158"/>
      <c r="CE44" s="137"/>
      <c r="CF44" s="137"/>
      <c r="CG44" s="137"/>
      <c r="CH44" s="137"/>
      <c r="CI44" s="138">
        <f t="shared" si="18"/>
        <v>0</v>
      </c>
      <c r="CJ44" s="172">
        <f t="shared" si="19"/>
        <v>0</v>
      </c>
      <c r="CK44" s="137">
        <f t="shared" si="20"/>
        <v>150475</v>
      </c>
      <c r="CL44" s="137">
        <f t="shared" si="21"/>
        <v>0</v>
      </c>
      <c r="CM44" s="137">
        <f t="shared" si="22"/>
        <v>0</v>
      </c>
      <c r="CN44" s="137">
        <f t="shared" si="23"/>
        <v>0</v>
      </c>
      <c r="CO44" s="173">
        <f t="shared" si="24"/>
        <v>150475</v>
      </c>
      <c r="CP44" s="172">
        <f t="shared" si="25"/>
        <v>0</v>
      </c>
      <c r="CQ44" s="137">
        <f t="shared" si="26"/>
        <v>0</v>
      </c>
      <c r="CR44" s="137">
        <f t="shared" si="27"/>
        <v>0</v>
      </c>
      <c r="CS44" s="137">
        <f t="shared" si="28"/>
        <v>0</v>
      </c>
      <c r="CT44" s="137">
        <f t="shared" si="29"/>
        <v>0</v>
      </c>
      <c r="CU44" s="173">
        <f t="shared" si="30"/>
        <v>0</v>
      </c>
      <c r="CV44" s="172">
        <f t="shared" si="31"/>
        <v>0</v>
      </c>
      <c r="CW44" s="137">
        <f t="shared" si="32"/>
        <v>150475</v>
      </c>
      <c r="CX44" s="137">
        <f t="shared" si="33"/>
        <v>0</v>
      </c>
      <c r="CY44" s="137">
        <f t="shared" si="34"/>
        <v>0</v>
      </c>
      <c r="CZ44" s="137">
        <f t="shared" si="35"/>
        <v>0</v>
      </c>
      <c r="DA44" s="173">
        <f t="shared" si="36"/>
        <v>150475</v>
      </c>
      <c r="DC44" s="220"/>
      <c r="DF44" s="141"/>
      <c r="DG44" s="142"/>
      <c r="DH44" s="146"/>
      <c r="DI44" s="142"/>
      <c r="DJ44" s="144"/>
      <c r="DK44" s="145"/>
      <c r="DL44" s="142"/>
      <c r="DM44" s="144"/>
      <c r="DO44" s="140" t="str">
        <f t="shared" si="0"/>
        <v>Vít Šťastný</v>
      </c>
      <c r="DQ44" s="140">
        <v>600023427</v>
      </c>
      <c r="DR44" s="140">
        <v>46749799</v>
      </c>
      <c r="DS44" s="140" t="s">
        <v>311</v>
      </c>
      <c r="DY44" s="140" t="s">
        <v>4761</v>
      </c>
      <c r="EF44" s="140" t="str">
        <f t="shared" si="1"/>
        <v>ok</v>
      </c>
      <c r="EG44" s="140" t="str">
        <f t="shared" si="2"/>
        <v>ŠPATNĚ</v>
      </c>
      <c r="EH44" s="140" t="str">
        <f t="shared" si="3"/>
        <v>ŠPATNĚ</v>
      </c>
      <c r="EI44" s="140" t="str">
        <f t="shared" si="4"/>
        <v>ŠPATNĚ</v>
      </c>
      <c r="EJ44" s="140" t="str">
        <f t="shared" si="5"/>
        <v>ŠPATNĚ</v>
      </c>
      <c r="EK44" s="140" t="str">
        <f t="shared" si="6"/>
        <v>ok</v>
      </c>
      <c r="EO44" s="140" t="str">
        <f t="shared" si="7"/>
        <v>ŠPATNĚ</v>
      </c>
      <c r="EP44" s="140" t="str">
        <f t="shared" si="8"/>
        <v>ŠPATNĚ</v>
      </c>
    </row>
    <row r="45" spans="1:146" s="140" customFormat="1" ht="12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227" t="s">
        <v>317</v>
      </c>
      <c r="J45" s="151" t="s">
        <v>316</v>
      </c>
      <c r="K45" s="151" t="s">
        <v>318</v>
      </c>
      <c r="L45" s="151" t="s">
        <v>107</v>
      </c>
      <c r="M45" s="151" t="s">
        <v>49</v>
      </c>
      <c r="N45" s="151" t="s">
        <v>24</v>
      </c>
      <c r="O45" s="151" t="s">
        <v>319</v>
      </c>
      <c r="P45" s="151" t="s">
        <v>320</v>
      </c>
      <c r="Q45" s="151" t="s">
        <v>27</v>
      </c>
      <c r="R45" s="151" t="s">
        <v>28</v>
      </c>
      <c r="S45" s="151">
        <v>483317589</v>
      </c>
      <c r="T45" s="264" t="s">
        <v>321</v>
      </c>
      <c r="U45" s="151">
        <v>105893685</v>
      </c>
      <c r="V45" s="151" t="s">
        <v>102</v>
      </c>
      <c r="W45" s="151" t="s">
        <v>103</v>
      </c>
      <c r="X45" s="151" t="s">
        <v>33</v>
      </c>
      <c r="Y45" s="256"/>
      <c r="Z45" s="256" t="s">
        <v>34</v>
      </c>
      <c r="AA45" s="258"/>
      <c r="AB45" s="156"/>
      <c r="AC45" s="157"/>
      <c r="AD45" s="157"/>
      <c r="AE45" s="157"/>
      <c r="AF45" s="157"/>
      <c r="AG45" s="293">
        <f t="shared" si="9"/>
        <v>0</v>
      </c>
      <c r="AH45" s="145"/>
      <c r="AI45" s="143"/>
      <c r="AJ45" s="143"/>
      <c r="AK45" s="143"/>
      <c r="AL45" s="143"/>
      <c r="AM45" s="138">
        <f t="shared" si="10"/>
        <v>0</v>
      </c>
      <c r="AN45" s="160"/>
      <c r="AO45" s="146"/>
      <c r="AP45" s="146"/>
      <c r="AQ45" s="146"/>
      <c r="AR45" s="146"/>
      <c r="AS45" s="202">
        <f t="shared" si="11"/>
        <v>0</v>
      </c>
      <c r="AT45" s="172"/>
      <c r="AU45" s="137"/>
      <c r="AV45" s="137"/>
      <c r="AW45" s="137"/>
      <c r="AX45" s="137"/>
      <c r="AY45" s="138">
        <f t="shared" si="12"/>
        <v>0</v>
      </c>
      <c r="AZ45" s="160"/>
      <c r="BA45" s="146"/>
      <c r="BB45" s="146"/>
      <c r="BC45" s="146"/>
      <c r="BD45" s="146"/>
      <c r="BE45" s="138">
        <f t="shared" si="13"/>
        <v>0</v>
      </c>
      <c r="BF45" s="205"/>
      <c r="BG45" s="146"/>
      <c r="BH45" s="146"/>
      <c r="BI45" s="146"/>
      <c r="BJ45" s="143"/>
      <c r="BK45" s="202">
        <f t="shared" si="14"/>
        <v>0</v>
      </c>
      <c r="BL45" s="160"/>
      <c r="BM45" s="146"/>
      <c r="BN45" s="146"/>
      <c r="BO45" s="146"/>
      <c r="BP45" s="146"/>
      <c r="BQ45" s="138">
        <f t="shared" si="15"/>
        <v>0</v>
      </c>
      <c r="BR45" s="160"/>
      <c r="BS45" s="146">
        <v>3250</v>
      </c>
      <c r="BT45" s="146"/>
      <c r="BU45" s="146"/>
      <c r="BV45" s="146"/>
      <c r="BW45" s="138">
        <f t="shared" si="16"/>
        <v>3250</v>
      </c>
      <c r="BX45" s="205"/>
      <c r="BY45" s="146"/>
      <c r="BZ45" s="146"/>
      <c r="CA45" s="146"/>
      <c r="CB45" s="146"/>
      <c r="CC45" s="138">
        <f t="shared" si="17"/>
        <v>0</v>
      </c>
      <c r="CD45" s="158"/>
      <c r="CE45" s="137"/>
      <c r="CF45" s="137"/>
      <c r="CG45" s="137"/>
      <c r="CH45" s="137"/>
      <c r="CI45" s="138">
        <f t="shared" si="18"/>
        <v>0</v>
      </c>
      <c r="CJ45" s="172">
        <f t="shared" si="19"/>
        <v>0</v>
      </c>
      <c r="CK45" s="137">
        <f t="shared" si="20"/>
        <v>3250</v>
      </c>
      <c r="CL45" s="137">
        <f t="shared" si="21"/>
        <v>0</v>
      </c>
      <c r="CM45" s="137">
        <f t="shared" si="22"/>
        <v>0</v>
      </c>
      <c r="CN45" s="137">
        <f t="shared" si="23"/>
        <v>0</v>
      </c>
      <c r="CO45" s="173">
        <f t="shared" si="24"/>
        <v>3250</v>
      </c>
      <c r="CP45" s="172">
        <f t="shared" si="25"/>
        <v>0</v>
      </c>
      <c r="CQ45" s="137">
        <f t="shared" si="26"/>
        <v>0</v>
      </c>
      <c r="CR45" s="137">
        <f t="shared" si="27"/>
        <v>0</v>
      </c>
      <c r="CS45" s="137">
        <f t="shared" si="28"/>
        <v>0</v>
      </c>
      <c r="CT45" s="137">
        <f t="shared" si="29"/>
        <v>0</v>
      </c>
      <c r="CU45" s="173">
        <f t="shared" si="30"/>
        <v>0</v>
      </c>
      <c r="CV45" s="172">
        <f t="shared" si="31"/>
        <v>0</v>
      </c>
      <c r="CW45" s="137">
        <f t="shared" si="32"/>
        <v>3250</v>
      </c>
      <c r="CX45" s="137">
        <f t="shared" si="33"/>
        <v>0</v>
      </c>
      <c r="CY45" s="137">
        <f t="shared" si="34"/>
        <v>0</v>
      </c>
      <c r="CZ45" s="137">
        <f t="shared" si="35"/>
        <v>0</v>
      </c>
      <c r="DA45" s="173">
        <f t="shared" si="36"/>
        <v>3250</v>
      </c>
      <c r="DC45" s="220"/>
      <c r="DF45" s="141"/>
      <c r="DG45" s="142"/>
      <c r="DH45" s="146"/>
      <c r="DI45" s="142"/>
      <c r="DJ45" s="144"/>
      <c r="DK45" s="145"/>
      <c r="DL45" s="142"/>
      <c r="DM45" s="144"/>
      <c r="DO45" s="140" t="str">
        <f t="shared" si="0"/>
        <v>Fronika Burešová</v>
      </c>
      <c r="DQ45" s="140">
        <v>600023389</v>
      </c>
      <c r="DR45" s="140">
        <v>60254190</v>
      </c>
      <c r="DS45" s="140" t="s">
        <v>316</v>
      </c>
      <c r="DY45" s="140" t="s">
        <v>4762</v>
      </c>
      <c r="EF45" s="140" t="str">
        <f t="shared" si="1"/>
        <v>ok</v>
      </c>
      <c r="EG45" s="140" t="str">
        <f t="shared" si="2"/>
        <v>ŠPATNĚ</v>
      </c>
      <c r="EH45" s="140" t="str">
        <f t="shared" si="3"/>
        <v>ŠPATNĚ</v>
      </c>
      <c r="EI45" s="140" t="str">
        <f t="shared" si="4"/>
        <v>ŠPATNĚ</v>
      </c>
      <c r="EJ45" s="140" t="str">
        <f t="shared" si="5"/>
        <v>ŠPATNĚ</v>
      </c>
      <c r="EK45" s="140" t="str">
        <f t="shared" si="6"/>
        <v>ok</v>
      </c>
      <c r="EO45" s="140" t="str">
        <f t="shared" si="7"/>
        <v>ŠPATNĚ</v>
      </c>
      <c r="EP45" s="140" t="str">
        <f t="shared" si="8"/>
        <v>ŠPATNĚ</v>
      </c>
    </row>
    <row r="46" spans="1:146" s="140" customFormat="1" ht="12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227" t="s">
        <v>323</v>
      </c>
      <c r="J46" s="151" t="s">
        <v>322</v>
      </c>
      <c r="K46" s="151" t="s">
        <v>324</v>
      </c>
      <c r="L46" s="151" t="s">
        <v>325</v>
      </c>
      <c r="M46" s="151" t="s">
        <v>326</v>
      </c>
      <c r="N46" s="151" t="s">
        <v>327</v>
      </c>
      <c r="O46" s="151" t="s">
        <v>328</v>
      </c>
      <c r="P46" s="151" t="s">
        <v>329</v>
      </c>
      <c r="Q46" s="151" t="s">
        <v>27</v>
      </c>
      <c r="R46" s="151" t="s">
        <v>28</v>
      </c>
      <c r="S46" s="151">
        <v>487751241</v>
      </c>
      <c r="T46" s="151" t="s">
        <v>330</v>
      </c>
      <c r="U46" s="151">
        <v>903486339</v>
      </c>
      <c r="V46" s="151" t="s">
        <v>82</v>
      </c>
      <c r="W46" s="151" t="s">
        <v>83</v>
      </c>
      <c r="X46" s="151" t="s">
        <v>33</v>
      </c>
      <c r="Y46" s="256"/>
      <c r="Z46" s="256" t="s">
        <v>34</v>
      </c>
      <c r="AA46" s="258"/>
      <c r="AB46" s="156"/>
      <c r="AC46" s="157"/>
      <c r="AD46" s="157"/>
      <c r="AE46" s="157"/>
      <c r="AF46" s="157"/>
      <c r="AG46" s="293">
        <f t="shared" si="9"/>
        <v>0</v>
      </c>
      <c r="AH46" s="145"/>
      <c r="AI46" s="143"/>
      <c r="AJ46" s="143"/>
      <c r="AK46" s="143"/>
      <c r="AL46" s="143"/>
      <c r="AM46" s="138">
        <f t="shared" si="10"/>
        <v>0</v>
      </c>
      <c r="AN46" s="160"/>
      <c r="AO46" s="146"/>
      <c r="AP46" s="146"/>
      <c r="AQ46" s="146"/>
      <c r="AR46" s="146"/>
      <c r="AS46" s="202">
        <f t="shared" si="11"/>
        <v>0</v>
      </c>
      <c r="AT46" s="172"/>
      <c r="AU46" s="137"/>
      <c r="AV46" s="137"/>
      <c r="AW46" s="137"/>
      <c r="AX46" s="137"/>
      <c r="AY46" s="138">
        <f t="shared" si="12"/>
        <v>0</v>
      </c>
      <c r="AZ46" s="160"/>
      <c r="BA46" s="146"/>
      <c r="BB46" s="146"/>
      <c r="BC46" s="146"/>
      <c r="BD46" s="146"/>
      <c r="BE46" s="138">
        <f t="shared" si="13"/>
        <v>0</v>
      </c>
      <c r="BF46" s="205"/>
      <c r="BG46" s="146"/>
      <c r="BH46" s="146"/>
      <c r="BI46" s="146"/>
      <c r="BJ46" s="143"/>
      <c r="BK46" s="202">
        <f t="shared" si="14"/>
        <v>0</v>
      </c>
      <c r="BL46" s="160"/>
      <c r="BM46" s="146"/>
      <c r="BN46" s="146"/>
      <c r="BO46" s="146"/>
      <c r="BP46" s="146"/>
      <c r="BQ46" s="138">
        <f t="shared" si="15"/>
        <v>0</v>
      </c>
      <c r="BR46" s="160"/>
      <c r="BS46" s="146"/>
      <c r="BT46" s="146"/>
      <c r="BU46" s="146"/>
      <c r="BV46" s="146"/>
      <c r="BW46" s="138">
        <f t="shared" si="16"/>
        <v>0</v>
      </c>
      <c r="BX46" s="205"/>
      <c r="BY46" s="146"/>
      <c r="BZ46" s="146"/>
      <c r="CA46" s="146"/>
      <c r="CB46" s="146"/>
      <c r="CC46" s="138">
        <f t="shared" si="17"/>
        <v>0</v>
      </c>
      <c r="CD46" s="158"/>
      <c r="CE46" s="137"/>
      <c r="CF46" s="137"/>
      <c r="CG46" s="137"/>
      <c r="CH46" s="137"/>
      <c r="CI46" s="138">
        <f t="shared" si="18"/>
        <v>0</v>
      </c>
      <c r="CJ46" s="172">
        <f t="shared" si="19"/>
        <v>0</v>
      </c>
      <c r="CK46" s="137">
        <f t="shared" si="20"/>
        <v>0</v>
      </c>
      <c r="CL46" s="137">
        <f t="shared" si="21"/>
        <v>0</v>
      </c>
      <c r="CM46" s="137">
        <f t="shared" si="22"/>
        <v>0</v>
      </c>
      <c r="CN46" s="137">
        <f t="shared" si="23"/>
        <v>0</v>
      </c>
      <c r="CO46" s="173">
        <f t="shared" si="24"/>
        <v>0</v>
      </c>
      <c r="CP46" s="172">
        <f t="shared" si="25"/>
        <v>0</v>
      </c>
      <c r="CQ46" s="137">
        <f t="shared" si="26"/>
        <v>0</v>
      </c>
      <c r="CR46" s="137">
        <f t="shared" si="27"/>
        <v>0</v>
      </c>
      <c r="CS46" s="137">
        <f t="shared" si="28"/>
        <v>0</v>
      </c>
      <c r="CT46" s="137">
        <f t="shared" si="29"/>
        <v>0</v>
      </c>
      <c r="CU46" s="173">
        <f t="shared" si="30"/>
        <v>0</v>
      </c>
      <c r="CV46" s="172">
        <f t="shared" si="31"/>
        <v>0</v>
      </c>
      <c r="CW46" s="137">
        <f t="shared" si="32"/>
        <v>0</v>
      </c>
      <c r="CX46" s="137">
        <f t="shared" si="33"/>
        <v>0</v>
      </c>
      <c r="CY46" s="137">
        <f t="shared" si="34"/>
        <v>0</v>
      </c>
      <c r="CZ46" s="137">
        <f t="shared" si="35"/>
        <v>0</v>
      </c>
      <c r="DA46" s="173">
        <f t="shared" si="36"/>
        <v>0</v>
      </c>
      <c r="DC46" s="220"/>
      <c r="DF46" s="141"/>
      <c r="DG46" s="142"/>
      <c r="DH46" s="146"/>
      <c r="DI46" s="142"/>
      <c r="DJ46" s="144"/>
      <c r="DK46" s="145"/>
      <c r="DL46" s="142"/>
      <c r="DM46" s="144"/>
      <c r="DO46" s="140" t="str">
        <f t="shared" si="0"/>
        <v>Blanka Dvořáková</v>
      </c>
      <c r="DQ46" s="140">
        <v>600023133</v>
      </c>
      <c r="DR46" s="140">
        <v>70842922</v>
      </c>
      <c r="DS46" s="140" t="s">
        <v>322</v>
      </c>
      <c r="DY46" s="140" t="s">
        <v>4763</v>
      </c>
      <c r="EF46" s="140" t="str">
        <f t="shared" si="1"/>
        <v>ok</v>
      </c>
      <c r="EG46" s="140" t="str">
        <f t="shared" si="2"/>
        <v>ŠPATNĚ</v>
      </c>
      <c r="EH46" s="140" t="str">
        <f t="shared" si="3"/>
        <v>ŠPATNĚ</v>
      </c>
      <c r="EI46" s="140" t="str">
        <f t="shared" si="4"/>
        <v>ŠPATNĚ</v>
      </c>
      <c r="EJ46" s="140" t="str">
        <f t="shared" si="5"/>
        <v>ŠPATNĚ</v>
      </c>
      <c r="EK46" s="140" t="str">
        <f t="shared" si="6"/>
        <v>ok</v>
      </c>
      <c r="EO46" s="140" t="str">
        <f t="shared" si="7"/>
        <v>ŠPATNĚ</v>
      </c>
      <c r="EP46" s="140" t="str">
        <f t="shared" si="8"/>
        <v>ŠPATNĚ</v>
      </c>
    </row>
    <row r="47" spans="1:146" s="140" customFormat="1" ht="12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227" t="s">
        <v>332</v>
      </c>
      <c r="J47" s="151" t="s">
        <v>331</v>
      </c>
      <c r="K47" s="151" t="s">
        <v>333</v>
      </c>
      <c r="L47" s="151" t="s">
        <v>67</v>
      </c>
      <c r="M47" s="151" t="s">
        <v>68</v>
      </c>
      <c r="N47" s="151" t="s">
        <v>24</v>
      </c>
      <c r="O47" s="151" t="s">
        <v>334</v>
      </c>
      <c r="P47" s="151" t="s">
        <v>335</v>
      </c>
      <c r="Q47" s="151" t="s">
        <v>27</v>
      </c>
      <c r="R47" s="151" t="s">
        <v>28</v>
      </c>
      <c r="S47" s="265">
        <v>604300867</v>
      </c>
      <c r="T47" s="151" t="s">
        <v>336</v>
      </c>
      <c r="U47" s="151" t="s">
        <v>337</v>
      </c>
      <c r="V47" s="151" t="s">
        <v>31</v>
      </c>
      <c r="W47" s="151" t="s">
        <v>32</v>
      </c>
      <c r="X47" s="151" t="s">
        <v>33</v>
      </c>
      <c r="Y47" s="256"/>
      <c r="Z47" s="256" t="s">
        <v>34</v>
      </c>
      <c r="AA47" s="258"/>
      <c r="AB47" s="156"/>
      <c r="AC47" s="157"/>
      <c r="AD47" s="157"/>
      <c r="AE47" s="157"/>
      <c r="AF47" s="157"/>
      <c r="AG47" s="293">
        <f t="shared" si="9"/>
        <v>0</v>
      </c>
      <c r="AH47" s="145"/>
      <c r="AI47" s="143"/>
      <c r="AJ47" s="143"/>
      <c r="AK47" s="143"/>
      <c r="AL47" s="143"/>
      <c r="AM47" s="138">
        <f t="shared" si="10"/>
        <v>0</v>
      </c>
      <c r="AN47" s="160"/>
      <c r="AO47" s="146"/>
      <c r="AP47" s="146"/>
      <c r="AQ47" s="146"/>
      <c r="AR47" s="146"/>
      <c r="AS47" s="202">
        <f t="shared" si="11"/>
        <v>0</v>
      </c>
      <c r="AT47" s="172"/>
      <c r="AU47" s="137"/>
      <c r="AV47" s="137"/>
      <c r="AW47" s="137"/>
      <c r="AX47" s="137"/>
      <c r="AY47" s="138">
        <f t="shared" si="12"/>
        <v>0</v>
      </c>
      <c r="AZ47" s="160"/>
      <c r="BA47" s="146"/>
      <c r="BB47" s="146"/>
      <c r="BC47" s="146"/>
      <c r="BD47" s="146"/>
      <c r="BE47" s="138">
        <f t="shared" si="13"/>
        <v>0</v>
      </c>
      <c r="BF47" s="205"/>
      <c r="BG47" s="146"/>
      <c r="BH47" s="146"/>
      <c r="BI47" s="146"/>
      <c r="BJ47" s="143"/>
      <c r="BK47" s="202">
        <f t="shared" si="14"/>
        <v>0</v>
      </c>
      <c r="BL47" s="160"/>
      <c r="BM47" s="146"/>
      <c r="BN47" s="146"/>
      <c r="BO47" s="146"/>
      <c r="BP47" s="146"/>
      <c r="BQ47" s="138">
        <f t="shared" si="15"/>
        <v>0</v>
      </c>
      <c r="BR47" s="160"/>
      <c r="BS47" s="146"/>
      <c r="BT47" s="146"/>
      <c r="BU47" s="146"/>
      <c r="BV47" s="146"/>
      <c r="BW47" s="138">
        <f t="shared" si="16"/>
        <v>0</v>
      </c>
      <c r="BX47" s="205"/>
      <c r="BY47" s="146"/>
      <c r="BZ47" s="146"/>
      <c r="CA47" s="146"/>
      <c r="CB47" s="146"/>
      <c r="CC47" s="138">
        <f t="shared" si="17"/>
        <v>0</v>
      </c>
      <c r="CD47" s="158"/>
      <c r="CE47" s="137"/>
      <c r="CF47" s="137"/>
      <c r="CG47" s="137"/>
      <c r="CH47" s="137"/>
      <c r="CI47" s="138">
        <f t="shared" si="18"/>
        <v>0</v>
      </c>
      <c r="CJ47" s="172">
        <f t="shared" si="19"/>
        <v>0</v>
      </c>
      <c r="CK47" s="137">
        <f t="shared" si="20"/>
        <v>0</v>
      </c>
      <c r="CL47" s="137">
        <f t="shared" si="21"/>
        <v>0</v>
      </c>
      <c r="CM47" s="137">
        <f t="shared" si="22"/>
        <v>0</v>
      </c>
      <c r="CN47" s="137">
        <f t="shared" si="23"/>
        <v>0</v>
      </c>
      <c r="CO47" s="173">
        <f t="shared" si="24"/>
        <v>0</v>
      </c>
      <c r="CP47" s="172">
        <f t="shared" si="25"/>
        <v>0</v>
      </c>
      <c r="CQ47" s="137">
        <f t="shared" si="26"/>
        <v>0</v>
      </c>
      <c r="CR47" s="137">
        <f t="shared" si="27"/>
        <v>0</v>
      </c>
      <c r="CS47" s="137">
        <f t="shared" si="28"/>
        <v>0</v>
      </c>
      <c r="CT47" s="137">
        <f t="shared" si="29"/>
        <v>0</v>
      </c>
      <c r="CU47" s="173">
        <f t="shared" si="30"/>
        <v>0</v>
      </c>
      <c r="CV47" s="172">
        <f t="shared" si="31"/>
        <v>0</v>
      </c>
      <c r="CW47" s="137">
        <f t="shared" si="32"/>
        <v>0</v>
      </c>
      <c r="CX47" s="137">
        <f t="shared" si="33"/>
        <v>0</v>
      </c>
      <c r="CY47" s="137">
        <f t="shared" si="34"/>
        <v>0</v>
      </c>
      <c r="CZ47" s="137">
        <f t="shared" si="35"/>
        <v>0</v>
      </c>
      <c r="DA47" s="173">
        <f t="shared" si="36"/>
        <v>0</v>
      </c>
      <c r="DC47" s="220"/>
      <c r="DF47" s="141"/>
      <c r="DG47" s="142"/>
      <c r="DH47" s="146"/>
      <c r="DI47" s="142"/>
      <c r="DJ47" s="144"/>
      <c r="DK47" s="145">
        <v>125592</v>
      </c>
      <c r="DL47" s="142" t="s">
        <v>4895</v>
      </c>
      <c r="DM47" s="144">
        <v>44601</v>
      </c>
      <c r="DO47" s="140" t="str">
        <f t="shared" si="0"/>
        <v>Petra Ouředníková</v>
      </c>
      <c r="DQ47" s="140">
        <v>600171523</v>
      </c>
      <c r="DR47" s="140">
        <v>70972826</v>
      </c>
      <c r="DS47" s="140" t="s">
        <v>331</v>
      </c>
      <c r="DY47" s="140" t="s">
        <v>4764</v>
      </c>
      <c r="EF47" s="140" t="str">
        <f t="shared" si="1"/>
        <v>ok</v>
      </c>
      <c r="EG47" s="140" t="str">
        <f t="shared" si="2"/>
        <v>ŠPATNĚ</v>
      </c>
      <c r="EH47" s="140" t="str">
        <f t="shared" si="3"/>
        <v>ŠPATNĚ</v>
      </c>
      <c r="EI47" s="140" t="str">
        <f t="shared" si="4"/>
        <v>ŠPATNĚ</v>
      </c>
      <c r="EJ47" s="140" t="str">
        <f t="shared" si="5"/>
        <v>ŠPATNĚ</v>
      </c>
      <c r="EK47" s="140" t="str">
        <f t="shared" si="6"/>
        <v>ok</v>
      </c>
      <c r="EO47" s="140" t="str">
        <f t="shared" si="7"/>
        <v>ŠPATNĚ</v>
      </c>
      <c r="EP47" s="140" t="str">
        <f t="shared" si="8"/>
        <v>ŠPATNĚ</v>
      </c>
    </row>
    <row r="48" spans="1:146" s="140" customFormat="1" ht="12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227" t="s">
        <v>339</v>
      </c>
      <c r="J48" s="151" t="s">
        <v>338</v>
      </c>
      <c r="K48" s="151" t="s">
        <v>340</v>
      </c>
      <c r="L48" s="151" t="s">
        <v>107</v>
      </c>
      <c r="M48" s="151" t="s">
        <v>49</v>
      </c>
      <c r="N48" s="151" t="s">
        <v>341</v>
      </c>
      <c r="O48" s="151" t="s">
        <v>342</v>
      </c>
      <c r="P48" s="151" t="s">
        <v>343</v>
      </c>
      <c r="Q48" s="151" t="s">
        <v>27</v>
      </c>
      <c r="R48" s="151" t="s">
        <v>28</v>
      </c>
      <c r="S48" s="151">
        <v>778525991</v>
      </c>
      <c r="T48" s="151" t="s">
        <v>344</v>
      </c>
      <c r="U48" s="151">
        <v>105893992</v>
      </c>
      <c r="V48" s="151" t="s">
        <v>102</v>
      </c>
      <c r="W48" s="151" t="s">
        <v>103</v>
      </c>
      <c r="X48" s="151" t="s">
        <v>33</v>
      </c>
      <c r="Y48" s="256"/>
      <c r="Z48" s="256" t="s">
        <v>34</v>
      </c>
      <c r="AA48" s="258"/>
      <c r="AB48" s="156"/>
      <c r="AC48" s="157"/>
      <c r="AD48" s="157"/>
      <c r="AE48" s="157"/>
      <c r="AF48" s="157"/>
      <c r="AG48" s="293">
        <f t="shared" si="9"/>
        <v>0</v>
      </c>
      <c r="AH48" s="145"/>
      <c r="AI48" s="143"/>
      <c r="AJ48" s="143"/>
      <c r="AK48" s="143"/>
      <c r="AL48" s="143"/>
      <c r="AM48" s="138">
        <f t="shared" si="10"/>
        <v>0</v>
      </c>
      <c r="AN48" s="160"/>
      <c r="AO48" s="146"/>
      <c r="AP48" s="146"/>
      <c r="AQ48" s="146"/>
      <c r="AR48" s="146"/>
      <c r="AS48" s="202">
        <f t="shared" si="11"/>
        <v>0</v>
      </c>
      <c r="AT48" s="172"/>
      <c r="AU48" s="137"/>
      <c r="AV48" s="137"/>
      <c r="AW48" s="137"/>
      <c r="AX48" s="137"/>
      <c r="AY48" s="138">
        <f t="shared" si="12"/>
        <v>0</v>
      </c>
      <c r="AZ48" s="160"/>
      <c r="BA48" s="146"/>
      <c r="BB48" s="146"/>
      <c r="BC48" s="146"/>
      <c r="BD48" s="146"/>
      <c r="BE48" s="138">
        <f t="shared" si="13"/>
        <v>0</v>
      </c>
      <c r="BF48" s="205"/>
      <c r="BG48" s="146"/>
      <c r="BH48" s="146"/>
      <c r="BI48" s="146"/>
      <c r="BJ48" s="143"/>
      <c r="BK48" s="202">
        <f t="shared" si="14"/>
        <v>0</v>
      </c>
      <c r="BL48" s="160"/>
      <c r="BM48" s="146"/>
      <c r="BN48" s="146"/>
      <c r="BO48" s="146"/>
      <c r="BP48" s="146"/>
      <c r="BQ48" s="138">
        <f t="shared" si="15"/>
        <v>0</v>
      </c>
      <c r="BR48" s="160"/>
      <c r="BS48" s="146">
        <v>3250</v>
      </c>
      <c r="BT48" s="146"/>
      <c r="BU48" s="146"/>
      <c r="BV48" s="146"/>
      <c r="BW48" s="138">
        <f t="shared" si="16"/>
        <v>3250</v>
      </c>
      <c r="BX48" s="205"/>
      <c r="BY48" s="146"/>
      <c r="BZ48" s="146"/>
      <c r="CA48" s="146"/>
      <c r="CB48" s="146"/>
      <c r="CC48" s="138">
        <f t="shared" si="17"/>
        <v>0</v>
      </c>
      <c r="CD48" s="158"/>
      <c r="CE48" s="137"/>
      <c r="CF48" s="137"/>
      <c r="CG48" s="137"/>
      <c r="CH48" s="137"/>
      <c r="CI48" s="138">
        <f t="shared" si="18"/>
        <v>0</v>
      </c>
      <c r="CJ48" s="172">
        <f t="shared" si="19"/>
        <v>0</v>
      </c>
      <c r="CK48" s="137">
        <f t="shared" si="20"/>
        <v>3250</v>
      </c>
      <c r="CL48" s="137">
        <f t="shared" si="21"/>
        <v>0</v>
      </c>
      <c r="CM48" s="137">
        <f t="shared" si="22"/>
        <v>0</v>
      </c>
      <c r="CN48" s="137">
        <f t="shared" si="23"/>
        <v>0</v>
      </c>
      <c r="CO48" s="173">
        <f t="shared" si="24"/>
        <v>3250</v>
      </c>
      <c r="CP48" s="172">
        <f t="shared" si="25"/>
        <v>0</v>
      </c>
      <c r="CQ48" s="137">
        <f t="shared" si="26"/>
        <v>0</v>
      </c>
      <c r="CR48" s="137">
        <f t="shared" si="27"/>
        <v>0</v>
      </c>
      <c r="CS48" s="137">
        <f t="shared" si="28"/>
        <v>0</v>
      </c>
      <c r="CT48" s="137">
        <f t="shared" si="29"/>
        <v>0</v>
      </c>
      <c r="CU48" s="173">
        <f t="shared" si="30"/>
        <v>0</v>
      </c>
      <c r="CV48" s="172">
        <f t="shared" si="31"/>
        <v>0</v>
      </c>
      <c r="CW48" s="137">
        <f t="shared" si="32"/>
        <v>3250</v>
      </c>
      <c r="CX48" s="137">
        <f t="shared" si="33"/>
        <v>0</v>
      </c>
      <c r="CY48" s="137">
        <f t="shared" si="34"/>
        <v>0</v>
      </c>
      <c r="CZ48" s="137">
        <f t="shared" si="35"/>
        <v>0</v>
      </c>
      <c r="DA48" s="173">
        <f t="shared" si="36"/>
        <v>3250</v>
      </c>
      <c r="DC48" s="220"/>
      <c r="DF48" s="141"/>
      <c r="DG48" s="142"/>
      <c r="DH48" s="146"/>
      <c r="DI48" s="142"/>
      <c r="DJ48" s="144"/>
      <c r="DK48" s="145"/>
      <c r="DL48" s="142"/>
      <c r="DM48" s="144"/>
      <c r="DO48" s="140" t="str">
        <f t="shared" si="0"/>
        <v>Rita Rozkovcová</v>
      </c>
      <c r="DQ48" s="140">
        <v>600023320</v>
      </c>
      <c r="DR48" s="140">
        <v>60254301</v>
      </c>
      <c r="DS48" s="140" t="s">
        <v>338</v>
      </c>
      <c r="DY48" s="140" t="s">
        <v>4765</v>
      </c>
      <c r="EF48" s="140" t="str">
        <f t="shared" si="1"/>
        <v>ok</v>
      </c>
      <c r="EG48" s="140" t="str">
        <f t="shared" si="2"/>
        <v>ŠPATNĚ</v>
      </c>
      <c r="EH48" s="140" t="str">
        <f t="shared" si="3"/>
        <v>ŠPATNĚ</v>
      </c>
      <c r="EI48" s="140" t="str">
        <f t="shared" si="4"/>
        <v>ŠPATNĚ</v>
      </c>
      <c r="EJ48" s="140" t="str">
        <f t="shared" si="5"/>
        <v>ŠPATNĚ</v>
      </c>
      <c r="EK48" s="140" t="str">
        <f t="shared" si="6"/>
        <v>ok</v>
      </c>
      <c r="EO48" s="140" t="str">
        <f t="shared" si="7"/>
        <v>ŠPATNĚ</v>
      </c>
      <c r="EP48" s="140" t="str">
        <f t="shared" si="8"/>
        <v>ŠPATNĚ</v>
      </c>
    </row>
    <row r="49" spans="1:146" s="140" customFormat="1" ht="12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227" t="s">
        <v>346</v>
      </c>
      <c r="J49" s="151" t="s">
        <v>345</v>
      </c>
      <c r="K49" s="151" t="s">
        <v>347</v>
      </c>
      <c r="L49" s="151" t="s">
        <v>59</v>
      </c>
      <c r="M49" s="151" t="s">
        <v>60</v>
      </c>
      <c r="N49" s="151" t="s">
        <v>341</v>
      </c>
      <c r="O49" s="151" t="s">
        <v>348</v>
      </c>
      <c r="P49" s="151" t="s">
        <v>63</v>
      </c>
      <c r="Q49" s="151" t="s">
        <v>52</v>
      </c>
      <c r="R49" s="151" t="s">
        <v>53</v>
      </c>
      <c r="S49" s="151">
        <v>483394085</v>
      </c>
      <c r="T49" s="151" t="s">
        <v>349</v>
      </c>
      <c r="U49" s="151" t="s">
        <v>350</v>
      </c>
      <c r="V49" s="151" t="s">
        <v>31</v>
      </c>
      <c r="W49" s="151" t="s">
        <v>32</v>
      </c>
      <c r="X49" s="151" t="s">
        <v>33</v>
      </c>
      <c r="Y49" s="256"/>
      <c r="Z49" s="256" t="s">
        <v>34</v>
      </c>
      <c r="AA49" s="258"/>
      <c r="AB49" s="156"/>
      <c r="AC49" s="157"/>
      <c r="AD49" s="157"/>
      <c r="AE49" s="157"/>
      <c r="AF49" s="157"/>
      <c r="AG49" s="293">
        <f t="shared" si="9"/>
        <v>0</v>
      </c>
      <c r="AH49" s="145"/>
      <c r="AI49" s="143"/>
      <c r="AJ49" s="143"/>
      <c r="AK49" s="143"/>
      <c r="AL49" s="143"/>
      <c r="AM49" s="138">
        <f t="shared" si="10"/>
        <v>0</v>
      </c>
      <c r="AN49" s="160"/>
      <c r="AO49" s="146"/>
      <c r="AP49" s="146"/>
      <c r="AQ49" s="146"/>
      <c r="AR49" s="146"/>
      <c r="AS49" s="202">
        <f t="shared" si="11"/>
        <v>0</v>
      </c>
      <c r="AT49" s="172"/>
      <c r="AU49" s="137"/>
      <c r="AV49" s="137"/>
      <c r="AW49" s="137"/>
      <c r="AX49" s="137"/>
      <c r="AY49" s="138">
        <f t="shared" si="12"/>
        <v>0</v>
      </c>
      <c r="AZ49" s="160"/>
      <c r="BA49" s="146"/>
      <c r="BB49" s="146"/>
      <c r="BC49" s="146"/>
      <c r="BD49" s="146"/>
      <c r="BE49" s="138">
        <f t="shared" si="13"/>
        <v>0</v>
      </c>
      <c r="BF49" s="205"/>
      <c r="BG49" s="146"/>
      <c r="BH49" s="146"/>
      <c r="BI49" s="146"/>
      <c r="BJ49" s="143"/>
      <c r="BK49" s="202">
        <f t="shared" si="14"/>
        <v>0</v>
      </c>
      <c r="BL49" s="160"/>
      <c r="BM49" s="146"/>
      <c r="BN49" s="146"/>
      <c r="BO49" s="146"/>
      <c r="BP49" s="146"/>
      <c r="BQ49" s="138">
        <f t="shared" si="15"/>
        <v>0</v>
      </c>
      <c r="BR49" s="160"/>
      <c r="BS49" s="146">
        <v>3250</v>
      </c>
      <c r="BT49" s="146"/>
      <c r="BU49" s="146"/>
      <c r="BV49" s="146"/>
      <c r="BW49" s="138">
        <f t="shared" si="16"/>
        <v>3250</v>
      </c>
      <c r="BX49" s="205"/>
      <c r="BY49" s="146"/>
      <c r="BZ49" s="146"/>
      <c r="CA49" s="146"/>
      <c r="CB49" s="146"/>
      <c r="CC49" s="138">
        <f t="shared" si="17"/>
        <v>0</v>
      </c>
      <c r="CD49" s="158"/>
      <c r="CE49" s="137"/>
      <c r="CF49" s="137"/>
      <c r="CG49" s="137"/>
      <c r="CH49" s="137"/>
      <c r="CI49" s="138">
        <f t="shared" si="18"/>
        <v>0</v>
      </c>
      <c r="CJ49" s="172">
        <f t="shared" si="19"/>
        <v>0</v>
      </c>
      <c r="CK49" s="137">
        <f t="shared" si="20"/>
        <v>3250</v>
      </c>
      <c r="CL49" s="137">
        <f t="shared" si="21"/>
        <v>0</v>
      </c>
      <c r="CM49" s="137">
        <f t="shared" si="22"/>
        <v>0</v>
      </c>
      <c r="CN49" s="137">
        <f t="shared" si="23"/>
        <v>0</v>
      </c>
      <c r="CO49" s="173">
        <f t="shared" si="24"/>
        <v>3250</v>
      </c>
      <c r="CP49" s="172">
        <f t="shared" si="25"/>
        <v>0</v>
      </c>
      <c r="CQ49" s="137">
        <f t="shared" si="26"/>
        <v>0</v>
      </c>
      <c r="CR49" s="137">
        <f t="shared" si="27"/>
        <v>0</v>
      </c>
      <c r="CS49" s="137">
        <f t="shared" si="28"/>
        <v>0</v>
      </c>
      <c r="CT49" s="137">
        <f t="shared" si="29"/>
        <v>0</v>
      </c>
      <c r="CU49" s="173">
        <f t="shared" si="30"/>
        <v>0</v>
      </c>
      <c r="CV49" s="172">
        <f t="shared" si="31"/>
        <v>0</v>
      </c>
      <c r="CW49" s="137">
        <f t="shared" si="32"/>
        <v>3250</v>
      </c>
      <c r="CX49" s="137">
        <f t="shared" si="33"/>
        <v>0</v>
      </c>
      <c r="CY49" s="137">
        <f t="shared" si="34"/>
        <v>0</v>
      </c>
      <c r="CZ49" s="137">
        <f t="shared" si="35"/>
        <v>0</v>
      </c>
      <c r="DA49" s="173">
        <f t="shared" si="36"/>
        <v>3250</v>
      </c>
      <c r="DC49" s="220"/>
      <c r="DF49" s="141"/>
      <c r="DG49" s="142"/>
      <c r="DH49" s="146"/>
      <c r="DI49" s="142"/>
      <c r="DJ49" s="144"/>
      <c r="DK49" s="145"/>
      <c r="DL49" s="142"/>
      <c r="DM49" s="144"/>
      <c r="DO49" s="140" t="str">
        <f t="shared" si="0"/>
        <v>Jan Kulhánek</v>
      </c>
      <c r="DQ49" s="140">
        <v>600023354</v>
      </c>
      <c r="DR49" s="140">
        <v>60254238</v>
      </c>
      <c r="DS49" s="140" t="s">
        <v>345</v>
      </c>
      <c r="DY49" s="140" t="s">
        <v>4766</v>
      </c>
      <c r="EF49" s="140" t="str">
        <f t="shared" si="1"/>
        <v>ok</v>
      </c>
      <c r="EG49" s="140" t="str">
        <f t="shared" si="2"/>
        <v>ŠPATNĚ</v>
      </c>
      <c r="EH49" s="140" t="str">
        <f t="shared" si="3"/>
        <v>ŠPATNĚ</v>
      </c>
      <c r="EI49" s="140" t="str">
        <f t="shared" si="4"/>
        <v>ŠPATNĚ</v>
      </c>
      <c r="EJ49" s="140" t="str">
        <f t="shared" si="5"/>
        <v>ŠPATNĚ</v>
      </c>
      <c r="EK49" s="140" t="str">
        <f t="shared" si="6"/>
        <v>ok</v>
      </c>
      <c r="EO49" s="140" t="str">
        <f t="shared" si="7"/>
        <v>ŠPATNĚ</v>
      </c>
      <c r="EP49" s="140" t="str">
        <f t="shared" si="8"/>
        <v>ŠPATNĚ</v>
      </c>
    </row>
    <row r="50" spans="1:146" s="140" customFormat="1" ht="12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227" t="s">
        <v>352</v>
      </c>
      <c r="J50" s="151" t="s">
        <v>351</v>
      </c>
      <c r="K50" s="151" t="s">
        <v>353</v>
      </c>
      <c r="L50" s="151" t="s">
        <v>114</v>
      </c>
      <c r="M50" s="151" t="s">
        <v>115</v>
      </c>
      <c r="N50" s="151" t="s">
        <v>24</v>
      </c>
      <c r="O50" s="151" t="s">
        <v>354</v>
      </c>
      <c r="P50" s="151" t="s">
        <v>355</v>
      </c>
      <c r="Q50" s="151" t="s">
        <v>27</v>
      </c>
      <c r="R50" s="151" t="s">
        <v>28</v>
      </c>
      <c r="S50" s="151">
        <v>481541627</v>
      </c>
      <c r="T50" s="151" t="s">
        <v>356</v>
      </c>
      <c r="U50" s="151" t="s">
        <v>357</v>
      </c>
      <c r="V50" s="151" t="s">
        <v>31</v>
      </c>
      <c r="W50" s="151" t="s">
        <v>32</v>
      </c>
      <c r="X50" s="151" t="s">
        <v>33</v>
      </c>
      <c r="Y50" s="256"/>
      <c r="Z50" s="256" t="s">
        <v>34</v>
      </c>
      <c r="AA50" s="258"/>
      <c r="AB50" s="156"/>
      <c r="AC50" s="157"/>
      <c r="AD50" s="157"/>
      <c r="AE50" s="157"/>
      <c r="AF50" s="157"/>
      <c r="AG50" s="293">
        <f t="shared" si="9"/>
        <v>0</v>
      </c>
      <c r="AH50" s="145"/>
      <c r="AI50" s="143"/>
      <c r="AJ50" s="143"/>
      <c r="AK50" s="143"/>
      <c r="AL50" s="143"/>
      <c r="AM50" s="138">
        <f t="shared" si="10"/>
        <v>0</v>
      </c>
      <c r="AN50" s="160"/>
      <c r="AO50" s="146"/>
      <c r="AP50" s="146"/>
      <c r="AQ50" s="146"/>
      <c r="AR50" s="146"/>
      <c r="AS50" s="202">
        <f t="shared" si="11"/>
        <v>0</v>
      </c>
      <c r="AT50" s="172"/>
      <c r="AU50" s="137"/>
      <c r="AV50" s="137"/>
      <c r="AW50" s="137"/>
      <c r="AX50" s="137"/>
      <c r="AY50" s="138">
        <f t="shared" si="12"/>
        <v>0</v>
      </c>
      <c r="AZ50" s="160"/>
      <c r="BA50" s="146"/>
      <c r="BB50" s="146"/>
      <c r="BC50" s="146"/>
      <c r="BD50" s="146"/>
      <c r="BE50" s="138">
        <f t="shared" si="13"/>
        <v>0</v>
      </c>
      <c r="BF50" s="205"/>
      <c r="BG50" s="146"/>
      <c r="BH50" s="146"/>
      <c r="BI50" s="146"/>
      <c r="BJ50" s="143"/>
      <c r="BK50" s="202">
        <f t="shared" si="14"/>
        <v>0</v>
      </c>
      <c r="BL50" s="160"/>
      <c r="BM50" s="146"/>
      <c r="BN50" s="146"/>
      <c r="BO50" s="146"/>
      <c r="BP50" s="146"/>
      <c r="BQ50" s="138">
        <f t="shared" si="15"/>
        <v>0</v>
      </c>
      <c r="BR50" s="160"/>
      <c r="BS50" s="146">
        <v>11375</v>
      </c>
      <c r="BT50" s="146"/>
      <c r="BU50" s="146"/>
      <c r="BV50" s="146"/>
      <c r="BW50" s="138">
        <f t="shared" si="16"/>
        <v>11375</v>
      </c>
      <c r="BX50" s="205"/>
      <c r="BY50" s="146"/>
      <c r="BZ50" s="146"/>
      <c r="CA50" s="146"/>
      <c r="CB50" s="146"/>
      <c r="CC50" s="138">
        <f t="shared" si="17"/>
        <v>0</v>
      </c>
      <c r="CD50" s="158"/>
      <c r="CE50" s="137"/>
      <c r="CF50" s="137"/>
      <c r="CG50" s="137"/>
      <c r="CH50" s="137"/>
      <c r="CI50" s="138">
        <f t="shared" si="18"/>
        <v>0</v>
      </c>
      <c r="CJ50" s="172">
        <f t="shared" si="19"/>
        <v>0</v>
      </c>
      <c r="CK50" s="137">
        <f t="shared" si="20"/>
        <v>11375</v>
      </c>
      <c r="CL50" s="137">
        <f t="shared" si="21"/>
        <v>0</v>
      </c>
      <c r="CM50" s="137">
        <f t="shared" si="22"/>
        <v>0</v>
      </c>
      <c r="CN50" s="137">
        <f t="shared" si="23"/>
        <v>0</v>
      </c>
      <c r="CO50" s="173">
        <f t="shared" si="24"/>
        <v>11375</v>
      </c>
      <c r="CP50" s="172">
        <f t="shared" si="25"/>
        <v>0</v>
      </c>
      <c r="CQ50" s="137">
        <f t="shared" si="26"/>
        <v>0</v>
      </c>
      <c r="CR50" s="137">
        <f t="shared" si="27"/>
        <v>0</v>
      </c>
      <c r="CS50" s="137">
        <f t="shared" si="28"/>
        <v>0</v>
      </c>
      <c r="CT50" s="137">
        <f t="shared" si="29"/>
        <v>0</v>
      </c>
      <c r="CU50" s="173">
        <f t="shared" si="30"/>
        <v>0</v>
      </c>
      <c r="CV50" s="172">
        <f t="shared" si="31"/>
        <v>0</v>
      </c>
      <c r="CW50" s="137">
        <f t="shared" si="32"/>
        <v>11375</v>
      </c>
      <c r="CX50" s="137">
        <f t="shared" si="33"/>
        <v>0</v>
      </c>
      <c r="CY50" s="137">
        <f t="shared" si="34"/>
        <v>0</v>
      </c>
      <c r="CZ50" s="137">
        <f t="shared" si="35"/>
        <v>0</v>
      </c>
      <c r="DA50" s="173">
        <f t="shared" si="36"/>
        <v>11375</v>
      </c>
      <c r="DC50" s="220"/>
      <c r="DF50" s="141"/>
      <c r="DG50" s="142"/>
      <c r="DH50" s="146"/>
      <c r="DI50" s="142"/>
      <c r="DJ50" s="144"/>
      <c r="DK50" s="145"/>
      <c r="DL50" s="142"/>
      <c r="DM50" s="144"/>
      <c r="DO50" s="140" t="str">
        <f t="shared" si="0"/>
        <v>Maruše Žofková</v>
      </c>
      <c r="DQ50" s="140">
        <v>600099504</v>
      </c>
      <c r="DR50" s="140">
        <v>70839921</v>
      </c>
      <c r="DS50" s="140" t="s">
        <v>351</v>
      </c>
      <c r="DY50" s="140" t="s">
        <v>4767</v>
      </c>
      <c r="EF50" s="140" t="str">
        <f t="shared" si="1"/>
        <v>ok</v>
      </c>
      <c r="EG50" s="140" t="str">
        <f t="shared" si="2"/>
        <v>ŠPATNĚ</v>
      </c>
      <c r="EH50" s="140" t="str">
        <f t="shared" si="3"/>
        <v>ŠPATNĚ</v>
      </c>
      <c r="EI50" s="140" t="str">
        <f t="shared" si="4"/>
        <v>ŠPATNĚ</v>
      </c>
      <c r="EJ50" s="140" t="str">
        <f t="shared" si="5"/>
        <v>ŠPATNĚ</v>
      </c>
      <c r="EK50" s="140" t="str">
        <f t="shared" si="6"/>
        <v>ok</v>
      </c>
      <c r="EO50" s="140" t="str">
        <f t="shared" si="7"/>
        <v>ŠPATNĚ</v>
      </c>
      <c r="EP50" s="140" t="str">
        <f t="shared" si="8"/>
        <v>ŠPATNĚ</v>
      </c>
    </row>
    <row r="51" spans="1:146" s="140" customFormat="1" ht="12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227" t="s">
        <v>359</v>
      </c>
      <c r="J51" s="151" t="s">
        <v>358</v>
      </c>
      <c r="K51" s="151" t="s">
        <v>360</v>
      </c>
      <c r="L51" s="151" t="s">
        <v>87</v>
      </c>
      <c r="M51" s="151" t="s">
        <v>88</v>
      </c>
      <c r="N51" s="151" t="s">
        <v>24</v>
      </c>
      <c r="O51" s="151" t="s">
        <v>361</v>
      </c>
      <c r="P51" s="151" t="s">
        <v>362</v>
      </c>
      <c r="Q51" s="151" t="s">
        <v>27</v>
      </c>
      <c r="R51" s="151" t="s">
        <v>28</v>
      </c>
      <c r="S51" s="151" t="s">
        <v>2802</v>
      </c>
      <c r="T51" s="196" t="s">
        <v>2801</v>
      </c>
      <c r="U51" s="151" t="s">
        <v>363</v>
      </c>
      <c r="V51" s="151" t="s">
        <v>31</v>
      </c>
      <c r="W51" s="151" t="s">
        <v>32</v>
      </c>
      <c r="X51" s="151" t="s">
        <v>33</v>
      </c>
      <c r="Y51" s="256"/>
      <c r="Z51" s="256" t="s">
        <v>34</v>
      </c>
      <c r="AA51" s="258"/>
      <c r="AB51" s="156"/>
      <c r="AC51" s="157"/>
      <c r="AD51" s="157"/>
      <c r="AE51" s="157"/>
      <c r="AF51" s="157"/>
      <c r="AG51" s="293">
        <f t="shared" si="9"/>
        <v>0</v>
      </c>
      <c r="AH51" s="145"/>
      <c r="AI51" s="143"/>
      <c r="AJ51" s="143"/>
      <c r="AK51" s="143"/>
      <c r="AL51" s="143"/>
      <c r="AM51" s="138">
        <f t="shared" si="10"/>
        <v>0</v>
      </c>
      <c r="AN51" s="160"/>
      <c r="AO51" s="146"/>
      <c r="AP51" s="146"/>
      <c r="AQ51" s="146"/>
      <c r="AR51" s="146"/>
      <c r="AS51" s="202">
        <f t="shared" si="11"/>
        <v>0</v>
      </c>
      <c r="AT51" s="172"/>
      <c r="AU51" s="137"/>
      <c r="AV51" s="137"/>
      <c r="AW51" s="137"/>
      <c r="AX51" s="137"/>
      <c r="AY51" s="138">
        <f t="shared" si="12"/>
        <v>0</v>
      </c>
      <c r="AZ51" s="160"/>
      <c r="BA51" s="146"/>
      <c r="BB51" s="146"/>
      <c r="BC51" s="146"/>
      <c r="BD51" s="146"/>
      <c r="BE51" s="138">
        <f t="shared" si="13"/>
        <v>0</v>
      </c>
      <c r="BF51" s="205"/>
      <c r="BG51" s="146"/>
      <c r="BH51" s="146"/>
      <c r="BI51" s="146"/>
      <c r="BJ51" s="143"/>
      <c r="BK51" s="202">
        <f t="shared" si="14"/>
        <v>0</v>
      </c>
      <c r="BL51" s="160"/>
      <c r="BM51" s="146"/>
      <c r="BN51" s="146"/>
      <c r="BO51" s="146"/>
      <c r="BP51" s="146"/>
      <c r="BQ51" s="138">
        <f t="shared" si="15"/>
        <v>0</v>
      </c>
      <c r="BR51" s="160"/>
      <c r="BS51" s="146">
        <v>17550</v>
      </c>
      <c r="BT51" s="146"/>
      <c r="BU51" s="146"/>
      <c r="BV51" s="146"/>
      <c r="BW51" s="138">
        <f t="shared" si="16"/>
        <v>17550</v>
      </c>
      <c r="BX51" s="205"/>
      <c r="BY51" s="146"/>
      <c r="BZ51" s="146"/>
      <c r="CA51" s="146"/>
      <c r="CB51" s="146"/>
      <c r="CC51" s="138">
        <f t="shared" si="17"/>
        <v>0</v>
      </c>
      <c r="CD51" s="158"/>
      <c r="CE51" s="137"/>
      <c r="CF51" s="137"/>
      <c r="CG51" s="137"/>
      <c r="CH51" s="137"/>
      <c r="CI51" s="138">
        <f t="shared" si="18"/>
        <v>0</v>
      </c>
      <c r="CJ51" s="172">
        <f t="shared" si="19"/>
        <v>0</v>
      </c>
      <c r="CK51" s="137">
        <f t="shared" si="20"/>
        <v>17550</v>
      </c>
      <c r="CL51" s="137">
        <f t="shared" si="21"/>
        <v>0</v>
      </c>
      <c r="CM51" s="137">
        <f t="shared" si="22"/>
        <v>0</v>
      </c>
      <c r="CN51" s="137">
        <f t="shared" si="23"/>
        <v>0</v>
      </c>
      <c r="CO51" s="173">
        <f t="shared" si="24"/>
        <v>17550</v>
      </c>
      <c r="CP51" s="172">
        <f t="shared" si="25"/>
        <v>0</v>
      </c>
      <c r="CQ51" s="137">
        <f t="shared" si="26"/>
        <v>0</v>
      </c>
      <c r="CR51" s="137">
        <f t="shared" si="27"/>
        <v>0</v>
      </c>
      <c r="CS51" s="137">
        <f t="shared" si="28"/>
        <v>0</v>
      </c>
      <c r="CT51" s="137">
        <f t="shared" si="29"/>
        <v>0</v>
      </c>
      <c r="CU51" s="173">
        <f t="shared" si="30"/>
        <v>0</v>
      </c>
      <c r="CV51" s="172">
        <f t="shared" si="31"/>
        <v>0</v>
      </c>
      <c r="CW51" s="137">
        <f t="shared" si="32"/>
        <v>17550</v>
      </c>
      <c r="CX51" s="137">
        <f t="shared" si="33"/>
        <v>0</v>
      </c>
      <c r="CY51" s="137">
        <f t="shared" si="34"/>
        <v>0</v>
      </c>
      <c r="CZ51" s="137">
        <f t="shared" si="35"/>
        <v>0</v>
      </c>
      <c r="DA51" s="173">
        <f t="shared" si="36"/>
        <v>17550</v>
      </c>
      <c r="DC51" s="220"/>
      <c r="DF51" s="141"/>
      <c r="DG51" s="142"/>
      <c r="DH51" s="146"/>
      <c r="DI51" s="142"/>
      <c r="DJ51" s="144"/>
      <c r="DK51" s="145"/>
      <c r="DL51" s="142"/>
      <c r="DM51" s="144"/>
      <c r="DO51" s="140" t="str">
        <f t="shared" si="0"/>
        <v>Iva Vaňátková</v>
      </c>
      <c r="DQ51" s="140">
        <v>600024342</v>
      </c>
      <c r="DR51" s="140">
        <v>70839999</v>
      </c>
      <c r="DS51" s="140" t="s">
        <v>358</v>
      </c>
      <c r="DY51" s="140" t="s">
        <v>4768</v>
      </c>
      <c r="EF51" s="140" t="str">
        <f t="shared" si="1"/>
        <v>ok</v>
      </c>
      <c r="EG51" s="140" t="str">
        <f t="shared" si="2"/>
        <v>ŠPATNĚ</v>
      </c>
      <c r="EH51" s="140" t="str">
        <f t="shared" si="3"/>
        <v>ŠPATNĚ</v>
      </c>
      <c r="EI51" s="140" t="str">
        <f t="shared" si="4"/>
        <v>ŠPATNĚ</v>
      </c>
      <c r="EJ51" s="140" t="str">
        <f t="shared" si="5"/>
        <v>ŠPATNĚ</v>
      </c>
      <c r="EK51" s="140" t="str">
        <f t="shared" si="6"/>
        <v>ok</v>
      </c>
      <c r="EO51" s="140" t="str">
        <f t="shared" si="7"/>
        <v>ŠPATNĚ</v>
      </c>
      <c r="EP51" s="140" t="str">
        <f t="shared" si="8"/>
        <v>ŠPATNĚ</v>
      </c>
    </row>
    <row r="52" spans="1:146" s="140" customFormat="1" ht="12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227" t="s">
        <v>365</v>
      </c>
      <c r="J52" s="151" t="s">
        <v>364</v>
      </c>
      <c r="K52" s="151" t="s">
        <v>366</v>
      </c>
      <c r="L52" s="151" t="s">
        <v>22</v>
      </c>
      <c r="M52" s="151" t="s">
        <v>23</v>
      </c>
      <c r="N52" s="151" t="s">
        <v>24</v>
      </c>
      <c r="O52" s="151" t="s">
        <v>367</v>
      </c>
      <c r="P52" s="151" t="s">
        <v>368</v>
      </c>
      <c r="Q52" s="151" t="s">
        <v>27</v>
      </c>
      <c r="R52" s="151" t="s">
        <v>28</v>
      </c>
      <c r="S52" s="151">
        <v>487825109</v>
      </c>
      <c r="T52" s="260" t="s">
        <v>2737</v>
      </c>
      <c r="U52" s="151">
        <v>2106397754</v>
      </c>
      <c r="V52" s="151" t="s">
        <v>254</v>
      </c>
      <c r="W52" s="151" t="s">
        <v>255</v>
      </c>
      <c r="X52" s="151" t="s">
        <v>33</v>
      </c>
      <c r="Y52" s="256"/>
      <c r="Z52" s="256" t="s">
        <v>34</v>
      </c>
      <c r="AA52" s="258"/>
      <c r="AB52" s="156"/>
      <c r="AC52" s="157"/>
      <c r="AD52" s="157"/>
      <c r="AE52" s="157"/>
      <c r="AF52" s="157"/>
      <c r="AG52" s="293">
        <f t="shared" si="9"/>
        <v>0</v>
      </c>
      <c r="AH52" s="145"/>
      <c r="AI52" s="143"/>
      <c r="AJ52" s="143"/>
      <c r="AK52" s="143"/>
      <c r="AL52" s="143"/>
      <c r="AM52" s="138">
        <f t="shared" si="10"/>
        <v>0</v>
      </c>
      <c r="AN52" s="160"/>
      <c r="AO52" s="146"/>
      <c r="AP52" s="146"/>
      <c r="AQ52" s="146"/>
      <c r="AR52" s="146"/>
      <c r="AS52" s="202">
        <f t="shared" si="11"/>
        <v>0</v>
      </c>
      <c r="AT52" s="172"/>
      <c r="AU52" s="137"/>
      <c r="AV52" s="137"/>
      <c r="AW52" s="137"/>
      <c r="AX52" s="137"/>
      <c r="AY52" s="138">
        <f t="shared" si="12"/>
        <v>0</v>
      </c>
      <c r="AZ52" s="160"/>
      <c r="BA52" s="146"/>
      <c r="BB52" s="146"/>
      <c r="BC52" s="146"/>
      <c r="BD52" s="146"/>
      <c r="BE52" s="138">
        <f t="shared" si="13"/>
        <v>0</v>
      </c>
      <c r="BF52" s="205"/>
      <c r="BG52" s="146"/>
      <c r="BH52" s="146"/>
      <c r="BI52" s="146"/>
      <c r="BJ52" s="143"/>
      <c r="BK52" s="202">
        <f t="shared" si="14"/>
        <v>0</v>
      </c>
      <c r="BL52" s="160"/>
      <c r="BM52" s="146"/>
      <c r="BN52" s="146"/>
      <c r="BO52" s="146"/>
      <c r="BP52" s="146"/>
      <c r="BQ52" s="138">
        <f t="shared" si="15"/>
        <v>0</v>
      </c>
      <c r="BR52" s="160"/>
      <c r="BS52" s="146"/>
      <c r="BT52" s="146"/>
      <c r="BU52" s="146"/>
      <c r="BV52" s="146"/>
      <c r="BW52" s="138">
        <f t="shared" si="16"/>
        <v>0</v>
      </c>
      <c r="BX52" s="205"/>
      <c r="BY52" s="146"/>
      <c r="BZ52" s="146"/>
      <c r="CA52" s="146"/>
      <c r="CB52" s="146"/>
      <c r="CC52" s="138">
        <f t="shared" si="17"/>
        <v>0</v>
      </c>
      <c r="CD52" s="158"/>
      <c r="CE52" s="137"/>
      <c r="CF52" s="137"/>
      <c r="CG52" s="137"/>
      <c r="CH52" s="137"/>
      <c r="CI52" s="138">
        <f t="shared" si="18"/>
        <v>0</v>
      </c>
      <c r="CJ52" s="172">
        <f t="shared" si="19"/>
        <v>0</v>
      </c>
      <c r="CK52" s="137">
        <f t="shared" si="20"/>
        <v>0</v>
      </c>
      <c r="CL52" s="137">
        <f t="shared" si="21"/>
        <v>0</v>
      </c>
      <c r="CM52" s="137">
        <f t="shared" si="22"/>
        <v>0</v>
      </c>
      <c r="CN52" s="137">
        <f t="shared" si="23"/>
        <v>0</v>
      </c>
      <c r="CO52" s="173">
        <f t="shared" si="24"/>
        <v>0</v>
      </c>
      <c r="CP52" s="172">
        <f t="shared" si="25"/>
        <v>0</v>
      </c>
      <c r="CQ52" s="137">
        <f t="shared" si="26"/>
        <v>0</v>
      </c>
      <c r="CR52" s="137">
        <f t="shared" si="27"/>
        <v>0</v>
      </c>
      <c r="CS52" s="137">
        <f t="shared" si="28"/>
        <v>0</v>
      </c>
      <c r="CT52" s="137">
        <f t="shared" si="29"/>
        <v>0</v>
      </c>
      <c r="CU52" s="173">
        <f t="shared" si="30"/>
        <v>0</v>
      </c>
      <c r="CV52" s="172">
        <f t="shared" si="31"/>
        <v>0</v>
      </c>
      <c r="CW52" s="137">
        <f t="shared" si="32"/>
        <v>0</v>
      </c>
      <c r="CX52" s="137">
        <f t="shared" si="33"/>
        <v>0</v>
      </c>
      <c r="CY52" s="137">
        <f t="shared" si="34"/>
        <v>0</v>
      </c>
      <c r="CZ52" s="137">
        <f t="shared" si="35"/>
        <v>0</v>
      </c>
      <c r="DA52" s="173">
        <f t="shared" si="36"/>
        <v>0</v>
      </c>
      <c r="DC52" s="220"/>
      <c r="DF52" s="141"/>
      <c r="DG52" s="142"/>
      <c r="DH52" s="146"/>
      <c r="DI52" s="142"/>
      <c r="DJ52" s="144"/>
      <c r="DK52" s="145"/>
      <c r="DL52" s="142"/>
      <c r="DM52" s="144"/>
      <c r="DO52" s="140" t="str">
        <f t="shared" si="0"/>
        <v>Ilona Hellerová</v>
      </c>
      <c r="DQ52" s="140">
        <v>600028828</v>
      </c>
      <c r="DR52" s="140">
        <v>49864360</v>
      </c>
      <c r="DS52" s="140" t="s">
        <v>364</v>
      </c>
      <c r="DY52" s="140" t="s">
        <v>4769</v>
      </c>
      <c r="EF52" s="140" t="str">
        <f t="shared" si="1"/>
        <v>ok</v>
      </c>
      <c r="EG52" s="140" t="str">
        <f t="shared" si="2"/>
        <v>ŠPATNĚ</v>
      </c>
      <c r="EH52" s="140" t="str">
        <f t="shared" si="3"/>
        <v>ŠPATNĚ</v>
      </c>
      <c r="EI52" s="140" t="str">
        <f t="shared" si="4"/>
        <v>ŠPATNĚ</v>
      </c>
      <c r="EJ52" s="140" t="str">
        <f t="shared" si="5"/>
        <v>ŠPATNĚ</v>
      </c>
      <c r="EK52" s="140" t="str">
        <f t="shared" si="6"/>
        <v>ok</v>
      </c>
      <c r="EO52" s="140" t="str">
        <f t="shared" si="7"/>
        <v>ŠPATNĚ</v>
      </c>
      <c r="EP52" s="140" t="str">
        <f t="shared" si="8"/>
        <v>ŠPATNĚ</v>
      </c>
    </row>
    <row r="53" spans="1:146" s="140" customFormat="1" ht="12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227" t="s">
        <v>370</v>
      </c>
      <c r="J53" s="151" t="s">
        <v>369</v>
      </c>
      <c r="K53" s="151" t="s">
        <v>371</v>
      </c>
      <c r="L53" s="151" t="s">
        <v>372</v>
      </c>
      <c r="M53" s="151" t="s">
        <v>373</v>
      </c>
      <c r="N53" s="151" t="s">
        <v>24</v>
      </c>
      <c r="O53" s="151" t="s">
        <v>374</v>
      </c>
      <c r="P53" s="151" t="s">
        <v>375</v>
      </c>
      <c r="Q53" s="151" t="s">
        <v>52</v>
      </c>
      <c r="R53" s="151" t="s">
        <v>53</v>
      </c>
      <c r="S53" s="151">
        <v>487762451</v>
      </c>
      <c r="T53" s="151" t="s">
        <v>376</v>
      </c>
      <c r="U53" s="151">
        <v>533421</v>
      </c>
      <c r="V53" s="151" t="s">
        <v>31</v>
      </c>
      <c r="W53" s="151" t="s">
        <v>32</v>
      </c>
      <c r="X53" s="151" t="s">
        <v>33</v>
      </c>
      <c r="Y53" s="256"/>
      <c r="Z53" s="256" t="s">
        <v>34</v>
      </c>
      <c r="AA53" s="258"/>
      <c r="AB53" s="156"/>
      <c r="AC53" s="157"/>
      <c r="AD53" s="157"/>
      <c r="AE53" s="157"/>
      <c r="AF53" s="157"/>
      <c r="AG53" s="293">
        <f t="shared" si="9"/>
        <v>0</v>
      </c>
      <c r="AH53" s="145"/>
      <c r="AI53" s="143"/>
      <c r="AJ53" s="143"/>
      <c r="AK53" s="143"/>
      <c r="AL53" s="143"/>
      <c r="AM53" s="138">
        <f t="shared" si="10"/>
        <v>0</v>
      </c>
      <c r="AN53" s="160"/>
      <c r="AO53" s="146"/>
      <c r="AP53" s="146"/>
      <c r="AQ53" s="146"/>
      <c r="AR53" s="146"/>
      <c r="AS53" s="202">
        <f t="shared" si="11"/>
        <v>0</v>
      </c>
      <c r="AT53" s="172"/>
      <c r="AU53" s="137"/>
      <c r="AV53" s="137"/>
      <c r="AW53" s="137"/>
      <c r="AX53" s="137"/>
      <c r="AY53" s="138">
        <f t="shared" si="12"/>
        <v>0</v>
      </c>
      <c r="AZ53" s="160"/>
      <c r="BA53" s="146"/>
      <c r="BB53" s="146"/>
      <c r="BC53" s="146"/>
      <c r="BD53" s="146"/>
      <c r="BE53" s="138">
        <f t="shared" si="13"/>
        <v>0</v>
      </c>
      <c r="BF53" s="205"/>
      <c r="BG53" s="146"/>
      <c r="BH53" s="146"/>
      <c r="BI53" s="146"/>
      <c r="BJ53" s="143"/>
      <c r="BK53" s="202">
        <f t="shared" si="14"/>
        <v>0</v>
      </c>
      <c r="BL53" s="160"/>
      <c r="BM53" s="146"/>
      <c r="BN53" s="146"/>
      <c r="BO53" s="146"/>
      <c r="BP53" s="146"/>
      <c r="BQ53" s="138">
        <f t="shared" si="15"/>
        <v>0</v>
      </c>
      <c r="BR53" s="160"/>
      <c r="BS53" s="146"/>
      <c r="BT53" s="146"/>
      <c r="BU53" s="146"/>
      <c r="BV53" s="146"/>
      <c r="BW53" s="138">
        <f t="shared" si="16"/>
        <v>0</v>
      </c>
      <c r="BX53" s="205"/>
      <c r="BY53" s="146"/>
      <c r="BZ53" s="146"/>
      <c r="CA53" s="146"/>
      <c r="CB53" s="146"/>
      <c r="CC53" s="138">
        <f t="shared" si="17"/>
        <v>0</v>
      </c>
      <c r="CD53" s="158"/>
      <c r="CE53" s="137"/>
      <c r="CF53" s="137"/>
      <c r="CG53" s="137"/>
      <c r="CH53" s="137"/>
      <c r="CI53" s="138">
        <f t="shared" si="18"/>
        <v>0</v>
      </c>
      <c r="CJ53" s="172">
        <f t="shared" si="19"/>
        <v>0</v>
      </c>
      <c r="CK53" s="137">
        <f t="shared" si="20"/>
        <v>0</v>
      </c>
      <c r="CL53" s="137">
        <f t="shared" si="21"/>
        <v>0</v>
      </c>
      <c r="CM53" s="137">
        <f t="shared" si="22"/>
        <v>0</v>
      </c>
      <c r="CN53" s="137">
        <f t="shared" si="23"/>
        <v>0</v>
      </c>
      <c r="CO53" s="173">
        <f t="shared" si="24"/>
        <v>0</v>
      </c>
      <c r="CP53" s="172">
        <f t="shared" si="25"/>
        <v>0</v>
      </c>
      <c r="CQ53" s="137">
        <f t="shared" si="26"/>
        <v>0</v>
      </c>
      <c r="CR53" s="137">
        <f t="shared" si="27"/>
        <v>0</v>
      </c>
      <c r="CS53" s="137">
        <f t="shared" si="28"/>
        <v>0</v>
      </c>
      <c r="CT53" s="137">
        <f t="shared" si="29"/>
        <v>0</v>
      </c>
      <c r="CU53" s="173">
        <f t="shared" si="30"/>
        <v>0</v>
      </c>
      <c r="CV53" s="172">
        <f t="shared" si="31"/>
        <v>0</v>
      </c>
      <c r="CW53" s="137">
        <f t="shared" si="32"/>
        <v>0</v>
      </c>
      <c r="CX53" s="137">
        <f t="shared" si="33"/>
        <v>0</v>
      </c>
      <c r="CY53" s="137">
        <f t="shared" si="34"/>
        <v>0</v>
      </c>
      <c r="CZ53" s="137">
        <f t="shared" si="35"/>
        <v>0</v>
      </c>
      <c r="DA53" s="173">
        <f t="shared" si="36"/>
        <v>0</v>
      </c>
      <c r="DC53" s="220"/>
      <c r="DF53" s="141"/>
      <c r="DG53" s="142"/>
      <c r="DH53" s="146"/>
      <c r="DI53" s="142"/>
      <c r="DJ53" s="144"/>
      <c r="DK53" s="145"/>
      <c r="DL53" s="142"/>
      <c r="DM53" s="144"/>
      <c r="DO53" s="140" t="str">
        <f t="shared" si="0"/>
        <v>Vlastimil Faltýnek</v>
      </c>
      <c r="DQ53" s="140">
        <v>600028836</v>
      </c>
      <c r="DR53" s="140">
        <v>49864351</v>
      </c>
      <c r="DS53" s="140" t="s">
        <v>369</v>
      </c>
      <c r="DY53" s="140" t="s">
        <v>4770</v>
      </c>
      <c r="EF53" s="140" t="str">
        <f t="shared" si="1"/>
        <v>ok</v>
      </c>
      <c r="EG53" s="140" t="str">
        <f t="shared" si="2"/>
        <v>ŠPATNĚ</v>
      </c>
      <c r="EH53" s="140" t="str">
        <f t="shared" si="3"/>
        <v>ŠPATNĚ</v>
      </c>
      <c r="EI53" s="140" t="str">
        <f t="shared" si="4"/>
        <v>ŠPATNĚ</v>
      </c>
      <c r="EJ53" s="140" t="str">
        <f t="shared" si="5"/>
        <v>ŠPATNĚ</v>
      </c>
      <c r="EK53" s="140" t="str">
        <f t="shared" si="6"/>
        <v>ok</v>
      </c>
      <c r="EO53" s="140" t="str">
        <f t="shared" si="7"/>
        <v>ŠPATNĚ</v>
      </c>
      <c r="EP53" s="140" t="str">
        <f t="shared" si="8"/>
        <v>ŠPATNĚ</v>
      </c>
    </row>
    <row r="54" spans="1:146" s="140" customFormat="1" ht="12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227" t="s">
        <v>378</v>
      </c>
      <c r="J54" s="151" t="s">
        <v>377</v>
      </c>
      <c r="K54" s="151" t="s">
        <v>379</v>
      </c>
      <c r="L54" s="151" t="s">
        <v>380</v>
      </c>
      <c r="M54" s="151" t="s">
        <v>381</v>
      </c>
      <c r="N54" s="151" t="s">
        <v>24</v>
      </c>
      <c r="O54" s="151" t="s">
        <v>382</v>
      </c>
      <c r="P54" s="151" t="s">
        <v>383</v>
      </c>
      <c r="Q54" s="151" t="s">
        <v>27</v>
      </c>
      <c r="R54" s="151" t="s">
        <v>28</v>
      </c>
      <c r="S54" s="151">
        <v>487754138</v>
      </c>
      <c r="T54" s="151" t="s">
        <v>384</v>
      </c>
      <c r="U54" s="151">
        <v>150840152</v>
      </c>
      <c r="V54" s="151" t="s">
        <v>43</v>
      </c>
      <c r="W54" s="151" t="s">
        <v>44</v>
      </c>
      <c r="X54" s="151" t="s">
        <v>33</v>
      </c>
      <c r="Y54" s="256"/>
      <c r="Z54" s="256" t="s">
        <v>34</v>
      </c>
      <c r="AA54" s="258"/>
      <c r="AB54" s="156"/>
      <c r="AC54" s="157"/>
      <c r="AD54" s="157"/>
      <c r="AE54" s="157"/>
      <c r="AF54" s="157"/>
      <c r="AG54" s="293">
        <f t="shared" si="9"/>
        <v>0</v>
      </c>
      <c r="AH54" s="145"/>
      <c r="AI54" s="143"/>
      <c r="AJ54" s="143"/>
      <c r="AK54" s="143"/>
      <c r="AL54" s="143"/>
      <c r="AM54" s="138">
        <f t="shared" si="10"/>
        <v>0</v>
      </c>
      <c r="AN54" s="160"/>
      <c r="AO54" s="146"/>
      <c r="AP54" s="146"/>
      <c r="AQ54" s="146"/>
      <c r="AR54" s="146"/>
      <c r="AS54" s="202">
        <f t="shared" si="11"/>
        <v>0</v>
      </c>
      <c r="AT54" s="172"/>
      <c r="AU54" s="137"/>
      <c r="AV54" s="137"/>
      <c r="AW54" s="137"/>
      <c r="AX54" s="137"/>
      <c r="AY54" s="138">
        <f t="shared" si="12"/>
        <v>0</v>
      </c>
      <c r="AZ54" s="160"/>
      <c r="BA54" s="146"/>
      <c r="BB54" s="146"/>
      <c r="BC54" s="146"/>
      <c r="BD54" s="146"/>
      <c r="BE54" s="138">
        <f t="shared" si="13"/>
        <v>0</v>
      </c>
      <c r="BF54" s="205"/>
      <c r="BG54" s="146"/>
      <c r="BH54" s="146"/>
      <c r="BI54" s="146"/>
      <c r="BJ54" s="143"/>
      <c r="BK54" s="202">
        <f t="shared" si="14"/>
        <v>0</v>
      </c>
      <c r="BL54" s="160"/>
      <c r="BM54" s="146"/>
      <c r="BN54" s="146"/>
      <c r="BO54" s="146"/>
      <c r="BP54" s="146"/>
      <c r="BQ54" s="138">
        <f t="shared" si="15"/>
        <v>0</v>
      </c>
      <c r="BR54" s="160"/>
      <c r="BS54" s="146"/>
      <c r="BT54" s="146"/>
      <c r="BU54" s="146"/>
      <c r="BV54" s="146"/>
      <c r="BW54" s="138">
        <f t="shared" si="16"/>
        <v>0</v>
      </c>
      <c r="BX54" s="205"/>
      <c r="BY54" s="146"/>
      <c r="BZ54" s="146"/>
      <c r="CA54" s="146"/>
      <c r="CB54" s="146"/>
      <c r="CC54" s="138">
        <f t="shared" si="17"/>
        <v>0</v>
      </c>
      <c r="CD54" s="158"/>
      <c r="CE54" s="137"/>
      <c r="CF54" s="137"/>
      <c r="CG54" s="137"/>
      <c r="CH54" s="137"/>
      <c r="CI54" s="138">
        <f t="shared" si="18"/>
        <v>0</v>
      </c>
      <c r="CJ54" s="172">
        <f t="shared" si="19"/>
        <v>0</v>
      </c>
      <c r="CK54" s="137">
        <f t="shared" si="20"/>
        <v>0</v>
      </c>
      <c r="CL54" s="137">
        <f t="shared" si="21"/>
        <v>0</v>
      </c>
      <c r="CM54" s="137">
        <f t="shared" si="22"/>
        <v>0</v>
      </c>
      <c r="CN54" s="137">
        <f t="shared" si="23"/>
        <v>0</v>
      </c>
      <c r="CO54" s="173">
        <f t="shared" si="24"/>
        <v>0</v>
      </c>
      <c r="CP54" s="172">
        <f t="shared" si="25"/>
        <v>0</v>
      </c>
      <c r="CQ54" s="137">
        <f t="shared" si="26"/>
        <v>0</v>
      </c>
      <c r="CR54" s="137">
        <f t="shared" si="27"/>
        <v>0</v>
      </c>
      <c r="CS54" s="137">
        <f t="shared" si="28"/>
        <v>0</v>
      </c>
      <c r="CT54" s="137">
        <f t="shared" si="29"/>
        <v>0</v>
      </c>
      <c r="CU54" s="173">
        <f t="shared" si="30"/>
        <v>0</v>
      </c>
      <c r="CV54" s="172">
        <f t="shared" si="31"/>
        <v>0</v>
      </c>
      <c r="CW54" s="137">
        <f t="shared" si="32"/>
        <v>0</v>
      </c>
      <c r="CX54" s="137">
        <f t="shared" si="33"/>
        <v>0</v>
      </c>
      <c r="CY54" s="137">
        <f t="shared" si="34"/>
        <v>0</v>
      </c>
      <c r="CZ54" s="137">
        <f t="shared" si="35"/>
        <v>0</v>
      </c>
      <c r="DA54" s="173">
        <f t="shared" si="36"/>
        <v>0</v>
      </c>
      <c r="DC54" s="220"/>
      <c r="DF54" s="141"/>
      <c r="DG54" s="142"/>
      <c r="DH54" s="146"/>
      <c r="DI54" s="142"/>
      <c r="DJ54" s="144"/>
      <c r="DK54" s="145"/>
      <c r="DL54" s="142"/>
      <c r="DM54" s="144"/>
      <c r="DO54" s="140" t="str">
        <f t="shared" si="0"/>
        <v>Regina Stiblíková</v>
      </c>
      <c r="DQ54" s="140">
        <v>610400681</v>
      </c>
      <c r="DR54" s="140">
        <v>70226458</v>
      </c>
      <c r="DS54" s="140" t="s">
        <v>377</v>
      </c>
      <c r="DY54" s="140" t="s">
        <v>4771</v>
      </c>
      <c r="EF54" s="140" t="str">
        <f t="shared" si="1"/>
        <v>ok</v>
      </c>
      <c r="EG54" s="140" t="str">
        <f t="shared" si="2"/>
        <v>ŠPATNĚ</v>
      </c>
      <c r="EH54" s="140" t="str">
        <f t="shared" si="3"/>
        <v>ŠPATNĚ</v>
      </c>
      <c r="EI54" s="140" t="str">
        <f t="shared" si="4"/>
        <v>ŠPATNĚ</v>
      </c>
      <c r="EJ54" s="140" t="str">
        <f t="shared" si="5"/>
        <v>ŠPATNĚ</v>
      </c>
      <c r="EK54" s="140" t="str">
        <f t="shared" si="6"/>
        <v>ok</v>
      </c>
      <c r="EO54" s="140" t="str">
        <f t="shared" si="7"/>
        <v>ŠPATNĚ</v>
      </c>
      <c r="EP54" s="140" t="str">
        <f t="shared" si="8"/>
        <v>ŠPATNĚ</v>
      </c>
    </row>
    <row r="55" spans="1:146" s="140" customFormat="1" ht="12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227" t="s">
        <v>386</v>
      </c>
      <c r="J55" s="151" t="s">
        <v>385</v>
      </c>
      <c r="K55" s="151" t="s">
        <v>387</v>
      </c>
      <c r="L55" s="151" t="s">
        <v>388</v>
      </c>
      <c r="M55" s="151" t="s">
        <v>389</v>
      </c>
      <c r="N55" s="151" t="s">
        <v>24</v>
      </c>
      <c r="O55" s="151" t="s">
        <v>390</v>
      </c>
      <c r="P55" s="151" t="s">
        <v>391</v>
      </c>
      <c r="Q55" s="151" t="s">
        <v>27</v>
      </c>
      <c r="R55" s="151" t="s">
        <v>28</v>
      </c>
      <c r="S55" s="151" t="s">
        <v>392</v>
      </c>
      <c r="T55" s="151" t="s">
        <v>393</v>
      </c>
      <c r="U55" s="151">
        <v>832421</v>
      </c>
      <c r="V55" s="151" t="s">
        <v>31</v>
      </c>
      <c r="W55" s="151" t="s">
        <v>32</v>
      </c>
      <c r="X55" s="151" t="s">
        <v>33</v>
      </c>
      <c r="Y55" s="256"/>
      <c r="Z55" s="256" t="s">
        <v>34</v>
      </c>
      <c r="AA55" s="258"/>
      <c r="AB55" s="156"/>
      <c r="AC55" s="157"/>
      <c r="AD55" s="157"/>
      <c r="AE55" s="157"/>
      <c r="AF55" s="157"/>
      <c r="AG55" s="293">
        <f t="shared" si="9"/>
        <v>0</v>
      </c>
      <c r="AH55" s="145"/>
      <c r="AI55" s="143"/>
      <c r="AJ55" s="143"/>
      <c r="AK55" s="143"/>
      <c r="AL55" s="143"/>
      <c r="AM55" s="138">
        <f t="shared" si="10"/>
        <v>0</v>
      </c>
      <c r="AN55" s="160"/>
      <c r="AO55" s="146"/>
      <c r="AP55" s="146"/>
      <c r="AQ55" s="146"/>
      <c r="AR55" s="146"/>
      <c r="AS55" s="202">
        <f t="shared" si="11"/>
        <v>0</v>
      </c>
      <c r="AT55" s="172"/>
      <c r="AU55" s="137"/>
      <c r="AV55" s="137"/>
      <c r="AW55" s="137"/>
      <c r="AX55" s="137"/>
      <c r="AY55" s="138">
        <f t="shared" si="12"/>
        <v>0</v>
      </c>
      <c r="AZ55" s="160"/>
      <c r="BA55" s="146"/>
      <c r="BB55" s="146"/>
      <c r="BC55" s="146"/>
      <c r="BD55" s="146"/>
      <c r="BE55" s="138">
        <f t="shared" si="13"/>
        <v>0</v>
      </c>
      <c r="BF55" s="205"/>
      <c r="BG55" s="146"/>
      <c r="BH55" s="146"/>
      <c r="BI55" s="146"/>
      <c r="BJ55" s="143"/>
      <c r="BK55" s="202">
        <f t="shared" si="14"/>
        <v>0</v>
      </c>
      <c r="BL55" s="160"/>
      <c r="BM55" s="146"/>
      <c r="BN55" s="146"/>
      <c r="BO55" s="146"/>
      <c r="BP55" s="146"/>
      <c r="BQ55" s="138">
        <f t="shared" si="15"/>
        <v>0</v>
      </c>
      <c r="BR55" s="160"/>
      <c r="BS55" s="146"/>
      <c r="BT55" s="146"/>
      <c r="BU55" s="146"/>
      <c r="BV55" s="146"/>
      <c r="BW55" s="138">
        <f t="shared" si="16"/>
        <v>0</v>
      </c>
      <c r="BX55" s="205"/>
      <c r="BY55" s="146"/>
      <c r="BZ55" s="146"/>
      <c r="CA55" s="146"/>
      <c r="CB55" s="146"/>
      <c r="CC55" s="138">
        <f t="shared" si="17"/>
        <v>0</v>
      </c>
      <c r="CD55" s="158"/>
      <c r="CE55" s="137"/>
      <c r="CF55" s="137"/>
      <c r="CG55" s="137"/>
      <c r="CH55" s="137"/>
      <c r="CI55" s="138">
        <f t="shared" si="18"/>
        <v>0</v>
      </c>
      <c r="CJ55" s="172">
        <f t="shared" si="19"/>
        <v>0</v>
      </c>
      <c r="CK55" s="137">
        <f t="shared" si="20"/>
        <v>0</v>
      </c>
      <c r="CL55" s="137">
        <f t="shared" si="21"/>
        <v>0</v>
      </c>
      <c r="CM55" s="137">
        <f t="shared" si="22"/>
        <v>0</v>
      </c>
      <c r="CN55" s="137">
        <f t="shared" si="23"/>
        <v>0</v>
      </c>
      <c r="CO55" s="173">
        <f t="shared" si="24"/>
        <v>0</v>
      </c>
      <c r="CP55" s="172">
        <f t="shared" si="25"/>
        <v>0</v>
      </c>
      <c r="CQ55" s="137">
        <f t="shared" si="26"/>
        <v>0</v>
      </c>
      <c r="CR55" s="137">
        <f t="shared" si="27"/>
        <v>0</v>
      </c>
      <c r="CS55" s="137">
        <f t="shared" si="28"/>
        <v>0</v>
      </c>
      <c r="CT55" s="137">
        <f t="shared" si="29"/>
        <v>0</v>
      </c>
      <c r="CU55" s="173">
        <f t="shared" si="30"/>
        <v>0</v>
      </c>
      <c r="CV55" s="172">
        <f t="shared" si="31"/>
        <v>0</v>
      </c>
      <c r="CW55" s="137">
        <f t="shared" si="32"/>
        <v>0</v>
      </c>
      <c r="CX55" s="137">
        <f t="shared" si="33"/>
        <v>0</v>
      </c>
      <c r="CY55" s="137">
        <f t="shared" si="34"/>
        <v>0</v>
      </c>
      <c r="CZ55" s="137">
        <f t="shared" si="35"/>
        <v>0</v>
      </c>
      <c r="DA55" s="173">
        <f t="shared" si="36"/>
        <v>0</v>
      </c>
      <c r="DC55" s="220"/>
      <c r="DF55" s="141"/>
      <c r="DG55" s="142"/>
      <c r="DH55" s="146"/>
      <c r="DI55" s="142"/>
      <c r="DJ55" s="144"/>
      <c r="DK55" s="145"/>
      <c r="DL55" s="142"/>
      <c r="DM55" s="144"/>
      <c r="DO55" s="140" t="str">
        <f t="shared" si="0"/>
        <v>Zdeňka Slavíková</v>
      </c>
      <c r="DQ55" s="140">
        <v>600023141</v>
      </c>
      <c r="DR55" s="140">
        <v>63778181</v>
      </c>
      <c r="DS55" s="140" t="s">
        <v>385</v>
      </c>
      <c r="DY55" s="140" t="s">
        <v>4772</v>
      </c>
      <c r="EF55" s="140" t="str">
        <f t="shared" si="1"/>
        <v>ok</v>
      </c>
      <c r="EG55" s="140" t="str">
        <f t="shared" si="2"/>
        <v>ŠPATNĚ</v>
      </c>
      <c r="EH55" s="140" t="str">
        <f t="shared" si="3"/>
        <v>ŠPATNĚ</v>
      </c>
      <c r="EI55" s="140" t="str">
        <f t="shared" si="4"/>
        <v>ŠPATNĚ</v>
      </c>
      <c r="EJ55" s="140" t="str">
        <f t="shared" si="5"/>
        <v>ŠPATNĚ</v>
      </c>
      <c r="EK55" s="140" t="str">
        <f t="shared" si="6"/>
        <v>ok</v>
      </c>
      <c r="EO55" s="140" t="str">
        <f t="shared" si="7"/>
        <v>ŠPATNĚ</v>
      </c>
      <c r="EP55" s="140" t="str">
        <f t="shared" si="8"/>
        <v>ŠPATNĚ</v>
      </c>
    </row>
    <row r="56" spans="1:146" s="140" customFormat="1" ht="12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227" t="s">
        <v>395</v>
      </c>
      <c r="J56" s="151" t="s">
        <v>394</v>
      </c>
      <c r="K56" s="151" t="s">
        <v>396</v>
      </c>
      <c r="L56" s="151" t="s">
        <v>397</v>
      </c>
      <c r="M56" s="151" t="s">
        <v>49</v>
      </c>
      <c r="N56" s="151" t="s">
        <v>24</v>
      </c>
      <c r="O56" s="151" t="s">
        <v>398</v>
      </c>
      <c r="P56" s="151" t="s">
        <v>63</v>
      </c>
      <c r="Q56" s="151" t="s">
        <v>52</v>
      </c>
      <c r="R56" s="151" t="s">
        <v>53</v>
      </c>
      <c r="S56" s="151">
        <v>483711707</v>
      </c>
      <c r="T56" s="151" t="s">
        <v>399</v>
      </c>
      <c r="U56" s="151" t="s">
        <v>400</v>
      </c>
      <c r="V56" s="151" t="s">
        <v>31</v>
      </c>
      <c r="W56" s="151" t="s">
        <v>32</v>
      </c>
      <c r="X56" s="151" t="s">
        <v>33</v>
      </c>
      <c r="Y56" s="256"/>
      <c r="Z56" s="256" t="s">
        <v>34</v>
      </c>
      <c r="AA56" s="258"/>
      <c r="AB56" s="156"/>
      <c r="AC56" s="157"/>
      <c r="AD56" s="157"/>
      <c r="AE56" s="157"/>
      <c r="AF56" s="157"/>
      <c r="AG56" s="293">
        <f t="shared" si="9"/>
        <v>0</v>
      </c>
      <c r="AH56" s="145"/>
      <c r="AI56" s="143"/>
      <c r="AJ56" s="143"/>
      <c r="AK56" s="143"/>
      <c r="AL56" s="143"/>
      <c r="AM56" s="138">
        <f t="shared" si="10"/>
        <v>0</v>
      </c>
      <c r="AN56" s="160"/>
      <c r="AO56" s="146"/>
      <c r="AP56" s="146"/>
      <c r="AQ56" s="146"/>
      <c r="AR56" s="146"/>
      <c r="AS56" s="202">
        <f t="shared" si="11"/>
        <v>0</v>
      </c>
      <c r="AT56" s="172"/>
      <c r="AU56" s="137"/>
      <c r="AV56" s="137"/>
      <c r="AW56" s="137"/>
      <c r="AX56" s="137"/>
      <c r="AY56" s="138">
        <f t="shared" si="12"/>
        <v>0</v>
      </c>
      <c r="AZ56" s="160"/>
      <c r="BA56" s="146"/>
      <c r="BB56" s="146"/>
      <c r="BC56" s="146"/>
      <c r="BD56" s="146"/>
      <c r="BE56" s="138">
        <f t="shared" si="13"/>
        <v>0</v>
      </c>
      <c r="BF56" s="205"/>
      <c r="BG56" s="146"/>
      <c r="BH56" s="146"/>
      <c r="BI56" s="146"/>
      <c r="BJ56" s="143"/>
      <c r="BK56" s="202">
        <f t="shared" si="14"/>
        <v>0</v>
      </c>
      <c r="BL56" s="160"/>
      <c r="BM56" s="146"/>
      <c r="BN56" s="146"/>
      <c r="BO56" s="146"/>
      <c r="BP56" s="146"/>
      <c r="BQ56" s="138">
        <f t="shared" si="15"/>
        <v>0</v>
      </c>
      <c r="BR56" s="160"/>
      <c r="BS56" s="146"/>
      <c r="BT56" s="146"/>
      <c r="BU56" s="146"/>
      <c r="BV56" s="146"/>
      <c r="BW56" s="138">
        <f t="shared" si="16"/>
        <v>0</v>
      </c>
      <c r="BX56" s="205"/>
      <c r="BY56" s="146"/>
      <c r="BZ56" s="146"/>
      <c r="CA56" s="146"/>
      <c r="CB56" s="146"/>
      <c r="CC56" s="138">
        <f t="shared" si="17"/>
        <v>0</v>
      </c>
      <c r="CD56" s="158"/>
      <c r="CE56" s="137"/>
      <c r="CF56" s="137"/>
      <c r="CG56" s="137"/>
      <c r="CH56" s="137"/>
      <c r="CI56" s="138">
        <f t="shared" si="18"/>
        <v>0</v>
      </c>
      <c r="CJ56" s="172">
        <f t="shared" si="19"/>
        <v>0</v>
      </c>
      <c r="CK56" s="137">
        <f t="shared" si="20"/>
        <v>0</v>
      </c>
      <c r="CL56" s="137">
        <f t="shared" si="21"/>
        <v>0</v>
      </c>
      <c r="CM56" s="137">
        <f t="shared" si="22"/>
        <v>0</v>
      </c>
      <c r="CN56" s="137">
        <f t="shared" si="23"/>
        <v>0</v>
      </c>
      <c r="CO56" s="173">
        <f t="shared" si="24"/>
        <v>0</v>
      </c>
      <c r="CP56" s="172">
        <f t="shared" si="25"/>
        <v>0</v>
      </c>
      <c r="CQ56" s="137">
        <f t="shared" si="26"/>
        <v>0</v>
      </c>
      <c r="CR56" s="137">
        <f t="shared" si="27"/>
        <v>0</v>
      </c>
      <c r="CS56" s="137">
        <f t="shared" si="28"/>
        <v>0</v>
      </c>
      <c r="CT56" s="137">
        <f t="shared" si="29"/>
        <v>0</v>
      </c>
      <c r="CU56" s="173">
        <f t="shared" si="30"/>
        <v>0</v>
      </c>
      <c r="CV56" s="172">
        <f t="shared" si="31"/>
        <v>0</v>
      </c>
      <c r="CW56" s="137">
        <f t="shared" si="32"/>
        <v>0</v>
      </c>
      <c r="CX56" s="137">
        <f t="shared" si="33"/>
        <v>0</v>
      </c>
      <c r="CY56" s="137">
        <f t="shared" si="34"/>
        <v>0</v>
      </c>
      <c r="CZ56" s="137">
        <f t="shared" si="35"/>
        <v>0</v>
      </c>
      <c r="DA56" s="173">
        <f t="shared" si="36"/>
        <v>0</v>
      </c>
      <c r="DC56" s="220"/>
      <c r="DF56" s="141"/>
      <c r="DG56" s="142"/>
      <c r="DH56" s="146"/>
      <c r="DI56" s="142"/>
      <c r="DJ56" s="144"/>
      <c r="DK56" s="145"/>
      <c r="DL56" s="142"/>
      <c r="DM56" s="144"/>
      <c r="DO56" s="140" t="str">
        <f t="shared" si="0"/>
        <v>Jan Řičář</v>
      </c>
      <c r="DQ56" s="140">
        <v>600029107</v>
      </c>
      <c r="DR56" s="140">
        <v>60252774</v>
      </c>
      <c r="DS56" s="140" t="s">
        <v>394</v>
      </c>
      <c r="DY56" s="140" t="s">
        <v>4773</v>
      </c>
      <c r="EF56" s="140" t="str">
        <f t="shared" si="1"/>
        <v>ok</v>
      </c>
      <c r="EG56" s="140" t="str">
        <f t="shared" si="2"/>
        <v>ŠPATNĚ</v>
      </c>
      <c r="EH56" s="140" t="str">
        <f t="shared" si="3"/>
        <v>ŠPATNĚ</v>
      </c>
      <c r="EI56" s="140" t="str">
        <f t="shared" si="4"/>
        <v>ŠPATNĚ</v>
      </c>
      <c r="EJ56" s="140" t="str">
        <f t="shared" si="5"/>
        <v>ŠPATNĚ</v>
      </c>
      <c r="EK56" s="140" t="str">
        <f t="shared" si="6"/>
        <v>ok</v>
      </c>
      <c r="EO56" s="140" t="str">
        <f t="shared" si="7"/>
        <v>ŠPATNĚ</v>
      </c>
      <c r="EP56" s="140" t="str">
        <f t="shared" si="8"/>
        <v>ŠPATNĚ</v>
      </c>
    </row>
    <row r="57" spans="1:146" s="140" customFormat="1" ht="12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227" t="s">
        <v>402</v>
      </c>
      <c r="J57" s="151" t="s">
        <v>401</v>
      </c>
      <c r="K57" s="151" t="s">
        <v>403</v>
      </c>
      <c r="L57" s="151" t="s">
        <v>77</v>
      </c>
      <c r="M57" s="151" t="s">
        <v>78</v>
      </c>
      <c r="N57" s="151" t="s">
        <v>24</v>
      </c>
      <c r="O57" s="151" t="s">
        <v>404</v>
      </c>
      <c r="P57" s="151" t="s">
        <v>405</v>
      </c>
      <c r="Q57" s="151" t="s">
        <v>27</v>
      </c>
      <c r="R57" s="151" t="s">
        <v>28</v>
      </c>
      <c r="S57" s="151">
        <v>482312033</v>
      </c>
      <c r="T57" s="151" t="s">
        <v>406</v>
      </c>
      <c r="U57" s="151" t="s">
        <v>407</v>
      </c>
      <c r="V57" s="151" t="s">
        <v>31</v>
      </c>
      <c r="W57" s="151" t="s">
        <v>32</v>
      </c>
      <c r="X57" s="151" t="s">
        <v>33</v>
      </c>
      <c r="Y57" s="256"/>
      <c r="Z57" s="256" t="s">
        <v>34</v>
      </c>
      <c r="AA57" s="258"/>
      <c r="AB57" s="156"/>
      <c r="AC57" s="157"/>
      <c r="AD57" s="157"/>
      <c r="AE57" s="157"/>
      <c r="AF57" s="157"/>
      <c r="AG57" s="293">
        <f t="shared" si="9"/>
        <v>0</v>
      </c>
      <c r="AH57" s="145"/>
      <c r="AI57" s="143"/>
      <c r="AJ57" s="143"/>
      <c r="AK57" s="143"/>
      <c r="AL57" s="143"/>
      <c r="AM57" s="138">
        <f t="shared" si="10"/>
        <v>0</v>
      </c>
      <c r="AN57" s="160"/>
      <c r="AO57" s="146"/>
      <c r="AP57" s="146"/>
      <c r="AQ57" s="146"/>
      <c r="AR57" s="146"/>
      <c r="AS57" s="202">
        <f t="shared" si="11"/>
        <v>0</v>
      </c>
      <c r="AT57" s="172"/>
      <c r="AU57" s="137"/>
      <c r="AV57" s="137"/>
      <c r="AW57" s="137"/>
      <c r="AX57" s="137"/>
      <c r="AY57" s="138">
        <f t="shared" si="12"/>
        <v>0</v>
      </c>
      <c r="AZ57" s="160"/>
      <c r="BA57" s="146"/>
      <c r="BB57" s="146"/>
      <c r="BC57" s="146"/>
      <c r="BD57" s="146"/>
      <c r="BE57" s="138">
        <f t="shared" si="13"/>
        <v>0</v>
      </c>
      <c r="BF57" s="205"/>
      <c r="BG57" s="146"/>
      <c r="BH57" s="146"/>
      <c r="BI57" s="146"/>
      <c r="BJ57" s="143"/>
      <c r="BK57" s="202">
        <f t="shared" si="14"/>
        <v>0</v>
      </c>
      <c r="BL57" s="160"/>
      <c r="BM57" s="146"/>
      <c r="BN57" s="146"/>
      <c r="BO57" s="146"/>
      <c r="BP57" s="146"/>
      <c r="BQ57" s="138">
        <f t="shared" si="15"/>
        <v>0</v>
      </c>
      <c r="BR57" s="160"/>
      <c r="BS57" s="146"/>
      <c r="BT57" s="146"/>
      <c r="BU57" s="146"/>
      <c r="BV57" s="146"/>
      <c r="BW57" s="138">
        <f t="shared" si="16"/>
        <v>0</v>
      </c>
      <c r="BX57" s="205"/>
      <c r="BY57" s="146"/>
      <c r="BZ57" s="146"/>
      <c r="CA57" s="146"/>
      <c r="CB57" s="146"/>
      <c r="CC57" s="138">
        <f t="shared" si="17"/>
        <v>0</v>
      </c>
      <c r="CD57" s="158"/>
      <c r="CE57" s="137"/>
      <c r="CF57" s="137"/>
      <c r="CG57" s="137"/>
      <c r="CH57" s="137"/>
      <c r="CI57" s="138">
        <f t="shared" si="18"/>
        <v>0</v>
      </c>
      <c r="CJ57" s="172">
        <f t="shared" si="19"/>
        <v>0</v>
      </c>
      <c r="CK57" s="137">
        <f t="shared" si="20"/>
        <v>0</v>
      </c>
      <c r="CL57" s="137">
        <f t="shared" si="21"/>
        <v>0</v>
      </c>
      <c r="CM57" s="137">
        <f t="shared" si="22"/>
        <v>0</v>
      </c>
      <c r="CN57" s="137">
        <f t="shared" si="23"/>
        <v>0</v>
      </c>
      <c r="CO57" s="173">
        <f t="shared" si="24"/>
        <v>0</v>
      </c>
      <c r="CP57" s="172">
        <f t="shared" si="25"/>
        <v>0</v>
      </c>
      <c r="CQ57" s="137">
        <f t="shared" si="26"/>
        <v>0</v>
      </c>
      <c r="CR57" s="137">
        <f t="shared" si="27"/>
        <v>0</v>
      </c>
      <c r="CS57" s="137">
        <f t="shared" si="28"/>
        <v>0</v>
      </c>
      <c r="CT57" s="137">
        <f t="shared" si="29"/>
        <v>0</v>
      </c>
      <c r="CU57" s="173">
        <f t="shared" si="30"/>
        <v>0</v>
      </c>
      <c r="CV57" s="172">
        <f t="shared" si="31"/>
        <v>0</v>
      </c>
      <c r="CW57" s="137">
        <f t="shared" si="32"/>
        <v>0</v>
      </c>
      <c r="CX57" s="137">
        <f t="shared" si="33"/>
        <v>0</v>
      </c>
      <c r="CY57" s="137">
        <f t="shared" si="34"/>
        <v>0</v>
      </c>
      <c r="CZ57" s="137">
        <f t="shared" si="35"/>
        <v>0</v>
      </c>
      <c r="DA57" s="173">
        <f t="shared" si="36"/>
        <v>0</v>
      </c>
      <c r="DC57" s="220"/>
      <c r="DF57" s="141"/>
      <c r="DG57" s="142"/>
      <c r="DH57" s="146"/>
      <c r="DI57" s="142"/>
      <c r="DJ57" s="144"/>
      <c r="DK57" s="145"/>
      <c r="DL57" s="142"/>
      <c r="DM57" s="144"/>
      <c r="DO57" s="140" t="str">
        <f t="shared" si="0"/>
        <v>Věra Dunajčíková</v>
      </c>
      <c r="DQ57" s="140">
        <v>600029166</v>
      </c>
      <c r="DR57" s="140">
        <v>46748105</v>
      </c>
      <c r="DS57" s="140" t="s">
        <v>401</v>
      </c>
      <c r="DY57" s="140" t="s">
        <v>4774</v>
      </c>
      <c r="EF57" s="140" t="str">
        <f t="shared" si="1"/>
        <v>ok</v>
      </c>
      <c r="EG57" s="140" t="str">
        <f t="shared" si="2"/>
        <v>ŠPATNĚ</v>
      </c>
      <c r="EH57" s="140" t="str">
        <f t="shared" si="3"/>
        <v>ŠPATNĚ</v>
      </c>
      <c r="EI57" s="140" t="str">
        <f t="shared" si="4"/>
        <v>ŠPATNĚ</v>
      </c>
      <c r="EJ57" s="140" t="str">
        <f t="shared" si="5"/>
        <v>ŠPATNĚ</v>
      </c>
      <c r="EK57" s="140" t="str">
        <f t="shared" si="6"/>
        <v>ok</v>
      </c>
      <c r="EO57" s="140" t="str">
        <f t="shared" si="7"/>
        <v>ŠPATNĚ</v>
      </c>
      <c r="EP57" s="140" t="str">
        <f t="shared" si="8"/>
        <v>ŠPATNĚ</v>
      </c>
    </row>
    <row r="58" spans="1:146" s="140" customFormat="1" ht="12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227" t="s">
        <v>409</v>
      </c>
      <c r="J58" s="151" t="s">
        <v>408</v>
      </c>
      <c r="K58" s="151" t="s">
        <v>410</v>
      </c>
      <c r="L58" s="151" t="s">
        <v>87</v>
      </c>
      <c r="M58" s="151" t="s">
        <v>88</v>
      </c>
      <c r="N58" s="151" t="s">
        <v>24</v>
      </c>
      <c r="O58" s="151" t="s">
        <v>411</v>
      </c>
      <c r="P58" s="151" t="s">
        <v>412</v>
      </c>
      <c r="Q58" s="151" t="s">
        <v>52</v>
      </c>
      <c r="R58" s="151" t="s">
        <v>53</v>
      </c>
      <c r="S58" s="151">
        <v>481622514</v>
      </c>
      <c r="T58" s="196" t="s">
        <v>2771</v>
      </c>
      <c r="U58" s="151" t="s">
        <v>413</v>
      </c>
      <c r="V58" s="151" t="s">
        <v>31</v>
      </c>
      <c r="W58" s="151" t="s">
        <v>32</v>
      </c>
      <c r="X58" s="151" t="s">
        <v>33</v>
      </c>
      <c r="Y58" s="256"/>
      <c r="Z58" s="256" t="s">
        <v>34</v>
      </c>
      <c r="AA58" s="258"/>
      <c r="AB58" s="156"/>
      <c r="AC58" s="157"/>
      <c r="AD58" s="157"/>
      <c r="AE58" s="157"/>
      <c r="AF58" s="157"/>
      <c r="AG58" s="293">
        <f t="shared" si="9"/>
        <v>0</v>
      </c>
      <c r="AH58" s="145"/>
      <c r="AI58" s="143"/>
      <c r="AJ58" s="143"/>
      <c r="AK58" s="143"/>
      <c r="AL58" s="143"/>
      <c r="AM58" s="138">
        <f t="shared" si="10"/>
        <v>0</v>
      </c>
      <c r="AN58" s="160"/>
      <c r="AO58" s="146"/>
      <c r="AP58" s="146"/>
      <c r="AQ58" s="146"/>
      <c r="AR58" s="146"/>
      <c r="AS58" s="202">
        <f t="shared" si="11"/>
        <v>0</v>
      </c>
      <c r="AT58" s="172"/>
      <c r="AU58" s="137"/>
      <c r="AV58" s="137"/>
      <c r="AW58" s="137"/>
      <c r="AX58" s="137"/>
      <c r="AY58" s="138">
        <f t="shared" si="12"/>
        <v>0</v>
      </c>
      <c r="AZ58" s="160"/>
      <c r="BA58" s="146"/>
      <c r="BB58" s="146"/>
      <c r="BC58" s="146"/>
      <c r="BD58" s="146"/>
      <c r="BE58" s="138">
        <f t="shared" si="13"/>
        <v>0</v>
      </c>
      <c r="BF58" s="205"/>
      <c r="BG58" s="146"/>
      <c r="BH58" s="146"/>
      <c r="BI58" s="146"/>
      <c r="BJ58" s="143"/>
      <c r="BK58" s="202">
        <f t="shared" si="14"/>
        <v>0</v>
      </c>
      <c r="BL58" s="160"/>
      <c r="BM58" s="146"/>
      <c r="BN58" s="146"/>
      <c r="BO58" s="146"/>
      <c r="BP58" s="146"/>
      <c r="BQ58" s="138">
        <f t="shared" si="15"/>
        <v>0</v>
      </c>
      <c r="BR58" s="160"/>
      <c r="BS58" s="146"/>
      <c r="BT58" s="146"/>
      <c r="BU58" s="146"/>
      <c r="BV58" s="146"/>
      <c r="BW58" s="138">
        <f t="shared" si="16"/>
        <v>0</v>
      </c>
      <c r="BX58" s="205"/>
      <c r="BY58" s="146"/>
      <c r="BZ58" s="146"/>
      <c r="CA58" s="146"/>
      <c r="CB58" s="146"/>
      <c r="CC58" s="138">
        <f t="shared" si="17"/>
        <v>0</v>
      </c>
      <c r="CD58" s="158"/>
      <c r="CE58" s="137"/>
      <c r="CF58" s="137"/>
      <c r="CG58" s="137"/>
      <c r="CH58" s="137"/>
      <c r="CI58" s="138">
        <f t="shared" si="18"/>
        <v>0</v>
      </c>
      <c r="CJ58" s="172">
        <f t="shared" si="19"/>
        <v>0</v>
      </c>
      <c r="CK58" s="137">
        <f t="shared" si="20"/>
        <v>0</v>
      </c>
      <c r="CL58" s="137">
        <f t="shared" si="21"/>
        <v>0</v>
      </c>
      <c r="CM58" s="137">
        <f t="shared" si="22"/>
        <v>0</v>
      </c>
      <c r="CN58" s="137">
        <f t="shared" si="23"/>
        <v>0</v>
      </c>
      <c r="CO58" s="173">
        <f t="shared" si="24"/>
        <v>0</v>
      </c>
      <c r="CP58" s="172">
        <f t="shared" si="25"/>
        <v>0</v>
      </c>
      <c r="CQ58" s="137">
        <f t="shared" si="26"/>
        <v>0</v>
      </c>
      <c r="CR58" s="137">
        <f t="shared" si="27"/>
        <v>0</v>
      </c>
      <c r="CS58" s="137">
        <f t="shared" si="28"/>
        <v>0</v>
      </c>
      <c r="CT58" s="137">
        <f t="shared" si="29"/>
        <v>0</v>
      </c>
      <c r="CU58" s="173">
        <f t="shared" si="30"/>
        <v>0</v>
      </c>
      <c r="CV58" s="172">
        <f t="shared" si="31"/>
        <v>0</v>
      </c>
      <c r="CW58" s="137">
        <f t="shared" si="32"/>
        <v>0</v>
      </c>
      <c r="CX58" s="137">
        <f t="shared" si="33"/>
        <v>0</v>
      </c>
      <c r="CY58" s="137">
        <f t="shared" si="34"/>
        <v>0</v>
      </c>
      <c r="CZ58" s="137">
        <f t="shared" si="35"/>
        <v>0</v>
      </c>
      <c r="DA58" s="173">
        <f t="shared" si="36"/>
        <v>0</v>
      </c>
      <c r="DC58" s="220"/>
      <c r="DF58" s="141"/>
      <c r="DG58" s="142"/>
      <c r="DH58" s="146"/>
      <c r="DI58" s="142"/>
      <c r="DJ58" s="144"/>
      <c r="DK58" s="145"/>
      <c r="DL58" s="142"/>
      <c r="DM58" s="144"/>
      <c r="DO58" s="140" t="str">
        <f t="shared" si="0"/>
        <v>Mojmír Hojač</v>
      </c>
      <c r="DQ58" s="140">
        <v>600029808</v>
      </c>
      <c r="DR58" s="140">
        <v>855006</v>
      </c>
      <c r="DS58" s="140" t="s">
        <v>408</v>
      </c>
      <c r="DY58" s="140" t="s">
        <v>4775</v>
      </c>
      <c r="EF58" s="140" t="str">
        <f t="shared" si="1"/>
        <v>ok</v>
      </c>
      <c r="EG58" s="140" t="str">
        <f t="shared" si="2"/>
        <v>ŠPATNĚ</v>
      </c>
      <c r="EH58" s="140" t="str">
        <f t="shared" si="3"/>
        <v>ŠPATNĚ</v>
      </c>
      <c r="EI58" s="140" t="str">
        <f t="shared" si="4"/>
        <v>ŠPATNĚ</v>
      </c>
      <c r="EJ58" s="140" t="str">
        <f t="shared" si="5"/>
        <v>ŠPATNĚ</v>
      </c>
      <c r="EK58" s="140" t="str">
        <f t="shared" si="6"/>
        <v>ok</v>
      </c>
      <c r="EO58" s="140" t="str">
        <f t="shared" si="7"/>
        <v>ŠPATNĚ</v>
      </c>
      <c r="EP58" s="140" t="str">
        <f t="shared" si="8"/>
        <v>ŠPATNĚ</v>
      </c>
    </row>
    <row r="59" spans="1:146" s="140" customFormat="1" ht="12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227" t="s">
        <v>415</v>
      </c>
      <c r="J59" s="151" t="s">
        <v>414</v>
      </c>
      <c r="K59" s="151" t="s">
        <v>416</v>
      </c>
      <c r="L59" s="151" t="s">
        <v>22</v>
      </c>
      <c r="M59" s="151" t="s">
        <v>23</v>
      </c>
      <c r="N59" s="151" t="s">
        <v>24</v>
      </c>
      <c r="O59" s="151" t="s">
        <v>417</v>
      </c>
      <c r="P59" s="151" t="s">
        <v>418</v>
      </c>
      <c r="Q59" s="151" t="s">
        <v>27</v>
      </c>
      <c r="R59" s="151" t="s">
        <v>28</v>
      </c>
      <c r="S59" s="151">
        <v>487521673</v>
      </c>
      <c r="T59" s="151" t="s">
        <v>419</v>
      </c>
      <c r="U59" s="151">
        <v>175339516</v>
      </c>
      <c r="V59" s="151" t="s">
        <v>102</v>
      </c>
      <c r="W59" s="151" t="s">
        <v>103</v>
      </c>
      <c r="X59" s="151" t="s">
        <v>33</v>
      </c>
      <c r="Y59" s="256"/>
      <c r="Z59" s="256" t="s">
        <v>34</v>
      </c>
      <c r="AA59" s="258"/>
      <c r="AB59" s="156"/>
      <c r="AC59" s="157"/>
      <c r="AD59" s="157"/>
      <c r="AE59" s="157"/>
      <c r="AF59" s="157"/>
      <c r="AG59" s="293">
        <f t="shared" si="9"/>
        <v>0</v>
      </c>
      <c r="AH59" s="145"/>
      <c r="AI59" s="143"/>
      <c r="AJ59" s="143"/>
      <c r="AK59" s="143"/>
      <c r="AL59" s="143"/>
      <c r="AM59" s="138">
        <f t="shared" si="10"/>
        <v>0</v>
      </c>
      <c r="AN59" s="160"/>
      <c r="AO59" s="146"/>
      <c r="AP59" s="146"/>
      <c r="AQ59" s="146"/>
      <c r="AR59" s="146"/>
      <c r="AS59" s="202">
        <f t="shared" si="11"/>
        <v>0</v>
      </c>
      <c r="AT59" s="172"/>
      <c r="AU59" s="137"/>
      <c r="AV59" s="137"/>
      <c r="AW59" s="137"/>
      <c r="AX59" s="137"/>
      <c r="AY59" s="138">
        <f t="shared" si="12"/>
        <v>0</v>
      </c>
      <c r="AZ59" s="160"/>
      <c r="BA59" s="146"/>
      <c r="BB59" s="146"/>
      <c r="BC59" s="146"/>
      <c r="BD59" s="146"/>
      <c r="BE59" s="138">
        <f t="shared" si="13"/>
        <v>0</v>
      </c>
      <c r="BF59" s="205"/>
      <c r="BG59" s="146"/>
      <c r="BH59" s="146"/>
      <c r="BI59" s="146"/>
      <c r="BJ59" s="143"/>
      <c r="BK59" s="202">
        <f t="shared" si="14"/>
        <v>0</v>
      </c>
      <c r="BL59" s="160"/>
      <c r="BM59" s="146"/>
      <c r="BN59" s="146"/>
      <c r="BO59" s="146"/>
      <c r="BP59" s="146"/>
      <c r="BQ59" s="138">
        <f t="shared" si="15"/>
        <v>0</v>
      </c>
      <c r="BR59" s="160"/>
      <c r="BS59" s="146"/>
      <c r="BT59" s="146"/>
      <c r="BU59" s="146"/>
      <c r="BV59" s="146"/>
      <c r="BW59" s="138">
        <f t="shared" si="16"/>
        <v>0</v>
      </c>
      <c r="BX59" s="205"/>
      <c r="BY59" s="146"/>
      <c r="BZ59" s="146"/>
      <c r="CA59" s="146"/>
      <c r="CB59" s="146"/>
      <c r="CC59" s="138">
        <f t="shared" si="17"/>
        <v>0</v>
      </c>
      <c r="CD59" s="158"/>
      <c r="CE59" s="137"/>
      <c r="CF59" s="137"/>
      <c r="CG59" s="137"/>
      <c r="CH59" s="137"/>
      <c r="CI59" s="138">
        <f t="shared" si="18"/>
        <v>0</v>
      </c>
      <c r="CJ59" s="172">
        <f t="shared" si="19"/>
        <v>0</v>
      </c>
      <c r="CK59" s="137">
        <f t="shared" si="20"/>
        <v>0</v>
      </c>
      <c r="CL59" s="137">
        <f t="shared" si="21"/>
        <v>0</v>
      </c>
      <c r="CM59" s="137">
        <f t="shared" si="22"/>
        <v>0</v>
      </c>
      <c r="CN59" s="137">
        <f t="shared" si="23"/>
        <v>0</v>
      </c>
      <c r="CO59" s="173">
        <f t="shared" si="24"/>
        <v>0</v>
      </c>
      <c r="CP59" s="172">
        <f t="shared" si="25"/>
        <v>0</v>
      </c>
      <c r="CQ59" s="137">
        <f t="shared" si="26"/>
        <v>0</v>
      </c>
      <c r="CR59" s="137">
        <f t="shared" si="27"/>
        <v>0</v>
      </c>
      <c r="CS59" s="137">
        <f t="shared" si="28"/>
        <v>0</v>
      </c>
      <c r="CT59" s="137">
        <f t="shared" si="29"/>
        <v>0</v>
      </c>
      <c r="CU59" s="173">
        <f t="shared" si="30"/>
        <v>0</v>
      </c>
      <c r="CV59" s="172">
        <f t="shared" si="31"/>
        <v>0</v>
      </c>
      <c r="CW59" s="137">
        <f t="shared" si="32"/>
        <v>0</v>
      </c>
      <c r="CX59" s="137">
        <f t="shared" si="33"/>
        <v>0</v>
      </c>
      <c r="CY59" s="137">
        <f t="shared" si="34"/>
        <v>0</v>
      </c>
      <c r="CZ59" s="137">
        <f t="shared" si="35"/>
        <v>0</v>
      </c>
      <c r="DA59" s="173">
        <f t="shared" si="36"/>
        <v>0</v>
      </c>
      <c r="DC59" s="220"/>
      <c r="DF59" s="141"/>
      <c r="DG59" s="142"/>
      <c r="DH59" s="146"/>
      <c r="DI59" s="142"/>
      <c r="DJ59" s="144"/>
      <c r="DK59" s="145"/>
      <c r="DL59" s="142"/>
      <c r="DM59" s="144"/>
      <c r="DO59" s="140" t="str">
        <f t="shared" si="0"/>
        <v>Pavla Šimánková</v>
      </c>
      <c r="DQ59" s="140">
        <v>600033392</v>
      </c>
      <c r="DR59" s="140">
        <v>70948801</v>
      </c>
      <c r="DS59" s="140" t="s">
        <v>414</v>
      </c>
      <c r="DY59" s="140" t="s">
        <v>4776</v>
      </c>
      <c r="EF59" s="140" t="str">
        <f t="shared" si="1"/>
        <v>ok</v>
      </c>
      <c r="EG59" s="140" t="str">
        <f t="shared" si="2"/>
        <v>ŠPATNĚ</v>
      </c>
      <c r="EH59" s="140" t="str">
        <f t="shared" si="3"/>
        <v>ŠPATNĚ</v>
      </c>
      <c r="EI59" s="140" t="str">
        <f t="shared" si="4"/>
        <v>ŠPATNĚ</v>
      </c>
      <c r="EJ59" s="140" t="str">
        <f t="shared" si="5"/>
        <v>ŠPATNĚ</v>
      </c>
      <c r="EK59" s="140" t="str">
        <f t="shared" si="6"/>
        <v>ok</v>
      </c>
      <c r="EO59" s="140" t="str">
        <f t="shared" si="7"/>
        <v>ŠPATNĚ</v>
      </c>
      <c r="EP59" s="140" t="str">
        <f t="shared" si="8"/>
        <v>ŠPATNĚ</v>
      </c>
    </row>
    <row r="60" spans="1:146" s="140" customFormat="1" ht="12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227" t="s">
        <v>421</v>
      </c>
      <c r="J60" s="151" t="s">
        <v>420</v>
      </c>
      <c r="K60" s="151" t="s">
        <v>264</v>
      </c>
      <c r="L60" s="151" t="s">
        <v>422</v>
      </c>
      <c r="M60" s="151" t="s">
        <v>49</v>
      </c>
      <c r="N60" s="151" t="s">
        <v>24</v>
      </c>
      <c r="O60" s="151" t="s">
        <v>423</v>
      </c>
      <c r="P60" s="151" t="s">
        <v>41</v>
      </c>
      <c r="Q60" s="151" t="s">
        <v>27</v>
      </c>
      <c r="R60" s="151" t="s">
        <v>28</v>
      </c>
      <c r="S60" s="151">
        <v>602102833</v>
      </c>
      <c r="T60" s="151" t="s">
        <v>424</v>
      </c>
      <c r="U60" s="151">
        <v>488878</v>
      </c>
      <c r="V60" s="151">
        <v>5500</v>
      </c>
      <c r="W60" s="151" t="s">
        <v>425</v>
      </c>
      <c r="X60" s="151" t="s">
        <v>33</v>
      </c>
      <c r="Y60" s="256"/>
      <c r="Z60" s="256" t="s">
        <v>34</v>
      </c>
      <c r="AA60" s="258"/>
      <c r="AB60" s="156"/>
      <c r="AC60" s="157"/>
      <c r="AD60" s="157"/>
      <c r="AE60" s="157"/>
      <c r="AF60" s="157"/>
      <c r="AG60" s="293">
        <f t="shared" si="9"/>
        <v>0</v>
      </c>
      <c r="AH60" s="145"/>
      <c r="AI60" s="143"/>
      <c r="AJ60" s="143"/>
      <c r="AK60" s="143"/>
      <c r="AL60" s="143"/>
      <c r="AM60" s="138">
        <f t="shared" si="10"/>
        <v>0</v>
      </c>
      <c r="AN60" s="160"/>
      <c r="AO60" s="146"/>
      <c r="AP60" s="146"/>
      <c r="AQ60" s="146"/>
      <c r="AR60" s="146"/>
      <c r="AS60" s="202">
        <f t="shared" si="11"/>
        <v>0</v>
      </c>
      <c r="AT60" s="172"/>
      <c r="AU60" s="137"/>
      <c r="AV60" s="137"/>
      <c r="AW60" s="137"/>
      <c r="AX60" s="137"/>
      <c r="AY60" s="138">
        <f t="shared" si="12"/>
        <v>0</v>
      </c>
      <c r="AZ60" s="160"/>
      <c r="BA60" s="146"/>
      <c r="BB60" s="146"/>
      <c r="BC60" s="146"/>
      <c r="BD60" s="146"/>
      <c r="BE60" s="138">
        <f t="shared" si="13"/>
        <v>0</v>
      </c>
      <c r="BF60" s="205"/>
      <c r="BG60" s="146"/>
      <c r="BH60" s="146"/>
      <c r="BI60" s="146"/>
      <c r="BJ60" s="143"/>
      <c r="BK60" s="202">
        <f t="shared" si="14"/>
        <v>0</v>
      </c>
      <c r="BL60" s="160"/>
      <c r="BM60" s="146"/>
      <c r="BN60" s="146"/>
      <c r="BO60" s="146"/>
      <c r="BP60" s="146"/>
      <c r="BQ60" s="138">
        <f t="shared" si="15"/>
        <v>0</v>
      </c>
      <c r="BR60" s="160"/>
      <c r="BS60" s="146"/>
      <c r="BT60" s="146"/>
      <c r="BU60" s="146"/>
      <c r="BV60" s="146"/>
      <c r="BW60" s="138">
        <f t="shared" si="16"/>
        <v>0</v>
      </c>
      <c r="BX60" s="205"/>
      <c r="BY60" s="146"/>
      <c r="BZ60" s="146"/>
      <c r="CA60" s="146"/>
      <c r="CB60" s="146"/>
      <c r="CC60" s="138">
        <f t="shared" si="17"/>
        <v>0</v>
      </c>
      <c r="CD60" s="158"/>
      <c r="CE60" s="137"/>
      <c r="CF60" s="137"/>
      <c r="CG60" s="137"/>
      <c r="CH60" s="137"/>
      <c r="CI60" s="138">
        <f t="shared" si="18"/>
        <v>0</v>
      </c>
      <c r="CJ60" s="172">
        <f t="shared" si="19"/>
        <v>0</v>
      </c>
      <c r="CK60" s="137">
        <f t="shared" si="20"/>
        <v>0</v>
      </c>
      <c r="CL60" s="137">
        <f t="shared" si="21"/>
        <v>0</v>
      </c>
      <c r="CM60" s="137">
        <f t="shared" si="22"/>
        <v>0</v>
      </c>
      <c r="CN60" s="137">
        <f t="shared" si="23"/>
        <v>0</v>
      </c>
      <c r="CO60" s="173">
        <f t="shared" si="24"/>
        <v>0</v>
      </c>
      <c r="CP60" s="172">
        <f t="shared" si="25"/>
        <v>0</v>
      </c>
      <c r="CQ60" s="137">
        <f t="shared" si="26"/>
        <v>0</v>
      </c>
      <c r="CR60" s="137">
        <f t="shared" si="27"/>
        <v>0</v>
      </c>
      <c r="CS60" s="137">
        <f t="shared" si="28"/>
        <v>0</v>
      </c>
      <c r="CT60" s="137">
        <f t="shared" si="29"/>
        <v>0</v>
      </c>
      <c r="CU60" s="173">
        <f t="shared" si="30"/>
        <v>0</v>
      </c>
      <c r="CV60" s="172">
        <f t="shared" si="31"/>
        <v>0</v>
      </c>
      <c r="CW60" s="137">
        <f t="shared" si="32"/>
        <v>0</v>
      </c>
      <c r="CX60" s="137">
        <f t="shared" si="33"/>
        <v>0</v>
      </c>
      <c r="CY60" s="137">
        <f t="shared" si="34"/>
        <v>0</v>
      </c>
      <c r="CZ60" s="137">
        <f t="shared" si="35"/>
        <v>0</v>
      </c>
      <c r="DA60" s="173">
        <f t="shared" si="36"/>
        <v>0</v>
      </c>
      <c r="DC60" s="220"/>
      <c r="DF60" s="141"/>
      <c r="DG60" s="142"/>
      <c r="DH60" s="146"/>
      <c r="DI60" s="142"/>
      <c r="DJ60" s="144"/>
      <c r="DK60" s="145"/>
      <c r="DL60" s="142"/>
      <c r="DM60" s="144"/>
      <c r="DO60" s="140" t="str">
        <f t="shared" si="0"/>
        <v>Ivana Ullmannová</v>
      </c>
      <c r="DQ60" s="140">
        <v>600033511</v>
      </c>
      <c r="DR60" s="140">
        <v>70948798</v>
      </c>
      <c r="DS60" s="140" t="s">
        <v>420</v>
      </c>
      <c r="DY60" s="140" t="s">
        <v>4777</v>
      </c>
      <c r="EF60" s="140" t="str">
        <f t="shared" si="1"/>
        <v>ok</v>
      </c>
      <c r="EG60" s="140" t="str">
        <f t="shared" si="2"/>
        <v>ŠPATNĚ</v>
      </c>
      <c r="EH60" s="140" t="str">
        <f t="shared" si="3"/>
        <v>ŠPATNĚ</v>
      </c>
      <c r="EI60" s="140" t="str">
        <f t="shared" si="4"/>
        <v>ŠPATNĚ</v>
      </c>
      <c r="EJ60" s="140" t="str">
        <f t="shared" si="5"/>
        <v>ŠPATNĚ</v>
      </c>
      <c r="EK60" s="140" t="str">
        <f t="shared" si="6"/>
        <v>ok</v>
      </c>
      <c r="EO60" s="140" t="str">
        <f t="shared" si="7"/>
        <v>ŠPATNĚ</v>
      </c>
      <c r="EP60" s="140" t="str">
        <f t="shared" si="8"/>
        <v>ŠPATNĚ</v>
      </c>
    </row>
    <row r="61" spans="1:146" s="140" customFormat="1" ht="12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227" t="s">
        <v>427</v>
      </c>
      <c r="J61" s="151" t="s">
        <v>426</v>
      </c>
      <c r="K61" s="151" t="s">
        <v>428</v>
      </c>
      <c r="L61" s="151" t="s">
        <v>67</v>
      </c>
      <c r="M61" s="151" t="s">
        <v>68</v>
      </c>
      <c r="N61" s="151" t="s">
        <v>24</v>
      </c>
      <c r="O61" s="151" t="s">
        <v>429</v>
      </c>
      <c r="P61" s="151" t="s">
        <v>170</v>
      </c>
      <c r="Q61" s="151" t="s">
        <v>27</v>
      </c>
      <c r="R61" s="151" t="s">
        <v>28</v>
      </c>
      <c r="S61" s="151">
        <v>482710517</v>
      </c>
      <c r="T61" s="151" t="s">
        <v>430</v>
      </c>
      <c r="U61" s="151">
        <v>505807483</v>
      </c>
      <c r="V61" s="151" t="s">
        <v>102</v>
      </c>
      <c r="W61" s="151" t="s">
        <v>103</v>
      </c>
      <c r="X61" s="151" t="s">
        <v>33</v>
      </c>
      <c r="Y61" s="256"/>
      <c r="Z61" s="256" t="s">
        <v>34</v>
      </c>
      <c r="AA61" s="258"/>
      <c r="AB61" s="156"/>
      <c r="AC61" s="157"/>
      <c r="AD61" s="157"/>
      <c r="AE61" s="157"/>
      <c r="AF61" s="157"/>
      <c r="AG61" s="293">
        <f t="shared" si="9"/>
        <v>0</v>
      </c>
      <c r="AH61" s="145"/>
      <c r="AI61" s="143"/>
      <c r="AJ61" s="143"/>
      <c r="AK61" s="143"/>
      <c r="AL61" s="143"/>
      <c r="AM61" s="138">
        <f t="shared" si="10"/>
        <v>0</v>
      </c>
      <c r="AN61" s="160"/>
      <c r="AO61" s="146"/>
      <c r="AP61" s="146"/>
      <c r="AQ61" s="146"/>
      <c r="AR61" s="146"/>
      <c r="AS61" s="202">
        <f t="shared" si="11"/>
        <v>0</v>
      </c>
      <c r="AT61" s="172"/>
      <c r="AU61" s="137"/>
      <c r="AV61" s="137"/>
      <c r="AW61" s="137"/>
      <c r="AX61" s="137"/>
      <c r="AY61" s="138">
        <f t="shared" si="12"/>
        <v>0</v>
      </c>
      <c r="AZ61" s="160"/>
      <c r="BA61" s="146"/>
      <c r="BB61" s="146"/>
      <c r="BC61" s="146"/>
      <c r="BD61" s="146"/>
      <c r="BE61" s="138">
        <f t="shared" si="13"/>
        <v>0</v>
      </c>
      <c r="BF61" s="205"/>
      <c r="BG61" s="146"/>
      <c r="BH61" s="146"/>
      <c r="BI61" s="146"/>
      <c r="BJ61" s="143"/>
      <c r="BK61" s="202">
        <f t="shared" si="14"/>
        <v>0</v>
      </c>
      <c r="BL61" s="160"/>
      <c r="BM61" s="146"/>
      <c r="BN61" s="146"/>
      <c r="BO61" s="146"/>
      <c r="BP61" s="146"/>
      <c r="BQ61" s="138">
        <f t="shared" si="15"/>
        <v>0</v>
      </c>
      <c r="BR61" s="160"/>
      <c r="BS61" s="146"/>
      <c r="BT61" s="146"/>
      <c r="BU61" s="146"/>
      <c r="BV61" s="146"/>
      <c r="BW61" s="138">
        <f t="shared" si="16"/>
        <v>0</v>
      </c>
      <c r="BX61" s="205"/>
      <c r="BY61" s="146"/>
      <c r="BZ61" s="146"/>
      <c r="CA61" s="146"/>
      <c r="CB61" s="146"/>
      <c r="CC61" s="138">
        <f t="shared" si="17"/>
        <v>0</v>
      </c>
      <c r="CD61" s="158"/>
      <c r="CE61" s="137"/>
      <c r="CF61" s="137"/>
      <c r="CG61" s="137"/>
      <c r="CH61" s="137"/>
      <c r="CI61" s="138">
        <f t="shared" si="18"/>
        <v>0</v>
      </c>
      <c r="CJ61" s="172">
        <f t="shared" si="19"/>
        <v>0</v>
      </c>
      <c r="CK61" s="137">
        <f t="shared" si="20"/>
        <v>0</v>
      </c>
      <c r="CL61" s="137">
        <f t="shared" si="21"/>
        <v>0</v>
      </c>
      <c r="CM61" s="137">
        <f t="shared" si="22"/>
        <v>0</v>
      </c>
      <c r="CN61" s="137">
        <f t="shared" si="23"/>
        <v>0</v>
      </c>
      <c r="CO61" s="173">
        <f t="shared" si="24"/>
        <v>0</v>
      </c>
      <c r="CP61" s="172">
        <f t="shared" si="25"/>
        <v>0</v>
      </c>
      <c r="CQ61" s="137">
        <f t="shared" si="26"/>
        <v>0</v>
      </c>
      <c r="CR61" s="137">
        <f t="shared" si="27"/>
        <v>0</v>
      </c>
      <c r="CS61" s="137">
        <f t="shared" si="28"/>
        <v>0</v>
      </c>
      <c r="CT61" s="137">
        <f t="shared" si="29"/>
        <v>0</v>
      </c>
      <c r="CU61" s="173">
        <f t="shared" si="30"/>
        <v>0</v>
      </c>
      <c r="CV61" s="172">
        <f t="shared" si="31"/>
        <v>0</v>
      </c>
      <c r="CW61" s="137">
        <f t="shared" si="32"/>
        <v>0</v>
      </c>
      <c r="CX61" s="137">
        <f t="shared" si="33"/>
        <v>0</v>
      </c>
      <c r="CY61" s="137">
        <f t="shared" si="34"/>
        <v>0</v>
      </c>
      <c r="CZ61" s="137">
        <f t="shared" si="35"/>
        <v>0</v>
      </c>
      <c r="DA61" s="173">
        <f t="shared" si="36"/>
        <v>0</v>
      </c>
      <c r="DC61" s="220"/>
      <c r="DF61" s="141"/>
      <c r="DG61" s="142"/>
      <c r="DH61" s="146"/>
      <c r="DI61" s="142"/>
      <c r="DJ61" s="144"/>
      <c r="DK61" s="145"/>
      <c r="DL61" s="142"/>
      <c r="DM61" s="144"/>
      <c r="DO61" s="140" t="str">
        <f t="shared" si="0"/>
        <v>Jana Hlavová</v>
      </c>
      <c r="DQ61" s="140">
        <v>600033597</v>
      </c>
      <c r="DR61" s="140">
        <v>70848211</v>
      </c>
      <c r="DS61" s="140" t="s">
        <v>426</v>
      </c>
      <c r="DY61" s="140" t="s">
        <v>4778</v>
      </c>
      <c r="EF61" s="140" t="str">
        <f t="shared" si="1"/>
        <v>ok</v>
      </c>
      <c r="EG61" s="140" t="str">
        <f t="shared" si="2"/>
        <v>ŠPATNĚ</v>
      </c>
      <c r="EH61" s="140" t="str">
        <f t="shared" si="3"/>
        <v>ŠPATNĚ</v>
      </c>
      <c r="EI61" s="140" t="str">
        <f t="shared" si="4"/>
        <v>ŠPATNĚ</v>
      </c>
      <c r="EJ61" s="140" t="str">
        <f t="shared" si="5"/>
        <v>ŠPATNĚ</v>
      </c>
      <c r="EK61" s="140" t="str">
        <f t="shared" si="6"/>
        <v>ok</v>
      </c>
      <c r="EO61" s="140" t="str">
        <f t="shared" si="7"/>
        <v>ŠPATNĚ</v>
      </c>
      <c r="EP61" s="140" t="str">
        <f t="shared" si="8"/>
        <v>ŠPATNĚ</v>
      </c>
    </row>
    <row r="62" spans="1:146" s="140" customFormat="1" ht="12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227" t="s">
        <v>432</v>
      </c>
      <c r="J62" s="151" t="s">
        <v>431</v>
      </c>
      <c r="K62" s="151" t="s">
        <v>360</v>
      </c>
      <c r="L62" s="151" t="s">
        <v>87</v>
      </c>
      <c r="M62" s="151" t="s">
        <v>88</v>
      </c>
      <c r="N62" s="151" t="s">
        <v>24</v>
      </c>
      <c r="O62" s="151" t="s">
        <v>433</v>
      </c>
      <c r="P62" s="151" t="s">
        <v>405</v>
      </c>
      <c r="Q62" s="151" t="s">
        <v>27</v>
      </c>
      <c r="R62" s="151" t="s">
        <v>28</v>
      </c>
      <c r="S62" s="265"/>
      <c r="T62" s="151" t="s">
        <v>434</v>
      </c>
      <c r="U62" s="151">
        <v>159322503</v>
      </c>
      <c r="V62" s="151" t="s">
        <v>43</v>
      </c>
      <c r="W62" s="151" t="s">
        <v>44</v>
      </c>
      <c r="X62" s="151" t="s">
        <v>33</v>
      </c>
      <c r="Y62" s="256"/>
      <c r="Z62" s="256" t="s">
        <v>34</v>
      </c>
      <c r="AA62" s="258"/>
      <c r="AB62" s="156"/>
      <c r="AC62" s="157"/>
      <c r="AD62" s="157"/>
      <c r="AE62" s="157"/>
      <c r="AF62" s="157"/>
      <c r="AG62" s="293">
        <f t="shared" si="9"/>
        <v>0</v>
      </c>
      <c r="AH62" s="145"/>
      <c r="AI62" s="143"/>
      <c r="AJ62" s="143"/>
      <c r="AK62" s="143"/>
      <c r="AL62" s="143"/>
      <c r="AM62" s="138">
        <f t="shared" si="10"/>
        <v>0</v>
      </c>
      <c r="AN62" s="160"/>
      <c r="AO62" s="146"/>
      <c r="AP62" s="146"/>
      <c r="AQ62" s="146"/>
      <c r="AR62" s="146"/>
      <c r="AS62" s="202">
        <f t="shared" si="11"/>
        <v>0</v>
      </c>
      <c r="AT62" s="172"/>
      <c r="AU62" s="137"/>
      <c r="AV62" s="137"/>
      <c r="AW62" s="137"/>
      <c r="AX62" s="137"/>
      <c r="AY62" s="138">
        <f t="shared" si="12"/>
        <v>0</v>
      </c>
      <c r="AZ62" s="160"/>
      <c r="BA62" s="146"/>
      <c r="BB62" s="146"/>
      <c r="BC62" s="146"/>
      <c r="BD62" s="146"/>
      <c r="BE62" s="138">
        <f t="shared" si="13"/>
        <v>0</v>
      </c>
      <c r="BF62" s="205"/>
      <c r="BG62" s="146"/>
      <c r="BH62" s="146"/>
      <c r="BI62" s="146"/>
      <c r="BJ62" s="143"/>
      <c r="BK62" s="202">
        <f t="shared" si="14"/>
        <v>0</v>
      </c>
      <c r="BL62" s="160"/>
      <c r="BM62" s="146"/>
      <c r="BN62" s="146"/>
      <c r="BO62" s="146"/>
      <c r="BP62" s="146"/>
      <c r="BQ62" s="138">
        <f t="shared" si="15"/>
        <v>0</v>
      </c>
      <c r="BR62" s="160"/>
      <c r="BS62" s="146"/>
      <c r="BT62" s="146"/>
      <c r="BU62" s="146"/>
      <c r="BV62" s="146"/>
      <c r="BW62" s="138">
        <f t="shared" si="16"/>
        <v>0</v>
      </c>
      <c r="BX62" s="205"/>
      <c r="BY62" s="146"/>
      <c r="BZ62" s="146"/>
      <c r="CA62" s="146"/>
      <c r="CB62" s="146"/>
      <c r="CC62" s="138">
        <f t="shared" si="17"/>
        <v>0</v>
      </c>
      <c r="CD62" s="158"/>
      <c r="CE62" s="137"/>
      <c r="CF62" s="137"/>
      <c r="CG62" s="137"/>
      <c r="CH62" s="137"/>
      <c r="CI62" s="138">
        <f t="shared" si="18"/>
        <v>0</v>
      </c>
      <c r="CJ62" s="172">
        <f t="shared" si="19"/>
        <v>0</v>
      </c>
      <c r="CK62" s="137">
        <f t="shared" si="20"/>
        <v>0</v>
      </c>
      <c r="CL62" s="137">
        <f t="shared" si="21"/>
        <v>0</v>
      </c>
      <c r="CM62" s="137">
        <f t="shared" si="22"/>
        <v>0</v>
      </c>
      <c r="CN62" s="137">
        <f t="shared" si="23"/>
        <v>0</v>
      </c>
      <c r="CO62" s="173">
        <f t="shared" si="24"/>
        <v>0</v>
      </c>
      <c r="CP62" s="172">
        <f t="shared" si="25"/>
        <v>0</v>
      </c>
      <c r="CQ62" s="137">
        <f t="shared" si="26"/>
        <v>0</v>
      </c>
      <c r="CR62" s="137">
        <f t="shared" si="27"/>
        <v>0</v>
      </c>
      <c r="CS62" s="137">
        <f t="shared" si="28"/>
        <v>0</v>
      </c>
      <c r="CT62" s="137">
        <f t="shared" si="29"/>
        <v>0</v>
      </c>
      <c r="CU62" s="173">
        <f t="shared" si="30"/>
        <v>0</v>
      </c>
      <c r="CV62" s="172">
        <f t="shared" si="31"/>
        <v>0</v>
      </c>
      <c r="CW62" s="137">
        <f t="shared" si="32"/>
        <v>0</v>
      </c>
      <c r="CX62" s="137">
        <f t="shared" si="33"/>
        <v>0</v>
      </c>
      <c r="CY62" s="137">
        <f t="shared" si="34"/>
        <v>0</v>
      </c>
      <c r="CZ62" s="137">
        <f t="shared" si="35"/>
        <v>0</v>
      </c>
      <c r="DA62" s="173">
        <f t="shared" si="36"/>
        <v>0</v>
      </c>
      <c r="DC62" s="220"/>
      <c r="DF62" s="141"/>
      <c r="DG62" s="142"/>
      <c r="DH62" s="146"/>
      <c r="DI62" s="142"/>
      <c r="DJ62" s="144"/>
      <c r="DK62" s="145"/>
      <c r="DL62" s="142"/>
      <c r="DM62" s="144"/>
      <c r="DO62" s="140" t="str">
        <f t="shared" si="0"/>
        <v>Věra Provazníková</v>
      </c>
      <c r="DQ62" s="140">
        <v>600034062</v>
      </c>
      <c r="DR62" s="140">
        <v>70948810</v>
      </c>
      <c r="DS62" s="140" t="s">
        <v>431</v>
      </c>
      <c r="DY62" s="140" t="s">
        <v>4779</v>
      </c>
      <c r="EF62" s="140" t="str">
        <f t="shared" si="1"/>
        <v>ok</v>
      </c>
      <c r="EG62" s="140" t="str">
        <f t="shared" si="2"/>
        <v>ŠPATNĚ</v>
      </c>
      <c r="EH62" s="140" t="str">
        <f t="shared" si="3"/>
        <v>ŠPATNĚ</v>
      </c>
      <c r="EI62" s="140" t="str">
        <f t="shared" si="4"/>
        <v>ŠPATNĚ</v>
      </c>
      <c r="EJ62" s="140" t="str">
        <f t="shared" si="5"/>
        <v>ŠPATNĚ</v>
      </c>
      <c r="EK62" s="140" t="str">
        <f t="shared" si="6"/>
        <v>ok</v>
      </c>
      <c r="EO62" s="140" t="str">
        <f t="shared" si="7"/>
        <v>ok</v>
      </c>
      <c r="EP62" s="140" t="str">
        <f t="shared" si="8"/>
        <v>ŠPATNĚ</v>
      </c>
    </row>
    <row r="63" spans="1:146" s="140" customFormat="1" ht="12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227" t="s">
        <v>436</v>
      </c>
      <c r="J63" s="151" t="s">
        <v>435</v>
      </c>
      <c r="K63" s="151" t="s">
        <v>305</v>
      </c>
      <c r="L63" s="151" t="s">
        <v>437</v>
      </c>
      <c r="M63" s="151" t="s">
        <v>68</v>
      </c>
      <c r="N63" s="151" t="s">
        <v>24</v>
      </c>
      <c r="O63" s="151" t="s">
        <v>216</v>
      </c>
      <c r="P63" s="265" t="s">
        <v>41</v>
      </c>
      <c r="Q63" s="151" t="s">
        <v>27</v>
      </c>
      <c r="R63" s="151" t="s">
        <v>28</v>
      </c>
      <c r="S63" s="265" t="s">
        <v>438</v>
      </c>
      <c r="T63" s="266" t="s">
        <v>2772</v>
      </c>
      <c r="U63" s="151">
        <v>2001743331</v>
      </c>
      <c r="V63" s="151">
        <v>2010</v>
      </c>
      <c r="W63" s="151" t="s">
        <v>439</v>
      </c>
      <c r="X63" s="151" t="s">
        <v>33</v>
      </c>
      <c r="Y63" s="256"/>
      <c r="Z63" s="256" t="s">
        <v>34</v>
      </c>
      <c r="AA63" s="258"/>
      <c r="AB63" s="156"/>
      <c r="AC63" s="157"/>
      <c r="AD63" s="157"/>
      <c r="AE63" s="157"/>
      <c r="AF63" s="157"/>
      <c r="AG63" s="293">
        <f t="shared" si="9"/>
        <v>0</v>
      </c>
      <c r="AH63" s="145"/>
      <c r="AI63" s="143"/>
      <c r="AJ63" s="143"/>
      <c r="AK63" s="143"/>
      <c r="AL63" s="143"/>
      <c r="AM63" s="138">
        <f t="shared" si="10"/>
        <v>0</v>
      </c>
      <c r="AN63" s="160"/>
      <c r="AO63" s="146"/>
      <c r="AP63" s="146"/>
      <c r="AQ63" s="146"/>
      <c r="AR63" s="146"/>
      <c r="AS63" s="202">
        <f t="shared" si="11"/>
        <v>0</v>
      </c>
      <c r="AT63" s="172"/>
      <c r="AU63" s="137"/>
      <c r="AV63" s="137"/>
      <c r="AW63" s="137"/>
      <c r="AX63" s="137"/>
      <c r="AY63" s="138">
        <f t="shared" si="12"/>
        <v>0</v>
      </c>
      <c r="AZ63" s="160"/>
      <c r="BA63" s="146"/>
      <c r="BB63" s="146"/>
      <c r="BC63" s="146"/>
      <c r="BD63" s="146"/>
      <c r="BE63" s="138">
        <f t="shared" si="13"/>
        <v>0</v>
      </c>
      <c r="BF63" s="205"/>
      <c r="BG63" s="146"/>
      <c r="BH63" s="146"/>
      <c r="BI63" s="146"/>
      <c r="BJ63" s="143"/>
      <c r="BK63" s="202">
        <f t="shared" si="14"/>
        <v>0</v>
      </c>
      <c r="BL63" s="160"/>
      <c r="BM63" s="146"/>
      <c r="BN63" s="146"/>
      <c r="BO63" s="146"/>
      <c r="BP63" s="146"/>
      <c r="BQ63" s="138">
        <f t="shared" si="15"/>
        <v>0</v>
      </c>
      <c r="BR63" s="160"/>
      <c r="BS63" s="146"/>
      <c r="BT63" s="146"/>
      <c r="BU63" s="146"/>
      <c r="BV63" s="146"/>
      <c r="BW63" s="138">
        <f t="shared" si="16"/>
        <v>0</v>
      </c>
      <c r="BX63" s="205"/>
      <c r="BY63" s="146"/>
      <c r="BZ63" s="146"/>
      <c r="CA63" s="146"/>
      <c r="CB63" s="146"/>
      <c r="CC63" s="138">
        <f t="shared" si="17"/>
        <v>0</v>
      </c>
      <c r="CD63" s="158"/>
      <c r="CE63" s="137"/>
      <c r="CF63" s="137"/>
      <c r="CG63" s="137"/>
      <c r="CH63" s="137"/>
      <c r="CI63" s="138">
        <f t="shared" si="18"/>
        <v>0</v>
      </c>
      <c r="CJ63" s="172">
        <f t="shared" si="19"/>
        <v>0</v>
      </c>
      <c r="CK63" s="137">
        <f t="shared" si="20"/>
        <v>0</v>
      </c>
      <c r="CL63" s="137">
        <f t="shared" si="21"/>
        <v>0</v>
      </c>
      <c r="CM63" s="137">
        <f t="shared" si="22"/>
        <v>0</v>
      </c>
      <c r="CN63" s="137">
        <f t="shared" si="23"/>
        <v>0</v>
      </c>
      <c r="CO63" s="173">
        <f t="shared" si="24"/>
        <v>0</v>
      </c>
      <c r="CP63" s="172">
        <f t="shared" si="25"/>
        <v>0</v>
      </c>
      <c r="CQ63" s="137">
        <f t="shared" si="26"/>
        <v>0</v>
      </c>
      <c r="CR63" s="137">
        <f t="shared" si="27"/>
        <v>0</v>
      </c>
      <c r="CS63" s="137">
        <f t="shared" si="28"/>
        <v>0</v>
      </c>
      <c r="CT63" s="137">
        <f t="shared" si="29"/>
        <v>0</v>
      </c>
      <c r="CU63" s="173">
        <f t="shared" si="30"/>
        <v>0</v>
      </c>
      <c r="CV63" s="172">
        <f t="shared" si="31"/>
        <v>0</v>
      </c>
      <c r="CW63" s="137">
        <f t="shared" si="32"/>
        <v>0</v>
      </c>
      <c r="CX63" s="137">
        <f t="shared" si="33"/>
        <v>0</v>
      </c>
      <c r="CY63" s="137">
        <f t="shared" si="34"/>
        <v>0</v>
      </c>
      <c r="CZ63" s="137">
        <f t="shared" si="35"/>
        <v>0</v>
      </c>
      <c r="DA63" s="173">
        <f t="shared" si="36"/>
        <v>0</v>
      </c>
      <c r="DC63" s="220"/>
      <c r="DF63" s="141"/>
      <c r="DG63" s="142"/>
      <c r="DH63" s="146"/>
      <c r="DI63" s="142"/>
      <c r="DJ63" s="144"/>
      <c r="DK63" s="145"/>
      <c r="DL63" s="142"/>
      <c r="DM63" s="144"/>
      <c r="DO63" s="140" t="str">
        <f t="shared" si="0"/>
        <v>Ivana Nováková</v>
      </c>
      <c r="DQ63" s="140">
        <v>691013861</v>
      </c>
      <c r="DR63" s="140">
        <v>8729590</v>
      </c>
      <c r="DS63" s="140" t="s">
        <v>435</v>
      </c>
      <c r="DY63" s="140" t="s">
        <v>4780</v>
      </c>
      <c r="EF63" s="140" t="str">
        <f t="shared" si="1"/>
        <v>ok</v>
      </c>
      <c r="EG63" s="140" t="str">
        <f t="shared" si="2"/>
        <v>ŠPATNĚ</v>
      </c>
      <c r="EH63" s="140" t="str">
        <f t="shared" si="3"/>
        <v>ŠPATNĚ</v>
      </c>
      <c r="EI63" s="140" t="str">
        <f t="shared" si="4"/>
        <v>ŠPATNĚ</v>
      </c>
      <c r="EJ63" s="140" t="str">
        <f t="shared" si="5"/>
        <v>ŠPATNĚ</v>
      </c>
      <c r="EK63" s="140" t="str">
        <f t="shared" si="6"/>
        <v>ok</v>
      </c>
      <c r="EO63" s="140" t="str">
        <f t="shared" si="7"/>
        <v>ŠPATNĚ</v>
      </c>
      <c r="EP63" s="140" t="str">
        <f t="shared" si="8"/>
        <v>ŠPATNĚ</v>
      </c>
    </row>
    <row r="64" spans="1:146" s="193" customFormat="1" ht="12">
      <c r="A64" s="229" t="s">
        <v>440</v>
      </c>
      <c r="B64" s="123"/>
      <c r="C64" s="184"/>
      <c r="D64" s="184"/>
      <c r="E64" s="184"/>
      <c r="F64" s="184"/>
      <c r="G64" s="184"/>
      <c r="H64" s="230"/>
      <c r="I64" s="226"/>
      <c r="J64" s="123"/>
      <c r="K64" s="123"/>
      <c r="L64" s="123"/>
      <c r="M64" s="123"/>
      <c r="N64" s="123"/>
      <c r="O64" s="123"/>
      <c r="P64" s="147"/>
      <c r="Q64" s="123"/>
      <c r="R64" s="123"/>
      <c r="S64" s="147"/>
      <c r="T64" s="148"/>
      <c r="U64" s="123"/>
      <c r="V64" s="123"/>
      <c r="W64" s="123"/>
      <c r="X64" s="123"/>
      <c r="Y64" s="149"/>
      <c r="Z64" s="149"/>
      <c r="AA64" s="176"/>
      <c r="AB64" s="185">
        <f t="shared" ref="AB64:CC64" si="37">SUM(AB6:AB63)</f>
        <v>0</v>
      </c>
      <c r="AC64" s="191">
        <f t="shared" si="37"/>
        <v>0</v>
      </c>
      <c r="AD64" s="191">
        <f t="shared" si="37"/>
        <v>0</v>
      </c>
      <c r="AE64" s="191">
        <f t="shared" si="37"/>
        <v>0</v>
      </c>
      <c r="AF64" s="191">
        <f t="shared" si="37"/>
        <v>0</v>
      </c>
      <c r="AG64" s="192">
        <f t="shared" si="37"/>
        <v>0</v>
      </c>
      <c r="AH64" s="185">
        <f t="shared" si="37"/>
        <v>0</v>
      </c>
      <c r="AI64" s="186">
        <f t="shared" si="37"/>
        <v>0</v>
      </c>
      <c r="AJ64" s="186">
        <f t="shared" si="37"/>
        <v>0</v>
      </c>
      <c r="AK64" s="186">
        <f t="shared" si="37"/>
        <v>0</v>
      </c>
      <c r="AL64" s="186">
        <f t="shared" si="37"/>
        <v>0</v>
      </c>
      <c r="AM64" s="187">
        <f t="shared" si="37"/>
        <v>0</v>
      </c>
      <c r="AN64" s="185">
        <f t="shared" si="37"/>
        <v>0</v>
      </c>
      <c r="AO64" s="186">
        <f t="shared" si="37"/>
        <v>0</v>
      </c>
      <c r="AP64" s="186">
        <f t="shared" si="37"/>
        <v>0</v>
      </c>
      <c r="AQ64" s="186">
        <f t="shared" si="37"/>
        <v>0</v>
      </c>
      <c r="AR64" s="186">
        <f t="shared" si="37"/>
        <v>0</v>
      </c>
      <c r="AS64" s="203">
        <f t="shared" si="37"/>
        <v>0</v>
      </c>
      <c r="AT64" s="208">
        <f t="shared" si="37"/>
        <v>0</v>
      </c>
      <c r="AU64" s="203">
        <f t="shared" si="37"/>
        <v>0</v>
      </c>
      <c r="AV64" s="203">
        <f t="shared" si="37"/>
        <v>0</v>
      </c>
      <c r="AW64" s="203">
        <f t="shared" si="37"/>
        <v>0</v>
      </c>
      <c r="AX64" s="203">
        <f>SUM(AX6:AX63)</f>
        <v>0</v>
      </c>
      <c r="AY64" s="187">
        <f t="shared" si="37"/>
        <v>0</v>
      </c>
      <c r="AZ64" s="185">
        <f t="shared" si="37"/>
        <v>0</v>
      </c>
      <c r="BA64" s="186">
        <f t="shared" si="37"/>
        <v>0</v>
      </c>
      <c r="BB64" s="186">
        <f t="shared" si="37"/>
        <v>0</v>
      </c>
      <c r="BC64" s="186">
        <f t="shared" si="37"/>
        <v>0</v>
      </c>
      <c r="BD64" s="186">
        <f t="shared" si="37"/>
        <v>0</v>
      </c>
      <c r="BE64" s="187">
        <f t="shared" si="37"/>
        <v>0</v>
      </c>
      <c r="BF64" s="191">
        <f t="shared" si="37"/>
        <v>0</v>
      </c>
      <c r="BG64" s="186">
        <f t="shared" si="37"/>
        <v>0</v>
      </c>
      <c r="BH64" s="186">
        <f t="shared" si="37"/>
        <v>0</v>
      </c>
      <c r="BI64" s="186">
        <f t="shared" si="37"/>
        <v>0</v>
      </c>
      <c r="BJ64" s="186">
        <f t="shared" si="37"/>
        <v>0</v>
      </c>
      <c r="BK64" s="203">
        <f>SUM(BK6:BK63)</f>
        <v>0</v>
      </c>
      <c r="BL64" s="185">
        <f t="shared" ref="BL64:BW64" si="38">SUM(BL6:BL63)</f>
        <v>0</v>
      </c>
      <c r="BM64" s="186">
        <f t="shared" si="38"/>
        <v>0</v>
      </c>
      <c r="BN64" s="186">
        <f t="shared" si="38"/>
        <v>0</v>
      </c>
      <c r="BO64" s="186">
        <f t="shared" si="38"/>
        <v>0</v>
      </c>
      <c r="BP64" s="186">
        <f t="shared" si="38"/>
        <v>0</v>
      </c>
      <c r="BQ64" s="187">
        <f t="shared" si="38"/>
        <v>0</v>
      </c>
      <c r="BR64" s="185">
        <f t="shared" si="38"/>
        <v>0</v>
      </c>
      <c r="BS64" s="186">
        <f t="shared" si="38"/>
        <v>3057600</v>
      </c>
      <c r="BT64" s="186">
        <f t="shared" si="38"/>
        <v>0</v>
      </c>
      <c r="BU64" s="186">
        <f t="shared" si="38"/>
        <v>0</v>
      </c>
      <c r="BV64" s="186">
        <f t="shared" si="38"/>
        <v>0</v>
      </c>
      <c r="BW64" s="187">
        <f t="shared" si="38"/>
        <v>3057600</v>
      </c>
      <c r="BX64" s="191">
        <f t="shared" si="37"/>
        <v>0</v>
      </c>
      <c r="BY64" s="186">
        <f t="shared" si="37"/>
        <v>0</v>
      </c>
      <c r="BZ64" s="186">
        <f t="shared" si="37"/>
        <v>0</v>
      </c>
      <c r="CA64" s="186">
        <f t="shared" si="37"/>
        <v>0</v>
      </c>
      <c r="CB64" s="186">
        <f t="shared" si="37"/>
        <v>0</v>
      </c>
      <c r="CC64" s="187">
        <f t="shared" si="37"/>
        <v>0</v>
      </c>
      <c r="CD64" s="191">
        <f t="shared" ref="CD64:CI64" si="39">SUM(CD6:CD63)</f>
        <v>0</v>
      </c>
      <c r="CE64" s="186">
        <f t="shared" si="39"/>
        <v>0</v>
      </c>
      <c r="CF64" s="186">
        <f t="shared" si="39"/>
        <v>0</v>
      </c>
      <c r="CG64" s="186">
        <f t="shared" si="39"/>
        <v>0</v>
      </c>
      <c r="CH64" s="186">
        <f t="shared" si="39"/>
        <v>0</v>
      </c>
      <c r="CI64" s="187">
        <f t="shared" si="39"/>
        <v>0</v>
      </c>
      <c r="CJ64" s="185">
        <f t="shared" ref="CJ64:DC64" si="40">SUM(CJ6:CJ63)</f>
        <v>0</v>
      </c>
      <c r="CK64" s="186">
        <f t="shared" si="40"/>
        <v>3057600</v>
      </c>
      <c r="CL64" s="186">
        <f t="shared" si="40"/>
        <v>0</v>
      </c>
      <c r="CM64" s="186">
        <f t="shared" si="40"/>
        <v>0</v>
      </c>
      <c r="CN64" s="186">
        <f t="shared" si="40"/>
        <v>0</v>
      </c>
      <c r="CO64" s="187">
        <f t="shared" si="40"/>
        <v>3057600</v>
      </c>
      <c r="CP64" s="185">
        <f t="shared" si="40"/>
        <v>0</v>
      </c>
      <c r="CQ64" s="186">
        <f t="shared" si="40"/>
        <v>0</v>
      </c>
      <c r="CR64" s="186">
        <f t="shared" si="40"/>
        <v>0</v>
      </c>
      <c r="CS64" s="186">
        <f t="shared" si="40"/>
        <v>0</v>
      </c>
      <c r="CT64" s="186">
        <f t="shared" si="40"/>
        <v>0</v>
      </c>
      <c r="CU64" s="187">
        <f t="shared" si="40"/>
        <v>0</v>
      </c>
      <c r="CV64" s="185">
        <f t="shared" si="40"/>
        <v>0</v>
      </c>
      <c r="CW64" s="186">
        <f t="shared" si="40"/>
        <v>3057600</v>
      </c>
      <c r="CX64" s="186">
        <f t="shared" si="40"/>
        <v>0</v>
      </c>
      <c r="CY64" s="186">
        <f t="shared" si="40"/>
        <v>0</v>
      </c>
      <c r="CZ64" s="186">
        <f t="shared" si="40"/>
        <v>0</v>
      </c>
      <c r="DA64" s="187">
        <f t="shared" si="40"/>
        <v>3057600</v>
      </c>
      <c r="DC64" s="221">
        <f t="shared" si="40"/>
        <v>0</v>
      </c>
      <c r="DF64" s="185">
        <f t="shared" ref="DF64:DK64" si="41">SUM(DF6:DF63)</f>
        <v>0</v>
      </c>
      <c r="DG64" s="186">
        <f t="shared" si="41"/>
        <v>0</v>
      </c>
      <c r="DH64" s="186">
        <f>SUM(DH6:DH63)</f>
        <v>0</v>
      </c>
      <c r="DI64" s="186"/>
      <c r="DJ64" s="186"/>
      <c r="DK64" s="185">
        <f t="shared" si="41"/>
        <v>205272</v>
      </c>
      <c r="DL64" s="186"/>
      <c r="DM64" s="194"/>
      <c r="DO64" s="195"/>
      <c r="DS64" s="193" t="s">
        <v>4725</v>
      </c>
    </row>
    <row r="65" spans="1:146" s="140" customFormat="1" ht="12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227" t="s">
        <v>442</v>
      </c>
      <c r="J65" s="151" t="s">
        <v>441</v>
      </c>
      <c r="K65" s="151" t="s">
        <v>443</v>
      </c>
      <c r="L65" s="153" t="s">
        <v>67</v>
      </c>
      <c r="M65" s="151" t="s">
        <v>538</v>
      </c>
      <c r="N65" s="151" t="s">
        <v>24</v>
      </c>
      <c r="O65" s="151" t="s">
        <v>444</v>
      </c>
      <c r="P65" s="151" t="s">
        <v>445</v>
      </c>
      <c r="Q65" s="151" t="s">
        <v>27</v>
      </c>
      <c r="R65" s="151" t="s">
        <v>28</v>
      </c>
      <c r="S65" s="154">
        <v>482710401</v>
      </c>
      <c r="T65" s="151" t="s">
        <v>446</v>
      </c>
      <c r="U65" s="153">
        <v>2901055622</v>
      </c>
      <c r="V65" s="153" t="s">
        <v>447</v>
      </c>
      <c r="W65" s="153" t="s">
        <v>439</v>
      </c>
      <c r="X65" s="151" t="s">
        <v>448</v>
      </c>
      <c r="Y65" s="256" t="s">
        <v>2959</v>
      </c>
      <c r="Z65" s="155" t="s">
        <v>68</v>
      </c>
      <c r="AA65" s="267" t="s">
        <v>2820</v>
      </c>
      <c r="AB65" s="156"/>
      <c r="AC65" s="157"/>
      <c r="AD65" s="157"/>
      <c r="AE65" s="157"/>
      <c r="AF65" s="157"/>
      <c r="AG65" s="293">
        <f t="shared" ref="AG65:AG128" si="42">SUM(AB65:AF65)</f>
        <v>0</v>
      </c>
      <c r="AH65" s="145"/>
      <c r="AI65" s="143"/>
      <c r="AJ65" s="143"/>
      <c r="AK65" s="143"/>
      <c r="AL65" s="143"/>
      <c r="AM65" s="138">
        <f t="shared" si="10"/>
        <v>0</v>
      </c>
      <c r="AN65" s="160"/>
      <c r="AO65" s="146"/>
      <c r="AP65" s="146"/>
      <c r="AQ65" s="146"/>
      <c r="AR65" s="146"/>
      <c r="AS65" s="202">
        <f t="shared" ref="AS65:AS128" si="43">SUM(AN65:AR65)</f>
        <v>0</v>
      </c>
      <c r="AT65" s="172"/>
      <c r="AU65" s="137"/>
      <c r="AV65" s="137"/>
      <c r="AW65" s="137"/>
      <c r="AX65" s="137"/>
      <c r="AY65" s="138">
        <f t="shared" si="12"/>
        <v>0</v>
      </c>
      <c r="AZ65" s="160"/>
      <c r="BA65" s="146"/>
      <c r="BB65" s="146"/>
      <c r="BC65" s="146"/>
      <c r="BD65" s="146"/>
      <c r="BE65" s="138">
        <f t="shared" si="13"/>
        <v>0</v>
      </c>
      <c r="BF65" s="205"/>
      <c r="BG65" s="146"/>
      <c r="BH65" s="146"/>
      <c r="BI65" s="146"/>
      <c r="BJ65" s="146"/>
      <c r="BK65" s="202">
        <f t="shared" ref="BK65:BK128" si="44">SUM(BF65:BJ65)</f>
        <v>0</v>
      </c>
      <c r="BL65" s="160"/>
      <c r="BM65" s="146"/>
      <c r="BN65" s="146"/>
      <c r="BO65" s="146"/>
      <c r="BP65" s="146"/>
      <c r="BQ65" s="138">
        <f t="shared" si="15"/>
        <v>0</v>
      </c>
      <c r="BR65" s="160"/>
      <c r="BS65" s="146"/>
      <c r="BT65" s="146"/>
      <c r="BU65" s="146"/>
      <c r="BV65" s="146"/>
      <c r="BW65" s="138">
        <f t="shared" si="16"/>
        <v>0</v>
      </c>
      <c r="BX65" s="205"/>
      <c r="BY65" s="146"/>
      <c r="BZ65" s="146"/>
      <c r="CA65" s="146"/>
      <c r="CB65" s="174"/>
      <c r="CC65" s="138">
        <f>SUM(BX65:CB65)</f>
        <v>0</v>
      </c>
      <c r="CD65" s="158"/>
      <c r="CE65" s="137"/>
      <c r="CF65" s="137"/>
      <c r="CG65" s="137"/>
      <c r="CH65" s="137"/>
      <c r="CI65" s="138">
        <f t="shared" si="18"/>
        <v>0</v>
      </c>
      <c r="CJ65" s="172">
        <f t="shared" ref="CJ65:CJ128" si="45">AB65+AH65+BF65+BX65+CD65+AT65+BL65+BR65</f>
        <v>0</v>
      </c>
      <c r="CK65" s="137">
        <f t="shared" ref="CK65:CK128" si="46">AC65+AI65+BG65+BY65+CE65+AU65+BM65+BS65</f>
        <v>0</v>
      </c>
      <c r="CL65" s="137">
        <f t="shared" ref="CL65:CL128" si="47">AD65+AJ65+BH65+BZ65+CF65+AV65+BN65+BT65</f>
        <v>0</v>
      </c>
      <c r="CM65" s="137">
        <f t="shared" ref="CM65:CM128" si="48">AE65+AK65+BI65+CA65+CG65+AW65+BO65+BU65</f>
        <v>0</v>
      </c>
      <c r="CN65" s="137">
        <f t="shared" ref="CN65:CN128" si="49">AF65+AL65+BJ65+CB65+CH65+AX65+BP65+BV65</f>
        <v>0</v>
      </c>
      <c r="CO65" s="173">
        <f t="shared" ref="CO65:CO128" si="50">SUM(CJ65:CN65)</f>
        <v>0</v>
      </c>
      <c r="CP65" s="172">
        <f t="shared" ref="CP65:CP128" si="51">AN65+AZ65</f>
        <v>0</v>
      </c>
      <c r="CQ65" s="137">
        <f t="shared" ref="CQ65:CQ128" si="52">AO65+BA65</f>
        <v>0</v>
      </c>
      <c r="CR65" s="137">
        <f t="shared" ref="CR65:CR128" si="53">AP65+BB65</f>
        <v>0</v>
      </c>
      <c r="CS65" s="137">
        <f t="shared" ref="CS65:CS128" si="54">AQ65+BC65</f>
        <v>0</v>
      </c>
      <c r="CT65" s="137">
        <f t="shared" ref="CT65:CT128" si="55">AR65+BD65</f>
        <v>0</v>
      </c>
      <c r="CU65" s="173">
        <f t="shared" si="30"/>
        <v>0</v>
      </c>
      <c r="CV65" s="172">
        <f t="shared" si="31"/>
        <v>0</v>
      </c>
      <c r="CW65" s="137">
        <f t="shared" si="32"/>
        <v>0</v>
      </c>
      <c r="CX65" s="137">
        <f t="shared" si="33"/>
        <v>0</v>
      </c>
      <c r="CY65" s="137">
        <f t="shared" si="34"/>
        <v>0</v>
      </c>
      <c r="CZ65" s="137">
        <f t="shared" si="35"/>
        <v>0</v>
      </c>
      <c r="DA65" s="173">
        <f t="shared" si="36"/>
        <v>0</v>
      </c>
      <c r="DC65" s="220"/>
      <c r="DF65" s="141"/>
      <c r="DG65" s="142"/>
      <c r="DH65" s="146"/>
      <c r="DI65" s="142"/>
      <c r="DJ65" s="144"/>
      <c r="DK65" s="145"/>
      <c r="DL65" s="142"/>
      <c r="DM65" s="144"/>
      <c r="DO65" s="140" t="str">
        <f>P65&amp;" "&amp;O65</f>
        <v>Marta Kultová</v>
      </c>
      <c r="DP65" s="140">
        <v>2330</v>
      </c>
      <c r="DQ65" s="140">
        <v>691009571</v>
      </c>
      <c r="DR65" s="140">
        <v>71294511</v>
      </c>
      <c r="DS65" s="140" t="s">
        <v>441</v>
      </c>
      <c r="DT65" s="140" t="s">
        <v>3165</v>
      </c>
      <c r="DU65" s="140" t="s">
        <v>443</v>
      </c>
      <c r="DV65" s="140" t="s">
        <v>538</v>
      </c>
      <c r="DW65" s="140" t="s">
        <v>67</v>
      </c>
      <c r="DX65" s="140" t="s">
        <v>24</v>
      </c>
      <c r="DY65" s="140" t="s">
        <v>3166</v>
      </c>
      <c r="DZ65" s="140">
        <v>482710401</v>
      </c>
      <c r="EA65" s="140" t="s">
        <v>446</v>
      </c>
      <c r="EB65" s="140" t="s">
        <v>3167</v>
      </c>
      <c r="EC65" s="140" t="s">
        <v>448</v>
      </c>
      <c r="ED65" s="140" t="s">
        <v>68</v>
      </c>
      <c r="EF65" s="140" t="str">
        <f>IF(H65=DS65,"ok","ŠPATNĚ")</f>
        <v>ok</v>
      </c>
      <c r="EG65" s="140" t="str">
        <f>IF(K65=DU65,"ok","ŠPATNĚ")</f>
        <v>ok</v>
      </c>
      <c r="EH65" s="140" t="str">
        <f>IF(L65=DW65,"ok","ŠPATNĚ")</f>
        <v>ok</v>
      </c>
      <c r="EI65" s="140" t="str">
        <f>IF(M65=DV65,"ok","ŠPATNĚ")</f>
        <v>ok</v>
      </c>
      <c r="EJ65" s="140" t="str">
        <f>IF(N65=DX65,"ok","ŠPATNĚ")</f>
        <v>ok</v>
      </c>
      <c r="EK65" s="140" t="str">
        <f>IF(DO65=DY65,"ok","ŠPATNĚ")</f>
        <v>ok</v>
      </c>
      <c r="EO65" s="140" t="str">
        <f>IF(S65=DZ65,"ok","ŠPATNĚ")</f>
        <v>ok</v>
      </c>
      <c r="EP65" s="140" t="str">
        <f>IF(T65=EA65,"ok","ŠPATNĚ")</f>
        <v>ok</v>
      </c>
    </row>
    <row r="66" spans="1:146" s="140" customFormat="1" ht="12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227" t="s">
        <v>450</v>
      </c>
      <c r="J66" s="151" t="s">
        <v>449</v>
      </c>
      <c r="K66" s="151" t="s">
        <v>451</v>
      </c>
      <c r="L66" s="153" t="s">
        <v>452</v>
      </c>
      <c r="M66" s="151" t="s">
        <v>453</v>
      </c>
      <c r="N66" s="151">
        <v>0</v>
      </c>
      <c r="O66" s="151" t="s">
        <v>454</v>
      </c>
      <c r="P66" s="151" t="s">
        <v>455</v>
      </c>
      <c r="Q66" s="151" t="s">
        <v>27</v>
      </c>
      <c r="R66" s="151" t="s">
        <v>28</v>
      </c>
      <c r="S66" s="154">
        <v>482751158</v>
      </c>
      <c r="T66" s="151" t="s">
        <v>456</v>
      </c>
      <c r="U66" s="153">
        <v>5486812</v>
      </c>
      <c r="V66" s="153" t="s">
        <v>82</v>
      </c>
      <c r="W66" s="153" t="s">
        <v>83</v>
      </c>
      <c r="X66" s="151" t="s">
        <v>448</v>
      </c>
      <c r="Y66" s="256" t="s">
        <v>2959</v>
      </c>
      <c r="Z66" s="155" t="s">
        <v>68</v>
      </c>
      <c r="AA66" s="267" t="s">
        <v>2820</v>
      </c>
      <c r="AB66" s="156"/>
      <c r="AC66" s="157"/>
      <c r="AD66" s="157"/>
      <c r="AE66" s="157"/>
      <c r="AF66" s="157"/>
      <c r="AG66" s="293">
        <f t="shared" si="42"/>
        <v>0</v>
      </c>
      <c r="AH66" s="145"/>
      <c r="AI66" s="143"/>
      <c r="AJ66" s="143"/>
      <c r="AK66" s="143"/>
      <c r="AL66" s="143"/>
      <c r="AM66" s="138">
        <f t="shared" si="10"/>
        <v>0</v>
      </c>
      <c r="AN66" s="160"/>
      <c r="AO66" s="146"/>
      <c r="AP66" s="146"/>
      <c r="AQ66" s="146"/>
      <c r="AR66" s="146"/>
      <c r="AS66" s="202">
        <f t="shared" si="43"/>
        <v>0</v>
      </c>
      <c r="AT66" s="172"/>
      <c r="AU66" s="137"/>
      <c r="AV66" s="137"/>
      <c r="AW66" s="137"/>
      <c r="AX66" s="137"/>
      <c r="AY66" s="138">
        <f t="shared" si="12"/>
        <v>0</v>
      </c>
      <c r="AZ66" s="160"/>
      <c r="BA66" s="146"/>
      <c r="BB66" s="146"/>
      <c r="BC66" s="146"/>
      <c r="BD66" s="146"/>
      <c r="BE66" s="138">
        <f t="shared" si="13"/>
        <v>0</v>
      </c>
      <c r="BF66" s="205"/>
      <c r="BG66" s="146"/>
      <c r="BH66" s="146"/>
      <c r="BI66" s="146"/>
      <c r="BJ66" s="146"/>
      <c r="BK66" s="202">
        <f t="shared" si="44"/>
        <v>0</v>
      </c>
      <c r="BL66" s="160"/>
      <c r="BM66" s="146"/>
      <c r="BN66" s="146"/>
      <c r="BO66" s="146"/>
      <c r="BP66" s="146"/>
      <c r="BQ66" s="138">
        <f t="shared" si="15"/>
        <v>0</v>
      </c>
      <c r="BR66" s="160"/>
      <c r="BS66" s="146"/>
      <c r="BT66" s="146"/>
      <c r="BU66" s="146"/>
      <c r="BV66" s="146"/>
      <c r="BW66" s="138">
        <f t="shared" si="16"/>
        <v>0</v>
      </c>
      <c r="BX66" s="205"/>
      <c r="BY66" s="146"/>
      <c r="BZ66" s="146"/>
      <c r="CA66" s="146"/>
      <c r="CB66" s="146"/>
      <c r="CC66" s="138">
        <f t="shared" ref="CC66:CC128" si="56">SUM(BX66:CB66)</f>
        <v>0</v>
      </c>
      <c r="CD66" s="158"/>
      <c r="CE66" s="137"/>
      <c r="CF66" s="137"/>
      <c r="CG66" s="137"/>
      <c r="CH66" s="137"/>
      <c r="CI66" s="138">
        <f t="shared" si="18"/>
        <v>0</v>
      </c>
      <c r="CJ66" s="172">
        <f t="shared" si="45"/>
        <v>0</v>
      </c>
      <c r="CK66" s="137">
        <f t="shared" si="46"/>
        <v>0</v>
      </c>
      <c r="CL66" s="137">
        <f t="shared" si="47"/>
        <v>0</v>
      </c>
      <c r="CM66" s="137">
        <f t="shared" si="48"/>
        <v>0</v>
      </c>
      <c r="CN66" s="137">
        <f t="shared" si="49"/>
        <v>0</v>
      </c>
      <c r="CO66" s="173">
        <f t="shared" si="50"/>
        <v>0</v>
      </c>
      <c r="CP66" s="172">
        <f t="shared" si="51"/>
        <v>0</v>
      </c>
      <c r="CQ66" s="137">
        <f t="shared" si="52"/>
        <v>0</v>
      </c>
      <c r="CR66" s="137">
        <f t="shared" si="53"/>
        <v>0</v>
      </c>
      <c r="CS66" s="137">
        <f t="shared" si="54"/>
        <v>0</v>
      </c>
      <c r="CT66" s="137">
        <f t="shared" si="55"/>
        <v>0</v>
      </c>
      <c r="CU66" s="173">
        <f t="shared" si="30"/>
        <v>0</v>
      </c>
      <c r="CV66" s="172">
        <f t="shared" si="31"/>
        <v>0</v>
      </c>
      <c r="CW66" s="137">
        <f t="shared" si="32"/>
        <v>0</v>
      </c>
      <c r="CX66" s="137">
        <f t="shared" si="33"/>
        <v>0</v>
      </c>
      <c r="CY66" s="137">
        <f t="shared" si="34"/>
        <v>0</v>
      </c>
      <c r="CZ66" s="137">
        <f t="shared" si="35"/>
        <v>0</v>
      </c>
      <c r="DA66" s="173">
        <f t="shared" si="36"/>
        <v>0</v>
      </c>
      <c r="DC66" s="220"/>
      <c r="DF66" s="141"/>
      <c r="DG66" s="142"/>
      <c r="DH66" s="146"/>
      <c r="DI66" s="142"/>
      <c r="DJ66" s="144"/>
      <c r="DK66" s="145"/>
      <c r="DL66" s="142"/>
      <c r="DM66" s="144"/>
      <c r="DO66" s="140" t="str">
        <f t="shared" ref="DO66:DO129" si="57">P66&amp;" "&amp;O66</f>
        <v>Vladimíra Jurigová</v>
      </c>
      <c r="DP66" s="140">
        <v>2415</v>
      </c>
      <c r="DQ66" s="140">
        <v>600079465</v>
      </c>
      <c r="DR66" s="140">
        <v>72742186</v>
      </c>
      <c r="DS66" s="140" t="s">
        <v>449</v>
      </c>
      <c r="DT66" s="140" t="s">
        <v>3168</v>
      </c>
      <c r="DU66" s="140" t="s">
        <v>451</v>
      </c>
      <c r="DV66" s="140" t="s">
        <v>453</v>
      </c>
      <c r="DW66" s="140" t="s">
        <v>452</v>
      </c>
      <c r="DX66" s="140">
        <v>0</v>
      </c>
      <c r="DY66" s="140" t="s">
        <v>3169</v>
      </c>
      <c r="DZ66" s="140">
        <v>482751158</v>
      </c>
      <c r="EA66" s="140" t="s">
        <v>456</v>
      </c>
      <c r="EB66" s="140" t="s">
        <v>3170</v>
      </c>
      <c r="EC66" s="140" t="s">
        <v>448</v>
      </c>
      <c r="ED66" s="140" t="s">
        <v>68</v>
      </c>
      <c r="EF66" s="140" t="str">
        <f t="shared" ref="EF66:EF129" si="58">IF(H66=DS66,"ok","ŠPATNĚ")</f>
        <v>ok</v>
      </c>
      <c r="EG66" s="140" t="str">
        <f t="shared" ref="EG66:EG129" si="59">IF(K66=DU66,"ok","ŠPATNĚ")</f>
        <v>ok</v>
      </c>
      <c r="EH66" s="140" t="str">
        <f t="shared" ref="EH66:EH129" si="60">IF(L66=DW66,"ok","ŠPATNĚ")</f>
        <v>ok</v>
      </c>
      <c r="EI66" s="140" t="str">
        <f t="shared" ref="EI66:EI129" si="61">IF(M66=DV66,"ok","ŠPATNĚ")</f>
        <v>ok</v>
      </c>
      <c r="EJ66" s="140" t="str">
        <f t="shared" ref="EJ66:EJ129" si="62">IF(N66=DX66,"ok","ŠPATNĚ")</f>
        <v>ok</v>
      </c>
      <c r="EK66" s="140" t="str">
        <f t="shared" ref="EK66:EK129" si="63">IF(DO66=DY66,"ok","ŠPATNĚ")</f>
        <v>ok</v>
      </c>
      <c r="EO66" s="140" t="str">
        <f t="shared" ref="EO66:EO129" si="64">IF(S66=DZ66,"ok","ŠPATNĚ")</f>
        <v>ok</v>
      </c>
      <c r="EP66" s="140" t="str">
        <f t="shared" ref="EP66:EP129" si="65">IF(T66=EA66,"ok","ŠPATNĚ")</f>
        <v>ok</v>
      </c>
    </row>
    <row r="67" spans="1:146" s="140" customFormat="1" ht="12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227" t="s">
        <v>458</v>
      </c>
      <c r="J67" s="151" t="s">
        <v>457</v>
      </c>
      <c r="K67" s="151" t="s">
        <v>3172</v>
      </c>
      <c r="L67" s="153" t="s">
        <v>459</v>
      </c>
      <c r="M67" s="151" t="s">
        <v>460</v>
      </c>
      <c r="N67" s="151">
        <v>0</v>
      </c>
      <c r="O67" s="151" t="s">
        <v>461</v>
      </c>
      <c r="P67" s="151" t="s">
        <v>300</v>
      </c>
      <c r="Q67" s="151" t="s">
        <v>27</v>
      </c>
      <c r="R67" s="151" t="s">
        <v>28</v>
      </c>
      <c r="S67" s="154">
        <v>485122672</v>
      </c>
      <c r="T67" s="151" t="s">
        <v>462</v>
      </c>
      <c r="U67" s="153">
        <v>5452452</v>
      </c>
      <c r="V67" s="153" t="s">
        <v>82</v>
      </c>
      <c r="W67" s="153" t="s">
        <v>83</v>
      </c>
      <c r="X67" s="151" t="s">
        <v>448</v>
      </c>
      <c r="Y67" s="256" t="s">
        <v>2959</v>
      </c>
      <c r="Z67" s="155" t="s">
        <v>68</v>
      </c>
      <c r="AA67" s="267" t="s">
        <v>2820</v>
      </c>
      <c r="AB67" s="156"/>
      <c r="AC67" s="157"/>
      <c r="AD67" s="157"/>
      <c r="AE67" s="157"/>
      <c r="AF67" s="157"/>
      <c r="AG67" s="293">
        <f t="shared" si="42"/>
        <v>0</v>
      </c>
      <c r="AH67" s="145"/>
      <c r="AI67" s="143"/>
      <c r="AJ67" s="143"/>
      <c r="AK67" s="143"/>
      <c r="AL67" s="143"/>
      <c r="AM67" s="138">
        <f t="shared" si="10"/>
        <v>0</v>
      </c>
      <c r="AN67" s="160"/>
      <c r="AO67" s="146"/>
      <c r="AP67" s="146"/>
      <c r="AQ67" s="146"/>
      <c r="AR67" s="146"/>
      <c r="AS67" s="202">
        <f t="shared" si="43"/>
        <v>0</v>
      </c>
      <c r="AT67" s="172"/>
      <c r="AU67" s="137"/>
      <c r="AV67" s="137"/>
      <c r="AW67" s="137"/>
      <c r="AX67" s="137"/>
      <c r="AY67" s="138">
        <f t="shared" si="12"/>
        <v>0</v>
      </c>
      <c r="AZ67" s="160"/>
      <c r="BA67" s="146"/>
      <c r="BB67" s="146"/>
      <c r="BC67" s="146"/>
      <c r="BD67" s="146"/>
      <c r="BE67" s="138">
        <f t="shared" si="13"/>
        <v>0</v>
      </c>
      <c r="BF67" s="205"/>
      <c r="BG67" s="146"/>
      <c r="BH67" s="146"/>
      <c r="BI67" s="146"/>
      <c r="BJ67" s="146"/>
      <c r="BK67" s="202">
        <f t="shared" si="44"/>
        <v>0</v>
      </c>
      <c r="BL67" s="160"/>
      <c r="BM67" s="146"/>
      <c r="BN67" s="146"/>
      <c r="BO67" s="146"/>
      <c r="BP67" s="146"/>
      <c r="BQ67" s="138">
        <f t="shared" si="15"/>
        <v>0</v>
      </c>
      <c r="BR67" s="160"/>
      <c r="BS67" s="146"/>
      <c r="BT67" s="146"/>
      <c r="BU67" s="146"/>
      <c r="BV67" s="146"/>
      <c r="BW67" s="138">
        <f t="shared" si="16"/>
        <v>0</v>
      </c>
      <c r="BX67" s="205"/>
      <c r="BY67" s="146"/>
      <c r="BZ67" s="146"/>
      <c r="CA67" s="146"/>
      <c r="CB67" s="146"/>
      <c r="CC67" s="138">
        <f t="shared" si="56"/>
        <v>0</v>
      </c>
      <c r="CD67" s="158"/>
      <c r="CE67" s="137"/>
      <c r="CF67" s="137"/>
      <c r="CG67" s="137"/>
      <c r="CH67" s="137"/>
      <c r="CI67" s="138">
        <f t="shared" si="18"/>
        <v>0</v>
      </c>
      <c r="CJ67" s="172">
        <f t="shared" si="45"/>
        <v>0</v>
      </c>
      <c r="CK67" s="137">
        <f t="shared" si="46"/>
        <v>0</v>
      </c>
      <c r="CL67" s="137">
        <f t="shared" si="47"/>
        <v>0</v>
      </c>
      <c r="CM67" s="137">
        <f t="shared" si="48"/>
        <v>0</v>
      </c>
      <c r="CN67" s="137">
        <f t="shared" si="49"/>
        <v>0</v>
      </c>
      <c r="CO67" s="173">
        <f t="shared" si="50"/>
        <v>0</v>
      </c>
      <c r="CP67" s="172">
        <f t="shared" si="51"/>
        <v>0</v>
      </c>
      <c r="CQ67" s="137">
        <f t="shared" si="52"/>
        <v>0</v>
      </c>
      <c r="CR67" s="137">
        <f t="shared" si="53"/>
        <v>0</v>
      </c>
      <c r="CS67" s="137">
        <f t="shared" si="54"/>
        <v>0</v>
      </c>
      <c r="CT67" s="137">
        <f t="shared" si="55"/>
        <v>0</v>
      </c>
      <c r="CU67" s="173">
        <f t="shared" si="30"/>
        <v>0</v>
      </c>
      <c r="CV67" s="172">
        <f t="shared" si="31"/>
        <v>0</v>
      </c>
      <c r="CW67" s="137">
        <f t="shared" si="32"/>
        <v>0</v>
      </c>
      <c r="CX67" s="137">
        <f t="shared" si="33"/>
        <v>0</v>
      </c>
      <c r="CY67" s="137">
        <f t="shared" si="34"/>
        <v>0</v>
      </c>
      <c r="CZ67" s="137">
        <f t="shared" si="35"/>
        <v>0</v>
      </c>
      <c r="DA67" s="173">
        <f t="shared" si="36"/>
        <v>0</v>
      </c>
      <c r="DC67" s="220"/>
      <c r="DF67" s="141"/>
      <c r="DG67" s="142"/>
      <c r="DH67" s="146"/>
      <c r="DI67" s="142"/>
      <c r="DJ67" s="144"/>
      <c r="DK67" s="145"/>
      <c r="DL67" s="142"/>
      <c r="DM67" s="144"/>
      <c r="DO67" s="140" t="str">
        <f t="shared" si="57"/>
        <v>Eva Tichá</v>
      </c>
      <c r="DP67" s="140">
        <v>2442</v>
      </c>
      <c r="DQ67" s="140">
        <v>600079066</v>
      </c>
      <c r="DR67" s="140">
        <v>72742101</v>
      </c>
      <c r="DS67" s="140" t="s">
        <v>457</v>
      </c>
      <c r="DT67" s="140" t="s">
        <v>3171</v>
      </c>
      <c r="DU67" s="140" t="s">
        <v>3172</v>
      </c>
      <c r="DV67" s="140" t="s">
        <v>460</v>
      </c>
      <c r="DW67" s="140" t="s">
        <v>459</v>
      </c>
      <c r="DX67" s="140">
        <v>0</v>
      </c>
      <c r="DY67" s="140" t="s">
        <v>3173</v>
      </c>
      <c r="DZ67" s="140">
        <v>485122672</v>
      </c>
      <c r="EA67" s="140" t="s">
        <v>462</v>
      </c>
      <c r="EB67" s="140" t="s">
        <v>3174</v>
      </c>
      <c r="EC67" s="140" t="s">
        <v>448</v>
      </c>
      <c r="ED67" s="140" t="s">
        <v>68</v>
      </c>
      <c r="EF67" s="140" t="str">
        <f t="shared" si="58"/>
        <v>ok</v>
      </c>
      <c r="EG67" s="140" t="str">
        <f t="shared" si="59"/>
        <v>ok</v>
      </c>
      <c r="EH67" s="140" t="str">
        <f t="shared" si="60"/>
        <v>ok</v>
      </c>
      <c r="EI67" s="140" t="str">
        <f t="shared" si="61"/>
        <v>ok</v>
      </c>
      <c r="EJ67" s="140" t="str">
        <f t="shared" si="62"/>
        <v>ok</v>
      </c>
      <c r="EK67" s="140" t="str">
        <f t="shared" si="63"/>
        <v>ok</v>
      </c>
      <c r="EO67" s="140" t="str">
        <f t="shared" si="64"/>
        <v>ok</v>
      </c>
      <c r="EP67" s="140" t="str">
        <f t="shared" si="65"/>
        <v>ok</v>
      </c>
    </row>
    <row r="68" spans="1:146" s="140" customFormat="1" ht="12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227" t="s">
        <v>464</v>
      </c>
      <c r="J68" s="151" t="s">
        <v>463</v>
      </c>
      <c r="K68" s="151" t="s">
        <v>3176</v>
      </c>
      <c r="L68" s="153" t="s">
        <v>67</v>
      </c>
      <c r="M68" s="151" t="s">
        <v>465</v>
      </c>
      <c r="N68" s="151" t="s">
        <v>466</v>
      </c>
      <c r="O68" s="151" t="s">
        <v>467</v>
      </c>
      <c r="P68" s="151" t="s">
        <v>192</v>
      </c>
      <c r="Q68" s="151" t="s">
        <v>27</v>
      </c>
      <c r="R68" s="151" t="s">
        <v>28</v>
      </c>
      <c r="S68" s="154">
        <v>485101827</v>
      </c>
      <c r="T68" s="151" t="s">
        <v>468</v>
      </c>
      <c r="U68" s="153">
        <v>5451812</v>
      </c>
      <c r="V68" s="153" t="s">
        <v>82</v>
      </c>
      <c r="W68" s="153" t="s">
        <v>83</v>
      </c>
      <c r="X68" s="151" t="s">
        <v>448</v>
      </c>
      <c r="Y68" s="256" t="s">
        <v>2959</v>
      </c>
      <c r="Z68" s="155" t="s">
        <v>68</v>
      </c>
      <c r="AA68" s="267" t="s">
        <v>2820</v>
      </c>
      <c r="AB68" s="156"/>
      <c r="AC68" s="157"/>
      <c r="AD68" s="157"/>
      <c r="AE68" s="157"/>
      <c r="AF68" s="157"/>
      <c r="AG68" s="293">
        <f t="shared" si="42"/>
        <v>0</v>
      </c>
      <c r="AH68" s="145"/>
      <c r="AI68" s="143"/>
      <c r="AJ68" s="143"/>
      <c r="AK68" s="143"/>
      <c r="AL68" s="143"/>
      <c r="AM68" s="138">
        <f t="shared" si="10"/>
        <v>0</v>
      </c>
      <c r="AN68" s="160"/>
      <c r="AO68" s="146"/>
      <c r="AP68" s="146"/>
      <c r="AQ68" s="146"/>
      <c r="AR68" s="146"/>
      <c r="AS68" s="202">
        <f t="shared" si="43"/>
        <v>0</v>
      </c>
      <c r="AT68" s="172"/>
      <c r="AU68" s="137"/>
      <c r="AV68" s="137"/>
      <c r="AW68" s="137"/>
      <c r="AX68" s="137"/>
      <c r="AY68" s="138">
        <f t="shared" si="12"/>
        <v>0</v>
      </c>
      <c r="AZ68" s="160"/>
      <c r="BA68" s="146"/>
      <c r="BB68" s="146"/>
      <c r="BC68" s="146"/>
      <c r="BD68" s="146"/>
      <c r="BE68" s="138">
        <f t="shared" si="13"/>
        <v>0</v>
      </c>
      <c r="BF68" s="205"/>
      <c r="BG68" s="146"/>
      <c r="BH68" s="146"/>
      <c r="BI68" s="146"/>
      <c r="BJ68" s="146"/>
      <c r="BK68" s="202">
        <f t="shared" si="44"/>
        <v>0</v>
      </c>
      <c r="BL68" s="160"/>
      <c r="BM68" s="146"/>
      <c r="BN68" s="146"/>
      <c r="BO68" s="146"/>
      <c r="BP68" s="146"/>
      <c r="BQ68" s="138">
        <f t="shared" si="15"/>
        <v>0</v>
      </c>
      <c r="BR68" s="160"/>
      <c r="BS68" s="146"/>
      <c r="BT68" s="146"/>
      <c r="BU68" s="146"/>
      <c r="BV68" s="146"/>
      <c r="BW68" s="138">
        <f t="shared" si="16"/>
        <v>0</v>
      </c>
      <c r="BX68" s="205"/>
      <c r="BY68" s="146"/>
      <c r="BZ68" s="146"/>
      <c r="CA68" s="146"/>
      <c r="CB68" s="146"/>
      <c r="CC68" s="138">
        <f t="shared" si="56"/>
        <v>0</v>
      </c>
      <c r="CD68" s="158"/>
      <c r="CE68" s="137"/>
      <c r="CF68" s="137"/>
      <c r="CG68" s="137"/>
      <c r="CH68" s="137"/>
      <c r="CI68" s="138">
        <f t="shared" si="18"/>
        <v>0</v>
      </c>
      <c r="CJ68" s="172">
        <f t="shared" si="45"/>
        <v>0</v>
      </c>
      <c r="CK68" s="137">
        <f t="shared" si="46"/>
        <v>0</v>
      </c>
      <c r="CL68" s="137">
        <f t="shared" si="47"/>
        <v>0</v>
      </c>
      <c r="CM68" s="137">
        <f t="shared" si="48"/>
        <v>0</v>
      </c>
      <c r="CN68" s="137">
        <f t="shared" si="49"/>
        <v>0</v>
      </c>
      <c r="CO68" s="173">
        <f t="shared" si="50"/>
        <v>0</v>
      </c>
      <c r="CP68" s="172">
        <f t="shared" si="51"/>
        <v>0</v>
      </c>
      <c r="CQ68" s="137">
        <f t="shared" si="52"/>
        <v>0</v>
      </c>
      <c r="CR68" s="137">
        <f t="shared" si="53"/>
        <v>0</v>
      </c>
      <c r="CS68" s="137">
        <f t="shared" si="54"/>
        <v>0</v>
      </c>
      <c r="CT68" s="137">
        <f t="shared" si="55"/>
        <v>0</v>
      </c>
      <c r="CU68" s="173">
        <f t="shared" si="30"/>
        <v>0</v>
      </c>
      <c r="CV68" s="172">
        <f t="shared" si="31"/>
        <v>0</v>
      </c>
      <c r="CW68" s="137">
        <f t="shared" si="32"/>
        <v>0</v>
      </c>
      <c r="CX68" s="137">
        <f t="shared" si="33"/>
        <v>0</v>
      </c>
      <c r="CY68" s="137">
        <f t="shared" si="34"/>
        <v>0</v>
      </c>
      <c r="CZ68" s="137">
        <f t="shared" si="35"/>
        <v>0</v>
      </c>
      <c r="DA68" s="173">
        <f t="shared" si="36"/>
        <v>0</v>
      </c>
      <c r="DC68" s="220"/>
      <c r="DF68" s="141"/>
      <c r="DG68" s="142"/>
      <c r="DH68" s="146"/>
      <c r="DI68" s="142"/>
      <c r="DJ68" s="144"/>
      <c r="DK68" s="145"/>
      <c r="DL68" s="142"/>
      <c r="DM68" s="144"/>
      <c r="DO68" s="140" t="str">
        <f t="shared" si="57"/>
        <v>Martina Suchomelová</v>
      </c>
      <c r="DP68" s="140">
        <v>2437</v>
      </c>
      <c r="DQ68" s="140">
        <v>600079074</v>
      </c>
      <c r="DR68" s="140">
        <v>72743221</v>
      </c>
      <c r="DS68" s="140" t="s">
        <v>463</v>
      </c>
      <c r="DT68" s="140" t="s">
        <v>3175</v>
      </c>
      <c r="DU68" s="140" t="s">
        <v>3176</v>
      </c>
      <c r="DV68" s="140" t="s">
        <v>465</v>
      </c>
      <c r="DW68" s="140" t="s">
        <v>67</v>
      </c>
      <c r="DX68" s="140" t="s">
        <v>466</v>
      </c>
      <c r="DY68" s="140" t="s">
        <v>3177</v>
      </c>
      <c r="DZ68" s="140">
        <v>485101827</v>
      </c>
      <c r="EA68" s="140" t="s">
        <v>468</v>
      </c>
      <c r="EB68" s="140" t="s">
        <v>3178</v>
      </c>
      <c r="EC68" s="140" t="s">
        <v>448</v>
      </c>
      <c r="ED68" s="140" t="s">
        <v>68</v>
      </c>
      <c r="EF68" s="140" t="str">
        <f t="shared" si="58"/>
        <v>ok</v>
      </c>
      <c r="EG68" s="140" t="str">
        <f t="shared" si="59"/>
        <v>ok</v>
      </c>
      <c r="EH68" s="140" t="str">
        <f t="shared" si="60"/>
        <v>ok</v>
      </c>
      <c r="EI68" s="140" t="str">
        <f t="shared" si="61"/>
        <v>ok</v>
      </c>
      <c r="EJ68" s="140" t="str">
        <f t="shared" si="62"/>
        <v>ok</v>
      </c>
      <c r="EK68" s="140" t="str">
        <f t="shared" si="63"/>
        <v>ok</v>
      </c>
      <c r="EO68" s="140" t="str">
        <f t="shared" si="64"/>
        <v>ok</v>
      </c>
      <c r="EP68" s="140" t="str">
        <f t="shared" si="65"/>
        <v>ok</v>
      </c>
    </row>
    <row r="69" spans="1:146" s="140" customFormat="1" ht="12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227" t="s">
        <v>470</v>
      </c>
      <c r="J69" s="151" t="s">
        <v>469</v>
      </c>
      <c r="K69" s="151" t="s">
        <v>3180</v>
      </c>
      <c r="L69" s="153" t="s">
        <v>270</v>
      </c>
      <c r="M69" s="151" t="s">
        <v>471</v>
      </c>
      <c r="N69" s="151" t="s">
        <v>24</v>
      </c>
      <c r="O69" s="151" t="s">
        <v>472</v>
      </c>
      <c r="P69" s="151" t="s">
        <v>170</v>
      </c>
      <c r="Q69" s="151" t="s">
        <v>27</v>
      </c>
      <c r="R69" s="151" t="s">
        <v>28</v>
      </c>
      <c r="S69" s="154">
        <v>480002113</v>
      </c>
      <c r="T69" s="151" t="s">
        <v>473</v>
      </c>
      <c r="U69" s="153">
        <v>5485342</v>
      </c>
      <c r="V69" s="153" t="s">
        <v>82</v>
      </c>
      <c r="W69" s="153" t="s">
        <v>83</v>
      </c>
      <c r="X69" s="151" t="s">
        <v>448</v>
      </c>
      <c r="Y69" s="256" t="s">
        <v>2959</v>
      </c>
      <c r="Z69" s="155" t="s">
        <v>68</v>
      </c>
      <c r="AA69" s="267" t="s">
        <v>2820</v>
      </c>
      <c r="AB69" s="156"/>
      <c r="AC69" s="157"/>
      <c r="AD69" s="157"/>
      <c r="AE69" s="157"/>
      <c r="AF69" s="157"/>
      <c r="AG69" s="293">
        <f t="shared" si="42"/>
        <v>0</v>
      </c>
      <c r="AH69" s="145"/>
      <c r="AI69" s="143"/>
      <c r="AJ69" s="143"/>
      <c r="AK69" s="143"/>
      <c r="AL69" s="143"/>
      <c r="AM69" s="138">
        <f t="shared" si="10"/>
        <v>0</v>
      </c>
      <c r="AN69" s="160"/>
      <c r="AO69" s="146"/>
      <c r="AP69" s="146"/>
      <c r="AQ69" s="146"/>
      <c r="AR69" s="146"/>
      <c r="AS69" s="202">
        <f t="shared" si="43"/>
        <v>0</v>
      </c>
      <c r="AT69" s="172"/>
      <c r="AU69" s="137"/>
      <c r="AV69" s="137"/>
      <c r="AW69" s="137"/>
      <c r="AX69" s="137"/>
      <c r="AY69" s="138">
        <f t="shared" si="12"/>
        <v>0</v>
      </c>
      <c r="AZ69" s="160"/>
      <c r="BA69" s="146"/>
      <c r="BB69" s="146"/>
      <c r="BC69" s="146"/>
      <c r="BD69" s="146"/>
      <c r="BE69" s="138">
        <f t="shared" si="13"/>
        <v>0</v>
      </c>
      <c r="BF69" s="205"/>
      <c r="BG69" s="146"/>
      <c r="BH69" s="146"/>
      <c r="BI69" s="146"/>
      <c r="BJ69" s="146"/>
      <c r="BK69" s="202">
        <f t="shared" si="44"/>
        <v>0</v>
      </c>
      <c r="BL69" s="160"/>
      <c r="BM69" s="146"/>
      <c r="BN69" s="146"/>
      <c r="BO69" s="146"/>
      <c r="BP69" s="146"/>
      <c r="BQ69" s="138">
        <f t="shared" si="15"/>
        <v>0</v>
      </c>
      <c r="BR69" s="160"/>
      <c r="BS69" s="146"/>
      <c r="BT69" s="146"/>
      <c r="BU69" s="146"/>
      <c r="BV69" s="146"/>
      <c r="BW69" s="138">
        <f t="shared" si="16"/>
        <v>0</v>
      </c>
      <c r="BX69" s="205"/>
      <c r="BY69" s="146"/>
      <c r="BZ69" s="146"/>
      <c r="CA69" s="146"/>
      <c r="CB69" s="146"/>
      <c r="CC69" s="138">
        <f t="shared" si="56"/>
        <v>0</v>
      </c>
      <c r="CD69" s="158"/>
      <c r="CE69" s="137"/>
      <c r="CF69" s="137"/>
      <c r="CG69" s="137"/>
      <c r="CH69" s="137"/>
      <c r="CI69" s="138">
        <f t="shared" si="18"/>
        <v>0</v>
      </c>
      <c r="CJ69" s="172">
        <f t="shared" si="45"/>
        <v>0</v>
      </c>
      <c r="CK69" s="137">
        <f t="shared" si="46"/>
        <v>0</v>
      </c>
      <c r="CL69" s="137">
        <f t="shared" si="47"/>
        <v>0</v>
      </c>
      <c r="CM69" s="137">
        <f t="shared" si="48"/>
        <v>0</v>
      </c>
      <c r="CN69" s="137">
        <f t="shared" si="49"/>
        <v>0</v>
      </c>
      <c r="CO69" s="173">
        <f t="shared" si="50"/>
        <v>0</v>
      </c>
      <c r="CP69" s="172">
        <f t="shared" si="51"/>
        <v>0</v>
      </c>
      <c r="CQ69" s="137">
        <f t="shared" si="52"/>
        <v>0</v>
      </c>
      <c r="CR69" s="137">
        <f t="shared" si="53"/>
        <v>0</v>
      </c>
      <c r="CS69" s="137">
        <f t="shared" si="54"/>
        <v>0</v>
      </c>
      <c r="CT69" s="137">
        <f t="shared" si="55"/>
        <v>0</v>
      </c>
      <c r="CU69" s="173">
        <f t="shared" si="30"/>
        <v>0</v>
      </c>
      <c r="CV69" s="172">
        <f t="shared" si="31"/>
        <v>0</v>
      </c>
      <c r="CW69" s="137">
        <f t="shared" si="32"/>
        <v>0</v>
      </c>
      <c r="CX69" s="137">
        <f t="shared" si="33"/>
        <v>0</v>
      </c>
      <c r="CY69" s="137">
        <f t="shared" si="34"/>
        <v>0</v>
      </c>
      <c r="CZ69" s="137">
        <f t="shared" si="35"/>
        <v>0</v>
      </c>
      <c r="DA69" s="173">
        <f t="shared" si="36"/>
        <v>0</v>
      </c>
      <c r="DC69" s="220"/>
      <c r="DF69" s="141"/>
      <c r="DG69" s="142"/>
      <c r="DH69" s="146"/>
      <c r="DI69" s="142"/>
      <c r="DJ69" s="144"/>
      <c r="DK69" s="145"/>
      <c r="DL69" s="142"/>
      <c r="DM69" s="144"/>
      <c r="DO69" s="140" t="str">
        <f t="shared" si="57"/>
        <v>Jana Palasová</v>
      </c>
      <c r="DP69" s="140">
        <v>2411</v>
      </c>
      <c r="DQ69" s="140">
        <v>600079554</v>
      </c>
      <c r="DR69" s="140">
        <v>72742666</v>
      </c>
      <c r="DS69" s="140" t="s">
        <v>469</v>
      </c>
      <c r="DT69" s="140" t="s">
        <v>3179</v>
      </c>
      <c r="DU69" s="140" t="s">
        <v>3180</v>
      </c>
      <c r="DV69" s="140" t="s">
        <v>471</v>
      </c>
      <c r="DW69" s="140" t="s">
        <v>270</v>
      </c>
      <c r="DX69" s="140" t="s">
        <v>24</v>
      </c>
      <c r="DY69" s="140" t="s">
        <v>3181</v>
      </c>
      <c r="DZ69" s="140">
        <v>480002113</v>
      </c>
      <c r="EA69" s="140" t="s">
        <v>473</v>
      </c>
      <c r="EB69" s="140" t="s">
        <v>3182</v>
      </c>
      <c r="EC69" s="140" t="s">
        <v>448</v>
      </c>
      <c r="ED69" s="140" t="s">
        <v>68</v>
      </c>
      <c r="EF69" s="140" t="str">
        <f t="shared" si="58"/>
        <v>ok</v>
      </c>
      <c r="EG69" s="140" t="str">
        <f t="shared" si="59"/>
        <v>ok</v>
      </c>
      <c r="EH69" s="140" t="str">
        <f t="shared" si="60"/>
        <v>ok</v>
      </c>
      <c r="EI69" s="140" t="str">
        <f t="shared" si="61"/>
        <v>ok</v>
      </c>
      <c r="EJ69" s="140" t="str">
        <f t="shared" si="62"/>
        <v>ok</v>
      </c>
      <c r="EK69" s="140" t="str">
        <f t="shared" si="63"/>
        <v>ok</v>
      </c>
      <c r="EO69" s="140" t="str">
        <f t="shared" si="64"/>
        <v>ok</v>
      </c>
      <c r="EP69" s="140" t="str">
        <f t="shared" si="65"/>
        <v>ok</v>
      </c>
    </row>
    <row r="70" spans="1:146" s="140" customFormat="1" ht="12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227" t="s">
        <v>475</v>
      </c>
      <c r="J70" s="151" t="s">
        <v>474</v>
      </c>
      <c r="K70" s="151" t="s">
        <v>3184</v>
      </c>
      <c r="L70" s="153" t="s">
        <v>476</v>
      </c>
      <c r="M70" s="151" t="s">
        <v>465</v>
      </c>
      <c r="N70" s="151" t="s">
        <v>89</v>
      </c>
      <c r="O70" s="151" t="s">
        <v>477</v>
      </c>
      <c r="P70" s="151" t="s">
        <v>478</v>
      </c>
      <c r="Q70" s="151" t="s">
        <v>27</v>
      </c>
      <c r="R70" s="151" t="s">
        <v>28</v>
      </c>
      <c r="S70" s="154">
        <v>485130971</v>
      </c>
      <c r="T70" s="151" t="s">
        <v>479</v>
      </c>
      <c r="U70" s="153">
        <v>5493262</v>
      </c>
      <c r="V70" s="153" t="s">
        <v>82</v>
      </c>
      <c r="W70" s="153" t="s">
        <v>83</v>
      </c>
      <c r="X70" s="151" t="s">
        <v>448</v>
      </c>
      <c r="Y70" s="256" t="s">
        <v>2959</v>
      </c>
      <c r="Z70" s="155" t="s">
        <v>68</v>
      </c>
      <c r="AA70" s="267" t="s">
        <v>2820</v>
      </c>
      <c r="AB70" s="156"/>
      <c r="AC70" s="157"/>
      <c r="AD70" s="157"/>
      <c r="AE70" s="157"/>
      <c r="AF70" s="157"/>
      <c r="AG70" s="293">
        <f t="shared" si="42"/>
        <v>0</v>
      </c>
      <c r="AH70" s="145"/>
      <c r="AI70" s="143"/>
      <c r="AJ70" s="143"/>
      <c r="AK70" s="143"/>
      <c r="AL70" s="143"/>
      <c r="AM70" s="138">
        <f t="shared" si="10"/>
        <v>0</v>
      </c>
      <c r="AN70" s="160"/>
      <c r="AO70" s="146"/>
      <c r="AP70" s="146"/>
      <c r="AQ70" s="146"/>
      <c r="AR70" s="146"/>
      <c r="AS70" s="202">
        <f t="shared" si="43"/>
        <v>0</v>
      </c>
      <c r="AT70" s="172"/>
      <c r="AU70" s="137"/>
      <c r="AV70" s="137"/>
      <c r="AW70" s="137"/>
      <c r="AX70" s="137"/>
      <c r="AY70" s="138">
        <f t="shared" si="12"/>
        <v>0</v>
      </c>
      <c r="AZ70" s="160"/>
      <c r="BA70" s="146"/>
      <c r="BB70" s="146"/>
      <c r="BC70" s="146"/>
      <c r="BD70" s="146"/>
      <c r="BE70" s="138">
        <f t="shared" si="13"/>
        <v>0</v>
      </c>
      <c r="BF70" s="205"/>
      <c r="BG70" s="146"/>
      <c r="BH70" s="146"/>
      <c r="BI70" s="146"/>
      <c r="BJ70" s="146"/>
      <c r="BK70" s="202">
        <f t="shared" si="44"/>
        <v>0</v>
      </c>
      <c r="BL70" s="160"/>
      <c r="BM70" s="146"/>
      <c r="BN70" s="146"/>
      <c r="BO70" s="146"/>
      <c r="BP70" s="146"/>
      <c r="BQ70" s="138">
        <f t="shared" si="15"/>
        <v>0</v>
      </c>
      <c r="BR70" s="160"/>
      <c r="BS70" s="146"/>
      <c r="BT70" s="146"/>
      <c r="BU70" s="146"/>
      <c r="BV70" s="146"/>
      <c r="BW70" s="138">
        <f t="shared" si="16"/>
        <v>0</v>
      </c>
      <c r="BX70" s="205"/>
      <c r="BY70" s="146"/>
      <c r="BZ70" s="146"/>
      <c r="CA70" s="146"/>
      <c r="CB70" s="146"/>
      <c r="CC70" s="138">
        <f t="shared" si="56"/>
        <v>0</v>
      </c>
      <c r="CD70" s="158"/>
      <c r="CE70" s="137"/>
      <c r="CF70" s="137"/>
      <c r="CG70" s="137"/>
      <c r="CH70" s="137"/>
      <c r="CI70" s="138">
        <f t="shared" si="18"/>
        <v>0</v>
      </c>
      <c r="CJ70" s="172">
        <f t="shared" si="45"/>
        <v>0</v>
      </c>
      <c r="CK70" s="137">
        <f t="shared" si="46"/>
        <v>0</v>
      </c>
      <c r="CL70" s="137">
        <f t="shared" si="47"/>
        <v>0</v>
      </c>
      <c r="CM70" s="137">
        <f t="shared" si="48"/>
        <v>0</v>
      </c>
      <c r="CN70" s="137">
        <f t="shared" si="49"/>
        <v>0</v>
      </c>
      <c r="CO70" s="173">
        <f t="shared" si="50"/>
        <v>0</v>
      </c>
      <c r="CP70" s="172">
        <f t="shared" si="51"/>
        <v>0</v>
      </c>
      <c r="CQ70" s="137">
        <f t="shared" si="52"/>
        <v>0</v>
      </c>
      <c r="CR70" s="137">
        <f t="shared" si="53"/>
        <v>0</v>
      </c>
      <c r="CS70" s="137">
        <f t="shared" si="54"/>
        <v>0</v>
      </c>
      <c r="CT70" s="137">
        <f t="shared" si="55"/>
        <v>0</v>
      </c>
      <c r="CU70" s="173">
        <f t="shared" si="30"/>
        <v>0</v>
      </c>
      <c r="CV70" s="172">
        <f t="shared" si="31"/>
        <v>0</v>
      </c>
      <c r="CW70" s="137">
        <f t="shared" si="32"/>
        <v>0</v>
      </c>
      <c r="CX70" s="137">
        <f t="shared" si="33"/>
        <v>0</v>
      </c>
      <c r="CY70" s="137">
        <f t="shared" si="34"/>
        <v>0</v>
      </c>
      <c r="CZ70" s="137">
        <f t="shared" si="35"/>
        <v>0</v>
      </c>
      <c r="DA70" s="173">
        <f t="shared" si="36"/>
        <v>0</v>
      </c>
      <c r="DC70" s="220"/>
      <c r="DF70" s="141"/>
      <c r="DG70" s="142"/>
      <c r="DH70" s="146"/>
      <c r="DI70" s="142"/>
      <c r="DJ70" s="144"/>
      <c r="DK70" s="145"/>
      <c r="DL70" s="142"/>
      <c r="DM70" s="144"/>
      <c r="DO70" s="140" t="str">
        <f>P70&amp;" "&amp;O70</f>
        <v>Dana Charyparová, MBA</v>
      </c>
      <c r="DP70" s="140">
        <v>2407</v>
      </c>
      <c r="DQ70" s="140">
        <v>600079520</v>
      </c>
      <c r="DR70" s="140">
        <v>72741465</v>
      </c>
      <c r="DS70" s="140" t="s">
        <v>474</v>
      </c>
      <c r="DT70" s="140" t="s">
        <v>3183</v>
      </c>
      <c r="DU70" s="140" t="s">
        <v>3184</v>
      </c>
      <c r="DV70" s="140" t="s">
        <v>465</v>
      </c>
      <c r="DW70" s="140" t="s">
        <v>476</v>
      </c>
      <c r="DX70" s="140" t="s">
        <v>89</v>
      </c>
      <c r="DY70" s="140" t="s">
        <v>4555</v>
      </c>
      <c r="DZ70" s="140">
        <v>485130971</v>
      </c>
      <c r="EA70" s="140" t="s">
        <v>479</v>
      </c>
      <c r="EB70" s="140" t="s">
        <v>3185</v>
      </c>
      <c r="EC70" s="140" t="s">
        <v>448</v>
      </c>
      <c r="ED70" s="140" t="s">
        <v>68</v>
      </c>
      <c r="EF70" s="140" t="str">
        <f t="shared" si="58"/>
        <v>ok</v>
      </c>
      <c r="EG70" s="140" t="str">
        <f t="shared" si="59"/>
        <v>ok</v>
      </c>
      <c r="EH70" s="140" t="str">
        <f t="shared" si="60"/>
        <v>ok</v>
      </c>
      <c r="EI70" s="140" t="str">
        <f t="shared" si="61"/>
        <v>ok</v>
      </c>
      <c r="EJ70" s="140" t="str">
        <f t="shared" si="62"/>
        <v>ok</v>
      </c>
      <c r="EK70" s="140" t="str">
        <f t="shared" si="63"/>
        <v>ok</v>
      </c>
      <c r="EO70" s="140" t="str">
        <f t="shared" si="64"/>
        <v>ok</v>
      </c>
      <c r="EP70" s="140" t="str">
        <f t="shared" si="65"/>
        <v>ok</v>
      </c>
    </row>
    <row r="71" spans="1:146" s="140" customFormat="1" ht="12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227" t="s">
        <v>481</v>
      </c>
      <c r="J71" s="151" t="s">
        <v>480</v>
      </c>
      <c r="K71" s="151" t="s">
        <v>3187</v>
      </c>
      <c r="L71" s="153" t="s">
        <v>476</v>
      </c>
      <c r="M71" s="151" t="s">
        <v>465</v>
      </c>
      <c r="N71" s="151" t="s">
        <v>24</v>
      </c>
      <c r="O71" s="151" t="s">
        <v>482</v>
      </c>
      <c r="P71" s="151" t="s">
        <v>1342</v>
      </c>
      <c r="Q71" s="151" t="s">
        <v>27</v>
      </c>
      <c r="R71" s="151" t="s">
        <v>28</v>
      </c>
      <c r="S71" s="154" t="s">
        <v>483</v>
      </c>
      <c r="T71" s="151" t="s">
        <v>484</v>
      </c>
      <c r="U71" s="153">
        <v>5458862</v>
      </c>
      <c r="V71" s="153" t="s">
        <v>82</v>
      </c>
      <c r="W71" s="153" t="s">
        <v>83</v>
      </c>
      <c r="X71" s="151" t="s">
        <v>448</v>
      </c>
      <c r="Y71" s="256" t="s">
        <v>2959</v>
      </c>
      <c r="Z71" s="155" t="s">
        <v>68</v>
      </c>
      <c r="AA71" s="267" t="s">
        <v>2820</v>
      </c>
      <c r="AB71" s="156"/>
      <c r="AC71" s="157"/>
      <c r="AD71" s="157"/>
      <c r="AE71" s="157"/>
      <c r="AF71" s="157"/>
      <c r="AG71" s="293">
        <f t="shared" si="42"/>
        <v>0</v>
      </c>
      <c r="AH71" s="145"/>
      <c r="AI71" s="143"/>
      <c r="AJ71" s="143"/>
      <c r="AK71" s="143"/>
      <c r="AL71" s="143"/>
      <c r="AM71" s="138">
        <f t="shared" ref="AM71:AM134" si="66">SUM(AH71:AL71)</f>
        <v>0</v>
      </c>
      <c r="AN71" s="160"/>
      <c r="AO71" s="146"/>
      <c r="AP71" s="146"/>
      <c r="AQ71" s="146"/>
      <c r="AR71" s="146"/>
      <c r="AS71" s="202">
        <f t="shared" si="43"/>
        <v>0</v>
      </c>
      <c r="AT71" s="172"/>
      <c r="AU71" s="137"/>
      <c r="AV71" s="137"/>
      <c r="AW71" s="137"/>
      <c r="AX71" s="137"/>
      <c r="AY71" s="138">
        <f t="shared" ref="AY71:AY134" si="67">SUM(AT71:AX71)</f>
        <v>0</v>
      </c>
      <c r="AZ71" s="160"/>
      <c r="BA71" s="146"/>
      <c r="BB71" s="146"/>
      <c r="BC71" s="146"/>
      <c r="BD71" s="146"/>
      <c r="BE71" s="138">
        <f t="shared" ref="BE71:BE134" si="68">SUM(AZ71:BD71)</f>
        <v>0</v>
      </c>
      <c r="BF71" s="205"/>
      <c r="BG71" s="146"/>
      <c r="BH71" s="146"/>
      <c r="BI71" s="146"/>
      <c r="BJ71" s="146"/>
      <c r="BK71" s="202">
        <f t="shared" si="44"/>
        <v>0</v>
      </c>
      <c r="BL71" s="160"/>
      <c r="BM71" s="146"/>
      <c r="BN71" s="146"/>
      <c r="BO71" s="146"/>
      <c r="BP71" s="146"/>
      <c r="BQ71" s="138">
        <f t="shared" ref="BQ71:BQ134" si="69">SUM(BL71:BP71)</f>
        <v>0</v>
      </c>
      <c r="BR71" s="160"/>
      <c r="BS71" s="146"/>
      <c r="BT71" s="146"/>
      <c r="BU71" s="146"/>
      <c r="BV71" s="146"/>
      <c r="BW71" s="138">
        <f t="shared" ref="BW71:BW134" si="70">SUM(BR71:BV71)</f>
        <v>0</v>
      </c>
      <c r="BX71" s="205"/>
      <c r="BY71" s="146"/>
      <c r="BZ71" s="146"/>
      <c r="CA71" s="146"/>
      <c r="CB71" s="146"/>
      <c r="CC71" s="138">
        <f t="shared" si="56"/>
        <v>0</v>
      </c>
      <c r="CD71" s="158"/>
      <c r="CE71" s="137"/>
      <c r="CF71" s="137"/>
      <c r="CG71" s="137"/>
      <c r="CH71" s="137"/>
      <c r="CI71" s="138">
        <f t="shared" ref="CI71:CI134" si="71">SUM(CD71:CH71)</f>
        <v>0</v>
      </c>
      <c r="CJ71" s="172">
        <f t="shared" si="45"/>
        <v>0</v>
      </c>
      <c r="CK71" s="137">
        <f t="shared" si="46"/>
        <v>0</v>
      </c>
      <c r="CL71" s="137">
        <f t="shared" si="47"/>
        <v>0</v>
      </c>
      <c r="CM71" s="137">
        <f t="shared" si="48"/>
        <v>0</v>
      </c>
      <c r="CN71" s="137">
        <f t="shared" si="49"/>
        <v>0</v>
      </c>
      <c r="CO71" s="173">
        <f t="shared" si="50"/>
        <v>0</v>
      </c>
      <c r="CP71" s="172">
        <f t="shared" si="51"/>
        <v>0</v>
      </c>
      <c r="CQ71" s="137">
        <f t="shared" si="52"/>
        <v>0</v>
      </c>
      <c r="CR71" s="137">
        <f t="shared" si="53"/>
        <v>0</v>
      </c>
      <c r="CS71" s="137">
        <f t="shared" si="54"/>
        <v>0</v>
      </c>
      <c r="CT71" s="137">
        <f t="shared" si="55"/>
        <v>0</v>
      </c>
      <c r="CU71" s="173">
        <f t="shared" ref="CU71:CU134" si="72">SUM(CP71:CT71)</f>
        <v>0</v>
      </c>
      <c r="CV71" s="172">
        <f t="shared" ref="CV71:CV134" si="73">CJ71-CP71</f>
        <v>0</v>
      </c>
      <c r="CW71" s="137">
        <f t="shared" ref="CW71:CW134" si="74">CK71-CQ71</f>
        <v>0</v>
      </c>
      <c r="CX71" s="137">
        <f t="shared" ref="CX71:CX134" si="75">CL71-CR71</f>
        <v>0</v>
      </c>
      <c r="CY71" s="137">
        <f t="shared" ref="CY71:CY134" si="76">CM71-CS71</f>
        <v>0</v>
      </c>
      <c r="CZ71" s="137">
        <f t="shared" ref="CZ71:CZ134" si="77">CN71-CT71</f>
        <v>0</v>
      </c>
      <c r="DA71" s="173">
        <f t="shared" ref="DA71:DA134" si="78">SUM(CV71:CZ71)</f>
        <v>0</v>
      </c>
      <c r="DC71" s="220"/>
      <c r="DF71" s="141"/>
      <c r="DG71" s="142"/>
      <c r="DH71" s="146"/>
      <c r="DI71" s="142"/>
      <c r="DJ71" s="144"/>
      <c r="DK71" s="145"/>
      <c r="DL71" s="142"/>
      <c r="DM71" s="144"/>
      <c r="DO71" s="140" t="str">
        <f t="shared" si="57"/>
        <v>Marie Vrkoslavová</v>
      </c>
      <c r="DP71" s="140">
        <v>2422</v>
      </c>
      <c r="DQ71" s="140">
        <v>600079082</v>
      </c>
      <c r="DR71" s="140">
        <v>72742585</v>
      </c>
      <c r="DS71" s="140" t="s">
        <v>480</v>
      </c>
      <c r="DT71" s="140" t="s">
        <v>3186</v>
      </c>
      <c r="DU71" s="140" t="s">
        <v>3187</v>
      </c>
      <c r="DV71" s="140" t="s">
        <v>465</v>
      </c>
      <c r="DW71" s="140" t="s">
        <v>476</v>
      </c>
      <c r="DX71" s="140" t="s">
        <v>24</v>
      </c>
      <c r="DY71" s="140" t="s">
        <v>3188</v>
      </c>
      <c r="DZ71" s="140">
        <v>485132182</v>
      </c>
      <c r="EA71" s="140" t="s">
        <v>484</v>
      </c>
      <c r="EB71" s="140" t="s">
        <v>3189</v>
      </c>
      <c r="EC71" s="140" t="s">
        <v>448</v>
      </c>
      <c r="ED71" s="140" t="s">
        <v>68</v>
      </c>
      <c r="EF71" s="140" t="str">
        <f t="shared" si="58"/>
        <v>ok</v>
      </c>
      <c r="EG71" s="140" t="str">
        <f t="shared" si="59"/>
        <v>ok</v>
      </c>
      <c r="EH71" s="140" t="str">
        <f t="shared" si="60"/>
        <v>ok</v>
      </c>
      <c r="EI71" s="140" t="str">
        <f t="shared" si="61"/>
        <v>ok</v>
      </c>
      <c r="EJ71" s="140" t="str">
        <f t="shared" si="62"/>
        <v>ok</v>
      </c>
      <c r="EK71" s="140" t="str">
        <f t="shared" si="63"/>
        <v>ok</v>
      </c>
      <c r="EO71" s="140" t="str">
        <f t="shared" si="64"/>
        <v>ŠPATNĚ</v>
      </c>
      <c r="EP71" s="140" t="str">
        <f t="shared" si="65"/>
        <v>ok</v>
      </c>
    </row>
    <row r="72" spans="1:146" s="140" customFormat="1" ht="12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227" t="s">
        <v>486</v>
      </c>
      <c r="J72" s="151" t="s">
        <v>485</v>
      </c>
      <c r="K72" s="151" t="s">
        <v>3191</v>
      </c>
      <c r="L72" s="153" t="s">
        <v>487</v>
      </c>
      <c r="M72" s="151" t="s">
        <v>488</v>
      </c>
      <c r="N72" s="151">
        <v>0</v>
      </c>
      <c r="O72" s="151" t="s">
        <v>489</v>
      </c>
      <c r="P72" s="151" t="s">
        <v>490</v>
      </c>
      <c r="Q72" s="151" t="s">
        <v>27</v>
      </c>
      <c r="R72" s="151" t="s">
        <v>28</v>
      </c>
      <c r="S72" s="154">
        <v>485130233</v>
      </c>
      <c r="T72" s="151" t="s">
        <v>491</v>
      </c>
      <c r="U72" s="153">
        <v>5457552</v>
      </c>
      <c r="V72" s="153" t="s">
        <v>82</v>
      </c>
      <c r="W72" s="153" t="s">
        <v>83</v>
      </c>
      <c r="X72" s="151" t="s">
        <v>448</v>
      </c>
      <c r="Y72" s="256" t="s">
        <v>2959</v>
      </c>
      <c r="Z72" s="155" t="s">
        <v>68</v>
      </c>
      <c r="AA72" s="267" t="s">
        <v>2820</v>
      </c>
      <c r="AB72" s="156"/>
      <c r="AC72" s="157"/>
      <c r="AD72" s="157"/>
      <c r="AE72" s="157"/>
      <c r="AF72" s="157"/>
      <c r="AG72" s="293">
        <f t="shared" si="42"/>
        <v>0</v>
      </c>
      <c r="AH72" s="145"/>
      <c r="AI72" s="143"/>
      <c r="AJ72" s="143"/>
      <c r="AK72" s="143"/>
      <c r="AL72" s="143"/>
      <c r="AM72" s="138">
        <f t="shared" si="66"/>
        <v>0</v>
      </c>
      <c r="AN72" s="160"/>
      <c r="AO72" s="146"/>
      <c r="AP72" s="146"/>
      <c r="AQ72" s="146"/>
      <c r="AR72" s="146"/>
      <c r="AS72" s="202">
        <f t="shared" si="43"/>
        <v>0</v>
      </c>
      <c r="AT72" s="172"/>
      <c r="AU72" s="137"/>
      <c r="AV72" s="137"/>
      <c r="AW72" s="137"/>
      <c r="AX72" s="137"/>
      <c r="AY72" s="138">
        <f t="shared" si="67"/>
        <v>0</v>
      </c>
      <c r="AZ72" s="160"/>
      <c r="BA72" s="146"/>
      <c r="BB72" s="146"/>
      <c r="BC72" s="146"/>
      <c r="BD72" s="146"/>
      <c r="BE72" s="138">
        <f t="shared" si="68"/>
        <v>0</v>
      </c>
      <c r="BF72" s="205"/>
      <c r="BG72" s="146"/>
      <c r="BH72" s="146"/>
      <c r="BI72" s="146"/>
      <c r="BJ72" s="146"/>
      <c r="BK72" s="202">
        <f t="shared" si="44"/>
        <v>0</v>
      </c>
      <c r="BL72" s="160"/>
      <c r="BM72" s="146"/>
      <c r="BN72" s="146"/>
      <c r="BO72" s="146"/>
      <c r="BP72" s="146"/>
      <c r="BQ72" s="138">
        <f t="shared" si="69"/>
        <v>0</v>
      </c>
      <c r="BR72" s="160"/>
      <c r="BS72" s="146"/>
      <c r="BT72" s="146"/>
      <c r="BU72" s="146"/>
      <c r="BV72" s="146"/>
      <c r="BW72" s="138">
        <f t="shared" si="70"/>
        <v>0</v>
      </c>
      <c r="BX72" s="205"/>
      <c r="BY72" s="146"/>
      <c r="BZ72" s="146"/>
      <c r="CA72" s="146"/>
      <c r="CB72" s="146"/>
      <c r="CC72" s="138">
        <f t="shared" si="56"/>
        <v>0</v>
      </c>
      <c r="CD72" s="158"/>
      <c r="CE72" s="137"/>
      <c r="CF72" s="137"/>
      <c r="CG72" s="137"/>
      <c r="CH72" s="137"/>
      <c r="CI72" s="138">
        <f t="shared" si="71"/>
        <v>0</v>
      </c>
      <c r="CJ72" s="172">
        <f t="shared" si="45"/>
        <v>0</v>
      </c>
      <c r="CK72" s="137">
        <f t="shared" si="46"/>
        <v>0</v>
      </c>
      <c r="CL72" s="137">
        <f t="shared" si="47"/>
        <v>0</v>
      </c>
      <c r="CM72" s="137">
        <f t="shared" si="48"/>
        <v>0</v>
      </c>
      <c r="CN72" s="137">
        <f t="shared" si="49"/>
        <v>0</v>
      </c>
      <c r="CO72" s="173">
        <f t="shared" si="50"/>
        <v>0</v>
      </c>
      <c r="CP72" s="172">
        <f t="shared" si="51"/>
        <v>0</v>
      </c>
      <c r="CQ72" s="137">
        <f t="shared" si="52"/>
        <v>0</v>
      </c>
      <c r="CR72" s="137">
        <f t="shared" si="53"/>
        <v>0</v>
      </c>
      <c r="CS72" s="137">
        <f t="shared" si="54"/>
        <v>0</v>
      </c>
      <c r="CT72" s="137">
        <f t="shared" si="55"/>
        <v>0</v>
      </c>
      <c r="CU72" s="173">
        <f t="shared" si="72"/>
        <v>0</v>
      </c>
      <c r="CV72" s="172">
        <f t="shared" si="73"/>
        <v>0</v>
      </c>
      <c r="CW72" s="137">
        <f t="shared" si="74"/>
        <v>0</v>
      </c>
      <c r="CX72" s="137">
        <f t="shared" si="75"/>
        <v>0</v>
      </c>
      <c r="CY72" s="137">
        <f t="shared" si="76"/>
        <v>0</v>
      </c>
      <c r="CZ72" s="137">
        <f t="shared" si="77"/>
        <v>0</v>
      </c>
      <c r="DA72" s="173">
        <f t="shared" si="78"/>
        <v>0</v>
      </c>
      <c r="DC72" s="220"/>
      <c r="DF72" s="141"/>
      <c r="DG72" s="142"/>
      <c r="DH72" s="146"/>
      <c r="DI72" s="142"/>
      <c r="DJ72" s="144"/>
      <c r="DK72" s="145"/>
      <c r="DL72" s="142"/>
      <c r="DM72" s="144"/>
      <c r="DO72" s="140" t="str">
        <f t="shared" si="57"/>
        <v>Jaroslava Vacíková</v>
      </c>
      <c r="DP72" s="140">
        <v>2427</v>
      </c>
      <c r="DQ72" s="140">
        <v>600079091</v>
      </c>
      <c r="DR72" s="140">
        <v>72741627</v>
      </c>
      <c r="DS72" s="140" t="s">
        <v>485</v>
      </c>
      <c r="DT72" s="140" t="s">
        <v>3190</v>
      </c>
      <c r="DU72" s="140" t="s">
        <v>3191</v>
      </c>
      <c r="DV72" s="140" t="s">
        <v>488</v>
      </c>
      <c r="DW72" s="140" t="s">
        <v>487</v>
      </c>
      <c r="DX72" s="140">
        <v>0</v>
      </c>
      <c r="DY72" s="140" t="s">
        <v>3192</v>
      </c>
      <c r="DZ72" s="140">
        <v>485130233</v>
      </c>
      <c r="EA72" s="140" t="s">
        <v>491</v>
      </c>
      <c r="EB72" s="140" t="s">
        <v>3193</v>
      </c>
      <c r="EC72" s="140" t="s">
        <v>448</v>
      </c>
      <c r="ED72" s="140" t="s">
        <v>68</v>
      </c>
      <c r="EF72" s="140" t="str">
        <f t="shared" si="58"/>
        <v>ok</v>
      </c>
      <c r="EG72" s="140" t="str">
        <f t="shared" si="59"/>
        <v>ok</v>
      </c>
      <c r="EH72" s="140" t="str">
        <f t="shared" si="60"/>
        <v>ok</v>
      </c>
      <c r="EI72" s="140" t="str">
        <f t="shared" si="61"/>
        <v>ok</v>
      </c>
      <c r="EJ72" s="140" t="str">
        <f t="shared" si="62"/>
        <v>ok</v>
      </c>
      <c r="EK72" s="140" t="str">
        <f t="shared" si="63"/>
        <v>ok</v>
      </c>
      <c r="EO72" s="140" t="str">
        <f t="shared" si="64"/>
        <v>ok</v>
      </c>
      <c r="EP72" s="140" t="str">
        <f t="shared" si="65"/>
        <v>ok</v>
      </c>
    </row>
    <row r="73" spans="1:146" s="140" customFormat="1" ht="12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227" t="s">
        <v>493</v>
      </c>
      <c r="J73" s="151" t="s">
        <v>492</v>
      </c>
      <c r="K73" s="151" t="s">
        <v>494</v>
      </c>
      <c r="L73" s="153" t="s">
        <v>121</v>
      </c>
      <c r="M73" s="151" t="s">
        <v>495</v>
      </c>
      <c r="N73" s="151"/>
      <c r="O73" s="151" t="s">
        <v>4556</v>
      </c>
      <c r="P73" s="151" t="s">
        <v>496</v>
      </c>
      <c r="Q73" s="151" t="s">
        <v>27</v>
      </c>
      <c r="R73" s="151" t="s">
        <v>28</v>
      </c>
      <c r="S73" s="154" t="s">
        <v>497</v>
      </c>
      <c r="T73" s="151" t="s">
        <v>498</v>
      </c>
      <c r="U73" s="153">
        <v>2603982399</v>
      </c>
      <c r="V73" s="153" t="s">
        <v>82</v>
      </c>
      <c r="W73" s="153" t="s">
        <v>83</v>
      </c>
      <c r="X73" s="151" t="s">
        <v>448</v>
      </c>
      <c r="Y73" s="256" t="s">
        <v>2959</v>
      </c>
      <c r="Z73" s="155" t="s">
        <v>68</v>
      </c>
      <c r="AA73" s="267" t="s">
        <v>2820</v>
      </c>
      <c r="AB73" s="156"/>
      <c r="AC73" s="157"/>
      <c r="AD73" s="157"/>
      <c r="AE73" s="157"/>
      <c r="AF73" s="157"/>
      <c r="AG73" s="293">
        <f t="shared" si="42"/>
        <v>0</v>
      </c>
      <c r="AH73" s="145"/>
      <c r="AI73" s="143"/>
      <c r="AJ73" s="143"/>
      <c r="AK73" s="143"/>
      <c r="AL73" s="143"/>
      <c r="AM73" s="138">
        <f t="shared" si="66"/>
        <v>0</v>
      </c>
      <c r="AN73" s="160"/>
      <c r="AO73" s="146"/>
      <c r="AP73" s="146"/>
      <c r="AQ73" s="146"/>
      <c r="AR73" s="146"/>
      <c r="AS73" s="202">
        <f t="shared" si="43"/>
        <v>0</v>
      </c>
      <c r="AT73" s="172"/>
      <c r="AU73" s="137"/>
      <c r="AV73" s="137"/>
      <c r="AW73" s="137"/>
      <c r="AX73" s="137"/>
      <c r="AY73" s="138">
        <f t="shared" si="67"/>
        <v>0</v>
      </c>
      <c r="AZ73" s="160"/>
      <c r="BA73" s="146"/>
      <c r="BB73" s="146"/>
      <c r="BC73" s="146"/>
      <c r="BD73" s="146"/>
      <c r="BE73" s="138">
        <f t="shared" si="68"/>
        <v>0</v>
      </c>
      <c r="BF73" s="205"/>
      <c r="BG73" s="146"/>
      <c r="BH73" s="146"/>
      <c r="BI73" s="146"/>
      <c r="BJ73" s="146"/>
      <c r="BK73" s="202">
        <f t="shared" si="44"/>
        <v>0</v>
      </c>
      <c r="BL73" s="160"/>
      <c r="BM73" s="146"/>
      <c r="BN73" s="146"/>
      <c r="BO73" s="146"/>
      <c r="BP73" s="146"/>
      <c r="BQ73" s="138">
        <f t="shared" si="69"/>
        <v>0</v>
      </c>
      <c r="BR73" s="160"/>
      <c r="BS73" s="146"/>
      <c r="BT73" s="146"/>
      <c r="BU73" s="146"/>
      <c r="BV73" s="146"/>
      <c r="BW73" s="138">
        <f t="shared" si="70"/>
        <v>0</v>
      </c>
      <c r="BX73" s="205"/>
      <c r="BY73" s="146"/>
      <c r="BZ73" s="146"/>
      <c r="CA73" s="146"/>
      <c r="CB73" s="146"/>
      <c r="CC73" s="138">
        <f t="shared" si="56"/>
        <v>0</v>
      </c>
      <c r="CD73" s="158"/>
      <c r="CE73" s="137"/>
      <c r="CF73" s="137"/>
      <c r="CG73" s="137"/>
      <c r="CH73" s="137"/>
      <c r="CI73" s="138">
        <f t="shared" si="71"/>
        <v>0</v>
      </c>
      <c r="CJ73" s="172">
        <f t="shared" si="45"/>
        <v>0</v>
      </c>
      <c r="CK73" s="137">
        <f t="shared" si="46"/>
        <v>0</v>
      </c>
      <c r="CL73" s="137">
        <f t="shared" si="47"/>
        <v>0</v>
      </c>
      <c r="CM73" s="137">
        <f t="shared" si="48"/>
        <v>0</v>
      </c>
      <c r="CN73" s="137">
        <f t="shared" si="49"/>
        <v>0</v>
      </c>
      <c r="CO73" s="173">
        <f t="shared" si="50"/>
        <v>0</v>
      </c>
      <c r="CP73" s="172">
        <f t="shared" si="51"/>
        <v>0</v>
      </c>
      <c r="CQ73" s="137">
        <f t="shared" si="52"/>
        <v>0</v>
      </c>
      <c r="CR73" s="137">
        <f t="shared" si="53"/>
        <v>0</v>
      </c>
      <c r="CS73" s="137">
        <f t="shared" si="54"/>
        <v>0</v>
      </c>
      <c r="CT73" s="137">
        <f t="shared" si="55"/>
        <v>0</v>
      </c>
      <c r="CU73" s="173">
        <f t="shared" si="72"/>
        <v>0</v>
      </c>
      <c r="CV73" s="172">
        <f t="shared" si="73"/>
        <v>0</v>
      </c>
      <c r="CW73" s="137">
        <f t="shared" si="74"/>
        <v>0</v>
      </c>
      <c r="CX73" s="137">
        <f t="shared" si="75"/>
        <v>0</v>
      </c>
      <c r="CY73" s="137">
        <f t="shared" si="76"/>
        <v>0</v>
      </c>
      <c r="CZ73" s="137">
        <f t="shared" si="77"/>
        <v>0</v>
      </c>
      <c r="DA73" s="173">
        <f t="shared" si="78"/>
        <v>0</v>
      </c>
      <c r="DC73" s="220"/>
      <c r="DF73" s="141"/>
      <c r="DG73" s="142"/>
      <c r="DH73" s="146"/>
      <c r="DI73" s="142"/>
      <c r="DJ73" s="144"/>
      <c r="DK73" s="145"/>
      <c r="DL73" s="142"/>
      <c r="DM73" s="144"/>
      <c r="DO73" s="140" t="str">
        <f t="shared" si="57"/>
        <v>Veronika Chramostová</v>
      </c>
      <c r="DP73" s="140">
        <v>2327</v>
      </c>
      <c r="DQ73" s="140">
        <v>691002606</v>
      </c>
      <c r="DR73" s="140">
        <v>72076950</v>
      </c>
      <c r="DS73" s="140" t="s">
        <v>492</v>
      </c>
      <c r="DT73" s="140" t="s">
        <v>3194</v>
      </c>
      <c r="DU73" s="140" t="s">
        <v>494</v>
      </c>
      <c r="DV73" s="140" t="s">
        <v>495</v>
      </c>
      <c r="DW73" s="140" t="s">
        <v>121</v>
      </c>
      <c r="DY73" s="140" t="s">
        <v>3195</v>
      </c>
      <c r="DZ73" s="140">
        <v>482322095</v>
      </c>
      <c r="EA73" s="140" t="s">
        <v>498</v>
      </c>
      <c r="EB73" s="140" t="s">
        <v>3196</v>
      </c>
      <c r="EC73" s="140" t="s">
        <v>448</v>
      </c>
      <c r="ED73" s="140" t="s">
        <v>68</v>
      </c>
      <c r="EF73" s="140" t="str">
        <f t="shared" si="58"/>
        <v>ok</v>
      </c>
      <c r="EG73" s="140" t="str">
        <f t="shared" si="59"/>
        <v>ok</v>
      </c>
      <c r="EH73" s="140" t="str">
        <f t="shared" si="60"/>
        <v>ok</v>
      </c>
      <c r="EI73" s="140" t="str">
        <f t="shared" si="61"/>
        <v>ok</v>
      </c>
      <c r="EJ73" s="140" t="str">
        <f>IF(N73=DX73,"ok","ŠPATNĚ")</f>
        <v>ok</v>
      </c>
      <c r="EK73" s="140" t="str">
        <f t="shared" si="63"/>
        <v>ok</v>
      </c>
      <c r="EO73" s="140" t="str">
        <f t="shared" si="64"/>
        <v>ŠPATNĚ</v>
      </c>
      <c r="EP73" s="140" t="str">
        <f t="shared" si="65"/>
        <v>ok</v>
      </c>
    </row>
    <row r="74" spans="1:146" s="140" customFormat="1" ht="12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227" t="s">
        <v>500</v>
      </c>
      <c r="J74" s="151" t="s">
        <v>499</v>
      </c>
      <c r="K74" s="151" t="s">
        <v>3198</v>
      </c>
      <c r="L74" s="153" t="s">
        <v>459</v>
      </c>
      <c r="M74" s="151" t="s">
        <v>501</v>
      </c>
      <c r="N74" s="151">
        <v>0</v>
      </c>
      <c r="O74" s="151" t="s">
        <v>4557</v>
      </c>
      <c r="P74" s="151" t="s">
        <v>490</v>
      </c>
      <c r="Q74" s="151" t="s">
        <v>27</v>
      </c>
      <c r="R74" s="151" t="s">
        <v>28</v>
      </c>
      <c r="S74" s="154">
        <v>485108232</v>
      </c>
      <c r="T74" s="151" t="s">
        <v>502</v>
      </c>
      <c r="U74" s="153">
        <v>5459152</v>
      </c>
      <c r="V74" s="153" t="s">
        <v>82</v>
      </c>
      <c r="W74" s="153" t="s">
        <v>83</v>
      </c>
      <c r="X74" s="151" t="s">
        <v>448</v>
      </c>
      <c r="Y74" s="256" t="s">
        <v>2959</v>
      </c>
      <c r="Z74" s="155" t="s">
        <v>68</v>
      </c>
      <c r="AA74" s="267" t="s">
        <v>2820</v>
      </c>
      <c r="AB74" s="156"/>
      <c r="AC74" s="157"/>
      <c r="AD74" s="157"/>
      <c r="AE74" s="157"/>
      <c r="AF74" s="157"/>
      <c r="AG74" s="293">
        <f t="shared" si="42"/>
        <v>0</v>
      </c>
      <c r="AH74" s="145"/>
      <c r="AI74" s="143"/>
      <c r="AJ74" s="143"/>
      <c r="AK74" s="143"/>
      <c r="AL74" s="143"/>
      <c r="AM74" s="138">
        <f t="shared" si="66"/>
        <v>0</v>
      </c>
      <c r="AN74" s="160"/>
      <c r="AO74" s="146"/>
      <c r="AP74" s="146"/>
      <c r="AQ74" s="146"/>
      <c r="AR74" s="146"/>
      <c r="AS74" s="202">
        <f t="shared" si="43"/>
        <v>0</v>
      </c>
      <c r="AT74" s="172"/>
      <c r="AU74" s="137"/>
      <c r="AV74" s="137"/>
      <c r="AW74" s="137"/>
      <c r="AX74" s="137"/>
      <c r="AY74" s="138">
        <f t="shared" si="67"/>
        <v>0</v>
      </c>
      <c r="AZ74" s="160"/>
      <c r="BA74" s="146"/>
      <c r="BB74" s="146"/>
      <c r="BC74" s="146"/>
      <c r="BD74" s="146"/>
      <c r="BE74" s="138">
        <f t="shared" si="68"/>
        <v>0</v>
      </c>
      <c r="BF74" s="205"/>
      <c r="BG74" s="146"/>
      <c r="BH74" s="146"/>
      <c r="BI74" s="146"/>
      <c r="BJ74" s="146"/>
      <c r="BK74" s="202">
        <f t="shared" si="44"/>
        <v>0</v>
      </c>
      <c r="BL74" s="160"/>
      <c r="BM74" s="146"/>
      <c r="BN74" s="146"/>
      <c r="BO74" s="146"/>
      <c r="BP74" s="146"/>
      <c r="BQ74" s="138">
        <f t="shared" si="69"/>
        <v>0</v>
      </c>
      <c r="BR74" s="160"/>
      <c r="BS74" s="146"/>
      <c r="BT74" s="146"/>
      <c r="BU74" s="146"/>
      <c r="BV74" s="146"/>
      <c r="BW74" s="138">
        <f t="shared" si="70"/>
        <v>0</v>
      </c>
      <c r="BX74" s="205"/>
      <c r="BY74" s="146"/>
      <c r="BZ74" s="146"/>
      <c r="CA74" s="146"/>
      <c r="CB74" s="146"/>
      <c r="CC74" s="138">
        <f t="shared" si="56"/>
        <v>0</v>
      </c>
      <c r="CD74" s="158"/>
      <c r="CE74" s="137"/>
      <c r="CF74" s="137"/>
      <c r="CG74" s="137"/>
      <c r="CH74" s="137"/>
      <c r="CI74" s="138">
        <f t="shared" si="71"/>
        <v>0</v>
      </c>
      <c r="CJ74" s="172">
        <f t="shared" si="45"/>
        <v>0</v>
      </c>
      <c r="CK74" s="137">
        <f t="shared" si="46"/>
        <v>0</v>
      </c>
      <c r="CL74" s="137">
        <f t="shared" si="47"/>
        <v>0</v>
      </c>
      <c r="CM74" s="137">
        <f t="shared" si="48"/>
        <v>0</v>
      </c>
      <c r="CN74" s="137">
        <f t="shared" si="49"/>
        <v>0</v>
      </c>
      <c r="CO74" s="173">
        <f t="shared" si="50"/>
        <v>0</v>
      </c>
      <c r="CP74" s="172">
        <f t="shared" si="51"/>
        <v>0</v>
      </c>
      <c r="CQ74" s="137">
        <f t="shared" si="52"/>
        <v>0</v>
      </c>
      <c r="CR74" s="137">
        <f t="shared" si="53"/>
        <v>0</v>
      </c>
      <c r="CS74" s="137">
        <f t="shared" si="54"/>
        <v>0</v>
      </c>
      <c r="CT74" s="137">
        <f t="shared" si="55"/>
        <v>0</v>
      </c>
      <c r="CU74" s="173">
        <f t="shared" si="72"/>
        <v>0</v>
      </c>
      <c r="CV74" s="172">
        <f t="shared" si="73"/>
        <v>0</v>
      </c>
      <c r="CW74" s="137">
        <f t="shared" si="74"/>
        <v>0</v>
      </c>
      <c r="CX74" s="137">
        <f t="shared" si="75"/>
        <v>0</v>
      </c>
      <c r="CY74" s="137">
        <f t="shared" si="76"/>
        <v>0</v>
      </c>
      <c r="CZ74" s="137">
        <f t="shared" si="77"/>
        <v>0</v>
      </c>
      <c r="DA74" s="173">
        <f t="shared" si="78"/>
        <v>0</v>
      </c>
      <c r="DC74" s="220"/>
      <c r="DF74" s="141"/>
      <c r="DG74" s="142"/>
      <c r="DH74" s="146"/>
      <c r="DI74" s="142"/>
      <c r="DJ74" s="144"/>
      <c r="DK74" s="145"/>
      <c r="DL74" s="142"/>
      <c r="DM74" s="144"/>
      <c r="DO74" s="140" t="str">
        <f t="shared" si="57"/>
        <v>Jaroslava Kalinová</v>
      </c>
      <c r="DP74" s="140">
        <v>2321</v>
      </c>
      <c r="DQ74" s="140">
        <v>600079287</v>
      </c>
      <c r="DR74" s="140">
        <v>72742976</v>
      </c>
      <c r="DS74" s="140" t="s">
        <v>499</v>
      </c>
      <c r="DT74" s="140" t="s">
        <v>3197</v>
      </c>
      <c r="DU74" s="140" t="s">
        <v>3198</v>
      </c>
      <c r="DV74" s="140" t="s">
        <v>501</v>
      </c>
      <c r="DW74" s="140" t="s">
        <v>459</v>
      </c>
      <c r="DX74" s="140">
        <v>0</v>
      </c>
      <c r="DY74" s="140" t="s">
        <v>3199</v>
      </c>
      <c r="DZ74" s="140">
        <v>485108232</v>
      </c>
      <c r="EA74" s="140" t="s">
        <v>502</v>
      </c>
      <c r="EB74" s="140" t="s">
        <v>3200</v>
      </c>
      <c r="EC74" s="140" t="s">
        <v>448</v>
      </c>
      <c r="ED74" s="140" t="s">
        <v>68</v>
      </c>
      <c r="EF74" s="140" t="str">
        <f t="shared" si="58"/>
        <v>ok</v>
      </c>
      <c r="EG74" s="140" t="str">
        <f t="shared" si="59"/>
        <v>ok</v>
      </c>
      <c r="EH74" s="140" t="str">
        <f t="shared" si="60"/>
        <v>ok</v>
      </c>
      <c r="EI74" s="140" t="str">
        <f t="shared" si="61"/>
        <v>ok</v>
      </c>
      <c r="EJ74" s="140" t="str">
        <f t="shared" si="62"/>
        <v>ok</v>
      </c>
      <c r="EK74" s="140" t="str">
        <f t="shared" si="63"/>
        <v>ok</v>
      </c>
      <c r="EO74" s="140" t="str">
        <f t="shared" si="64"/>
        <v>ok</v>
      </c>
      <c r="EP74" s="140" t="str">
        <f t="shared" si="65"/>
        <v>ok</v>
      </c>
    </row>
    <row r="75" spans="1:146" s="140" customFormat="1" ht="12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227" t="s">
        <v>504</v>
      </c>
      <c r="J75" s="151" t="s">
        <v>503</v>
      </c>
      <c r="K75" s="151" t="s">
        <v>3202</v>
      </c>
      <c r="L75" s="153" t="s">
        <v>67</v>
      </c>
      <c r="M75" s="151" t="s">
        <v>471</v>
      </c>
      <c r="N75" s="151" t="s">
        <v>24</v>
      </c>
      <c r="O75" s="151" t="s">
        <v>505</v>
      </c>
      <c r="P75" s="151" t="s">
        <v>170</v>
      </c>
      <c r="Q75" s="151" t="s">
        <v>27</v>
      </c>
      <c r="R75" s="151" t="s">
        <v>28</v>
      </c>
      <c r="S75" s="154">
        <v>482710057</v>
      </c>
      <c r="T75" s="151" t="s">
        <v>506</v>
      </c>
      <c r="U75" s="153">
        <v>5492892</v>
      </c>
      <c r="V75" s="153" t="s">
        <v>82</v>
      </c>
      <c r="W75" s="153" t="s">
        <v>83</v>
      </c>
      <c r="X75" s="151" t="s">
        <v>448</v>
      </c>
      <c r="Y75" s="256" t="s">
        <v>2959</v>
      </c>
      <c r="Z75" s="155" t="s">
        <v>68</v>
      </c>
      <c r="AA75" s="267" t="s">
        <v>2820</v>
      </c>
      <c r="AB75" s="156"/>
      <c r="AC75" s="157"/>
      <c r="AD75" s="157"/>
      <c r="AE75" s="157"/>
      <c r="AF75" s="157"/>
      <c r="AG75" s="293">
        <f t="shared" si="42"/>
        <v>0</v>
      </c>
      <c r="AH75" s="145"/>
      <c r="AI75" s="143"/>
      <c r="AJ75" s="143"/>
      <c r="AK75" s="143"/>
      <c r="AL75" s="143"/>
      <c r="AM75" s="138">
        <f t="shared" si="66"/>
        <v>0</v>
      </c>
      <c r="AN75" s="160"/>
      <c r="AO75" s="146"/>
      <c r="AP75" s="146"/>
      <c r="AQ75" s="146"/>
      <c r="AR75" s="146"/>
      <c r="AS75" s="202">
        <f t="shared" si="43"/>
        <v>0</v>
      </c>
      <c r="AT75" s="172"/>
      <c r="AU75" s="137"/>
      <c r="AV75" s="137"/>
      <c r="AW75" s="137"/>
      <c r="AX75" s="137"/>
      <c r="AY75" s="138">
        <f t="shared" si="67"/>
        <v>0</v>
      </c>
      <c r="AZ75" s="160"/>
      <c r="BA75" s="146"/>
      <c r="BB75" s="146"/>
      <c r="BC75" s="146"/>
      <c r="BD75" s="146"/>
      <c r="BE75" s="138">
        <f t="shared" si="68"/>
        <v>0</v>
      </c>
      <c r="BF75" s="205"/>
      <c r="BG75" s="146"/>
      <c r="BH75" s="146"/>
      <c r="BI75" s="146"/>
      <c r="BJ75" s="146"/>
      <c r="BK75" s="202">
        <f t="shared" si="44"/>
        <v>0</v>
      </c>
      <c r="BL75" s="160"/>
      <c r="BM75" s="146"/>
      <c r="BN75" s="146"/>
      <c r="BO75" s="146"/>
      <c r="BP75" s="146"/>
      <c r="BQ75" s="138">
        <f t="shared" si="69"/>
        <v>0</v>
      </c>
      <c r="BR75" s="160"/>
      <c r="BS75" s="146"/>
      <c r="BT75" s="146"/>
      <c r="BU75" s="146"/>
      <c r="BV75" s="146"/>
      <c r="BW75" s="138">
        <f t="shared" si="70"/>
        <v>0</v>
      </c>
      <c r="BX75" s="205"/>
      <c r="BY75" s="146"/>
      <c r="BZ75" s="146"/>
      <c r="CA75" s="146"/>
      <c r="CB75" s="146"/>
      <c r="CC75" s="138">
        <f t="shared" si="56"/>
        <v>0</v>
      </c>
      <c r="CD75" s="158"/>
      <c r="CE75" s="137"/>
      <c r="CF75" s="137"/>
      <c r="CG75" s="137"/>
      <c r="CH75" s="137"/>
      <c r="CI75" s="138">
        <f t="shared" si="71"/>
        <v>0</v>
      </c>
      <c r="CJ75" s="172">
        <f t="shared" si="45"/>
        <v>0</v>
      </c>
      <c r="CK75" s="137">
        <f t="shared" si="46"/>
        <v>0</v>
      </c>
      <c r="CL75" s="137">
        <f t="shared" si="47"/>
        <v>0</v>
      </c>
      <c r="CM75" s="137">
        <f t="shared" si="48"/>
        <v>0</v>
      </c>
      <c r="CN75" s="137">
        <f t="shared" si="49"/>
        <v>0</v>
      </c>
      <c r="CO75" s="173">
        <f t="shared" si="50"/>
        <v>0</v>
      </c>
      <c r="CP75" s="172">
        <f t="shared" si="51"/>
        <v>0</v>
      </c>
      <c r="CQ75" s="137">
        <f t="shared" si="52"/>
        <v>0</v>
      </c>
      <c r="CR75" s="137">
        <f t="shared" si="53"/>
        <v>0</v>
      </c>
      <c r="CS75" s="137">
        <f t="shared" si="54"/>
        <v>0</v>
      </c>
      <c r="CT75" s="137">
        <f t="shared" si="55"/>
        <v>0</v>
      </c>
      <c r="CU75" s="173">
        <f t="shared" si="72"/>
        <v>0</v>
      </c>
      <c r="CV75" s="172">
        <f t="shared" si="73"/>
        <v>0</v>
      </c>
      <c r="CW75" s="137">
        <f t="shared" si="74"/>
        <v>0</v>
      </c>
      <c r="CX75" s="137">
        <f t="shared" si="75"/>
        <v>0</v>
      </c>
      <c r="CY75" s="137">
        <f t="shared" si="76"/>
        <v>0</v>
      </c>
      <c r="CZ75" s="137">
        <f t="shared" si="77"/>
        <v>0</v>
      </c>
      <c r="DA75" s="173">
        <f t="shared" si="78"/>
        <v>0</v>
      </c>
      <c r="DC75" s="220"/>
      <c r="DF75" s="141"/>
      <c r="DG75" s="142"/>
      <c r="DH75" s="146"/>
      <c r="DI75" s="142"/>
      <c r="DJ75" s="144"/>
      <c r="DK75" s="145"/>
      <c r="DL75" s="142"/>
      <c r="DM75" s="144"/>
      <c r="DO75" s="140" t="str">
        <f t="shared" si="57"/>
        <v>Jana Šindelářová</v>
      </c>
      <c r="DP75" s="140">
        <v>2423</v>
      </c>
      <c r="DQ75" s="140">
        <v>600079368</v>
      </c>
      <c r="DR75" s="140">
        <v>72742828</v>
      </c>
      <c r="DS75" s="140" t="s">
        <v>503</v>
      </c>
      <c r="DT75" s="140" t="s">
        <v>3201</v>
      </c>
      <c r="DU75" s="140" t="s">
        <v>3202</v>
      </c>
      <c r="DV75" s="140" t="s">
        <v>471</v>
      </c>
      <c r="DW75" s="140" t="s">
        <v>67</v>
      </c>
      <c r="DX75" s="140" t="s">
        <v>24</v>
      </c>
      <c r="DY75" s="140" t="s">
        <v>3203</v>
      </c>
      <c r="DZ75" s="140">
        <v>731411516</v>
      </c>
      <c r="EA75" s="140" t="s">
        <v>506</v>
      </c>
      <c r="EB75" s="140" t="s">
        <v>3204</v>
      </c>
      <c r="EC75" s="140" t="s">
        <v>448</v>
      </c>
      <c r="ED75" s="140" t="s">
        <v>68</v>
      </c>
      <c r="EF75" s="140" t="str">
        <f t="shared" si="58"/>
        <v>ok</v>
      </c>
      <c r="EG75" s="140" t="str">
        <f t="shared" si="59"/>
        <v>ok</v>
      </c>
      <c r="EH75" s="140" t="str">
        <f t="shared" si="60"/>
        <v>ok</v>
      </c>
      <c r="EI75" s="140" t="str">
        <f t="shared" si="61"/>
        <v>ok</v>
      </c>
      <c r="EJ75" s="140" t="str">
        <f t="shared" si="62"/>
        <v>ok</v>
      </c>
      <c r="EK75" s="140" t="str">
        <f t="shared" si="63"/>
        <v>ok</v>
      </c>
      <c r="EO75" s="140" t="str">
        <f t="shared" si="64"/>
        <v>ŠPATNĚ</v>
      </c>
      <c r="EP75" s="140" t="str">
        <f t="shared" si="65"/>
        <v>ok</v>
      </c>
    </row>
    <row r="76" spans="1:146" s="140" customFormat="1" ht="12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227" t="s">
        <v>508</v>
      </c>
      <c r="J76" s="151" t="s">
        <v>507</v>
      </c>
      <c r="K76" s="151" t="s">
        <v>3206</v>
      </c>
      <c r="L76" s="153" t="s">
        <v>67</v>
      </c>
      <c r="M76" s="151" t="s">
        <v>509</v>
      </c>
      <c r="N76" s="151" t="s">
        <v>24</v>
      </c>
      <c r="O76" s="151" t="s">
        <v>4558</v>
      </c>
      <c r="P76" s="151" t="s">
        <v>4559</v>
      </c>
      <c r="Q76" s="151" t="s">
        <v>27</v>
      </c>
      <c r="R76" s="151" t="s">
        <v>28</v>
      </c>
      <c r="S76" s="154">
        <v>485123401</v>
      </c>
      <c r="T76" s="151" t="s">
        <v>510</v>
      </c>
      <c r="U76" s="153">
        <v>5470802</v>
      </c>
      <c r="V76" s="153" t="s">
        <v>82</v>
      </c>
      <c r="W76" s="153" t="s">
        <v>83</v>
      </c>
      <c r="X76" s="151" t="s">
        <v>448</v>
      </c>
      <c r="Y76" s="256" t="s">
        <v>2959</v>
      </c>
      <c r="Z76" s="155" t="s">
        <v>68</v>
      </c>
      <c r="AA76" s="267" t="s">
        <v>2820</v>
      </c>
      <c r="AB76" s="156"/>
      <c r="AC76" s="157"/>
      <c r="AD76" s="157"/>
      <c r="AE76" s="157"/>
      <c r="AF76" s="157"/>
      <c r="AG76" s="293">
        <f t="shared" si="42"/>
        <v>0</v>
      </c>
      <c r="AH76" s="145"/>
      <c r="AI76" s="143"/>
      <c r="AJ76" s="143"/>
      <c r="AK76" s="143"/>
      <c r="AL76" s="143"/>
      <c r="AM76" s="138">
        <f t="shared" si="66"/>
        <v>0</v>
      </c>
      <c r="AN76" s="160"/>
      <c r="AO76" s="146"/>
      <c r="AP76" s="146"/>
      <c r="AQ76" s="146"/>
      <c r="AR76" s="146"/>
      <c r="AS76" s="202">
        <f t="shared" si="43"/>
        <v>0</v>
      </c>
      <c r="AT76" s="172"/>
      <c r="AU76" s="137"/>
      <c r="AV76" s="137"/>
      <c r="AW76" s="137"/>
      <c r="AX76" s="137"/>
      <c r="AY76" s="138">
        <f t="shared" si="67"/>
        <v>0</v>
      </c>
      <c r="AZ76" s="160"/>
      <c r="BA76" s="146"/>
      <c r="BB76" s="146"/>
      <c r="BC76" s="146"/>
      <c r="BD76" s="146"/>
      <c r="BE76" s="138">
        <f t="shared" si="68"/>
        <v>0</v>
      </c>
      <c r="BF76" s="205"/>
      <c r="BG76" s="146"/>
      <c r="BH76" s="146"/>
      <c r="BI76" s="146"/>
      <c r="BJ76" s="146"/>
      <c r="BK76" s="202">
        <f t="shared" si="44"/>
        <v>0</v>
      </c>
      <c r="BL76" s="160"/>
      <c r="BM76" s="146"/>
      <c r="BN76" s="146"/>
      <c r="BO76" s="146"/>
      <c r="BP76" s="146"/>
      <c r="BQ76" s="138">
        <f t="shared" si="69"/>
        <v>0</v>
      </c>
      <c r="BR76" s="160"/>
      <c r="BS76" s="146"/>
      <c r="BT76" s="146"/>
      <c r="BU76" s="146"/>
      <c r="BV76" s="146"/>
      <c r="BW76" s="138">
        <f t="shared" si="70"/>
        <v>0</v>
      </c>
      <c r="BX76" s="205"/>
      <c r="BY76" s="146"/>
      <c r="BZ76" s="146"/>
      <c r="CA76" s="146"/>
      <c r="CB76" s="146"/>
      <c r="CC76" s="138">
        <f t="shared" si="56"/>
        <v>0</v>
      </c>
      <c r="CD76" s="158"/>
      <c r="CE76" s="137"/>
      <c r="CF76" s="137"/>
      <c r="CG76" s="137"/>
      <c r="CH76" s="137"/>
      <c r="CI76" s="138">
        <f t="shared" si="71"/>
        <v>0</v>
      </c>
      <c r="CJ76" s="172">
        <f t="shared" si="45"/>
        <v>0</v>
      </c>
      <c r="CK76" s="137">
        <f t="shared" si="46"/>
        <v>0</v>
      </c>
      <c r="CL76" s="137">
        <f t="shared" si="47"/>
        <v>0</v>
      </c>
      <c r="CM76" s="137">
        <f t="shared" si="48"/>
        <v>0</v>
      </c>
      <c r="CN76" s="137">
        <f t="shared" si="49"/>
        <v>0</v>
      </c>
      <c r="CO76" s="173">
        <f t="shared" si="50"/>
        <v>0</v>
      </c>
      <c r="CP76" s="172">
        <f t="shared" si="51"/>
        <v>0</v>
      </c>
      <c r="CQ76" s="137">
        <f t="shared" si="52"/>
        <v>0</v>
      </c>
      <c r="CR76" s="137">
        <f t="shared" si="53"/>
        <v>0</v>
      </c>
      <c r="CS76" s="137">
        <f t="shared" si="54"/>
        <v>0</v>
      </c>
      <c r="CT76" s="137">
        <f t="shared" si="55"/>
        <v>0</v>
      </c>
      <c r="CU76" s="173">
        <f t="shared" si="72"/>
        <v>0</v>
      </c>
      <c r="CV76" s="172">
        <f t="shared" si="73"/>
        <v>0</v>
      </c>
      <c r="CW76" s="137">
        <f t="shared" si="74"/>
        <v>0</v>
      </c>
      <c r="CX76" s="137">
        <f t="shared" si="75"/>
        <v>0</v>
      </c>
      <c r="CY76" s="137">
        <f t="shared" si="76"/>
        <v>0</v>
      </c>
      <c r="CZ76" s="137">
        <f t="shared" si="77"/>
        <v>0</v>
      </c>
      <c r="DA76" s="173">
        <f t="shared" si="78"/>
        <v>0</v>
      </c>
      <c r="DC76" s="220"/>
      <c r="DF76" s="141"/>
      <c r="DG76" s="142"/>
      <c r="DH76" s="146"/>
      <c r="DI76" s="142"/>
      <c r="DJ76" s="144"/>
      <c r="DK76" s="145"/>
      <c r="DL76" s="142"/>
      <c r="DM76" s="144"/>
      <c r="DO76" s="140" t="str">
        <f t="shared" si="57"/>
        <v>Karolína Poláková</v>
      </c>
      <c r="DP76" s="140">
        <v>2428</v>
      </c>
      <c r="DQ76" s="140">
        <v>600079112</v>
      </c>
      <c r="DR76" s="140">
        <v>72743140</v>
      </c>
      <c r="DS76" s="140" t="s">
        <v>507</v>
      </c>
      <c r="DT76" s="140" t="s">
        <v>3205</v>
      </c>
      <c r="DU76" s="140" t="s">
        <v>3206</v>
      </c>
      <c r="DV76" s="140" t="s">
        <v>509</v>
      </c>
      <c r="DW76" s="140" t="s">
        <v>67</v>
      </c>
      <c r="DX76" s="140" t="s">
        <v>24</v>
      </c>
      <c r="DY76" s="140" t="s">
        <v>3207</v>
      </c>
      <c r="DZ76" s="140">
        <v>485123401</v>
      </c>
      <c r="EA76" s="140" t="s">
        <v>510</v>
      </c>
      <c r="EB76" s="140" t="s">
        <v>3208</v>
      </c>
      <c r="EC76" s="140" t="s">
        <v>448</v>
      </c>
      <c r="ED76" s="140" t="s">
        <v>68</v>
      </c>
      <c r="EF76" s="140" t="str">
        <f t="shared" si="58"/>
        <v>ok</v>
      </c>
      <c r="EG76" s="140" t="str">
        <f t="shared" si="59"/>
        <v>ok</v>
      </c>
      <c r="EH76" s="140" t="str">
        <f t="shared" si="60"/>
        <v>ok</v>
      </c>
      <c r="EI76" s="140" t="str">
        <f t="shared" si="61"/>
        <v>ok</v>
      </c>
      <c r="EJ76" s="140" t="str">
        <f t="shared" si="62"/>
        <v>ok</v>
      </c>
      <c r="EK76" s="140" t="str">
        <f t="shared" si="63"/>
        <v>ok</v>
      </c>
      <c r="EO76" s="140" t="str">
        <f t="shared" si="64"/>
        <v>ok</v>
      </c>
      <c r="EP76" s="140" t="str">
        <f t="shared" si="65"/>
        <v>ok</v>
      </c>
    </row>
    <row r="77" spans="1:146" s="140" customFormat="1" ht="12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227" t="s">
        <v>512</v>
      </c>
      <c r="J77" s="151" t="s">
        <v>511</v>
      </c>
      <c r="K77" s="151" t="s">
        <v>3210</v>
      </c>
      <c r="L77" s="153" t="s">
        <v>487</v>
      </c>
      <c r="M77" s="151" t="s">
        <v>488</v>
      </c>
      <c r="N77" s="151" t="s">
        <v>466</v>
      </c>
      <c r="O77" s="151" t="s">
        <v>513</v>
      </c>
      <c r="P77" s="151" t="s">
        <v>391</v>
      </c>
      <c r="Q77" s="151" t="s">
        <v>27</v>
      </c>
      <c r="R77" s="151" t="s">
        <v>28</v>
      </c>
      <c r="S77" s="154">
        <v>485130004</v>
      </c>
      <c r="T77" s="151" t="s">
        <v>514</v>
      </c>
      <c r="U77" s="153">
        <v>5447952</v>
      </c>
      <c r="V77" s="153" t="s">
        <v>82</v>
      </c>
      <c r="W77" s="153" t="s">
        <v>83</v>
      </c>
      <c r="X77" s="151" t="s">
        <v>448</v>
      </c>
      <c r="Y77" s="256" t="s">
        <v>2959</v>
      </c>
      <c r="Z77" s="155" t="s">
        <v>68</v>
      </c>
      <c r="AA77" s="267" t="s">
        <v>2820</v>
      </c>
      <c r="AB77" s="156"/>
      <c r="AC77" s="157"/>
      <c r="AD77" s="157"/>
      <c r="AE77" s="157"/>
      <c r="AF77" s="157"/>
      <c r="AG77" s="293">
        <f t="shared" si="42"/>
        <v>0</v>
      </c>
      <c r="AH77" s="145"/>
      <c r="AI77" s="143"/>
      <c r="AJ77" s="143"/>
      <c r="AK77" s="143"/>
      <c r="AL77" s="143"/>
      <c r="AM77" s="138">
        <f t="shared" si="66"/>
        <v>0</v>
      </c>
      <c r="AN77" s="160"/>
      <c r="AO77" s="146"/>
      <c r="AP77" s="146"/>
      <c r="AQ77" s="146"/>
      <c r="AR77" s="146"/>
      <c r="AS77" s="202">
        <f t="shared" si="43"/>
        <v>0</v>
      </c>
      <c r="AT77" s="172"/>
      <c r="AU77" s="137"/>
      <c r="AV77" s="137"/>
      <c r="AW77" s="137"/>
      <c r="AX77" s="137"/>
      <c r="AY77" s="138">
        <f t="shared" si="67"/>
        <v>0</v>
      </c>
      <c r="AZ77" s="160"/>
      <c r="BA77" s="146"/>
      <c r="BB77" s="146"/>
      <c r="BC77" s="146"/>
      <c r="BD77" s="146"/>
      <c r="BE77" s="138">
        <f t="shared" si="68"/>
        <v>0</v>
      </c>
      <c r="BF77" s="205"/>
      <c r="BG77" s="146"/>
      <c r="BH77" s="146"/>
      <c r="BI77" s="146"/>
      <c r="BJ77" s="146"/>
      <c r="BK77" s="202">
        <f t="shared" si="44"/>
        <v>0</v>
      </c>
      <c r="BL77" s="160"/>
      <c r="BM77" s="146"/>
      <c r="BN77" s="146"/>
      <c r="BO77" s="146"/>
      <c r="BP77" s="146"/>
      <c r="BQ77" s="138">
        <f t="shared" si="69"/>
        <v>0</v>
      </c>
      <c r="BR77" s="160"/>
      <c r="BS77" s="146"/>
      <c r="BT77" s="146"/>
      <c r="BU77" s="146"/>
      <c r="BV77" s="146"/>
      <c r="BW77" s="138">
        <f t="shared" si="70"/>
        <v>0</v>
      </c>
      <c r="BX77" s="205"/>
      <c r="BY77" s="146"/>
      <c r="BZ77" s="146"/>
      <c r="CA77" s="146"/>
      <c r="CB77" s="146"/>
      <c r="CC77" s="138">
        <f t="shared" si="56"/>
        <v>0</v>
      </c>
      <c r="CD77" s="158"/>
      <c r="CE77" s="137"/>
      <c r="CF77" s="137"/>
      <c r="CG77" s="137"/>
      <c r="CH77" s="137"/>
      <c r="CI77" s="138">
        <f t="shared" si="71"/>
        <v>0</v>
      </c>
      <c r="CJ77" s="172">
        <f t="shared" si="45"/>
        <v>0</v>
      </c>
      <c r="CK77" s="137">
        <f t="shared" si="46"/>
        <v>0</v>
      </c>
      <c r="CL77" s="137">
        <f t="shared" si="47"/>
        <v>0</v>
      </c>
      <c r="CM77" s="137">
        <f t="shared" si="48"/>
        <v>0</v>
      </c>
      <c r="CN77" s="137">
        <f t="shared" si="49"/>
        <v>0</v>
      </c>
      <c r="CO77" s="173">
        <f t="shared" si="50"/>
        <v>0</v>
      </c>
      <c r="CP77" s="172">
        <f t="shared" si="51"/>
        <v>0</v>
      </c>
      <c r="CQ77" s="137">
        <f t="shared" si="52"/>
        <v>0</v>
      </c>
      <c r="CR77" s="137">
        <f t="shared" si="53"/>
        <v>0</v>
      </c>
      <c r="CS77" s="137">
        <f t="shared" si="54"/>
        <v>0</v>
      </c>
      <c r="CT77" s="137">
        <f t="shared" si="55"/>
        <v>0</v>
      </c>
      <c r="CU77" s="173">
        <f t="shared" si="72"/>
        <v>0</v>
      </c>
      <c r="CV77" s="172">
        <f t="shared" si="73"/>
        <v>0</v>
      </c>
      <c r="CW77" s="137">
        <f t="shared" si="74"/>
        <v>0</v>
      </c>
      <c r="CX77" s="137">
        <f t="shared" si="75"/>
        <v>0</v>
      </c>
      <c r="CY77" s="137">
        <f t="shared" si="76"/>
        <v>0</v>
      </c>
      <c r="CZ77" s="137">
        <f t="shared" si="77"/>
        <v>0</v>
      </c>
      <c r="DA77" s="173">
        <f t="shared" si="78"/>
        <v>0</v>
      </c>
      <c r="DC77" s="220"/>
      <c r="DF77" s="141"/>
      <c r="DG77" s="142"/>
      <c r="DH77" s="146"/>
      <c r="DI77" s="142"/>
      <c r="DJ77" s="144"/>
      <c r="DK77" s="145"/>
      <c r="DL77" s="142"/>
      <c r="DM77" s="144"/>
      <c r="DO77" s="140" t="str">
        <f t="shared" si="57"/>
        <v>Zdeňka Nevečeřalová</v>
      </c>
      <c r="DP77" s="140">
        <v>2413</v>
      </c>
      <c r="DQ77" s="140">
        <v>600079601</v>
      </c>
      <c r="DR77" s="140">
        <v>72742909</v>
      </c>
      <c r="DS77" s="140" t="s">
        <v>511</v>
      </c>
      <c r="DT77" s="140" t="s">
        <v>3209</v>
      </c>
      <c r="DU77" s="140" t="s">
        <v>3210</v>
      </c>
      <c r="DV77" s="140" t="s">
        <v>488</v>
      </c>
      <c r="DW77" s="140" t="s">
        <v>487</v>
      </c>
      <c r="DX77" s="140" t="s">
        <v>466</v>
      </c>
      <c r="DY77" s="140" t="s">
        <v>3211</v>
      </c>
      <c r="DZ77" s="140">
        <v>485130004</v>
      </c>
      <c r="EA77" s="140" t="s">
        <v>514</v>
      </c>
      <c r="EB77" s="140" t="s">
        <v>3212</v>
      </c>
      <c r="EC77" s="140" t="s">
        <v>448</v>
      </c>
      <c r="ED77" s="140" t="s">
        <v>68</v>
      </c>
      <c r="EF77" s="140" t="str">
        <f t="shared" si="58"/>
        <v>ok</v>
      </c>
      <c r="EG77" s="140" t="str">
        <f t="shared" si="59"/>
        <v>ok</v>
      </c>
      <c r="EH77" s="140" t="str">
        <f t="shared" si="60"/>
        <v>ok</v>
      </c>
      <c r="EI77" s="140" t="str">
        <f t="shared" si="61"/>
        <v>ok</v>
      </c>
      <c r="EJ77" s="140" t="str">
        <f t="shared" si="62"/>
        <v>ok</v>
      </c>
      <c r="EK77" s="140" t="str">
        <f t="shared" si="63"/>
        <v>ok</v>
      </c>
      <c r="EO77" s="140" t="str">
        <f t="shared" si="64"/>
        <v>ok</v>
      </c>
      <c r="EP77" s="140" t="str">
        <f t="shared" si="65"/>
        <v>ok</v>
      </c>
    </row>
    <row r="78" spans="1:146" s="140" customFormat="1" ht="12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227" t="s">
        <v>516</v>
      </c>
      <c r="J78" s="151" t="s">
        <v>515</v>
      </c>
      <c r="K78" s="151" t="s">
        <v>3214</v>
      </c>
      <c r="L78" s="153" t="s">
        <v>222</v>
      </c>
      <c r="M78" s="151" t="s">
        <v>517</v>
      </c>
      <c r="N78" s="151">
        <v>0</v>
      </c>
      <c r="O78" s="151" t="s">
        <v>518</v>
      </c>
      <c r="P78" s="151" t="s">
        <v>217</v>
      </c>
      <c r="Q78" s="151" t="s">
        <v>27</v>
      </c>
      <c r="R78" s="151" t="s">
        <v>28</v>
      </c>
      <c r="S78" s="154">
        <v>485152675</v>
      </c>
      <c r="T78" s="151" t="s">
        <v>519</v>
      </c>
      <c r="U78" s="153">
        <v>5450262</v>
      </c>
      <c r="V78" s="153" t="s">
        <v>82</v>
      </c>
      <c r="W78" s="153" t="s">
        <v>83</v>
      </c>
      <c r="X78" s="151" t="s">
        <v>448</v>
      </c>
      <c r="Y78" s="256" t="s">
        <v>2959</v>
      </c>
      <c r="Z78" s="155" t="s">
        <v>68</v>
      </c>
      <c r="AA78" s="267" t="s">
        <v>2820</v>
      </c>
      <c r="AB78" s="156"/>
      <c r="AC78" s="157"/>
      <c r="AD78" s="157"/>
      <c r="AE78" s="157"/>
      <c r="AF78" s="157"/>
      <c r="AG78" s="293">
        <f t="shared" si="42"/>
        <v>0</v>
      </c>
      <c r="AH78" s="145"/>
      <c r="AI78" s="143"/>
      <c r="AJ78" s="143"/>
      <c r="AK78" s="143"/>
      <c r="AL78" s="143"/>
      <c r="AM78" s="138">
        <f t="shared" si="66"/>
        <v>0</v>
      </c>
      <c r="AN78" s="160"/>
      <c r="AO78" s="146"/>
      <c r="AP78" s="146"/>
      <c r="AQ78" s="146"/>
      <c r="AR78" s="146"/>
      <c r="AS78" s="202">
        <f t="shared" si="43"/>
        <v>0</v>
      </c>
      <c r="AT78" s="172"/>
      <c r="AU78" s="137"/>
      <c r="AV78" s="137"/>
      <c r="AW78" s="137"/>
      <c r="AX78" s="137"/>
      <c r="AY78" s="138">
        <f t="shared" si="67"/>
        <v>0</v>
      </c>
      <c r="AZ78" s="160"/>
      <c r="BA78" s="146"/>
      <c r="BB78" s="146"/>
      <c r="BC78" s="146"/>
      <c r="BD78" s="146"/>
      <c r="BE78" s="138">
        <f t="shared" si="68"/>
        <v>0</v>
      </c>
      <c r="BF78" s="205"/>
      <c r="BG78" s="146"/>
      <c r="BH78" s="146"/>
      <c r="BI78" s="146"/>
      <c r="BJ78" s="146"/>
      <c r="BK78" s="202">
        <f t="shared" si="44"/>
        <v>0</v>
      </c>
      <c r="BL78" s="160"/>
      <c r="BM78" s="146"/>
      <c r="BN78" s="146"/>
      <c r="BO78" s="146"/>
      <c r="BP78" s="146"/>
      <c r="BQ78" s="138">
        <f t="shared" si="69"/>
        <v>0</v>
      </c>
      <c r="BR78" s="160"/>
      <c r="BS78" s="146"/>
      <c r="BT78" s="146"/>
      <c r="BU78" s="146"/>
      <c r="BV78" s="146"/>
      <c r="BW78" s="138">
        <f t="shared" si="70"/>
        <v>0</v>
      </c>
      <c r="BX78" s="205"/>
      <c r="BY78" s="146"/>
      <c r="BZ78" s="146"/>
      <c r="CA78" s="146"/>
      <c r="CB78" s="146"/>
      <c r="CC78" s="138">
        <f t="shared" si="56"/>
        <v>0</v>
      </c>
      <c r="CD78" s="158"/>
      <c r="CE78" s="137"/>
      <c r="CF78" s="137"/>
      <c r="CG78" s="137"/>
      <c r="CH78" s="137"/>
      <c r="CI78" s="138">
        <f t="shared" si="71"/>
        <v>0</v>
      </c>
      <c r="CJ78" s="172">
        <f t="shared" si="45"/>
        <v>0</v>
      </c>
      <c r="CK78" s="137">
        <f t="shared" si="46"/>
        <v>0</v>
      </c>
      <c r="CL78" s="137">
        <f t="shared" si="47"/>
        <v>0</v>
      </c>
      <c r="CM78" s="137">
        <f t="shared" si="48"/>
        <v>0</v>
      </c>
      <c r="CN78" s="137">
        <f t="shared" si="49"/>
        <v>0</v>
      </c>
      <c r="CO78" s="173">
        <f t="shared" si="50"/>
        <v>0</v>
      </c>
      <c r="CP78" s="172">
        <f t="shared" si="51"/>
        <v>0</v>
      </c>
      <c r="CQ78" s="137">
        <f t="shared" si="52"/>
        <v>0</v>
      </c>
      <c r="CR78" s="137">
        <f t="shared" si="53"/>
        <v>0</v>
      </c>
      <c r="CS78" s="137">
        <f t="shared" si="54"/>
        <v>0</v>
      </c>
      <c r="CT78" s="137">
        <f t="shared" si="55"/>
        <v>0</v>
      </c>
      <c r="CU78" s="173">
        <f t="shared" si="72"/>
        <v>0</v>
      </c>
      <c r="CV78" s="172">
        <f t="shared" si="73"/>
        <v>0</v>
      </c>
      <c r="CW78" s="137">
        <f t="shared" si="74"/>
        <v>0</v>
      </c>
      <c r="CX78" s="137">
        <f t="shared" si="75"/>
        <v>0</v>
      </c>
      <c r="CY78" s="137">
        <f t="shared" si="76"/>
        <v>0</v>
      </c>
      <c r="CZ78" s="137">
        <f t="shared" si="77"/>
        <v>0</v>
      </c>
      <c r="DA78" s="173">
        <f t="shared" si="78"/>
        <v>0</v>
      </c>
      <c r="DC78" s="220"/>
      <c r="DF78" s="141"/>
      <c r="DG78" s="142"/>
      <c r="DH78" s="146"/>
      <c r="DI78" s="142"/>
      <c r="DJ78" s="144"/>
      <c r="DK78" s="145"/>
      <c r="DL78" s="142"/>
      <c r="DM78" s="144"/>
      <c r="DO78" s="140" t="str">
        <f t="shared" si="57"/>
        <v>Lenka Janečková</v>
      </c>
      <c r="DP78" s="140">
        <v>2410</v>
      </c>
      <c r="DQ78" s="140">
        <v>600079121</v>
      </c>
      <c r="DR78" s="140">
        <v>72742348</v>
      </c>
      <c r="DS78" s="140" t="s">
        <v>515</v>
      </c>
      <c r="DT78" s="140" t="s">
        <v>3213</v>
      </c>
      <c r="DU78" s="140" t="s">
        <v>3214</v>
      </c>
      <c r="DV78" s="140" t="s">
        <v>517</v>
      </c>
      <c r="DW78" s="140" t="s">
        <v>222</v>
      </c>
      <c r="DX78" s="140">
        <v>0</v>
      </c>
      <c r="DY78" s="140" t="s">
        <v>3215</v>
      </c>
      <c r="DZ78" s="140">
        <v>485152675</v>
      </c>
      <c r="EA78" s="140" t="s">
        <v>519</v>
      </c>
      <c r="EB78" s="140" t="s">
        <v>3216</v>
      </c>
      <c r="EC78" s="140" t="s">
        <v>448</v>
      </c>
      <c r="ED78" s="140" t="s">
        <v>68</v>
      </c>
      <c r="EF78" s="140" t="str">
        <f t="shared" si="58"/>
        <v>ok</v>
      </c>
      <c r="EG78" s="140" t="str">
        <f t="shared" si="59"/>
        <v>ok</v>
      </c>
      <c r="EH78" s="140" t="str">
        <f t="shared" si="60"/>
        <v>ok</v>
      </c>
      <c r="EI78" s="140" t="str">
        <f t="shared" si="61"/>
        <v>ok</v>
      </c>
      <c r="EJ78" s="140" t="str">
        <f t="shared" si="62"/>
        <v>ok</v>
      </c>
      <c r="EK78" s="140" t="str">
        <f t="shared" si="63"/>
        <v>ok</v>
      </c>
      <c r="EO78" s="140" t="str">
        <f t="shared" si="64"/>
        <v>ok</v>
      </c>
      <c r="EP78" s="140" t="str">
        <f t="shared" si="65"/>
        <v>ok</v>
      </c>
    </row>
    <row r="79" spans="1:146" s="140" customFormat="1" ht="12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227" t="s">
        <v>521</v>
      </c>
      <c r="J79" s="151" t="s">
        <v>520</v>
      </c>
      <c r="K79" s="151" t="s">
        <v>3218</v>
      </c>
      <c r="L79" s="153" t="s">
        <v>522</v>
      </c>
      <c r="M79" s="151" t="s">
        <v>523</v>
      </c>
      <c r="N79" s="151"/>
      <c r="O79" s="151" t="s">
        <v>4560</v>
      </c>
      <c r="P79" s="151" t="s">
        <v>533</v>
      </c>
      <c r="Q79" s="151" t="s">
        <v>27</v>
      </c>
      <c r="R79" s="151" t="s">
        <v>28</v>
      </c>
      <c r="S79" s="154">
        <v>485134625</v>
      </c>
      <c r="T79" s="151" t="s">
        <v>525</v>
      </c>
      <c r="U79" s="153">
        <v>5485182</v>
      </c>
      <c r="V79" s="153" t="s">
        <v>82</v>
      </c>
      <c r="W79" s="153" t="s">
        <v>83</v>
      </c>
      <c r="X79" s="151" t="s">
        <v>448</v>
      </c>
      <c r="Y79" s="256" t="s">
        <v>2959</v>
      </c>
      <c r="Z79" s="155" t="s">
        <v>68</v>
      </c>
      <c r="AA79" s="267" t="s">
        <v>2820</v>
      </c>
      <c r="AB79" s="156"/>
      <c r="AC79" s="157"/>
      <c r="AD79" s="157"/>
      <c r="AE79" s="157"/>
      <c r="AF79" s="157"/>
      <c r="AG79" s="293">
        <f t="shared" si="42"/>
        <v>0</v>
      </c>
      <c r="AH79" s="145"/>
      <c r="AI79" s="143"/>
      <c r="AJ79" s="143"/>
      <c r="AK79" s="143"/>
      <c r="AL79" s="143"/>
      <c r="AM79" s="138">
        <f t="shared" si="66"/>
        <v>0</v>
      </c>
      <c r="AN79" s="160"/>
      <c r="AO79" s="146"/>
      <c r="AP79" s="146"/>
      <c r="AQ79" s="146"/>
      <c r="AR79" s="146"/>
      <c r="AS79" s="202">
        <f t="shared" si="43"/>
        <v>0</v>
      </c>
      <c r="AT79" s="172"/>
      <c r="AU79" s="137"/>
      <c r="AV79" s="137"/>
      <c r="AW79" s="137"/>
      <c r="AX79" s="137"/>
      <c r="AY79" s="138">
        <f t="shared" si="67"/>
        <v>0</v>
      </c>
      <c r="AZ79" s="160"/>
      <c r="BA79" s="146"/>
      <c r="BB79" s="146"/>
      <c r="BC79" s="146"/>
      <c r="BD79" s="146"/>
      <c r="BE79" s="138">
        <f t="shared" si="68"/>
        <v>0</v>
      </c>
      <c r="BF79" s="205"/>
      <c r="BG79" s="146"/>
      <c r="BH79" s="146"/>
      <c r="BI79" s="146"/>
      <c r="BJ79" s="146"/>
      <c r="BK79" s="202">
        <f t="shared" si="44"/>
        <v>0</v>
      </c>
      <c r="BL79" s="160"/>
      <c r="BM79" s="146"/>
      <c r="BN79" s="146"/>
      <c r="BO79" s="146"/>
      <c r="BP79" s="146"/>
      <c r="BQ79" s="138">
        <f t="shared" si="69"/>
        <v>0</v>
      </c>
      <c r="BR79" s="160"/>
      <c r="BS79" s="146"/>
      <c r="BT79" s="146"/>
      <c r="BU79" s="146"/>
      <c r="BV79" s="146"/>
      <c r="BW79" s="138">
        <f t="shared" si="70"/>
        <v>0</v>
      </c>
      <c r="BX79" s="205"/>
      <c r="BY79" s="146"/>
      <c r="BZ79" s="146"/>
      <c r="CA79" s="146"/>
      <c r="CB79" s="146"/>
      <c r="CC79" s="138">
        <f t="shared" si="56"/>
        <v>0</v>
      </c>
      <c r="CD79" s="158"/>
      <c r="CE79" s="137"/>
      <c r="CF79" s="137"/>
      <c r="CG79" s="137"/>
      <c r="CH79" s="137"/>
      <c r="CI79" s="138">
        <f t="shared" si="71"/>
        <v>0</v>
      </c>
      <c r="CJ79" s="172">
        <f t="shared" si="45"/>
        <v>0</v>
      </c>
      <c r="CK79" s="137">
        <f t="shared" si="46"/>
        <v>0</v>
      </c>
      <c r="CL79" s="137">
        <f t="shared" si="47"/>
        <v>0</v>
      </c>
      <c r="CM79" s="137">
        <f t="shared" si="48"/>
        <v>0</v>
      </c>
      <c r="CN79" s="137">
        <f t="shared" si="49"/>
        <v>0</v>
      </c>
      <c r="CO79" s="173">
        <f t="shared" si="50"/>
        <v>0</v>
      </c>
      <c r="CP79" s="172">
        <f t="shared" si="51"/>
        <v>0</v>
      </c>
      <c r="CQ79" s="137">
        <f t="shared" si="52"/>
        <v>0</v>
      </c>
      <c r="CR79" s="137">
        <f t="shared" si="53"/>
        <v>0</v>
      </c>
      <c r="CS79" s="137">
        <f t="shared" si="54"/>
        <v>0</v>
      </c>
      <c r="CT79" s="137">
        <f t="shared" si="55"/>
        <v>0</v>
      </c>
      <c r="CU79" s="173">
        <f t="shared" si="72"/>
        <v>0</v>
      </c>
      <c r="CV79" s="172">
        <f t="shared" si="73"/>
        <v>0</v>
      </c>
      <c r="CW79" s="137">
        <f t="shared" si="74"/>
        <v>0</v>
      </c>
      <c r="CX79" s="137">
        <f t="shared" si="75"/>
        <v>0</v>
      </c>
      <c r="CY79" s="137">
        <f t="shared" si="76"/>
        <v>0</v>
      </c>
      <c r="CZ79" s="137">
        <f t="shared" si="77"/>
        <v>0</v>
      </c>
      <c r="DA79" s="173">
        <f t="shared" si="78"/>
        <v>0</v>
      </c>
      <c r="DC79" s="220"/>
      <c r="DF79" s="141"/>
      <c r="DG79" s="142"/>
      <c r="DH79" s="146"/>
      <c r="DI79" s="142"/>
      <c r="DJ79" s="144"/>
      <c r="DK79" s="145"/>
      <c r="DL79" s="142"/>
      <c r="DM79" s="144"/>
      <c r="DO79" s="140" t="str">
        <f t="shared" si="57"/>
        <v>Kamila Renfusová</v>
      </c>
      <c r="DP79" s="140">
        <v>2436</v>
      </c>
      <c r="DQ79" s="140">
        <v>600079538</v>
      </c>
      <c r="DR79" s="140">
        <v>72741546</v>
      </c>
      <c r="DS79" s="140" t="s">
        <v>520</v>
      </c>
      <c r="DT79" s="140" t="s">
        <v>3217</v>
      </c>
      <c r="DU79" s="140" t="s">
        <v>3218</v>
      </c>
      <c r="DV79" s="140" t="s">
        <v>523</v>
      </c>
      <c r="DW79" s="140" t="s">
        <v>522</v>
      </c>
      <c r="DX79" s="140">
        <v>0</v>
      </c>
      <c r="DY79" s="140" t="s">
        <v>3219</v>
      </c>
      <c r="DZ79" s="140">
        <v>485134625</v>
      </c>
      <c r="EA79" s="140" t="s">
        <v>525</v>
      </c>
      <c r="EB79" s="140" t="s">
        <v>3220</v>
      </c>
      <c r="EC79" s="140" t="s">
        <v>448</v>
      </c>
      <c r="ED79" s="140" t="s">
        <v>68</v>
      </c>
      <c r="EF79" s="140" t="str">
        <f t="shared" si="58"/>
        <v>ok</v>
      </c>
      <c r="EG79" s="140" t="str">
        <f t="shared" si="59"/>
        <v>ok</v>
      </c>
      <c r="EH79" s="140" t="str">
        <f t="shared" si="60"/>
        <v>ok</v>
      </c>
      <c r="EI79" s="140" t="str">
        <f t="shared" si="61"/>
        <v>ok</v>
      </c>
      <c r="EJ79" s="140" t="str">
        <f t="shared" si="62"/>
        <v>ok</v>
      </c>
      <c r="EK79" s="140" t="str">
        <f t="shared" si="63"/>
        <v>ok</v>
      </c>
      <c r="EO79" s="140" t="str">
        <f t="shared" si="64"/>
        <v>ok</v>
      </c>
      <c r="EP79" s="140" t="str">
        <f t="shared" si="65"/>
        <v>ok</v>
      </c>
    </row>
    <row r="80" spans="1:146" s="140" customFormat="1" ht="12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227" t="s">
        <v>527</v>
      </c>
      <c r="J80" s="151" t="s">
        <v>526</v>
      </c>
      <c r="K80" s="151" t="s">
        <v>3222</v>
      </c>
      <c r="L80" s="153" t="s">
        <v>67</v>
      </c>
      <c r="M80" s="151" t="s">
        <v>471</v>
      </c>
      <c r="N80" s="151" t="s">
        <v>466</v>
      </c>
      <c r="O80" s="151" t="s">
        <v>528</v>
      </c>
      <c r="P80" s="151" t="s">
        <v>529</v>
      </c>
      <c r="Q80" s="151" t="s">
        <v>27</v>
      </c>
      <c r="R80" s="151" t="s">
        <v>28</v>
      </c>
      <c r="S80" s="154">
        <v>485108340</v>
      </c>
      <c r="T80" s="151" t="s">
        <v>530</v>
      </c>
      <c r="U80" s="153">
        <v>5450182</v>
      </c>
      <c r="V80" s="153" t="s">
        <v>82</v>
      </c>
      <c r="W80" s="153" t="s">
        <v>83</v>
      </c>
      <c r="X80" s="151" t="s">
        <v>448</v>
      </c>
      <c r="Y80" s="256" t="s">
        <v>2959</v>
      </c>
      <c r="Z80" s="155" t="s">
        <v>68</v>
      </c>
      <c r="AA80" s="267" t="s">
        <v>2820</v>
      </c>
      <c r="AB80" s="156"/>
      <c r="AC80" s="157"/>
      <c r="AD80" s="157"/>
      <c r="AE80" s="157"/>
      <c r="AF80" s="157"/>
      <c r="AG80" s="293">
        <f t="shared" si="42"/>
        <v>0</v>
      </c>
      <c r="AH80" s="145"/>
      <c r="AI80" s="143"/>
      <c r="AJ80" s="143"/>
      <c r="AK80" s="143"/>
      <c r="AL80" s="143"/>
      <c r="AM80" s="138">
        <f t="shared" si="66"/>
        <v>0</v>
      </c>
      <c r="AN80" s="160"/>
      <c r="AO80" s="146"/>
      <c r="AP80" s="146"/>
      <c r="AQ80" s="146"/>
      <c r="AR80" s="146"/>
      <c r="AS80" s="202">
        <f t="shared" si="43"/>
        <v>0</v>
      </c>
      <c r="AT80" s="172"/>
      <c r="AU80" s="137"/>
      <c r="AV80" s="137"/>
      <c r="AW80" s="137"/>
      <c r="AX80" s="137"/>
      <c r="AY80" s="138">
        <f t="shared" si="67"/>
        <v>0</v>
      </c>
      <c r="AZ80" s="160"/>
      <c r="BA80" s="146"/>
      <c r="BB80" s="146"/>
      <c r="BC80" s="146"/>
      <c r="BD80" s="146"/>
      <c r="BE80" s="138">
        <f t="shared" si="68"/>
        <v>0</v>
      </c>
      <c r="BF80" s="205"/>
      <c r="BG80" s="146"/>
      <c r="BH80" s="146"/>
      <c r="BI80" s="146"/>
      <c r="BJ80" s="146"/>
      <c r="BK80" s="202">
        <f t="shared" si="44"/>
        <v>0</v>
      </c>
      <c r="BL80" s="160"/>
      <c r="BM80" s="146"/>
      <c r="BN80" s="146"/>
      <c r="BO80" s="146"/>
      <c r="BP80" s="146"/>
      <c r="BQ80" s="138">
        <f t="shared" si="69"/>
        <v>0</v>
      </c>
      <c r="BR80" s="160"/>
      <c r="BS80" s="146"/>
      <c r="BT80" s="146"/>
      <c r="BU80" s="146"/>
      <c r="BV80" s="146"/>
      <c r="BW80" s="138">
        <f t="shared" si="70"/>
        <v>0</v>
      </c>
      <c r="BX80" s="205"/>
      <c r="BY80" s="146"/>
      <c r="BZ80" s="146"/>
      <c r="CA80" s="146"/>
      <c r="CB80" s="146"/>
      <c r="CC80" s="138">
        <f t="shared" si="56"/>
        <v>0</v>
      </c>
      <c r="CD80" s="158"/>
      <c r="CE80" s="137"/>
      <c r="CF80" s="137"/>
      <c r="CG80" s="137"/>
      <c r="CH80" s="137"/>
      <c r="CI80" s="138">
        <f t="shared" si="71"/>
        <v>0</v>
      </c>
      <c r="CJ80" s="172">
        <f t="shared" si="45"/>
        <v>0</v>
      </c>
      <c r="CK80" s="137">
        <f t="shared" si="46"/>
        <v>0</v>
      </c>
      <c r="CL80" s="137">
        <f t="shared" si="47"/>
        <v>0</v>
      </c>
      <c r="CM80" s="137">
        <f t="shared" si="48"/>
        <v>0</v>
      </c>
      <c r="CN80" s="137">
        <f t="shared" si="49"/>
        <v>0</v>
      </c>
      <c r="CO80" s="173">
        <f t="shared" si="50"/>
        <v>0</v>
      </c>
      <c r="CP80" s="172">
        <f t="shared" si="51"/>
        <v>0</v>
      </c>
      <c r="CQ80" s="137">
        <f t="shared" si="52"/>
        <v>0</v>
      </c>
      <c r="CR80" s="137">
        <f t="shared" si="53"/>
        <v>0</v>
      </c>
      <c r="CS80" s="137">
        <f t="shared" si="54"/>
        <v>0</v>
      </c>
      <c r="CT80" s="137">
        <f t="shared" si="55"/>
        <v>0</v>
      </c>
      <c r="CU80" s="173">
        <f t="shared" si="72"/>
        <v>0</v>
      </c>
      <c r="CV80" s="172">
        <f t="shared" si="73"/>
        <v>0</v>
      </c>
      <c r="CW80" s="137">
        <f t="shared" si="74"/>
        <v>0</v>
      </c>
      <c r="CX80" s="137">
        <f t="shared" si="75"/>
        <v>0</v>
      </c>
      <c r="CY80" s="137">
        <f t="shared" si="76"/>
        <v>0</v>
      </c>
      <c r="CZ80" s="137">
        <f t="shared" si="77"/>
        <v>0</v>
      </c>
      <c r="DA80" s="173">
        <f t="shared" si="78"/>
        <v>0</v>
      </c>
      <c r="DC80" s="220"/>
      <c r="DF80" s="141"/>
      <c r="DG80" s="142"/>
      <c r="DH80" s="146"/>
      <c r="DI80" s="142"/>
      <c r="DJ80" s="144"/>
      <c r="DK80" s="145"/>
      <c r="DL80" s="142"/>
      <c r="DM80" s="144"/>
      <c r="DO80" s="140" t="str">
        <f t="shared" si="57"/>
        <v>Lucie Opalecká</v>
      </c>
      <c r="DP80" s="140">
        <v>2424</v>
      </c>
      <c r="DQ80" s="140">
        <v>600079147</v>
      </c>
      <c r="DR80" s="140">
        <v>72741945</v>
      </c>
      <c r="DS80" s="140" t="s">
        <v>526</v>
      </c>
      <c r="DT80" s="140" t="s">
        <v>3221</v>
      </c>
      <c r="DU80" s="140" t="s">
        <v>3222</v>
      </c>
      <c r="DV80" s="140" t="s">
        <v>471</v>
      </c>
      <c r="DW80" s="140" t="s">
        <v>67</v>
      </c>
      <c r="DX80" s="140" t="s">
        <v>466</v>
      </c>
      <c r="DY80" s="140" t="s">
        <v>3223</v>
      </c>
      <c r="DZ80" s="140">
        <v>485108340</v>
      </c>
      <c r="EA80" s="140" t="s">
        <v>530</v>
      </c>
      <c r="EB80" s="140" t="s">
        <v>3224</v>
      </c>
      <c r="EC80" s="140" t="s">
        <v>448</v>
      </c>
      <c r="ED80" s="140" t="s">
        <v>68</v>
      </c>
      <c r="EF80" s="140" t="str">
        <f t="shared" si="58"/>
        <v>ok</v>
      </c>
      <c r="EG80" s="140" t="str">
        <f t="shared" si="59"/>
        <v>ok</v>
      </c>
      <c r="EH80" s="140" t="str">
        <f t="shared" si="60"/>
        <v>ok</v>
      </c>
      <c r="EI80" s="140" t="str">
        <f t="shared" si="61"/>
        <v>ok</v>
      </c>
      <c r="EJ80" s="140" t="str">
        <f t="shared" si="62"/>
        <v>ok</v>
      </c>
      <c r="EK80" s="140" t="str">
        <f t="shared" si="63"/>
        <v>ok</v>
      </c>
      <c r="EO80" s="140" t="str">
        <f t="shared" si="64"/>
        <v>ok</v>
      </c>
      <c r="EP80" s="140" t="str">
        <f t="shared" si="65"/>
        <v>ok</v>
      </c>
    </row>
    <row r="81" spans="1:146" s="140" customFormat="1" ht="12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227" t="s">
        <v>532</v>
      </c>
      <c r="J81" s="151" t="s">
        <v>531</v>
      </c>
      <c r="K81" s="151" t="s">
        <v>4628</v>
      </c>
      <c r="L81" s="153" t="s">
        <v>67</v>
      </c>
      <c r="M81" s="151" t="s">
        <v>471</v>
      </c>
      <c r="N81" s="151" t="s">
        <v>327</v>
      </c>
      <c r="O81" s="151" t="s">
        <v>4562</v>
      </c>
      <c r="P81" s="151" t="s">
        <v>533</v>
      </c>
      <c r="Q81" s="151" t="s">
        <v>27</v>
      </c>
      <c r="R81" s="151" t="s">
        <v>28</v>
      </c>
      <c r="S81" s="154">
        <v>48519980</v>
      </c>
      <c r="T81" s="151" t="s">
        <v>534</v>
      </c>
      <c r="U81" s="153">
        <v>5458432</v>
      </c>
      <c r="V81" s="153" t="s">
        <v>82</v>
      </c>
      <c r="W81" s="153" t="s">
        <v>83</v>
      </c>
      <c r="X81" s="151" t="s">
        <v>448</v>
      </c>
      <c r="Y81" s="256" t="s">
        <v>2959</v>
      </c>
      <c r="Z81" s="155" t="s">
        <v>68</v>
      </c>
      <c r="AA81" s="267" t="s">
        <v>2820</v>
      </c>
      <c r="AB81" s="156"/>
      <c r="AC81" s="157"/>
      <c r="AD81" s="157"/>
      <c r="AE81" s="157"/>
      <c r="AF81" s="157"/>
      <c r="AG81" s="293">
        <f t="shared" si="42"/>
        <v>0</v>
      </c>
      <c r="AH81" s="145"/>
      <c r="AI81" s="143"/>
      <c r="AJ81" s="143"/>
      <c r="AK81" s="143"/>
      <c r="AL81" s="143"/>
      <c r="AM81" s="138">
        <f t="shared" si="66"/>
        <v>0</v>
      </c>
      <c r="AN81" s="160"/>
      <c r="AO81" s="146"/>
      <c r="AP81" s="146"/>
      <c r="AQ81" s="146"/>
      <c r="AR81" s="146"/>
      <c r="AS81" s="202">
        <f t="shared" si="43"/>
        <v>0</v>
      </c>
      <c r="AT81" s="172"/>
      <c r="AU81" s="137"/>
      <c r="AV81" s="137"/>
      <c r="AW81" s="137"/>
      <c r="AX81" s="137"/>
      <c r="AY81" s="138">
        <f t="shared" si="67"/>
        <v>0</v>
      </c>
      <c r="AZ81" s="160"/>
      <c r="BA81" s="146"/>
      <c r="BB81" s="146"/>
      <c r="BC81" s="146"/>
      <c r="BD81" s="146"/>
      <c r="BE81" s="138">
        <f t="shared" si="68"/>
        <v>0</v>
      </c>
      <c r="BF81" s="205"/>
      <c r="BG81" s="146"/>
      <c r="BH81" s="146"/>
      <c r="BI81" s="146"/>
      <c r="BJ81" s="146"/>
      <c r="BK81" s="202">
        <f t="shared" si="44"/>
        <v>0</v>
      </c>
      <c r="BL81" s="160"/>
      <c r="BM81" s="146"/>
      <c r="BN81" s="146"/>
      <c r="BO81" s="146"/>
      <c r="BP81" s="146"/>
      <c r="BQ81" s="138">
        <f t="shared" si="69"/>
        <v>0</v>
      </c>
      <c r="BR81" s="160"/>
      <c r="BS81" s="146"/>
      <c r="BT81" s="146"/>
      <c r="BU81" s="146"/>
      <c r="BV81" s="146"/>
      <c r="BW81" s="138">
        <f t="shared" si="70"/>
        <v>0</v>
      </c>
      <c r="BX81" s="205"/>
      <c r="BY81" s="146"/>
      <c r="BZ81" s="146"/>
      <c r="CA81" s="146"/>
      <c r="CB81" s="146"/>
      <c r="CC81" s="138">
        <f t="shared" si="56"/>
        <v>0</v>
      </c>
      <c r="CD81" s="158"/>
      <c r="CE81" s="137"/>
      <c r="CF81" s="137"/>
      <c r="CG81" s="137"/>
      <c r="CH81" s="137"/>
      <c r="CI81" s="138">
        <f t="shared" si="71"/>
        <v>0</v>
      </c>
      <c r="CJ81" s="172">
        <f t="shared" si="45"/>
        <v>0</v>
      </c>
      <c r="CK81" s="137">
        <f t="shared" si="46"/>
        <v>0</v>
      </c>
      <c r="CL81" s="137">
        <f t="shared" si="47"/>
        <v>0</v>
      </c>
      <c r="CM81" s="137">
        <f t="shared" si="48"/>
        <v>0</v>
      </c>
      <c r="CN81" s="137">
        <f t="shared" si="49"/>
        <v>0</v>
      </c>
      <c r="CO81" s="173">
        <f t="shared" si="50"/>
        <v>0</v>
      </c>
      <c r="CP81" s="172">
        <f t="shared" si="51"/>
        <v>0</v>
      </c>
      <c r="CQ81" s="137">
        <f t="shared" si="52"/>
        <v>0</v>
      </c>
      <c r="CR81" s="137">
        <f t="shared" si="53"/>
        <v>0</v>
      </c>
      <c r="CS81" s="137">
        <f t="shared" si="54"/>
        <v>0</v>
      </c>
      <c r="CT81" s="137">
        <f t="shared" si="55"/>
        <v>0</v>
      </c>
      <c r="CU81" s="173">
        <f t="shared" si="72"/>
        <v>0</v>
      </c>
      <c r="CV81" s="172">
        <f t="shared" si="73"/>
        <v>0</v>
      </c>
      <c r="CW81" s="137">
        <f t="shared" si="74"/>
        <v>0</v>
      </c>
      <c r="CX81" s="137">
        <f t="shared" si="75"/>
        <v>0</v>
      </c>
      <c r="CY81" s="137">
        <f t="shared" si="76"/>
        <v>0</v>
      </c>
      <c r="CZ81" s="137">
        <f t="shared" si="77"/>
        <v>0</v>
      </c>
      <c r="DA81" s="173">
        <f t="shared" si="78"/>
        <v>0</v>
      </c>
      <c r="DC81" s="220"/>
      <c r="DF81" s="141"/>
      <c r="DG81" s="142"/>
      <c r="DH81" s="146"/>
      <c r="DI81" s="142"/>
      <c r="DJ81" s="144"/>
      <c r="DK81" s="145"/>
      <c r="DL81" s="142"/>
      <c r="DM81" s="144"/>
      <c r="DO81" s="140" t="str">
        <f t="shared" si="57"/>
        <v>Kamila Podrápská, Ph.D.</v>
      </c>
      <c r="DP81" s="140">
        <v>2417</v>
      </c>
      <c r="DQ81" s="140">
        <v>600079562</v>
      </c>
      <c r="DR81" s="140">
        <v>72742810</v>
      </c>
      <c r="DS81" s="140" t="s">
        <v>531</v>
      </c>
      <c r="DT81" s="140" t="s">
        <v>3225</v>
      </c>
      <c r="DU81" s="140" t="s">
        <v>4628</v>
      </c>
      <c r="DV81" s="140" t="s">
        <v>471</v>
      </c>
      <c r="DW81" s="140" t="s">
        <v>67</v>
      </c>
      <c r="DX81" s="140" t="s">
        <v>327</v>
      </c>
      <c r="DY81" s="140" t="s">
        <v>4561</v>
      </c>
      <c r="DZ81" s="140">
        <v>485110180</v>
      </c>
      <c r="EA81" s="140" t="s">
        <v>534</v>
      </c>
      <c r="EB81" s="140" t="s">
        <v>3226</v>
      </c>
      <c r="EC81" s="140" t="s">
        <v>448</v>
      </c>
      <c r="ED81" s="140" t="s">
        <v>68</v>
      </c>
      <c r="EF81" s="140" t="str">
        <f t="shared" si="58"/>
        <v>ok</v>
      </c>
      <c r="EG81" s="140" t="str">
        <f t="shared" si="59"/>
        <v>ok</v>
      </c>
      <c r="EH81" s="140" t="str">
        <f t="shared" si="60"/>
        <v>ok</v>
      </c>
      <c r="EI81" s="140" t="str">
        <f t="shared" si="61"/>
        <v>ok</v>
      </c>
      <c r="EJ81" s="140" t="str">
        <f t="shared" si="62"/>
        <v>ok</v>
      </c>
      <c r="EK81" s="140" t="str">
        <f t="shared" si="63"/>
        <v>ok</v>
      </c>
      <c r="EO81" s="140" t="str">
        <f t="shared" si="64"/>
        <v>ŠPATNĚ</v>
      </c>
      <c r="EP81" s="140" t="str">
        <f t="shared" si="65"/>
        <v>ok</v>
      </c>
    </row>
    <row r="82" spans="1:146" s="140" customFormat="1" ht="12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3227</v>
      </c>
      <c r="I82" s="227" t="s">
        <v>536</v>
      </c>
      <c r="J82" s="151" t="s">
        <v>535</v>
      </c>
      <c r="K82" s="151" t="s">
        <v>537</v>
      </c>
      <c r="L82" s="153" t="s">
        <v>67</v>
      </c>
      <c r="M82" s="151" t="s">
        <v>538</v>
      </c>
      <c r="N82" s="151" t="s">
        <v>24</v>
      </c>
      <c r="O82" s="151" t="s">
        <v>539</v>
      </c>
      <c r="P82" s="151" t="s">
        <v>540</v>
      </c>
      <c r="Q82" s="151" t="s">
        <v>27</v>
      </c>
      <c r="R82" s="151" t="s">
        <v>28</v>
      </c>
      <c r="S82" s="154">
        <v>486162310</v>
      </c>
      <c r="T82" s="151" t="s">
        <v>541</v>
      </c>
      <c r="U82" s="153">
        <v>5474272</v>
      </c>
      <c r="V82" s="153" t="s">
        <v>82</v>
      </c>
      <c r="W82" s="153" t="s">
        <v>83</v>
      </c>
      <c r="X82" s="151" t="s">
        <v>448</v>
      </c>
      <c r="Y82" s="256" t="s">
        <v>2959</v>
      </c>
      <c r="Z82" s="155" t="s">
        <v>68</v>
      </c>
      <c r="AA82" s="267" t="s">
        <v>2820</v>
      </c>
      <c r="AB82" s="156"/>
      <c r="AC82" s="157"/>
      <c r="AD82" s="157"/>
      <c r="AE82" s="157"/>
      <c r="AF82" s="157"/>
      <c r="AG82" s="293">
        <f t="shared" si="42"/>
        <v>0</v>
      </c>
      <c r="AH82" s="145"/>
      <c r="AI82" s="143"/>
      <c r="AJ82" s="143"/>
      <c r="AK82" s="143"/>
      <c r="AL82" s="143"/>
      <c r="AM82" s="138">
        <f t="shared" si="66"/>
        <v>0</v>
      </c>
      <c r="AN82" s="160"/>
      <c r="AO82" s="146"/>
      <c r="AP82" s="146"/>
      <c r="AQ82" s="146"/>
      <c r="AR82" s="146"/>
      <c r="AS82" s="202">
        <f t="shared" si="43"/>
        <v>0</v>
      </c>
      <c r="AT82" s="172"/>
      <c r="AU82" s="137"/>
      <c r="AV82" s="137"/>
      <c r="AW82" s="137"/>
      <c r="AX82" s="137"/>
      <c r="AY82" s="138">
        <f t="shared" si="67"/>
        <v>0</v>
      </c>
      <c r="AZ82" s="160"/>
      <c r="BA82" s="146"/>
      <c r="BB82" s="146"/>
      <c r="BC82" s="146"/>
      <c r="BD82" s="146"/>
      <c r="BE82" s="138">
        <f t="shared" si="68"/>
        <v>0</v>
      </c>
      <c r="BF82" s="205"/>
      <c r="BG82" s="146"/>
      <c r="BH82" s="146"/>
      <c r="BI82" s="146"/>
      <c r="BJ82" s="146"/>
      <c r="BK82" s="202">
        <f t="shared" si="44"/>
        <v>0</v>
      </c>
      <c r="BL82" s="160"/>
      <c r="BM82" s="146"/>
      <c r="BN82" s="146"/>
      <c r="BO82" s="146"/>
      <c r="BP82" s="146"/>
      <c r="BQ82" s="138">
        <f t="shared" si="69"/>
        <v>0</v>
      </c>
      <c r="BR82" s="160"/>
      <c r="BS82" s="146"/>
      <c r="BT82" s="146"/>
      <c r="BU82" s="146"/>
      <c r="BV82" s="146"/>
      <c r="BW82" s="138">
        <f t="shared" si="70"/>
        <v>0</v>
      </c>
      <c r="BX82" s="205"/>
      <c r="BY82" s="146"/>
      <c r="BZ82" s="146"/>
      <c r="CA82" s="146"/>
      <c r="CB82" s="146"/>
      <c r="CC82" s="138">
        <f t="shared" si="56"/>
        <v>0</v>
      </c>
      <c r="CD82" s="158"/>
      <c r="CE82" s="137"/>
      <c r="CF82" s="137"/>
      <c r="CG82" s="137"/>
      <c r="CH82" s="137"/>
      <c r="CI82" s="138">
        <f t="shared" si="71"/>
        <v>0</v>
      </c>
      <c r="CJ82" s="172">
        <f t="shared" si="45"/>
        <v>0</v>
      </c>
      <c r="CK82" s="137">
        <f t="shared" si="46"/>
        <v>0</v>
      </c>
      <c r="CL82" s="137">
        <f t="shared" si="47"/>
        <v>0</v>
      </c>
      <c r="CM82" s="137">
        <f t="shared" si="48"/>
        <v>0</v>
      </c>
      <c r="CN82" s="137">
        <f t="shared" si="49"/>
        <v>0</v>
      </c>
      <c r="CO82" s="173">
        <f t="shared" si="50"/>
        <v>0</v>
      </c>
      <c r="CP82" s="172">
        <f t="shared" si="51"/>
        <v>0</v>
      </c>
      <c r="CQ82" s="137">
        <f t="shared" si="52"/>
        <v>0</v>
      </c>
      <c r="CR82" s="137">
        <f t="shared" si="53"/>
        <v>0</v>
      </c>
      <c r="CS82" s="137">
        <f t="shared" si="54"/>
        <v>0</v>
      </c>
      <c r="CT82" s="137">
        <f t="shared" si="55"/>
        <v>0</v>
      </c>
      <c r="CU82" s="173">
        <f t="shared" si="72"/>
        <v>0</v>
      </c>
      <c r="CV82" s="172">
        <f t="shared" si="73"/>
        <v>0</v>
      </c>
      <c r="CW82" s="137">
        <f t="shared" si="74"/>
        <v>0</v>
      </c>
      <c r="CX82" s="137">
        <f t="shared" si="75"/>
        <v>0</v>
      </c>
      <c r="CY82" s="137">
        <f t="shared" si="76"/>
        <v>0</v>
      </c>
      <c r="CZ82" s="137">
        <f t="shared" si="77"/>
        <v>0</v>
      </c>
      <c r="DA82" s="173">
        <f t="shared" si="78"/>
        <v>0</v>
      </c>
      <c r="DC82" s="220"/>
      <c r="DF82" s="141"/>
      <c r="DG82" s="142"/>
      <c r="DH82" s="146"/>
      <c r="DI82" s="142"/>
      <c r="DJ82" s="144"/>
      <c r="DK82" s="145"/>
      <c r="DL82" s="142"/>
      <c r="DM82" s="144"/>
      <c r="DO82" s="140" t="str">
        <f t="shared" si="57"/>
        <v>Michaela Janků</v>
      </c>
      <c r="DP82" s="140">
        <v>2416</v>
      </c>
      <c r="DQ82" s="140">
        <v>600079571</v>
      </c>
      <c r="DR82" s="140">
        <v>72742895</v>
      </c>
      <c r="DS82" s="140" t="s">
        <v>3227</v>
      </c>
      <c r="DT82" s="140" t="s">
        <v>3228</v>
      </c>
      <c r="DU82" s="140" t="s">
        <v>537</v>
      </c>
      <c r="DV82" s="140" t="s">
        <v>538</v>
      </c>
      <c r="DW82" s="140" t="s">
        <v>67</v>
      </c>
      <c r="DX82" s="140" t="s">
        <v>24</v>
      </c>
      <c r="DY82" s="140" t="s">
        <v>3229</v>
      </c>
      <c r="DZ82" s="140">
        <v>486162310</v>
      </c>
      <c r="EA82" s="140" t="s">
        <v>541</v>
      </c>
      <c r="EB82" s="140" t="s">
        <v>3230</v>
      </c>
      <c r="EC82" s="140" t="s">
        <v>448</v>
      </c>
      <c r="ED82" s="140" t="s">
        <v>68</v>
      </c>
      <c r="EF82" s="140" t="str">
        <f t="shared" si="58"/>
        <v>ok</v>
      </c>
      <c r="EG82" s="140" t="str">
        <f t="shared" si="59"/>
        <v>ok</v>
      </c>
      <c r="EH82" s="140" t="str">
        <f t="shared" si="60"/>
        <v>ok</v>
      </c>
      <c r="EI82" s="140" t="str">
        <f t="shared" si="61"/>
        <v>ok</v>
      </c>
      <c r="EJ82" s="140" t="str">
        <f t="shared" si="62"/>
        <v>ok</v>
      </c>
      <c r="EK82" s="140" t="str">
        <f t="shared" si="63"/>
        <v>ok</v>
      </c>
      <c r="EO82" s="140" t="str">
        <f t="shared" si="64"/>
        <v>ok</v>
      </c>
      <c r="EP82" s="140" t="str">
        <f t="shared" si="65"/>
        <v>ok</v>
      </c>
    </row>
    <row r="83" spans="1:146" s="140" customFormat="1" ht="12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227" t="s">
        <v>543</v>
      </c>
      <c r="J83" s="151" t="s">
        <v>542</v>
      </c>
      <c r="K83" s="151" t="s">
        <v>544</v>
      </c>
      <c r="L83" s="153" t="s">
        <v>459</v>
      </c>
      <c r="M83" s="151" t="s">
        <v>501</v>
      </c>
      <c r="N83" s="151" t="s">
        <v>466</v>
      </c>
      <c r="O83" s="151" t="s">
        <v>545</v>
      </c>
      <c r="P83" s="151" t="s">
        <v>546</v>
      </c>
      <c r="Q83" s="151" t="s">
        <v>27</v>
      </c>
      <c r="R83" s="151" t="s">
        <v>28</v>
      </c>
      <c r="S83" s="154">
        <v>485123010</v>
      </c>
      <c r="T83" s="151" t="s">
        <v>547</v>
      </c>
      <c r="U83" s="153">
        <v>5452372</v>
      </c>
      <c r="V83" s="153" t="s">
        <v>82</v>
      </c>
      <c r="W83" s="153" t="s">
        <v>83</v>
      </c>
      <c r="X83" s="151" t="s">
        <v>448</v>
      </c>
      <c r="Y83" s="256" t="s">
        <v>2959</v>
      </c>
      <c r="Z83" s="155" t="s">
        <v>68</v>
      </c>
      <c r="AA83" s="267" t="s">
        <v>2820</v>
      </c>
      <c r="AB83" s="156"/>
      <c r="AC83" s="157"/>
      <c r="AD83" s="157"/>
      <c r="AE83" s="157"/>
      <c r="AF83" s="157"/>
      <c r="AG83" s="293">
        <f t="shared" si="42"/>
        <v>0</v>
      </c>
      <c r="AH83" s="145"/>
      <c r="AI83" s="143"/>
      <c r="AJ83" s="143"/>
      <c r="AK83" s="143"/>
      <c r="AL83" s="143"/>
      <c r="AM83" s="138">
        <f t="shared" si="66"/>
        <v>0</v>
      </c>
      <c r="AN83" s="160"/>
      <c r="AO83" s="146"/>
      <c r="AP83" s="146"/>
      <c r="AQ83" s="146"/>
      <c r="AR83" s="146"/>
      <c r="AS83" s="202">
        <f t="shared" si="43"/>
        <v>0</v>
      </c>
      <c r="AT83" s="172"/>
      <c r="AU83" s="137"/>
      <c r="AV83" s="137"/>
      <c r="AW83" s="137"/>
      <c r="AX83" s="137"/>
      <c r="AY83" s="138">
        <f t="shared" si="67"/>
        <v>0</v>
      </c>
      <c r="AZ83" s="160"/>
      <c r="BA83" s="146"/>
      <c r="BB83" s="146"/>
      <c r="BC83" s="146"/>
      <c r="BD83" s="146"/>
      <c r="BE83" s="138">
        <f t="shared" si="68"/>
        <v>0</v>
      </c>
      <c r="BF83" s="205"/>
      <c r="BG83" s="146"/>
      <c r="BH83" s="146"/>
      <c r="BI83" s="146"/>
      <c r="BJ83" s="146"/>
      <c r="BK83" s="202">
        <f t="shared" si="44"/>
        <v>0</v>
      </c>
      <c r="BL83" s="160"/>
      <c r="BM83" s="146"/>
      <c r="BN83" s="146"/>
      <c r="BO83" s="146"/>
      <c r="BP83" s="146"/>
      <c r="BQ83" s="138">
        <f t="shared" si="69"/>
        <v>0</v>
      </c>
      <c r="BR83" s="160"/>
      <c r="BS83" s="146"/>
      <c r="BT83" s="146"/>
      <c r="BU83" s="146"/>
      <c r="BV83" s="146"/>
      <c r="BW83" s="138">
        <f t="shared" si="70"/>
        <v>0</v>
      </c>
      <c r="BX83" s="205"/>
      <c r="BY83" s="146"/>
      <c r="BZ83" s="146"/>
      <c r="CA83" s="146"/>
      <c r="CB83" s="146"/>
      <c r="CC83" s="138">
        <f t="shared" si="56"/>
        <v>0</v>
      </c>
      <c r="CD83" s="158"/>
      <c r="CE83" s="137"/>
      <c r="CF83" s="137"/>
      <c r="CG83" s="137"/>
      <c r="CH83" s="137"/>
      <c r="CI83" s="138">
        <f t="shared" si="71"/>
        <v>0</v>
      </c>
      <c r="CJ83" s="172">
        <f t="shared" si="45"/>
        <v>0</v>
      </c>
      <c r="CK83" s="137">
        <f t="shared" si="46"/>
        <v>0</v>
      </c>
      <c r="CL83" s="137">
        <f t="shared" si="47"/>
        <v>0</v>
      </c>
      <c r="CM83" s="137">
        <f t="shared" si="48"/>
        <v>0</v>
      </c>
      <c r="CN83" s="137">
        <f t="shared" si="49"/>
        <v>0</v>
      </c>
      <c r="CO83" s="173">
        <f t="shared" si="50"/>
        <v>0</v>
      </c>
      <c r="CP83" s="172">
        <f t="shared" si="51"/>
        <v>0</v>
      </c>
      <c r="CQ83" s="137">
        <f t="shared" si="52"/>
        <v>0</v>
      </c>
      <c r="CR83" s="137">
        <f t="shared" si="53"/>
        <v>0</v>
      </c>
      <c r="CS83" s="137">
        <f t="shared" si="54"/>
        <v>0</v>
      </c>
      <c r="CT83" s="137">
        <f t="shared" si="55"/>
        <v>0</v>
      </c>
      <c r="CU83" s="173">
        <f t="shared" si="72"/>
        <v>0</v>
      </c>
      <c r="CV83" s="172">
        <f t="shared" si="73"/>
        <v>0</v>
      </c>
      <c r="CW83" s="137">
        <f t="shared" si="74"/>
        <v>0</v>
      </c>
      <c r="CX83" s="137">
        <f t="shared" si="75"/>
        <v>0</v>
      </c>
      <c r="CY83" s="137">
        <f t="shared" si="76"/>
        <v>0</v>
      </c>
      <c r="CZ83" s="137">
        <f t="shared" si="77"/>
        <v>0</v>
      </c>
      <c r="DA83" s="173">
        <f t="shared" si="78"/>
        <v>0</v>
      </c>
      <c r="DC83" s="220"/>
      <c r="DF83" s="141"/>
      <c r="DG83" s="142"/>
      <c r="DH83" s="146"/>
      <c r="DI83" s="142"/>
      <c r="DJ83" s="144"/>
      <c r="DK83" s="145"/>
      <c r="DL83" s="142"/>
      <c r="DM83" s="144"/>
      <c r="DO83" s="140" t="str">
        <f t="shared" si="57"/>
        <v>Ladislava Sehnoutková</v>
      </c>
      <c r="DP83" s="140">
        <v>2421</v>
      </c>
      <c r="DQ83" s="140">
        <v>600079163</v>
      </c>
      <c r="DR83" s="140">
        <v>72743301</v>
      </c>
      <c r="DS83" s="140" t="s">
        <v>542</v>
      </c>
      <c r="DT83" s="140" t="s">
        <v>3231</v>
      </c>
      <c r="DU83" s="140" t="s">
        <v>544</v>
      </c>
      <c r="DV83" s="140" t="s">
        <v>501</v>
      </c>
      <c r="DW83" s="140" t="s">
        <v>459</v>
      </c>
      <c r="DX83" s="140" t="s">
        <v>466</v>
      </c>
      <c r="DY83" s="140" t="s">
        <v>3232</v>
      </c>
      <c r="DZ83" s="140">
        <v>485123010</v>
      </c>
      <c r="EA83" s="140" t="s">
        <v>547</v>
      </c>
      <c r="EB83" s="140" t="s">
        <v>3233</v>
      </c>
      <c r="EC83" s="140" t="s">
        <v>448</v>
      </c>
      <c r="ED83" s="140" t="s">
        <v>68</v>
      </c>
      <c r="EF83" s="140" t="str">
        <f t="shared" si="58"/>
        <v>ok</v>
      </c>
      <c r="EG83" s="140" t="str">
        <f t="shared" si="59"/>
        <v>ok</v>
      </c>
      <c r="EH83" s="140" t="str">
        <f t="shared" si="60"/>
        <v>ok</v>
      </c>
      <c r="EI83" s="140" t="str">
        <f t="shared" si="61"/>
        <v>ok</v>
      </c>
      <c r="EJ83" s="140" t="str">
        <f t="shared" si="62"/>
        <v>ok</v>
      </c>
      <c r="EK83" s="140" t="str">
        <f t="shared" si="63"/>
        <v>ok</v>
      </c>
      <c r="EO83" s="140" t="str">
        <f t="shared" si="64"/>
        <v>ok</v>
      </c>
      <c r="EP83" s="140" t="str">
        <f t="shared" si="65"/>
        <v>ok</v>
      </c>
    </row>
    <row r="84" spans="1:146" s="140" customFormat="1" ht="12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227" t="s">
        <v>549</v>
      </c>
      <c r="J84" s="151" t="s">
        <v>548</v>
      </c>
      <c r="K84" s="151" t="s">
        <v>550</v>
      </c>
      <c r="L84" s="153" t="s">
        <v>452</v>
      </c>
      <c r="M84" s="151" t="s">
        <v>453</v>
      </c>
      <c r="N84" s="151">
        <v>0</v>
      </c>
      <c r="O84" s="151" t="s">
        <v>551</v>
      </c>
      <c r="P84" s="151" t="s">
        <v>552</v>
      </c>
      <c r="Q84" s="151" t="s">
        <v>27</v>
      </c>
      <c r="R84" s="151" t="s">
        <v>28</v>
      </c>
      <c r="S84" s="154">
        <v>482751750</v>
      </c>
      <c r="T84" s="151" t="s">
        <v>553</v>
      </c>
      <c r="U84" s="153">
        <v>5486142</v>
      </c>
      <c r="V84" s="153" t="s">
        <v>82</v>
      </c>
      <c r="W84" s="153" t="s">
        <v>83</v>
      </c>
      <c r="X84" s="151" t="s">
        <v>448</v>
      </c>
      <c r="Y84" s="256" t="s">
        <v>2959</v>
      </c>
      <c r="Z84" s="155" t="s">
        <v>68</v>
      </c>
      <c r="AA84" s="267" t="s">
        <v>2820</v>
      </c>
      <c r="AB84" s="156"/>
      <c r="AC84" s="157"/>
      <c r="AD84" s="157"/>
      <c r="AE84" s="157"/>
      <c r="AF84" s="157"/>
      <c r="AG84" s="293">
        <f t="shared" si="42"/>
        <v>0</v>
      </c>
      <c r="AH84" s="145"/>
      <c r="AI84" s="143"/>
      <c r="AJ84" s="143"/>
      <c r="AK84" s="143"/>
      <c r="AL84" s="143"/>
      <c r="AM84" s="138">
        <f t="shared" si="66"/>
        <v>0</v>
      </c>
      <c r="AN84" s="160"/>
      <c r="AO84" s="146"/>
      <c r="AP84" s="146"/>
      <c r="AQ84" s="146"/>
      <c r="AR84" s="146"/>
      <c r="AS84" s="202">
        <f t="shared" si="43"/>
        <v>0</v>
      </c>
      <c r="AT84" s="172"/>
      <c r="AU84" s="137"/>
      <c r="AV84" s="137"/>
      <c r="AW84" s="137"/>
      <c r="AX84" s="137"/>
      <c r="AY84" s="138">
        <f t="shared" si="67"/>
        <v>0</v>
      </c>
      <c r="AZ84" s="160"/>
      <c r="BA84" s="146"/>
      <c r="BB84" s="146"/>
      <c r="BC84" s="146"/>
      <c r="BD84" s="146"/>
      <c r="BE84" s="138">
        <f t="shared" si="68"/>
        <v>0</v>
      </c>
      <c r="BF84" s="205"/>
      <c r="BG84" s="146"/>
      <c r="BH84" s="146"/>
      <c r="BI84" s="146"/>
      <c r="BJ84" s="146"/>
      <c r="BK84" s="202">
        <f t="shared" si="44"/>
        <v>0</v>
      </c>
      <c r="BL84" s="160"/>
      <c r="BM84" s="146"/>
      <c r="BN84" s="146"/>
      <c r="BO84" s="146"/>
      <c r="BP84" s="146"/>
      <c r="BQ84" s="138">
        <f t="shared" si="69"/>
        <v>0</v>
      </c>
      <c r="BR84" s="160"/>
      <c r="BS84" s="146"/>
      <c r="BT84" s="146"/>
      <c r="BU84" s="146"/>
      <c r="BV84" s="146"/>
      <c r="BW84" s="138">
        <f t="shared" si="70"/>
        <v>0</v>
      </c>
      <c r="BX84" s="205"/>
      <c r="BY84" s="146"/>
      <c r="BZ84" s="146"/>
      <c r="CA84" s="146"/>
      <c r="CB84" s="146"/>
      <c r="CC84" s="138">
        <f t="shared" si="56"/>
        <v>0</v>
      </c>
      <c r="CD84" s="158"/>
      <c r="CE84" s="137"/>
      <c r="CF84" s="137"/>
      <c r="CG84" s="137"/>
      <c r="CH84" s="137"/>
      <c r="CI84" s="138">
        <f t="shared" si="71"/>
        <v>0</v>
      </c>
      <c r="CJ84" s="172">
        <f t="shared" si="45"/>
        <v>0</v>
      </c>
      <c r="CK84" s="137">
        <f t="shared" si="46"/>
        <v>0</v>
      </c>
      <c r="CL84" s="137">
        <f t="shared" si="47"/>
        <v>0</v>
      </c>
      <c r="CM84" s="137">
        <f t="shared" si="48"/>
        <v>0</v>
      </c>
      <c r="CN84" s="137">
        <f t="shared" si="49"/>
        <v>0</v>
      </c>
      <c r="CO84" s="173">
        <f t="shared" si="50"/>
        <v>0</v>
      </c>
      <c r="CP84" s="172">
        <f t="shared" si="51"/>
        <v>0</v>
      </c>
      <c r="CQ84" s="137">
        <f t="shared" si="52"/>
        <v>0</v>
      </c>
      <c r="CR84" s="137">
        <f t="shared" si="53"/>
        <v>0</v>
      </c>
      <c r="CS84" s="137">
        <f t="shared" si="54"/>
        <v>0</v>
      </c>
      <c r="CT84" s="137">
        <f t="shared" si="55"/>
        <v>0</v>
      </c>
      <c r="CU84" s="173">
        <f t="shared" si="72"/>
        <v>0</v>
      </c>
      <c r="CV84" s="172">
        <f t="shared" si="73"/>
        <v>0</v>
      </c>
      <c r="CW84" s="137">
        <f t="shared" si="74"/>
        <v>0</v>
      </c>
      <c r="CX84" s="137">
        <f t="shared" si="75"/>
        <v>0</v>
      </c>
      <c r="CY84" s="137">
        <f t="shared" si="76"/>
        <v>0</v>
      </c>
      <c r="CZ84" s="137">
        <f t="shared" si="77"/>
        <v>0</v>
      </c>
      <c r="DA84" s="173">
        <f t="shared" si="78"/>
        <v>0</v>
      </c>
      <c r="DC84" s="220"/>
      <c r="DF84" s="141"/>
      <c r="DG84" s="142"/>
      <c r="DH84" s="146"/>
      <c r="DI84" s="142"/>
      <c r="DJ84" s="144"/>
      <c r="DK84" s="145">
        <v>1224</v>
      </c>
      <c r="DL84" s="142" t="s">
        <v>4931</v>
      </c>
      <c r="DM84" s="144">
        <v>44648</v>
      </c>
      <c r="DO84" s="140" t="str">
        <f t="shared" si="57"/>
        <v>Iveta Blažková</v>
      </c>
      <c r="DP84" s="140">
        <v>2419</v>
      </c>
      <c r="DQ84" s="140">
        <v>600079171</v>
      </c>
      <c r="DR84" s="140">
        <v>72742500</v>
      </c>
      <c r="DS84" s="140" t="s">
        <v>548</v>
      </c>
      <c r="DT84" s="140" t="s">
        <v>3234</v>
      </c>
      <c r="DU84" s="140" t="s">
        <v>550</v>
      </c>
      <c r="DV84" s="140" t="s">
        <v>453</v>
      </c>
      <c r="DW84" s="140" t="s">
        <v>452</v>
      </c>
      <c r="DX84" s="140">
        <v>0</v>
      </c>
      <c r="DY84" s="140" t="s">
        <v>3235</v>
      </c>
      <c r="DZ84" s="140">
        <v>482751750</v>
      </c>
      <c r="EA84" s="140" t="s">
        <v>553</v>
      </c>
      <c r="EB84" s="140" t="s">
        <v>3236</v>
      </c>
      <c r="EC84" s="140" t="s">
        <v>448</v>
      </c>
      <c r="ED84" s="140" t="s">
        <v>68</v>
      </c>
      <c r="EF84" s="140" t="str">
        <f t="shared" si="58"/>
        <v>ok</v>
      </c>
      <c r="EG84" s="140" t="str">
        <f t="shared" si="59"/>
        <v>ok</v>
      </c>
      <c r="EH84" s="140" t="str">
        <f t="shared" si="60"/>
        <v>ok</v>
      </c>
      <c r="EI84" s="140" t="str">
        <f t="shared" si="61"/>
        <v>ok</v>
      </c>
      <c r="EJ84" s="140" t="str">
        <f t="shared" si="62"/>
        <v>ok</v>
      </c>
      <c r="EK84" s="140" t="str">
        <f t="shared" si="63"/>
        <v>ok</v>
      </c>
      <c r="EO84" s="140" t="str">
        <f t="shared" si="64"/>
        <v>ok</v>
      </c>
      <c r="EP84" s="140" t="str">
        <f t="shared" si="65"/>
        <v>ok</v>
      </c>
    </row>
    <row r="85" spans="1:146" s="140" customFormat="1" ht="12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227" t="s">
        <v>555</v>
      </c>
      <c r="J85" s="151" t="s">
        <v>554</v>
      </c>
      <c r="K85" s="151" t="s">
        <v>3238</v>
      </c>
      <c r="L85" s="153" t="s">
        <v>67</v>
      </c>
      <c r="M85" s="151" t="s">
        <v>517</v>
      </c>
      <c r="N85" s="151">
        <v>0</v>
      </c>
      <c r="O85" s="151" t="s">
        <v>556</v>
      </c>
      <c r="P85" s="151" t="s">
        <v>524</v>
      </c>
      <c r="Q85" s="151" t="s">
        <v>27</v>
      </c>
      <c r="R85" s="151" t="s">
        <v>28</v>
      </c>
      <c r="S85" s="154">
        <v>485103049</v>
      </c>
      <c r="T85" s="151" t="s">
        <v>557</v>
      </c>
      <c r="U85" s="153">
        <v>5450772</v>
      </c>
      <c r="V85" s="153" t="s">
        <v>82</v>
      </c>
      <c r="W85" s="153" t="s">
        <v>83</v>
      </c>
      <c r="X85" s="151" t="s">
        <v>448</v>
      </c>
      <c r="Y85" s="256" t="s">
        <v>2959</v>
      </c>
      <c r="Z85" s="155" t="s">
        <v>68</v>
      </c>
      <c r="AA85" s="267" t="s">
        <v>2820</v>
      </c>
      <c r="AB85" s="156"/>
      <c r="AC85" s="157"/>
      <c r="AD85" s="157"/>
      <c r="AE85" s="157"/>
      <c r="AF85" s="157"/>
      <c r="AG85" s="293">
        <f t="shared" si="42"/>
        <v>0</v>
      </c>
      <c r="AH85" s="145"/>
      <c r="AI85" s="143"/>
      <c r="AJ85" s="143"/>
      <c r="AK85" s="143"/>
      <c r="AL85" s="143"/>
      <c r="AM85" s="138">
        <f t="shared" si="66"/>
        <v>0</v>
      </c>
      <c r="AN85" s="160"/>
      <c r="AO85" s="146"/>
      <c r="AP85" s="146"/>
      <c r="AQ85" s="146"/>
      <c r="AR85" s="146"/>
      <c r="AS85" s="202">
        <f t="shared" si="43"/>
        <v>0</v>
      </c>
      <c r="AT85" s="172"/>
      <c r="AU85" s="137"/>
      <c r="AV85" s="137"/>
      <c r="AW85" s="137"/>
      <c r="AX85" s="137"/>
      <c r="AY85" s="138">
        <f t="shared" si="67"/>
        <v>0</v>
      </c>
      <c r="AZ85" s="160"/>
      <c r="BA85" s="146"/>
      <c r="BB85" s="146"/>
      <c r="BC85" s="146"/>
      <c r="BD85" s="146"/>
      <c r="BE85" s="138">
        <f t="shared" si="68"/>
        <v>0</v>
      </c>
      <c r="BF85" s="205"/>
      <c r="BG85" s="146"/>
      <c r="BH85" s="146"/>
      <c r="BI85" s="146"/>
      <c r="BJ85" s="146"/>
      <c r="BK85" s="202">
        <f t="shared" si="44"/>
        <v>0</v>
      </c>
      <c r="BL85" s="160"/>
      <c r="BM85" s="146"/>
      <c r="BN85" s="146"/>
      <c r="BO85" s="146"/>
      <c r="BP85" s="146"/>
      <c r="BQ85" s="138">
        <f t="shared" si="69"/>
        <v>0</v>
      </c>
      <c r="BR85" s="160"/>
      <c r="BS85" s="146"/>
      <c r="BT85" s="146"/>
      <c r="BU85" s="146"/>
      <c r="BV85" s="146"/>
      <c r="BW85" s="138">
        <f t="shared" si="70"/>
        <v>0</v>
      </c>
      <c r="BX85" s="205"/>
      <c r="BY85" s="146"/>
      <c r="BZ85" s="146"/>
      <c r="CA85" s="146"/>
      <c r="CB85" s="146"/>
      <c r="CC85" s="138">
        <f t="shared" si="56"/>
        <v>0</v>
      </c>
      <c r="CD85" s="158"/>
      <c r="CE85" s="137"/>
      <c r="CF85" s="137"/>
      <c r="CG85" s="137"/>
      <c r="CH85" s="137"/>
      <c r="CI85" s="138">
        <f t="shared" si="71"/>
        <v>0</v>
      </c>
      <c r="CJ85" s="172">
        <f t="shared" si="45"/>
        <v>0</v>
      </c>
      <c r="CK85" s="137">
        <f t="shared" si="46"/>
        <v>0</v>
      </c>
      <c r="CL85" s="137">
        <f t="shared" si="47"/>
        <v>0</v>
      </c>
      <c r="CM85" s="137">
        <f t="shared" si="48"/>
        <v>0</v>
      </c>
      <c r="CN85" s="137">
        <f t="shared" si="49"/>
        <v>0</v>
      </c>
      <c r="CO85" s="173">
        <f t="shared" si="50"/>
        <v>0</v>
      </c>
      <c r="CP85" s="172">
        <f t="shared" si="51"/>
        <v>0</v>
      </c>
      <c r="CQ85" s="137">
        <f t="shared" si="52"/>
        <v>0</v>
      </c>
      <c r="CR85" s="137">
        <f t="shared" si="53"/>
        <v>0</v>
      </c>
      <c r="CS85" s="137">
        <f t="shared" si="54"/>
        <v>0</v>
      </c>
      <c r="CT85" s="137">
        <f t="shared" si="55"/>
        <v>0</v>
      </c>
      <c r="CU85" s="173">
        <f t="shared" si="72"/>
        <v>0</v>
      </c>
      <c r="CV85" s="172">
        <f t="shared" si="73"/>
        <v>0</v>
      </c>
      <c r="CW85" s="137">
        <f t="shared" si="74"/>
        <v>0</v>
      </c>
      <c r="CX85" s="137">
        <f t="shared" si="75"/>
        <v>0</v>
      </c>
      <c r="CY85" s="137">
        <f t="shared" si="76"/>
        <v>0</v>
      </c>
      <c r="CZ85" s="137">
        <f t="shared" si="77"/>
        <v>0</v>
      </c>
      <c r="DA85" s="173">
        <f t="shared" si="78"/>
        <v>0</v>
      </c>
      <c r="DC85" s="220"/>
      <c r="DF85" s="141"/>
      <c r="DG85" s="142"/>
      <c r="DH85" s="146"/>
      <c r="DI85" s="142"/>
      <c r="DJ85" s="144"/>
      <c r="DK85" s="145"/>
      <c r="DL85" s="142"/>
      <c r="DM85" s="144"/>
      <c r="DO85" s="140" t="str">
        <f t="shared" si="57"/>
        <v>Jitka Kadlečková</v>
      </c>
      <c r="DP85" s="140">
        <v>2430</v>
      </c>
      <c r="DQ85" s="140">
        <v>600079180</v>
      </c>
      <c r="DR85" s="140">
        <v>46747532</v>
      </c>
      <c r="DS85" s="140" t="s">
        <v>554</v>
      </c>
      <c r="DT85" s="140" t="s">
        <v>3237</v>
      </c>
      <c r="DU85" s="140" t="s">
        <v>3238</v>
      </c>
      <c r="DV85" s="140" t="s">
        <v>517</v>
      </c>
      <c r="DW85" s="140" t="s">
        <v>67</v>
      </c>
      <c r="DX85" s="140">
        <v>0</v>
      </c>
      <c r="DY85" s="140" t="s">
        <v>3239</v>
      </c>
      <c r="DZ85" s="140">
        <v>485103049</v>
      </c>
      <c r="EA85" s="140" t="s">
        <v>557</v>
      </c>
      <c r="EB85" s="140" t="s">
        <v>3240</v>
      </c>
      <c r="EC85" s="140" t="s">
        <v>448</v>
      </c>
      <c r="ED85" s="140" t="s">
        <v>68</v>
      </c>
      <c r="EF85" s="140" t="str">
        <f t="shared" si="58"/>
        <v>ok</v>
      </c>
      <c r="EG85" s="140" t="str">
        <f t="shared" si="59"/>
        <v>ok</v>
      </c>
      <c r="EH85" s="140" t="str">
        <f t="shared" si="60"/>
        <v>ok</v>
      </c>
      <c r="EI85" s="140" t="str">
        <f t="shared" si="61"/>
        <v>ok</v>
      </c>
      <c r="EJ85" s="140" t="str">
        <f t="shared" si="62"/>
        <v>ok</v>
      </c>
      <c r="EK85" s="140" t="str">
        <f t="shared" si="63"/>
        <v>ok</v>
      </c>
      <c r="EO85" s="140" t="str">
        <f t="shared" si="64"/>
        <v>ok</v>
      </c>
      <c r="EP85" s="140" t="str">
        <f t="shared" si="65"/>
        <v>ok</v>
      </c>
    </row>
    <row r="86" spans="1:146" s="140" customFormat="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227" t="s">
        <v>559</v>
      </c>
      <c r="J86" s="151" t="s">
        <v>558</v>
      </c>
      <c r="K86" s="151" t="s">
        <v>3242</v>
      </c>
      <c r="L86" s="153" t="s">
        <v>67</v>
      </c>
      <c r="M86" s="151" t="s">
        <v>501</v>
      </c>
      <c r="N86" s="151"/>
      <c r="O86" s="151" t="s">
        <v>4563</v>
      </c>
      <c r="P86" s="151" t="s">
        <v>244</v>
      </c>
      <c r="Q86" s="151" t="s">
        <v>27</v>
      </c>
      <c r="R86" s="151" t="s">
        <v>28</v>
      </c>
      <c r="S86" s="154">
        <v>485105673</v>
      </c>
      <c r="T86" s="294" t="s">
        <v>3244</v>
      </c>
      <c r="U86" s="153">
        <v>5516882</v>
      </c>
      <c r="V86" s="153" t="s">
        <v>82</v>
      </c>
      <c r="W86" s="153" t="s">
        <v>83</v>
      </c>
      <c r="X86" s="151" t="s">
        <v>448</v>
      </c>
      <c r="Y86" s="256" t="s">
        <v>2959</v>
      </c>
      <c r="Z86" s="155" t="s">
        <v>68</v>
      </c>
      <c r="AA86" s="267" t="s">
        <v>2820</v>
      </c>
      <c r="AB86" s="156"/>
      <c r="AC86" s="157"/>
      <c r="AD86" s="157"/>
      <c r="AE86" s="157"/>
      <c r="AF86" s="157"/>
      <c r="AG86" s="293">
        <f t="shared" si="42"/>
        <v>0</v>
      </c>
      <c r="AH86" s="145"/>
      <c r="AI86" s="143"/>
      <c r="AJ86" s="143"/>
      <c r="AK86" s="143"/>
      <c r="AL86" s="143"/>
      <c r="AM86" s="138">
        <f t="shared" si="66"/>
        <v>0</v>
      </c>
      <c r="AN86" s="160"/>
      <c r="AO86" s="146"/>
      <c r="AP86" s="146"/>
      <c r="AQ86" s="146"/>
      <c r="AR86" s="146"/>
      <c r="AS86" s="202">
        <f t="shared" si="43"/>
        <v>0</v>
      </c>
      <c r="AT86" s="172"/>
      <c r="AU86" s="137"/>
      <c r="AV86" s="137"/>
      <c r="AW86" s="137"/>
      <c r="AX86" s="137"/>
      <c r="AY86" s="138">
        <f t="shared" si="67"/>
        <v>0</v>
      </c>
      <c r="AZ86" s="160"/>
      <c r="BA86" s="146"/>
      <c r="BB86" s="146"/>
      <c r="BC86" s="146"/>
      <c r="BD86" s="146"/>
      <c r="BE86" s="138">
        <f t="shared" si="68"/>
        <v>0</v>
      </c>
      <c r="BF86" s="205"/>
      <c r="BG86" s="146"/>
      <c r="BH86" s="146"/>
      <c r="BI86" s="146"/>
      <c r="BJ86" s="146"/>
      <c r="BK86" s="202">
        <f t="shared" si="44"/>
        <v>0</v>
      </c>
      <c r="BL86" s="160"/>
      <c r="BM86" s="146"/>
      <c r="BN86" s="146"/>
      <c r="BO86" s="146"/>
      <c r="BP86" s="146"/>
      <c r="BQ86" s="138">
        <f t="shared" si="69"/>
        <v>0</v>
      </c>
      <c r="BR86" s="160"/>
      <c r="BS86" s="146"/>
      <c r="BT86" s="146"/>
      <c r="BU86" s="146"/>
      <c r="BV86" s="146"/>
      <c r="BW86" s="138">
        <f t="shared" si="70"/>
        <v>0</v>
      </c>
      <c r="BX86" s="205"/>
      <c r="BY86" s="146"/>
      <c r="BZ86" s="146"/>
      <c r="CA86" s="146"/>
      <c r="CB86" s="146"/>
      <c r="CC86" s="138">
        <f t="shared" si="56"/>
        <v>0</v>
      </c>
      <c r="CD86" s="158"/>
      <c r="CE86" s="137"/>
      <c r="CF86" s="137"/>
      <c r="CG86" s="137"/>
      <c r="CH86" s="137"/>
      <c r="CI86" s="138">
        <f t="shared" si="71"/>
        <v>0</v>
      </c>
      <c r="CJ86" s="172">
        <f t="shared" si="45"/>
        <v>0</v>
      </c>
      <c r="CK86" s="137">
        <f t="shared" si="46"/>
        <v>0</v>
      </c>
      <c r="CL86" s="137">
        <f t="shared" si="47"/>
        <v>0</v>
      </c>
      <c r="CM86" s="137">
        <f t="shared" si="48"/>
        <v>0</v>
      </c>
      <c r="CN86" s="137">
        <f t="shared" si="49"/>
        <v>0</v>
      </c>
      <c r="CO86" s="173">
        <f t="shared" si="50"/>
        <v>0</v>
      </c>
      <c r="CP86" s="172">
        <f t="shared" si="51"/>
        <v>0</v>
      </c>
      <c r="CQ86" s="137">
        <f t="shared" si="52"/>
        <v>0</v>
      </c>
      <c r="CR86" s="137">
        <f t="shared" si="53"/>
        <v>0</v>
      </c>
      <c r="CS86" s="137">
        <f t="shared" si="54"/>
        <v>0</v>
      </c>
      <c r="CT86" s="137">
        <f t="shared" si="55"/>
        <v>0</v>
      </c>
      <c r="CU86" s="173">
        <f t="shared" si="72"/>
        <v>0</v>
      </c>
      <c r="CV86" s="172">
        <f t="shared" si="73"/>
        <v>0</v>
      </c>
      <c r="CW86" s="137">
        <f t="shared" si="74"/>
        <v>0</v>
      </c>
      <c r="CX86" s="137">
        <f t="shared" si="75"/>
        <v>0</v>
      </c>
      <c r="CY86" s="137">
        <f t="shared" si="76"/>
        <v>0</v>
      </c>
      <c r="CZ86" s="137">
        <f t="shared" si="77"/>
        <v>0</v>
      </c>
      <c r="DA86" s="173">
        <f t="shared" si="78"/>
        <v>0</v>
      </c>
      <c r="DC86" s="220"/>
      <c r="DF86" s="141"/>
      <c r="DG86" s="142"/>
      <c r="DH86" s="146"/>
      <c r="DI86" s="142"/>
      <c r="DJ86" s="144"/>
      <c r="DK86" s="145"/>
      <c r="DL86" s="142"/>
      <c r="DM86" s="144"/>
      <c r="DO86" s="140" t="str">
        <f t="shared" si="57"/>
        <v>Markéta Exnerová Požická</v>
      </c>
      <c r="DP86" s="140">
        <v>2409</v>
      </c>
      <c r="DQ86" s="140">
        <v>600079635</v>
      </c>
      <c r="DR86" s="140">
        <v>72742747</v>
      </c>
      <c r="DS86" s="140" t="s">
        <v>558</v>
      </c>
      <c r="DT86" s="140" t="s">
        <v>3241</v>
      </c>
      <c r="DU86" s="140" t="s">
        <v>3242</v>
      </c>
      <c r="DV86" s="140" t="s">
        <v>501</v>
      </c>
      <c r="DW86" s="140" t="s">
        <v>67</v>
      </c>
      <c r="DX86" s="140">
        <v>0</v>
      </c>
      <c r="DY86" s="140" t="s">
        <v>3243</v>
      </c>
      <c r="DZ86" s="140">
        <v>485105673</v>
      </c>
      <c r="EA86" s="140" t="s">
        <v>3244</v>
      </c>
      <c r="EB86" s="140" t="s">
        <v>3245</v>
      </c>
      <c r="EC86" s="140" t="s">
        <v>448</v>
      </c>
      <c r="ED86" s="140" t="s">
        <v>68</v>
      </c>
      <c r="EF86" s="140" t="str">
        <f t="shared" si="58"/>
        <v>ok</v>
      </c>
      <c r="EG86" s="140" t="str">
        <f t="shared" si="59"/>
        <v>ok</v>
      </c>
      <c r="EH86" s="140" t="str">
        <f t="shared" si="60"/>
        <v>ok</v>
      </c>
      <c r="EI86" s="140" t="str">
        <f t="shared" si="61"/>
        <v>ok</v>
      </c>
      <c r="EJ86" s="140" t="str">
        <f t="shared" si="62"/>
        <v>ok</v>
      </c>
      <c r="EK86" s="140" t="str">
        <f t="shared" si="63"/>
        <v>ok</v>
      </c>
      <c r="EO86" s="140" t="str">
        <f t="shared" si="64"/>
        <v>ok</v>
      </c>
      <c r="EP86" s="140" t="str">
        <f t="shared" si="65"/>
        <v>ok</v>
      </c>
    </row>
    <row r="87" spans="1:146" s="140" customFormat="1" ht="12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4547</v>
      </c>
      <c r="I87" s="227" t="s">
        <v>561</v>
      </c>
      <c r="J87" s="151" t="s">
        <v>560</v>
      </c>
      <c r="K87" s="151" t="s">
        <v>3247</v>
      </c>
      <c r="L87" s="153" t="s">
        <v>121</v>
      </c>
      <c r="M87" s="151" t="s">
        <v>562</v>
      </c>
      <c r="N87" s="151">
        <v>0</v>
      </c>
      <c r="O87" s="151" t="s">
        <v>563</v>
      </c>
      <c r="P87" s="151" t="s">
        <v>170</v>
      </c>
      <c r="Q87" s="151" t="s">
        <v>27</v>
      </c>
      <c r="R87" s="151" t="s">
        <v>28</v>
      </c>
      <c r="S87" s="154">
        <v>485151595</v>
      </c>
      <c r="T87" s="151" t="s">
        <v>564</v>
      </c>
      <c r="U87" s="153">
        <v>5488922</v>
      </c>
      <c r="V87" s="153" t="s">
        <v>82</v>
      </c>
      <c r="W87" s="153" t="s">
        <v>83</v>
      </c>
      <c r="X87" s="151" t="s">
        <v>448</v>
      </c>
      <c r="Y87" s="256" t="s">
        <v>2959</v>
      </c>
      <c r="Z87" s="155" t="s">
        <v>68</v>
      </c>
      <c r="AA87" s="267" t="s">
        <v>2820</v>
      </c>
      <c r="AB87" s="156"/>
      <c r="AC87" s="157"/>
      <c r="AD87" s="157"/>
      <c r="AE87" s="157"/>
      <c r="AF87" s="157"/>
      <c r="AG87" s="293">
        <f t="shared" si="42"/>
        <v>0</v>
      </c>
      <c r="AH87" s="145"/>
      <c r="AI87" s="143"/>
      <c r="AJ87" s="143"/>
      <c r="AK87" s="143"/>
      <c r="AL87" s="143"/>
      <c r="AM87" s="138">
        <f t="shared" si="66"/>
        <v>0</v>
      </c>
      <c r="AN87" s="160"/>
      <c r="AO87" s="146"/>
      <c r="AP87" s="146"/>
      <c r="AQ87" s="146"/>
      <c r="AR87" s="146"/>
      <c r="AS87" s="202">
        <f t="shared" si="43"/>
        <v>0</v>
      </c>
      <c r="AT87" s="172"/>
      <c r="AU87" s="137"/>
      <c r="AV87" s="137"/>
      <c r="AW87" s="137"/>
      <c r="AX87" s="137"/>
      <c r="AY87" s="138">
        <f t="shared" si="67"/>
        <v>0</v>
      </c>
      <c r="AZ87" s="160"/>
      <c r="BA87" s="146"/>
      <c r="BB87" s="146"/>
      <c r="BC87" s="146"/>
      <c r="BD87" s="146"/>
      <c r="BE87" s="138">
        <f t="shared" si="68"/>
        <v>0</v>
      </c>
      <c r="BF87" s="205"/>
      <c r="BG87" s="146"/>
      <c r="BH87" s="146"/>
      <c r="BI87" s="146"/>
      <c r="BJ87" s="146"/>
      <c r="BK87" s="202">
        <f t="shared" si="44"/>
        <v>0</v>
      </c>
      <c r="BL87" s="160"/>
      <c r="BM87" s="146"/>
      <c r="BN87" s="146"/>
      <c r="BO87" s="146"/>
      <c r="BP87" s="146"/>
      <c r="BQ87" s="138">
        <f t="shared" si="69"/>
        <v>0</v>
      </c>
      <c r="BR87" s="160"/>
      <c r="BS87" s="146"/>
      <c r="BT87" s="146"/>
      <c r="BU87" s="146"/>
      <c r="BV87" s="146"/>
      <c r="BW87" s="138">
        <f t="shared" si="70"/>
        <v>0</v>
      </c>
      <c r="BX87" s="205"/>
      <c r="BY87" s="146"/>
      <c r="BZ87" s="146"/>
      <c r="CA87" s="146"/>
      <c r="CB87" s="146"/>
      <c r="CC87" s="138">
        <f t="shared" si="56"/>
        <v>0</v>
      </c>
      <c r="CD87" s="158"/>
      <c r="CE87" s="137"/>
      <c r="CF87" s="137"/>
      <c r="CG87" s="137"/>
      <c r="CH87" s="137"/>
      <c r="CI87" s="138">
        <f t="shared" si="71"/>
        <v>0</v>
      </c>
      <c r="CJ87" s="172">
        <f t="shared" si="45"/>
        <v>0</v>
      </c>
      <c r="CK87" s="137">
        <f t="shared" si="46"/>
        <v>0</v>
      </c>
      <c r="CL87" s="137">
        <f t="shared" si="47"/>
        <v>0</v>
      </c>
      <c r="CM87" s="137">
        <f t="shared" si="48"/>
        <v>0</v>
      </c>
      <c r="CN87" s="137">
        <f t="shared" si="49"/>
        <v>0</v>
      </c>
      <c r="CO87" s="173">
        <f t="shared" si="50"/>
        <v>0</v>
      </c>
      <c r="CP87" s="172">
        <f t="shared" si="51"/>
        <v>0</v>
      </c>
      <c r="CQ87" s="137">
        <f t="shared" si="52"/>
        <v>0</v>
      </c>
      <c r="CR87" s="137">
        <f t="shared" si="53"/>
        <v>0</v>
      </c>
      <c r="CS87" s="137">
        <f t="shared" si="54"/>
        <v>0</v>
      </c>
      <c r="CT87" s="137">
        <f t="shared" si="55"/>
        <v>0</v>
      </c>
      <c r="CU87" s="173">
        <f t="shared" si="72"/>
        <v>0</v>
      </c>
      <c r="CV87" s="172">
        <f t="shared" si="73"/>
        <v>0</v>
      </c>
      <c r="CW87" s="137">
        <f t="shared" si="74"/>
        <v>0</v>
      </c>
      <c r="CX87" s="137">
        <f t="shared" si="75"/>
        <v>0</v>
      </c>
      <c r="CY87" s="137">
        <f t="shared" si="76"/>
        <v>0</v>
      </c>
      <c r="CZ87" s="137">
        <f t="shared" si="77"/>
        <v>0</v>
      </c>
      <c r="DA87" s="173">
        <f t="shared" si="78"/>
        <v>0</v>
      </c>
      <c r="DC87" s="220"/>
      <c r="DF87" s="141"/>
      <c r="DG87" s="142"/>
      <c r="DH87" s="146"/>
      <c r="DI87" s="142"/>
      <c r="DJ87" s="144"/>
      <c r="DK87" s="145"/>
      <c r="DL87" s="142"/>
      <c r="DM87" s="144"/>
      <c r="DO87" s="140" t="str">
        <f t="shared" si="57"/>
        <v>Jana Najmanová</v>
      </c>
      <c r="DP87" s="140">
        <v>2429</v>
      </c>
      <c r="DQ87" s="140">
        <v>600079244</v>
      </c>
      <c r="DR87" s="140">
        <v>72741708</v>
      </c>
      <c r="DS87" s="140" t="s">
        <v>4547</v>
      </c>
      <c r="DT87" s="140" t="s">
        <v>3246</v>
      </c>
      <c r="DU87" s="140" t="s">
        <v>3247</v>
      </c>
      <c r="DV87" s="140" t="s">
        <v>562</v>
      </c>
      <c r="DW87" s="140" t="s">
        <v>121</v>
      </c>
      <c r="DX87" s="140">
        <v>0</v>
      </c>
      <c r="DY87" s="140" t="s">
        <v>3248</v>
      </c>
      <c r="DZ87" s="140">
        <v>485151592</v>
      </c>
      <c r="EA87" s="140" t="s">
        <v>564</v>
      </c>
      <c r="EB87" s="140" t="s">
        <v>3249</v>
      </c>
      <c r="EC87" s="140" t="s">
        <v>448</v>
      </c>
      <c r="ED87" s="140" t="s">
        <v>68</v>
      </c>
      <c r="EF87" s="140" t="str">
        <f t="shared" si="58"/>
        <v>ok</v>
      </c>
      <c r="EG87" s="140" t="str">
        <f t="shared" si="59"/>
        <v>ok</v>
      </c>
      <c r="EH87" s="140" t="str">
        <f t="shared" si="60"/>
        <v>ok</v>
      </c>
      <c r="EI87" s="140" t="str">
        <f t="shared" si="61"/>
        <v>ok</v>
      </c>
      <c r="EJ87" s="140" t="str">
        <f t="shared" si="62"/>
        <v>ok</v>
      </c>
      <c r="EK87" s="140" t="str">
        <f t="shared" si="63"/>
        <v>ok</v>
      </c>
      <c r="EO87" s="140" t="str">
        <f t="shared" si="64"/>
        <v>ŠPATNĚ</v>
      </c>
      <c r="EP87" s="140" t="str">
        <f t="shared" si="65"/>
        <v>ok</v>
      </c>
    </row>
    <row r="88" spans="1:146" s="140" customFormat="1" ht="12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227" t="s">
        <v>566</v>
      </c>
      <c r="J88" s="151" t="s">
        <v>565</v>
      </c>
      <c r="K88" s="151" t="s">
        <v>3251</v>
      </c>
      <c r="L88" s="153" t="s">
        <v>222</v>
      </c>
      <c r="M88" s="151" t="s">
        <v>567</v>
      </c>
      <c r="N88" s="151" t="s">
        <v>327</v>
      </c>
      <c r="O88" s="151" t="s">
        <v>568</v>
      </c>
      <c r="P88" s="151" t="s">
        <v>170</v>
      </c>
      <c r="Q88" s="151" t="s">
        <v>27</v>
      </c>
      <c r="R88" s="151" t="s">
        <v>28</v>
      </c>
      <c r="S88" s="154">
        <v>485151052</v>
      </c>
      <c r="T88" s="140" t="s">
        <v>3253</v>
      </c>
      <c r="U88" s="153">
        <v>5457202</v>
      </c>
      <c r="V88" s="153" t="s">
        <v>82</v>
      </c>
      <c r="W88" s="153" t="s">
        <v>83</v>
      </c>
      <c r="X88" s="151" t="s">
        <v>448</v>
      </c>
      <c r="Y88" s="256" t="s">
        <v>2959</v>
      </c>
      <c r="Z88" s="155" t="s">
        <v>68</v>
      </c>
      <c r="AA88" s="267" t="s">
        <v>2820</v>
      </c>
      <c r="AB88" s="156"/>
      <c r="AC88" s="157"/>
      <c r="AD88" s="157"/>
      <c r="AE88" s="157"/>
      <c r="AF88" s="157"/>
      <c r="AG88" s="293">
        <f t="shared" si="42"/>
        <v>0</v>
      </c>
      <c r="AH88" s="145"/>
      <c r="AI88" s="143"/>
      <c r="AJ88" s="143"/>
      <c r="AK88" s="143"/>
      <c r="AL88" s="143"/>
      <c r="AM88" s="138">
        <f t="shared" si="66"/>
        <v>0</v>
      </c>
      <c r="AN88" s="160"/>
      <c r="AO88" s="146"/>
      <c r="AP88" s="146"/>
      <c r="AQ88" s="146"/>
      <c r="AR88" s="146"/>
      <c r="AS88" s="202">
        <f t="shared" si="43"/>
        <v>0</v>
      </c>
      <c r="AT88" s="172"/>
      <c r="AU88" s="137"/>
      <c r="AV88" s="137"/>
      <c r="AW88" s="137"/>
      <c r="AX88" s="137"/>
      <c r="AY88" s="138">
        <f t="shared" si="67"/>
        <v>0</v>
      </c>
      <c r="AZ88" s="160"/>
      <c r="BA88" s="146"/>
      <c r="BB88" s="146"/>
      <c r="BC88" s="146"/>
      <c r="BD88" s="146"/>
      <c r="BE88" s="138">
        <f t="shared" si="68"/>
        <v>0</v>
      </c>
      <c r="BF88" s="205"/>
      <c r="BG88" s="146"/>
      <c r="BH88" s="146"/>
      <c r="BI88" s="146"/>
      <c r="BJ88" s="146"/>
      <c r="BK88" s="202">
        <f t="shared" si="44"/>
        <v>0</v>
      </c>
      <c r="BL88" s="160"/>
      <c r="BM88" s="146"/>
      <c r="BN88" s="146"/>
      <c r="BO88" s="146"/>
      <c r="BP88" s="146"/>
      <c r="BQ88" s="138">
        <f t="shared" si="69"/>
        <v>0</v>
      </c>
      <c r="BR88" s="160"/>
      <c r="BS88" s="146"/>
      <c r="BT88" s="146"/>
      <c r="BU88" s="146"/>
      <c r="BV88" s="146"/>
      <c r="BW88" s="138">
        <f t="shared" si="70"/>
        <v>0</v>
      </c>
      <c r="BX88" s="205"/>
      <c r="BY88" s="146"/>
      <c r="BZ88" s="146"/>
      <c r="CA88" s="146"/>
      <c r="CB88" s="146"/>
      <c r="CC88" s="138">
        <f t="shared" si="56"/>
        <v>0</v>
      </c>
      <c r="CD88" s="158"/>
      <c r="CE88" s="137"/>
      <c r="CF88" s="137"/>
      <c r="CG88" s="137"/>
      <c r="CH88" s="137"/>
      <c r="CI88" s="138">
        <f t="shared" si="71"/>
        <v>0</v>
      </c>
      <c r="CJ88" s="172">
        <f t="shared" si="45"/>
        <v>0</v>
      </c>
      <c r="CK88" s="137">
        <f t="shared" si="46"/>
        <v>0</v>
      </c>
      <c r="CL88" s="137">
        <f t="shared" si="47"/>
        <v>0</v>
      </c>
      <c r="CM88" s="137">
        <f t="shared" si="48"/>
        <v>0</v>
      </c>
      <c r="CN88" s="137">
        <f t="shared" si="49"/>
        <v>0</v>
      </c>
      <c r="CO88" s="173">
        <f t="shared" si="50"/>
        <v>0</v>
      </c>
      <c r="CP88" s="172">
        <f t="shared" si="51"/>
        <v>0</v>
      </c>
      <c r="CQ88" s="137">
        <f t="shared" si="52"/>
        <v>0</v>
      </c>
      <c r="CR88" s="137">
        <f t="shared" si="53"/>
        <v>0</v>
      </c>
      <c r="CS88" s="137">
        <f t="shared" si="54"/>
        <v>0</v>
      </c>
      <c r="CT88" s="137">
        <f t="shared" si="55"/>
        <v>0</v>
      </c>
      <c r="CU88" s="173">
        <f t="shared" si="72"/>
        <v>0</v>
      </c>
      <c r="CV88" s="172">
        <f t="shared" si="73"/>
        <v>0</v>
      </c>
      <c r="CW88" s="137">
        <f t="shared" si="74"/>
        <v>0</v>
      </c>
      <c r="CX88" s="137">
        <f t="shared" si="75"/>
        <v>0</v>
      </c>
      <c r="CY88" s="137">
        <f t="shared" si="76"/>
        <v>0</v>
      </c>
      <c r="CZ88" s="137">
        <f t="shared" si="77"/>
        <v>0</v>
      </c>
      <c r="DA88" s="173">
        <f t="shared" si="78"/>
        <v>0</v>
      </c>
      <c r="DC88" s="220"/>
      <c r="DF88" s="141"/>
      <c r="DG88" s="142"/>
      <c r="DH88" s="146"/>
      <c r="DI88" s="142"/>
      <c r="DJ88" s="144"/>
      <c r="DK88" s="145"/>
      <c r="DL88" s="142"/>
      <c r="DM88" s="144"/>
      <c r="DO88" s="140" t="str">
        <f t="shared" si="57"/>
        <v>Jana Kubíčková</v>
      </c>
      <c r="DP88" s="140">
        <v>2412</v>
      </c>
      <c r="DQ88" s="140">
        <v>600079252</v>
      </c>
      <c r="DR88" s="140">
        <v>72742429</v>
      </c>
      <c r="DS88" s="140" t="s">
        <v>565</v>
      </c>
      <c r="DT88" s="140" t="s">
        <v>3250</v>
      </c>
      <c r="DU88" s="140" t="s">
        <v>3251</v>
      </c>
      <c r="DV88" s="140" t="s">
        <v>567</v>
      </c>
      <c r="DW88" s="140" t="s">
        <v>222</v>
      </c>
      <c r="DX88" s="140" t="s">
        <v>327</v>
      </c>
      <c r="DY88" s="140" t="s">
        <v>3252</v>
      </c>
      <c r="DZ88" s="140">
        <v>485151062</v>
      </c>
      <c r="EA88" s="140" t="s">
        <v>3253</v>
      </c>
      <c r="EB88" s="140" t="s">
        <v>3254</v>
      </c>
      <c r="EC88" s="140" t="s">
        <v>448</v>
      </c>
      <c r="ED88" s="140" t="s">
        <v>68</v>
      </c>
      <c r="EF88" s="140" t="str">
        <f t="shared" si="58"/>
        <v>ok</v>
      </c>
      <c r="EG88" s="140" t="str">
        <f t="shared" si="59"/>
        <v>ok</v>
      </c>
      <c r="EH88" s="140" t="str">
        <f t="shared" si="60"/>
        <v>ok</v>
      </c>
      <c r="EI88" s="140" t="str">
        <f t="shared" si="61"/>
        <v>ok</v>
      </c>
      <c r="EJ88" s="140" t="str">
        <f t="shared" si="62"/>
        <v>ok</v>
      </c>
      <c r="EK88" s="140" t="str">
        <f t="shared" si="63"/>
        <v>ok</v>
      </c>
      <c r="EO88" s="140" t="str">
        <f t="shared" si="64"/>
        <v>ŠPATNĚ</v>
      </c>
      <c r="EP88" s="140" t="str">
        <f t="shared" si="65"/>
        <v>ok</v>
      </c>
    </row>
    <row r="89" spans="1:146" s="140" customFormat="1" ht="12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227" t="s">
        <v>570</v>
      </c>
      <c r="J89" s="151" t="s">
        <v>569</v>
      </c>
      <c r="K89" s="151" t="s">
        <v>3256</v>
      </c>
      <c r="L89" s="153" t="s">
        <v>67</v>
      </c>
      <c r="M89" s="151" t="s">
        <v>538</v>
      </c>
      <c r="N89" s="151">
        <v>0</v>
      </c>
      <c r="O89" s="151" t="s">
        <v>571</v>
      </c>
      <c r="P89" s="151" t="s">
        <v>572</v>
      </c>
      <c r="Q89" s="151" t="s">
        <v>27</v>
      </c>
      <c r="R89" s="151" t="s">
        <v>28</v>
      </c>
      <c r="S89" s="154">
        <v>485105733</v>
      </c>
      <c r="T89" s="151" t="s">
        <v>573</v>
      </c>
      <c r="U89" s="153">
        <v>5453762</v>
      </c>
      <c r="V89" s="153" t="s">
        <v>82</v>
      </c>
      <c r="W89" s="153" t="s">
        <v>83</v>
      </c>
      <c r="X89" s="151" t="s">
        <v>448</v>
      </c>
      <c r="Y89" s="256" t="s">
        <v>2959</v>
      </c>
      <c r="Z89" s="155" t="s">
        <v>68</v>
      </c>
      <c r="AA89" s="267" t="s">
        <v>2820</v>
      </c>
      <c r="AB89" s="156"/>
      <c r="AC89" s="157"/>
      <c r="AD89" s="157"/>
      <c r="AE89" s="157"/>
      <c r="AF89" s="157"/>
      <c r="AG89" s="293">
        <f t="shared" si="42"/>
        <v>0</v>
      </c>
      <c r="AH89" s="145"/>
      <c r="AI89" s="143"/>
      <c r="AJ89" s="143"/>
      <c r="AK89" s="143"/>
      <c r="AL89" s="143"/>
      <c r="AM89" s="138">
        <f t="shared" si="66"/>
        <v>0</v>
      </c>
      <c r="AN89" s="160"/>
      <c r="AO89" s="146"/>
      <c r="AP89" s="146"/>
      <c r="AQ89" s="146"/>
      <c r="AR89" s="146"/>
      <c r="AS89" s="202">
        <f t="shared" si="43"/>
        <v>0</v>
      </c>
      <c r="AT89" s="172"/>
      <c r="AU89" s="137"/>
      <c r="AV89" s="137"/>
      <c r="AW89" s="137"/>
      <c r="AX89" s="137"/>
      <c r="AY89" s="138">
        <f t="shared" si="67"/>
        <v>0</v>
      </c>
      <c r="AZ89" s="160"/>
      <c r="BA89" s="146"/>
      <c r="BB89" s="146"/>
      <c r="BC89" s="146"/>
      <c r="BD89" s="146"/>
      <c r="BE89" s="138">
        <f t="shared" si="68"/>
        <v>0</v>
      </c>
      <c r="BF89" s="205"/>
      <c r="BG89" s="146"/>
      <c r="BH89" s="146"/>
      <c r="BI89" s="146"/>
      <c r="BJ89" s="146"/>
      <c r="BK89" s="202">
        <f t="shared" si="44"/>
        <v>0</v>
      </c>
      <c r="BL89" s="160"/>
      <c r="BM89" s="146"/>
      <c r="BN89" s="146"/>
      <c r="BO89" s="146"/>
      <c r="BP89" s="146"/>
      <c r="BQ89" s="138">
        <f t="shared" si="69"/>
        <v>0</v>
      </c>
      <c r="BR89" s="160"/>
      <c r="BS89" s="146"/>
      <c r="BT89" s="146"/>
      <c r="BU89" s="146"/>
      <c r="BV89" s="146"/>
      <c r="BW89" s="138">
        <f t="shared" si="70"/>
        <v>0</v>
      </c>
      <c r="BX89" s="205"/>
      <c r="BY89" s="146"/>
      <c r="BZ89" s="146"/>
      <c r="CA89" s="146"/>
      <c r="CB89" s="146"/>
      <c r="CC89" s="138">
        <f t="shared" si="56"/>
        <v>0</v>
      </c>
      <c r="CD89" s="158"/>
      <c r="CE89" s="137"/>
      <c r="CF89" s="137"/>
      <c r="CG89" s="137"/>
      <c r="CH89" s="137"/>
      <c r="CI89" s="138">
        <f t="shared" si="71"/>
        <v>0</v>
      </c>
      <c r="CJ89" s="172">
        <f t="shared" si="45"/>
        <v>0</v>
      </c>
      <c r="CK89" s="137">
        <f t="shared" si="46"/>
        <v>0</v>
      </c>
      <c r="CL89" s="137">
        <f t="shared" si="47"/>
        <v>0</v>
      </c>
      <c r="CM89" s="137">
        <f t="shared" si="48"/>
        <v>0</v>
      </c>
      <c r="CN89" s="137">
        <f t="shared" si="49"/>
        <v>0</v>
      </c>
      <c r="CO89" s="173">
        <f t="shared" si="50"/>
        <v>0</v>
      </c>
      <c r="CP89" s="172">
        <f t="shared" si="51"/>
        <v>0</v>
      </c>
      <c r="CQ89" s="137">
        <f t="shared" si="52"/>
        <v>0</v>
      </c>
      <c r="CR89" s="137">
        <f t="shared" si="53"/>
        <v>0</v>
      </c>
      <c r="CS89" s="137">
        <f t="shared" si="54"/>
        <v>0</v>
      </c>
      <c r="CT89" s="137">
        <f t="shared" si="55"/>
        <v>0</v>
      </c>
      <c r="CU89" s="173">
        <f t="shared" si="72"/>
        <v>0</v>
      </c>
      <c r="CV89" s="172">
        <f t="shared" si="73"/>
        <v>0</v>
      </c>
      <c r="CW89" s="137">
        <f t="shared" si="74"/>
        <v>0</v>
      </c>
      <c r="CX89" s="137">
        <f t="shared" si="75"/>
        <v>0</v>
      </c>
      <c r="CY89" s="137">
        <f t="shared" si="76"/>
        <v>0</v>
      </c>
      <c r="CZ89" s="137">
        <f t="shared" si="77"/>
        <v>0</v>
      </c>
      <c r="DA89" s="173">
        <f t="shared" si="78"/>
        <v>0</v>
      </c>
      <c r="DC89" s="220"/>
      <c r="DF89" s="141"/>
      <c r="DG89" s="142"/>
      <c r="DH89" s="146"/>
      <c r="DI89" s="142"/>
      <c r="DJ89" s="144"/>
      <c r="DK89" s="145"/>
      <c r="DL89" s="142"/>
      <c r="DM89" s="144"/>
      <c r="DO89" s="140" t="str">
        <f t="shared" si="57"/>
        <v>Alice Langerová</v>
      </c>
      <c r="DP89" s="140">
        <v>2418</v>
      </c>
      <c r="DQ89" s="140">
        <v>600079261</v>
      </c>
      <c r="DR89" s="140">
        <v>72741783</v>
      </c>
      <c r="DS89" s="140" t="s">
        <v>569</v>
      </c>
      <c r="DT89" s="140" t="s">
        <v>3255</v>
      </c>
      <c r="DU89" s="140" t="s">
        <v>3256</v>
      </c>
      <c r="DV89" s="140" t="s">
        <v>538</v>
      </c>
      <c r="DW89" s="140" t="s">
        <v>67</v>
      </c>
      <c r="DX89" s="140">
        <v>0</v>
      </c>
      <c r="DY89" s="140" t="s">
        <v>3257</v>
      </c>
      <c r="DZ89" s="140">
        <v>485106733</v>
      </c>
      <c r="EA89" s="140" t="s">
        <v>573</v>
      </c>
      <c r="EB89" s="140">
        <v>0</v>
      </c>
      <c r="EC89" s="140" t="s">
        <v>448</v>
      </c>
      <c r="ED89" s="140" t="s">
        <v>68</v>
      </c>
      <c r="EF89" s="140" t="str">
        <f t="shared" si="58"/>
        <v>ok</v>
      </c>
      <c r="EG89" s="140" t="str">
        <f t="shared" si="59"/>
        <v>ok</v>
      </c>
      <c r="EH89" s="140" t="str">
        <f t="shared" si="60"/>
        <v>ok</v>
      </c>
      <c r="EI89" s="140" t="str">
        <f t="shared" si="61"/>
        <v>ok</v>
      </c>
      <c r="EJ89" s="140" t="str">
        <f t="shared" si="62"/>
        <v>ok</v>
      </c>
      <c r="EK89" s="140" t="str">
        <f t="shared" si="63"/>
        <v>ok</v>
      </c>
      <c r="EO89" s="140" t="str">
        <f t="shared" si="64"/>
        <v>ŠPATNĚ</v>
      </c>
      <c r="EP89" s="140" t="str">
        <f t="shared" si="65"/>
        <v>ok</v>
      </c>
    </row>
    <row r="90" spans="1:146" s="140" customFormat="1" ht="12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227" t="s">
        <v>575</v>
      </c>
      <c r="J90" s="151" t="s">
        <v>574</v>
      </c>
      <c r="K90" s="151" t="s">
        <v>576</v>
      </c>
      <c r="L90" s="153" t="s">
        <v>67</v>
      </c>
      <c r="M90" s="151" t="s">
        <v>577</v>
      </c>
      <c r="N90" s="151" t="s">
        <v>24</v>
      </c>
      <c r="O90" s="151" t="s">
        <v>578</v>
      </c>
      <c r="P90" s="151" t="s">
        <v>579</v>
      </c>
      <c r="Q90" s="151" t="s">
        <v>27</v>
      </c>
      <c r="R90" s="151" t="s">
        <v>28</v>
      </c>
      <c r="S90" s="154">
        <v>485108616</v>
      </c>
      <c r="T90" s="151" t="s">
        <v>580</v>
      </c>
      <c r="U90" s="153">
        <v>5474352</v>
      </c>
      <c r="V90" s="153" t="s">
        <v>82</v>
      </c>
      <c r="W90" s="153" t="s">
        <v>83</v>
      </c>
      <c r="X90" s="151" t="s">
        <v>448</v>
      </c>
      <c r="Y90" s="256" t="s">
        <v>2959</v>
      </c>
      <c r="Z90" s="155" t="s">
        <v>68</v>
      </c>
      <c r="AA90" s="267" t="s">
        <v>2820</v>
      </c>
      <c r="AB90" s="156"/>
      <c r="AC90" s="157"/>
      <c r="AD90" s="157"/>
      <c r="AE90" s="157"/>
      <c r="AF90" s="157"/>
      <c r="AG90" s="293">
        <f t="shared" si="42"/>
        <v>0</v>
      </c>
      <c r="AH90" s="145"/>
      <c r="AI90" s="143"/>
      <c r="AJ90" s="143"/>
      <c r="AK90" s="143"/>
      <c r="AL90" s="143"/>
      <c r="AM90" s="138">
        <f t="shared" si="66"/>
        <v>0</v>
      </c>
      <c r="AN90" s="160"/>
      <c r="AO90" s="146"/>
      <c r="AP90" s="146"/>
      <c r="AQ90" s="146"/>
      <c r="AR90" s="146"/>
      <c r="AS90" s="202">
        <f t="shared" si="43"/>
        <v>0</v>
      </c>
      <c r="AT90" s="172"/>
      <c r="AU90" s="137"/>
      <c r="AV90" s="137"/>
      <c r="AW90" s="137"/>
      <c r="AX90" s="137"/>
      <c r="AY90" s="138">
        <f t="shared" si="67"/>
        <v>0</v>
      </c>
      <c r="AZ90" s="160"/>
      <c r="BA90" s="146"/>
      <c r="BB90" s="146"/>
      <c r="BC90" s="146"/>
      <c r="BD90" s="146"/>
      <c r="BE90" s="138">
        <f t="shared" si="68"/>
        <v>0</v>
      </c>
      <c r="BF90" s="205"/>
      <c r="BG90" s="146"/>
      <c r="BH90" s="146"/>
      <c r="BI90" s="146"/>
      <c r="BJ90" s="146"/>
      <c r="BK90" s="202">
        <f t="shared" si="44"/>
        <v>0</v>
      </c>
      <c r="BL90" s="160"/>
      <c r="BM90" s="146"/>
      <c r="BN90" s="146"/>
      <c r="BO90" s="146"/>
      <c r="BP90" s="146"/>
      <c r="BQ90" s="138">
        <f t="shared" si="69"/>
        <v>0</v>
      </c>
      <c r="BR90" s="160"/>
      <c r="BS90" s="146"/>
      <c r="BT90" s="146"/>
      <c r="BU90" s="146"/>
      <c r="BV90" s="146"/>
      <c r="BW90" s="138">
        <f t="shared" si="70"/>
        <v>0</v>
      </c>
      <c r="BX90" s="205"/>
      <c r="BY90" s="146"/>
      <c r="BZ90" s="146"/>
      <c r="CA90" s="146"/>
      <c r="CB90" s="146"/>
      <c r="CC90" s="138">
        <f t="shared" si="56"/>
        <v>0</v>
      </c>
      <c r="CD90" s="158"/>
      <c r="CE90" s="137"/>
      <c r="CF90" s="137"/>
      <c r="CG90" s="137"/>
      <c r="CH90" s="137"/>
      <c r="CI90" s="138">
        <f t="shared" si="71"/>
        <v>0</v>
      </c>
      <c r="CJ90" s="172">
        <f t="shared" si="45"/>
        <v>0</v>
      </c>
      <c r="CK90" s="137">
        <f t="shared" si="46"/>
        <v>0</v>
      </c>
      <c r="CL90" s="137">
        <f t="shared" si="47"/>
        <v>0</v>
      </c>
      <c r="CM90" s="137">
        <f t="shared" si="48"/>
        <v>0</v>
      </c>
      <c r="CN90" s="137">
        <f t="shared" si="49"/>
        <v>0</v>
      </c>
      <c r="CO90" s="173">
        <f t="shared" si="50"/>
        <v>0</v>
      </c>
      <c r="CP90" s="172">
        <f t="shared" si="51"/>
        <v>0</v>
      </c>
      <c r="CQ90" s="137">
        <f t="shared" si="52"/>
        <v>0</v>
      </c>
      <c r="CR90" s="137">
        <f t="shared" si="53"/>
        <v>0</v>
      </c>
      <c r="CS90" s="137">
        <f t="shared" si="54"/>
        <v>0</v>
      </c>
      <c r="CT90" s="137">
        <f t="shared" si="55"/>
        <v>0</v>
      </c>
      <c r="CU90" s="173">
        <f t="shared" si="72"/>
        <v>0</v>
      </c>
      <c r="CV90" s="172">
        <f t="shared" si="73"/>
        <v>0</v>
      </c>
      <c r="CW90" s="137">
        <f t="shared" si="74"/>
        <v>0</v>
      </c>
      <c r="CX90" s="137">
        <f t="shared" si="75"/>
        <v>0</v>
      </c>
      <c r="CY90" s="137">
        <f t="shared" si="76"/>
        <v>0</v>
      </c>
      <c r="CZ90" s="137">
        <f t="shared" si="77"/>
        <v>0</v>
      </c>
      <c r="DA90" s="173">
        <f t="shared" si="78"/>
        <v>0</v>
      </c>
      <c r="DC90" s="220"/>
      <c r="DF90" s="141"/>
      <c r="DG90" s="142"/>
      <c r="DH90" s="146"/>
      <c r="DI90" s="142"/>
      <c r="DJ90" s="144"/>
      <c r="DK90" s="145"/>
      <c r="DL90" s="142"/>
      <c r="DM90" s="144"/>
      <c r="DO90" s="140" t="str">
        <f t="shared" si="57"/>
        <v>Miriam Plačková</v>
      </c>
      <c r="DP90" s="140">
        <v>2414</v>
      </c>
      <c r="DQ90" s="140">
        <v>600079295</v>
      </c>
      <c r="DR90" s="140">
        <v>72742020</v>
      </c>
      <c r="DS90" s="140" t="s">
        <v>574</v>
      </c>
      <c r="DT90" s="140" t="s">
        <v>3258</v>
      </c>
      <c r="DU90" s="140" t="s">
        <v>576</v>
      </c>
      <c r="DV90" s="140" t="s">
        <v>577</v>
      </c>
      <c r="DW90" s="140" t="s">
        <v>67</v>
      </c>
      <c r="DX90" s="140" t="s">
        <v>24</v>
      </c>
      <c r="DY90" s="140" t="s">
        <v>3259</v>
      </c>
      <c r="DZ90" s="140">
        <v>485108616</v>
      </c>
      <c r="EA90" s="140" t="s">
        <v>580</v>
      </c>
      <c r="EB90" s="140" t="s">
        <v>3260</v>
      </c>
      <c r="EC90" s="140" t="s">
        <v>448</v>
      </c>
      <c r="ED90" s="140" t="s">
        <v>68</v>
      </c>
      <c r="EF90" s="140" t="str">
        <f t="shared" si="58"/>
        <v>ok</v>
      </c>
      <c r="EG90" s="140" t="str">
        <f t="shared" si="59"/>
        <v>ok</v>
      </c>
      <c r="EH90" s="140" t="str">
        <f t="shared" si="60"/>
        <v>ok</v>
      </c>
      <c r="EI90" s="140" t="str">
        <f t="shared" si="61"/>
        <v>ok</v>
      </c>
      <c r="EJ90" s="140" t="str">
        <f t="shared" si="62"/>
        <v>ok</v>
      </c>
      <c r="EK90" s="140" t="str">
        <f t="shared" si="63"/>
        <v>ok</v>
      </c>
      <c r="EO90" s="140" t="str">
        <f t="shared" si="64"/>
        <v>ok</v>
      </c>
      <c r="EP90" s="140" t="str">
        <f t="shared" si="65"/>
        <v>ok</v>
      </c>
    </row>
    <row r="91" spans="1:146" s="140" customFormat="1" ht="12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227" t="s">
        <v>582</v>
      </c>
      <c r="J91" s="151" t="s">
        <v>581</v>
      </c>
      <c r="K91" s="151" t="s">
        <v>3262</v>
      </c>
      <c r="L91" s="153" t="s">
        <v>583</v>
      </c>
      <c r="M91" s="151" t="s">
        <v>584</v>
      </c>
      <c r="N91" s="151" t="s">
        <v>466</v>
      </c>
      <c r="O91" s="151" t="s">
        <v>585</v>
      </c>
      <c r="P91" s="151" t="s">
        <v>418</v>
      </c>
      <c r="Q91" s="151" t="s">
        <v>27</v>
      </c>
      <c r="R91" s="151" t="s">
        <v>28</v>
      </c>
      <c r="S91" s="154">
        <v>482771057</v>
      </c>
      <c r="T91" s="151" t="s">
        <v>586</v>
      </c>
      <c r="U91" s="153">
        <v>5496842</v>
      </c>
      <c r="V91" s="153" t="s">
        <v>82</v>
      </c>
      <c r="W91" s="153" t="s">
        <v>83</v>
      </c>
      <c r="X91" s="151" t="s">
        <v>448</v>
      </c>
      <c r="Y91" s="256" t="s">
        <v>2959</v>
      </c>
      <c r="Z91" s="155" t="s">
        <v>68</v>
      </c>
      <c r="AA91" s="267" t="s">
        <v>2820</v>
      </c>
      <c r="AB91" s="156"/>
      <c r="AC91" s="157"/>
      <c r="AD91" s="157"/>
      <c r="AE91" s="157"/>
      <c r="AF91" s="157"/>
      <c r="AG91" s="293">
        <f t="shared" si="42"/>
        <v>0</v>
      </c>
      <c r="AH91" s="145"/>
      <c r="AI91" s="143"/>
      <c r="AJ91" s="143"/>
      <c r="AK91" s="143"/>
      <c r="AL91" s="143"/>
      <c r="AM91" s="138">
        <f t="shared" si="66"/>
        <v>0</v>
      </c>
      <c r="AN91" s="160"/>
      <c r="AO91" s="146"/>
      <c r="AP91" s="146"/>
      <c r="AQ91" s="146"/>
      <c r="AR91" s="146"/>
      <c r="AS91" s="202">
        <f t="shared" si="43"/>
        <v>0</v>
      </c>
      <c r="AT91" s="172"/>
      <c r="AU91" s="137"/>
      <c r="AV91" s="137"/>
      <c r="AW91" s="137"/>
      <c r="AX91" s="137"/>
      <c r="AY91" s="138">
        <f t="shared" si="67"/>
        <v>0</v>
      </c>
      <c r="AZ91" s="160"/>
      <c r="BA91" s="146"/>
      <c r="BB91" s="146"/>
      <c r="BC91" s="146"/>
      <c r="BD91" s="146"/>
      <c r="BE91" s="138">
        <f t="shared" si="68"/>
        <v>0</v>
      </c>
      <c r="BF91" s="205"/>
      <c r="BG91" s="146"/>
      <c r="BH91" s="146"/>
      <c r="BI91" s="146"/>
      <c r="BJ91" s="146"/>
      <c r="BK91" s="202">
        <f t="shared" si="44"/>
        <v>0</v>
      </c>
      <c r="BL91" s="160"/>
      <c r="BM91" s="146"/>
      <c r="BN91" s="146"/>
      <c r="BO91" s="146"/>
      <c r="BP91" s="146"/>
      <c r="BQ91" s="138">
        <f t="shared" si="69"/>
        <v>0</v>
      </c>
      <c r="BR91" s="160"/>
      <c r="BS91" s="146"/>
      <c r="BT91" s="146"/>
      <c r="BU91" s="146"/>
      <c r="BV91" s="146"/>
      <c r="BW91" s="138">
        <f t="shared" si="70"/>
        <v>0</v>
      </c>
      <c r="BX91" s="205"/>
      <c r="BY91" s="146"/>
      <c r="BZ91" s="146"/>
      <c r="CA91" s="146"/>
      <c r="CB91" s="146"/>
      <c r="CC91" s="138">
        <f t="shared" si="56"/>
        <v>0</v>
      </c>
      <c r="CD91" s="158"/>
      <c r="CE91" s="137"/>
      <c r="CF91" s="137"/>
      <c r="CG91" s="137"/>
      <c r="CH91" s="137"/>
      <c r="CI91" s="138">
        <f t="shared" si="71"/>
        <v>0</v>
      </c>
      <c r="CJ91" s="172">
        <f t="shared" si="45"/>
        <v>0</v>
      </c>
      <c r="CK91" s="137">
        <f t="shared" si="46"/>
        <v>0</v>
      </c>
      <c r="CL91" s="137">
        <f t="shared" si="47"/>
        <v>0</v>
      </c>
      <c r="CM91" s="137">
        <f t="shared" si="48"/>
        <v>0</v>
      </c>
      <c r="CN91" s="137">
        <f t="shared" si="49"/>
        <v>0</v>
      </c>
      <c r="CO91" s="173">
        <f t="shared" si="50"/>
        <v>0</v>
      </c>
      <c r="CP91" s="172">
        <f t="shared" si="51"/>
        <v>0</v>
      </c>
      <c r="CQ91" s="137">
        <f t="shared" si="52"/>
        <v>0</v>
      </c>
      <c r="CR91" s="137">
        <f t="shared" si="53"/>
        <v>0</v>
      </c>
      <c r="CS91" s="137">
        <f t="shared" si="54"/>
        <v>0</v>
      </c>
      <c r="CT91" s="137">
        <f t="shared" si="55"/>
        <v>0</v>
      </c>
      <c r="CU91" s="173">
        <f t="shared" si="72"/>
        <v>0</v>
      </c>
      <c r="CV91" s="172">
        <f t="shared" si="73"/>
        <v>0</v>
      </c>
      <c r="CW91" s="137">
        <f t="shared" si="74"/>
        <v>0</v>
      </c>
      <c r="CX91" s="137">
        <f t="shared" si="75"/>
        <v>0</v>
      </c>
      <c r="CY91" s="137">
        <f t="shared" si="76"/>
        <v>0</v>
      </c>
      <c r="CZ91" s="137">
        <f t="shared" si="77"/>
        <v>0</v>
      </c>
      <c r="DA91" s="173">
        <f t="shared" si="78"/>
        <v>0</v>
      </c>
      <c r="DC91" s="220"/>
      <c r="DF91" s="141"/>
      <c r="DG91" s="142"/>
      <c r="DH91" s="146"/>
      <c r="DI91" s="142"/>
      <c r="DJ91" s="144"/>
      <c r="DK91" s="145"/>
      <c r="DL91" s="142"/>
      <c r="DM91" s="144"/>
      <c r="DO91" s="140" t="str">
        <f t="shared" si="57"/>
        <v>Pavla Chundelová</v>
      </c>
      <c r="DP91" s="140">
        <v>2443</v>
      </c>
      <c r="DQ91" s="140">
        <v>600079309</v>
      </c>
      <c r="DR91" s="140">
        <v>72743051</v>
      </c>
      <c r="DS91" s="140" t="s">
        <v>581</v>
      </c>
      <c r="DT91" s="140" t="s">
        <v>3261</v>
      </c>
      <c r="DU91" s="140" t="s">
        <v>3262</v>
      </c>
      <c r="DV91" s="140" t="s">
        <v>584</v>
      </c>
      <c r="DW91" s="140" t="s">
        <v>583</v>
      </c>
      <c r="DX91" s="140" t="s">
        <v>466</v>
      </c>
      <c r="DY91" s="140" t="s">
        <v>3263</v>
      </c>
      <c r="DZ91" s="140">
        <v>482771067</v>
      </c>
      <c r="EA91" s="140" t="s">
        <v>586</v>
      </c>
      <c r="EB91" s="140" t="s">
        <v>3264</v>
      </c>
      <c r="EC91" s="140" t="s">
        <v>448</v>
      </c>
      <c r="ED91" s="140" t="s">
        <v>68</v>
      </c>
      <c r="EF91" s="140" t="str">
        <f t="shared" si="58"/>
        <v>ok</v>
      </c>
      <c r="EG91" s="140" t="str">
        <f t="shared" si="59"/>
        <v>ok</v>
      </c>
      <c r="EH91" s="140" t="str">
        <f t="shared" si="60"/>
        <v>ok</v>
      </c>
      <c r="EI91" s="140" t="str">
        <f t="shared" si="61"/>
        <v>ok</v>
      </c>
      <c r="EJ91" s="140" t="str">
        <f t="shared" si="62"/>
        <v>ok</v>
      </c>
      <c r="EK91" s="140" t="str">
        <f t="shared" si="63"/>
        <v>ok</v>
      </c>
      <c r="EO91" s="140" t="str">
        <f t="shared" si="64"/>
        <v>ŠPATNĚ</v>
      </c>
      <c r="EP91" s="140" t="str">
        <f t="shared" si="65"/>
        <v>ok</v>
      </c>
    </row>
    <row r="92" spans="1:146" s="140" customFormat="1" ht="12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227" t="s">
        <v>588</v>
      </c>
      <c r="J92" s="151" t="s">
        <v>587</v>
      </c>
      <c r="K92" s="151" t="s">
        <v>589</v>
      </c>
      <c r="L92" s="153" t="s">
        <v>67</v>
      </c>
      <c r="M92" s="151" t="s">
        <v>538</v>
      </c>
      <c r="N92" s="151">
        <v>0</v>
      </c>
      <c r="O92" s="151" t="s">
        <v>590</v>
      </c>
      <c r="P92" s="151" t="s">
        <v>368</v>
      </c>
      <c r="Q92" s="151" t="s">
        <v>27</v>
      </c>
      <c r="R92" s="151" t="s">
        <v>28</v>
      </c>
      <c r="S92" s="154">
        <v>485105087</v>
      </c>
      <c r="T92" s="151" t="s">
        <v>591</v>
      </c>
      <c r="U92" s="153">
        <v>5492382</v>
      </c>
      <c r="V92" s="153" t="s">
        <v>82</v>
      </c>
      <c r="W92" s="153" t="s">
        <v>83</v>
      </c>
      <c r="X92" s="151" t="s">
        <v>448</v>
      </c>
      <c r="Y92" s="256" t="s">
        <v>2959</v>
      </c>
      <c r="Z92" s="155" t="s">
        <v>68</v>
      </c>
      <c r="AA92" s="267" t="s">
        <v>2820</v>
      </c>
      <c r="AB92" s="156"/>
      <c r="AC92" s="157"/>
      <c r="AD92" s="157"/>
      <c r="AE92" s="157"/>
      <c r="AF92" s="157"/>
      <c r="AG92" s="293">
        <f t="shared" si="42"/>
        <v>0</v>
      </c>
      <c r="AH92" s="145"/>
      <c r="AI92" s="143"/>
      <c r="AJ92" s="143"/>
      <c r="AK92" s="143"/>
      <c r="AL92" s="143"/>
      <c r="AM92" s="138">
        <f t="shared" si="66"/>
        <v>0</v>
      </c>
      <c r="AN92" s="160"/>
      <c r="AO92" s="146"/>
      <c r="AP92" s="146"/>
      <c r="AQ92" s="146"/>
      <c r="AR92" s="146"/>
      <c r="AS92" s="202">
        <f t="shared" si="43"/>
        <v>0</v>
      </c>
      <c r="AT92" s="172"/>
      <c r="AU92" s="137"/>
      <c r="AV92" s="137"/>
      <c r="AW92" s="137"/>
      <c r="AX92" s="137"/>
      <c r="AY92" s="138">
        <f t="shared" si="67"/>
        <v>0</v>
      </c>
      <c r="AZ92" s="160"/>
      <c r="BA92" s="146"/>
      <c r="BB92" s="146"/>
      <c r="BC92" s="146"/>
      <c r="BD92" s="146"/>
      <c r="BE92" s="138">
        <f t="shared" si="68"/>
        <v>0</v>
      </c>
      <c r="BF92" s="205"/>
      <c r="BG92" s="146"/>
      <c r="BH92" s="146"/>
      <c r="BI92" s="146"/>
      <c r="BJ92" s="146"/>
      <c r="BK92" s="202">
        <f t="shared" si="44"/>
        <v>0</v>
      </c>
      <c r="BL92" s="160"/>
      <c r="BM92" s="146"/>
      <c r="BN92" s="146"/>
      <c r="BO92" s="146"/>
      <c r="BP92" s="146"/>
      <c r="BQ92" s="138">
        <f t="shared" si="69"/>
        <v>0</v>
      </c>
      <c r="BR92" s="160"/>
      <c r="BS92" s="146"/>
      <c r="BT92" s="146"/>
      <c r="BU92" s="146"/>
      <c r="BV92" s="146"/>
      <c r="BW92" s="138">
        <f t="shared" si="70"/>
        <v>0</v>
      </c>
      <c r="BX92" s="205"/>
      <c r="BY92" s="146"/>
      <c r="BZ92" s="146"/>
      <c r="CA92" s="146"/>
      <c r="CB92" s="146"/>
      <c r="CC92" s="138">
        <f t="shared" si="56"/>
        <v>0</v>
      </c>
      <c r="CD92" s="158"/>
      <c r="CE92" s="137"/>
      <c r="CF92" s="137"/>
      <c r="CG92" s="137"/>
      <c r="CH92" s="137"/>
      <c r="CI92" s="138">
        <f t="shared" si="71"/>
        <v>0</v>
      </c>
      <c r="CJ92" s="172">
        <f t="shared" si="45"/>
        <v>0</v>
      </c>
      <c r="CK92" s="137">
        <f t="shared" si="46"/>
        <v>0</v>
      </c>
      <c r="CL92" s="137">
        <f t="shared" si="47"/>
        <v>0</v>
      </c>
      <c r="CM92" s="137">
        <f t="shared" si="48"/>
        <v>0</v>
      </c>
      <c r="CN92" s="137">
        <f t="shared" si="49"/>
        <v>0</v>
      </c>
      <c r="CO92" s="173">
        <f t="shared" si="50"/>
        <v>0</v>
      </c>
      <c r="CP92" s="172">
        <f t="shared" si="51"/>
        <v>0</v>
      </c>
      <c r="CQ92" s="137">
        <f t="shared" si="52"/>
        <v>0</v>
      </c>
      <c r="CR92" s="137">
        <f t="shared" si="53"/>
        <v>0</v>
      </c>
      <c r="CS92" s="137">
        <f t="shared" si="54"/>
        <v>0</v>
      </c>
      <c r="CT92" s="137">
        <f t="shared" si="55"/>
        <v>0</v>
      </c>
      <c r="CU92" s="173">
        <f t="shared" si="72"/>
        <v>0</v>
      </c>
      <c r="CV92" s="172">
        <f t="shared" si="73"/>
        <v>0</v>
      </c>
      <c r="CW92" s="137">
        <f t="shared" si="74"/>
        <v>0</v>
      </c>
      <c r="CX92" s="137">
        <f t="shared" si="75"/>
        <v>0</v>
      </c>
      <c r="CY92" s="137">
        <f t="shared" si="76"/>
        <v>0</v>
      </c>
      <c r="CZ92" s="137">
        <f t="shared" si="77"/>
        <v>0</v>
      </c>
      <c r="DA92" s="173">
        <f t="shared" si="78"/>
        <v>0</v>
      </c>
      <c r="DC92" s="220"/>
      <c r="DF92" s="141"/>
      <c r="DG92" s="142"/>
      <c r="DH92" s="146"/>
      <c r="DI92" s="142"/>
      <c r="DJ92" s="144"/>
      <c r="DK92" s="145"/>
      <c r="DL92" s="142"/>
      <c r="DM92" s="144"/>
      <c r="DO92" s="140" t="str">
        <f t="shared" si="57"/>
        <v>Ilona Soukupová</v>
      </c>
      <c r="DP92" s="140">
        <v>2425</v>
      </c>
      <c r="DQ92" s="140">
        <v>600079333</v>
      </c>
      <c r="DR92" s="140">
        <v>72741864</v>
      </c>
      <c r="DS92" s="140" t="s">
        <v>587</v>
      </c>
      <c r="DT92" s="140" t="s">
        <v>3265</v>
      </c>
      <c r="DU92" s="140" t="s">
        <v>589</v>
      </c>
      <c r="DV92" s="140" t="s">
        <v>538</v>
      </c>
      <c r="DW92" s="140" t="s">
        <v>67</v>
      </c>
      <c r="DX92" s="140">
        <v>0</v>
      </c>
      <c r="DY92" s="140" t="s">
        <v>3266</v>
      </c>
      <c r="DZ92" s="140">
        <v>485106087</v>
      </c>
      <c r="EA92" s="140" t="s">
        <v>591</v>
      </c>
      <c r="EB92" s="140" t="s">
        <v>3267</v>
      </c>
      <c r="EC92" s="140" t="s">
        <v>448</v>
      </c>
      <c r="ED92" s="140" t="s">
        <v>68</v>
      </c>
      <c r="EF92" s="140" t="str">
        <f t="shared" si="58"/>
        <v>ok</v>
      </c>
      <c r="EG92" s="140" t="str">
        <f t="shared" si="59"/>
        <v>ok</v>
      </c>
      <c r="EH92" s="140" t="str">
        <f t="shared" si="60"/>
        <v>ok</v>
      </c>
      <c r="EI92" s="140" t="str">
        <f t="shared" si="61"/>
        <v>ok</v>
      </c>
      <c r="EJ92" s="140" t="str">
        <f t="shared" si="62"/>
        <v>ok</v>
      </c>
      <c r="EK92" s="140" t="str">
        <f t="shared" si="63"/>
        <v>ok</v>
      </c>
      <c r="EO92" s="140" t="str">
        <f t="shared" si="64"/>
        <v>ŠPATNĚ</v>
      </c>
      <c r="EP92" s="140" t="str">
        <f t="shared" si="65"/>
        <v>ok</v>
      </c>
    </row>
    <row r="93" spans="1:146" s="140" customFormat="1" ht="12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227" t="s">
        <v>593</v>
      </c>
      <c r="J93" s="151" t="s">
        <v>592</v>
      </c>
      <c r="K93" s="151" t="s">
        <v>3269</v>
      </c>
      <c r="L93" s="153" t="s">
        <v>594</v>
      </c>
      <c r="M93" s="151" t="s">
        <v>595</v>
      </c>
      <c r="N93" s="151" t="s">
        <v>466</v>
      </c>
      <c r="O93" s="151" t="s">
        <v>596</v>
      </c>
      <c r="P93" s="151" t="s">
        <v>597</v>
      </c>
      <c r="Q93" s="151" t="s">
        <v>27</v>
      </c>
      <c r="R93" s="151" t="s">
        <v>28</v>
      </c>
      <c r="S93" s="154">
        <v>482711256</v>
      </c>
      <c r="T93" s="151" t="s">
        <v>598</v>
      </c>
      <c r="U93" s="153">
        <v>5517252</v>
      </c>
      <c r="V93" s="153" t="s">
        <v>82</v>
      </c>
      <c r="W93" s="153" t="s">
        <v>83</v>
      </c>
      <c r="X93" s="151" t="s">
        <v>448</v>
      </c>
      <c r="Y93" s="256" t="s">
        <v>2959</v>
      </c>
      <c r="Z93" s="155" t="s">
        <v>68</v>
      </c>
      <c r="AA93" s="267" t="s">
        <v>2820</v>
      </c>
      <c r="AB93" s="156"/>
      <c r="AC93" s="157"/>
      <c r="AD93" s="157"/>
      <c r="AE93" s="157"/>
      <c r="AF93" s="157"/>
      <c r="AG93" s="293">
        <f t="shared" si="42"/>
        <v>0</v>
      </c>
      <c r="AH93" s="145"/>
      <c r="AI93" s="143"/>
      <c r="AJ93" s="143"/>
      <c r="AK93" s="143"/>
      <c r="AL93" s="143"/>
      <c r="AM93" s="138">
        <f t="shared" si="66"/>
        <v>0</v>
      </c>
      <c r="AN93" s="160"/>
      <c r="AO93" s="146"/>
      <c r="AP93" s="146"/>
      <c r="AQ93" s="146"/>
      <c r="AR93" s="146"/>
      <c r="AS93" s="202">
        <f t="shared" si="43"/>
        <v>0</v>
      </c>
      <c r="AT93" s="172"/>
      <c r="AU93" s="137"/>
      <c r="AV93" s="137"/>
      <c r="AW93" s="137"/>
      <c r="AX93" s="137"/>
      <c r="AY93" s="138">
        <f t="shared" si="67"/>
        <v>0</v>
      </c>
      <c r="AZ93" s="160"/>
      <c r="BA93" s="146"/>
      <c r="BB93" s="146"/>
      <c r="BC93" s="146"/>
      <c r="BD93" s="146"/>
      <c r="BE93" s="138">
        <f t="shared" si="68"/>
        <v>0</v>
      </c>
      <c r="BF93" s="205"/>
      <c r="BG93" s="146"/>
      <c r="BH93" s="146"/>
      <c r="BI93" s="146"/>
      <c r="BJ93" s="146"/>
      <c r="BK93" s="202">
        <f t="shared" si="44"/>
        <v>0</v>
      </c>
      <c r="BL93" s="160"/>
      <c r="BM93" s="146"/>
      <c r="BN93" s="146"/>
      <c r="BO93" s="146"/>
      <c r="BP93" s="146"/>
      <c r="BQ93" s="138">
        <f t="shared" si="69"/>
        <v>0</v>
      </c>
      <c r="BR93" s="160"/>
      <c r="BS93" s="146"/>
      <c r="BT93" s="146"/>
      <c r="BU93" s="146"/>
      <c r="BV93" s="146"/>
      <c r="BW93" s="138">
        <f t="shared" si="70"/>
        <v>0</v>
      </c>
      <c r="BX93" s="205"/>
      <c r="BY93" s="146"/>
      <c r="BZ93" s="146"/>
      <c r="CA93" s="146"/>
      <c r="CB93" s="146"/>
      <c r="CC93" s="138">
        <f t="shared" si="56"/>
        <v>0</v>
      </c>
      <c r="CD93" s="158"/>
      <c r="CE93" s="137"/>
      <c r="CF93" s="137"/>
      <c r="CG93" s="137"/>
      <c r="CH93" s="137"/>
      <c r="CI93" s="138">
        <f t="shared" si="71"/>
        <v>0</v>
      </c>
      <c r="CJ93" s="172">
        <f t="shared" si="45"/>
        <v>0</v>
      </c>
      <c r="CK93" s="137">
        <f t="shared" si="46"/>
        <v>0</v>
      </c>
      <c r="CL93" s="137">
        <f t="shared" si="47"/>
        <v>0</v>
      </c>
      <c r="CM93" s="137">
        <f t="shared" si="48"/>
        <v>0</v>
      </c>
      <c r="CN93" s="137">
        <f t="shared" si="49"/>
        <v>0</v>
      </c>
      <c r="CO93" s="173">
        <f t="shared" si="50"/>
        <v>0</v>
      </c>
      <c r="CP93" s="172">
        <f t="shared" si="51"/>
        <v>0</v>
      </c>
      <c r="CQ93" s="137">
        <f t="shared" si="52"/>
        <v>0</v>
      </c>
      <c r="CR93" s="137">
        <f t="shared" si="53"/>
        <v>0</v>
      </c>
      <c r="CS93" s="137">
        <f t="shared" si="54"/>
        <v>0</v>
      </c>
      <c r="CT93" s="137">
        <f t="shared" si="55"/>
        <v>0</v>
      </c>
      <c r="CU93" s="173">
        <f t="shared" si="72"/>
        <v>0</v>
      </c>
      <c r="CV93" s="172">
        <f t="shared" si="73"/>
        <v>0</v>
      </c>
      <c r="CW93" s="137">
        <f t="shared" si="74"/>
        <v>0</v>
      </c>
      <c r="CX93" s="137">
        <f t="shared" si="75"/>
        <v>0</v>
      </c>
      <c r="CY93" s="137">
        <f t="shared" si="76"/>
        <v>0</v>
      </c>
      <c r="CZ93" s="137">
        <f t="shared" si="77"/>
        <v>0</v>
      </c>
      <c r="DA93" s="173">
        <f t="shared" si="78"/>
        <v>0</v>
      </c>
      <c r="DC93" s="220"/>
      <c r="DF93" s="141"/>
      <c r="DG93" s="142"/>
      <c r="DH93" s="146"/>
      <c r="DI93" s="142"/>
      <c r="DJ93" s="144"/>
      <c r="DK93" s="145"/>
      <c r="DL93" s="142"/>
      <c r="DM93" s="144"/>
      <c r="DO93" s="140" t="str">
        <f t="shared" si="57"/>
        <v>Vlasta Tesařová</v>
      </c>
      <c r="DP93" s="140">
        <v>2433</v>
      </c>
      <c r="DQ93" s="140">
        <v>600079643</v>
      </c>
      <c r="DR93" s="140">
        <v>66113334</v>
      </c>
      <c r="DS93" s="140" t="s">
        <v>592</v>
      </c>
      <c r="DT93" s="140" t="s">
        <v>3268</v>
      </c>
      <c r="DU93" s="140" t="s">
        <v>3269</v>
      </c>
      <c r="DV93" s="140" t="s">
        <v>595</v>
      </c>
      <c r="DW93" s="140" t="s">
        <v>594</v>
      </c>
      <c r="DX93" s="140" t="s">
        <v>466</v>
      </c>
      <c r="DY93" s="140" t="s">
        <v>3270</v>
      </c>
      <c r="DZ93" s="140">
        <v>482711256</v>
      </c>
      <c r="EA93" s="140" t="s">
        <v>598</v>
      </c>
      <c r="EB93" s="140" t="s">
        <v>3271</v>
      </c>
      <c r="EC93" s="140" t="s">
        <v>448</v>
      </c>
      <c r="ED93" s="140" t="s">
        <v>68</v>
      </c>
      <c r="EF93" s="140" t="str">
        <f t="shared" si="58"/>
        <v>ok</v>
      </c>
      <c r="EG93" s="140" t="str">
        <f t="shared" si="59"/>
        <v>ok</v>
      </c>
      <c r="EH93" s="140" t="str">
        <f t="shared" si="60"/>
        <v>ok</v>
      </c>
      <c r="EI93" s="140" t="str">
        <f t="shared" si="61"/>
        <v>ok</v>
      </c>
      <c r="EJ93" s="140" t="str">
        <f t="shared" si="62"/>
        <v>ok</v>
      </c>
      <c r="EK93" s="140" t="str">
        <f t="shared" si="63"/>
        <v>ok</v>
      </c>
      <c r="EO93" s="140" t="str">
        <f t="shared" si="64"/>
        <v>ok</v>
      </c>
      <c r="EP93" s="140" t="str">
        <f t="shared" si="65"/>
        <v>ok</v>
      </c>
    </row>
    <row r="94" spans="1:146" s="140" customFormat="1" ht="12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227" t="s">
        <v>600</v>
      </c>
      <c r="J94" s="151" t="s">
        <v>599</v>
      </c>
      <c r="K94" s="151" t="s">
        <v>3273</v>
      </c>
      <c r="L94" s="153" t="s">
        <v>476</v>
      </c>
      <c r="M94" s="151" t="s">
        <v>465</v>
      </c>
      <c r="N94" s="151" t="s">
        <v>466</v>
      </c>
      <c r="O94" s="151" t="s">
        <v>601</v>
      </c>
      <c r="P94" s="151" t="s">
        <v>170</v>
      </c>
      <c r="Q94" s="151" t="s">
        <v>27</v>
      </c>
      <c r="R94" s="151" t="s">
        <v>28</v>
      </c>
      <c r="S94" s="154">
        <v>485130939</v>
      </c>
      <c r="T94" s="151" t="s">
        <v>602</v>
      </c>
      <c r="U94" s="153">
        <v>5458782</v>
      </c>
      <c r="V94" s="153" t="s">
        <v>82</v>
      </c>
      <c r="W94" s="153" t="s">
        <v>83</v>
      </c>
      <c r="X94" s="151" t="s">
        <v>448</v>
      </c>
      <c r="Y94" s="256" t="s">
        <v>2959</v>
      </c>
      <c r="Z94" s="155" t="s">
        <v>68</v>
      </c>
      <c r="AA94" s="267" t="s">
        <v>2820</v>
      </c>
      <c r="AB94" s="156"/>
      <c r="AC94" s="157"/>
      <c r="AD94" s="157"/>
      <c r="AE94" s="157"/>
      <c r="AF94" s="157"/>
      <c r="AG94" s="293">
        <f t="shared" si="42"/>
        <v>0</v>
      </c>
      <c r="AH94" s="145"/>
      <c r="AI94" s="143"/>
      <c r="AJ94" s="143"/>
      <c r="AK94" s="143"/>
      <c r="AL94" s="143"/>
      <c r="AM94" s="138">
        <f t="shared" si="66"/>
        <v>0</v>
      </c>
      <c r="AN94" s="160"/>
      <c r="AO94" s="146"/>
      <c r="AP94" s="146"/>
      <c r="AQ94" s="146"/>
      <c r="AR94" s="146"/>
      <c r="AS94" s="202">
        <f t="shared" si="43"/>
        <v>0</v>
      </c>
      <c r="AT94" s="172"/>
      <c r="AU94" s="137"/>
      <c r="AV94" s="137"/>
      <c r="AW94" s="137"/>
      <c r="AX94" s="137"/>
      <c r="AY94" s="138">
        <f t="shared" si="67"/>
        <v>0</v>
      </c>
      <c r="AZ94" s="160"/>
      <c r="BA94" s="146"/>
      <c r="BB94" s="146"/>
      <c r="BC94" s="146"/>
      <c r="BD94" s="146"/>
      <c r="BE94" s="138">
        <f t="shared" si="68"/>
        <v>0</v>
      </c>
      <c r="BF94" s="205"/>
      <c r="BG94" s="146"/>
      <c r="BH94" s="146"/>
      <c r="BI94" s="146"/>
      <c r="BJ94" s="146"/>
      <c r="BK94" s="202">
        <f t="shared" si="44"/>
        <v>0</v>
      </c>
      <c r="BL94" s="160"/>
      <c r="BM94" s="146"/>
      <c r="BN94" s="146"/>
      <c r="BO94" s="146"/>
      <c r="BP94" s="146"/>
      <c r="BQ94" s="138">
        <f t="shared" si="69"/>
        <v>0</v>
      </c>
      <c r="BR94" s="160"/>
      <c r="BS94" s="146"/>
      <c r="BT94" s="146"/>
      <c r="BU94" s="146"/>
      <c r="BV94" s="146"/>
      <c r="BW94" s="138">
        <f t="shared" si="70"/>
        <v>0</v>
      </c>
      <c r="BX94" s="205"/>
      <c r="BY94" s="146"/>
      <c r="BZ94" s="146"/>
      <c r="CA94" s="146"/>
      <c r="CB94" s="146"/>
      <c r="CC94" s="138">
        <f t="shared" si="56"/>
        <v>0</v>
      </c>
      <c r="CD94" s="158"/>
      <c r="CE94" s="137"/>
      <c r="CF94" s="137"/>
      <c r="CG94" s="137"/>
      <c r="CH94" s="137"/>
      <c r="CI94" s="138">
        <f t="shared" si="71"/>
        <v>0</v>
      </c>
      <c r="CJ94" s="172">
        <f t="shared" si="45"/>
        <v>0</v>
      </c>
      <c r="CK94" s="137">
        <f t="shared" si="46"/>
        <v>0</v>
      </c>
      <c r="CL94" s="137">
        <f t="shared" si="47"/>
        <v>0</v>
      </c>
      <c r="CM94" s="137">
        <f t="shared" si="48"/>
        <v>0</v>
      </c>
      <c r="CN94" s="137">
        <f t="shared" si="49"/>
        <v>0</v>
      </c>
      <c r="CO94" s="173">
        <f t="shared" si="50"/>
        <v>0</v>
      </c>
      <c r="CP94" s="172">
        <f t="shared" si="51"/>
        <v>0</v>
      </c>
      <c r="CQ94" s="137">
        <f t="shared" si="52"/>
        <v>0</v>
      </c>
      <c r="CR94" s="137">
        <f t="shared" si="53"/>
        <v>0</v>
      </c>
      <c r="CS94" s="137">
        <f t="shared" si="54"/>
        <v>0</v>
      </c>
      <c r="CT94" s="137">
        <f t="shared" si="55"/>
        <v>0</v>
      </c>
      <c r="CU94" s="173">
        <f t="shared" si="72"/>
        <v>0</v>
      </c>
      <c r="CV94" s="172">
        <f t="shared" si="73"/>
        <v>0</v>
      </c>
      <c r="CW94" s="137">
        <f t="shared" si="74"/>
        <v>0</v>
      </c>
      <c r="CX94" s="137">
        <f t="shared" si="75"/>
        <v>0</v>
      </c>
      <c r="CY94" s="137">
        <f t="shared" si="76"/>
        <v>0</v>
      </c>
      <c r="CZ94" s="137">
        <f t="shared" si="77"/>
        <v>0</v>
      </c>
      <c r="DA94" s="173">
        <f t="shared" si="78"/>
        <v>0</v>
      </c>
      <c r="DC94" s="220"/>
      <c r="DF94" s="141"/>
      <c r="DG94" s="142"/>
      <c r="DH94" s="146"/>
      <c r="DI94" s="142"/>
      <c r="DJ94" s="144"/>
      <c r="DK94" s="145"/>
      <c r="DL94" s="142"/>
      <c r="DM94" s="144"/>
      <c r="DO94" s="140" t="str">
        <f t="shared" si="57"/>
        <v>Jana Hermanová</v>
      </c>
      <c r="DP94" s="140">
        <v>2435</v>
      </c>
      <c r="DQ94" s="140">
        <v>600079341</v>
      </c>
      <c r="DR94" s="140">
        <v>72743069</v>
      </c>
      <c r="DS94" s="140" t="s">
        <v>599</v>
      </c>
      <c r="DT94" s="140" t="s">
        <v>3272</v>
      </c>
      <c r="DU94" s="140" t="s">
        <v>3273</v>
      </c>
      <c r="DV94" s="140" t="s">
        <v>465</v>
      </c>
      <c r="DW94" s="140" t="s">
        <v>476</v>
      </c>
      <c r="DX94" s="140" t="s">
        <v>466</v>
      </c>
      <c r="DY94" s="140" t="s">
        <v>3274</v>
      </c>
      <c r="DZ94" s="140">
        <v>485130939</v>
      </c>
      <c r="EA94" s="140" t="s">
        <v>602</v>
      </c>
      <c r="EB94" s="140" t="s">
        <v>3275</v>
      </c>
      <c r="EC94" s="140" t="s">
        <v>448</v>
      </c>
      <c r="ED94" s="140" t="s">
        <v>68</v>
      </c>
      <c r="EF94" s="140" t="str">
        <f t="shared" si="58"/>
        <v>ok</v>
      </c>
      <c r="EG94" s="140" t="str">
        <f t="shared" si="59"/>
        <v>ok</v>
      </c>
      <c r="EH94" s="140" t="str">
        <f t="shared" si="60"/>
        <v>ok</v>
      </c>
      <c r="EI94" s="140" t="str">
        <f t="shared" si="61"/>
        <v>ok</v>
      </c>
      <c r="EJ94" s="140" t="str">
        <f t="shared" si="62"/>
        <v>ok</v>
      </c>
      <c r="EK94" s="140" t="str">
        <f t="shared" si="63"/>
        <v>ok</v>
      </c>
      <c r="EO94" s="140" t="str">
        <f t="shared" si="64"/>
        <v>ok</v>
      </c>
      <c r="EP94" s="140" t="str">
        <f t="shared" si="65"/>
        <v>ok</v>
      </c>
    </row>
    <row r="95" spans="1:146" s="140" customFormat="1" ht="12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227" t="s">
        <v>604</v>
      </c>
      <c r="J95" s="151" t="s">
        <v>603</v>
      </c>
      <c r="K95" s="151" t="s">
        <v>3277</v>
      </c>
      <c r="L95" s="153" t="s">
        <v>67</v>
      </c>
      <c r="M95" s="151" t="s">
        <v>517</v>
      </c>
      <c r="N95" s="151" t="s">
        <v>24</v>
      </c>
      <c r="O95" s="151" t="s">
        <v>605</v>
      </c>
      <c r="P95" s="151" t="s">
        <v>606</v>
      </c>
      <c r="Q95" s="151" t="s">
        <v>52</v>
      </c>
      <c r="R95" s="151" t="s">
        <v>53</v>
      </c>
      <c r="S95" s="154">
        <v>485108790</v>
      </c>
      <c r="T95" s="151" t="s">
        <v>2770</v>
      </c>
      <c r="U95" s="153">
        <v>5449552</v>
      </c>
      <c r="V95" s="153" t="s">
        <v>82</v>
      </c>
      <c r="W95" s="153" t="s">
        <v>83</v>
      </c>
      <c r="X95" s="151" t="s">
        <v>448</v>
      </c>
      <c r="Y95" s="256" t="s">
        <v>2959</v>
      </c>
      <c r="Z95" s="155" t="s">
        <v>68</v>
      </c>
      <c r="AA95" s="267" t="s">
        <v>2820</v>
      </c>
      <c r="AB95" s="156"/>
      <c r="AC95" s="157"/>
      <c r="AD95" s="157"/>
      <c r="AE95" s="157"/>
      <c r="AF95" s="157"/>
      <c r="AG95" s="293">
        <f t="shared" si="42"/>
        <v>0</v>
      </c>
      <c r="AH95" s="145"/>
      <c r="AI95" s="143"/>
      <c r="AJ95" s="143"/>
      <c r="AK95" s="143"/>
      <c r="AL95" s="143"/>
      <c r="AM95" s="138">
        <f t="shared" si="66"/>
        <v>0</v>
      </c>
      <c r="AN95" s="160"/>
      <c r="AO95" s="146"/>
      <c r="AP95" s="146"/>
      <c r="AQ95" s="146"/>
      <c r="AR95" s="146"/>
      <c r="AS95" s="202">
        <f t="shared" si="43"/>
        <v>0</v>
      </c>
      <c r="AT95" s="172"/>
      <c r="AU95" s="137"/>
      <c r="AV95" s="137"/>
      <c r="AW95" s="137"/>
      <c r="AX95" s="137"/>
      <c r="AY95" s="138">
        <f t="shared" si="67"/>
        <v>0</v>
      </c>
      <c r="AZ95" s="160"/>
      <c r="BA95" s="146"/>
      <c r="BB95" s="146"/>
      <c r="BC95" s="146"/>
      <c r="BD95" s="146"/>
      <c r="BE95" s="138">
        <f t="shared" si="68"/>
        <v>0</v>
      </c>
      <c r="BF95" s="205"/>
      <c r="BG95" s="146"/>
      <c r="BH95" s="146"/>
      <c r="BI95" s="146"/>
      <c r="BJ95" s="146"/>
      <c r="BK95" s="202">
        <f t="shared" si="44"/>
        <v>0</v>
      </c>
      <c r="BL95" s="160"/>
      <c r="BM95" s="146"/>
      <c r="BN95" s="146"/>
      <c r="BO95" s="146"/>
      <c r="BP95" s="146"/>
      <c r="BQ95" s="138">
        <f t="shared" si="69"/>
        <v>0</v>
      </c>
      <c r="BR95" s="160"/>
      <c r="BS95" s="146">
        <v>167700</v>
      </c>
      <c r="BT95" s="146"/>
      <c r="BU95" s="146"/>
      <c r="BV95" s="146"/>
      <c r="BW95" s="138">
        <f t="shared" si="70"/>
        <v>167700</v>
      </c>
      <c r="BX95" s="205"/>
      <c r="BY95" s="146"/>
      <c r="BZ95" s="146"/>
      <c r="CA95" s="146"/>
      <c r="CB95" s="146"/>
      <c r="CC95" s="138">
        <f t="shared" si="56"/>
        <v>0</v>
      </c>
      <c r="CD95" s="158"/>
      <c r="CE95" s="137"/>
      <c r="CF95" s="137"/>
      <c r="CG95" s="137"/>
      <c r="CH95" s="137"/>
      <c r="CI95" s="138">
        <f t="shared" si="71"/>
        <v>0</v>
      </c>
      <c r="CJ95" s="172">
        <f t="shared" si="45"/>
        <v>0</v>
      </c>
      <c r="CK95" s="137">
        <f t="shared" si="46"/>
        <v>167700</v>
      </c>
      <c r="CL95" s="137">
        <f t="shared" si="47"/>
        <v>0</v>
      </c>
      <c r="CM95" s="137">
        <f t="shared" si="48"/>
        <v>0</v>
      </c>
      <c r="CN95" s="137">
        <f t="shared" si="49"/>
        <v>0</v>
      </c>
      <c r="CO95" s="173">
        <f t="shared" si="50"/>
        <v>167700</v>
      </c>
      <c r="CP95" s="172">
        <f t="shared" si="51"/>
        <v>0</v>
      </c>
      <c r="CQ95" s="137">
        <f t="shared" si="52"/>
        <v>0</v>
      </c>
      <c r="CR95" s="137">
        <f t="shared" si="53"/>
        <v>0</v>
      </c>
      <c r="CS95" s="137">
        <f t="shared" si="54"/>
        <v>0</v>
      </c>
      <c r="CT95" s="137">
        <f t="shared" si="55"/>
        <v>0</v>
      </c>
      <c r="CU95" s="173">
        <f t="shared" si="72"/>
        <v>0</v>
      </c>
      <c r="CV95" s="172">
        <f t="shared" si="73"/>
        <v>0</v>
      </c>
      <c r="CW95" s="137">
        <f t="shared" si="74"/>
        <v>167700</v>
      </c>
      <c r="CX95" s="137">
        <f t="shared" si="75"/>
        <v>0</v>
      </c>
      <c r="CY95" s="137">
        <f t="shared" si="76"/>
        <v>0</v>
      </c>
      <c r="CZ95" s="137">
        <f t="shared" si="77"/>
        <v>0</v>
      </c>
      <c r="DA95" s="173">
        <f t="shared" si="78"/>
        <v>167700</v>
      </c>
      <c r="DC95" s="220"/>
      <c r="DF95" s="141"/>
      <c r="DG95" s="142"/>
      <c r="DH95" s="146"/>
      <c r="DI95" s="142"/>
      <c r="DJ95" s="144"/>
      <c r="DK95" s="145"/>
      <c r="DL95" s="142"/>
      <c r="DM95" s="144"/>
      <c r="DO95" s="140" t="str">
        <f t="shared" si="57"/>
        <v>Miloslav Kuželka</v>
      </c>
      <c r="DP95" s="140">
        <v>2474</v>
      </c>
      <c r="DQ95" s="140">
        <v>600080307</v>
      </c>
      <c r="DR95" s="140">
        <v>65635612</v>
      </c>
      <c r="DS95" s="140" t="s">
        <v>603</v>
      </c>
      <c r="DT95" s="140" t="s">
        <v>3276</v>
      </c>
      <c r="DU95" s="140" t="s">
        <v>3277</v>
      </c>
      <c r="DV95" s="140" t="s">
        <v>517</v>
      </c>
      <c r="DW95" s="140" t="s">
        <v>67</v>
      </c>
      <c r="DX95" s="140" t="s">
        <v>24</v>
      </c>
      <c r="DY95" s="140" t="s">
        <v>3278</v>
      </c>
      <c r="DZ95" s="140">
        <v>485108790</v>
      </c>
      <c r="EA95" s="140" t="s">
        <v>3279</v>
      </c>
      <c r="EB95" s="140" t="s">
        <v>3280</v>
      </c>
      <c r="EC95" s="140" t="s">
        <v>448</v>
      </c>
      <c r="ED95" s="140" t="s">
        <v>68</v>
      </c>
      <c r="EF95" s="140" t="str">
        <f t="shared" si="58"/>
        <v>ok</v>
      </c>
      <c r="EG95" s="140" t="str">
        <f t="shared" si="59"/>
        <v>ok</v>
      </c>
      <c r="EH95" s="140" t="str">
        <f t="shared" si="60"/>
        <v>ok</v>
      </c>
      <c r="EI95" s="140" t="str">
        <f t="shared" si="61"/>
        <v>ok</v>
      </c>
      <c r="EJ95" s="140" t="str">
        <f t="shared" si="62"/>
        <v>ok</v>
      </c>
      <c r="EK95" s="140" t="str">
        <f t="shared" si="63"/>
        <v>ok</v>
      </c>
      <c r="EO95" s="140" t="str">
        <f t="shared" si="64"/>
        <v>ok</v>
      </c>
      <c r="EP95" s="140" t="str">
        <f t="shared" si="65"/>
        <v>ŠPATNĚ</v>
      </c>
    </row>
    <row r="96" spans="1:146" s="140" customFormat="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3281</v>
      </c>
      <c r="I96" s="227" t="s">
        <v>608</v>
      </c>
      <c r="J96" s="151" t="s">
        <v>607</v>
      </c>
      <c r="K96" s="151" t="s">
        <v>609</v>
      </c>
      <c r="L96" s="153" t="s">
        <v>67</v>
      </c>
      <c r="M96" s="151" t="s">
        <v>509</v>
      </c>
      <c r="N96" s="151" t="s">
        <v>24</v>
      </c>
      <c r="O96" s="151" t="s">
        <v>610</v>
      </c>
      <c r="P96" s="151" t="s">
        <v>362</v>
      </c>
      <c r="Q96" s="151" t="s">
        <v>27</v>
      </c>
      <c r="R96" s="151" t="s">
        <v>28</v>
      </c>
      <c r="S96" s="154">
        <v>482725220</v>
      </c>
      <c r="T96" s="263" t="s">
        <v>4618</v>
      </c>
      <c r="U96" s="153">
        <v>5471362</v>
      </c>
      <c r="V96" s="153" t="s">
        <v>82</v>
      </c>
      <c r="W96" s="153" t="s">
        <v>83</v>
      </c>
      <c r="X96" s="151" t="s">
        <v>448</v>
      </c>
      <c r="Y96" s="256" t="s">
        <v>2959</v>
      </c>
      <c r="Z96" s="155" t="s">
        <v>68</v>
      </c>
      <c r="AA96" s="267" t="s">
        <v>2820</v>
      </c>
      <c r="AB96" s="156"/>
      <c r="AC96" s="157"/>
      <c r="AD96" s="157"/>
      <c r="AE96" s="157"/>
      <c r="AF96" s="157"/>
      <c r="AG96" s="293">
        <f t="shared" si="42"/>
        <v>0</v>
      </c>
      <c r="AH96" s="145"/>
      <c r="AI96" s="143"/>
      <c r="AJ96" s="143"/>
      <c r="AK96" s="143"/>
      <c r="AL96" s="143"/>
      <c r="AM96" s="138">
        <f t="shared" si="66"/>
        <v>0</v>
      </c>
      <c r="AN96" s="160"/>
      <c r="AO96" s="146"/>
      <c r="AP96" s="146"/>
      <c r="AQ96" s="146"/>
      <c r="AR96" s="146"/>
      <c r="AS96" s="202">
        <f t="shared" si="43"/>
        <v>0</v>
      </c>
      <c r="AT96" s="172"/>
      <c r="AU96" s="137"/>
      <c r="AV96" s="137"/>
      <c r="AW96" s="137"/>
      <c r="AX96" s="137"/>
      <c r="AY96" s="138">
        <f t="shared" si="67"/>
        <v>0</v>
      </c>
      <c r="AZ96" s="160"/>
      <c r="BA96" s="146"/>
      <c r="BB96" s="146"/>
      <c r="BC96" s="146"/>
      <c r="BD96" s="146"/>
      <c r="BE96" s="138">
        <f t="shared" si="68"/>
        <v>0</v>
      </c>
      <c r="BF96" s="205"/>
      <c r="BG96" s="146"/>
      <c r="BH96" s="146"/>
      <c r="BI96" s="146"/>
      <c r="BJ96" s="146"/>
      <c r="BK96" s="202">
        <f t="shared" si="44"/>
        <v>0</v>
      </c>
      <c r="BL96" s="160"/>
      <c r="BM96" s="146"/>
      <c r="BN96" s="146"/>
      <c r="BO96" s="146"/>
      <c r="BP96" s="146"/>
      <c r="BQ96" s="138">
        <f t="shared" si="69"/>
        <v>0</v>
      </c>
      <c r="BR96" s="160"/>
      <c r="BS96" s="146">
        <v>94575</v>
      </c>
      <c r="BT96" s="146"/>
      <c r="BU96" s="146"/>
      <c r="BV96" s="146"/>
      <c r="BW96" s="138">
        <f t="shared" si="70"/>
        <v>94575</v>
      </c>
      <c r="BX96" s="205"/>
      <c r="BY96" s="146"/>
      <c r="BZ96" s="146"/>
      <c r="CA96" s="146"/>
      <c r="CB96" s="146"/>
      <c r="CC96" s="138">
        <f t="shared" si="56"/>
        <v>0</v>
      </c>
      <c r="CD96" s="158"/>
      <c r="CE96" s="137"/>
      <c r="CF96" s="137"/>
      <c r="CG96" s="137"/>
      <c r="CH96" s="137"/>
      <c r="CI96" s="138">
        <f t="shared" si="71"/>
        <v>0</v>
      </c>
      <c r="CJ96" s="172">
        <f t="shared" si="45"/>
        <v>0</v>
      </c>
      <c r="CK96" s="137">
        <f t="shared" si="46"/>
        <v>94575</v>
      </c>
      <c r="CL96" s="137">
        <f t="shared" si="47"/>
        <v>0</v>
      </c>
      <c r="CM96" s="137">
        <f t="shared" si="48"/>
        <v>0</v>
      </c>
      <c r="CN96" s="137">
        <f t="shared" si="49"/>
        <v>0</v>
      </c>
      <c r="CO96" s="173">
        <f t="shared" si="50"/>
        <v>94575</v>
      </c>
      <c r="CP96" s="172">
        <f t="shared" si="51"/>
        <v>0</v>
      </c>
      <c r="CQ96" s="137">
        <f t="shared" si="52"/>
        <v>0</v>
      </c>
      <c r="CR96" s="137">
        <f t="shared" si="53"/>
        <v>0</v>
      </c>
      <c r="CS96" s="137">
        <f t="shared" si="54"/>
        <v>0</v>
      </c>
      <c r="CT96" s="137">
        <f t="shared" si="55"/>
        <v>0</v>
      </c>
      <c r="CU96" s="173">
        <f t="shared" si="72"/>
        <v>0</v>
      </c>
      <c r="CV96" s="172">
        <f t="shared" si="73"/>
        <v>0</v>
      </c>
      <c r="CW96" s="137">
        <f t="shared" si="74"/>
        <v>94575</v>
      </c>
      <c r="CX96" s="137">
        <f t="shared" si="75"/>
        <v>0</v>
      </c>
      <c r="CY96" s="137">
        <f t="shared" si="76"/>
        <v>0</v>
      </c>
      <c r="CZ96" s="137">
        <f t="shared" si="77"/>
        <v>0</v>
      </c>
      <c r="DA96" s="173">
        <f t="shared" si="78"/>
        <v>94575</v>
      </c>
      <c r="DC96" s="220"/>
      <c r="DF96" s="141"/>
      <c r="DG96" s="142"/>
      <c r="DH96" s="146"/>
      <c r="DI96" s="142"/>
      <c r="DJ96" s="144"/>
      <c r="DK96" s="145"/>
      <c r="DL96" s="142"/>
      <c r="DM96" s="144"/>
      <c r="DO96" s="140" t="str">
        <f t="shared" si="57"/>
        <v>Iva Havlenová</v>
      </c>
      <c r="DP96" s="140">
        <v>2312</v>
      </c>
      <c r="DQ96" s="140">
        <v>600079899</v>
      </c>
      <c r="DR96" s="140">
        <v>65642350</v>
      </c>
      <c r="DS96" s="140" t="s">
        <v>3281</v>
      </c>
      <c r="DT96" s="140" t="s">
        <v>3282</v>
      </c>
      <c r="DU96" s="140" t="s">
        <v>609</v>
      </c>
      <c r="DV96" s="140" t="s">
        <v>509</v>
      </c>
      <c r="DW96" s="140" t="s">
        <v>67</v>
      </c>
      <c r="DX96" s="140" t="s">
        <v>24</v>
      </c>
      <c r="DY96" s="140" t="s">
        <v>3283</v>
      </c>
      <c r="DZ96" s="140">
        <v>733143194</v>
      </c>
      <c r="EA96" s="294" t="s">
        <v>3284</v>
      </c>
      <c r="EB96" s="140" t="s">
        <v>3285</v>
      </c>
      <c r="EC96" s="140" t="s">
        <v>448</v>
      </c>
      <c r="ED96" s="140" t="s">
        <v>68</v>
      </c>
      <c r="EF96" s="140" t="str">
        <f t="shared" si="58"/>
        <v>ok</v>
      </c>
      <c r="EG96" s="140" t="str">
        <f t="shared" si="59"/>
        <v>ok</v>
      </c>
      <c r="EH96" s="140" t="str">
        <f t="shared" si="60"/>
        <v>ok</v>
      </c>
      <c r="EI96" s="140" t="str">
        <f t="shared" si="61"/>
        <v>ok</v>
      </c>
      <c r="EJ96" s="140" t="str">
        <f t="shared" si="62"/>
        <v>ok</v>
      </c>
      <c r="EK96" s="140" t="str">
        <f t="shared" si="63"/>
        <v>ok</v>
      </c>
      <c r="EO96" s="140" t="str">
        <f t="shared" si="64"/>
        <v>ŠPATNĚ</v>
      </c>
      <c r="EP96" s="140" t="str">
        <f t="shared" si="65"/>
        <v>ŠPATNĚ</v>
      </c>
    </row>
    <row r="97" spans="1:146" s="140" customFormat="1" ht="12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227" t="s">
        <v>612</v>
      </c>
      <c r="J97" s="151" t="s">
        <v>611</v>
      </c>
      <c r="K97" s="151" t="s">
        <v>3287</v>
      </c>
      <c r="L97" s="153" t="s">
        <v>452</v>
      </c>
      <c r="M97" s="151" t="s">
        <v>453</v>
      </c>
      <c r="N97" s="151" t="s">
        <v>24</v>
      </c>
      <c r="O97" s="151" t="s">
        <v>613</v>
      </c>
      <c r="P97" s="151" t="s">
        <v>123</v>
      </c>
      <c r="Q97" s="151" t="s">
        <v>52</v>
      </c>
      <c r="R97" s="151" t="s">
        <v>53</v>
      </c>
      <c r="S97" s="154">
        <v>482751233</v>
      </c>
      <c r="T97" s="151" t="s">
        <v>614</v>
      </c>
      <c r="U97" s="153">
        <v>5479102</v>
      </c>
      <c r="V97" s="153" t="s">
        <v>82</v>
      </c>
      <c r="W97" s="153" t="s">
        <v>83</v>
      </c>
      <c r="X97" s="151" t="s">
        <v>448</v>
      </c>
      <c r="Y97" s="256" t="s">
        <v>2959</v>
      </c>
      <c r="Z97" s="155" t="s">
        <v>68</v>
      </c>
      <c r="AA97" s="267" t="s">
        <v>2820</v>
      </c>
      <c r="AB97" s="156"/>
      <c r="AC97" s="157"/>
      <c r="AD97" s="157"/>
      <c r="AE97" s="157"/>
      <c r="AF97" s="157"/>
      <c r="AG97" s="293">
        <f t="shared" si="42"/>
        <v>0</v>
      </c>
      <c r="AH97" s="145"/>
      <c r="AI97" s="143"/>
      <c r="AJ97" s="143"/>
      <c r="AK97" s="143"/>
      <c r="AL97" s="143"/>
      <c r="AM97" s="138">
        <f t="shared" si="66"/>
        <v>0</v>
      </c>
      <c r="AN97" s="160"/>
      <c r="AO97" s="146"/>
      <c r="AP97" s="146"/>
      <c r="AQ97" s="146"/>
      <c r="AR97" s="146"/>
      <c r="AS97" s="202">
        <f t="shared" si="43"/>
        <v>0</v>
      </c>
      <c r="AT97" s="172"/>
      <c r="AU97" s="137"/>
      <c r="AV97" s="137"/>
      <c r="AW97" s="137"/>
      <c r="AX97" s="137"/>
      <c r="AY97" s="138">
        <f t="shared" si="67"/>
        <v>0</v>
      </c>
      <c r="AZ97" s="160"/>
      <c r="BA97" s="146"/>
      <c r="BB97" s="146"/>
      <c r="BC97" s="146"/>
      <c r="BD97" s="146"/>
      <c r="BE97" s="138">
        <f t="shared" si="68"/>
        <v>0</v>
      </c>
      <c r="BF97" s="205"/>
      <c r="BG97" s="146"/>
      <c r="BH97" s="146"/>
      <c r="BI97" s="146"/>
      <c r="BJ97" s="146"/>
      <c r="BK97" s="202">
        <f t="shared" si="44"/>
        <v>0</v>
      </c>
      <c r="BL97" s="160"/>
      <c r="BM97" s="146"/>
      <c r="BN97" s="146"/>
      <c r="BO97" s="146"/>
      <c r="BP97" s="146"/>
      <c r="BQ97" s="138">
        <f t="shared" si="69"/>
        <v>0</v>
      </c>
      <c r="BR97" s="160"/>
      <c r="BS97" s="146">
        <v>227500</v>
      </c>
      <c r="BT97" s="146"/>
      <c r="BU97" s="146"/>
      <c r="BV97" s="146"/>
      <c r="BW97" s="138">
        <f t="shared" si="70"/>
        <v>227500</v>
      </c>
      <c r="BX97" s="205"/>
      <c r="BY97" s="146"/>
      <c r="BZ97" s="146"/>
      <c r="CA97" s="146"/>
      <c r="CB97" s="146"/>
      <c r="CC97" s="138">
        <f t="shared" si="56"/>
        <v>0</v>
      </c>
      <c r="CD97" s="158"/>
      <c r="CE97" s="137"/>
      <c r="CF97" s="137"/>
      <c r="CG97" s="137"/>
      <c r="CH97" s="137"/>
      <c r="CI97" s="138">
        <f t="shared" si="71"/>
        <v>0</v>
      </c>
      <c r="CJ97" s="172">
        <f t="shared" si="45"/>
        <v>0</v>
      </c>
      <c r="CK97" s="137">
        <f t="shared" si="46"/>
        <v>227500</v>
      </c>
      <c r="CL97" s="137">
        <f t="shared" si="47"/>
        <v>0</v>
      </c>
      <c r="CM97" s="137">
        <f t="shared" si="48"/>
        <v>0</v>
      </c>
      <c r="CN97" s="137">
        <f t="shared" si="49"/>
        <v>0</v>
      </c>
      <c r="CO97" s="173">
        <f t="shared" si="50"/>
        <v>227500</v>
      </c>
      <c r="CP97" s="172">
        <f t="shared" si="51"/>
        <v>0</v>
      </c>
      <c r="CQ97" s="137">
        <f t="shared" si="52"/>
        <v>0</v>
      </c>
      <c r="CR97" s="137">
        <f t="shared" si="53"/>
        <v>0</v>
      </c>
      <c r="CS97" s="137">
        <f t="shared" si="54"/>
        <v>0</v>
      </c>
      <c r="CT97" s="137">
        <f t="shared" si="55"/>
        <v>0</v>
      </c>
      <c r="CU97" s="173">
        <f t="shared" si="72"/>
        <v>0</v>
      </c>
      <c r="CV97" s="172">
        <f t="shared" si="73"/>
        <v>0</v>
      </c>
      <c r="CW97" s="137">
        <f t="shared" si="74"/>
        <v>227500</v>
      </c>
      <c r="CX97" s="137">
        <f t="shared" si="75"/>
        <v>0</v>
      </c>
      <c r="CY97" s="137">
        <f t="shared" si="76"/>
        <v>0</v>
      </c>
      <c r="CZ97" s="137">
        <f t="shared" si="77"/>
        <v>0</v>
      </c>
      <c r="DA97" s="173">
        <f t="shared" si="78"/>
        <v>227500</v>
      </c>
      <c r="DC97" s="220"/>
      <c r="DF97" s="141"/>
      <c r="DG97" s="142"/>
      <c r="DH97" s="146"/>
      <c r="DI97" s="142"/>
      <c r="DJ97" s="144"/>
      <c r="DK97" s="145">
        <v>32214</v>
      </c>
      <c r="DL97" s="142" t="s">
        <v>4844</v>
      </c>
      <c r="DM97" s="144">
        <v>44601</v>
      </c>
      <c r="DO97" s="140" t="str">
        <f t="shared" si="57"/>
        <v>Jaroslav Vykoukal</v>
      </c>
      <c r="DP97" s="140">
        <v>2479</v>
      </c>
      <c r="DQ97" s="140">
        <v>600080340</v>
      </c>
      <c r="DR97" s="140">
        <v>65100280</v>
      </c>
      <c r="DS97" s="140" t="s">
        <v>611</v>
      </c>
      <c r="DT97" s="140" t="s">
        <v>3286</v>
      </c>
      <c r="DU97" s="140" t="s">
        <v>3287</v>
      </c>
      <c r="DV97" s="140" t="s">
        <v>453</v>
      </c>
      <c r="DW97" s="140" t="s">
        <v>452</v>
      </c>
      <c r="DX97" s="140" t="s">
        <v>24</v>
      </c>
      <c r="DY97" s="140" t="s">
        <v>3288</v>
      </c>
      <c r="DZ97" s="140">
        <v>482751233</v>
      </c>
      <c r="EA97" s="140" t="s">
        <v>614</v>
      </c>
      <c r="EB97" s="140" t="s">
        <v>3289</v>
      </c>
      <c r="EC97" s="140" t="s">
        <v>448</v>
      </c>
      <c r="ED97" s="140" t="s">
        <v>68</v>
      </c>
      <c r="EF97" s="140" t="str">
        <f t="shared" si="58"/>
        <v>ok</v>
      </c>
      <c r="EG97" s="140" t="str">
        <f t="shared" si="59"/>
        <v>ok</v>
      </c>
      <c r="EH97" s="140" t="str">
        <f t="shared" si="60"/>
        <v>ok</v>
      </c>
      <c r="EI97" s="140" t="str">
        <f t="shared" si="61"/>
        <v>ok</v>
      </c>
      <c r="EJ97" s="140" t="str">
        <f t="shared" si="62"/>
        <v>ok</v>
      </c>
      <c r="EK97" s="140" t="str">
        <f t="shared" si="63"/>
        <v>ok</v>
      </c>
      <c r="EO97" s="140" t="str">
        <f t="shared" si="64"/>
        <v>ok</v>
      </c>
      <c r="EP97" s="140" t="str">
        <f t="shared" si="65"/>
        <v>ok</v>
      </c>
    </row>
    <row r="98" spans="1:146" s="140" customFormat="1" ht="12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227" t="s">
        <v>616</v>
      </c>
      <c r="J98" s="151" t="s">
        <v>615</v>
      </c>
      <c r="K98" s="151" t="s">
        <v>617</v>
      </c>
      <c r="L98" s="153" t="s">
        <v>67</v>
      </c>
      <c r="M98" s="151" t="s">
        <v>465</v>
      </c>
      <c r="N98" s="151" t="s">
        <v>24</v>
      </c>
      <c r="O98" s="151" t="s">
        <v>618</v>
      </c>
      <c r="P98" s="151" t="s">
        <v>266</v>
      </c>
      <c r="Q98" s="151" t="s">
        <v>52</v>
      </c>
      <c r="R98" s="151" t="s">
        <v>53</v>
      </c>
      <c r="S98" s="154">
        <v>482710876</v>
      </c>
      <c r="T98" s="151" t="s">
        <v>619</v>
      </c>
      <c r="U98" s="153">
        <v>5521972</v>
      </c>
      <c r="V98" s="153" t="s">
        <v>82</v>
      </c>
      <c r="W98" s="153" t="s">
        <v>83</v>
      </c>
      <c r="X98" s="151" t="s">
        <v>448</v>
      </c>
      <c r="Y98" s="256" t="s">
        <v>2959</v>
      </c>
      <c r="Z98" s="155" t="s">
        <v>68</v>
      </c>
      <c r="AA98" s="267" t="s">
        <v>2820</v>
      </c>
      <c r="AB98" s="156"/>
      <c r="AC98" s="157"/>
      <c r="AD98" s="157"/>
      <c r="AE98" s="157"/>
      <c r="AF98" s="157"/>
      <c r="AG98" s="293">
        <f t="shared" si="42"/>
        <v>0</v>
      </c>
      <c r="AH98" s="145"/>
      <c r="AI98" s="143"/>
      <c r="AJ98" s="143"/>
      <c r="AK98" s="143"/>
      <c r="AL98" s="143"/>
      <c r="AM98" s="138">
        <f t="shared" si="66"/>
        <v>0</v>
      </c>
      <c r="AN98" s="160"/>
      <c r="AO98" s="146"/>
      <c r="AP98" s="146"/>
      <c r="AQ98" s="146"/>
      <c r="AR98" s="146"/>
      <c r="AS98" s="202">
        <f t="shared" si="43"/>
        <v>0</v>
      </c>
      <c r="AT98" s="172"/>
      <c r="AU98" s="137"/>
      <c r="AV98" s="137"/>
      <c r="AW98" s="137"/>
      <c r="AX98" s="137"/>
      <c r="AY98" s="138">
        <f t="shared" si="67"/>
        <v>0</v>
      </c>
      <c r="AZ98" s="160"/>
      <c r="BA98" s="146"/>
      <c r="BB98" s="146"/>
      <c r="BC98" s="146"/>
      <c r="BD98" s="146"/>
      <c r="BE98" s="138">
        <f t="shared" si="68"/>
        <v>0</v>
      </c>
      <c r="BF98" s="205"/>
      <c r="BG98" s="146"/>
      <c r="BH98" s="146"/>
      <c r="BI98" s="146"/>
      <c r="BJ98" s="146"/>
      <c r="BK98" s="202">
        <f t="shared" si="44"/>
        <v>0</v>
      </c>
      <c r="BL98" s="160"/>
      <c r="BM98" s="146"/>
      <c r="BN98" s="146"/>
      <c r="BO98" s="146"/>
      <c r="BP98" s="146"/>
      <c r="BQ98" s="138">
        <f t="shared" si="69"/>
        <v>0</v>
      </c>
      <c r="BR98" s="160"/>
      <c r="BS98" s="146">
        <v>198900</v>
      </c>
      <c r="BT98" s="146"/>
      <c r="BU98" s="146"/>
      <c r="BV98" s="146"/>
      <c r="BW98" s="138">
        <f t="shared" si="70"/>
        <v>198900</v>
      </c>
      <c r="BX98" s="205"/>
      <c r="BY98" s="146"/>
      <c r="BZ98" s="146"/>
      <c r="CA98" s="146"/>
      <c r="CB98" s="146"/>
      <c r="CC98" s="138">
        <f t="shared" si="56"/>
        <v>0</v>
      </c>
      <c r="CD98" s="158"/>
      <c r="CE98" s="137"/>
      <c r="CF98" s="137"/>
      <c r="CG98" s="137"/>
      <c r="CH98" s="137"/>
      <c r="CI98" s="138">
        <f t="shared" si="71"/>
        <v>0</v>
      </c>
      <c r="CJ98" s="172">
        <f t="shared" si="45"/>
        <v>0</v>
      </c>
      <c r="CK98" s="137">
        <f t="shared" si="46"/>
        <v>198900</v>
      </c>
      <c r="CL98" s="137">
        <f t="shared" si="47"/>
        <v>0</v>
      </c>
      <c r="CM98" s="137">
        <f t="shared" si="48"/>
        <v>0</v>
      </c>
      <c r="CN98" s="137">
        <f t="shared" si="49"/>
        <v>0</v>
      </c>
      <c r="CO98" s="173">
        <f t="shared" si="50"/>
        <v>198900</v>
      </c>
      <c r="CP98" s="172">
        <f t="shared" si="51"/>
        <v>0</v>
      </c>
      <c r="CQ98" s="137">
        <f t="shared" si="52"/>
        <v>0</v>
      </c>
      <c r="CR98" s="137">
        <f t="shared" si="53"/>
        <v>0</v>
      </c>
      <c r="CS98" s="137">
        <f t="shared" si="54"/>
        <v>0</v>
      </c>
      <c r="CT98" s="137">
        <f t="shared" si="55"/>
        <v>0</v>
      </c>
      <c r="CU98" s="173">
        <f t="shared" si="72"/>
        <v>0</v>
      </c>
      <c r="CV98" s="172">
        <f t="shared" si="73"/>
        <v>0</v>
      </c>
      <c r="CW98" s="137">
        <f t="shared" si="74"/>
        <v>198900</v>
      </c>
      <c r="CX98" s="137">
        <f t="shared" si="75"/>
        <v>0</v>
      </c>
      <c r="CY98" s="137">
        <f t="shared" si="76"/>
        <v>0</v>
      </c>
      <c r="CZ98" s="137">
        <f t="shared" si="77"/>
        <v>0</v>
      </c>
      <c r="DA98" s="173">
        <f t="shared" si="78"/>
        <v>198900</v>
      </c>
      <c r="DC98" s="220"/>
      <c r="DF98" s="141"/>
      <c r="DG98" s="142"/>
      <c r="DH98" s="146"/>
      <c r="DI98" s="142"/>
      <c r="DJ98" s="144"/>
      <c r="DK98" s="145"/>
      <c r="DL98" s="142"/>
      <c r="DM98" s="144"/>
      <c r="DO98" s="140" t="str">
        <f t="shared" si="57"/>
        <v>Martin Mikuš</v>
      </c>
      <c r="DP98" s="140">
        <v>2475</v>
      </c>
      <c r="DQ98" s="140">
        <v>600080331</v>
      </c>
      <c r="DR98" s="140">
        <v>65642368</v>
      </c>
      <c r="DS98" s="140" t="s">
        <v>615</v>
      </c>
      <c r="DT98" s="140" t="s">
        <v>3290</v>
      </c>
      <c r="DU98" s="140" t="s">
        <v>617</v>
      </c>
      <c r="DV98" s="140" t="s">
        <v>465</v>
      </c>
      <c r="DW98" s="140" t="s">
        <v>67</v>
      </c>
      <c r="DX98" s="140" t="s">
        <v>24</v>
      </c>
      <c r="DY98" s="140" t="s">
        <v>3291</v>
      </c>
      <c r="DZ98" s="140">
        <v>482710876</v>
      </c>
      <c r="EA98" s="140" t="s">
        <v>619</v>
      </c>
      <c r="EB98" s="140" t="s">
        <v>3292</v>
      </c>
      <c r="EC98" s="140" t="s">
        <v>448</v>
      </c>
      <c r="ED98" s="140" t="s">
        <v>68</v>
      </c>
      <c r="EF98" s="140" t="str">
        <f t="shared" si="58"/>
        <v>ok</v>
      </c>
      <c r="EG98" s="140" t="str">
        <f t="shared" si="59"/>
        <v>ok</v>
      </c>
      <c r="EH98" s="140" t="str">
        <f t="shared" si="60"/>
        <v>ok</v>
      </c>
      <c r="EI98" s="140" t="str">
        <f t="shared" si="61"/>
        <v>ok</v>
      </c>
      <c r="EJ98" s="140" t="str">
        <f t="shared" si="62"/>
        <v>ok</v>
      </c>
      <c r="EK98" s="140" t="str">
        <f t="shared" si="63"/>
        <v>ok</v>
      </c>
      <c r="EO98" s="140" t="str">
        <f t="shared" si="64"/>
        <v>ok</v>
      </c>
      <c r="EP98" s="140" t="str">
        <f t="shared" si="65"/>
        <v>ok</v>
      </c>
    </row>
    <row r="99" spans="1:146" s="140" customFormat="1" ht="12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227" t="s">
        <v>621</v>
      </c>
      <c r="J99" s="151" t="s">
        <v>620</v>
      </c>
      <c r="K99" s="151" t="s">
        <v>622</v>
      </c>
      <c r="L99" s="153" t="s">
        <v>487</v>
      </c>
      <c r="M99" s="151" t="s">
        <v>488</v>
      </c>
      <c r="N99" s="151" t="s">
        <v>24</v>
      </c>
      <c r="O99" s="151" t="s">
        <v>623</v>
      </c>
      <c r="P99" s="151" t="s">
        <v>4564</v>
      </c>
      <c r="Q99" s="151" t="s">
        <v>27</v>
      </c>
      <c r="R99" s="151" t="s">
        <v>28</v>
      </c>
      <c r="S99" s="154">
        <v>485130357</v>
      </c>
      <c r="T99" s="151" t="s">
        <v>624</v>
      </c>
      <c r="U99" s="153">
        <v>5452102</v>
      </c>
      <c r="V99" s="153" t="s">
        <v>82</v>
      </c>
      <c r="W99" s="153" t="s">
        <v>83</v>
      </c>
      <c r="X99" s="151" t="s">
        <v>448</v>
      </c>
      <c r="Y99" s="256" t="s">
        <v>2959</v>
      </c>
      <c r="Z99" s="155" t="s">
        <v>68</v>
      </c>
      <c r="AA99" s="267" t="s">
        <v>2820</v>
      </c>
      <c r="AB99" s="156"/>
      <c r="AC99" s="157"/>
      <c r="AD99" s="157"/>
      <c r="AE99" s="157"/>
      <c r="AF99" s="157"/>
      <c r="AG99" s="293">
        <f t="shared" si="42"/>
        <v>0</v>
      </c>
      <c r="AH99" s="145"/>
      <c r="AI99" s="143"/>
      <c r="AJ99" s="143"/>
      <c r="AK99" s="143"/>
      <c r="AL99" s="143"/>
      <c r="AM99" s="138">
        <f t="shared" si="66"/>
        <v>0</v>
      </c>
      <c r="AN99" s="160"/>
      <c r="AO99" s="146"/>
      <c r="AP99" s="146"/>
      <c r="AQ99" s="146"/>
      <c r="AR99" s="146"/>
      <c r="AS99" s="202">
        <f t="shared" si="43"/>
        <v>0</v>
      </c>
      <c r="AT99" s="172"/>
      <c r="AU99" s="137"/>
      <c r="AV99" s="137"/>
      <c r="AW99" s="137"/>
      <c r="AX99" s="137"/>
      <c r="AY99" s="138">
        <f t="shared" si="67"/>
        <v>0</v>
      </c>
      <c r="AZ99" s="160"/>
      <c r="BA99" s="146"/>
      <c r="BB99" s="146"/>
      <c r="BC99" s="146"/>
      <c r="BD99" s="146"/>
      <c r="BE99" s="138">
        <f t="shared" si="68"/>
        <v>0</v>
      </c>
      <c r="BF99" s="205"/>
      <c r="BG99" s="146"/>
      <c r="BH99" s="146"/>
      <c r="BI99" s="146"/>
      <c r="BJ99" s="146"/>
      <c r="BK99" s="202">
        <f t="shared" si="44"/>
        <v>0</v>
      </c>
      <c r="BL99" s="160"/>
      <c r="BM99" s="146"/>
      <c r="BN99" s="146"/>
      <c r="BO99" s="146"/>
      <c r="BP99" s="146"/>
      <c r="BQ99" s="138">
        <f t="shared" si="69"/>
        <v>0</v>
      </c>
      <c r="BR99" s="160"/>
      <c r="BS99" s="146">
        <v>176150</v>
      </c>
      <c r="BT99" s="146"/>
      <c r="BU99" s="146"/>
      <c r="BV99" s="146"/>
      <c r="BW99" s="138">
        <f t="shared" si="70"/>
        <v>176150</v>
      </c>
      <c r="BX99" s="205"/>
      <c r="BY99" s="146"/>
      <c r="BZ99" s="146"/>
      <c r="CA99" s="146"/>
      <c r="CB99" s="146"/>
      <c r="CC99" s="138">
        <f t="shared" si="56"/>
        <v>0</v>
      </c>
      <c r="CD99" s="158"/>
      <c r="CE99" s="137"/>
      <c r="CF99" s="137"/>
      <c r="CG99" s="137"/>
      <c r="CH99" s="137"/>
      <c r="CI99" s="138">
        <f t="shared" si="71"/>
        <v>0</v>
      </c>
      <c r="CJ99" s="172">
        <f t="shared" si="45"/>
        <v>0</v>
      </c>
      <c r="CK99" s="137">
        <f t="shared" si="46"/>
        <v>176150</v>
      </c>
      <c r="CL99" s="137">
        <f t="shared" si="47"/>
        <v>0</v>
      </c>
      <c r="CM99" s="137">
        <f t="shared" si="48"/>
        <v>0</v>
      </c>
      <c r="CN99" s="137">
        <f t="shared" si="49"/>
        <v>0</v>
      </c>
      <c r="CO99" s="173">
        <f t="shared" si="50"/>
        <v>176150</v>
      </c>
      <c r="CP99" s="172">
        <f t="shared" si="51"/>
        <v>0</v>
      </c>
      <c r="CQ99" s="137">
        <f t="shared" si="52"/>
        <v>0</v>
      </c>
      <c r="CR99" s="137">
        <f t="shared" si="53"/>
        <v>0</v>
      </c>
      <c r="CS99" s="137">
        <f t="shared" si="54"/>
        <v>0</v>
      </c>
      <c r="CT99" s="137">
        <f t="shared" si="55"/>
        <v>0</v>
      </c>
      <c r="CU99" s="173">
        <f t="shared" si="72"/>
        <v>0</v>
      </c>
      <c r="CV99" s="172">
        <f t="shared" si="73"/>
        <v>0</v>
      </c>
      <c r="CW99" s="137">
        <f t="shared" si="74"/>
        <v>176150</v>
      </c>
      <c r="CX99" s="137">
        <f t="shared" si="75"/>
        <v>0</v>
      </c>
      <c r="CY99" s="137">
        <f t="shared" si="76"/>
        <v>0</v>
      </c>
      <c r="CZ99" s="137">
        <f t="shared" si="77"/>
        <v>0</v>
      </c>
      <c r="DA99" s="173">
        <f t="shared" si="78"/>
        <v>176150</v>
      </c>
      <c r="DC99" s="220"/>
      <c r="DF99" s="141"/>
      <c r="DG99" s="142"/>
      <c r="DH99" s="146"/>
      <c r="DI99" s="142"/>
      <c r="DJ99" s="144"/>
      <c r="DK99" s="145"/>
      <c r="DL99" s="142"/>
      <c r="DM99" s="144"/>
      <c r="DO99" s="140" t="str">
        <f t="shared" si="57"/>
        <v>Štěpánka Vozková</v>
      </c>
      <c r="DP99" s="140">
        <v>2476</v>
      </c>
      <c r="DQ99" s="140">
        <v>600080170</v>
      </c>
      <c r="DR99" s="140">
        <v>64040364</v>
      </c>
      <c r="DS99" s="140" t="s">
        <v>620</v>
      </c>
      <c r="DT99" s="140" t="s">
        <v>3293</v>
      </c>
      <c r="DU99" s="140" t="s">
        <v>622</v>
      </c>
      <c r="DV99" s="140" t="s">
        <v>488</v>
      </c>
      <c r="DW99" s="140" t="s">
        <v>487</v>
      </c>
      <c r="DX99" s="140" t="s">
        <v>24</v>
      </c>
      <c r="DY99" s="140" t="s">
        <v>3294</v>
      </c>
      <c r="DZ99" s="140">
        <v>485130357</v>
      </c>
      <c r="EA99" s="140" t="s">
        <v>3295</v>
      </c>
      <c r="EB99" s="140" t="s">
        <v>3296</v>
      </c>
      <c r="EC99" s="140" t="s">
        <v>448</v>
      </c>
      <c r="ED99" s="140" t="s">
        <v>68</v>
      </c>
      <c r="EF99" s="140" t="str">
        <f t="shared" si="58"/>
        <v>ok</v>
      </c>
      <c r="EG99" s="140" t="str">
        <f t="shared" si="59"/>
        <v>ok</v>
      </c>
      <c r="EH99" s="140" t="str">
        <f t="shared" si="60"/>
        <v>ok</v>
      </c>
      <c r="EI99" s="140" t="str">
        <f t="shared" si="61"/>
        <v>ok</v>
      </c>
      <c r="EJ99" s="140" t="str">
        <f t="shared" si="62"/>
        <v>ok</v>
      </c>
      <c r="EK99" s="140" t="str">
        <f t="shared" si="63"/>
        <v>ok</v>
      </c>
      <c r="EO99" s="140" t="str">
        <f t="shared" si="64"/>
        <v>ok</v>
      </c>
      <c r="EP99" s="140" t="str">
        <f t="shared" si="65"/>
        <v>ŠPATNĚ</v>
      </c>
    </row>
    <row r="100" spans="1:146" s="140" customFormat="1" ht="12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227" t="s">
        <v>626</v>
      </c>
      <c r="J100" s="151" t="s">
        <v>625</v>
      </c>
      <c r="K100" s="151" t="s">
        <v>627</v>
      </c>
      <c r="L100" s="153" t="s">
        <v>476</v>
      </c>
      <c r="M100" s="151" t="s">
        <v>465</v>
      </c>
      <c r="N100" s="151" t="s">
        <v>24</v>
      </c>
      <c r="O100" s="151" t="s">
        <v>628</v>
      </c>
      <c r="P100" s="151" t="s">
        <v>629</v>
      </c>
      <c r="Q100" s="151" t="s">
        <v>52</v>
      </c>
      <c r="R100" s="151" t="s">
        <v>53</v>
      </c>
      <c r="S100" s="154">
        <v>485130257</v>
      </c>
      <c r="T100" s="151" t="s">
        <v>630</v>
      </c>
      <c r="U100" s="153">
        <v>5517092</v>
      </c>
      <c r="V100" s="153" t="s">
        <v>82</v>
      </c>
      <c r="W100" s="153" t="s">
        <v>83</v>
      </c>
      <c r="X100" s="151" t="s">
        <v>448</v>
      </c>
      <c r="Y100" s="256" t="s">
        <v>2959</v>
      </c>
      <c r="Z100" s="155" t="s">
        <v>68</v>
      </c>
      <c r="AA100" s="267" t="s">
        <v>2820</v>
      </c>
      <c r="AB100" s="156"/>
      <c r="AC100" s="157"/>
      <c r="AD100" s="157"/>
      <c r="AE100" s="157"/>
      <c r="AF100" s="157"/>
      <c r="AG100" s="293">
        <f t="shared" si="42"/>
        <v>0</v>
      </c>
      <c r="AH100" s="145"/>
      <c r="AI100" s="143"/>
      <c r="AJ100" s="143"/>
      <c r="AK100" s="143"/>
      <c r="AL100" s="143"/>
      <c r="AM100" s="138">
        <f t="shared" si="66"/>
        <v>0</v>
      </c>
      <c r="AN100" s="160"/>
      <c r="AO100" s="146"/>
      <c r="AP100" s="146"/>
      <c r="AQ100" s="146"/>
      <c r="AR100" s="146"/>
      <c r="AS100" s="202">
        <f t="shared" si="43"/>
        <v>0</v>
      </c>
      <c r="AT100" s="172"/>
      <c r="AU100" s="137"/>
      <c r="AV100" s="137"/>
      <c r="AW100" s="137"/>
      <c r="AX100" s="137"/>
      <c r="AY100" s="138">
        <f t="shared" si="67"/>
        <v>0</v>
      </c>
      <c r="AZ100" s="160"/>
      <c r="BA100" s="146"/>
      <c r="BB100" s="146"/>
      <c r="BC100" s="146"/>
      <c r="BD100" s="146"/>
      <c r="BE100" s="138">
        <f t="shared" si="68"/>
        <v>0</v>
      </c>
      <c r="BF100" s="205"/>
      <c r="BG100" s="146"/>
      <c r="BH100" s="146"/>
      <c r="BI100" s="146"/>
      <c r="BJ100" s="146"/>
      <c r="BK100" s="202">
        <f t="shared" si="44"/>
        <v>0</v>
      </c>
      <c r="BL100" s="160"/>
      <c r="BM100" s="146"/>
      <c r="BN100" s="146"/>
      <c r="BO100" s="146"/>
      <c r="BP100" s="146"/>
      <c r="BQ100" s="138">
        <f t="shared" si="69"/>
        <v>0</v>
      </c>
      <c r="BR100" s="160"/>
      <c r="BS100" s="146">
        <v>117325</v>
      </c>
      <c r="BT100" s="146"/>
      <c r="BU100" s="146"/>
      <c r="BV100" s="146"/>
      <c r="BW100" s="138">
        <f t="shared" si="70"/>
        <v>117325</v>
      </c>
      <c r="BX100" s="205"/>
      <c r="BY100" s="146"/>
      <c r="BZ100" s="146"/>
      <c r="CA100" s="146"/>
      <c r="CB100" s="146"/>
      <c r="CC100" s="138">
        <f t="shared" si="56"/>
        <v>0</v>
      </c>
      <c r="CD100" s="158"/>
      <c r="CE100" s="137"/>
      <c r="CF100" s="137"/>
      <c r="CG100" s="137"/>
      <c r="CH100" s="137"/>
      <c r="CI100" s="138">
        <f t="shared" si="71"/>
        <v>0</v>
      </c>
      <c r="CJ100" s="172">
        <f t="shared" si="45"/>
        <v>0</v>
      </c>
      <c r="CK100" s="137">
        <f t="shared" si="46"/>
        <v>117325</v>
      </c>
      <c r="CL100" s="137">
        <f t="shared" si="47"/>
        <v>0</v>
      </c>
      <c r="CM100" s="137">
        <f t="shared" si="48"/>
        <v>0</v>
      </c>
      <c r="CN100" s="137">
        <f t="shared" si="49"/>
        <v>0</v>
      </c>
      <c r="CO100" s="173">
        <f t="shared" si="50"/>
        <v>117325</v>
      </c>
      <c r="CP100" s="172">
        <f t="shared" si="51"/>
        <v>0</v>
      </c>
      <c r="CQ100" s="137">
        <f t="shared" si="52"/>
        <v>0</v>
      </c>
      <c r="CR100" s="137">
        <f t="shared" si="53"/>
        <v>0</v>
      </c>
      <c r="CS100" s="137">
        <f t="shared" si="54"/>
        <v>0</v>
      </c>
      <c r="CT100" s="137">
        <f t="shared" si="55"/>
        <v>0</v>
      </c>
      <c r="CU100" s="173">
        <f t="shared" si="72"/>
        <v>0</v>
      </c>
      <c r="CV100" s="172">
        <f t="shared" si="73"/>
        <v>0</v>
      </c>
      <c r="CW100" s="137">
        <f t="shared" si="74"/>
        <v>117325</v>
      </c>
      <c r="CX100" s="137">
        <f t="shared" si="75"/>
        <v>0</v>
      </c>
      <c r="CY100" s="137">
        <f t="shared" si="76"/>
        <v>0</v>
      </c>
      <c r="CZ100" s="137">
        <f t="shared" si="77"/>
        <v>0</v>
      </c>
      <c r="DA100" s="173">
        <f t="shared" si="78"/>
        <v>117325</v>
      </c>
      <c r="DC100" s="220"/>
      <c r="DF100" s="141"/>
      <c r="DG100" s="142"/>
      <c r="DH100" s="146"/>
      <c r="DI100" s="142"/>
      <c r="DJ100" s="144"/>
      <c r="DK100" s="145"/>
      <c r="DL100" s="142"/>
      <c r="DM100" s="144"/>
      <c r="DO100" s="140" t="str">
        <f t="shared" si="57"/>
        <v>Ivo Svatoš</v>
      </c>
      <c r="DP100" s="140">
        <v>2477</v>
      </c>
      <c r="DQ100" s="140">
        <v>600079872</v>
      </c>
      <c r="DR100" s="140">
        <v>68975147</v>
      </c>
      <c r="DS100" s="140" t="s">
        <v>625</v>
      </c>
      <c r="DT100" s="140" t="s">
        <v>3297</v>
      </c>
      <c r="DU100" s="140" t="s">
        <v>627</v>
      </c>
      <c r="DV100" s="140" t="s">
        <v>465</v>
      </c>
      <c r="DW100" s="140" t="s">
        <v>476</v>
      </c>
      <c r="DX100" s="140" t="s">
        <v>24</v>
      </c>
      <c r="DY100" s="140" t="s">
        <v>3298</v>
      </c>
      <c r="DZ100" s="140" t="s">
        <v>3299</v>
      </c>
      <c r="EA100" s="140" t="s">
        <v>630</v>
      </c>
      <c r="EB100" s="140" t="s">
        <v>3300</v>
      </c>
      <c r="EC100" s="140" t="s">
        <v>448</v>
      </c>
      <c r="ED100" s="140" t="s">
        <v>68</v>
      </c>
      <c r="EF100" s="140" t="str">
        <f t="shared" si="58"/>
        <v>ok</v>
      </c>
      <c r="EG100" s="140" t="str">
        <f t="shared" si="59"/>
        <v>ok</v>
      </c>
      <c r="EH100" s="140" t="str">
        <f t="shared" si="60"/>
        <v>ok</v>
      </c>
      <c r="EI100" s="140" t="str">
        <f t="shared" si="61"/>
        <v>ok</v>
      </c>
      <c r="EJ100" s="140" t="str">
        <f t="shared" si="62"/>
        <v>ok</v>
      </c>
      <c r="EK100" s="140" t="str">
        <f t="shared" si="63"/>
        <v>ok</v>
      </c>
      <c r="EO100" s="140" t="str">
        <f t="shared" si="64"/>
        <v>ŠPATNĚ</v>
      </c>
      <c r="EP100" s="140" t="str">
        <f t="shared" si="65"/>
        <v>ok</v>
      </c>
    </row>
    <row r="101" spans="1:146" s="140" customFormat="1" ht="12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227" t="s">
        <v>632</v>
      </c>
      <c r="J101" s="151" t="s">
        <v>631</v>
      </c>
      <c r="K101" s="151" t="s">
        <v>633</v>
      </c>
      <c r="L101" s="153" t="s">
        <v>67</v>
      </c>
      <c r="M101" s="151" t="s">
        <v>471</v>
      </c>
      <c r="N101" s="151" t="s">
        <v>24</v>
      </c>
      <c r="O101" s="151" t="s">
        <v>634</v>
      </c>
      <c r="P101" s="151" t="s">
        <v>329</v>
      </c>
      <c r="Q101" s="151" t="s">
        <v>27</v>
      </c>
      <c r="R101" s="151" t="s">
        <v>28</v>
      </c>
      <c r="S101" s="154">
        <v>731632396</v>
      </c>
      <c r="T101" s="151" t="s">
        <v>4612</v>
      </c>
      <c r="U101" s="153">
        <v>5470722</v>
      </c>
      <c r="V101" s="153" t="s">
        <v>82</v>
      </c>
      <c r="W101" s="153" t="s">
        <v>83</v>
      </c>
      <c r="X101" s="151" t="s">
        <v>448</v>
      </c>
      <c r="Y101" s="256" t="s">
        <v>2959</v>
      </c>
      <c r="Z101" s="155" t="s">
        <v>68</v>
      </c>
      <c r="AA101" s="267" t="s">
        <v>2820</v>
      </c>
      <c r="AB101" s="156"/>
      <c r="AC101" s="157"/>
      <c r="AD101" s="157"/>
      <c r="AE101" s="157"/>
      <c r="AF101" s="157"/>
      <c r="AG101" s="293">
        <f t="shared" si="42"/>
        <v>0</v>
      </c>
      <c r="AH101" s="145"/>
      <c r="AI101" s="143"/>
      <c r="AJ101" s="143"/>
      <c r="AK101" s="143"/>
      <c r="AL101" s="143"/>
      <c r="AM101" s="138">
        <f t="shared" si="66"/>
        <v>0</v>
      </c>
      <c r="AN101" s="160"/>
      <c r="AO101" s="146"/>
      <c r="AP101" s="146"/>
      <c r="AQ101" s="146"/>
      <c r="AR101" s="146"/>
      <c r="AS101" s="202">
        <f t="shared" si="43"/>
        <v>0</v>
      </c>
      <c r="AT101" s="172"/>
      <c r="AU101" s="137"/>
      <c r="AV101" s="137"/>
      <c r="AW101" s="137"/>
      <c r="AX101" s="137"/>
      <c r="AY101" s="138">
        <f t="shared" si="67"/>
        <v>0</v>
      </c>
      <c r="AZ101" s="160"/>
      <c r="BA101" s="146"/>
      <c r="BB101" s="146"/>
      <c r="BC101" s="146"/>
      <c r="BD101" s="146"/>
      <c r="BE101" s="138">
        <f t="shared" si="68"/>
        <v>0</v>
      </c>
      <c r="BF101" s="205"/>
      <c r="BG101" s="146"/>
      <c r="BH101" s="146"/>
      <c r="BI101" s="146"/>
      <c r="BJ101" s="146"/>
      <c r="BK101" s="202">
        <f t="shared" si="44"/>
        <v>0</v>
      </c>
      <c r="BL101" s="160"/>
      <c r="BM101" s="146"/>
      <c r="BN101" s="146"/>
      <c r="BO101" s="146"/>
      <c r="BP101" s="146"/>
      <c r="BQ101" s="138">
        <f t="shared" si="69"/>
        <v>0</v>
      </c>
      <c r="BR101" s="160"/>
      <c r="BS101" s="146">
        <v>46800</v>
      </c>
      <c r="BT101" s="146"/>
      <c r="BU101" s="146"/>
      <c r="BV101" s="146"/>
      <c r="BW101" s="138">
        <f t="shared" si="70"/>
        <v>46800</v>
      </c>
      <c r="BX101" s="205"/>
      <c r="BY101" s="146"/>
      <c r="BZ101" s="146"/>
      <c r="CA101" s="146"/>
      <c r="CB101" s="146"/>
      <c r="CC101" s="138">
        <f t="shared" si="56"/>
        <v>0</v>
      </c>
      <c r="CD101" s="158"/>
      <c r="CE101" s="137"/>
      <c r="CF101" s="137"/>
      <c r="CG101" s="137"/>
      <c r="CH101" s="137"/>
      <c r="CI101" s="138">
        <f t="shared" si="71"/>
        <v>0</v>
      </c>
      <c r="CJ101" s="172">
        <f t="shared" si="45"/>
        <v>0</v>
      </c>
      <c r="CK101" s="137">
        <f t="shared" si="46"/>
        <v>46800</v>
      </c>
      <c r="CL101" s="137">
        <f t="shared" si="47"/>
        <v>0</v>
      </c>
      <c r="CM101" s="137">
        <f t="shared" si="48"/>
        <v>0</v>
      </c>
      <c r="CN101" s="137">
        <f t="shared" si="49"/>
        <v>0</v>
      </c>
      <c r="CO101" s="173">
        <f t="shared" si="50"/>
        <v>46800</v>
      </c>
      <c r="CP101" s="172">
        <f t="shared" si="51"/>
        <v>0</v>
      </c>
      <c r="CQ101" s="137">
        <f t="shared" si="52"/>
        <v>0</v>
      </c>
      <c r="CR101" s="137">
        <f t="shared" si="53"/>
        <v>0</v>
      </c>
      <c r="CS101" s="137">
        <f t="shared" si="54"/>
        <v>0</v>
      </c>
      <c r="CT101" s="137">
        <f t="shared" si="55"/>
        <v>0</v>
      </c>
      <c r="CU101" s="173">
        <f t="shared" si="72"/>
        <v>0</v>
      </c>
      <c r="CV101" s="172">
        <f t="shared" si="73"/>
        <v>0</v>
      </c>
      <c r="CW101" s="137">
        <f t="shared" si="74"/>
        <v>46800</v>
      </c>
      <c r="CX101" s="137">
        <f t="shared" si="75"/>
        <v>0</v>
      </c>
      <c r="CY101" s="137">
        <f t="shared" si="76"/>
        <v>0</v>
      </c>
      <c r="CZ101" s="137">
        <f t="shared" si="77"/>
        <v>0</v>
      </c>
      <c r="DA101" s="173">
        <f t="shared" si="78"/>
        <v>46800</v>
      </c>
      <c r="DC101" s="220"/>
      <c r="DF101" s="141"/>
      <c r="DG101" s="142"/>
      <c r="DH101" s="146"/>
      <c r="DI101" s="142"/>
      <c r="DJ101" s="144"/>
      <c r="DK101" s="145"/>
      <c r="DL101" s="142"/>
      <c r="DM101" s="144"/>
      <c r="DO101" s="140" t="str">
        <f t="shared" si="57"/>
        <v>Blanka Lukeš Reindlová</v>
      </c>
      <c r="DP101" s="140">
        <v>2470</v>
      </c>
      <c r="DQ101" s="140">
        <v>600080013</v>
      </c>
      <c r="DR101" s="140">
        <v>72741554</v>
      </c>
      <c r="DS101" s="140" t="s">
        <v>2692</v>
      </c>
      <c r="DT101" s="140" t="s">
        <v>3301</v>
      </c>
      <c r="DU101" s="140" t="s">
        <v>633</v>
      </c>
      <c r="DV101" s="140" t="s">
        <v>471</v>
      </c>
      <c r="DW101" s="140" t="s">
        <v>67</v>
      </c>
      <c r="DX101" s="140" t="s">
        <v>24</v>
      </c>
      <c r="DY101" s="140" t="s">
        <v>3302</v>
      </c>
      <c r="DZ101" s="140">
        <v>733518277</v>
      </c>
      <c r="EA101" s="140" t="s">
        <v>4612</v>
      </c>
      <c r="EB101" s="140" t="s">
        <v>3303</v>
      </c>
      <c r="EC101" s="140" t="s">
        <v>448</v>
      </c>
      <c r="ED101" s="140" t="s">
        <v>68</v>
      </c>
      <c r="EF101" s="140" t="str">
        <f t="shared" si="58"/>
        <v>ok</v>
      </c>
      <c r="EG101" s="140" t="str">
        <f t="shared" si="59"/>
        <v>ok</v>
      </c>
      <c r="EH101" s="140" t="str">
        <f t="shared" si="60"/>
        <v>ok</v>
      </c>
      <c r="EI101" s="140" t="str">
        <f t="shared" si="61"/>
        <v>ok</v>
      </c>
      <c r="EJ101" s="140" t="str">
        <f t="shared" si="62"/>
        <v>ok</v>
      </c>
      <c r="EK101" s="140" t="str">
        <f t="shared" si="63"/>
        <v>ok</v>
      </c>
      <c r="EO101" s="140" t="str">
        <f t="shared" si="64"/>
        <v>ŠPATNĚ</v>
      </c>
      <c r="EP101" s="140" t="str">
        <f t="shared" si="65"/>
        <v>ok</v>
      </c>
    </row>
    <row r="102" spans="1:146" s="140" customFormat="1" ht="12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227" t="s">
        <v>636</v>
      </c>
      <c r="J102" s="151" t="s">
        <v>635</v>
      </c>
      <c r="K102" s="151" t="s">
        <v>637</v>
      </c>
      <c r="L102" s="153" t="s">
        <v>583</v>
      </c>
      <c r="M102" s="151" t="s">
        <v>638</v>
      </c>
      <c r="N102" s="151" t="s">
        <v>24</v>
      </c>
      <c r="O102" s="151" t="s">
        <v>639</v>
      </c>
      <c r="P102" s="151" t="s">
        <v>640</v>
      </c>
      <c r="Q102" s="151" t="s">
        <v>52</v>
      </c>
      <c r="R102" s="151" t="s">
        <v>53</v>
      </c>
      <c r="S102" s="154">
        <v>482770445</v>
      </c>
      <c r="T102" s="151" t="s">
        <v>641</v>
      </c>
      <c r="U102" s="153">
        <v>5486492</v>
      </c>
      <c r="V102" s="153" t="s">
        <v>82</v>
      </c>
      <c r="W102" s="153" t="s">
        <v>83</v>
      </c>
      <c r="X102" s="151" t="s">
        <v>448</v>
      </c>
      <c r="Y102" s="256" t="s">
        <v>2959</v>
      </c>
      <c r="Z102" s="155" t="s">
        <v>68</v>
      </c>
      <c r="AA102" s="267" t="s">
        <v>2820</v>
      </c>
      <c r="AB102" s="156"/>
      <c r="AC102" s="157"/>
      <c r="AD102" s="157"/>
      <c r="AE102" s="157"/>
      <c r="AF102" s="157"/>
      <c r="AG102" s="293">
        <f t="shared" si="42"/>
        <v>0</v>
      </c>
      <c r="AH102" s="145"/>
      <c r="AI102" s="143"/>
      <c r="AJ102" s="143"/>
      <c r="AK102" s="143"/>
      <c r="AL102" s="143"/>
      <c r="AM102" s="138">
        <f t="shared" si="66"/>
        <v>0</v>
      </c>
      <c r="AN102" s="160"/>
      <c r="AO102" s="146"/>
      <c r="AP102" s="146"/>
      <c r="AQ102" s="146"/>
      <c r="AR102" s="146"/>
      <c r="AS102" s="202">
        <f t="shared" si="43"/>
        <v>0</v>
      </c>
      <c r="AT102" s="172"/>
      <c r="AU102" s="137"/>
      <c r="AV102" s="137"/>
      <c r="AW102" s="137"/>
      <c r="AX102" s="137"/>
      <c r="AY102" s="138">
        <f t="shared" si="67"/>
        <v>0</v>
      </c>
      <c r="AZ102" s="160"/>
      <c r="BA102" s="146"/>
      <c r="BB102" s="146"/>
      <c r="BC102" s="146"/>
      <c r="BD102" s="146"/>
      <c r="BE102" s="138">
        <f t="shared" si="68"/>
        <v>0</v>
      </c>
      <c r="BF102" s="205"/>
      <c r="BG102" s="146"/>
      <c r="BH102" s="146"/>
      <c r="BI102" s="146"/>
      <c r="BJ102" s="146"/>
      <c r="BK102" s="202">
        <f t="shared" si="44"/>
        <v>0</v>
      </c>
      <c r="BL102" s="160"/>
      <c r="BM102" s="146"/>
      <c r="BN102" s="146"/>
      <c r="BO102" s="146"/>
      <c r="BP102" s="146"/>
      <c r="BQ102" s="138">
        <f t="shared" si="69"/>
        <v>0</v>
      </c>
      <c r="BR102" s="160"/>
      <c r="BS102" s="146">
        <v>44200</v>
      </c>
      <c r="BT102" s="146"/>
      <c r="BU102" s="146"/>
      <c r="BV102" s="146"/>
      <c r="BW102" s="138">
        <f t="shared" si="70"/>
        <v>44200</v>
      </c>
      <c r="BX102" s="205"/>
      <c r="BY102" s="146"/>
      <c r="BZ102" s="146"/>
      <c r="CA102" s="146"/>
      <c r="CB102" s="146"/>
      <c r="CC102" s="138">
        <f t="shared" si="56"/>
        <v>0</v>
      </c>
      <c r="CD102" s="158"/>
      <c r="CE102" s="137"/>
      <c r="CF102" s="137"/>
      <c r="CG102" s="137"/>
      <c r="CH102" s="137"/>
      <c r="CI102" s="138">
        <f t="shared" si="71"/>
        <v>0</v>
      </c>
      <c r="CJ102" s="172">
        <f t="shared" si="45"/>
        <v>0</v>
      </c>
      <c r="CK102" s="137">
        <f t="shared" si="46"/>
        <v>44200</v>
      </c>
      <c r="CL102" s="137">
        <f t="shared" si="47"/>
        <v>0</v>
      </c>
      <c r="CM102" s="137">
        <f t="shared" si="48"/>
        <v>0</v>
      </c>
      <c r="CN102" s="137">
        <f t="shared" si="49"/>
        <v>0</v>
      </c>
      <c r="CO102" s="173">
        <f t="shared" si="50"/>
        <v>44200</v>
      </c>
      <c r="CP102" s="172">
        <f t="shared" si="51"/>
        <v>0</v>
      </c>
      <c r="CQ102" s="137">
        <f t="shared" si="52"/>
        <v>0</v>
      </c>
      <c r="CR102" s="137">
        <f t="shared" si="53"/>
        <v>0</v>
      </c>
      <c r="CS102" s="137">
        <f t="shared" si="54"/>
        <v>0</v>
      </c>
      <c r="CT102" s="137">
        <f t="shared" si="55"/>
        <v>0</v>
      </c>
      <c r="CU102" s="173">
        <f t="shared" si="72"/>
        <v>0</v>
      </c>
      <c r="CV102" s="172">
        <f t="shared" si="73"/>
        <v>0</v>
      </c>
      <c r="CW102" s="137">
        <f t="shared" si="74"/>
        <v>44200</v>
      </c>
      <c r="CX102" s="137">
        <f t="shared" si="75"/>
        <v>0</v>
      </c>
      <c r="CY102" s="137">
        <f t="shared" si="76"/>
        <v>0</v>
      </c>
      <c r="CZ102" s="137">
        <f t="shared" si="77"/>
        <v>0</v>
      </c>
      <c r="DA102" s="173">
        <f t="shared" si="78"/>
        <v>44200</v>
      </c>
      <c r="DC102" s="220"/>
      <c r="DF102" s="141"/>
      <c r="DG102" s="142"/>
      <c r="DH102" s="146"/>
      <c r="DI102" s="142"/>
      <c r="DJ102" s="144"/>
      <c r="DK102" s="145"/>
      <c r="DL102" s="142"/>
      <c r="DM102" s="144"/>
      <c r="DO102" s="140" t="str">
        <f t="shared" si="57"/>
        <v>Lukáš Houda</v>
      </c>
      <c r="DP102" s="140">
        <v>2307</v>
      </c>
      <c r="DQ102" s="140">
        <v>600079911</v>
      </c>
      <c r="DR102" s="140">
        <v>72743212</v>
      </c>
      <c r="DS102" s="140" t="s">
        <v>635</v>
      </c>
      <c r="DT102" s="140" t="s">
        <v>3304</v>
      </c>
      <c r="DU102" s="140" t="s">
        <v>637</v>
      </c>
      <c r="DV102" s="140" t="s">
        <v>638</v>
      </c>
      <c r="DW102" s="140" t="s">
        <v>583</v>
      </c>
      <c r="DX102" s="140" t="s">
        <v>24</v>
      </c>
      <c r="DY102" s="140" t="s">
        <v>3305</v>
      </c>
      <c r="DZ102" s="140">
        <v>482770445</v>
      </c>
      <c r="EA102" s="140" t="s">
        <v>641</v>
      </c>
      <c r="EB102" s="140" t="s">
        <v>3306</v>
      </c>
      <c r="EC102" s="140" t="s">
        <v>448</v>
      </c>
      <c r="ED102" s="140" t="s">
        <v>68</v>
      </c>
      <c r="EF102" s="140" t="str">
        <f t="shared" si="58"/>
        <v>ok</v>
      </c>
      <c r="EG102" s="140" t="str">
        <f t="shared" si="59"/>
        <v>ok</v>
      </c>
      <c r="EH102" s="140" t="str">
        <f t="shared" si="60"/>
        <v>ok</v>
      </c>
      <c r="EI102" s="140" t="str">
        <f t="shared" si="61"/>
        <v>ok</v>
      </c>
      <c r="EJ102" s="140" t="str">
        <f t="shared" si="62"/>
        <v>ok</v>
      </c>
      <c r="EK102" s="140" t="str">
        <f t="shared" si="63"/>
        <v>ok</v>
      </c>
      <c r="EO102" s="140" t="str">
        <f t="shared" si="64"/>
        <v>ok</v>
      </c>
      <c r="EP102" s="140" t="str">
        <f t="shared" si="65"/>
        <v>ok</v>
      </c>
    </row>
    <row r="103" spans="1:146" s="140" customFormat="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227" t="s">
        <v>643</v>
      </c>
      <c r="J103" s="151" t="s">
        <v>642</v>
      </c>
      <c r="K103" s="151" t="s">
        <v>644</v>
      </c>
      <c r="L103" s="153" t="s">
        <v>487</v>
      </c>
      <c r="M103" s="151" t="s">
        <v>523</v>
      </c>
      <c r="N103" s="151" t="s">
        <v>24</v>
      </c>
      <c r="O103" s="151" t="s">
        <v>645</v>
      </c>
      <c r="P103" s="151" t="s">
        <v>80</v>
      </c>
      <c r="Q103" s="151" t="s">
        <v>52</v>
      </c>
      <c r="R103" s="151" t="s">
        <v>53</v>
      </c>
      <c r="S103" s="154">
        <v>608439020</v>
      </c>
      <c r="T103" s="263" t="s">
        <v>3309</v>
      </c>
      <c r="U103" s="153">
        <v>5470132</v>
      </c>
      <c r="V103" s="153" t="s">
        <v>82</v>
      </c>
      <c r="W103" s="153" t="s">
        <v>83</v>
      </c>
      <c r="X103" s="151" t="s">
        <v>448</v>
      </c>
      <c r="Y103" s="256" t="s">
        <v>2959</v>
      </c>
      <c r="Z103" s="155" t="s">
        <v>68</v>
      </c>
      <c r="AA103" s="267" t="s">
        <v>2820</v>
      </c>
      <c r="AB103" s="156"/>
      <c r="AC103" s="157"/>
      <c r="AD103" s="157"/>
      <c r="AE103" s="157"/>
      <c r="AF103" s="157"/>
      <c r="AG103" s="293">
        <f t="shared" si="42"/>
        <v>0</v>
      </c>
      <c r="AH103" s="145"/>
      <c r="AI103" s="143"/>
      <c r="AJ103" s="143"/>
      <c r="AK103" s="143"/>
      <c r="AL103" s="143"/>
      <c r="AM103" s="138">
        <f t="shared" si="66"/>
        <v>0</v>
      </c>
      <c r="AN103" s="160"/>
      <c r="AO103" s="146"/>
      <c r="AP103" s="146"/>
      <c r="AQ103" s="146"/>
      <c r="AR103" s="146"/>
      <c r="AS103" s="202">
        <f t="shared" si="43"/>
        <v>0</v>
      </c>
      <c r="AT103" s="172"/>
      <c r="AU103" s="137"/>
      <c r="AV103" s="137"/>
      <c r="AW103" s="137"/>
      <c r="AX103" s="137"/>
      <c r="AY103" s="138">
        <f t="shared" si="67"/>
        <v>0</v>
      </c>
      <c r="AZ103" s="160"/>
      <c r="BA103" s="146"/>
      <c r="BB103" s="146"/>
      <c r="BC103" s="146"/>
      <c r="BD103" s="146"/>
      <c r="BE103" s="138">
        <f t="shared" si="68"/>
        <v>0</v>
      </c>
      <c r="BF103" s="205"/>
      <c r="BG103" s="146"/>
      <c r="BH103" s="146"/>
      <c r="BI103" s="146"/>
      <c r="BJ103" s="146"/>
      <c r="BK103" s="202">
        <f t="shared" si="44"/>
        <v>0</v>
      </c>
      <c r="BL103" s="160"/>
      <c r="BM103" s="146"/>
      <c r="BN103" s="146"/>
      <c r="BO103" s="146"/>
      <c r="BP103" s="146"/>
      <c r="BQ103" s="138">
        <f t="shared" si="69"/>
        <v>0</v>
      </c>
      <c r="BR103" s="160"/>
      <c r="BS103" s="146">
        <v>194675</v>
      </c>
      <c r="BT103" s="146"/>
      <c r="BU103" s="146"/>
      <c r="BV103" s="146"/>
      <c r="BW103" s="138">
        <f t="shared" si="70"/>
        <v>194675</v>
      </c>
      <c r="BX103" s="205"/>
      <c r="BY103" s="146"/>
      <c r="BZ103" s="146"/>
      <c r="CA103" s="146"/>
      <c r="CB103" s="146"/>
      <c r="CC103" s="138">
        <f t="shared" si="56"/>
        <v>0</v>
      </c>
      <c r="CD103" s="158"/>
      <c r="CE103" s="137"/>
      <c r="CF103" s="137"/>
      <c r="CG103" s="137"/>
      <c r="CH103" s="137"/>
      <c r="CI103" s="138">
        <f t="shared" si="71"/>
        <v>0</v>
      </c>
      <c r="CJ103" s="172">
        <f t="shared" si="45"/>
        <v>0</v>
      </c>
      <c r="CK103" s="137">
        <f t="shared" si="46"/>
        <v>194675</v>
      </c>
      <c r="CL103" s="137">
        <f t="shared" si="47"/>
        <v>0</v>
      </c>
      <c r="CM103" s="137">
        <f t="shared" si="48"/>
        <v>0</v>
      </c>
      <c r="CN103" s="137">
        <f t="shared" si="49"/>
        <v>0</v>
      </c>
      <c r="CO103" s="173">
        <f t="shared" si="50"/>
        <v>194675</v>
      </c>
      <c r="CP103" s="172">
        <f t="shared" si="51"/>
        <v>0</v>
      </c>
      <c r="CQ103" s="137">
        <f t="shared" si="52"/>
        <v>0</v>
      </c>
      <c r="CR103" s="137">
        <f t="shared" si="53"/>
        <v>0</v>
      </c>
      <c r="CS103" s="137">
        <f t="shared" si="54"/>
        <v>0</v>
      </c>
      <c r="CT103" s="137">
        <f t="shared" si="55"/>
        <v>0</v>
      </c>
      <c r="CU103" s="173">
        <f t="shared" si="72"/>
        <v>0</v>
      </c>
      <c r="CV103" s="172">
        <f t="shared" si="73"/>
        <v>0</v>
      </c>
      <c r="CW103" s="137">
        <f t="shared" si="74"/>
        <v>194675</v>
      </c>
      <c r="CX103" s="137">
        <f t="shared" si="75"/>
        <v>0</v>
      </c>
      <c r="CY103" s="137">
        <f t="shared" si="76"/>
        <v>0</v>
      </c>
      <c r="CZ103" s="137">
        <f t="shared" si="77"/>
        <v>0</v>
      </c>
      <c r="DA103" s="173">
        <f t="shared" si="78"/>
        <v>194675</v>
      </c>
      <c r="DC103" s="220"/>
      <c r="DF103" s="141"/>
      <c r="DG103" s="142"/>
      <c r="DH103" s="146"/>
      <c r="DI103" s="142"/>
      <c r="DJ103" s="144"/>
      <c r="DK103" s="145"/>
      <c r="DL103" s="142"/>
      <c r="DM103" s="144"/>
      <c r="DO103" s="140" t="str">
        <f t="shared" si="57"/>
        <v>Pavel Zeronik</v>
      </c>
      <c r="DP103" s="140">
        <v>2478</v>
      </c>
      <c r="DQ103" s="140">
        <v>600079929</v>
      </c>
      <c r="DR103" s="140">
        <v>72743379</v>
      </c>
      <c r="DS103" s="140" t="s">
        <v>642</v>
      </c>
      <c r="DT103" s="140" t="s">
        <v>3307</v>
      </c>
      <c r="DU103" s="140" t="s">
        <v>644</v>
      </c>
      <c r="DV103" s="140" t="s">
        <v>523</v>
      </c>
      <c r="DW103" s="140" t="s">
        <v>487</v>
      </c>
      <c r="DX103" s="140" t="s">
        <v>24</v>
      </c>
      <c r="DY103" s="140" t="s">
        <v>3308</v>
      </c>
      <c r="DZ103" s="140">
        <v>739329110</v>
      </c>
      <c r="EA103" s="140" t="s">
        <v>3309</v>
      </c>
      <c r="EB103" s="140" t="s">
        <v>3310</v>
      </c>
      <c r="EC103" s="140" t="s">
        <v>448</v>
      </c>
      <c r="ED103" s="140" t="s">
        <v>68</v>
      </c>
      <c r="EF103" s="140" t="str">
        <f t="shared" si="58"/>
        <v>ok</v>
      </c>
      <c r="EG103" s="140" t="str">
        <f t="shared" si="59"/>
        <v>ok</v>
      </c>
      <c r="EH103" s="140" t="str">
        <f t="shared" si="60"/>
        <v>ok</v>
      </c>
      <c r="EI103" s="140" t="str">
        <f t="shared" si="61"/>
        <v>ok</v>
      </c>
      <c r="EJ103" s="140" t="str">
        <f t="shared" si="62"/>
        <v>ok</v>
      </c>
      <c r="EK103" s="140" t="str">
        <f t="shared" si="63"/>
        <v>ok</v>
      </c>
      <c r="EO103" s="140" t="str">
        <f t="shared" si="64"/>
        <v>ŠPATNĚ</v>
      </c>
      <c r="EP103" s="140" t="str">
        <f t="shared" si="65"/>
        <v>ok</v>
      </c>
    </row>
    <row r="104" spans="1:146" s="140" customFormat="1" ht="12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227" t="s">
        <v>647</v>
      </c>
      <c r="J104" s="151" t="s">
        <v>646</v>
      </c>
      <c r="K104" s="151" t="s">
        <v>3312</v>
      </c>
      <c r="L104" s="153" t="s">
        <v>222</v>
      </c>
      <c r="M104" s="151" t="s">
        <v>648</v>
      </c>
      <c r="N104" s="151" t="s">
        <v>128</v>
      </c>
      <c r="O104" s="151" t="s">
        <v>649</v>
      </c>
      <c r="P104" s="151" t="s">
        <v>156</v>
      </c>
      <c r="Q104" s="151" t="s">
        <v>52</v>
      </c>
      <c r="R104" s="151" t="s">
        <v>53</v>
      </c>
      <c r="S104" s="154" t="s">
        <v>650</v>
      </c>
      <c r="T104" s="151" t="s">
        <v>4619</v>
      </c>
      <c r="U104" s="153">
        <v>5471012</v>
      </c>
      <c r="V104" s="153" t="s">
        <v>82</v>
      </c>
      <c r="W104" s="153" t="s">
        <v>83</v>
      </c>
      <c r="X104" s="151" t="s">
        <v>448</v>
      </c>
      <c r="Y104" s="256" t="s">
        <v>2959</v>
      </c>
      <c r="Z104" s="155" t="s">
        <v>68</v>
      </c>
      <c r="AA104" s="267" t="s">
        <v>2820</v>
      </c>
      <c r="AB104" s="156"/>
      <c r="AC104" s="157"/>
      <c r="AD104" s="157"/>
      <c r="AE104" s="157"/>
      <c r="AF104" s="157"/>
      <c r="AG104" s="293">
        <f t="shared" si="42"/>
        <v>0</v>
      </c>
      <c r="AH104" s="145"/>
      <c r="AI104" s="143"/>
      <c r="AJ104" s="143"/>
      <c r="AK104" s="143"/>
      <c r="AL104" s="143"/>
      <c r="AM104" s="138">
        <f t="shared" si="66"/>
        <v>0</v>
      </c>
      <c r="AN104" s="160"/>
      <c r="AO104" s="146"/>
      <c r="AP104" s="146"/>
      <c r="AQ104" s="146"/>
      <c r="AR104" s="146"/>
      <c r="AS104" s="202">
        <f t="shared" si="43"/>
        <v>0</v>
      </c>
      <c r="AT104" s="172"/>
      <c r="AU104" s="137"/>
      <c r="AV104" s="137"/>
      <c r="AW104" s="137"/>
      <c r="AX104" s="137"/>
      <c r="AY104" s="138">
        <f t="shared" si="67"/>
        <v>0</v>
      </c>
      <c r="AZ104" s="160"/>
      <c r="BA104" s="146"/>
      <c r="BB104" s="146"/>
      <c r="BC104" s="146"/>
      <c r="BD104" s="146"/>
      <c r="BE104" s="138">
        <f t="shared" si="68"/>
        <v>0</v>
      </c>
      <c r="BF104" s="205"/>
      <c r="BG104" s="146"/>
      <c r="BH104" s="146"/>
      <c r="BI104" s="146"/>
      <c r="BJ104" s="146"/>
      <c r="BK104" s="202">
        <f t="shared" si="44"/>
        <v>0</v>
      </c>
      <c r="BL104" s="160"/>
      <c r="BM104" s="146"/>
      <c r="BN104" s="146"/>
      <c r="BO104" s="146"/>
      <c r="BP104" s="146"/>
      <c r="BQ104" s="138">
        <f t="shared" si="69"/>
        <v>0</v>
      </c>
      <c r="BR104" s="160"/>
      <c r="BS104" s="146">
        <v>75075</v>
      </c>
      <c r="BT104" s="146"/>
      <c r="BU104" s="146"/>
      <c r="BV104" s="146"/>
      <c r="BW104" s="138">
        <f t="shared" si="70"/>
        <v>75075</v>
      </c>
      <c r="BX104" s="205"/>
      <c r="BY104" s="146"/>
      <c r="BZ104" s="146"/>
      <c r="CA104" s="146"/>
      <c r="CB104" s="146"/>
      <c r="CC104" s="138">
        <f t="shared" si="56"/>
        <v>0</v>
      </c>
      <c r="CD104" s="158"/>
      <c r="CE104" s="137"/>
      <c r="CF104" s="137"/>
      <c r="CG104" s="137"/>
      <c r="CH104" s="137"/>
      <c r="CI104" s="138">
        <f t="shared" si="71"/>
        <v>0</v>
      </c>
      <c r="CJ104" s="172">
        <f t="shared" si="45"/>
        <v>0</v>
      </c>
      <c r="CK104" s="137">
        <f t="shared" si="46"/>
        <v>75075</v>
      </c>
      <c r="CL104" s="137">
        <f t="shared" si="47"/>
        <v>0</v>
      </c>
      <c r="CM104" s="137">
        <f t="shared" si="48"/>
        <v>0</v>
      </c>
      <c r="CN104" s="137">
        <f t="shared" si="49"/>
        <v>0</v>
      </c>
      <c r="CO104" s="173">
        <f t="shared" si="50"/>
        <v>75075</v>
      </c>
      <c r="CP104" s="172">
        <f t="shared" si="51"/>
        <v>0</v>
      </c>
      <c r="CQ104" s="137">
        <f t="shared" si="52"/>
        <v>0</v>
      </c>
      <c r="CR104" s="137">
        <f t="shared" si="53"/>
        <v>0</v>
      </c>
      <c r="CS104" s="137">
        <f t="shared" si="54"/>
        <v>0</v>
      </c>
      <c r="CT104" s="137">
        <f t="shared" si="55"/>
        <v>0</v>
      </c>
      <c r="CU104" s="173">
        <f t="shared" si="72"/>
        <v>0</v>
      </c>
      <c r="CV104" s="172">
        <f t="shared" si="73"/>
        <v>0</v>
      </c>
      <c r="CW104" s="137">
        <f t="shared" si="74"/>
        <v>75075</v>
      </c>
      <c r="CX104" s="137">
        <f t="shared" si="75"/>
        <v>0</v>
      </c>
      <c r="CY104" s="137">
        <f t="shared" si="76"/>
        <v>0</v>
      </c>
      <c r="CZ104" s="137">
        <f t="shared" si="77"/>
        <v>0</v>
      </c>
      <c r="DA104" s="173">
        <f t="shared" si="78"/>
        <v>75075</v>
      </c>
      <c r="DC104" s="220"/>
      <c r="DF104" s="141"/>
      <c r="DG104" s="142"/>
      <c r="DH104" s="146"/>
      <c r="DI104" s="142"/>
      <c r="DJ104" s="144"/>
      <c r="DK104" s="145">
        <v>7027</v>
      </c>
      <c r="DL104" s="142" t="s">
        <v>4834</v>
      </c>
      <c r="DM104" s="144">
        <v>44629</v>
      </c>
      <c r="DO104" s="140" t="str">
        <f t="shared" si="57"/>
        <v>Radek Vystrčil</v>
      </c>
      <c r="DP104" s="140">
        <v>2465</v>
      </c>
      <c r="DQ104" s="140">
        <v>650018273</v>
      </c>
      <c r="DR104" s="140">
        <v>72741791</v>
      </c>
      <c r="DS104" s="140" t="s">
        <v>646</v>
      </c>
      <c r="DT104" s="140" t="s">
        <v>3311</v>
      </c>
      <c r="DU104" s="140" t="s">
        <v>3312</v>
      </c>
      <c r="DV104" s="140" t="s">
        <v>648</v>
      </c>
      <c r="DW104" s="140" t="s">
        <v>222</v>
      </c>
      <c r="DX104" s="140" t="s">
        <v>128</v>
      </c>
      <c r="DY104" s="140" t="s">
        <v>3313</v>
      </c>
      <c r="DZ104" s="140" t="s">
        <v>3314</v>
      </c>
      <c r="EA104" s="140" t="s">
        <v>3315</v>
      </c>
      <c r="EB104" s="140" t="s">
        <v>3316</v>
      </c>
      <c r="EC104" s="140" t="s">
        <v>448</v>
      </c>
      <c r="ED104" s="140" t="s">
        <v>68</v>
      </c>
      <c r="EF104" s="140" t="str">
        <f t="shared" si="58"/>
        <v>ok</v>
      </c>
      <c r="EG104" s="140" t="str">
        <f t="shared" si="59"/>
        <v>ok</v>
      </c>
      <c r="EH104" s="140" t="str">
        <f t="shared" si="60"/>
        <v>ok</v>
      </c>
      <c r="EI104" s="140" t="str">
        <f t="shared" si="61"/>
        <v>ok</v>
      </c>
      <c r="EJ104" s="140" t="str">
        <f t="shared" si="62"/>
        <v>ok</v>
      </c>
      <c r="EK104" s="140" t="str">
        <f t="shared" si="63"/>
        <v>ok</v>
      </c>
      <c r="EO104" s="140" t="str">
        <f t="shared" si="64"/>
        <v>ŠPATNĚ</v>
      </c>
      <c r="EP104" s="140" t="str">
        <f t="shared" si="65"/>
        <v>ŠPATNĚ</v>
      </c>
    </row>
    <row r="105" spans="1:146" s="140" customFormat="1" ht="12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227" t="s">
        <v>652</v>
      </c>
      <c r="J105" s="151" t="s">
        <v>651</v>
      </c>
      <c r="K105" s="151" t="s">
        <v>3318</v>
      </c>
      <c r="L105" s="153" t="s">
        <v>67</v>
      </c>
      <c r="M105" s="151" t="s">
        <v>538</v>
      </c>
      <c r="N105" s="151" t="s">
        <v>24</v>
      </c>
      <c r="O105" s="151" t="s">
        <v>653</v>
      </c>
      <c r="P105" s="151" t="s">
        <v>51</v>
      </c>
      <c r="Q105" s="151" t="s">
        <v>52</v>
      </c>
      <c r="R105" s="151" t="s">
        <v>53</v>
      </c>
      <c r="S105" s="154">
        <v>603569183</v>
      </c>
      <c r="T105" s="151" t="s">
        <v>654</v>
      </c>
      <c r="U105" s="153">
        <v>5485852</v>
      </c>
      <c r="V105" s="153" t="s">
        <v>82</v>
      </c>
      <c r="W105" s="153" t="s">
        <v>83</v>
      </c>
      <c r="X105" s="151" t="s">
        <v>448</v>
      </c>
      <c r="Y105" s="256" t="s">
        <v>2959</v>
      </c>
      <c r="Z105" s="155" t="s">
        <v>68</v>
      </c>
      <c r="AA105" s="267" t="s">
        <v>2820</v>
      </c>
      <c r="AB105" s="156"/>
      <c r="AC105" s="157"/>
      <c r="AD105" s="157"/>
      <c r="AE105" s="157"/>
      <c r="AF105" s="157"/>
      <c r="AG105" s="293">
        <f t="shared" si="42"/>
        <v>0</v>
      </c>
      <c r="AH105" s="145"/>
      <c r="AI105" s="143"/>
      <c r="AJ105" s="143"/>
      <c r="AK105" s="143"/>
      <c r="AL105" s="143"/>
      <c r="AM105" s="138">
        <f t="shared" si="66"/>
        <v>0</v>
      </c>
      <c r="AN105" s="160"/>
      <c r="AO105" s="146"/>
      <c r="AP105" s="146"/>
      <c r="AQ105" s="146"/>
      <c r="AR105" s="146"/>
      <c r="AS105" s="202">
        <f t="shared" si="43"/>
        <v>0</v>
      </c>
      <c r="AT105" s="172"/>
      <c r="AU105" s="137"/>
      <c r="AV105" s="137"/>
      <c r="AW105" s="137"/>
      <c r="AX105" s="137"/>
      <c r="AY105" s="138">
        <f t="shared" si="67"/>
        <v>0</v>
      </c>
      <c r="AZ105" s="160"/>
      <c r="BA105" s="146"/>
      <c r="BB105" s="146"/>
      <c r="BC105" s="146"/>
      <c r="BD105" s="146"/>
      <c r="BE105" s="138">
        <f t="shared" si="68"/>
        <v>0</v>
      </c>
      <c r="BF105" s="205"/>
      <c r="BG105" s="146"/>
      <c r="BH105" s="146"/>
      <c r="BI105" s="146"/>
      <c r="BJ105" s="146"/>
      <c r="BK105" s="202">
        <f t="shared" si="44"/>
        <v>0</v>
      </c>
      <c r="BL105" s="160"/>
      <c r="BM105" s="146"/>
      <c r="BN105" s="146"/>
      <c r="BO105" s="146"/>
      <c r="BP105" s="146"/>
      <c r="BQ105" s="138">
        <f t="shared" si="69"/>
        <v>0</v>
      </c>
      <c r="BR105" s="160"/>
      <c r="BS105" s="146">
        <v>161200</v>
      </c>
      <c r="BT105" s="146"/>
      <c r="BU105" s="146"/>
      <c r="BV105" s="146"/>
      <c r="BW105" s="138">
        <f t="shared" si="70"/>
        <v>161200</v>
      </c>
      <c r="BX105" s="205"/>
      <c r="BY105" s="146"/>
      <c r="BZ105" s="146"/>
      <c r="CA105" s="146"/>
      <c r="CB105" s="146"/>
      <c r="CC105" s="138">
        <f t="shared" si="56"/>
        <v>0</v>
      </c>
      <c r="CD105" s="158"/>
      <c r="CE105" s="137"/>
      <c r="CF105" s="137"/>
      <c r="CG105" s="137"/>
      <c r="CH105" s="137"/>
      <c r="CI105" s="138">
        <f t="shared" si="71"/>
        <v>0</v>
      </c>
      <c r="CJ105" s="172">
        <f t="shared" si="45"/>
        <v>0</v>
      </c>
      <c r="CK105" s="137">
        <f t="shared" si="46"/>
        <v>161200</v>
      </c>
      <c r="CL105" s="137">
        <f t="shared" si="47"/>
        <v>0</v>
      </c>
      <c r="CM105" s="137">
        <f t="shared" si="48"/>
        <v>0</v>
      </c>
      <c r="CN105" s="137">
        <f t="shared" si="49"/>
        <v>0</v>
      </c>
      <c r="CO105" s="173">
        <f t="shared" si="50"/>
        <v>161200</v>
      </c>
      <c r="CP105" s="172">
        <f t="shared" si="51"/>
        <v>0</v>
      </c>
      <c r="CQ105" s="137">
        <f t="shared" si="52"/>
        <v>0</v>
      </c>
      <c r="CR105" s="137">
        <f t="shared" si="53"/>
        <v>0</v>
      </c>
      <c r="CS105" s="137">
        <f t="shared" si="54"/>
        <v>0</v>
      </c>
      <c r="CT105" s="137">
        <f t="shared" si="55"/>
        <v>0</v>
      </c>
      <c r="CU105" s="173">
        <f t="shared" si="72"/>
        <v>0</v>
      </c>
      <c r="CV105" s="172">
        <f t="shared" si="73"/>
        <v>0</v>
      </c>
      <c r="CW105" s="137">
        <f t="shared" si="74"/>
        <v>161200</v>
      </c>
      <c r="CX105" s="137">
        <f t="shared" si="75"/>
        <v>0</v>
      </c>
      <c r="CY105" s="137">
        <f t="shared" si="76"/>
        <v>0</v>
      </c>
      <c r="CZ105" s="137">
        <f t="shared" si="77"/>
        <v>0</v>
      </c>
      <c r="DA105" s="173">
        <f t="shared" si="78"/>
        <v>161200</v>
      </c>
      <c r="DC105" s="220"/>
      <c r="DF105" s="141"/>
      <c r="DG105" s="142"/>
      <c r="DH105" s="146"/>
      <c r="DI105" s="142"/>
      <c r="DJ105" s="144"/>
      <c r="DK105" s="145"/>
      <c r="DL105" s="142"/>
      <c r="DM105" s="144"/>
      <c r="DO105" s="140" t="str">
        <f t="shared" si="57"/>
        <v>Jiří Dvořák</v>
      </c>
      <c r="DP105" s="140">
        <v>2480</v>
      </c>
      <c r="DQ105" s="140">
        <v>600080293</v>
      </c>
      <c r="DR105" s="140">
        <v>46744924</v>
      </c>
      <c r="DS105" s="140" t="s">
        <v>651</v>
      </c>
      <c r="DT105" s="140" t="s">
        <v>3317</v>
      </c>
      <c r="DU105" s="140" t="s">
        <v>3318</v>
      </c>
      <c r="DV105" s="140" t="s">
        <v>538</v>
      </c>
      <c r="DW105" s="140" t="s">
        <v>67</v>
      </c>
      <c r="DX105" s="140" t="s">
        <v>24</v>
      </c>
      <c r="DY105" s="140" t="s">
        <v>3319</v>
      </c>
      <c r="DZ105" s="140" t="s">
        <v>3320</v>
      </c>
      <c r="EA105" s="140" t="s">
        <v>654</v>
      </c>
      <c r="EB105" s="140" t="s">
        <v>3321</v>
      </c>
      <c r="EC105" s="140" t="s">
        <v>448</v>
      </c>
      <c r="ED105" s="140" t="s">
        <v>68</v>
      </c>
      <c r="EF105" s="140" t="str">
        <f t="shared" si="58"/>
        <v>ok</v>
      </c>
      <c r="EG105" s="140" t="str">
        <f t="shared" si="59"/>
        <v>ok</v>
      </c>
      <c r="EH105" s="140" t="str">
        <f t="shared" si="60"/>
        <v>ok</v>
      </c>
      <c r="EI105" s="140" t="str">
        <f t="shared" si="61"/>
        <v>ok</v>
      </c>
      <c r="EJ105" s="140" t="str">
        <f t="shared" si="62"/>
        <v>ok</v>
      </c>
      <c r="EK105" s="140" t="str">
        <f t="shared" si="63"/>
        <v>ok</v>
      </c>
      <c r="EO105" s="140" t="str">
        <f t="shared" si="64"/>
        <v>ŠPATNĚ</v>
      </c>
      <c r="EP105" s="140" t="str">
        <f t="shared" si="65"/>
        <v>ok</v>
      </c>
    </row>
    <row r="106" spans="1:146" s="140" customFormat="1" ht="12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227" t="s">
        <v>656</v>
      </c>
      <c r="J106" s="151" t="s">
        <v>655</v>
      </c>
      <c r="K106" s="151" t="s">
        <v>3323</v>
      </c>
      <c r="L106" s="153" t="s">
        <v>452</v>
      </c>
      <c r="M106" s="151" t="s">
        <v>453</v>
      </c>
      <c r="N106" s="151" t="s">
        <v>24</v>
      </c>
      <c r="O106" s="151" t="s">
        <v>657</v>
      </c>
      <c r="P106" s="151" t="s">
        <v>658</v>
      </c>
      <c r="Q106" s="151" t="s">
        <v>27</v>
      </c>
      <c r="R106" s="151" t="s">
        <v>28</v>
      </c>
      <c r="S106" s="154">
        <v>482750719</v>
      </c>
      <c r="T106" s="151" t="s">
        <v>659</v>
      </c>
      <c r="U106" s="153">
        <v>5449392</v>
      </c>
      <c r="V106" s="153" t="s">
        <v>82</v>
      </c>
      <c r="W106" s="153" t="s">
        <v>83</v>
      </c>
      <c r="X106" s="151" t="s">
        <v>448</v>
      </c>
      <c r="Y106" s="256" t="s">
        <v>2959</v>
      </c>
      <c r="Z106" s="155" t="s">
        <v>68</v>
      </c>
      <c r="AA106" s="267" t="s">
        <v>2820</v>
      </c>
      <c r="AB106" s="156"/>
      <c r="AC106" s="157"/>
      <c r="AD106" s="157"/>
      <c r="AE106" s="157"/>
      <c r="AF106" s="157"/>
      <c r="AG106" s="293">
        <f t="shared" si="42"/>
        <v>0</v>
      </c>
      <c r="AH106" s="145"/>
      <c r="AI106" s="143"/>
      <c r="AJ106" s="143"/>
      <c r="AK106" s="143"/>
      <c r="AL106" s="143"/>
      <c r="AM106" s="138">
        <f t="shared" si="66"/>
        <v>0</v>
      </c>
      <c r="AN106" s="160"/>
      <c r="AO106" s="146"/>
      <c r="AP106" s="146"/>
      <c r="AQ106" s="146"/>
      <c r="AR106" s="146"/>
      <c r="AS106" s="202">
        <f t="shared" si="43"/>
        <v>0</v>
      </c>
      <c r="AT106" s="172"/>
      <c r="AU106" s="137"/>
      <c r="AV106" s="137"/>
      <c r="AW106" s="137"/>
      <c r="AX106" s="137"/>
      <c r="AY106" s="138">
        <f t="shared" si="67"/>
        <v>0</v>
      </c>
      <c r="AZ106" s="160"/>
      <c r="BA106" s="146"/>
      <c r="BB106" s="146"/>
      <c r="BC106" s="146"/>
      <c r="BD106" s="146"/>
      <c r="BE106" s="138">
        <f t="shared" si="68"/>
        <v>0</v>
      </c>
      <c r="BF106" s="205"/>
      <c r="BG106" s="146"/>
      <c r="BH106" s="146"/>
      <c r="BI106" s="146"/>
      <c r="BJ106" s="146"/>
      <c r="BK106" s="202">
        <f t="shared" si="44"/>
        <v>0</v>
      </c>
      <c r="BL106" s="160"/>
      <c r="BM106" s="146"/>
      <c r="BN106" s="146"/>
      <c r="BO106" s="146"/>
      <c r="BP106" s="146"/>
      <c r="BQ106" s="138">
        <f t="shared" si="69"/>
        <v>0</v>
      </c>
      <c r="BR106" s="160"/>
      <c r="BS106" s="146">
        <v>83850</v>
      </c>
      <c r="BT106" s="146"/>
      <c r="BU106" s="146"/>
      <c r="BV106" s="146"/>
      <c r="BW106" s="138">
        <f t="shared" si="70"/>
        <v>83850</v>
      </c>
      <c r="BX106" s="205"/>
      <c r="BY106" s="146"/>
      <c r="BZ106" s="146"/>
      <c r="CA106" s="146"/>
      <c r="CB106" s="146"/>
      <c r="CC106" s="138">
        <f t="shared" si="56"/>
        <v>0</v>
      </c>
      <c r="CD106" s="158"/>
      <c r="CE106" s="137"/>
      <c r="CF106" s="137"/>
      <c r="CG106" s="137"/>
      <c r="CH106" s="137"/>
      <c r="CI106" s="138">
        <f t="shared" si="71"/>
        <v>0</v>
      </c>
      <c r="CJ106" s="172">
        <f t="shared" si="45"/>
        <v>0</v>
      </c>
      <c r="CK106" s="137">
        <f t="shared" si="46"/>
        <v>83850</v>
      </c>
      <c r="CL106" s="137">
        <f t="shared" si="47"/>
        <v>0</v>
      </c>
      <c r="CM106" s="137">
        <f t="shared" si="48"/>
        <v>0</v>
      </c>
      <c r="CN106" s="137">
        <f t="shared" si="49"/>
        <v>0</v>
      </c>
      <c r="CO106" s="173">
        <f t="shared" si="50"/>
        <v>83850</v>
      </c>
      <c r="CP106" s="172">
        <f t="shared" si="51"/>
        <v>0</v>
      </c>
      <c r="CQ106" s="137">
        <f t="shared" si="52"/>
        <v>0</v>
      </c>
      <c r="CR106" s="137">
        <f t="shared" si="53"/>
        <v>0</v>
      </c>
      <c r="CS106" s="137">
        <f t="shared" si="54"/>
        <v>0</v>
      </c>
      <c r="CT106" s="137">
        <f t="shared" si="55"/>
        <v>0</v>
      </c>
      <c r="CU106" s="173">
        <f t="shared" si="72"/>
        <v>0</v>
      </c>
      <c r="CV106" s="172">
        <f t="shared" si="73"/>
        <v>0</v>
      </c>
      <c r="CW106" s="137">
        <f t="shared" si="74"/>
        <v>83850</v>
      </c>
      <c r="CX106" s="137">
        <f t="shared" si="75"/>
        <v>0</v>
      </c>
      <c r="CY106" s="137">
        <f t="shared" si="76"/>
        <v>0</v>
      </c>
      <c r="CZ106" s="137">
        <f t="shared" si="77"/>
        <v>0</v>
      </c>
      <c r="DA106" s="173">
        <f t="shared" si="78"/>
        <v>83850</v>
      </c>
      <c r="DC106" s="220"/>
      <c r="DF106" s="141"/>
      <c r="DG106" s="142"/>
      <c r="DH106" s="146"/>
      <c r="DI106" s="142"/>
      <c r="DJ106" s="144"/>
      <c r="DK106" s="145"/>
      <c r="DL106" s="142"/>
      <c r="DM106" s="144"/>
      <c r="DO106" s="140" t="str">
        <f t="shared" si="57"/>
        <v>Jarmila Plachá</v>
      </c>
      <c r="DP106" s="140">
        <v>2482</v>
      </c>
      <c r="DQ106" s="140">
        <v>600079945</v>
      </c>
      <c r="DR106" s="140">
        <v>72741716</v>
      </c>
      <c r="DS106" s="140" t="s">
        <v>655</v>
      </c>
      <c r="DT106" s="140" t="s">
        <v>3322</v>
      </c>
      <c r="DU106" s="140" t="s">
        <v>3323</v>
      </c>
      <c r="DV106" s="140" t="s">
        <v>453</v>
      </c>
      <c r="DW106" s="140" t="s">
        <v>452</v>
      </c>
      <c r="DX106" s="140" t="s">
        <v>24</v>
      </c>
      <c r="DY106" s="140" t="s">
        <v>3324</v>
      </c>
      <c r="DZ106" s="140">
        <v>482750719</v>
      </c>
      <c r="EA106" s="140" t="s">
        <v>659</v>
      </c>
      <c r="EB106" s="140" t="s">
        <v>3325</v>
      </c>
      <c r="EC106" s="140" t="s">
        <v>448</v>
      </c>
      <c r="ED106" s="140" t="s">
        <v>68</v>
      </c>
      <c r="EF106" s="140" t="str">
        <f t="shared" si="58"/>
        <v>ok</v>
      </c>
      <c r="EG106" s="140" t="str">
        <f t="shared" si="59"/>
        <v>ok</v>
      </c>
      <c r="EH106" s="140" t="str">
        <f t="shared" si="60"/>
        <v>ok</v>
      </c>
      <c r="EI106" s="140" t="str">
        <f t="shared" si="61"/>
        <v>ok</v>
      </c>
      <c r="EJ106" s="140" t="str">
        <f t="shared" si="62"/>
        <v>ok</v>
      </c>
      <c r="EK106" s="140" t="str">
        <f t="shared" si="63"/>
        <v>ok</v>
      </c>
      <c r="EO106" s="140" t="str">
        <f t="shared" si="64"/>
        <v>ok</v>
      </c>
      <c r="EP106" s="140" t="str">
        <f t="shared" si="65"/>
        <v>ok</v>
      </c>
    </row>
    <row r="107" spans="1:146" s="140" customFormat="1" ht="12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3326</v>
      </c>
      <c r="I107" s="227" t="s">
        <v>661</v>
      </c>
      <c r="J107" s="151" t="s">
        <v>660</v>
      </c>
      <c r="K107" s="151" t="s">
        <v>662</v>
      </c>
      <c r="L107" s="153" t="s">
        <v>459</v>
      </c>
      <c r="M107" s="151" t="s">
        <v>501</v>
      </c>
      <c r="N107" s="151" t="s">
        <v>24</v>
      </c>
      <c r="O107" s="151" t="s">
        <v>663</v>
      </c>
      <c r="P107" s="151" t="s">
        <v>664</v>
      </c>
      <c r="Q107" s="151" t="s">
        <v>27</v>
      </c>
      <c r="R107" s="151" t="s">
        <v>28</v>
      </c>
      <c r="S107" s="154" t="s">
        <v>665</v>
      </c>
      <c r="T107" s="151" t="s">
        <v>666</v>
      </c>
      <c r="U107" s="153">
        <v>6053162</v>
      </c>
      <c r="V107" s="153" t="s">
        <v>82</v>
      </c>
      <c r="W107" s="153" t="s">
        <v>83</v>
      </c>
      <c r="X107" s="151" t="s">
        <v>448</v>
      </c>
      <c r="Y107" s="256" t="s">
        <v>2959</v>
      </c>
      <c r="Z107" s="155" t="s">
        <v>68</v>
      </c>
      <c r="AA107" s="267" t="s">
        <v>2820</v>
      </c>
      <c r="AB107" s="156"/>
      <c r="AC107" s="157"/>
      <c r="AD107" s="157"/>
      <c r="AE107" s="157"/>
      <c r="AF107" s="157"/>
      <c r="AG107" s="293">
        <f t="shared" si="42"/>
        <v>0</v>
      </c>
      <c r="AH107" s="145"/>
      <c r="AI107" s="143"/>
      <c r="AJ107" s="143"/>
      <c r="AK107" s="143"/>
      <c r="AL107" s="143"/>
      <c r="AM107" s="138">
        <f t="shared" si="66"/>
        <v>0</v>
      </c>
      <c r="AN107" s="160"/>
      <c r="AO107" s="146"/>
      <c r="AP107" s="146"/>
      <c r="AQ107" s="146"/>
      <c r="AR107" s="146"/>
      <c r="AS107" s="202">
        <f t="shared" si="43"/>
        <v>0</v>
      </c>
      <c r="AT107" s="172"/>
      <c r="AU107" s="137"/>
      <c r="AV107" s="137"/>
      <c r="AW107" s="137"/>
      <c r="AX107" s="137"/>
      <c r="AY107" s="138">
        <f t="shared" si="67"/>
        <v>0</v>
      </c>
      <c r="AZ107" s="160"/>
      <c r="BA107" s="146"/>
      <c r="BB107" s="146"/>
      <c r="BC107" s="146"/>
      <c r="BD107" s="146"/>
      <c r="BE107" s="138">
        <f t="shared" si="68"/>
        <v>0</v>
      </c>
      <c r="BF107" s="205"/>
      <c r="BG107" s="146"/>
      <c r="BH107" s="146"/>
      <c r="BI107" s="146"/>
      <c r="BJ107" s="146"/>
      <c r="BK107" s="202">
        <f t="shared" si="44"/>
        <v>0</v>
      </c>
      <c r="BL107" s="160"/>
      <c r="BM107" s="146"/>
      <c r="BN107" s="146"/>
      <c r="BO107" s="146"/>
      <c r="BP107" s="146"/>
      <c r="BQ107" s="138">
        <f t="shared" si="69"/>
        <v>0</v>
      </c>
      <c r="BR107" s="160"/>
      <c r="BS107" s="146">
        <v>56550</v>
      </c>
      <c r="BT107" s="146"/>
      <c r="BU107" s="146"/>
      <c r="BV107" s="146"/>
      <c r="BW107" s="138">
        <f t="shared" si="70"/>
        <v>56550</v>
      </c>
      <c r="BX107" s="205"/>
      <c r="BY107" s="146"/>
      <c r="BZ107" s="146"/>
      <c r="CA107" s="146"/>
      <c r="CB107" s="146"/>
      <c r="CC107" s="138">
        <f t="shared" si="56"/>
        <v>0</v>
      </c>
      <c r="CD107" s="158"/>
      <c r="CE107" s="137"/>
      <c r="CF107" s="137"/>
      <c r="CG107" s="137"/>
      <c r="CH107" s="137"/>
      <c r="CI107" s="138">
        <f t="shared" si="71"/>
        <v>0</v>
      </c>
      <c r="CJ107" s="172">
        <f t="shared" si="45"/>
        <v>0</v>
      </c>
      <c r="CK107" s="137">
        <f t="shared" si="46"/>
        <v>56550</v>
      </c>
      <c r="CL107" s="137">
        <f t="shared" si="47"/>
        <v>0</v>
      </c>
      <c r="CM107" s="137">
        <f t="shared" si="48"/>
        <v>0</v>
      </c>
      <c r="CN107" s="137">
        <f t="shared" si="49"/>
        <v>0</v>
      </c>
      <c r="CO107" s="173">
        <f t="shared" si="50"/>
        <v>56550</v>
      </c>
      <c r="CP107" s="172">
        <f t="shared" si="51"/>
        <v>0</v>
      </c>
      <c r="CQ107" s="137">
        <f t="shared" si="52"/>
        <v>0</v>
      </c>
      <c r="CR107" s="137">
        <f t="shared" si="53"/>
        <v>0</v>
      </c>
      <c r="CS107" s="137">
        <f t="shared" si="54"/>
        <v>0</v>
      </c>
      <c r="CT107" s="137">
        <f t="shared" si="55"/>
        <v>0</v>
      </c>
      <c r="CU107" s="173">
        <f t="shared" si="72"/>
        <v>0</v>
      </c>
      <c r="CV107" s="172">
        <f t="shared" si="73"/>
        <v>0</v>
      </c>
      <c r="CW107" s="137">
        <f t="shared" si="74"/>
        <v>56550</v>
      </c>
      <c r="CX107" s="137">
        <f t="shared" si="75"/>
        <v>0</v>
      </c>
      <c r="CY107" s="137">
        <f t="shared" si="76"/>
        <v>0</v>
      </c>
      <c r="CZ107" s="137">
        <f t="shared" si="77"/>
        <v>0</v>
      </c>
      <c r="DA107" s="173">
        <f t="shared" si="78"/>
        <v>56550</v>
      </c>
      <c r="DC107" s="220"/>
      <c r="DF107" s="141"/>
      <c r="DG107" s="142"/>
      <c r="DH107" s="146"/>
      <c r="DI107" s="142"/>
      <c r="DJ107" s="144"/>
      <c r="DK107" s="145"/>
      <c r="DL107" s="142"/>
      <c r="DM107" s="144"/>
      <c r="DO107" s="140" t="str">
        <f t="shared" si="57"/>
        <v>Pavlína Kubrová</v>
      </c>
      <c r="DP107" s="140">
        <v>2328</v>
      </c>
      <c r="DQ107" s="140">
        <v>691006041</v>
      </c>
      <c r="DR107" s="140">
        <v>71294988</v>
      </c>
      <c r="DS107" s="140" t="s">
        <v>3326</v>
      </c>
      <c r="DT107" s="140" t="s">
        <v>3327</v>
      </c>
      <c r="DU107" s="140" t="s">
        <v>662</v>
      </c>
      <c r="DV107" s="140" t="s">
        <v>501</v>
      </c>
      <c r="DW107" s="140" t="s">
        <v>459</v>
      </c>
      <c r="DX107" s="140" t="s">
        <v>24</v>
      </c>
      <c r="DY107" s="140" t="s">
        <v>3328</v>
      </c>
      <c r="DZ107" s="140">
        <v>481120588</v>
      </c>
      <c r="EA107" s="140" t="s">
        <v>666</v>
      </c>
      <c r="EB107" s="140" t="s">
        <v>3329</v>
      </c>
      <c r="EC107" s="140" t="s">
        <v>448</v>
      </c>
      <c r="ED107" s="140" t="s">
        <v>68</v>
      </c>
      <c r="EF107" s="140" t="str">
        <f t="shared" si="58"/>
        <v>ok</v>
      </c>
      <c r="EG107" s="140" t="str">
        <f t="shared" si="59"/>
        <v>ok</v>
      </c>
      <c r="EH107" s="140" t="str">
        <f t="shared" si="60"/>
        <v>ok</v>
      </c>
      <c r="EI107" s="140" t="str">
        <f t="shared" si="61"/>
        <v>ok</v>
      </c>
      <c r="EJ107" s="140" t="str">
        <f t="shared" si="62"/>
        <v>ok</v>
      </c>
      <c r="EK107" s="140" t="str">
        <f t="shared" si="63"/>
        <v>ok</v>
      </c>
      <c r="EO107" s="140" t="str">
        <f t="shared" si="64"/>
        <v>ŠPATNĚ</v>
      </c>
      <c r="EP107" s="140" t="str">
        <f t="shared" si="65"/>
        <v>ok</v>
      </c>
    </row>
    <row r="108" spans="1:146" s="140" customFormat="1" ht="12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227" t="s">
        <v>668</v>
      </c>
      <c r="J108" s="151" t="s">
        <v>667</v>
      </c>
      <c r="K108" s="151" t="s">
        <v>669</v>
      </c>
      <c r="L108" s="153" t="s">
        <v>67</v>
      </c>
      <c r="M108" s="151" t="s">
        <v>471</v>
      </c>
      <c r="N108" s="151" t="s">
        <v>128</v>
      </c>
      <c r="O108" s="151" t="s">
        <v>670</v>
      </c>
      <c r="P108" s="151" t="s">
        <v>671</v>
      </c>
      <c r="Q108" s="151" t="s">
        <v>27</v>
      </c>
      <c r="R108" s="151" t="s">
        <v>28</v>
      </c>
      <c r="S108" s="154">
        <v>486112233</v>
      </c>
      <c r="T108" s="151" t="s">
        <v>672</v>
      </c>
      <c r="U108" s="153">
        <v>5449042</v>
      </c>
      <c r="V108" s="153" t="s">
        <v>82</v>
      </c>
      <c r="W108" s="153" t="s">
        <v>83</v>
      </c>
      <c r="X108" s="151" t="s">
        <v>448</v>
      </c>
      <c r="Y108" s="256" t="s">
        <v>2959</v>
      </c>
      <c r="Z108" s="155" t="s">
        <v>68</v>
      </c>
      <c r="AA108" s="267" t="s">
        <v>2820</v>
      </c>
      <c r="AB108" s="156"/>
      <c r="AC108" s="157"/>
      <c r="AD108" s="157"/>
      <c r="AE108" s="157"/>
      <c r="AF108" s="157"/>
      <c r="AG108" s="293">
        <f t="shared" si="42"/>
        <v>0</v>
      </c>
      <c r="AH108" s="145"/>
      <c r="AI108" s="143"/>
      <c r="AJ108" s="143"/>
      <c r="AK108" s="143"/>
      <c r="AL108" s="143"/>
      <c r="AM108" s="138">
        <f t="shared" si="66"/>
        <v>0</v>
      </c>
      <c r="AN108" s="160"/>
      <c r="AO108" s="146"/>
      <c r="AP108" s="146"/>
      <c r="AQ108" s="146"/>
      <c r="AR108" s="146"/>
      <c r="AS108" s="202">
        <f t="shared" si="43"/>
        <v>0</v>
      </c>
      <c r="AT108" s="172"/>
      <c r="AU108" s="137"/>
      <c r="AV108" s="137"/>
      <c r="AW108" s="137"/>
      <c r="AX108" s="137"/>
      <c r="AY108" s="138">
        <f t="shared" si="67"/>
        <v>0</v>
      </c>
      <c r="AZ108" s="160"/>
      <c r="BA108" s="146"/>
      <c r="BB108" s="146"/>
      <c r="BC108" s="146"/>
      <c r="BD108" s="146"/>
      <c r="BE108" s="138">
        <f t="shared" si="68"/>
        <v>0</v>
      </c>
      <c r="BF108" s="205"/>
      <c r="BG108" s="146"/>
      <c r="BH108" s="146"/>
      <c r="BI108" s="146"/>
      <c r="BJ108" s="146"/>
      <c r="BK108" s="202">
        <f t="shared" si="44"/>
        <v>0</v>
      </c>
      <c r="BL108" s="160"/>
      <c r="BM108" s="146"/>
      <c r="BN108" s="146"/>
      <c r="BO108" s="146"/>
      <c r="BP108" s="146"/>
      <c r="BQ108" s="138">
        <f t="shared" si="69"/>
        <v>0</v>
      </c>
      <c r="BR108" s="160"/>
      <c r="BS108" s="146">
        <v>43550</v>
      </c>
      <c r="BT108" s="146"/>
      <c r="BU108" s="146"/>
      <c r="BV108" s="146"/>
      <c r="BW108" s="138">
        <f t="shared" si="70"/>
        <v>43550</v>
      </c>
      <c r="BX108" s="205"/>
      <c r="BY108" s="146"/>
      <c r="BZ108" s="146"/>
      <c r="CA108" s="146"/>
      <c r="CB108" s="146"/>
      <c r="CC108" s="138">
        <f t="shared" si="56"/>
        <v>0</v>
      </c>
      <c r="CD108" s="158"/>
      <c r="CE108" s="137"/>
      <c r="CF108" s="137"/>
      <c r="CG108" s="137"/>
      <c r="CH108" s="137"/>
      <c r="CI108" s="138">
        <f t="shared" si="71"/>
        <v>0</v>
      </c>
      <c r="CJ108" s="172">
        <f t="shared" si="45"/>
        <v>0</v>
      </c>
      <c r="CK108" s="137">
        <f t="shared" si="46"/>
        <v>43550</v>
      </c>
      <c r="CL108" s="137">
        <f t="shared" si="47"/>
        <v>0</v>
      </c>
      <c r="CM108" s="137">
        <f t="shared" si="48"/>
        <v>0</v>
      </c>
      <c r="CN108" s="137">
        <f t="shared" si="49"/>
        <v>0</v>
      </c>
      <c r="CO108" s="173">
        <f t="shared" si="50"/>
        <v>43550</v>
      </c>
      <c r="CP108" s="172">
        <f t="shared" si="51"/>
        <v>0</v>
      </c>
      <c r="CQ108" s="137">
        <f t="shared" si="52"/>
        <v>0</v>
      </c>
      <c r="CR108" s="137">
        <f t="shared" si="53"/>
        <v>0</v>
      </c>
      <c r="CS108" s="137">
        <f t="shared" si="54"/>
        <v>0</v>
      </c>
      <c r="CT108" s="137">
        <f t="shared" si="55"/>
        <v>0</v>
      </c>
      <c r="CU108" s="173">
        <f t="shared" si="72"/>
        <v>0</v>
      </c>
      <c r="CV108" s="172">
        <f t="shared" si="73"/>
        <v>0</v>
      </c>
      <c r="CW108" s="137">
        <f t="shared" si="74"/>
        <v>43550</v>
      </c>
      <c r="CX108" s="137">
        <f t="shared" si="75"/>
        <v>0</v>
      </c>
      <c r="CY108" s="137">
        <f t="shared" si="76"/>
        <v>0</v>
      </c>
      <c r="CZ108" s="137">
        <f t="shared" si="77"/>
        <v>0</v>
      </c>
      <c r="DA108" s="173">
        <f t="shared" si="78"/>
        <v>43550</v>
      </c>
      <c r="DC108" s="220"/>
      <c r="DF108" s="141"/>
      <c r="DG108" s="142"/>
      <c r="DH108" s="146"/>
      <c r="DI108" s="142"/>
      <c r="DJ108" s="144"/>
      <c r="DK108" s="145"/>
      <c r="DL108" s="142"/>
      <c r="DM108" s="144"/>
      <c r="DO108" s="140" t="str">
        <f t="shared" si="57"/>
        <v>Alena Routová</v>
      </c>
      <c r="DP108" s="140">
        <v>2486</v>
      </c>
      <c r="DQ108" s="140">
        <v>600079970</v>
      </c>
      <c r="DR108" s="140">
        <v>46744908</v>
      </c>
      <c r="DS108" s="140" t="s">
        <v>667</v>
      </c>
      <c r="DT108" s="140" t="s">
        <v>3330</v>
      </c>
      <c r="DU108" s="140" t="s">
        <v>669</v>
      </c>
      <c r="DV108" s="140" t="s">
        <v>471</v>
      </c>
      <c r="DW108" s="140" t="s">
        <v>67</v>
      </c>
      <c r="DX108" s="140" t="s">
        <v>128</v>
      </c>
      <c r="DY108" s="140" t="s">
        <v>3331</v>
      </c>
      <c r="DZ108" s="140">
        <v>486112233</v>
      </c>
      <c r="EA108" s="140" t="s">
        <v>672</v>
      </c>
      <c r="EB108" s="140" t="s">
        <v>3332</v>
      </c>
      <c r="EC108" s="140" t="s">
        <v>448</v>
      </c>
      <c r="ED108" s="140" t="s">
        <v>68</v>
      </c>
      <c r="EF108" s="140" t="str">
        <f t="shared" si="58"/>
        <v>ok</v>
      </c>
      <c r="EG108" s="140" t="str">
        <f t="shared" si="59"/>
        <v>ok</v>
      </c>
      <c r="EH108" s="140" t="str">
        <f t="shared" si="60"/>
        <v>ok</v>
      </c>
      <c r="EI108" s="140" t="str">
        <f t="shared" si="61"/>
        <v>ok</v>
      </c>
      <c r="EJ108" s="140" t="str">
        <f t="shared" si="62"/>
        <v>ok</v>
      </c>
      <c r="EK108" s="140" t="str">
        <f t="shared" si="63"/>
        <v>ok</v>
      </c>
      <c r="EO108" s="140" t="str">
        <f t="shared" si="64"/>
        <v>ok</v>
      </c>
      <c r="EP108" s="140" t="str">
        <f t="shared" si="65"/>
        <v>ok</v>
      </c>
    </row>
    <row r="109" spans="1:146" s="140" customFormat="1" ht="12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3333</v>
      </c>
      <c r="I109" s="227" t="s">
        <v>674</v>
      </c>
      <c r="J109" s="151" t="s">
        <v>673</v>
      </c>
      <c r="K109" s="151" t="s">
        <v>2398</v>
      </c>
      <c r="L109" s="153" t="s">
        <v>459</v>
      </c>
      <c r="M109" s="151" t="s">
        <v>460</v>
      </c>
      <c r="N109" s="151" t="s">
        <v>24</v>
      </c>
      <c r="O109" s="151" t="s">
        <v>675</v>
      </c>
      <c r="P109" s="151" t="s">
        <v>664</v>
      </c>
      <c r="Q109" s="151" t="s">
        <v>27</v>
      </c>
      <c r="R109" s="151" t="s">
        <v>28</v>
      </c>
      <c r="S109" s="154">
        <v>481120586</v>
      </c>
      <c r="T109" s="151" t="s">
        <v>676</v>
      </c>
      <c r="U109" s="153">
        <v>5508532</v>
      </c>
      <c r="V109" s="153" t="s">
        <v>82</v>
      </c>
      <c r="W109" s="153" t="s">
        <v>83</v>
      </c>
      <c r="X109" s="151" t="s">
        <v>448</v>
      </c>
      <c r="Y109" s="256" t="s">
        <v>2959</v>
      </c>
      <c r="Z109" s="155" t="s">
        <v>68</v>
      </c>
      <c r="AA109" s="267" t="s">
        <v>2820</v>
      </c>
      <c r="AB109" s="156"/>
      <c r="AC109" s="157"/>
      <c r="AD109" s="157"/>
      <c r="AE109" s="157"/>
      <c r="AF109" s="157"/>
      <c r="AG109" s="293">
        <f t="shared" si="42"/>
        <v>0</v>
      </c>
      <c r="AH109" s="145"/>
      <c r="AI109" s="143"/>
      <c r="AJ109" s="143"/>
      <c r="AK109" s="143"/>
      <c r="AL109" s="143"/>
      <c r="AM109" s="138">
        <f t="shared" si="66"/>
        <v>0</v>
      </c>
      <c r="AN109" s="160"/>
      <c r="AO109" s="146"/>
      <c r="AP109" s="146"/>
      <c r="AQ109" s="146"/>
      <c r="AR109" s="146"/>
      <c r="AS109" s="202">
        <f t="shared" si="43"/>
        <v>0</v>
      </c>
      <c r="AT109" s="172"/>
      <c r="AU109" s="137"/>
      <c r="AV109" s="137"/>
      <c r="AW109" s="137"/>
      <c r="AX109" s="137"/>
      <c r="AY109" s="138">
        <f t="shared" si="67"/>
        <v>0</v>
      </c>
      <c r="AZ109" s="160"/>
      <c r="BA109" s="146"/>
      <c r="BB109" s="146"/>
      <c r="BC109" s="146"/>
      <c r="BD109" s="146"/>
      <c r="BE109" s="138">
        <f t="shared" si="68"/>
        <v>0</v>
      </c>
      <c r="BF109" s="205"/>
      <c r="BG109" s="146"/>
      <c r="BH109" s="146"/>
      <c r="BI109" s="146"/>
      <c r="BJ109" s="146"/>
      <c r="BK109" s="202">
        <f t="shared" si="44"/>
        <v>0</v>
      </c>
      <c r="BL109" s="160"/>
      <c r="BM109" s="146"/>
      <c r="BN109" s="146"/>
      <c r="BO109" s="146"/>
      <c r="BP109" s="146"/>
      <c r="BQ109" s="138">
        <f t="shared" si="69"/>
        <v>0</v>
      </c>
      <c r="BR109" s="160"/>
      <c r="BS109" s="146">
        <v>88725</v>
      </c>
      <c r="BT109" s="146"/>
      <c r="BU109" s="146"/>
      <c r="BV109" s="146"/>
      <c r="BW109" s="138">
        <f t="shared" si="70"/>
        <v>88725</v>
      </c>
      <c r="BX109" s="205"/>
      <c r="BY109" s="146"/>
      <c r="BZ109" s="146"/>
      <c r="CA109" s="146"/>
      <c r="CB109" s="146"/>
      <c r="CC109" s="138">
        <f t="shared" si="56"/>
        <v>0</v>
      </c>
      <c r="CD109" s="158"/>
      <c r="CE109" s="137"/>
      <c r="CF109" s="137"/>
      <c r="CG109" s="137"/>
      <c r="CH109" s="137"/>
      <c r="CI109" s="138">
        <f t="shared" si="71"/>
        <v>0</v>
      </c>
      <c r="CJ109" s="172">
        <f t="shared" si="45"/>
        <v>0</v>
      </c>
      <c r="CK109" s="137">
        <f t="shared" si="46"/>
        <v>88725</v>
      </c>
      <c r="CL109" s="137">
        <f t="shared" si="47"/>
        <v>0</v>
      </c>
      <c r="CM109" s="137">
        <f t="shared" si="48"/>
        <v>0</v>
      </c>
      <c r="CN109" s="137">
        <f t="shared" si="49"/>
        <v>0</v>
      </c>
      <c r="CO109" s="173">
        <f t="shared" si="50"/>
        <v>88725</v>
      </c>
      <c r="CP109" s="172">
        <f t="shared" si="51"/>
        <v>0</v>
      </c>
      <c r="CQ109" s="137">
        <f t="shared" si="52"/>
        <v>0</v>
      </c>
      <c r="CR109" s="137">
        <f t="shared" si="53"/>
        <v>0</v>
      </c>
      <c r="CS109" s="137">
        <f t="shared" si="54"/>
        <v>0</v>
      </c>
      <c r="CT109" s="137">
        <f t="shared" si="55"/>
        <v>0</v>
      </c>
      <c r="CU109" s="173">
        <f t="shared" si="72"/>
        <v>0</v>
      </c>
      <c r="CV109" s="172">
        <f t="shared" si="73"/>
        <v>0</v>
      </c>
      <c r="CW109" s="137">
        <f t="shared" si="74"/>
        <v>88725</v>
      </c>
      <c r="CX109" s="137">
        <f t="shared" si="75"/>
        <v>0</v>
      </c>
      <c r="CY109" s="137">
        <f t="shared" si="76"/>
        <v>0</v>
      </c>
      <c r="CZ109" s="137">
        <f t="shared" si="77"/>
        <v>0</v>
      </c>
      <c r="DA109" s="173">
        <f t="shared" si="78"/>
        <v>88725</v>
      </c>
      <c r="DC109" s="220"/>
      <c r="DF109" s="141"/>
      <c r="DG109" s="142"/>
      <c r="DH109" s="146"/>
      <c r="DI109" s="142"/>
      <c r="DJ109" s="144"/>
      <c r="DK109" s="145"/>
      <c r="DL109" s="142"/>
      <c r="DM109" s="144"/>
      <c r="DO109" s="140" t="str">
        <f t="shared" si="57"/>
        <v>Pavlína Roudná</v>
      </c>
      <c r="DP109" s="140">
        <v>2487</v>
      </c>
      <c r="DQ109" s="140">
        <v>600079996</v>
      </c>
      <c r="DR109" s="140">
        <v>68974639</v>
      </c>
      <c r="DS109" s="140" t="s">
        <v>3333</v>
      </c>
      <c r="DT109" s="140" t="s">
        <v>3334</v>
      </c>
      <c r="DU109" s="140" t="s">
        <v>2398</v>
      </c>
      <c r="DV109" s="140" t="s">
        <v>460</v>
      </c>
      <c r="DW109" s="140" t="s">
        <v>459</v>
      </c>
      <c r="DX109" s="140" t="s">
        <v>24</v>
      </c>
      <c r="DY109" s="140" t="s">
        <v>3335</v>
      </c>
      <c r="DZ109" s="140">
        <v>481120586</v>
      </c>
      <c r="EA109" s="140" t="s">
        <v>3336</v>
      </c>
      <c r="EB109" s="140" t="s">
        <v>3337</v>
      </c>
      <c r="EC109" s="140" t="s">
        <v>448</v>
      </c>
      <c r="ED109" s="140" t="s">
        <v>68</v>
      </c>
      <c r="EF109" s="140" t="str">
        <f t="shared" si="58"/>
        <v>ok</v>
      </c>
      <c r="EG109" s="140" t="str">
        <f t="shared" si="59"/>
        <v>ok</v>
      </c>
      <c r="EH109" s="140" t="str">
        <f t="shared" si="60"/>
        <v>ok</v>
      </c>
      <c r="EI109" s="140" t="str">
        <f t="shared" si="61"/>
        <v>ok</v>
      </c>
      <c r="EJ109" s="140" t="str">
        <f t="shared" si="62"/>
        <v>ok</v>
      </c>
      <c r="EK109" s="140" t="str">
        <f t="shared" si="63"/>
        <v>ok</v>
      </c>
      <c r="EO109" s="140" t="str">
        <f t="shared" si="64"/>
        <v>ok</v>
      </c>
      <c r="EP109" s="140" t="str">
        <f t="shared" si="65"/>
        <v>ŠPATNĚ</v>
      </c>
    </row>
    <row r="110" spans="1:146" s="140" customFormat="1" ht="12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227" t="s">
        <v>678</v>
      </c>
      <c r="J110" s="151" t="s">
        <v>677</v>
      </c>
      <c r="K110" s="151" t="s">
        <v>679</v>
      </c>
      <c r="L110" s="153" t="s">
        <v>222</v>
      </c>
      <c r="M110" s="151" t="s">
        <v>567</v>
      </c>
      <c r="N110" s="151" t="s">
        <v>24</v>
      </c>
      <c r="O110" s="151" t="s">
        <v>680</v>
      </c>
      <c r="P110" s="151" t="s">
        <v>658</v>
      </c>
      <c r="Q110" s="151" t="s">
        <v>27</v>
      </c>
      <c r="R110" s="151" t="s">
        <v>28</v>
      </c>
      <c r="S110" s="154">
        <v>485151255</v>
      </c>
      <c r="T110" s="151" t="s">
        <v>681</v>
      </c>
      <c r="U110" s="153">
        <v>5449712</v>
      </c>
      <c r="V110" s="153" t="s">
        <v>82</v>
      </c>
      <c r="W110" s="153" t="s">
        <v>83</v>
      </c>
      <c r="X110" s="151" t="s">
        <v>448</v>
      </c>
      <c r="Y110" s="256" t="s">
        <v>2959</v>
      </c>
      <c r="Z110" s="155" t="s">
        <v>68</v>
      </c>
      <c r="AA110" s="267" t="s">
        <v>2820</v>
      </c>
      <c r="AB110" s="156"/>
      <c r="AC110" s="157"/>
      <c r="AD110" s="157"/>
      <c r="AE110" s="157"/>
      <c r="AF110" s="157"/>
      <c r="AG110" s="293">
        <f t="shared" si="42"/>
        <v>0</v>
      </c>
      <c r="AH110" s="145"/>
      <c r="AI110" s="143"/>
      <c r="AJ110" s="143"/>
      <c r="AK110" s="143"/>
      <c r="AL110" s="143"/>
      <c r="AM110" s="138">
        <f t="shared" si="66"/>
        <v>0</v>
      </c>
      <c r="AN110" s="160"/>
      <c r="AO110" s="146"/>
      <c r="AP110" s="146"/>
      <c r="AQ110" s="146"/>
      <c r="AR110" s="146"/>
      <c r="AS110" s="202">
        <f t="shared" si="43"/>
        <v>0</v>
      </c>
      <c r="AT110" s="172"/>
      <c r="AU110" s="137"/>
      <c r="AV110" s="137"/>
      <c r="AW110" s="137"/>
      <c r="AX110" s="137"/>
      <c r="AY110" s="138">
        <f t="shared" si="67"/>
        <v>0</v>
      </c>
      <c r="AZ110" s="160"/>
      <c r="BA110" s="146"/>
      <c r="BB110" s="146"/>
      <c r="BC110" s="146"/>
      <c r="BD110" s="146"/>
      <c r="BE110" s="138">
        <f t="shared" si="68"/>
        <v>0</v>
      </c>
      <c r="BF110" s="205"/>
      <c r="BG110" s="146"/>
      <c r="BH110" s="146"/>
      <c r="BI110" s="146"/>
      <c r="BJ110" s="146"/>
      <c r="BK110" s="202">
        <f t="shared" si="44"/>
        <v>0</v>
      </c>
      <c r="BL110" s="160"/>
      <c r="BM110" s="146"/>
      <c r="BN110" s="146"/>
      <c r="BO110" s="146"/>
      <c r="BP110" s="146"/>
      <c r="BQ110" s="138">
        <f t="shared" si="69"/>
        <v>0</v>
      </c>
      <c r="BR110" s="160"/>
      <c r="BS110" s="146">
        <v>131300</v>
      </c>
      <c r="BT110" s="146"/>
      <c r="BU110" s="146"/>
      <c r="BV110" s="146"/>
      <c r="BW110" s="138">
        <f t="shared" si="70"/>
        <v>131300</v>
      </c>
      <c r="BX110" s="205"/>
      <c r="BY110" s="146"/>
      <c r="BZ110" s="146"/>
      <c r="CA110" s="146"/>
      <c r="CB110" s="146"/>
      <c r="CC110" s="138">
        <f t="shared" si="56"/>
        <v>0</v>
      </c>
      <c r="CD110" s="158"/>
      <c r="CE110" s="137"/>
      <c r="CF110" s="137"/>
      <c r="CG110" s="137"/>
      <c r="CH110" s="137"/>
      <c r="CI110" s="138">
        <f t="shared" si="71"/>
        <v>0</v>
      </c>
      <c r="CJ110" s="172">
        <f t="shared" si="45"/>
        <v>0</v>
      </c>
      <c r="CK110" s="137">
        <f t="shared" si="46"/>
        <v>131300</v>
      </c>
      <c r="CL110" s="137">
        <f t="shared" si="47"/>
        <v>0</v>
      </c>
      <c r="CM110" s="137">
        <f t="shared" si="48"/>
        <v>0</v>
      </c>
      <c r="CN110" s="137">
        <f t="shared" si="49"/>
        <v>0</v>
      </c>
      <c r="CO110" s="173">
        <f t="shared" si="50"/>
        <v>131300</v>
      </c>
      <c r="CP110" s="172">
        <f t="shared" si="51"/>
        <v>0</v>
      </c>
      <c r="CQ110" s="137">
        <f t="shared" si="52"/>
        <v>0</v>
      </c>
      <c r="CR110" s="137">
        <f t="shared" si="53"/>
        <v>0</v>
      </c>
      <c r="CS110" s="137">
        <f t="shared" si="54"/>
        <v>0</v>
      </c>
      <c r="CT110" s="137">
        <f t="shared" si="55"/>
        <v>0</v>
      </c>
      <c r="CU110" s="173">
        <f t="shared" si="72"/>
        <v>0</v>
      </c>
      <c r="CV110" s="172">
        <f t="shared" si="73"/>
        <v>0</v>
      </c>
      <c r="CW110" s="137">
        <f t="shared" si="74"/>
        <v>131300</v>
      </c>
      <c r="CX110" s="137">
        <f t="shared" si="75"/>
        <v>0</v>
      </c>
      <c r="CY110" s="137">
        <f t="shared" si="76"/>
        <v>0</v>
      </c>
      <c r="CZ110" s="137">
        <f t="shared" si="77"/>
        <v>0</v>
      </c>
      <c r="DA110" s="173">
        <f t="shared" si="78"/>
        <v>131300</v>
      </c>
      <c r="DC110" s="220"/>
      <c r="DF110" s="141"/>
      <c r="DG110" s="142"/>
      <c r="DH110" s="146"/>
      <c r="DI110" s="142"/>
      <c r="DJ110" s="144"/>
      <c r="DK110" s="145"/>
      <c r="DL110" s="142"/>
      <c r="DM110" s="144"/>
      <c r="DO110" s="140" t="str">
        <f t="shared" si="57"/>
        <v>Jarmila Hegrová</v>
      </c>
      <c r="DP110" s="140">
        <v>2488</v>
      </c>
      <c r="DQ110" s="140">
        <v>600079902</v>
      </c>
      <c r="DR110" s="140">
        <v>70884978</v>
      </c>
      <c r="DS110" s="140" t="s">
        <v>677</v>
      </c>
      <c r="DT110" s="140" t="s">
        <v>3338</v>
      </c>
      <c r="DU110" s="140" t="s">
        <v>679</v>
      </c>
      <c r="DV110" s="140" t="s">
        <v>567</v>
      </c>
      <c r="DW110" s="140" t="s">
        <v>222</v>
      </c>
      <c r="DX110" s="140" t="s">
        <v>24</v>
      </c>
      <c r="DY110" s="140" t="s">
        <v>3339</v>
      </c>
      <c r="DZ110" s="140">
        <v>485151255</v>
      </c>
      <c r="EA110" s="140" t="s">
        <v>681</v>
      </c>
      <c r="EB110" s="140" t="s">
        <v>3340</v>
      </c>
      <c r="EC110" s="140" t="s">
        <v>448</v>
      </c>
      <c r="ED110" s="140" t="s">
        <v>68</v>
      </c>
      <c r="EF110" s="140" t="str">
        <f t="shared" si="58"/>
        <v>ok</v>
      </c>
      <c r="EG110" s="140" t="str">
        <f t="shared" si="59"/>
        <v>ok</v>
      </c>
      <c r="EH110" s="140" t="str">
        <f t="shared" si="60"/>
        <v>ok</v>
      </c>
      <c r="EI110" s="140" t="str">
        <f t="shared" si="61"/>
        <v>ok</v>
      </c>
      <c r="EJ110" s="140" t="str">
        <f t="shared" si="62"/>
        <v>ok</v>
      </c>
      <c r="EK110" s="140" t="str">
        <f t="shared" si="63"/>
        <v>ok</v>
      </c>
      <c r="EO110" s="140" t="str">
        <f t="shared" si="64"/>
        <v>ok</v>
      </c>
      <c r="EP110" s="140" t="str">
        <f t="shared" si="65"/>
        <v>ok</v>
      </c>
    </row>
    <row r="111" spans="1:146" s="140" customFormat="1" ht="12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3341</v>
      </c>
      <c r="I111" s="227" t="s">
        <v>683</v>
      </c>
      <c r="J111" s="151" t="s">
        <v>682</v>
      </c>
      <c r="K111" s="151" t="s">
        <v>684</v>
      </c>
      <c r="L111" s="153" t="s">
        <v>67</v>
      </c>
      <c r="M111" s="151" t="s">
        <v>577</v>
      </c>
      <c r="N111" s="151" t="s">
        <v>128</v>
      </c>
      <c r="O111" s="151" t="s">
        <v>147</v>
      </c>
      <c r="P111" s="151" t="s">
        <v>51</v>
      </c>
      <c r="Q111" s="151" t="s">
        <v>52</v>
      </c>
      <c r="R111" s="151" t="s">
        <v>53</v>
      </c>
      <c r="S111" s="154">
        <v>485108417</v>
      </c>
      <c r="T111" s="151" t="s">
        <v>685</v>
      </c>
      <c r="U111" s="153">
        <v>5474512</v>
      </c>
      <c r="V111" s="153" t="s">
        <v>82</v>
      </c>
      <c r="W111" s="153" t="s">
        <v>83</v>
      </c>
      <c r="X111" s="151" t="s">
        <v>448</v>
      </c>
      <c r="Y111" s="256" t="s">
        <v>2959</v>
      </c>
      <c r="Z111" s="155" t="s">
        <v>68</v>
      </c>
      <c r="AA111" s="267" t="s">
        <v>2820</v>
      </c>
      <c r="AB111" s="156"/>
      <c r="AC111" s="157"/>
      <c r="AD111" s="157"/>
      <c r="AE111" s="157"/>
      <c r="AF111" s="157"/>
      <c r="AG111" s="293">
        <f t="shared" si="42"/>
        <v>0</v>
      </c>
      <c r="AH111" s="145"/>
      <c r="AI111" s="143"/>
      <c r="AJ111" s="143"/>
      <c r="AK111" s="143"/>
      <c r="AL111" s="143"/>
      <c r="AM111" s="138">
        <f t="shared" si="66"/>
        <v>0</v>
      </c>
      <c r="AN111" s="160"/>
      <c r="AO111" s="146"/>
      <c r="AP111" s="146"/>
      <c r="AQ111" s="146"/>
      <c r="AR111" s="146"/>
      <c r="AS111" s="202">
        <f t="shared" si="43"/>
        <v>0</v>
      </c>
      <c r="AT111" s="172"/>
      <c r="AU111" s="137"/>
      <c r="AV111" s="137"/>
      <c r="AW111" s="137"/>
      <c r="AX111" s="137"/>
      <c r="AY111" s="138">
        <f t="shared" si="67"/>
        <v>0</v>
      </c>
      <c r="AZ111" s="160"/>
      <c r="BA111" s="146"/>
      <c r="BB111" s="146"/>
      <c r="BC111" s="146"/>
      <c r="BD111" s="146"/>
      <c r="BE111" s="138">
        <f t="shared" si="68"/>
        <v>0</v>
      </c>
      <c r="BF111" s="205"/>
      <c r="BG111" s="146"/>
      <c r="BH111" s="146"/>
      <c r="BI111" s="146"/>
      <c r="BJ111" s="146"/>
      <c r="BK111" s="202">
        <f t="shared" si="44"/>
        <v>0</v>
      </c>
      <c r="BL111" s="160"/>
      <c r="BM111" s="146"/>
      <c r="BN111" s="146"/>
      <c r="BO111" s="146"/>
      <c r="BP111" s="146"/>
      <c r="BQ111" s="138">
        <f t="shared" si="69"/>
        <v>0</v>
      </c>
      <c r="BR111" s="160"/>
      <c r="BS111" s="146">
        <v>124800</v>
      </c>
      <c r="BT111" s="146"/>
      <c r="BU111" s="146"/>
      <c r="BV111" s="146"/>
      <c r="BW111" s="138">
        <f t="shared" si="70"/>
        <v>124800</v>
      </c>
      <c r="BX111" s="205"/>
      <c r="BY111" s="146"/>
      <c r="BZ111" s="146"/>
      <c r="CA111" s="146"/>
      <c r="CB111" s="146"/>
      <c r="CC111" s="138">
        <f t="shared" si="56"/>
        <v>0</v>
      </c>
      <c r="CD111" s="158"/>
      <c r="CE111" s="137"/>
      <c r="CF111" s="137"/>
      <c r="CG111" s="137"/>
      <c r="CH111" s="137"/>
      <c r="CI111" s="138">
        <f t="shared" si="71"/>
        <v>0</v>
      </c>
      <c r="CJ111" s="172">
        <f t="shared" si="45"/>
        <v>0</v>
      </c>
      <c r="CK111" s="137">
        <f t="shared" si="46"/>
        <v>124800</v>
      </c>
      <c r="CL111" s="137">
        <f t="shared" si="47"/>
        <v>0</v>
      </c>
      <c r="CM111" s="137">
        <f t="shared" si="48"/>
        <v>0</v>
      </c>
      <c r="CN111" s="137">
        <f t="shared" si="49"/>
        <v>0</v>
      </c>
      <c r="CO111" s="173">
        <f t="shared" si="50"/>
        <v>124800</v>
      </c>
      <c r="CP111" s="172">
        <f t="shared" si="51"/>
        <v>0</v>
      </c>
      <c r="CQ111" s="137">
        <f t="shared" si="52"/>
        <v>0</v>
      </c>
      <c r="CR111" s="137">
        <f t="shared" si="53"/>
        <v>0</v>
      </c>
      <c r="CS111" s="137">
        <f t="shared" si="54"/>
        <v>0</v>
      </c>
      <c r="CT111" s="137">
        <f t="shared" si="55"/>
        <v>0</v>
      </c>
      <c r="CU111" s="173">
        <f t="shared" si="72"/>
        <v>0</v>
      </c>
      <c r="CV111" s="172">
        <f t="shared" si="73"/>
        <v>0</v>
      </c>
      <c r="CW111" s="137">
        <f t="shared" si="74"/>
        <v>124800</v>
      </c>
      <c r="CX111" s="137">
        <f t="shared" si="75"/>
        <v>0</v>
      </c>
      <c r="CY111" s="137">
        <f t="shared" si="76"/>
        <v>0</v>
      </c>
      <c r="CZ111" s="137">
        <f t="shared" si="77"/>
        <v>0</v>
      </c>
      <c r="DA111" s="173">
        <f t="shared" si="78"/>
        <v>124800</v>
      </c>
      <c r="DC111" s="220"/>
      <c r="DF111" s="141"/>
      <c r="DG111" s="142"/>
      <c r="DH111" s="146"/>
      <c r="DI111" s="142"/>
      <c r="DJ111" s="144"/>
      <c r="DK111" s="145"/>
      <c r="DL111" s="142"/>
      <c r="DM111" s="144"/>
      <c r="DO111" s="140" t="str">
        <f t="shared" si="57"/>
        <v>Jiří Veselý</v>
      </c>
      <c r="DP111" s="140">
        <v>2472</v>
      </c>
      <c r="DQ111" s="140">
        <v>600080277</v>
      </c>
      <c r="DR111" s="140">
        <v>72743131</v>
      </c>
      <c r="DS111" s="140" t="s">
        <v>3341</v>
      </c>
      <c r="DT111" s="140" t="s">
        <v>3342</v>
      </c>
      <c r="DU111" s="140" t="s">
        <v>684</v>
      </c>
      <c r="DV111" s="140" t="s">
        <v>577</v>
      </c>
      <c r="DW111" s="140" t="s">
        <v>67</v>
      </c>
      <c r="DX111" s="140" t="s">
        <v>128</v>
      </c>
      <c r="DY111" s="140" t="s">
        <v>3343</v>
      </c>
      <c r="DZ111" s="140">
        <v>485108417</v>
      </c>
      <c r="EA111" s="140" t="s">
        <v>3344</v>
      </c>
      <c r="EB111" s="140" t="s">
        <v>3345</v>
      </c>
      <c r="EC111" s="140" t="s">
        <v>448</v>
      </c>
      <c r="ED111" s="140" t="s">
        <v>68</v>
      </c>
      <c r="EF111" s="140" t="str">
        <f t="shared" si="58"/>
        <v>ok</v>
      </c>
      <c r="EG111" s="140" t="str">
        <f t="shared" si="59"/>
        <v>ok</v>
      </c>
      <c r="EH111" s="140" t="str">
        <f t="shared" si="60"/>
        <v>ok</v>
      </c>
      <c r="EI111" s="140" t="str">
        <f t="shared" si="61"/>
        <v>ok</v>
      </c>
      <c r="EJ111" s="140" t="str">
        <f t="shared" si="62"/>
        <v>ok</v>
      </c>
      <c r="EK111" s="140" t="str">
        <f t="shared" si="63"/>
        <v>ok</v>
      </c>
      <c r="EO111" s="140" t="str">
        <f t="shared" si="64"/>
        <v>ok</v>
      </c>
      <c r="EP111" s="140" t="str">
        <f t="shared" si="65"/>
        <v>ŠPATNĚ</v>
      </c>
    </row>
    <row r="112" spans="1:146" s="140" customFormat="1" ht="12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227" t="s">
        <v>687</v>
      </c>
      <c r="J112" s="151" t="s">
        <v>686</v>
      </c>
      <c r="K112" s="151" t="s">
        <v>3347</v>
      </c>
      <c r="L112" s="153" t="s">
        <v>121</v>
      </c>
      <c r="M112" s="151" t="s">
        <v>495</v>
      </c>
      <c r="N112" s="151" t="s">
        <v>24</v>
      </c>
      <c r="O112" s="151" t="s">
        <v>688</v>
      </c>
      <c r="P112" s="151" t="s">
        <v>156</v>
      </c>
      <c r="Q112" s="151" t="s">
        <v>52</v>
      </c>
      <c r="R112" s="151" t="s">
        <v>53</v>
      </c>
      <c r="S112" s="154">
        <v>485150113</v>
      </c>
      <c r="T112" s="151" t="s">
        <v>689</v>
      </c>
      <c r="U112" s="153">
        <v>5451492</v>
      </c>
      <c r="V112" s="153" t="s">
        <v>82</v>
      </c>
      <c r="W112" s="153" t="s">
        <v>83</v>
      </c>
      <c r="X112" s="151" t="s">
        <v>448</v>
      </c>
      <c r="Y112" s="256" t="s">
        <v>2959</v>
      </c>
      <c r="Z112" s="155" t="s">
        <v>68</v>
      </c>
      <c r="AA112" s="267" t="s">
        <v>2820</v>
      </c>
      <c r="AB112" s="156"/>
      <c r="AC112" s="157"/>
      <c r="AD112" s="157"/>
      <c r="AE112" s="157"/>
      <c r="AF112" s="157"/>
      <c r="AG112" s="293">
        <f t="shared" si="42"/>
        <v>0</v>
      </c>
      <c r="AH112" s="145"/>
      <c r="AI112" s="143"/>
      <c r="AJ112" s="143"/>
      <c r="AK112" s="143"/>
      <c r="AL112" s="143"/>
      <c r="AM112" s="138">
        <f t="shared" si="66"/>
        <v>0</v>
      </c>
      <c r="AN112" s="160"/>
      <c r="AO112" s="146"/>
      <c r="AP112" s="146"/>
      <c r="AQ112" s="146"/>
      <c r="AR112" s="146"/>
      <c r="AS112" s="202">
        <f t="shared" si="43"/>
        <v>0</v>
      </c>
      <c r="AT112" s="172"/>
      <c r="AU112" s="137"/>
      <c r="AV112" s="137"/>
      <c r="AW112" s="137"/>
      <c r="AX112" s="137"/>
      <c r="AY112" s="138">
        <f t="shared" si="67"/>
        <v>0</v>
      </c>
      <c r="AZ112" s="160"/>
      <c r="BA112" s="146"/>
      <c r="BB112" s="146"/>
      <c r="BC112" s="146"/>
      <c r="BD112" s="146"/>
      <c r="BE112" s="138">
        <f t="shared" si="68"/>
        <v>0</v>
      </c>
      <c r="BF112" s="205"/>
      <c r="BG112" s="146"/>
      <c r="BH112" s="146"/>
      <c r="BI112" s="146"/>
      <c r="BJ112" s="146"/>
      <c r="BK112" s="202">
        <f t="shared" si="44"/>
        <v>0</v>
      </c>
      <c r="BL112" s="160"/>
      <c r="BM112" s="146"/>
      <c r="BN112" s="146"/>
      <c r="BO112" s="146"/>
      <c r="BP112" s="146"/>
      <c r="BQ112" s="138">
        <f t="shared" si="69"/>
        <v>0</v>
      </c>
      <c r="BR112" s="160"/>
      <c r="BS112" s="146">
        <v>159575</v>
      </c>
      <c r="BT112" s="146"/>
      <c r="BU112" s="146"/>
      <c r="BV112" s="146"/>
      <c r="BW112" s="138">
        <f t="shared" si="70"/>
        <v>159575</v>
      </c>
      <c r="BX112" s="205"/>
      <c r="BY112" s="146"/>
      <c r="BZ112" s="146"/>
      <c r="CA112" s="146"/>
      <c r="CB112" s="146"/>
      <c r="CC112" s="138">
        <f t="shared" si="56"/>
        <v>0</v>
      </c>
      <c r="CD112" s="158"/>
      <c r="CE112" s="137"/>
      <c r="CF112" s="137"/>
      <c r="CG112" s="137"/>
      <c r="CH112" s="137"/>
      <c r="CI112" s="138">
        <f t="shared" si="71"/>
        <v>0</v>
      </c>
      <c r="CJ112" s="172">
        <f t="shared" si="45"/>
        <v>0</v>
      </c>
      <c r="CK112" s="137">
        <f t="shared" si="46"/>
        <v>159575</v>
      </c>
      <c r="CL112" s="137">
        <f t="shared" si="47"/>
        <v>0</v>
      </c>
      <c r="CM112" s="137">
        <f t="shared" si="48"/>
        <v>0</v>
      </c>
      <c r="CN112" s="137">
        <f t="shared" si="49"/>
        <v>0</v>
      </c>
      <c r="CO112" s="173">
        <f t="shared" si="50"/>
        <v>159575</v>
      </c>
      <c r="CP112" s="172">
        <f t="shared" si="51"/>
        <v>0</v>
      </c>
      <c r="CQ112" s="137">
        <f t="shared" si="52"/>
        <v>0</v>
      </c>
      <c r="CR112" s="137">
        <f t="shared" si="53"/>
        <v>0</v>
      </c>
      <c r="CS112" s="137">
        <f t="shared" si="54"/>
        <v>0</v>
      </c>
      <c r="CT112" s="137">
        <f t="shared" si="55"/>
        <v>0</v>
      </c>
      <c r="CU112" s="173">
        <f t="shared" si="72"/>
        <v>0</v>
      </c>
      <c r="CV112" s="172">
        <f t="shared" si="73"/>
        <v>0</v>
      </c>
      <c r="CW112" s="137">
        <f t="shared" si="74"/>
        <v>159575</v>
      </c>
      <c r="CX112" s="137">
        <f t="shared" si="75"/>
        <v>0</v>
      </c>
      <c r="CY112" s="137">
        <f t="shared" si="76"/>
        <v>0</v>
      </c>
      <c r="CZ112" s="137">
        <f t="shared" si="77"/>
        <v>0</v>
      </c>
      <c r="DA112" s="173">
        <f t="shared" si="78"/>
        <v>159575</v>
      </c>
      <c r="DC112" s="220"/>
      <c r="DF112" s="141"/>
      <c r="DG112" s="142"/>
      <c r="DH112" s="146"/>
      <c r="DI112" s="142"/>
      <c r="DJ112" s="144"/>
      <c r="DK112" s="145"/>
      <c r="DL112" s="142"/>
      <c r="DM112" s="144"/>
      <c r="DO112" s="140" t="str">
        <f t="shared" si="57"/>
        <v>Radek Hanuš</v>
      </c>
      <c r="DP112" s="140">
        <v>2489</v>
      </c>
      <c r="DQ112" s="140">
        <v>600080188</v>
      </c>
      <c r="DR112" s="140">
        <v>64040402</v>
      </c>
      <c r="DS112" s="140" t="s">
        <v>686</v>
      </c>
      <c r="DT112" s="140" t="s">
        <v>3346</v>
      </c>
      <c r="DU112" s="140" t="s">
        <v>3347</v>
      </c>
      <c r="DV112" s="140" t="s">
        <v>495</v>
      </c>
      <c r="DW112" s="140" t="s">
        <v>121</v>
      </c>
      <c r="DX112" s="140" t="s">
        <v>24</v>
      </c>
      <c r="DY112" s="140" t="s">
        <v>3348</v>
      </c>
      <c r="DZ112" s="140">
        <v>485151015</v>
      </c>
      <c r="EA112" s="140" t="s">
        <v>689</v>
      </c>
      <c r="EB112" s="140" t="s">
        <v>3349</v>
      </c>
      <c r="EC112" s="140" t="s">
        <v>448</v>
      </c>
      <c r="ED112" s="140" t="s">
        <v>68</v>
      </c>
      <c r="EF112" s="140" t="str">
        <f t="shared" si="58"/>
        <v>ok</v>
      </c>
      <c r="EG112" s="140" t="str">
        <f t="shared" si="59"/>
        <v>ok</v>
      </c>
      <c r="EH112" s="140" t="str">
        <f t="shared" si="60"/>
        <v>ok</v>
      </c>
      <c r="EI112" s="140" t="str">
        <f t="shared" si="61"/>
        <v>ok</v>
      </c>
      <c r="EJ112" s="140" t="str">
        <f t="shared" si="62"/>
        <v>ok</v>
      </c>
      <c r="EK112" s="140" t="str">
        <f t="shared" si="63"/>
        <v>ok</v>
      </c>
      <c r="EO112" s="140" t="str">
        <f t="shared" si="64"/>
        <v>ŠPATNĚ</v>
      </c>
      <c r="EP112" s="140" t="str">
        <f t="shared" si="65"/>
        <v>ok</v>
      </c>
    </row>
    <row r="113" spans="1:146" s="140" customFormat="1" ht="12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227" t="s">
        <v>691</v>
      </c>
      <c r="J113" s="151" t="s">
        <v>690</v>
      </c>
      <c r="K113" s="151" t="s">
        <v>3351</v>
      </c>
      <c r="L113" s="153" t="s">
        <v>67</v>
      </c>
      <c r="M113" s="151" t="s">
        <v>538</v>
      </c>
      <c r="N113" s="151" t="s">
        <v>24</v>
      </c>
      <c r="O113" s="151" t="s">
        <v>692</v>
      </c>
      <c r="P113" s="151" t="s">
        <v>552</v>
      </c>
      <c r="Q113" s="151" t="s">
        <v>27</v>
      </c>
      <c r="R113" s="151" t="s">
        <v>28</v>
      </c>
      <c r="S113" s="154">
        <v>606076420</v>
      </c>
      <c r="T113" s="151" t="s">
        <v>693</v>
      </c>
      <c r="U113" s="153">
        <v>5448672</v>
      </c>
      <c r="V113" s="153" t="s">
        <v>82</v>
      </c>
      <c r="W113" s="153" t="s">
        <v>83</v>
      </c>
      <c r="X113" s="151" t="s">
        <v>448</v>
      </c>
      <c r="Y113" s="256" t="s">
        <v>2959</v>
      </c>
      <c r="Z113" s="155" t="s">
        <v>68</v>
      </c>
      <c r="AA113" s="267" t="s">
        <v>2820</v>
      </c>
      <c r="AB113" s="156"/>
      <c r="AC113" s="157"/>
      <c r="AD113" s="157"/>
      <c r="AE113" s="157"/>
      <c r="AF113" s="157"/>
      <c r="AG113" s="293">
        <f t="shared" si="42"/>
        <v>0</v>
      </c>
      <c r="AH113" s="145"/>
      <c r="AI113" s="143"/>
      <c r="AJ113" s="143"/>
      <c r="AK113" s="143"/>
      <c r="AL113" s="143"/>
      <c r="AM113" s="138">
        <f t="shared" si="66"/>
        <v>0</v>
      </c>
      <c r="AN113" s="160"/>
      <c r="AO113" s="146"/>
      <c r="AP113" s="146"/>
      <c r="AQ113" s="146"/>
      <c r="AR113" s="146"/>
      <c r="AS113" s="202">
        <f t="shared" si="43"/>
        <v>0</v>
      </c>
      <c r="AT113" s="172"/>
      <c r="AU113" s="137"/>
      <c r="AV113" s="137"/>
      <c r="AW113" s="137"/>
      <c r="AX113" s="137"/>
      <c r="AY113" s="138">
        <f t="shared" si="67"/>
        <v>0</v>
      </c>
      <c r="AZ113" s="160"/>
      <c r="BA113" s="146"/>
      <c r="BB113" s="146"/>
      <c r="BC113" s="146"/>
      <c r="BD113" s="146"/>
      <c r="BE113" s="138">
        <f t="shared" si="68"/>
        <v>0</v>
      </c>
      <c r="BF113" s="205"/>
      <c r="BG113" s="146"/>
      <c r="BH113" s="146"/>
      <c r="BI113" s="146"/>
      <c r="BJ113" s="146"/>
      <c r="BK113" s="202">
        <f t="shared" si="44"/>
        <v>0</v>
      </c>
      <c r="BL113" s="160"/>
      <c r="BM113" s="146"/>
      <c r="BN113" s="146"/>
      <c r="BO113" s="146"/>
      <c r="BP113" s="146"/>
      <c r="BQ113" s="138">
        <f t="shared" si="69"/>
        <v>0</v>
      </c>
      <c r="BR113" s="160"/>
      <c r="BS113" s="146">
        <v>242450</v>
      </c>
      <c r="BT113" s="146"/>
      <c r="BU113" s="146"/>
      <c r="BV113" s="146"/>
      <c r="BW113" s="138">
        <f t="shared" si="70"/>
        <v>242450</v>
      </c>
      <c r="BX113" s="205"/>
      <c r="BY113" s="146"/>
      <c r="BZ113" s="146"/>
      <c r="CA113" s="146"/>
      <c r="CB113" s="146"/>
      <c r="CC113" s="138">
        <f t="shared" si="56"/>
        <v>0</v>
      </c>
      <c r="CD113" s="158"/>
      <c r="CE113" s="137"/>
      <c r="CF113" s="137"/>
      <c r="CG113" s="137"/>
      <c r="CH113" s="137"/>
      <c r="CI113" s="138">
        <f t="shared" si="71"/>
        <v>0</v>
      </c>
      <c r="CJ113" s="172">
        <f t="shared" si="45"/>
        <v>0</v>
      </c>
      <c r="CK113" s="137">
        <f t="shared" si="46"/>
        <v>242450</v>
      </c>
      <c r="CL113" s="137">
        <f t="shared" si="47"/>
        <v>0</v>
      </c>
      <c r="CM113" s="137">
        <f t="shared" si="48"/>
        <v>0</v>
      </c>
      <c r="CN113" s="137">
        <f t="shared" si="49"/>
        <v>0</v>
      </c>
      <c r="CO113" s="173">
        <f t="shared" si="50"/>
        <v>242450</v>
      </c>
      <c r="CP113" s="172">
        <f t="shared" si="51"/>
        <v>0</v>
      </c>
      <c r="CQ113" s="137">
        <f t="shared" si="52"/>
        <v>0</v>
      </c>
      <c r="CR113" s="137">
        <f t="shared" si="53"/>
        <v>0</v>
      </c>
      <c r="CS113" s="137">
        <f t="shared" si="54"/>
        <v>0</v>
      </c>
      <c r="CT113" s="137">
        <f t="shared" si="55"/>
        <v>0</v>
      </c>
      <c r="CU113" s="173">
        <f t="shared" si="72"/>
        <v>0</v>
      </c>
      <c r="CV113" s="172">
        <f t="shared" si="73"/>
        <v>0</v>
      </c>
      <c r="CW113" s="137">
        <f t="shared" si="74"/>
        <v>242450</v>
      </c>
      <c r="CX113" s="137">
        <f t="shared" si="75"/>
        <v>0</v>
      </c>
      <c r="CY113" s="137">
        <f t="shared" si="76"/>
        <v>0</v>
      </c>
      <c r="CZ113" s="137">
        <f t="shared" si="77"/>
        <v>0</v>
      </c>
      <c r="DA113" s="173">
        <f t="shared" si="78"/>
        <v>242450</v>
      </c>
      <c r="DC113" s="220"/>
      <c r="DF113" s="141"/>
      <c r="DG113" s="142"/>
      <c r="DH113" s="146"/>
      <c r="DI113" s="142"/>
      <c r="DJ113" s="144"/>
      <c r="DK113" s="145"/>
      <c r="DL113" s="142"/>
      <c r="DM113" s="144"/>
      <c r="DO113" s="140" t="str">
        <f t="shared" si="57"/>
        <v>Iveta Rejnartová</v>
      </c>
      <c r="DP113" s="140">
        <v>2473</v>
      </c>
      <c r="DQ113" s="140">
        <v>600080285</v>
      </c>
      <c r="DR113" s="140">
        <v>65642376</v>
      </c>
      <c r="DS113" s="140" t="s">
        <v>690</v>
      </c>
      <c r="DT113" s="140" t="s">
        <v>3350</v>
      </c>
      <c r="DU113" s="140" t="s">
        <v>3351</v>
      </c>
      <c r="DV113" s="140" t="s">
        <v>538</v>
      </c>
      <c r="DW113" s="140" t="s">
        <v>67</v>
      </c>
      <c r="DX113" s="140" t="s">
        <v>24</v>
      </c>
      <c r="DY113" s="140" t="s">
        <v>3352</v>
      </c>
      <c r="DZ113" s="140">
        <v>606076420</v>
      </c>
      <c r="EA113" s="140" t="s">
        <v>693</v>
      </c>
      <c r="EB113" s="140" t="s">
        <v>3353</v>
      </c>
      <c r="EC113" s="140" t="s">
        <v>448</v>
      </c>
      <c r="ED113" s="140" t="s">
        <v>68</v>
      </c>
      <c r="EF113" s="140" t="str">
        <f t="shared" si="58"/>
        <v>ok</v>
      </c>
      <c r="EG113" s="140" t="str">
        <f t="shared" si="59"/>
        <v>ok</v>
      </c>
      <c r="EH113" s="140" t="str">
        <f t="shared" si="60"/>
        <v>ok</v>
      </c>
      <c r="EI113" s="140" t="str">
        <f t="shared" si="61"/>
        <v>ok</v>
      </c>
      <c r="EJ113" s="140" t="str">
        <f t="shared" si="62"/>
        <v>ok</v>
      </c>
      <c r="EK113" s="140" t="str">
        <f t="shared" si="63"/>
        <v>ok</v>
      </c>
      <c r="EO113" s="140" t="str">
        <f t="shared" si="64"/>
        <v>ok</v>
      </c>
      <c r="EP113" s="140" t="str">
        <f t="shared" si="65"/>
        <v>ok</v>
      </c>
    </row>
    <row r="114" spans="1:146" s="140" customFormat="1" ht="12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227" t="s">
        <v>695</v>
      </c>
      <c r="J114" s="151" t="s">
        <v>694</v>
      </c>
      <c r="K114" s="151" t="s">
        <v>3355</v>
      </c>
      <c r="L114" s="153" t="s">
        <v>459</v>
      </c>
      <c r="M114" s="151" t="s">
        <v>460</v>
      </c>
      <c r="N114" s="151">
        <v>0</v>
      </c>
      <c r="O114" s="151" t="s">
        <v>696</v>
      </c>
      <c r="P114" s="151" t="s">
        <v>51</v>
      </c>
      <c r="Q114" s="151" t="s">
        <v>52</v>
      </c>
      <c r="R114" s="151" t="s">
        <v>53</v>
      </c>
      <c r="S114" s="154">
        <v>485123615</v>
      </c>
      <c r="T114" s="151" t="s">
        <v>697</v>
      </c>
      <c r="U114" s="153">
        <v>5486652</v>
      </c>
      <c r="V114" s="153" t="s">
        <v>82</v>
      </c>
      <c r="W114" s="153" t="s">
        <v>83</v>
      </c>
      <c r="X114" s="151" t="s">
        <v>448</v>
      </c>
      <c r="Y114" s="256" t="s">
        <v>2959</v>
      </c>
      <c r="Z114" s="155" t="s">
        <v>68</v>
      </c>
      <c r="AA114" s="267" t="s">
        <v>2820</v>
      </c>
      <c r="AB114" s="156"/>
      <c r="AC114" s="157"/>
      <c r="AD114" s="157"/>
      <c r="AE114" s="157"/>
      <c r="AF114" s="157"/>
      <c r="AG114" s="293">
        <f t="shared" si="42"/>
        <v>0</v>
      </c>
      <c r="AH114" s="145"/>
      <c r="AI114" s="143"/>
      <c r="AJ114" s="143"/>
      <c r="AK114" s="143"/>
      <c r="AL114" s="143"/>
      <c r="AM114" s="138">
        <f t="shared" si="66"/>
        <v>0</v>
      </c>
      <c r="AN114" s="160"/>
      <c r="AO114" s="146"/>
      <c r="AP114" s="146"/>
      <c r="AQ114" s="146"/>
      <c r="AR114" s="146"/>
      <c r="AS114" s="202">
        <f t="shared" si="43"/>
        <v>0</v>
      </c>
      <c r="AT114" s="172"/>
      <c r="AU114" s="137"/>
      <c r="AV114" s="137"/>
      <c r="AW114" s="137"/>
      <c r="AX114" s="137"/>
      <c r="AY114" s="138">
        <f t="shared" si="67"/>
        <v>0</v>
      </c>
      <c r="AZ114" s="160"/>
      <c r="BA114" s="146"/>
      <c r="BB114" s="146"/>
      <c r="BC114" s="146"/>
      <c r="BD114" s="146"/>
      <c r="BE114" s="138">
        <f t="shared" si="68"/>
        <v>0</v>
      </c>
      <c r="BF114" s="205"/>
      <c r="BG114" s="146"/>
      <c r="BH114" s="146"/>
      <c r="BI114" s="146"/>
      <c r="BJ114" s="146"/>
      <c r="BK114" s="202">
        <f t="shared" si="44"/>
        <v>0</v>
      </c>
      <c r="BL114" s="160"/>
      <c r="BM114" s="146"/>
      <c r="BN114" s="146"/>
      <c r="BO114" s="146"/>
      <c r="BP114" s="146"/>
      <c r="BQ114" s="138">
        <f t="shared" si="69"/>
        <v>0</v>
      </c>
      <c r="BR114" s="160"/>
      <c r="BS114" s="146">
        <v>122525</v>
      </c>
      <c r="BT114" s="146"/>
      <c r="BU114" s="146"/>
      <c r="BV114" s="146"/>
      <c r="BW114" s="138">
        <f t="shared" si="70"/>
        <v>122525</v>
      </c>
      <c r="BX114" s="205"/>
      <c r="BY114" s="146"/>
      <c r="BZ114" s="146"/>
      <c r="CA114" s="146"/>
      <c r="CB114" s="146"/>
      <c r="CC114" s="138">
        <f t="shared" si="56"/>
        <v>0</v>
      </c>
      <c r="CD114" s="158"/>
      <c r="CE114" s="137"/>
      <c r="CF114" s="137"/>
      <c r="CG114" s="137"/>
      <c r="CH114" s="137"/>
      <c r="CI114" s="138">
        <f t="shared" si="71"/>
        <v>0</v>
      </c>
      <c r="CJ114" s="172">
        <f t="shared" si="45"/>
        <v>0</v>
      </c>
      <c r="CK114" s="137">
        <f t="shared" si="46"/>
        <v>122525</v>
      </c>
      <c r="CL114" s="137">
        <f t="shared" si="47"/>
        <v>0</v>
      </c>
      <c r="CM114" s="137">
        <f t="shared" si="48"/>
        <v>0</v>
      </c>
      <c r="CN114" s="137">
        <f t="shared" si="49"/>
        <v>0</v>
      </c>
      <c r="CO114" s="173">
        <f t="shared" si="50"/>
        <v>122525</v>
      </c>
      <c r="CP114" s="172">
        <f t="shared" si="51"/>
        <v>0</v>
      </c>
      <c r="CQ114" s="137">
        <f t="shared" si="52"/>
        <v>0</v>
      </c>
      <c r="CR114" s="137">
        <f t="shared" si="53"/>
        <v>0</v>
      </c>
      <c r="CS114" s="137">
        <f t="shared" si="54"/>
        <v>0</v>
      </c>
      <c r="CT114" s="137">
        <f t="shared" si="55"/>
        <v>0</v>
      </c>
      <c r="CU114" s="173">
        <f t="shared" si="72"/>
        <v>0</v>
      </c>
      <c r="CV114" s="172">
        <f t="shared" si="73"/>
        <v>0</v>
      </c>
      <c r="CW114" s="137">
        <f t="shared" si="74"/>
        <v>122525</v>
      </c>
      <c r="CX114" s="137">
        <f t="shared" si="75"/>
        <v>0</v>
      </c>
      <c r="CY114" s="137">
        <f t="shared" si="76"/>
        <v>0</v>
      </c>
      <c r="CZ114" s="137">
        <f t="shared" si="77"/>
        <v>0</v>
      </c>
      <c r="DA114" s="173">
        <f t="shared" si="78"/>
        <v>122525</v>
      </c>
      <c r="DC114" s="220"/>
      <c r="DF114" s="141"/>
      <c r="DG114" s="142"/>
      <c r="DH114" s="146"/>
      <c r="DI114" s="142"/>
      <c r="DJ114" s="144"/>
      <c r="DK114" s="145"/>
      <c r="DL114" s="142"/>
      <c r="DM114" s="144"/>
      <c r="DO114" s="140" t="str">
        <f t="shared" si="57"/>
        <v>Jiří Skalský</v>
      </c>
      <c r="DP114" s="140">
        <v>2490</v>
      </c>
      <c r="DQ114" s="140">
        <v>600080005</v>
      </c>
      <c r="DR114" s="140">
        <v>46746757</v>
      </c>
      <c r="DS114" s="140" t="s">
        <v>694</v>
      </c>
      <c r="DT114" s="140" t="s">
        <v>3354</v>
      </c>
      <c r="DU114" s="140" t="s">
        <v>3355</v>
      </c>
      <c r="DV114" s="140" t="s">
        <v>460</v>
      </c>
      <c r="DW114" s="140" t="s">
        <v>459</v>
      </c>
      <c r="DX114" s="140">
        <v>0</v>
      </c>
      <c r="DY114" s="140" t="s">
        <v>3356</v>
      </c>
      <c r="DZ114" s="140">
        <v>488880160</v>
      </c>
      <c r="EA114" s="140" t="s">
        <v>697</v>
      </c>
      <c r="EB114" s="140" t="s">
        <v>3357</v>
      </c>
      <c r="EC114" s="140" t="s">
        <v>448</v>
      </c>
      <c r="ED114" s="140" t="s">
        <v>68</v>
      </c>
      <c r="EF114" s="140" t="str">
        <f t="shared" si="58"/>
        <v>ok</v>
      </c>
      <c r="EG114" s="140" t="str">
        <f t="shared" si="59"/>
        <v>ok</v>
      </c>
      <c r="EH114" s="140" t="str">
        <f t="shared" si="60"/>
        <v>ok</v>
      </c>
      <c r="EI114" s="140" t="str">
        <f t="shared" si="61"/>
        <v>ok</v>
      </c>
      <c r="EJ114" s="140" t="str">
        <f t="shared" si="62"/>
        <v>ok</v>
      </c>
      <c r="EK114" s="140" t="str">
        <f t="shared" si="63"/>
        <v>ok</v>
      </c>
      <c r="EO114" s="140" t="str">
        <f t="shared" si="64"/>
        <v>ŠPATNĚ</v>
      </c>
      <c r="EP114" s="140" t="str">
        <f t="shared" si="65"/>
        <v>ok</v>
      </c>
    </row>
    <row r="115" spans="1:146" s="140" customFormat="1" ht="12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227" t="s">
        <v>699</v>
      </c>
      <c r="J115" s="151" t="s">
        <v>698</v>
      </c>
      <c r="K115" s="151" t="s">
        <v>3359</v>
      </c>
      <c r="L115" s="153" t="s">
        <v>67</v>
      </c>
      <c r="M115" s="151" t="s">
        <v>517</v>
      </c>
      <c r="N115" s="151" t="s">
        <v>24</v>
      </c>
      <c r="O115" s="151" t="s">
        <v>700</v>
      </c>
      <c r="P115" s="151" t="s">
        <v>701</v>
      </c>
      <c r="Q115" s="151" t="s">
        <v>27</v>
      </c>
      <c r="R115" s="151" t="s">
        <v>28</v>
      </c>
      <c r="S115" s="154">
        <v>485104489</v>
      </c>
      <c r="T115" s="151" t="s">
        <v>702</v>
      </c>
      <c r="U115" s="153">
        <v>5453922</v>
      </c>
      <c r="V115" s="153" t="s">
        <v>82</v>
      </c>
      <c r="W115" s="153" t="s">
        <v>83</v>
      </c>
      <c r="X115" s="151" t="s">
        <v>448</v>
      </c>
      <c r="Y115" s="256" t="s">
        <v>2959</v>
      </c>
      <c r="Z115" s="155" t="s">
        <v>68</v>
      </c>
      <c r="AA115" s="267" t="s">
        <v>2820</v>
      </c>
      <c r="AB115" s="156"/>
      <c r="AC115" s="157"/>
      <c r="AD115" s="157"/>
      <c r="AE115" s="157"/>
      <c r="AF115" s="157"/>
      <c r="AG115" s="293">
        <f t="shared" si="42"/>
        <v>0</v>
      </c>
      <c r="AH115" s="145"/>
      <c r="AI115" s="143"/>
      <c r="AJ115" s="143"/>
      <c r="AK115" s="143"/>
      <c r="AL115" s="143"/>
      <c r="AM115" s="138">
        <f t="shared" si="66"/>
        <v>0</v>
      </c>
      <c r="AN115" s="160"/>
      <c r="AO115" s="146"/>
      <c r="AP115" s="146"/>
      <c r="AQ115" s="146"/>
      <c r="AR115" s="146"/>
      <c r="AS115" s="202">
        <f t="shared" si="43"/>
        <v>0</v>
      </c>
      <c r="AT115" s="172"/>
      <c r="AU115" s="137"/>
      <c r="AV115" s="137"/>
      <c r="AW115" s="137"/>
      <c r="AX115" s="137"/>
      <c r="AY115" s="138">
        <f t="shared" si="67"/>
        <v>0</v>
      </c>
      <c r="AZ115" s="160"/>
      <c r="BA115" s="146"/>
      <c r="BB115" s="146"/>
      <c r="BC115" s="146"/>
      <c r="BD115" s="146"/>
      <c r="BE115" s="138">
        <f t="shared" si="68"/>
        <v>0</v>
      </c>
      <c r="BF115" s="205"/>
      <c r="BG115" s="146"/>
      <c r="BH115" s="146"/>
      <c r="BI115" s="146"/>
      <c r="BJ115" s="146"/>
      <c r="BK115" s="202">
        <f t="shared" si="44"/>
        <v>0</v>
      </c>
      <c r="BL115" s="160"/>
      <c r="BM115" s="146"/>
      <c r="BN115" s="146"/>
      <c r="BO115" s="146"/>
      <c r="BP115" s="146"/>
      <c r="BQ115" s="138">
        <f t="shared" si="69"/>
        <v>0</v>
      </c>
      <c r="BR115" s="160"/>
      <c r="BS115" s="146">
        <v>182975</v>
      </c>
      <c r="BT115" s="146"/>
      <c r="BU115" s="146"/>
      <c r="BV115" s="146"/>
      <c r="BW115" s="138">
        <f t="shared" si="70"/>
        <v>182975</v>
      </c>
      <c r="BX115" s="205"/>
      <c r="BY115" s="146"/>
      <c r="BZ115" s="146"/>
      <c r="CA115" s="146"/>
      <c r="CB115" s="146"/>
      <c r="CC115" s="138">
        <f t="shared" si="56"/>
        <v>0</v>
      </c>
      <c r="CD115" s="158"/>
      <c r="CE115" s="137"/>
      <c r="CF115" s="137"/>
      <c r="CG115" s="137"/>
      <c r="CH115" s="137"/>
      <c r="CI115" s="138">
        <f t="shared" si="71"/>
        <v>0</v>
      </c>
      <c r="CJ115" s="172">
        <f t="shared" si="45"/>
        <v>0</v>
      </c>
      <c r="CK115" s="137">
        <f t="shared" si="46"/>
        <v>182975</v>
      </c>
      <c r="CL115" s="137">
        <f t="shared" si="47"/>
        <v>0</v>
      </c>
      <c r="CM115" s="137">
        <f t="shared" si="48"/>
        <v>0</v>
      </c>
      <c r="CN115" s="137">
        <f t="shared" si="49"/>
        <v>0</v>
      </c>
      <c r="CO115" s="173">
        <f t="shared" si="50"/>
        <v>182975</v>
      </c>
      <c r="CP115" s="172">
        <f t="shared" si="51"/>
        <v>0</v>
      </c>
      <c r="CQ115" s="137">
        <f t="shared" si="52"/>
        <v>0</v>
      </c>
      <c r="CR115" s="137">
        <f t="shared" si="53"/>
        <v>0</v>
      </c>
      <c r="CS115" s="137">
        <f t="shared" si="54"/>
        <v>0</v>
      </c>
      <c r="CT115" s="137">
        <f t="shared" si="55"/>
        <v>0</v>
      </c>
      <c r="CU115" s="173">
        <f t="shared" si="72"/>
        <v>0</v>
      </c>
      <c r="CV115" s="172">
        <f t="shared" si="73"/>
        <v>0</v>
      </c>
      <c r="CW115" s="137">
        <f t="shared" si="74"/>
        <v>182975</v>
      </c>
      <c r="CX115" s="137">
        <f t="shared" si="75"/>
        <v>0</v>
      </c>
      <c r="CY115" s="137">
        <f t="shared" si="76"/>
        <v>0</v>
      </c>
      <c r="CZ115" s="137">
        <f t="shared" si="77"/>
        <v>0</v>
      </c>
      <c r="DA115" s="173">
        <f t="shared" si="78"/>
        <v>182975</v>
      </c>
      <c r="DC115" s="220"/>
      <c r="DF115" s="141"/>
      <c r="DG115" s="142"/>
      <c r="DH115" s="146"/>
      <c r="DI115" s="142"/>
      <c r="DJ115" s="144"/>
      <c r="DK115" s="145"/>
      <c r="DL115" s="142"/>
      <c r="DM115" s="144"/>
      <c r="DO115" s="140" t="str">
        <f t="shared" si="57"/>
        <v>Barbora Hodíková</v>
      </c>
      <c r="DP115" s="140">
        <v>2310</v>
      </c>
      <c r="DQ115" s="140">
        <v>600080412</v>
      </c>
      <c r="DR115" s="140">
        <v>72742038</v>
      </c>
      <c r="DS115" s="140" t="s">
        <v>698</v>
      </c>
      <c r="DT115" s="140" t="s">
        <v>3358</v>
      </c>
      <c r="DU115" s="140" t="s">
        <v>3359</v>
      </c>
      <c r="DV115" s="140" t="s">
        <v>517</v>
      </c>
      <c r="DW115" s="140" t="s">
        <v>67</v>
      </c>
      <c r="DX115" s="140" t="s">
        <v>24</v>
      </c>
      <c r="DY115" s="140" t="s">
        <v>3360</v>
      </c>
      <c r="DZ115" s="140">
        <v>485104489</v>
      </c>
      <c r="EA115" s="140" t="s">
        <v>702</v>
      </c>
      <c r="EB115" s="140" t="s">
        <v>3361</v>
      </c>
      <c r="EC115" s="140" t="s">
        <v>448</v>
      </c>
      <c r="ED115" s="140" t="s">
        <v>68</v>
      </c>
      <c r="EF115" s="140" t="str">
        <f t="shared" si="58"/>
        <v>ok</v>
      </c>
      <c r="EG115" s="140" t="str">
        <f t="shared" si="59"/>
        <v>ok</v>
      </c>
      <c r="EH115" s="140" t="str">
        <f t="shared" si="60"/>
        <v>ok</v>
      </c>
      <c r="EI115" s="140" t="str">
        <f t="shared" si="61"/>
        <v>ok</v>
      </c>
      <c r="EJ115" s="140" t="str">
        <f t="shared" si="62"/>
        <v>ok</v>
      </c>
      <c r="EK115" s="140" t="str">
        <f t="shared" si="63"/>
        <v>ok</v>
      </c>
      <c r="EO115" s="140" t="str">
        <f t="shared" si="64"/>
        <v>ok</v>
      </c>
      <c r="EP115" s="140" t="str">
        <f t="shared" si="65"/>
        <v>ok</v>
      </c>
    </row>
    <row r="116" spans="1:146" s="140" customFormat="1" ht="12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227" t="s">
        <v>704</v>
      </c>
      <c r="J116" s="151" t="s">
        <v>703</v>
      </c>
      <c r="K116" s="151" t="s">
        <v>3363</v>
      </c>
      <c r="L116" s="153" t="s">
        <v>154</v>
      </c>
      <c r="M116" s="151" t="s">
        <v>68</v>
      </c>
      <c r="N116" s="151" t="s">
        <v>24</v>
      </c>
      <c r="O116" s="151" t="s">
        <v>705</v>
      </c>
      <c r="P116" s="151" t="s">
        <v>109</v>
      </c>
      <c r="Q116" s="151" t="s">
        <v>52</v>
      </c>
      <c r="R116" s="151" t="s">
        <v>53</v>
      </c>
      <c r="S116" s="154" t="s">
        <v>706</v>
      </c>
      <c r="T116" s="151" t="s">
        <v>707</v>
      </c>
      <c r="U116" s="153">
        <v>5471792</v>
      </c>
      <c r="V116" s="153" t="s">
        <v>82</v>
      </c>
      <c r="W116" s="153" t="s">
        <v>83</v>
      </c>
      <c r="X116" s="151" t="s">
        <v>448</v>
      </c>
      <c r="Y116" s="256" t="s">
        <v>2959</v>
      </c>
      <c r="Z116" s="155" t="s">
        <v>68</v>
      </c>
      <c r="AA116" s="267" t="s">
        <v>2820</v>
      </c>
      <c r="AB116" s="156"/>
      <c r="AC116" s="157"/>
      <c r="AD116" s="157"/>
      <c r="AE116" s="157"/>
      <c r="AF116" s="157"/>
      <c r="AG116" s="293">
        <f t="shared" si="42"/>
        <v>0</v>
      </c>
      <c r="AH116" s="145"/>
      <c r="AI116" s="143"/>
      <c r="AJ116" s="143"/>
      <c r="AK116" s="143"/>
      <c r="AL116" s="143"/>
      <c r="AM116" s="138">
        <f t="shared" si="66"/>
        <v>0</v>
      </c>
      <c r="AN116" s="160"/>
      <c r="AO116" s="146"/>
      <c r="AP116" s="146"/>
      <c r="AQ116" s="146"/>
      <c r="AR116" s="146"/>
      <c r="AS116" s="202">
        <f t="shared" si="43"/>
        <v>0</v>
      </c>
      <c r="AT116" s="172"/>
      <c r="AU116" s="137"/>
      <c r="AV116" s="137"/>
      <c r="AW116" s="137"/>
      <c r="AX116" s="137"/>
      <c r="AY116" s="138">
        <f t="shared" si="67"/>
        <v>0</v>
      </c>
      <c r="AZ116" s="160"/>
      <c r="BA116" s="146"/>
      <c r="BB116" s="146"/>
      <c r="BC116" s="146"/>
      <c r="BD116" s="146"/>
      <c r="BE116" s="138">
        <f t="shared" si="68"/>
        <v>0</v>
      </c>
      <c r="BF116" s="205"/>
      <c r="BG116" s="146"/>
      <c r="BH116" s="146"/>
      <c r="BI116" s="146"/>
      <c r="BJ116" s="146"/>
      <c r="BK116" s="202">
        <f t="shared" si="44"/>
        <v>0</v>
      </c>
      <c r="BL116" s="160"/>
      <c r="BM116" s="146"/>
      <c r="BN116" s="146"/>
      <c r="BO116" s="146"/>
      <c r="BP116" s="146"/>
      <c r="BQ116" s="138">
        <f t="shared" si="69"/>
        <v>0</v>
      </c>
      <c r="BR116" s="160"/>
      <c r="BS116" s="146"/>
      <c r="BT116" s="146"/>
      <c r="BU116" s="146"/>
      <c r="BV116" s="146"/>
      <c r="BW116" s="138">
        <f t="shared" si="70"/>
        <v>0</v>
      </c>
      <c r="BX116" s="205"/>
      <c r="BY116" s="146"/>
      <c r="BZ116" s="146"/>
      <c r="CA116" s="146"/>
      <c r="CB116" s="146"/>
      <c r="CC116" s="138">
        <f t="shared" si="56"/>
        <v>0</v>
      </c>
      <c r="CD116" s="158"/>
      <c r="CE116" s="137"/>
      <c r="CF116" s="137"/>
      <c r="CG116" s="137"/>
      <c r="CH116" s="137"/>
      <c r="CI116" s="138">
        <f t="shared" si="71"/>
        <v>0</v>
      </c>
      <c r="CJ116" s="172">
        <f t="shared" si="45"/>
        <v>0</v>
      </c>
      <c r="CK116" s="137">
        <f t="shared" si="46"/>
        <v>0</v>
      </c>
      <c r="CL116" s="137">
        <f t="shared" si="47"/>
        <v>0</v>
      </c>
      <c r="CM116" s="137">
        <f t="shared" si="48"/>
        <v>0</v>
      </c>
      <c r="CN116" s="137">
        <f t="shared" si="49"/>
        <v>0</v>
      </c>
      <c r="CO116" s="173">
        <f t="shared" si="50"/>
        <v>0</v>
      </c>
      <c r="CP116" s="172">
        <f t="shared" si="51"/>
        <v>0</v>
      </c>
      <c r="CQ116" s="137">
        <f t="shared" si="52"/>
        <v>0</v>
      </c>
      <c r="CR116" s="137">
        <f t="shared" si="53"/>
        <v>0</v>
      </c>
      <c r="CS116" s="137">
        <f t="shared" si="54"/>
        <v>0</v>
      </c>
      <c r="CT116" s="137">
        <f t="shared" si="55"/>
        <v>0</v>
      </c>
      <c r="CU116" s="173">
        <f t="shared" si="72"/>
        <v>0</v>
      </c>
      <c r="CV116" s="172">
        <f t="shared" si="73"/>
        <v>0</v>
      </c>
      <c r="CW116" s="137">
        <f t="shared" si="74"/>
        <v>0</v>
      </c>
      <c r="CX116" s="137">
        <f t="shared" si="75"/>
        <v>0</v>
      </c>
      <c r="CY116" s="137">
        <f t="shared" si="76"/>
        <v>0</v>
      </c>
      <c r="CZ116" s="137">
        <f t="shared" si="77"/>
        <v>0</v>
      </c>
      <c r="DA116" s="173">
        <f t="shared" si="78"/>
        <v>0</v>
      </c>
      <c r="DC116" s="220"/>
      <c r="DF116" s="141"/>
      <c r="DG116" s="142"/>
      <c r="DH116" s="146"/>
      <c r="DI116" s="142"/>
      <c r="DJ116" s="144"/>
      <c r="DK116" s="145"/>
      <c r="DL116" s="142"/>
      <c r="DM116" s="144"/>
      <c r="DO116" s="140" t="str">
        <f t="shared" si="57"/>
        <v>Tomáš Kolafa</v>
      </c>
      <c r="DP116" s="140">
        <v>2313</v>
      </c>
      <c r="DQ116" s="140">
        <v>600080323</v>
      </c>
      <c r="DR116" s="140">
        <v>64040445</v>
      </c>
      <c r="DS116" s="140" t="s">
        <v>703</v>
      </c>
      <c r="DT116" s="140" t="s">
        <v>3362</v>
      </c>
      <c r="DU116" s="140" t="s">
        <v>3363</v>
      </c>
      <c r="DV116" s="140" t="s">
        <v>68</v>
      </c>
      <c r="DW116" s="140" t="s">
        <v>154</v>
      </c>
      <c r="DX116" s="140" t="s">
        <v>24</v>
      </c>
      <c r="DY116" s="140" t="s">
        <v>3364</v>
      </c>
      <c r="DZ116" s="140">
        <v>485110192</v>
      </c>
      <c r="EA116" s="140" t="s">
        <v>707</v>
      </c>
      <c r="EB116" s="140" t="s">
        <v>3365</v>
      </c>
      <c r="EC116" s="140" t="s">
        <v>448</v>
      </c>
      <c r="ED116" s="140" t="s">
        <v>68</v>
      </c>
      <c r="EF116" s="140" t="str">
        <f t="shared" si="58"/>
        <v>ok</v>
      </c>
      <c r="EG116" s="140" t="str">
        <f t="shared" si="59"/>
        <v>ok</v>
      </c>
      <c r="EH116" s="140" t="str">
        <f t="shared" si="60"/>
        <v>ok</v>
      </c>
      <c r="EI116" s="140" t="str">
        <f t="shared" si="61"/>
        <v>ok</v>
      </c>
      <c r="EJ116" s="140" t="str">
        <f t="shared" si="62"/>
        <v>ok</v>
      </c>
      <c r="EK116" s="140" t="str">
        <f t="shared" si="63"/>
        <v>ok</v>
      </c>
      <c r="EO116" s="140" t="str">
        <f t="shared" si="64"/>
        <v>ŠPATNĚ</v>
      </c>
      <c r="EP116" s="140" t="str">
        <f t="shared" si="65"/>
        <v>ok</v>
      </c>
    </row>
    <row r="117" spans="1:146" s="140" customFormat="1" ht="12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227" t="s">
        <v>709</v>
      </c>
      <c r="J117" s="151" t="s">
        <v>708</v>
      </c>
      <c r="K117" s="151" t="s">
        <v>3367</v>
      </c>
      <c r="L117" s="153" t="s">
        <v>710</v>
      </c>
      <c r="M117" s="151" t="s">
        <v>711</v>
      </c>
      <c r="N117" s="151" t="s">
        <v>24</v>
      </c>
      <c r="O117" s="151" t="s">
        <v>712</v>
      </c>
      <c r="P117" s="151" t="s">
        <v>252</v>
      </c>
      <c r="Q117" s="151" t="s">
        <v>27</v>
      </c>
      <c r="R117" s="151" t="s">
        <v>28</v>
      </c>
      <c r="S117" s="154">
        <v>482739133</v>
      </c>
      <c r="T117" s="151" t="s">
        <v>713</v>
      </c>
      <c r="U117" s="153">
        <v>982793379</v>
      </c>
      <c r="V117" s="153" t="s">
        <v>82</v>
      </c>
      <c r="W117" s="153" t="s">
        <v>83</v>
      </c>
      <c r="X117" s="151" t="s">
        <v>714</v>
      </c>
      <c r="Y117" s="256" t="s">
        <v>2959</v>
      </c>
      <c r="Z117" s="155" t="s">
        <v>68</v>
      </c>
      <c r="AA117" s="267" t="s">
        <v>2820</v>
      </c>
      <c r="AB117" s="156"/>
      <c r="AC117" s="157"/>
      <c r="AD117" s="157"/>
      <c r="AE117" s="157"/>
      <c r="AF117" s="157"/>
      <c r="AG117" s="293">
        <f t="shared" si="42"/>
        <v>0</v>
      </c>
      <c r="AH117" s="145"/>
      <c r="AI117" s="143"/>
      <c r="AJ117" s="143"/>
      <c r="AK117" s="143"/>
      <c r="AL117" s="143"/>
      <c r="AM117" s="138">
        <f t="shared" si="66"/>
        <v>0</v>
      </c>
      <c r="AN117" s="160"/>
      <c r="AO117" s="146"/>
      <c r="AP117" s="146"/>
      <c r="AQ117" s="146"/>
      <c r="AR117" s="146"/>
      <c r="AS117" s="202">
        <f t="shared" si="43"/>
        <v>0</v>
      </c>
      <c r="AT117" s="172"/>
      <c r="AU117" s="137"/>
      <c r="AV117" s="137"/>
      <c r="AW117" s="137"/>
      <c r="AX117" s="137"/>
      <c r="AY117" s="138">
        <f t="shared" si="67"/>
        <v>0</v>
      </c>
      <c r="AZ117" s="160"/>
      <c r="BA117" s="146"/>
      <c r="BB117" s="146"/>
      <c r="BC117" s="146"/>
      <c r="BD117" s="146"/>
      <c r="BE117" s="138">
        <f t="shared" si="68"/>
        <v>0</v>
      </c>
      <c r="BF117" s="205"/>
      <c r="BG117" s="146"/>
      <c r="BH117" s="146"/>
      <c r="BI117" s="146"/>
      <c r="BJ117" s="146"/>
      <c r="BK117" s="202">
        <f t="shared" si="44"/>
        <v>0</v>
      </c>
      <c r="BL117" s="160"/>
      <c r="BM117" s="146"/>
      <c r="BN117" s="146"/>
      <c r="BO117" s="146"/>
      <c r="BP117" s="146"/>
      <c r="BQ117" s="138">
        <f t="shared" si="69"/>
        <v>0</v>
      </c>
      <c r="BR117" s="160"/>
      <c r="BS117" s="146"/>
      <c r="BT117" s="146"/>
      <c r="BU117" s="146"/>
      <c r="BV117" s="146"/>
      <c r="BW117" s="138">
        <f t="shared" si="70"/>
        <v>0</v>
      </c>
      <c r="BX117" s="205"/>
      <c r="BY117" s="146"/>
      <c r="BZ117" s="146"/>
      <c r="CA117" s="146"/>
      <c r="CB117" s="146"/>
      <c r="CC117" s="138">
        <f t="shared" si="56"/>
        <v>0</v>
      </c>
      <c r="CD117" s="158"/>
      <c r="CE117" s="137"/>
      <c r="CF117" s="137"/>
      <c r="CG117" s="137"/>
      <c r="CH117" s="137"/>
      <c r="CI117" s="138">
        <f t="shared" si="71"/>
        <v>0</v>
      </c>
      <c r="CJ117" s="172">
        <f t="shared" si="45"/>
        <v>0</v>
      </c>
      <c r="CK117" s="137">
        <f t="shared" si="46"/>
        <v>0</v>
      </c>
      <c r="CL117" s="137">
        <f t="shared" si="47"/>
        <v>0</v>
      </c>
      <c r="CM117" s="137">
        <f t="shared" si="48"/>
        <v>0</v>
      </c>
      <c r="CN117" s="137">
        <f t="shared" si="49"/>
        <v>0</v>
      </c>
      <c r="CO117" s="173">
        <f t="shared" si="50"/>
        <v>0</v>
      </c>
      <c r="CP117" s="172">
        <f t="shared" si="51"/>
        <v>0</v>
      </c>
      <c r="CQ117" s="137">
        <f t="shared" si="52"/>
        <v>0</v>
      </c>
      <c r="CR117" s="137">
        <f t="shared" si="53"/>
        <v>0</v>
      </c>
      <c r="CS117" s="137">
        <f t="shared" si="54"/>
        <v>0</v>
      </c>
      <c r="CT117" s="137">
        <f t="shared" si="55"/>
        <v>0</v>
      </c>
      <c r="CU117" s="173">
        <f t="shared" si="72"/>
        <v>0</v>
      </c>
      <c r="CV117" s="172">
        <f t="shared" si="73"/>
        <v>0</v>
      </c>
      <c r="CW117" s="137">
        <f t="shared" si="74"/>
        <v>0</v>
      </c>
      <c r="CX117" s="137">
        <f t="shared" si="75"/>
        <v>0</v>
      </c>
      <c r="CY117" s="137">
        <f t="shared" si="76"/>
        <v>0</v>
      </c>
      <c r="CZ117" s="137">
        <f t="shared" si="77"/>
        <v>0</v>
      </c>
      <c r="DA117" s="173">
        <f t="shared" si="78"/>
        <v>0</v>
      </c>
      <c r="DC117" s="220"/>
      <c r="DF117" s="141"/>
      <c r="DG117" s="142"/>
      <c r="DH117" s="146"/>
      <c r="DI117" s="142"/>
      <c r="DJ117" s="144"/>
      <c r="DK117" s="145"/>
      <c r="DL117" s="142"/>
      <c r="DM117" s="144"/>
      <c r="DO117" s="140" t="str">
        <f t="shared" si="57"/>
        <v>Hana Šimková</v>
      </c>
      <c r="DP117" s="140">
        <v>2431</v>
      </c>
      <c r="DQ117" s="140">
        <v>600079228</v>
      </c>
      <c r="DR117" s="140">
        <v>46746234</v>
      </c>
      <c r="DS117" s="140" t="s">
        <v>708</v>
      </c>
      <c r="DT117" s="140" t="s">
        <v>3366</v>
      </c>
      <c r="DU117" s="140" t="s">
        <v>3367</v>
      </c>
      <c r="DV117" s="140" t="s">
        <v>711</v>
      </c>
      <c r="DW117" s="140" t="s">
        <v>710</v>
      </c>
      <c r="DX117" s="140" t="s">
        <v>24</v>
      </c>
      <c r="DY117" s="140" t="s">
        <v>3368</v>
      </c>
      <c r="DZ117" s="140">
        <v>482739133</v>
      </c>
      <c r="EA117" s="140" t="s">
        <v>713</v>
      </c>
      <c r="EB117" s="140" t="s">
        <v>3369</v>
      </c>
      <c r="EC117" s="140" t="s">
        <v>714</v>
      </c>
      <c r="ED117" s="140" t="s">
        <v>68</v>
      </c>
      <c r="EF117" s="140" t="str">
        <f t="shared" si="58"/>
        <v>ok</v>
      </c>
      <c r="EG117" s="140" t="str">
        <f t="shared" si="59"/>
        <v>ok</v>
      </c>
      <c r="EH117" s="140" t="str">
        <f t="shared" si="60"/>
        <v>ok</v>
      </c>
      <c r="EI117" s="140" t="str">
        <f t="shared" si="61"/>
        <v>ok</v>
      </c>
      <c r="EJ117" s="140" t="str">
        <f t="shared" si="62"/>
        <v>ok</v>
      </c>
      <c r="EK117" s="140" t="str">
        <f t="shared" si="63"/>
        <v>ok</v>
      </c>
      <c r="EO117" s="140" t="str">
        <f t="shared" si="64"/>
        <v>ok</v>
      </c>
      <c r="EP117" s="140" t="str">
        <f t="shared" si="65"/>
        <v>ok</v>
      </c>
    </row>
    <row r="118" spans="1:146" s="140" customFormat="1" ht="12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227" t="s">
        <v>716</v>
      </c>
      <c r="J118" s="151" t="s">
        <v>715</v>
      </c>
      <c r="K118" s="151" t="s">
        <v>3371</v>
      </c>
      <c r="L118" s="153" t="s">
        <v>710</v>
      </c>
      <c r="M118" s="151" t="s">
        <v>711</v>
      </c>
      <c r="N118" s="151" t="s">
        <v>24</v>
      </c>
      <c r="O118" s="151" t="s">
        <v>717</v>
      </c>
      <c r="P118" s="151" t="s">
        <v>478</v>
      </c>
      <c r="Q118" s="151" t="s">
        <v>27</v>
      </c>
      <c r="R118" s="151" t="s">
        <v>28</v>
      </c>
      <c r="S118" s="154">
        <v>482751222</v>
      </c>
      <c r="T118" s="151" t="s">
        <v>718</v>
      </c>
      <c r="U118" s="153" t="s">
        <v>719</v>
      </c>
      <c r="V118" s="153" t="s">
        <v>31</v>
      </c>
      <c r="W118" s="153" t="s">
        <v>32</v>
      </c>
      <c r="X118" s="151" t="s">
        <v>714</v>
      </c>
      <c r="Y118" s="256" t="s">
        <v>2959</v>
      </c>
      <c r="Z118" s="155" t="s">
        <v>68</v>
      </c>
      <c r="AA118" s="267" t="s">
        <v>2820</v>
      </c>
      <c r="AB118" s="156"/>
      <c r="AC118" s="157"/>
      <c r="AD118" s="157"/>
      <c r="AE118" s="157"/>
      <c r="AF118" s="157"/>
      <c r="AG118" s="293">
        <f t="shared" si="42"/>
        <v>0</v>
      </c>
      <c r="AH118" s="145"/>
      <c r="AI118" s="143"/>
      <c r="AJ118" s="143"/>
      <c r="AK118" s="143"/>
      <c r="AL118" s="143"/>
      <c r="AM118" s="138">
        <f t="shared" si="66"/>
        <v>0</v>
      </c>
      <c r="AN118" s="160"/>
      <c r="AO118" s="146"/>
      <c r="AP118" s="146"/>
      <c r="AQ118" s="146"/>
      <c r="AR118" s="146"/>
      <c r="AS118" s="202">
        <f t="shared" si="43"/>
        <v>0</v>
      </c>
      <c r="AT118" s="172"/>
      <c r="AU118" s="137"/>
      <c r="AV118" s="137"/>
      <c r="AW118" s="137"/>
      <c r="AX118" s="137"/>
      <c r="AY118" s="138">
        <f t="shared" si="67"/>
        <v>0</v>
      </c>
      <c r="AZ118" s="160"/>
      <c r="BA118" s="146"/>
      <c r="BB118" s="146"/>
      <c r="BC118" s="146"/>
      <c r="BD118" s="146"/>
      <c r="BE118" s="138">
        <f t="shared" si="68"/>
        <v>0</v>
      </c>
      <c r="BF118" s="205"/>
      <c r="BG118" s="146"/>
      <c r="BH118" s="146"/>
      <c r="BI118" s="146"/>
      <c r="BJ118" s="146"/>
      <c r="BK118" s="202">
        <f t="shared" si="44"/>
        <v>0</v>
      </c>
      <c r="BL118" s="160"/>
      <c r="BM118" s="146"/>
      <c r="BN118" s="146"/>
      <c r="BO118" s="146"/>
      <c r="BP118" s="146"/>
      <c r="BQ118" s="138">
        <f t="shared" si="69"/>
        <v>0</v>
      </c>
      <c r="BR118" s="160"/>
      <c r="BS118" s="146"/>
      <c r="BT118" s="146"/>
      <c r="BU118" s="146"/>
      <c r="BV118" s="146"/>
      <c r="BW118" s="138">
        <f t="shared" si="70"/>
        <v>0</v>
      </c>
      <c r="BX118" s="205"/>
      <c r="BY118" s="146"/>
      <c r="BZ118" s="146"/>
      <c r="CA118" s="146"/>
      <c r="CB118" s="146"/>
      <c r="CC118" s="138">
        <f t="shared" si="56"/>
        <v>0</v>
      </c>
      <c r="CD118" s="158"/>
      <c r="CE118" s="137"/>
      <c r="CF118" s="137"/>
      <c r="CG118" s="137"/>
      <c r="CH118" s="137"/>
      <c r="CI118" s="138">
        <f t="shared" si="71"/>
        <v>0</v>
      </c>
      <c r="CJ118" s="172">
        <f t="shared" si="45"/>
        <v>0</v>
      </c>
      <c r="CK118" s="137">
        <f t="shared" si="46"/>
        <v>0</v>
      </c>
      <c r="CL118" s="137">
        <f t="shared" si="47"/>
        <v>0</v>
      </c>
      <c r="CM118" s="137">
        <f t="shared" si="48"/>
        <v>0</v>
      </c>
      <c r="CN118" s="137">
        <f t="shared" si="49"/>
        <v>0</v>
      </c>
      <c r="CO118" s="173">
        <f t="shared" si="50"/>
        <v>0</v>
      </c>
      <c r="CP118" s="172">
        <f t="shared" si="51"/>
        <v>0</v>
      </c>
      <c r="CQ118" s="137">
        <f t="shared" si="52"/>
        <v>0</v>
      </c>
      <c r="CR118" s="137">
        <f t="shared" si="53"/>
        <v>0</v>
      </c>
      <c r="CS118" s="137">
        <f t="shared" si="54"/>
        <v>0</v>
      </c>
      <c r="CT118" s="137">
        <f t="shared" si="55"/>
        <v>0</v>
      </c>
      <c r="CU118" s="173">
        <f t="shared" si="72"/>
        <v>0</v>
      </c>
      <c r="CV118" s="172">
        <f t="shared" si="73"/>
        <v>0</v>
      </c>
      <c r="CW118" s="137">
        <f t="shared" si="74"/>
        <v>0</v>
      </c>
      <c r="CX118" s="137">
        <f t="shared" si="75"/>
        <v>0</v>
      </c>
      <c r="CY118" s="137">
        <f t="shared" si="76"/>
        <v>0</v>
      </c>
      <c r="CZ118" s="137">
        <f t="shared" si="77"/>
        <v>0</v>
      </c>
      <c r="DA118" s="173">
        <f t="shared" si="78"/>
        <v>0</v>
      </c>
      <c r="DC118" s="220"/>
      <c r="DF118" s="141"/>
      <c r="DG118" s="142"/>
      <c r="DH118" s="146"/>
      <c r="DI118" s="142"/>
      <c r="DJ118" s="144"/>
      <c r="DK118" s="145"/>
      <c r="DL118" s="142"/>
      <c r="DM118" s="144"/>
      <c r="DO118" s="140" t="str">
        <f t="shared" si="57"/>
        <v>Dana Keltnerová</v>
      </c>
      <c r="DP118" s="140">
        <v>2434</v>
      </c>
      <c r="DQ118" s="140">
        <v>600079317</v>
      </c>
      <c r="DR118" s="140">
        <v>46746480</v>
      </c>
      <c r="DS118" s="140" t="s">
        <v>715</v>
      </c>
      <c r="DT118" s="140" t="s">
        <v>3370</v>
      </c>
      <c r="DU118" s="140" t="s">
        <v>3371</v>
      </c>
      <c r="DV118" s="140" t="s">
        <v>711</v>
      </c>
      <c r="DW118" s="140" t="s">
        <v>710</v>
      </c>
      <c r="DX118" s="140" t="s">
        <v>24</v>
      </c>
      <c r="DY118" s="140" t="s">
        <v>3372</v>
      </c>
      <c r="DZ118" s="140">
        <v>482751222</v>
      </c>
      <c r="EA118" s="140" t="s">
        <v>718</v>
      </c>
      <c r="EB118" s="140" t="s">
        <v>3373</v>
      </c>
      <c r="EC118" s="140" t="s">
        <v>714</v>
      </c>
      <c r="ED118" s="140" t="s">
        <v>68</v>
      </c>
      <c r="EF118" s="140" t="str">
        <f t="shared" si="58"/>
        <v>ok</v>
      </c>
      <c r="EG118" s="140" t="str">
        <f t="shared" si="59"/>
        <v>ok</v>
      </c>
      <c r="EH118" s="140" t="str">
        <f t="shared" si="60"/>
        <v>ok</v>
      </c>
      <c r="EI118" s="140" t="str">
        <f t="shared" si="61"/>
        <v>ok</v>
      </c>
      <c r="EJ118" s="140" t="str">
        <f t="shared" si="62"/>
        <v>ok</v>
      </c>
      <c r="EK118" s="140" t="str">
        <f t="shared" si="63"/>
        <v>ok</v>
      </c>
      <c r="EO118" s="140" t="str">
        <f t="shared" si="64"/>
        <v>ok</v>
      </c>
      <c r="EP118" s="140" t="str">
        <f t="shared" si="65"/>
        <v>ok</v>
      </c>
    </row>
    <row r="119" spans="1:146" s="140" customFormat="1" ht="12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3374</v>
      </c>
      <c r="I119" s="227" t="s">
        <v>721</v>
      </c>
      <c r="J119" s="151" t="s">
        <v>720</v>
      </c>
      <c r="K119" s="151" t="s">
        <v>3376</v>
      </c>
      <c r="L119" s="153" t="s">
        <v>710</v>
      </c>
      <c r="M119" s="151" t="s">
        <v>711</v>
      </c>
      <c r="N119" s="151" t="s">
        <v>24</v>
      </c>
      <c r="O119" s="151" t="s">
        <v>722</v>
      </c>
      <c r="P119" s="151" t="s">
        <v>200</v>
      </c>
      <c r="Q119" s="151" t="s">
        <v>52</v>
      </c>
      <c r="R119" s="151" t="s">
        <v>53</v>
      </c>
      <c r="S119" s="154">
        <v>482323262</v>
      </c>
      <c r="T119" s="151" t="s">
        <v>723</v>
      </c>
      <c r="U119" s="153">
        <v>984944329</v>
      </c>
      <c r="V119" s="153" t="s">
        <v>82</v>
      </c>
      <c r="W119" s="153" t="s">
        <v>83</v>
      </c>
      <c r="X119" s="151" t="s">
        <v>714</v>
      </c>
      <c r="Y119" s="256" t="s">
        <v>2959</v>
      </c>
      <c r="Z119" s="155" t="s">
        <v>68</v>
      </c>
      <c r="AA119" s="267" t="s">
        <v>2820</v>
      </c>
      <c r="AB119" s="156"/>
      <c r="AC119" s="157"/>
      <c r="AD119" s="157"/>
      <c r="AE119" s="157"/>
      <c r="AF119" s="157"/>
      <c r="AG119" s="293">
        <f t="shared" si="42"/>
        <v>0</v>
      </c>
      <c r="AH119" s="145"/>
      <c r="AI119" s="143"/>
      <c r="AJ119" s="143"/>
      <c r="AK119" s="143"/>
      <c r="AL119" s="143"/>
      <c r="AM119" s="138">
        <f t="shared" si="66"/>
        <v>0</v>
      </c>
      <c r="AN119" s="160"/>
      <c r="AO119" s="146"/>
      <c r="AP119" s="146"/>
      <c r="AQ119" s="146"/>
      <c r="AR119" s="146"/>
      <c r="AS119" s="202">
        <f t="shared" si="43"/>
        <v>0</v>
      </c>
      <c r="AT119" s="172"/>
      <c r="AU119" s="137"/>
      <c r="AV119" s="137"/>
      <c r="AW119" s="137"/>
      <c r="AX119" s="137"/>
      <c r="AY119" s="138">
        <f t="shared" si="67"/>
        <v>0</v>
      </c>
      <c r="AZ119" s="160"/>
      <c r="BA119" s="146"/>
      <c r="BB119" s="146"/>
      <c r="BC119" s="146"/>
      <c r="BD119" s="146"/>
      <c r="BE119" s="138">
        <f t="shared" si="68"/>
        <v>0</v>
      </c>
      <c r="BF119" s="205"/>
      <c r="BG119" s="146"/>
      <c r="BH119" s="146"/>
      <c r="BI119" s="146"/>
      <c r="BJ119" s="146"/>
      <c r="BK119" s="202">
        <f t="shared" si="44"/>
        <v>0</v>
      </c>
      <c r="BL119" s="160"/>
      <c r="BM119" s="146"/>
      <c r="BN119" s="146"/>
      <c r="BO119" s="146"/>
      <c r="BP119" s="146"/>
      <c r="BQ119" s="138">
        <f t="shared" si="69"/>
        <v>0</v>
      </c>
      <c r="BR119" s="160"/>
      <c r="BS119" s="146">
        <v>305500</v>
      </c>
      <c r="BT119" s="146"/>
      <c r="BU119" s="146"/>
      <c r="BV119" s="146"/>
      <c r="BW119" s="138">
        <f t="shared" si="70"/>
        <v>305500</v>
      </c>
      <c r="BX119" s="205"/>
      <c r="BY119" s="146"/>
      <c r="BZ119" s="146"/>
      <c r="CA119" s="146"/>
      <c r="CB119" s="146"/>
      <c r="CC119" s="138">
        <f t="shared" si="56"/>
        <v>0</v>
      </c>
      <c r="CD119" s="158"/>
      <c r="CE119" s="137"/>
      <c r="CF119" s="137"/>
      <c r="CG119" s="137"/>
      <c r="CH119" s="137"/>
      <c r="CI119" s="138">
        <f t="shared" si="71"/>
        <v>0</v>
      </c>
      <c r="CJ119" s="172">
        <f t="shared" si="45"/>
        <v>0</v>
      </c>
      <c r="CK119" s="137">
        <f t="shared" si="46"/>
        <v>305500</v>
      </c>
      <c r="CL119" s="137">
        <f t="shared" si="47"/>
        <v>0</v>
      </c>
      <c r="CM119" s="137">
        <f t="shared" si="48"/>
        <v>0</v>
      </c>
      <c r="CN119" s="137">
        <f t="shared" si="49"/>
        <v>0</v>
      </c>
      <c r="CO119" s="173">
        <f t="shared" si="50"/>
        <v>305500</v>
      </c>
      <c r="CP119" s="172">
        <f t="shared" si="51"/>
        <v>0</v>
      </c>
      <c r="CQ119" s="137">
        <f t="shared" si="52"/>
        <v>0</v>
      </c>
      <c r="CR119" s="137">
        <f t="shared" si="53"/>
        <v>0</v>
      </c>
      <c r="CS119" s="137">
        <f t="shared" si="54"/>
        <v>0</v>
      </c>
      <c r="CT119" s="137">
        <f t="shared" si="55"/>
        <v>0</v>
      </c>
      <c r="CU119" s="173">
        <f t="shared" si="72"/>
        <v>0</v>
      </c>
      <c r="CV119" s="172">
        <f t="shared" si="73"/>
        <v>0</v>
      </c>
      <c r="CW119" s="137">
        <f t="shared" si="74"/>
        <v>305500</v>
      </c>
      <c r="CX119" s="137">
        <f t="shared" si="75"/>
        <v>0</v>
      </c>
      <c r="CY119" s="137">
        <f t="shared" si="76"/>
        <v>0</v>
      </c>
      <c r="CZ119" s="137">
        <f t="shared" si="77"/>
        <v>0</v>
      </c>
      <c r="DA119" s="173">
        <f t="shared" si="78"/>
        <v>305500</v>
      </c>
      <c r="DC119" s="220"/>
      <c r="DF119" s="141"/>
      <c r="DG119" s="142"/>
      <c r="DH119" s="146"/>
      <c r="DI119" s="142"/>
      <c r="DJ119" s="144"/>
      <c r="DK119" s="145"/>
      <c r="DL119" s="142"/>
      <c r="DM119" s="144"/>
      <c r="DO119" s="140" t="str">
        <f t="shared" si="57"/>
        <v>Libor Rygál</v>
      </c>
      <c r="DP119" s="140">
        <v>2484</v>
      </c>
      <c r="DQ119" s="140">
        <v>600079864</v>
      </c>
      <c r="DR119" s="140">
        <v>46746145</v>
      </c>
      <c r="DS119" s="140" t="s">
        <v>3374</v>
      </c>
      <c r="DT119" s="140" t="s">
        <v>3375</v>
      </c>
      <c r="DU119" s="140" t="s">
        <v>3376</v>
      </c>
      <c r="DV119" s="140" t="s">
        <v>711</v>
      </c>
      <c r="DW119" s="140" t="s">
        <v>710</v>
      </c>
      <c r="DX119" s="140" t="s">
        <v>24</v>
      </c>
      <c r="DY119" s="140" t="s">
        <v>3377</v>
      </c>
      <c r="DZ119" s="140">
        <v>482323263</v>
      </c>
      <c r="EA119" s="140" t="s">
        <v>3378</v>
      </c>
      <c r="EB119" s="140" t="s">
        <v>3379</v>
      </c>
      <c r="EC119" s="140" t="s">
        <v>714</v>
      </c>
      <c r="ED119" s="140" t="s">
        <v>68</v>
      </c>
      <c r="EF119" s="140" t="str">
        <f t="shared" si="58"/>
        <v>ok</v>
      </c>
      <c r="EG119" s="140" t="str">
        <f t="shared" si="59"/>
        <v>ok</v>
      </c>
      <c r="EH119" s="140" t="str">
        <f t="shared" si="60"/>
        <v>ok</v>
      </c>
      <c r="EI119" s="140" t="str">
        <f t="shared" si="61"/>
        <v>ok</v>
      </c>
      <c r="EJ119" s="140" t="str">
        <f t="shared" si="62"/>
        <v>ok</v>
      </c>
      <c r="EK119" s="140" t="str">
        <f t="shared" si="63"/>
        <v>ok</v>
      </c>
      <c r="EO119" s="140" t="str">
        <f t="shared" si="64"/>
        <v>ŠPATNĚ</v>
      </c>
      <c r="EP119" s="140" t="str">
        <f t="shared" si="65"/>
        <v>ŠPATNĚ</v>
      </c>
    </row>
    <row r="120" spans="1:146" s="140" customFormat="1" ht="12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227" t="s">
        <v>725</v>
      </c>
      <c r="J120" s="151" t="s">
        <v>724</v>
      </c>
      <c r="K120" s="151" t="s">
        <v>3381</v>
      </c>
      <c r="L120" s="153" t="s">
        <v>726</v>
      </c>
      <c r="M120" s="151" t="s">
        <v>727</v>
      </c>
      <c r="N120" s="151">
        <v>0</v>
      </c>
      <c r="O120" s="151" t="s">
        <v>728</v>
      </c>
      <c r="P120" s="151" t="s">
        <v>418</v>
      </c>
      <c r="Q120" s="151" t="s">
        <v>27</v>
      </c>
      <c r="R120" s="151" t="s">
        <v>28</v>
      </c>
      <c r="S120" s="154">
        <v>482727063</v>
      </c>
      <c r="T120" s="151" t="s">
        <v>729</v>
      </c>
      <c r="U120" s="153">
        <v>162499182</v>
      </c>
      <c r="V120" s="153" t="s">
        <v>43</v>
      </c>
      <c r="W120" s="153" t="s">
        <v>44</v>
      </c>
      <c r="X120" s="151" t="s">
        <v>730</v>
      </c>
      <c r="Y120" s="256" t="s">
        <v>2960</v>
      </c>
      <c r="Z120" s="155" t="s">
        <v>68</v>
      </c>
      <c r="AA120" s="267" t="s">
        <v>2821</v>
      </c>
      <c r="AB120" s="156"/>
      <c r="AC120" s="157"/>
      <c r="AD120" s="157"/>
      <c r="AE120" s="157"/>
      <c r="AF120" s="157"/>
      <c r="AG120" s="293">
        <f t="shared" si="42"/>
        <v>0</v>
      </c>
      <c r="AH120" s="145"/>
      <c r="AI120" s="143"/>
      <c r="AJ120" s="143"/>
      <c r="AK120" s="143"/>
      <c r="AL120" s="143"/>
      <c r="AM120" s="138">
        <f t="shared" si="66"/>
        <v>0</v>
      </c>
      <c r="AN120" s="160"/>
      <c r="AO120" s="146"/>
      <c r="AP120" s="146"/>
      <c r="AQ120" s="146"/>
      <c r="AR120" s="146"/>
      <c r="AS120" s="202">
        <f t="shared" si="43"/>
        <v>0</v>
      </c>
      <c r="AT120" s="172"/>
      <c r="AU120" s="137"/>
      <c r="AV120" s="137"/>
      <c r="AW120" s="137"/>
      <c r="AX120" s="137"/>
      <c r="AY120" s="138">
        <f t="shared" si="67"/>
        <v>0</v>
      </c>
      <c r="AZ120" s="160"/>
      <c r="BA120" s="146"/>
      <c r="BB120" s="146"/>
      <c r="BC120" s="146"/>
      <c r="BD120" s="146"/>
      <c r="BE120" s="138">
        <f t="shared" si="68"/>
        <v>0</v>
      </c>
      <c r="BF120" s="205"/>
      <c r="BG120" s="146"/>
      <c r="BH120" s="146"/>
      <c r="BI120" s="146"/>
      <c r="BJ120" s="146"/>
      <c r="BK120" s="202">
        <f t="shared" si="44"/>
        <v>0</v>
      </c>
      <c r="BL120" s="160"/>
      <c r="BM120" s="146"/>
      <c r="BN120" s="146"/>
      <c r="BO120" s="146"/>
      <c r="BP120" s="146"/>
      <c r="BQ120" s="138">
        <f t="shared" si="69"/>
        <v>0</v>
      </c>
      <c r="BR120" s="160"/>
      <c r="BS120" s="146"/>
      <c r="BT120" s="146"/>
      <c r="BU120" s="146"/>
      <c r="BV120" s="146"/>
      <c r="BW120" s="138">
        <f t="shared" si="70"/>
        <v>0</v>
      </c>
      <c r="BX120" s="205"/>
      <c r="BY120" s="146"/>
      <c r="BZ120" s="146"/>
      <c r="CA120" s="146"/>
      <c r="CB120" s="146"/>
      <c r="CC120" s="138">
        <f t="shared" si="56"/>
        <v>0</v>
      </c>
      <c r="CD120" s="158"/>
      <c r="CE120" s="137"/>
      <c r="CF120" s="137"/>
      <c r="CG120" s="137"/>
      <c r="CH120" s="137"/>
      <c r="CI120" s="138">
        <f t="shared" si="71"/>
        <v>0</v>
      </c>
      <c r="CJ120" s="172">
        <f t="shared" si="45"/>
        <v>0</v>
      </c>
      <c r="CK120" s="137">
        <f t="shared" si="46"/>
        <v>0</v>
      </c>
      <c r="CL120" s="137">
        <f t="shared" si="47"/>
        <v>0</v>
      </c>
      <c r="CM120" s="137">
        <f t="shared" si="48"/>
        <v>0</v>
      </c>
      <c r="CN120" s="137">
        <f t="shared" si="49"/>
        <v>0</v>
      </c>
      <c r="CO120" s="173">
        <f t="shared" si="50"/>
        <v>0</v>
      </c>
      <c r="CP120" s="172">
        <f t="shared" si="51"/>
        <v>0</v>
      </c>
      <c r="CQ120" s="137">
        <f t="shared" si="52"/>
        <v>0</v>
      </c>
      <c r="CR120" s="137">
        <f t="shared" si="53"/>
        <v>0</v>
      </c>
      <c r="CS120" s="137">
        <f t="shared" si="54"/>
        <v>0</v>
      </c>
      <c r="CT120" s="137">
        <f t="shared" si="55"/>
        <v>0</v>
      </c>
      <c r="CU120" s="173">
        <f t="shared" si="72"/>
        <v>0</v>
      </c>
      <c r="CV120" s="172">
        <f t="shared" si="73"/>
        <v>0</v>
      </c>
      <c r="CW120" s="137">
        <f t="shared" si="74"/>
        <v>0</v>
      </c>
      <c r="CX120" s="137">
        <f t="shared" si="75"/>
        <v>0</v>
      </c>
      <c r="CY120" s="137">
        <f t="shared" si="76"/>
        <v>0</v>
      </c>
      <c r="CZ120" s="137">
        <f t="shared" si="77"/>
        <v>0</v>
      </c>
      <c r="DA120" s="173">
        <f t="shared" si="78"/>
        <v>0</v>
      </c>
      <c r="DC120" s="220"/>
      <c r="DF120" s="141"/>
      <c r="DG120" s="142"/>
      <c r="DH120" s="146"/>
      <c r="DI120" s="142"/>
      <c r="DJ120" s="144"/>
      <c r="DK120" s="145"/>
      <c r="DL120" s="142"/>
      <c r="DM120" s="144"/>
      <c r="DO120" s="140" t="str">
        <f t="shared" si="57"/>
        <v>Pavla Petrová</v>
      </c>
      <c r="DP120" s="140">
        <v>2401</v>
      </c>
      <c r="DQ120" s="140">
        <v>600079597</v>
      </c>
      <c r="DR120" s="140">
        <v>72741538</v>
      </c>
      <c r="DS120" s="140" t="s">
        <v>724</v>
      </c>
      <c r="DT120" s="140" t="s">
        <v>3380</v>
      </c>
      <c r="DU120" s="140" t="s">
        <v>3381</v>
      </c>
      <c r="DV120" s="140" t="s">
        <v>727</v>
      </c>
      <c r="DW120" s="140" t="s">
        <v>726</v>
      </c>
      <c r="DX120" s="140">
        <v>0</v>
      </c>
      <c r="DY120" s="140" t="s">
        <v>3382</v>
      </c>
      <c r="DZ120" s="140" t="s">
        <v>3383</v>
      </c>
      <c r="EA120" s="140" t="s">
        <v>729</v>
      </c>
      <c r="EB120" s="140" t="s">
        <v>3384</v>
      </c>
      <c r="EC120" s="140" t="s">
        <v>730</v>
      </c>
      <c r="ED120" s="140" t="s">
        <v>68</v>
      </c>
      <c r="EF120" s="140" t="str">
        <f t="shared" si="58"/>
        <v>ok</v>
      </c>
      <c r="EG120" s="140" t="str">
        <f t="shared" si="59"/>
        <v>ok</v>
      </c>
      <c r="EH120" s="140" t="str">
        <f t="shared" si="60"/>
        <v>ok</v>
      </c>
      <c r="EI120" s="140" t="str">
        <f t="shared" si="61"/>
        <v>ok</v>
      </c>
      <c r="EJ120" s="140" t="str">
        <f t="shared" si="62"/>
        <v>ok</v>
      </c>
      <c r="EK120" s="140" t="str">
        <f t="shared" si="63"/>
        <v>ok</v>
      </c>
      <c r="EO120" s="140" t="str">
        <f t="shared" si="64"/>
        <v>ŠPATNĚ</v>
      </c>
      <c r="EP120" s="140" t="str">
        <f t="shared" si="65"/>
        <v>ok</v>
      </c>
    </row>
    <row r="121" spans="1:146" s="140" customFormat="1" ht="12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227" t="s">
        <v>732</v>
      </c>
      <c r="J121" s="151" t="s">
        <v>731</v>
      </c>
      <c r="K121" s="151" t="s">
        <v>3386</v>
      </c>
      <c r="L121" s="153" t="s">
        <v>733</v>
      </c>
      <c r="M121" s="151" t="s">
        <v>734</v>
      </c>
      <c r="N121" s="151" t="s">
        <v>24</v>
      </c>
      <c r="O121" s="151" t="s">
        <v>735</v>
      </c>
      <c r="P121" s="151" t="s">
        <v>736</v>
      </c>
      <c r="Q121" s="151" t="s">
        <v>27</v>
      </c>
      <c r="R121" s="151" t="s">
        <v>28</v>
      </c>
      <c r="S121" s="154">
        <v>485143423</v>
      </c>
      <c r="T121" s="151" t="s">
        <v>737</v>
      </c>
      <c r="U121" s="153">
        <v>181604814</v>
      </c>
      <c r="V121" s="153" t="s">
        <v>102</v>
      </c>
      <c r="W121" s="153" t="s">
        <v>103</v>
      </c>
      <c r="X121" s="151" t="s">
        <v>738</v>
      </c>
      <c r="Y121" s="256" t="s">
        <v>2961</v>
      </c>
      <c r="Z121" s="155" t="s">
        <v>68</v>
      </c>
      <c r="AA121" s="267" t="s">
        <v>2822</v>
      </c>
      <c r="AB121" s="156"/>
      <c r="AC121" s="157"/>
      <c r="AD121" s="157"/>
      <c r="AE121" s="157"/>
      <c r="AF121" s="157"/>
      <c r="AG121" s="293">
        <f t="shared" si="42"/>
        <v>0</v>
      </c>
      <c r="AH121" s="145"/>
      <c r="AI121" s="143"/>
      <c r="AJ121" s="143"/>
      <c r="AK121" s="143"/>
      <c r="AL121" s="143"/>
      <c r="AM121" s="138">
        <f t="shared" si="66"/>
        <v>0</v>
      </c>
      <c r="AN121" s="160"/>
      <c r="AO121" s="146"/>
      <c r="AP121" s="146"/>
      <c r="AQ121" s="146"/>
      <c r="AR121" s="146"/>
      <c r="AS121" s="202">
        <f t="shared" si="43"/>
        <v>0</v>
      </c>
      <c r="AT121" s="172"/>
      <c r="AU121" s="137"/>
      <c r="AV121" s="137"/>
      <c r="AW121" s="137"/>
      <c r="AX121" s="137"/>
      <c r="AY121" s="138">
        <f t="shared" si="67"/>
        <v>0</v>
      </c>
      <c r="AZ121" s="160"/>
      <c r="BA121" s="146"/>
      <c r="BB121" s="146"/>
      <c r="BC121" s="146"/>
      <c r="BD121" s="146"/>
      <c r="BE121" s="138">
        <f t="shared" si="68"/>
        <v>0</v>
      </c>
      <c r="BF121" s="205"/>
      <c r="BG121" s="146"/>
      <c r="BH121" s="146"/>
      <c r="BI121" s="146"/>
      <c r="BJ121" s="146"/>
      <c r="BK121" s="202">
        <f t="shared" si="44"/>
        <v>0</v>
      </c>
      <c r="BL121" s="160"/>
      <c r="BM121" s="146"/>
      <c r="BN121" s="146"/>
      <c r="BO121" s="146"/>
      <c r="BP121" s="146"/>
      <c r="BQ121" s="138">
        <f t="shared" si="69"/>
        <v>0</v>
      </c>
      <c r="BR121" s="160"/>
      <c r="BS121" s="146">
        <v>19825</v>
      </c>
      <c r="BT121" s="146"/>
      <c r="BU121" s="146"/>
      <c r="BV121" s="146"/>
      <c r="BW121" s="138">
        <f t="shared" si="70"/>
        <v>19825</v>
      </c>
      <c r="BX121" s="205"/>
      <c r="BY121" s="146"/>
      <c r="BZ121" s="146"/>
      <c r="CA121" s="146"/>
      <c r="CB121" s="146"/>
      <c r="CC121" s="138">
        <f t="shared" si="56"/>
        <v>0</v>
      </c>
      <c r="CD121" s="158"/>
      <c r="CE121" s="137"/>
      <c r="CF121" s="137"/>
      <c r="CG121" s="137"/>
      <c r="CH121" s="137"/>
      <c r="CI121" s="138">
        <f t="shared" si="71"/>
        <v>0</v>
      </c>
      <c r="CJ121" s="172">
        <f t="shared" si="45"/>
        <v>0</v>
      </c>
      <c r="CK121" s="137">
        <f t="shared" si="46"/>
        <v>19825</v>
      </c>
      <c r="CL121" s="137">
        <f t="shared" si="47"/>
        <v>0</v>
      </c>
      <c r="CM121" s="137">
        <f t="shared" si="48"/>
        <v>0</v>
      </c>
      <c r="CN121" s="137">
        <f t="shared" si="49"/>
        <v>0</v>
      </c>
      <c r="CO121" s="173">
        <f t="shared" si="50"/>
        <v>19825</v>
      </c>
      <c r="CP121" s="172">
        <f t="shared" si="51"/>
        <v>0</v>
      </c>
      <c r="CQ121" s="137">
        <f t="shared" si="52"/>
        <v>0</v>
      </c>
      <c r="CR121" s="137">
        <f t="shared" si="53"/>
        <v>0</v>
      </c>
      <c r="CS121" s="137">
        <f t="shared" si="54"/>
        <v>0</v>
      </c>
      <c r="CT121" s="137">
        <f t="shared" si="55"/>
        <v>0</v>
      </c>
      <c r="CU121" s="173">
        <f t="shared" si="72"/>
        <v>0</v>
      </c>
      <c r="CV121" s="172">
        <f t="shared" si="73"/>
        <v>0</v>
      </c>
      <c r="CW121" s="137">
        <f t="shared" si="74"/>
        <v>19825</v>
      </c>
      <c r="CX121" s="137">
        <f t="shared" si="75"/>
        <v>0</v>
      </c>
      <c r="CY121" s="137">
        <f t="shared" si="76"/>
        <v>0</v>
      </c>
      <c r="CZ121" s="137">
        <f t="shared" si="77"/>
        <v>0</v>
      </c>
      <c r="DA121" s="173">
        <f t="shared" si="78"/>
        <v>19825</v>
      </c>
      <c r="DC121" s="220"/>
      <c r="DF121" s="141"/>
      <c r="DG121" s="142"/>
      <c r="DH121" s="146"/>
      <c r="DI121" s="142"/>
      <c r="DJ121" s="144"/>
      <c r="DK121" s="145"/>
      <c r="DL121" s="142"/>
      <c r="DM121" s="144"/>
      <c r="DO121" s="140" t="str">
        <f t="shared" si="57"/>
        <v>Irena Kostelencová</v>
      </c>
      <c r="DP121" s="140">
        <v>2449</v>
      </c>
      <c r="DQ121" s="140">
        <v>650029348</v>
      </c>
      <c r="DR121" s="140">
        <v>72742071</v>
      </c>
      <c r="DS121" s="140" t="s">
        <v>731</v>
      </c>
      <c r="DT121" s="140" t="s">
        <v>3385</v>
      </c>
      <c r="DU121" s="140" t="s">
        <v>3386</v>
      </c>
      <c r="DV121" s="140" t="s">
        <v>734</v>
      </c>
      <c r="DW121" s="140" t="s">
        <v>733</v>
      </c>
      <c r="DX121" s="140" t="s">
        <v>24</v>
      </c>
      <c r="DY121" s="140" t="s">
        <v>3387</v>
      </c>
      <c r="DZ121" s="140">
        <v>485143423</v>
      </c>
      <c r="EA121" s="140" t="s">
        <v>737</v>
      </c>
      <c r="EB121" s="140" t="s">
        <v>3388</v>
      </c>
      <c r="EC121" s="140" t="s">
        <v>738</v>
      </c>
      <c r="ED121" s="140" t="s">
        <v>68</v>
      </c>
      <c r="EF121" s="140" t="str">
        <f t="shared" si="58"/>
        <v>ok</v>
      </c>
      <c r="EG121" s="140" t="str">
        <f t="shared" si="59"/>
        <v>ok</v>
      </c>
      <c r="EH121" s="140" t="str">
        <f t="shared" si="60"/>
        <v>ok</v>
      </c>
      <c r="EI121" s="140" t="str">
        <f t="shared" si="61"/>
        <v>ok</v>
      </c>
      <c r="EJ121" s="140" t="str">
        <f t="shared" si="62"/>
        <v>ok</v>
      </c>
      <c r="EK121" s="140" t="str">
        <f t="shared" si="63"/>
        <v>ok</v>
      </c>
      <c r="EO121" s="140" t="str">
        <f t="shared" si="64"/>
        <v>ok</v>
      </c>
      <c r="EP121" s="140" t="str">
        <f t="shared" si="65"/>
        <v>ok</v>
      </c>
    </row>
    <row r="122" spans="1:146" s="140" customFormat="1" ht="12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227" t="s">
        <v>740</v>
      </c>
      <c r="J122" s="151" t="s">
        <v>739</v>
      </c>
      <c r="K122" s="151" t="s">
        <v>741</v>
      </c>
      <c r="L122" s="153" t="s">
        <v>726</v>
      </c>
      <c r="M122" s="151" t="s">
        <v>727</v>
      </c>
      <c r="N122" s="151" t="s">
        <v>466</v>
      </c>
      <c r="O122" s="151" t="s">
        <v>4565</v>
      </c>
      <c r="P122" s="151" t="s">
        <v>742</v>
      </c>
      <c r="Q122" s="151" t="s">
        <v>27</v>
      </c>
      <c r="R122" s="151" t="s">
        <v>28</v>
      </c>
      <c r="S122" s="154">
        <v>481120153</v>
      </c>
      <c r="T122" s="151" t="s">
        <v>743</v>
      </c>
      <c r="U122" s="153">
        <v>986053319</v>
      </c>
      <c r="V122" s="153" t="s">
        <v>82</v>
      </c>
      <c r="W122" s="153" t="s">
        <v>83</v>
      </c>
      <c r="X122" s="151" t="s">
        <v>744</v>
      </c>
      <c r="Y122" s="256" t="s">
        <v>2962</v>
      </c>
      <c r="Z122" s="155" t="s">
        <v>68</v>
      </c>
      <c r="AA122" s="267" t="s">
        <v>2823</v>
      </c>
      <c r="AB122" s="156"/>
      <c r="AC122" s="157"/>
      <c r="AD122" s="157"/>
      <c r="AE122" s="157"/>
      <c r="AF122" s="157"/>
      <c r="AG122" s="293">
        <f t="shared" si="42"/>
        <v>0</v>
      </c>
      <c r="AH122" s="145"/>
      <c r="AI122" s="143"/>
      <c r="AJ122" s="143"/>
      <c r="AK122" s="143"/>
      <c r="AL122" s="143"/>
      <c r="AM122" s="138">
        <f t="shared" si="66"/>
        <v>0</v>
      </c>
      <c r="AN122" s="160"/>
      <c r="AO122" s="146"/>
      <c r="AP122" s="146"/>
      <c r="AQ122" s="146"/>
      <c r="AR122" s="146"/>
      <c r="AS122" s="202">
        <f t="shared" si="43"/>
        <v>0</v>
      </c>
      <c r="AT122" s="172"/>
      <c r="AU122" s="137"/>
      <c r="AV122" s="137"/>
      <c r="AW122" s="137"/>
      <c r="AX122" s="137"/>
      <c r="AY122" s="138">
        <f t="shared" si="67"/>
        <v>0</v>
      </c>
      <c r="AZ122" s="160"/>
      <c r="BA122" s="146"/>
      <c r="BB122" s="146"/>
      <c r="BC122" s="146"/>
      <c r="BD122" s="146"/>
      <c r="BE122" s="138">
        <f t="shared" si="68"/>
        <v>0</v>
      </c>
      <c r="BF122" s="205"/>
      <c r="BG122" s="146"/>
      <c r="BH122" s="146"/>
      <c r="BI122" s="146"/>
      <c r="BJ122" s="146"/>
      <c r="BK122" s="202">
        <f t="shared" si="44"/>
        <v>0</v>
      </c>
      <c r="BL122" s="160"/>
      <c r="BM122" s="146"/>
      <c r="BN122" s="146"/>
      <c r="BO122" s="146"/>
      <c r="BP122" s="146"/>
      <c r="BQ122" s="138">
        <f t="shared" si="69"/>
        <v>0</v>
      </c>
      <c r="BR122" s="160"/>
      <c r="BS122" s="146"/>
      <c r="BT122" s="146"/>
      <c r="BU122" s="146"/>
      <c r="BV122" s="146"/>
      <c r="BW122" s="138">
        <f t="shared" si="70"/>
        <v>0</v>
      </c>
      <c r="BX122" s="205"/>
      <c r="BY122" s="146"/>
      <c r="BZ122" s="146"/>
      <c r="CA122" s="146"/>
      <c r="CB122" s="146"/>
      <c r="CC122" s="138">
        <f t="shared" si="56"/>
        <v>0</v>
      </c>
      <c r="CD122" s="158"/>
      <c r="CE122" s="137"/>
      <c r="CF122" s="137"/>
      <c r="CG122" s="137"/>
      <c r="CH122" s="137"/>
      <c r="CI122" s="138">
        <f t="shared" si="71"/>
        <v>0</v>
      </c>
      <c r="CJ122" s="172">
        <f t="shared" si="45"/>
        <v>0</v>
      </c>
      <c r="CK122" s="137">
        <f t="shared" si="46"/>
        <v>0</v>
      </c>
      <c r="CL122" s="137">
        <f t="shared" si="47"/>
        <v>0</v>
      </c>
      <c r="CM122" s="137">
        <f t="shared" si="48"/>
        <v>0</v>
      </c>
      <c r="CN122" s="137">
        <f t="shared" si="49"/>
        <v>0</v>
      </c>
      <c r="CO122" s="173">
        <f t="shared" si="50"/>
        <v>0</v>
      </c>
      <c r="CP122" s="172">
        <f t="shared" si="51"/>
        <v>0</v>
      </c>
      <c r="CQ122" s="137">
        <f t="shared" si="52"/>
        <v>0</v>
      </c>
      <c r="CR122" s="137">
        <f t="shared" si="53"/>
        <v>0</v>
      </c>
      <c r="CS122" s="137">
        <f t="shared" si="54"/>
        <v>0</v>
      </c>
      <c r="CT122" s="137">
        <f t="shared" si="55"/>
        <v>0</v>
      </c>
      <c r="CU122" s="173">
        <f t="shared" si="72"/>
        <v>0</v>
      </c>
      <c r="CV122" s="172">
        <f t="shared" si="73"/>
        <v>0</v>
      </c>
      <c r="CW122" s="137">
        <f t="shared" si="74"/>
        <v>0</v>
      </c>
      <c r="CX122" s="137">
        <f t="shared" si="75"/>
        <v>0</v>
      </c>
      <c r="CY122" s="137">
        <f t="shared" si="76"/>
        <v>0</v>
      </c>
      <c r="CZ122" s="137">
        <f t="shared" si="77"/>
        <v>0</v>
      </c>
      <c r="DA122" s="173">
        <f t="shared" si="78"/>
        <v>0</v>
      </c>
      <c r="DC122" s="220"/>
      <c r="DF122" s="141"/>
      <c r="DG122" s="142"/>
      <c r="DH122" s="146"/>
      <c r="DI122" s="142"/>
      <c r="DJ122" s="144"/>
      <c r="DK122" s="145"/>
      <c r="DL122" s="142"/>
      <c r="DM122" s="144"/>
      <c r="DO122" s="140" t="str">
        <f t="shared" si="57"/>
        <v>Marcela Sládková</v>
      </c>
      <c r="DP122" s="140">
        <v>2318</v>
      </c>
      <c r="DQ122" s="140">
        <v>600079546</v>
      </c>
      <c r="DR122" s="140">
        <v>70695253</v>
      </c>
      <c r="DS122" s="140" t="s">
        <v>739</v>
      </c>
      <c r="DT122" s="140" t="s">
        <v>3389</v>
      </c>
      <c r="DU122" s="140" t="s">
        <v>741</v>
      </c>
      <c r="DV122" s="140" t="s">
        <v>727</v>
      </c>
      <c r="DW122" s="140" t="s">
        <v>726</v>
      </c>
      <c r="DX122" s="140" t="s">
        <v>466</v>
      </c>
      <c r="DY122" s="140" t="s">
        <v>3390</v>
      </c>
      <c r="DZ122" s="140">
        <v>481120153</v>
      </c>
      <c r="EA122" s="140" t="s">
        <v>743</v>
      </c>
      <c r="EB122" s="140" t="s">
        <v>3391</v>
      </c>
      <c r="EC122" s="140" t="s">
        <v>744</v>
      </c>
      <c r="ED122" s="140" t="s">
        <v>68</v>
      </c>
      <c r="EF122" s="140" t="str">
        <f t="shared" si="58"/>
        <v>ok</v>
      </c>
      <c r="EG122" s="140" t="str">
        <f t="shared" si="59"/>
        <v>ok</v>
      </c>
      <c r="EH122" s="140" t="str">
        <f t="shared" si="60"/>
        <v>ok</v>
      </c>
      <c r="EI122" s="140" t="str">
        <f t="shared" si="61"/>
        <v>ok</v>
      </c>
      <c r="EJ122" s="140" t="str">
        <f t="shared" si="62"/>
        <v>ok</v>
      </c>
      <c r="EK122" s="140" t="str">
        <f t="shared" si="63"/>
        <v>ok</v>
      </c>
      <c r="EO122" s="140" t="str">
        <f t="shared" si="64"/>
        <v>ok</v>
      </c>
      <c r="EP122" s="140" t="str">
        <f t="shared" si="65"/>
        <v>ok</v>
      </c>
    </row>
    <row r="123" spans="1:146" s="140" customFormat="1" ht="12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227" t="s">
        <v>746</v>
      </c>
      <c r="J123" s="151" t="s">
        <v>745</v>
      </c>
      <c r="K123" s="151" t="s">
        <v>3393</v>
      </c>
      <c r="L123" s="153" t="s">
        <v>726</v>
      </c>
      <c r="M123" s="151" t="s">
        <v>727</v>
      </c>
      <c r="N123" s="151" t="s">
        <v>24</v>
      </c>
      <c r="O123" s="151" t="s">
        <v>747</v>
      </c>
      <c r="P123" s="151" t="s">
        <v>63</v>
      </c>
      <c r="Q123" s="151" t="s">
        <v>52</v>
      </c>
      <c r="R123" s="151" t="s">
        <v>53</v>
      </c>
      <c r="S123" s="154">
        <v>481120307</v>
      </c>
      <c r="T123" s="151" t="s">
        <v>748</v>
      </c>
      <c r="U123" s="153">
        <v>986037319</v>
      </c>
      <c r="V123" s="153" t="s">
        <v>82</v>
      </c>
      <c r="W123" s="153" t="s">
        <v>83</v>
      </c>
      <c r="X123" s="151" t="s">
        <v>744</v>
      </c>
      <c r="Y123" s="256" t="s">
        <v>2962</v>
      </c>
      <c r="Z123" s="155" t="s">
        <v>68</v>
      </c>
      <c r="AA123" s="267" t="s">
        <v>2823</v>
      </c>
      <c r="AB123" s="156"/>
      <c r="AC123" s="157"/>
      <c r="AD123" s="157"/>
      <c r="AE123" s="157"/>
      <c r="AF123" s="157"/>
      <c r="AG123" s="293">
        <f t="shared" si="42"/>
        <v>0</v>
      </c>
      <c r="AH123" s="145"/>
      <c r="AI123" s="143"/>
      <c r="AJ123" s="143"/>
      <c r="AK123" s="143"/>
      <c r="AL123" s="143"/>
      <c r="AM123" s="138">
        <f t="shared" si="66"/>
        <v>0</v>
      </c>
      <c r="AN123" s="160"/>
      <c r="AO123" s="146"/>
      <c r="AP123" s="146"/>
      <c r="AQ123" s="146"/>
      <c r="AR123" s="146"/>
      <c r="AS123" s="202">
        <f t="shared" si="43"/>
        <v>0</v>
      </c>
      <c r="AT123" s="172"/>
      <c r="AU123" s="137"/>
      <c r="AV123" s="137"/>
      <c r="AW123" s="137"/>
      <c r="AX123" s="137"/>
      <c r="AY123" s="138">
        <f t="shared" si="67"/>
        <v>0</v>
      </c>
      <c r="AZ123" s="160"/>
      <c r="BA123" s="146"/>
      <c r="BB123" s="146"/>
      <c r="BC123" s="146"/>
      <c r="BD123" s="146"/>
      <c r="BE123" s="138">
        <f t="shared" si="68"/>
        <v>0</v>
      </c>
      <c r="BF123" s="205"/>
      <c r="BG123" s="146"/>
      <c r="BH123" s="146"/>
      <c r="BI123" s="146"/>
      <c r="BJ123" s="146"/>
      <c r="BK123" s="202">
        <f t="shared" si="44"/>
        <v>0</v>
      </c>
      <c r="BL123" s="160"/>
      <c r="BM123" s="146"/>
      <c r="BN123" s="146"/>
      <c r="BO123" s="146"/>
      <c r="BP123" s="146"/>
      <c r="BQ123" s="138">
        <f t="shared" si="69"/>
        <v>0</v>
      </c>
      <c r="BR123" s="160"/>
      <c r="BS123" s="146">
        <v>144950</v>
      </c>
      <c r="BT123" s="146"/>
      <c r="BU123" s="146"/>
      <c r="BV123" s="146"/>
      <c r="BW123" s="138">
        <f t="shared" si="70"/>
        <v>144950</v>
      </c>
      <c r="BX123" s="205"/>
      <c r="BY123" s="146"/>
      <c r="BZ123" s="146"/>
      <c r="CA123" s="146"/>
      <c r="CB123" s="146"/>
      <c r="CC123" s="138">
        <f t="shared" si="56"/>
        <v>0</v>
      </c>
      <c r="CD123" s="158"/>
      <c r="CE123" s="137"/>
      <c r="CF123" s="137"/>
      <c r="CG123" s="137"/>
      <c r="CH123" s="137"/>
      <c r="CI123" s="138">
        <f t="shared" si="71"/>
        <v>0</v>
      </c>
      <c r="CJ123" s="172">
        <f t="shared" si="45"/>
        <v>0</v>
      </c>
      <c r="CK123" s="137">
        <f t="shared" si="46"/>
        <v>144950</v>
      </c>
      <c r="CL123" s="137">
        <f t="shared" si="47"/>
        <v>0</v>
      </c>
      <c r="CM123" s="137">
        <f t="shared" si="48"/>
        <v>0</v>
      </c>
      <c r="CN123" s="137">
        <f t="shared" si="49"/>
        <v>0</v>
      </c>
      <c r="CO123" s="173">
        <f t="shared" si="50"/>
        <v>144950</v>
      </c>
      <c r="CP123" s="172">
        <f t="shared" si="51"/>
        <v>0</v>
      </c>
      <c r="CQ123" s="137">
        <f t="shared" si="52"/>
        <v>0</v>
      </c>
      <c r="CR123" s="137">
        <f t="shared" si="53"/>
        <v>0</v>
      </c>
      <c r="CS123" s="137">
        <f t="shared" si="54"/>
        <v>0</v>
      </c>
      <c r="CT123" s="137">
        <f t="shared" si="55"/>
        <v>0</v>
      </c>
      <c r="CU123" s="173">
        <f t="shared" si="72"/>
        <v>0</v>
      </c>
      <c r="CV123" s="172">
        <f t="shared" si="73"/>
        <v>0</v>
      </c>
      <c r="CW123" s="137">
        <f t="shared" si="74"/>
        <v>144950</v>
      </c>
      <c r="CX123" s="137">
        <f t="shared" si="75"/>
        <v>0</v>
      </c>
      <c r="CY123" s="137">
        <f t="shared" si="76"/>
        <v>0</v>
      </c>
      <c r="CZ123" s="137">
        <f t="shared" si="77"/>
        <v>0</v>
      </c>
      <c r="DA123" s="173">
        <f t="shared" si="78"/>
        <v>144950</v>
      </c>
      <c r="DC123" s="220"/>
      <c r="DF123" s="141"/>
      <c r="DG123" s="142"/>
      <c r="DH123" s="146"/>
      <c r="DI123" s="142"/>
      <c r="DJ123" s="144"/>
      <c r="DK123" s="145"/>
      <c r="DL123" s="142"/>
      <c r="DM123" s="144"/>
      <c r="DO123" s="140" t="str">
        <f t="shared" si="57"/>
        <v>Jan Goll</v>
      </c>
      <c r="DP123" s="140">
        <v>2452</v>
      </c>
      <c r="DQ123" s="140">
        <v>600079660</v>
      </c>
      <c r="DR123" s="140">
        <v>70695261</v>
      </c>
      <c r="DS123" s="140" t="s">
        <v>745</v>
      </c>
      <c r="DT123" s="140" t="s">
        <v>3392</v>
      </c>
      <c r="DU123" s="140" t="s">
        <v>3393</v>
      </c>
      <c r="DV123" s="140" t="s">
        <v>727</v>
      </c>
      <c r="DW123" s="140" t="s">
        <v>726</v>
      </c>
      <c r="DX123" s="140" t="s">
        <v>24</v>
      </c>
      <c r="DY123" s="140" t="s">
        <v>3394</v>
      </c>
      <c r="DZ123" s="140">
        <v>481120307</v>
      </c>
      <c r="EA123" s="140" t="s">
        <v>748</v>
      </c>
      <c r="EB123" s="140" t="s">
        <v>3395</v>
      </c>
      <c r="EC123" s="140" t="s">
        <v>744</v>
      </c>
      <c r="ED123" s="140" t="s">
        <v>68</v>
      </c>
      <c r="EF123" s="140" t="str">
        <f t="shared" si="58"/>
        <v>ok</v>
      </c>
      <c r="EG123" s="140" t="str">
        <f t="shared" si="59"/>
        <v>ok</v>
      </c>
      <c r="EH123" s="140" t="str">
        <f t="shared" si="60"/>
        <v>ok</v>
      </c>
      <c r="EI123" s="140" t="str">
        <f t="shared" si="61"/>
        <v>ok</v>
      </c>
      <c r="EJ123" s="140" t="str">
        <f t="shared" si="62"/>
        <v>ok</v>
      </c>
      <c r="EK123" s="140" t="str">
        <f t="shared" si="63"/>
        <v>ok</v>
      </c>
      <c r="EO123" s="140" t="str">
        <f t="shared" si="64"/>
        <v>ok</v>
      </c>
      <c r="EP123" s="140" t="str">
        <f t="shared" si="65"/>
        <v>ok</v>
      </c>
    </row>
    <row r="124" spans="1:146" s="140" customFormat="1" ht="12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227" t="s">
        <v>750</v>
      </c>
      <c r="J124" s="151" t="s">
        <v>749</v>
      </c>
      <c r="K124" s="151" t="s">
        <v>3393</v>
      </c>
      <c r="L124" s="153" t="s">
        <v>726</v>
      </c>
      <c r="M124" s="151" t="s">
        <v>727</v>
      </c>
      <c r="N124" s="151">
        <v>0</v>
      </c>
      <c r="O124" s="151" t="s">
        <v>751</v>
      </c>
      <c r="P124" s="151" t="s">
        <v>752</v>
      </c>
      <c r="Q124" s="151" t="s">
        <v>52</v>
      </c>
      <c r="R124" s="151" t="s">
        <v>53</v>
      </c>
      <c r="S124" s="154" t="s">
        <v>753</v>
      </c>
      <c r="T124" s="151" t="s">
        <v>754</v>
      </c>
      <c r="U124" s="153">
        <v>2301875061</v>
      </c>
      <c r="V124" s="153" t="s">
        <v>447</v>
      </c>
      <c r="W124" s="153" t="s">
        <v>439</v>
      </c>
      <c r="X124" s="151" t="s">
        <v>755</v>
      </c>
      <c r="Y124" s="256" t="s">
        <v>2962</v>
      </c>
      <c r="Z124" s="155" t="s">
        <v>68</v>
      </c>
      <c r="AA124" s="267" t="s">
        <v>2823</v>
      </c>
      <c r="AB124" s="156"/>
      <c r="AC124" s="157"/>
      <c r="AD124" s="157"/>
      <c r="AE124" s="157"/>
      <c r="AF124" s="157"/>
      <c r="AG124" s="293">
        <f t="shared" si="42"/>
        <v>0</v>
      </c>
      <c r="AH124" s="145"/>
      <c r="AI124" s="143"/>
      <c r="AJ124" s="143"/>
      <c r="AK124" s="143"/>
      <c r="AL124" s="143"/>
      <c r="AM124" s="138">
        <f t="shared" si="66"/>
        <v>0</v>
      </c>
      <c r="AN124" s="160"/>
      <c r="AO124" s="146"/>
      <c r="AP124" s="146"/>
      <c r="AQ124" s="146"/>
      <c r="AR124" s="146"/>
      <c r="AS124" s="202">
        <f t="shared" si="43"/>
        <v>0</v>
      </c>
      <c r="AT124" s="172"/>
      <c r="AU124" s="137"/>
      <c r="AV124" s="137"/>
      <c r="AW124" s="137"/>
      <c r="AX124" s="137"/>
      <c r="AY124" s="138">
        <f t="shared" si="67"/>
        <v>0</v>
      </c>
      <c r="AZ124" s="160"/>
      <c r="BA124" s="146"/>
      <c r="BB124" s="146"/>
      <c r="BC124" s="146"/>
      <c r="BD124" s="146"/>
      <c r="BE124" s="138">
        <f t="shared" si="68"/>
        <v>0</v>
      </c>
      <c r="BF124" s="205"/>
      <c r="BG124" s="146"/>
      <c r="BH124" s="146"/>
      <c r="BI124" s="146"/>
      <c r="BJ124" s="146"/>
      <c r="BK124" s="202">
        <f t="shared" si="44"/>
        <v>0</v>
      </c>
      <c r="BL124" s="160"/>
      <c r="BM124" s="146"/>
      <c r="BN124" s="146"/>
      <c r="BO124" s="146"/>
      <c r="BP124" s="146"/>
      <c r="BQ124" s="138">
        <f t="shared" si="69"/>
        <v>0</v>
      </c>
      <c r="BR124" s="160"/>
      <c r="BS124" s="146"/>
      <c r="BT124" s="146"/>
      <c r="BU124" s="146"/>
      <c r="BV124" s="146"/>
      <c r="BW124" s="138">
        <f t="shared" si="70"/>
        <v>0</v>
      </c>
      <c r="BX124" s="205"/>
      <c r="BY124" s="146"/>
      <c r="BZ124" s="146"/>
      <c r="CA124" s="146"/>
      <c r="CB124" s="146"/>
      <c r="CC124" s="138">
        <f t="shared" si="56"/>
        <v>0</v>
      </c>
      <c r="CD124" s="158"/>
      <c r="CE124" s="137"/>
      <c r="CF124" s="137"/>
      <c r="CG124" s="137"/>
      <c r="CH124" s="137"/>
      <c r="CI124" s="138">
        <f t="shared" si="71"/>
        <v>0</v>
      </c>
      <c r="CJ124" s="172">
        <f t="shared" si="45"/>
        <v>0</v>
      </c>
      <c r="CK124" s="137">
        <f t="shared" si="46"/>
        <v>0</v>
      </c>
      <c r="CL124" s="137">
        <f t="shared" si="47"/>
        <v>0</v>
      </c>
      <c r="CM124" s="137">
        <f t="shared" si="48"/>
        <v>0</v>
      </c>
      <c r="CN124" s="137">
        <f t="shared" si="49"/>
        <v>0</v>
      </c>
      <c r="CO124" s="173">
        <f t="shared" si="50"/>
        <v>0</v>
      </c>
      <c r="CP124" s="172">
        <f t="shared" si="51"/>
        <v>0</v>
      </c>
      <c r="CQ124" s="137">
        <f t="shared" si="52"/>
        <v>0</v>
      </c>
      <c r="CR124" s="137">
        <f t="shared" si="53"/>
        <v>0</v>
      </c>
      <c r="CS124" s="137">
        <f t="shared" si="54"/>
        <v>0</v>
      </c>
      <c r="CT124" s="137">
        <f t="shared" si="55"/>
        <v>0</v>
      </c>
      <c r="CU124" s="173">
        <f t="shared" si="72"/>
        <v>0</v>
      </c>
      <c r="CV124" s="172">
        <f t="shared" si="73"/>
        <v>0</v>
      </c>
      <c r="CW124" s="137">
        <f t="shared" si="74"/>
        <v>0</v>
      </c>
      <c r="CX124" s="137">
        <f t="shared" si="75"/>
        <v>0</v>
      </c>
      <c r="CY124" s="137">
        <f t="shared" si="76"/>
        <v>0</v>
      </c>
      <c r="CZ124" s="137">
        <f t="shared" si="77"/>
        <v>0</v>
      </c>
      <c r="DA124" s="173">
        <f t="shared" si="78"/>
        <v>0</v>
      </c>
      <c r="DC124" s="220"/>
      <c r="DF124" s="141"/>
      <c r="DG124" s="142"/>
      <c r="DH124" s="146"/>
      <c r="DI124" s="142"/>
      <c r="DJ124" s="144"/>
      <c r="DK124" s="145"/>
      <c r="DL124" s="142"/>
      <c r="DM124" s="144"/>
      <c r="DO124" s="140" t="str">
        <f t="shared" si="57"/>
        <v>Josef Pifl</v>
      </c>
      <c r="DP124" s="140">
        <v>2319</v>
      </c>
      <c r="DQ124" s="140">
        <v>600080218</v>
      </c>
      <c r="DR124" s="140">
        <v>70695245</v>
      </c>
      <c r="DS124" s="140" t="s">
        <v>749</v>
      </c>
      <c r="DT124" s="140" t="s">
        <v>3396</v>
      </c>
      <c r="DU124" s="140" t="s">
        <v>3393</v>
      </c>
      <c r="DV124" s="140" t="s">
        <v>727</v>
      </c>
      <c r="DW124" s="140" t="s">
        <v>726</v>
      </c>
      <c r="DX124" s="140">
        <v>0</v>
      </c>
      <c r="DY124" s="140" t="s">
        <v>3397</v>
      </c>
      <c r="DZ124" s="140">
        <v>488880608</v>
      </c>
      <c r="EA124" s="140" t="s">
        <v>754</v>
      </c>
      <c r="EB124" s="140" t="s">
        <v>3398</v>
      </c>
      <c r="EC124" s="140" t="s">
        <v>744</v>
      </c>
      <c r="ED124" s="140" t="s">
        <v>68</v>
      </c>
      <c r="EF124" s="140" t="str">
        <f t="shared" si="58"/>
        <v>ok</v>
      </c>
      <c r="EG124" s="140" t="str">
        <f t="shared" si="59"/>
        <v>ok</v>
      </c>
      <c r="EH124" s="140" t="str">
        <f t="shared" si="60"/>
        <v>ok</v>
      </c>
      <c r="EI124" s="140" t="str">
        <f t="shared" si="61"/>
        <v>ok</v>
      </c>
      <c r="EJ124" s="140" t="str">
        <f t="shared" si="62"/>
        <v>ok</v>
      </c>
      <c r="EK124" s="140" t="str">
        <f t="shared" si="63"/>
        <v>ok</v>
      </c>
      <c r="EO124" s="140" t="str">
        <f t="shared" si="64"/>
        <v>ŠPATNĚ</v>
      </c>
      <c r="EP124" s="140" t="str">
        <f t="shared" si="65"/>
        <v>ok</v>
      </c>
    </row>
    <row r="125" spans="1:146" s="140" customFormat="1" ht="12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3399</v>
      </c>
      <c r="I125" s="227" t="s">
        <v>757</v>
      </c>
      <c r="J125" s="151" t="s">
        <v>756</v>
      </c>
      <c r="K125" s="151" t="s">
        <v>758</v>
      </c>
      <c r="L125" s="153" t="s">
        <v>487</v>
      </c>
      <c r="M125" s="151" t="s">
        <v>488</v>
      </c>
      <c r="N125" s="151" t="s">
        <v>24</v>
      </c>
      <c r="O125" s="151" t="s">
        <v>759</v>
      </c>
      <c r="P125" s="151" t="s">
        <v>362</v>
      </c>
      <c r="Q125" s="151" t="s">
        <v>27</v>
      </c>
      <c r="R125" s="151" t="s">
        <v>28</v>
      </c>
      <c r="S125" s="154">
        <v>485149005</v>
      </c>
      <c r="T125" s="151" t="s">
        <v>760</v>
      </c>
      <c r="U125" s="153">
        <v>180977141</v>
      </c>
      <c r="V125" s="153" t="s">
        <v>102</v>
      </c>
      <c r="W125" s="153" t="s">
        <v>103</v>
      </c>
      <c r="X125" s="151" t="s">
        <v>761</v>
      </c>
      <c r="Y125" s="256" t="s">
        <v>2963</v>
      </c>
      <c r="Z125" s="155" t="s">
        <v>68</v>
      </c>
      <c r="AA125" s="267" t="s">
        <v>2824</v>
      </c>
      <c r="AB125" s="156"/>
      <c r="AC125" s="157"/>
      <c r="AD125" s="157"/>
      <c r="AE125" s="157"/>
      <c r="AF125" s="157"/>
      <c r="AG125" s="293">
        <f t="shared" si="42"/>
        <v>0</v>
      </c>
      <c r="AH125" s="145"/>
      <c r="AI125" s="143"/>
      <c r="AJ125" s="143"/>
      <c r="AK125" s="143"/>
      <c r="AL125" s="143"/>
      <c r="AM125" s="138">
        <f t="shared" si="66"/>
        <v>0</v>
      </c>
      <c r="AN125" s="160"/>
      <c r="AO125" s="146"/>
      <c r="AP125" s="146"/>
      <c r="AQ125" s="146"/>
      <c r="AR125" s="146"/>
      <c r="AS125" s="202">
        <f t="shared" si="43"/>
        <v>0</v>
      </c>
      <c r="AT125" s="172"/>
      <c r="AU125" s="137"/>
      <c r="AV125" s="137"/>
      <c r="AW125" s="137"/>
      <c r="AX125" s="137"/>
      <c r="AY125" s="138">
        <f t="shared" si="67"/>
        <v>0</v>
      </c>
      <c r="AZ125" s="160"/>
      <c r="BA125" s="146"/>
      <c r="BB125" s="146"/>
      <c r="BC125" s="146"/>
      <c r="BD125" s="146"/>
      <c r="BE125" s="138">
        <f t="shared" si="68"/>
        <v>0</v>
      </c>
      <c r="BF125" s="205"/>
      <c r="BG125" s="146"/>
      <c r="BH125" s="146"/>
      <c r="BI125" s="146"/>
      <c r="BJ125" s="146"/>
      <c r="BK125" s="202">
        <f t="shared" si="44"/>
        <v>0</v>
      </c>
      <c r="BL125" s="160"/>
      <c r="BM125" s="146"/>
      <c r="BN125" s="146"/>
      <c r="BO125" s="146"/>
      <c r="BP125" s="146"/>
      <c r="BQ125" s="138">
        <f t="shared" si="69"/>
        <v>0</v>
      </c>
      <c r="BR125" s="160"/>
      <c r="BS125" s="146">
        <v>15925</v>
      </c>
      <c r="BT125" s="146"/>
      <c r="BU125" s="146"/>
      <c r="BV125" s="146"/>
      <c r="BW125" s="138">
        <f t="shared" si="70"/>
        <v>15925</v>
      </c>
      <c r="BX125" s="205"/>
      <c r="BY125" s="146"/>
      <c r="BZ125" s="146"/>
      <c r="CA125" s="146"/>
      <c r="CB125" s="146"/>
      <c r="CC125" s="138">
        <f t="shared" si="56"/>
        <v>0</v>
      </c>
      <c r="CD125" s="158"/>
      <c r="CE125" s="137"/>
      <c r="CF125" s="137"/>
      <c r="CG125" s="137"/>
      <c r="CH125" s="137"/>
      <c r="CI125" s="138">
        <f t="shared" si="71"/>
        <v>0</v>
      </c>
      <c r="CJ125" s="172">
        <f t="shared" si="45"/>
        <v>0</v>
      </c>
      <c r="CK125" s="137">
        <f t="shared" si="46"/>
        <v>15925</v>
      </c>
      <c r="CL125" s="137">
        <f t="shared" si="47"/>
        <v>0</v>
      </c>
      <c r="CM125" s="137">
        <f t="shared" si="48"/>
        <v>0</v>
      </c>
      <c r="CN125" s="137">
        <f t="shared" si="49"/>
        <v>0</v>
      </c>
      <c r="CO125" s="173">
        <f t="shared" si="50"/>
        <v>15925</v>
      </c>
      <c r="CP125" s="172">
        <f t="shared" si="51"/>
        <v>0</v>
      </c>
      <c r="CQ125" s="137">
        <f t="shared" si="52"/>
        <v>0</v>
      </c>
      <c r="CR125" s="137">
        <f t="shared" si="53"/>
        <v>0</v>
      </c>
      <c r="CS125" s="137">
        <f t="shared" si="54"/>
        <v>0</v>
      </c>
      <c r="CT125" s="137">
        <f t="shared" si="55"/>
        <v>0</v>
      </c>
      <c r="CU125" s="173">
        <f t="shared" si="72"/>
        <v>0</v>
      </c>
      <c r="CV125" s="172">
        <f t="shared" si="73"/>
        <v>0</v>
      </c>
      <c r="CW125" s="137">
        <f t="shared" si="74"/>
        <v>15925</v>
      </c>
      <c r="CX125" s="137">
        <f t="shared" si="75"/>
        <v>0</v>
      </c>
      <c r="CY125" s="137">
        <f t="shared" si="76"/>
        <v>0</v>
      </c>
      <c r="CZ125" s="137">
        <f t="shared" si="77"/>
        <v>0</v>
      </c>
      <c r="DA125" s="173">
        <f t="shared" si="78"/>
        <v>15925</v>
      </c>
      <c r="DC125" s="220"/>
      <c r="DF125" s="141"/>
      <c r="DG125" s="142"/>
      <c r="DH125" s="146"/>
      <c r="DI125" s="142"/>
      <c r="DJ125" s="144"/>
      <c r="DK125" s="145"/>
      <c r="DL125" s="142"/>
      <c r="DM125" s="144"/>
      <c r="DO125" s="140" t="str">
        <f t="shared" si="57"/>
        <v>Iva Poršová</v>
      </c>
      <c r="DP125" s="140">
        <v>2444</v>
      </c>
      <c r="DQ125" s="140">
        <v>600079848</v>
      </c>
      <c r="DR125" s="140">
        <v>72742836</v>
      </c>
      <c r="DS125" s="140" t="s">
        <v>3399</v>
      </c>
      <c r="DT125" s="140" t="s">
        <v>3400</v>
      </c>
      <c r="DU125" s="140" t="s">
        <v>758</v>
      </c>
      <c r="DV125" s="140" t="s">
        <v>488</v>
      </c>
      <c r="DW125" s="140" t="s">
        <v>487</v>
      </c>
      <c r="DX125" s="140" t="s">
        <v>24</v>
      </c>
      <c r="DY125" s="140" t="s">
        <v>3401</v>
      </c>
      <c r="DZ125" s="140">
        <v>485149005</v>
      </c>
      <c r="EA125" s="140" t="s">
        <v>760</v>
      </c>
      <c r="EB125" s="140" t="s">
        <v>3402</v>
      </c>
      <c r="EC125" s="140" t="s">
        <v>761</v>
      </c>
      <c r="ED125" s="140" t="s">
        <v>68</v>
      </c>
      <c r="EF125" s="140" t="str">
        <f t="shared" si="58"/>
        <v>ok</v>
      </c>
      <c r="EG125" s="140" t="str">
        <f t="shared" si="59"/>
        <v>ok</v>
      </c>
      <c r="EH125" s="140" t="str">
        <f t="shared" si="60"/>
        <v>ok</v>
      </c>
      <c r="EI125" s="140" t="str">
        <f t="shared" si="61"/>
        <v>ok</v>
      </c>
      <c r="EJ125" s="140" t="str">
        <f t="shared" si="62"/>
        <v>ok</v>
      </c>
      <c r="EK125" s="140" t="str">
        <f t="shared" si="63"/>
        <v>ok</v>
      </c>
      <c r="EO125" s="140" t="str">
        <f t="shared" si="64"/>
        <v>ok</v>
      </c>
      <c r="EP125" s="140" t="str">
        <f t="shared" si="65"/>
        <v>ok</v>
      </c>
    </row>
    <row r="126" spans="1:146" s="140" customFormat="1" ht="12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3403</v>
      </c>
      <c r="I126" s="227" t="s">
        <v>763</v>
      </c>
      <c r="J126" s="151" t="s">
        <v>762</v>
      </c>
      <c r="K126" s="151" t="s">
        <v>3405</v>
      </c>
      <c r="L126" s="153" t="s">
        <v>764</v>
      </c>
      <c r="M126" s="151" t="s">
        <v>765</v>
      </c>
      <c r="N126" s="151" t="s">
        <v>128</v>
      </c>
      <c r="O126" s="151" t="s">
        <v>766</v>
      </c>
      <c r="P126" s="151" t="s">
        <v>767</v>
      </c>
      <c r="Q126" s="151" t="s">
        <v>27</v>
      </c>
      <c r="R126" s="151" t="s">
        <v>28</v>
      </c>
      <c r="S126" s="154">
        <v>485148825</v>
      </c>
      <c r="T126" s="151" t="s">
        <v>768</v>
      </c>
      <c r="U126" s="153">
        <v>162661418</v>
      </c>
      <c r="V126" s="153" t="s">
        <v>43</v>
      </c>
      <c r="W126" s="153" t="s">
        <v>44</v>
      </c>
      <c r="X126" s="151" t="s">
        <v>769</v>
      </c>
      <c r="Y126" s="256" t="s">
        <v>2964</v>
      </c>
      <c r="Z126" s="155" t="s">
        <v>68</v>
      </c>
      <c r="AA126" s="267" t="s">
        <v>2825</v>
      </c>
      <c r="AB126" s="156"/>
      <c r="AC126" s="157"/>
      <c r="AD126" s="157"/>
      <c r="AE126" s="157"/>
      <c r="AF126" s="157"/>
      <c r="AG126" s="293">
        <f t="shared" si="42"/>
        <v>0</v>
      </c>
      <c r="AH126" s="145"/>
      <c r="AI126" s="143"/>
      <c r="AJ126" s="143"/>
      <c r="AK126" s="143"/>
      <c r="AL126" s="143"/>
      <c r="AM126" s="138">
        <f t="shared" si="66"/>
        <v>0</v>
      </c>
      <c r="AN126" s="160"/>
      <c r="AO126" s="146"/>
      <c r="AP126" s="146"/>
      <c r="AQ126" s="146"/>
      <c r="AR126" s="146"/>
      <c r="AS126" s="202">
        <f t="shared" si="43"/>
        <v>0</v>
      </c>
      <c r="AT126" s="172"/>
      <c r="AU126" s="137"/>
      <c r="AV126" s="137"/>
      <c r="AW126" s="137"/>
      <c r="AX126" s="137"/>
      <c r="AY126" s="138">
        <f t="shared" si="67"/>
        <v>0</v>
      </c>
      <c r="AZ126" s="160"/>
      <c r="BA126" s="146"/>
      <c r="BB126" s="146"/>
      <c r="BC126" s="146"/>
      <c r="BD126" s="146"/>
      <c r="BE126" s="138">
        <f t="shared" si="68"/>
        <v>0</v>
      </c>
      <c r="BF126" s="205"/>
      <c r="BG126" s="146"/>
      <c r="BH126" s="146"/>
      <c r="BI126" s="146"/>
      <c r="BJ126" s="146"/>
      <c r="BK126" s="202">
        <f t="shared" si="44"/>
        <v>0</v>
      </c>
      <c r="BL126" s="160"/>
      <c r="BM126" s="146"/>
      <c r="BN126" s="146"/>
      <c r="BO126" s="146"/>
      <c r="BP126" s="146"/>
      <c r="BQ126" s="138">
        <f t="shared" si="69"/>
        <v>0</v>
      </c>
      <c r="BR126" s="160"/>
      <c r="BS126" s="146">
        <v>3250</v>
      </c>
      <c r="BT126" s="146"/>
      <c r="BU126" s="146"/>
      <c r="BV126" s="146"/>
      <c r="BW126" s="138">
        <f t="shared" si="70"/>
        <v>3250</v>
      </c>
      <c r="BX126" s="205"/>
      <c r="BY126" s="146"/>
      <c r="BZ126" s="146"/>
      <c r="CA126" s="146"/>
      <c r="CB126" s="146"/>
      <c r="CC126" s="138">
        <f t="shared" si="56"/>
        <v>0</v>
      </c>
      <c r="CD126" s="158"/>
      <c r="CE126" s="137"/>
      <c r="CF126" s="137"/>
      <c r="CG126" s="137"/>
      <c r="CH126" s="137"/>
      <c r="CI126" s="138">
        <f t="shared" si="71"/>
        <v>0</v>
      </c>
      <c r="CJ126" s="172">
        <f t="shared" si="45"/>
        <v>0</v>
      </c>
      <c r="CK126" s="137">
        <f t="shared" si="46"/>
        <v>3250</v>
      </c>
      <c r="CL126" s="137">
        <f t="shared" si="47"/>
        <v>0</v>
      </c>
      <c r="CM126" s="137">
        <f t="shared" si="48"/>
        <v>0</v>
      </c>
      <c r="CN126" s="137">
        <f t="shared" si="49"/>
        <v>0</v>
      </c>
      <c r="CO126" s="173">
        <f t="shared" si="50"/>
        <v>3250</v>
      </c>
      <c r="CP126" s="172">
        <f t="shared" si="51"/>
        <v>0</v>
      </c>
      <c r="CQ126" s="137">
        <f t="shared" si="52"/>
        <v>0</v>
      </c>
      <c r="CR126" s="137">
        <f t="shared" si="53"/>
        <v>0</v>
      </c>
      <c r="CS126" s="137">
        <f t="shared" si="54"/>
        <v>0</v>
      </c>
      <c r="CT126" s="137">
        <f t="shared" si="55"/>
        <v>0</v>
      </c>
      <c r="CU126" s="173">
        <f t="shared" si="72"/>
        <v>0</v>
      </c>
      <c r="CV126" s="172">
        <f t="shared" si="73"/>
        <v>0</v>
      </c>
      <c r="CW126" s="137">
        <f t="shared" si="74"/>
        <v>3250</v>
      </c>
      <c r="CX126" s="137">
        <f t="shared" si="75"/>
        <v>0</v>
      </c>
      <c r="CY126" s="137">
        <f t="shared" si="76"/>
        <v>0</v>
      </c>
      <c r="CZ126" s="137">
        <f t="shared" si="77"/>
        <v>0</v>
      </c>
      <c r="DA126" s="173">
        <f t="shared" si="78"/>
        <v>3250</v>
      </c>
      <c r="DC126" s="220"/>
      <c r="DF126" s="141"/>
      <c r="DG126" s="142"/>
      <c r="DH126" s="146"/>
      <c r="DI126" s="142"/>
      <c r="DJ126" s="144"/>
      <c r="DK126" s="145"/>
      <c r="DL126" s="142"/>
      <c r="DM126" s="144"/>
      <c r="DO126" s="140" t="str">
        <f t="shared" si="57"/>
        <v>Romana Pytlounová</v>
      </c>
      <c r="DP126" s="140">
        <v>2457</v>
      </c>
      <c r="DQ126" s="140">
        <v>650021479</v>
      </c>
      <c r="DR126" s="140">
        <v>72742577</v>
      </c>
      <c r="DS126" s="140" t="s">
        <v>3403</v>
      </c>
      <c r="DT126" s="140" t="s">
        <v>3404</v>
      </c>
      <c r="DU126" s="140" t="s">
        <v>3405</v>
      </c>
      <c r="DV126" s="140" t="s">
        <v>765</v>
      </c>
      <c r="DW126" s="140" t="s">
        <v>764</v>
      </c>
      <c r="DX126" s="140" t="s">
        <v>128</v>
      </c>
      <c r="DY126" s="140" t="s">
        <v>3406</v>
      </c>
      <c r="DZ126" s="140">
        <v>485148825</v>
      </c>
      <c r="EA126" s="140" t="s">
        <v>768</v>
      </c>
      <c r="EB126" s="140">
        <v>0</v>
      </c>
      <c r="EC126" s="140" t="s">
        <v>769</v>
      </c>
      <c r="ED126" s="140" t="s">
        <v>68</v>
      </c>
      <c r="EF126" s="140" t="str">
        <f t="shared" si="58"/>
        <v>ok</v>
      </c>
      <c r="EG126" s="140" t="str">
        <f t="shared" si="59"/>
        <v>ok</v>
      </c>
      <c r="EH126" s="140" t="str">
        <f t="shared" si="60"/>
        <v>ok</v>
      </c>
      <c r="EI126" s="140" t="str">
        <f t="shared" si="61"/>
        <v>ok</v>
      </c>
      <c r="EJ126" s="140" t="str">
        <f t="shared" si="62"/>
        <v>ok</v>
      </c>
      <c r="EK126" s="140" t="str">
        <f t="shared" si="63"/>
        <v>ok</v>
      </c>
      <c r="EO126" s="140" t="str">
        <f t="shared" si="64"/>
        <v>ok</v>
      </c>
      <c r="EP126" s="140" t="str">
        <f t="shared" si="65"/>
        <v>ok</v>
      </c>
    </row>
    <row r="127" spans="1:146" s="140" customFormat="1" ht="12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227" t="s">
        <v>771</v>
      </c>
      <c r="J127" s="151" t="s">
        <v>770</v>
      </c>
      <c r="K127" s="151" t="s">
        <v>3408</v>
      </c>
      <c r="L127" s="153" t="s">
        <v>772</v>
      </c>
      <c r="M127" s="151" t="s">
        <v>4552</v>
      </c>
      <c r="N127" s="151" t="s">
        <v>24</v>
      </c>
      <c r="O127" s="151" t="s">
        <v>773</v>
      </c>
      <c r="P127" s="151" t="s">
        <v>736</v>
      </c>
      <c r="Q127" s="151" t="s">
        <v>27</v>
      </c>
      <c r="R127" s="151" t="s">
        <v>28</v>
      </c>
      <c r="S127" s="154">
        <v>720041319</v>
      </c>
      <c r="T127" s="151" t="s">
        <v>774</v>
      </c>
      <c r="U127" s="153" t="s">
        <v>2769</v>
      </c>
      <c r="V127" s="153" t="s">
        <v>82</v>
      </c>
      <c r="W127" s="153" t="s">
        <v>83</v>
      </c>
      <c r="X127" s="151" t="s">
        <v>775</v>
      </c>
      <c r="Y127" s="256" t="s">
        <v>2965</v>
      </c>
      <c r="Z127" s="155" t="s">
        <v>68</v>
      </c>
      <c r="AA127" s="267" t="s">
        <v>2826</v>
      </c>
      <c r="AB127" s="156"/>
      <c r="AC127" s="157"/>
      <c r="AD127" s="157"/>
      <c r="AE127" s="157"/>
      <c r="AF127" s="157"/>
      <c r="AG127" s="293">
        <f t="shared" si="42"/>
        <v>0</v>
      </c>
      <c r="AH127" s="145"/>
      <c r="AI127" s="143"/>
      <c r="AJ127" s="143"/>
      <c r="AK127" s="143"/>
      <c r="AL127" s="143"/>
      <c r="AM127" s="138">
        <f t="shared" si="66"/>
        <v>0</v>
      </c>
      <c r="AN127" s="160"/>
      <c r="AO127" s="146"/>
      <c r="AP127" s="146"/>
      <c r="AQ127" s="146"/>
      <c r="AR127" s="146"/>
      <c r="AS127" s="202">
        <f t="shared" si="43"/>
        <v>0</v>
      </c>
      <c r="AT127" s="172"/>
      <c r="AU127" s="137"/>
      <c r="AV127" s="137"/>
      <c r="AW127" s="137"/>
      <c r="AX127" s="137"/>
      <c r="AY127" s="138">
        <f t="shared" si="67"/>
        <v>0</v>
      </c>
      <c r="AZ127" s="160"/>
      <c r="BA127" s="146"/>
      <c r="BB127" s="146"/>
      <c r="BC127" s="146"/>
      <c r="BD127" s="146"/>
      <c r="BE127" s="138">
        <f t="shared" si="68"/>
        <v>0</v>
      </c>
      <c r="BF127" s="205"/>
      <c r="BG127" s="146"/>
      <c r="BH127" s="146"/>
      <c r="BI127" s="146"/>
      <c r="BJ127" s="146"/>
      <c r="BK127" s="202">
        <f t="shared" si="44"/>
        <v>0</v>
      </c>
      <c r="BL127" s="160"/>
      <c r="BM127" s="146"/>
      <c r="BN127" s="146"/>
      <c r="BO127" s="146"/>
      <c r="BP127" s="146"/>
      <c r="BQ127" s="138">
        <f t="shared" si="69"/>
        <v>0</v>
      </c>
      <c r="BR127" s="160"/>
      <c r="BS127" s="146"/>
      <c r="BT127" s="146"/>
      <c r="BU127" s="146"/>
      <c r="BV127" s="146"/>
      <c r="BW127" s="138">
        <f t="shared" si="70"/>
        <v>0</v>
      </c>
      <c r="BX127" s="205"/>
      <c r="BY127" s="146"/>
      <c r="BZ127" s="146"/>
      <c r="CA127" s="146"/>
      <c r="CB127" s="146"/>
      <c r="CC127" s="138">
        <f t="shared" si="56"/>
        <v>0</v>
      </c>
      <c r="CD127" s="158"/>
      <c r="CE127" s="137"/>
      <c r="CF127" s="137"/>
      <c r="CG127" s="137"/>
      <c r="CH127" s="137"/>
      <c r="CI127" s="138">
        <f t="shared" si="71"/>
        <v>0</v>
      </c>
      <c r="CJ127" s="172">
        <f t="shared" si="45"/>
        <v>0</v>
      </c>
      <c r="CK127" s="137">
        <f t="shared" si="46"/>
        <v>0</v>
      </c>
      <c r="CL127" s="137">
        <f t="shared" si="47"/>
        <v>0</v>
      </c>
      <c r="CM127" s="137">
        <f t="shared" si="48"/>
        <v>0</v>
      </c>
      <c r="CN127" s="137">
        <f t="shared" si="49"/>
        <v>0</v>
      </c>
      <c r="CO127" s="173">
        <f t="shared" si="50"/>
        <v>0</v>
      </c>
      <c r="CP127" s="172">
        <f t="shared" si="51"/>
        <v>0</v>
      </c>
      <c r="CQ127" s="137">
        <f t="shared" si="52"/>
        <v>0</v>
      </c>
      <c r="CR127" s="137">
        <f t="shared" si="53"/>
        <v>0</v>
      </c>
      <c r="CS127" s="137">
        <f t="shared" si="54"/>
        <v>0</v>
      </c>
      <c r="CT127" s="137">
        <f t="shared" si="55"/>
        <v>0</v>
      </c>
      <c r="CU127" s="173">
        <f t="shared" si="72"/>
        <v>0</v>
      </c>
      <c r="CV127" s="172">
        <f t="shared" si="73"/>
        <v>0</v>
      </c>
      <c r="CW127" s="137">
        <f t="shared" si="74"/>
        <v>0</v>
      </c>
      <c r="CX127" s="137">
        <f t="shared" si="75"/>
        <v>0</v>
      </c>
      <c r="CY127" s="137">
        <f t="shared" si="76"/>
        <v>0</v>
      </c>
      <c r="CZ127" s="137">
        <f t="shared" si="77"/>
        <v>0</v>
      </c>
      <c r="DA127" s="173">
        <f t="shared" si="78"/>
        <v>0</v>
      </c>
      <c r="DC127" s="220"/>
      <c r="DF127" s="141"/>
      <c r="DG127" s="142"/>
      <c r="DH127" s="146"/>
      <c r="DI127" s="142"/>
      <c r="DJ127" s="144"/>
      <c r="DK127" s="145"/>
      <c r="DL127" s="142"/>
      <c r="DM127" s="144"/>
      <c r="DO127" s="140" t="str">
        <f t="shared" si="57"/>
        <v>Irena Ryplová</v>
      </c>
      <c r="DP127" s="140">
        <v>2403</v>
      </c>
      <c r="DQ127" s="140">
        <v>600078931</v>
      </c>
      <c r="DR127" s="140">
        <v>72744324</v>
      </c>
      <c r="DS127" s="140" t="s">
        <v>770</v>
      </c>
      <c r="DT127" s="140" t="s">
        <v>3407</v>
      </c>
      <c r="DU127" s="140" t="s">
        <v>3408</v>
      </c>
      <c r="DV127" s="140" t="s">
        <v>3409</v>
      </c>
      <c r="DW127" s="140" t="s">
        <v>772</v>
      </c>
      <c r="DX127" s="140" t="s">
        <v>24</v>
      </c>
      <c r="DY127" s="140" t="s">
        <v>3410</v>
      </c>
      <c r="DZ127" s="140">
        <v>720041319</v>
      </c>
      <c r="EA127" s="140" t="s">
        <v>3411</v>
      </c>
      <c r="EB127" s="140" t="s">
        <v>3412</v>
      </c>
      <c r="EC127" s="140" t="s">
        <v>775</v>
      </c>
      <c r="ED127" s="140" t="s">
        <v>68</v>
      </c>
      <c r="EF127" s="140" t="str">
        <f t="shared" si="58"/>
        <v>ok</v>
      </c>
      <c r="EG127" s="140" t="str">
        <f t="shared" si="59"/>
        <v>ok</v>
      </c>
      <c r="EH127" s="140" t="str">
        <f t="shared" si="60"/>
        <v>ok</v>
      </c>
      <c r="EI127" s="140" t="str">
        <f t="shared" si="61"/>
        <v>ok</v>
      </c>
      <c r="EJ127" s="140" t="str">
        <f t="shared" si="62"/>
        <v>ok</v>
      </c>
      <c r="EK127" s="140" t="str">
        <f t="shared" si="63"/>
        <v>ok</v>
      </c>
      <c r="EO127" s="140" t="str">
        <f t="shared" si="64"/>
        <v>ok</v>
      </c>
      <c r="EP127" s="140" t="str">
        <f t="shared" si="65"/>
        <v>ŠPATNĚ</v>
      </c>
    </row>
    <row r="128" spans="1:146" s="140" customFormat="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227" t="s">
        <v>777</v>
      </c>
      <c r="J128" s="151" t="s">
        <v>776</v>
      </c>
      <c r="K128" s="151" t="s">
        <v>3414</v>
      </c>
      <c r="L128" s="153" t="s">
        <v>772</v>
      </c>
      <c r="M128" s="151" t="s">
        <v>4552</v>
      </c>
      <c r="N128" s="151" t="s">
        <v>24</v>
      </c>
      <c r="O128" s="151" t="s">
        <v>4566</v>
      </c>
      <c r="P128" s="151" t="s">
        <v>63</v>
      </c>
      <c r="Q128" s="151" t="s">
        <v>52</v>
      </c>
      <c r="R128" s="151" t="s">
        <v>28</v>
      </c>
      <c r="S128" s="154">
        <v>482772686</v>
      </c>
      <c r="T128" s="263" t="s">
        <v>3416</v>
      </c>
      <c r="U128" s="153">
        <v>986065379</v>
      </c>
      <c r="V128" s="153" t="s">
        <v>82</v>
      </c>
      <c r="W128" s="153" t="s">
        <v>83</v>
      </c>
      <c r="X128" s="151" t="s">
        <v>775</v>
      </c>
      <c r="Y128" s="256" t="s">
        <v>2965</v>
      </c>
      <c r="Z128" s="155" t="s">
        <v>68</v>
      </c>
      <c r="AA128" s="267" t="s">
        <v>2826</v>
      </c>
      <c r="AB128" s="156"/>
      <c r="AC128" s="157"/>
      <c r="AD128" s="157"/>
      <c r="AE128" s="157"/>
      <c r="AF128" s="157"/>
      <c r="AG128" s="293">
        <f t="shared" si="42"/>
        <v>0</v>
      </c>
      <c r="AH128" s="145"/>
      <c r="AI128" s="143"/>
      <c r="AJ128" s="143"/>
      <c r="AK128" s="143"/>
      <c r="AL128" s="143"/>
      <c r="AM128" s="138">
        <f t="shared" si="66"/>
        <v>0</v>
      </c>
      <c r="AN128" s="160"/>
      <c r="AO128" s="146"/>
      <c r="AP128" s="146"/>
      <c r="AQ128" s="146"/>
      <c r="AR128" s="146"/>
      <c r="AS128" s="202">
        <f t="shared" si="43"/>
        <v>0</v>
      </c>
      <c r="AT128" s="172"/>
      <c r="AU128" s="137"/>
      <c r="AV128" s="137"/>
      <c r="AW128" s="137"/>
      <c r="AX128" s="137"/>
      <c r="AY128" s="138">
        <f t="shared" si="67"/>
        <v>0</v>
      </c>
      <c r="AZ128" s="160"/>
      <c r="BA128" s="146"/>
      <c r="BB128" s="146"/>
      <c r="BC128" s="146"/>
      <c r="BD128" s="146"/>
      <c r="BE128" s="138">
        <f t="shared" si="68"/>
        <v>0</v>
      </c>
      <c r="BF128" s="205"/>
      <c r="BG128" s="146"/>
      <c r="BH128" s="146"/>
      <c r="BI128" s="146"/>
      <c r="BJ128" s="146"/>
      <c r="BK128" s="202">
        <f t="shared" si="44"/>
        <v>0</v>
      </c>
      <c r="BL128" s="160"/>
      <c r="BM128" s="146"/>
      <c r="BN128" s="146"/>
      <c r="BO128" s="146"/>
      <c r="BP128" s="146"/>
      <c r="BQ128" s="138">
        <f t="shared" si="69"/>
        <v>0</v>
      </c>
      <c r="BR128" s="160"/>
      <c r="BS128" s="146">
        <v>88725</v>
      </c>
      <c r="BT128" s="146"/>
      <c r="BU128" s="146"/>
      <c r="BV128" s="146"/>
      <c r="BW128" s="138">
        <f t="shared" si="70"/>
        <v>88725</v>
      </c>
      <c r="BX128" s="205"/>
      <c r="BY128" s="146"/>
      <c r="BZ128" s="146"/>
      <c r="CA128" s="146"/>
      <c r="CB128" s="146"/>
      <c r="CC128" s="138">
        <f t="shared" si="56"/>
        <v>0</v>
      </c>
      <c r="CD128" s="158"/>
      <c r="CE128" s="137"/>
      <c r="CF128" s="137"/>
      <c r="CG128" s="137"/>
      <c r="CH128" s="137"/>
      <c r="CI128" s="138">
        <f t="shared" si="71"/>
        <v>0</v>
      </c>
      <c r="CJ128" s="172">
        <f t="shared" si="45"/>
        <v>0</v>
      </c>
      <c r="CK128" s="137">
        <f t="shared" si="46"/>
        <v>88725</v>
      </c>
      <c r="CL128" s="137">
        <f t="shared" si="47"/>
        <v>0</v>
      </c>
      <c r="CM128" s="137">
        <f t="shared" si="48"/>
        <v>0</v>
      </c>
      <c r="CN128" s="137">
        <f t="shared" si="49"/>
        <v>0</v>
      </c>
      <c r="CO128" s="173">
        <f t="shared" si="50"/>
        <v>88725</v>
      </c>
      <c r="CP128" s="172">
        <f t="shared" si="51"/>
        <v>0</v>
      </c>
      <c r="CQ128" s="137">
        <f t="shared" si="52"/>
        <v>0</v>
      </c>
      <c r="CR128" s="137">
        <f t="shared" si="53"/>
        <v>0</v>
      </c>
      <c r="CS128" s="137">
        <f t="shared" si="54"/>
        <v>0</v>
      </c>
      <c r="CT128" s="137">
        <f t="shared" si="55"/>
        <v>0</v>
      </c>
      <c r="CU128" s="173">
        <f t="shared" si="72"/>
        <v>0</v>
      </c>
      <c r="CV128" s="172">
        <f t="shared" si="73"/>
        <v>0</v>
      </c>
      <c r="CW128" s="137">
        <f t="shared" si="74"/>
        <v>88725</v>
      </c>
      <c r="CX128" s="137">
        <f t="shared" si="75"/>
        <v>0</v>
      </c>
      <c r="CY128" s="137">
        <f t="shared" si="76"/>
        <v>0</v>
      </c>
      <c r="CZ128" s="137">
        <f t="shared" si="77"/>
        <v>0</v>
      </c>
      <c r="DA128" s="173">
        <f t="shared" si="78"/>
        <v>88725</v>
      </c>
      <c r="DC128" s="220"/>
      <c r="DF128" s="141"/>
      <c r="DG128" s="142"/>
      <c r="DH128" s="146"/>
      <c r="DI128" s="142"/>
      <c r="DJ128" s="144"/>
      <c r="DK128" s="145"/>
      <c r="DL128" s="142"/>
      <c r="DM128" s="144"/>
      <c r="DO128" s="140" t="str">
        <f t="shared" si="57"/>
        <v>Jan Maryška</v>
      </c>
      <c r="DP128" s="140">
        <v>2458</v>
      </c>
      <c r="DQ128" s="140">
        <v>600079741</v>
      </c>
      <c r="DR128" s="140">
        <v>72744243</v>
      </c>
      <c r="DS128" s="140" t="s">
        <v>776</v>
      </c>
      <c r="DT128" s="140" t="s">
        <v>3413</v>
      </c>
      <c r="DU128" s="140" t="s">
        <v>3414</v>
      </c>
      <c r="DV128" s="140" t="s">
        <v>3409</v>
      </c>
      <c r="DW128" s="140" t="s">
        <v>772</v>
      </c>
      <c r="DX128" s="140" t="s">
        <v>24</v>
      </c>
      <c r="DY128" s="140" t="s">
        <v>3415</v>
      </c>
      <c r="DZ128" s="140">
        <v>730109927</v>
      </c>
      <c r="EA128" s="140" t="s">
        <v>3416</v>
      </c>
      <c r="EB128" s="140" t="s">
        <v>3417</v>
      </c>
      <c r="EC128" s="140" t="s">
        <v>775</v>
      </c>
      <c r="ED128" s="140" t="s">
        <v>68</v>
      </c>
      <c r="EF128" s="140" t="str">
        <f t="shared" si="58"/>
        <v>ok</v>
      </c>
      <c r="EG128" s="140" t="str">
        <f t="shared" si="59"/>
        <v>ok</v>
      </c>
      <c r="EH128" s="140" t="str">
        <f t="shared" si="60"/>
        <v>ok</v>
      </c>
      <c r="EI128" s="140" t="str">
        <f t="shared" si="61"/>
        <v>ok</v>
      </c>
      <c r="EJ128" s="140" t="str">
        <f t="shared" si="62"/>
        <v>ok</v>
      </c>
      <c r="EK128" s="140" t="str">
        <f t="shared" si="63"/>
        <v>ok</v>
      </c>
      <c r="EO128" s="140" t="str">
        <f t="shared" si="64"/>
        <v>ŠPATNĚ</v>
      </c>
      <c r="EP128" s="140" t="str">
        <f t="shared" si="65"/>
        <v>ok</v>
      </c>
    </row>
    <row r="129" spans="1:146" s="140" customFormat="1" ht="12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227" t="s">
        <v>779</v>
      </c>
      <c r="J129" s="151" t="s">
        <v>778</v>
      </c>
      <c r="K129" s="151" t="s">
        <v>4629</v>
      </c>
      <c r="L129" s="153" t="s">
        <v>780</v>
      </c>
      <c r="M129" s="151" t="s">
        <v>781</v>
      </c>
      <c r="N129" s="151" t="s">
        <v>24</v>
      </c>
      <c r="O129" s="151" t="s">
        <v>4567</v>
      </c>
      <c r="P129" s="151" t="s">
        <v>2810</v>
      </c>
      <c r="Q129" s="151" t="s">
        <v>52</v>
      </c>
      <c r="R129" s="151" t="s">
        <v>53</v>
      </c>
      <c r="S129" s="154">
        <v>482723617</v>
      </c>
      <c r="T129" s="196" t="s">
        <v>2811</v>
      </c>
      <c r="U129" s="153">
        <v>986084369</v>
      </c>
      <c r="V129" s="153" t="s">
        <v>82</v>
      </c>
      <c r="W129" s="153" t="s">
        <v>83</v>
      </c>
      <c r="X129" s="151" t="s">
        <v>786</v>
      </c>
      <c r="Y129" s="256" t="s">
        <v>2966</v>
      </c>
      <c r="Z129" s="155" t="s">
        <v>68</v>
      </c>
      <c r="AA129" s="267" t="s">
        <v>2827</v>
      </c>
      <c r="AB129" s="156"/>
      <c r="AC129" s="157"/>
      <c r="AD129" s="157"/>
      <c r="AE129" s="157"/>
      <c r="AF129" s="157"/>
      <c r="AG129" s="293">
        <f t="shared" ref="AG129:AG193" si="79">SUM(AB129:AF129)</f>
        <v>0</v>
      </c>
      <c r="AH129" s="145"/>
      <c r="AI129" s="143"/>
      <c r="AJ129" s="143"/>
      <c r="AK129" s="143"/>
      <c r="AL129" s="143"/>
      <c r="AM129" s="138">
        <f t="shared" si="66"/>
        <v>0</v>
      </c>
      <c r="AN129" s="160"/>
      <c r="AO129" s="146"/>
      <c r="AP129" s="146"/>
      <c r="AQ129" s="146"/>
      <c r="AR129" s="146"/>
      <c r="AS129" s="202">
        <f t="shared" ref="AS129:AS193" si="80">SUM(AN129:AR129)</f>
        <v>0</v>
      </c>
      <c r="AT129" s="172"/>
      <c r="AU129" s="137"/>
      <c r="AV129" s="137"/>
      <c r="AW129" s="137"/>
      <c r="AX129" s="137"/>
      <c r="AY129" s="138">
        <f t="shared" si="67"/>
        <v>0</v>
      </c>
      <c r="AZ129" s="160"/>
      <c r="BA129" s="146"/>
      <c r="BB129" s="146"/>
      <c r="BC129" s="146"/>
      <c r="BD129" s="146"/>
      <c r="BE129" s="138">
        <f t="shared" si="68"/>
        <v>0</v>
      </c>
      <c r="BF129" s="205"/>
      <c r="BG129" s="146"/>
      <c r="BH129" s="146"/>
      <c r="BI129" s="146"/>
      <c r="BJ129" s="146"/>
      <c r="BK129" s="202">
        <f t="shared" ref="BK129:BK193" si="81">SUM(BF129:BJ129)</f>
        <v>0</v>
      </c>
      <c r="BL129" s="160"/>
      <c r="BM129" s="146"/>
      <c r="BN129" s="146"/>
      <c r="BO129" s="146"/>
      <c r="BP129" s="146"/>
      <c r="BQ129" s="138">
        <f t="shared" si="69"/>
        <v>0</v>
      </c>
      <c r="BR129" s="160"/>
      <c r="BS129" s="146"/>
      <c r="BT129" s="146"/>
      <c r="BU129" s="146"/>
      <c r="BV129" s="146"/>
      <c r="BW129" s="138">
        <f t="shared" si="70"/>
        <v>0</v>
      </c>
      <c r="BX129" s="205"/>
      <c r="BY129" s="146"/>
      <c r="BZ129" s="146"/>
      <c r="CA129" s="146"/>
      <c r="CB129" s="146"/>
      <c r="CC129" s="138">
        <f t="shared" ref="CC129:CC193" si="82">SUM(BX129:CB129)</f>
        <v>0</v>
      </c>
      <c r="CD129" s="158"/>
      <c r="CE129" s="137"/>
      <c r="CF129" s="137"/>
      <c r="CG129" s="137"/>
      <c r="CH129" s="137"/>
      <c r="CI129" s="138">
        <f t="shared" si="71"/>
        <v>0</v>
      </c>
      <c r="CJ129" s="172">
        <f t="shared" ref="CJ129:CJ192" si="83">AB129+AH129+BF129+BX129+CD129+AT129+BL129+BR129</f>
        <v>0</v>
      </c>
      <c r="CK129" s="137">
        <f t="shared" ref="CK129:CK192" si="84">AC129+AI129+BG129+BY129+CE129+AU129+BM129+BS129</f>
        <v>0</v>
      </c>
      <c r="CL129" s="137">
        <f t="shared" ref="CL129:CL192" si="85">AD129+AJ129+BH129+BZ129+CF129+AV129+BN129+BT129</f>
        <v>0</v>
      </c>
      <c r="CM129" s="137">
        <f t="shared" ref="CM129:CM192" si="86">AE129+AK129+BI129+CA129+CG129+AW129+BO129+BU129</f>
        <v>0</v>
      </c>
      <c r="CN129" s="137">
        <f t="shared" ref="CN129:CN192" si="87">AF129+AL129+BJ129+CB129+CH129+AX129+BP129+BV129</f>
        <v>0</v>
      </c>
      <c r="CO129" s="173">
        <f t="shared" ref="CO129:CO192" si="88">SUM(CJ129:CN129)</f>
        <v>0</v>
      </c>
      <c r="CP129" s="172">
        <f t="shared" ref="CP129:CP192" si="89">AN129+AZ129</f>
        <v>0</v>
      </c>
      <c r="CQ129" s="137">
        <f t="shared" ref="CQ129:CQ192" si="90">AO129+BA129</f>
        <v>0</v>
      </c>
      <c r="CR129" s="137">
        <f t="shared" ref="CR129:CR192" si="91">AP129+BB129</f>
        <v>0</v>
      </c>
      <c r="CS129" s="137">
        <f t="shared" ref="CS129:CS192" si="92">AQ129+BC129</f>
        <v>0</v>
      </c>
      <c r="CT129" s="137">
        <f t="shared" ref="CT129:CT192" si="93">AR129+BD129</f>
        <v>0</v>
      </c>
      <c r="CU129" s="173">
        <f t="shared" si="72"/>
        <v>0</v>
      </c>
      <c r="CV129" s="172">
        <f t="shared" si="73"/>
        <v>0</v>
      </c>
      <c r="CW129" s="137">
        <f t="shared" si="74"/>
        <v>0</v>
      </c>
      <c r="CX129" s="137">
        <f t="shared" si="75"/>
        <v>0</v>
      </c>
      <c r="CY129" s="137">
        <f t="shared" si="76"/>
        <v>0</v>
      </c>
      <c r="CZ129" s="137">
        <f t="shared" si="77"/>
        <v>0</v>
      </c>
      <c r="DA129" s="173">
        <f t="shared" si="78"/>
        <v>0</v>
      </c>
      <c r="DC129" s="220"/>
      <c r="DF129" s="141"/>
      <c r="DG129" s="142"/>
      <c r="DH129" s="146"/>
      <c r="DI129" s="142"/>
      <c r="DJ129" s="144"/>
      <c r="DK129" s="145"/>
      <c r="DL129" s="142"/>
      <c r="DM129" s="144"/>
      <c r="DO129" s="140" t="str">
        <f t="shared" si="57"/>
        <v>Stanislav Dvořan</v>
      </c>
      <c r="DP129" s="140">
        <v>2316</v>
      </c>
      <c r="DQ129" s="140">
        <v>600080439</v>
      </c>
      <c r="DR129" s="140">
        <v>70983224</v>
      </c>
      <c r="DS129" s="140" t="s">
        <v>778</v>
      </c>
      <c r="DT129" s="140" t="s">
        <v>3418</v>
      </c>
      <c r="DU129" s="140" t="s">
        <v>4629</v>
      </c>
      <c r="DV129" s="140" t="s">
        <v>781</v>
      </c>
      <c r="DW129" s="140" t="s">
        <v>780</v>
      </c>
      <c r="DX129" s="140" t="s">
        <v>24</v>
      </c>
      <c r="DY129" s="140" t="s">
        <v>3419</v>
      </c>
      <c r="DZ129" s="140">
        <v>482723617</v>
      </c>
      <c r="EA129" s="140" t="s">
        <v>3420</v>
      </c>
      <c r="EB129" s="140" t="s">
        <v>3421</v>
      </c>
      <c r="EC129" s="140" t="s">
        <v>3422</v>
      </c>
      <c r="ED129" s="140" t="s">
        <v>68</v>
      </c>
      <c r="EF129" s="140" t="str">
        <f t="shared" si="58"/>
        <v>ok</v>
      </c>
      <c r="EG129" s="140" t="str">
        <f t="shared" si="59"/>
        <v>ok</v>
      </c>
      <c r="EH129" s="140" t="str">
        <f t="shared" si="60"/>
        <v>ok</v>
      </c>
      <c r="EI129" s="140" t="str">
        <f t="shared" si="61"/>
        <v>ok</v>
      </c>
      <c r="EJ129" s="140" t="str">
        <f t="shared" si="62"/>
        <v>ok</v>
      </c>
      <c r="EK129" s="140" t="str">
        <f t="shared" si="63"/>
        <v>ok</v>
      </c>
      <c r="EO129" s="140" t="str">
        <f t="shared" si="64"/>
        <v>ok</v>
      </c>
      <c r="EP129" s="140" t="str">
        <f t="shared" si="65"/>
        <v>ŠPATNĚ</v>
      </c>
    </row>
    <row r="130" spans="1:146" s="140" customFormat="1" ht="12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227" t="s">
        <v>783</v>
      </c>
      <c r="J130" s="151" t="s">
        <v>782</v>
      </c>
      <c r="K130" s="151" t="s">
        <v>3424</v>
      </c>
      <c r="L130" s="153" t="s">
        <v>780</v>
      </c>
      <c r="M130" s="151" t="s">
        <v>781</v>
      </c>
      <c r="N130" s="151">
        <v>0</v>
      </c>
      <c r="O130" s="151" t="s">
        <v>784</v>
      </c>
      <c r="P130" s="151" t="s">
        <v>192</v>
      </c>
      <c r="Q130" s="151" t="s">
        <v>27</v>
      </c>
      <c r="R130" s="151" t="s">
        <v>28</v>
      </c>
      <c r="S130" s="154">
        <v>482723520</v>
      </c>
      <c r="T130" s="151" t="s">
        <v>785</v>
      </c>
      <c r="U130" s="153">
        <v>986071349</v>
      </c>
      <c r="V130" s="153" t="s">
        <v>82</v>
      </c>
      <c r="W130" s="153" t="s">
        <v>83</v>
      </c>
      <c r="X130" s="151" t="s">
        <v>786</v>
      </c>
      <c r="Y130" s="256" t="s">
        <v>2966</v>
      </c>
      <c r="Z130" s="155" t="s">
        <v>68</v>
      </c>
      <c r="AA130" s="267" t="s">
        <v>2827</v>
      </c>
      <c r="AB130" s="156"/>
      <c r="AC130" s="157"/>
      <c r="AD130" s="157"/>
      <c r="AE130" s="157"/>
      <c r="AF130" s="157"/>
      <c r="AG130" s="293">
        <f t="shared" si="79"/>
        <v>0</v>
      </c>
      <c r="AH130" s="145"/>
      <c r="AI130" s="143"/>
      <c r="AJ130" s="143"/>
      <c r="AK130" s="143"/>
      <c r="AL130" s="143"/>
      <c r="AM130" s="138">
        <f t="shared" si="66"/>
        <v>0</v>
      </c>
      <c r="AN130" s="160"/>
      <c r="AO130" s="146"/>
      <c r="AP130" s="146"/>
      <c r="AQ130" s="146"/>
      <c r="AR130" s="146"/>
      <c r="AS130" s="202">
        <f t="shared" si="80"/>
        <v>0</v>
      </c>
      <c r="AT130" s="172"/>
      <c r="AU130" s="137"/>
      <c r="AV130" s="137"/>
      <c r="AW130" s="137"/>
      <c r="AX130" s="137"/>
      <c r="AY130" s="138">
        <f t="shared" si="67"/>
        <v>0</v>
      </c>
      <c r="AZ130" s="160"/>
      <c r="BA130" s="146"/>
      <c r="BB130" s="146"/>
      <c r="BC130" s="146"/>
      <c r="BD130" s="146"/>
      <c r="BE130" s="138">
        <f t="shared" si="68"/>
        <v>0</v>
      </c>
      <c r="BF130" s="205"/>
      <c r="BG130" s="146"/>
      <c r="BH130" s="146"/>
      <c r="BI130" s="146"/>
      <c r="BJ130" s="146"/>
      <c r="BK130" s="202">
        <f t="shared" si="81"/>
        <v>0</v>
      </c>
      <c r="BL130" s="160"/>
      <c r="BM130" s="146"/>
      <c r="BN130" s="146"/>
      <c r="BO130" s="146"/>
      <c r="BP130" s="146"/>
      <c r="BQ130" s="138">
        <f t="shared" si="69"/>
        <v>0</v>
      </c>
      <c r="BR130" s="160"/>
      <c r="BS130" s="146"/>
      <c r="BT130" s="146"/>
      <c r="BU130" s="146"/>
      <c r="BV130" s="146"/>
      <c r="BW130" s="138">
        <f t="shared" si="70"/>
        <v>0</v>
      </c>
      <c r="BX130" s="205"/>
      <c r="BY130" s="146"/>
      <c r="BZ130" s="146"/>
      <c r="CA130" s="146"/>
      <c r="CB130" s="146"/>
      <c r="CC130" s="138">
        <f t="shared" si="82"/>
        <v>0</v>
      </c>
      <c r="CD130" s="158"/>
      <c r="CE130" s="137"/>
      <c r="CF130" s="137"/>
      <c r="CG130" s="137"/>
      <c r="CH130" s="137"/>
      <c r="CI130" s="138">
        <f t="shared" si="71"/>
        <v>0</v>
      </c>
      <c r="CJ130" s="172">
        <f t="shared" si="83"/>
        <v>0</v>
      </c>
      <c r="CK130" s="137">
        <f t="shared" si="84"/>
        <v>0</v>
      </c>
      <c r="CL130" s="137">
        <f t="shared" si="85"/>
        <v>0</v>
      </c>
      <c r="CM130" s="137">
        <f t="shared" si="86"/>
        <v>0</v>
      </c>
      <c r="CN130" s="137">
        <f t="shared" si="87"/>
        <v>0</v>
      </c>
      <c r="CO130" s="173">
        <f t="shared" si="88"/>
        <v>0</v>
      </c>
      <c r="CP130" s="172">
        <f t="shared" si="89"/>
        <v>0</v>
      </c>
      <c r="CQ130" s="137">
        <f t="shared" si="90"/>
        <v>0</v>
      </c>
      <c r="CR130" s="137">
        <f t="shared" si="91"/>
        <v>0</v>
      </c>
      <c r="CS130" s="137">
        <f t="shared" si="92"/>
        <v>0</v>
      </c>
      <c r="CT130" s="137">
        <f t="shared" si="93"/>
        <v>0</v>
      </c>
      <c r="CU130" s="173">
        <f t="shared" si="72"/>
        <v>0</v>
      </c>
      <c r="CV130" s="172">
        <f t="shared" si="73"/>
        <v>0</v>
      </c>
      <c r="CW130" s="137">
        <f t="shared" si="74"/>
        <v>0</v>
      </c>
      <c r="CX130" s="137">
        <f t="shared" si="75"/>
        <v>0</v>
      </c>
      <c r="CY130" s="137">
        <f t="shared" si="76"/>
        <v>0</v>
      </c>
      <c r="CZ130" s="137">
        <f t="shared" si="77"/>
        <v>0</v>
      </c>
      <c r="DA130" s="173">
        <f t="shared" si="78"/>
        <v>0</v>
      </c>
      <c r="DC130" s="220"/>
      <c r="DF130" s="141"/>
      <c r="DG130" s="142"/>
      <c r="DH130" s="146"/>
      <c r="DI130" s="142"/>
      <c r="DJ130" s="144"/>
      <c r="DK130" s="145"/>
      <c r="DL130" s="142"/>
      <c r="DM130" s="144"/>
      <c r="DO130" s="140" t="str">
        <f t="shared" ref="DO130:DO193" si="94">P130&amp;" "&amp;O130</f>
        <v>Martina Broschinská</v>
      </c>
      <c r="DP130" s="140">
        <v>2402</v>
      </c>
      <c r="DQ130" s="140">
        <v>600078949</v>
      </c>
      <c r="DR130" s="140">
        <v>70983208</v>
      </c>
      <c r="DS130" s="140" t="s">
        <v>782</v>
      </c>
      <c r="DT130" s="140" t="s">
        <v>3423</v>
      </c>
      <c r="DU130" s="140" t="s">
        <v>3424</v>
      </c>
      <c r="DV130" s="140" t="s">
        <v>781</v>
      </c>
      <c r="DW130" s="140" t="s">
        <v>780</v>
      </c>
      <c r="DX130" s="140">
        <v>0</v>
      </c>
      <c r="DY130" s="140" t="s">
        <v>3425</v>
      </c>
      <c r="DZ130" s="140">
        <v>721841926</v>
      </c>
      <c r="EA130" s="140" t="s">
        <v>785</v>
      </c>
      <c r="EB130" s="140" t="s">
        <v>3421</v>
      </c>
      <c r="EC130" s="140" t="s">
        <v>786</v>
      </c>
      <c r="ED130" s="140" t="s">
        <v>68</v>
      </c>
      <c r="EF130" s="140" t="str">
        <f t="shared" ref="EF130:EF193" si="95">IF(H130=DS130,"ok","ŠPATNĚ")</f>
        <v>ok</v>
      </c>
      <c r="EG130" s="140" t="str">
        <f t="shared" ref="EG130:EG193" si="96">IF(K130=DU130,"ok","ŠPATNĚ")</f>
        <v>ok</v>
      </c>
      <c r="EH130" s="140" t="str">
        <f t="shared" ref="EH130:EH193" si="97">IF(L130=DW130,"ok","ŠPATNĚ")</f>
        <v>ok</v>
      </c>
      <c r="EI130" s="140" t="str">
        <f t="shared" ref="EI130:EI193" si="98">IF(M130=DV130,"ok","ŠPATNĚ")</f>
        <v>ok</v>
      </c>
      <c r="EJ130" s="140" t="str">
        <f t="shared" ref="EJ130:EJ193" si="99">IF(N130=DX130,"ok","ŠPATNĚ")</f>
        <v>ok</v>
      </c>
      <c r="EK130" s="140" t="str">
        <f t="shared" ref="EK130:EK193" si="100">IF(DO130=DY130,"ok","ŠPATNĚ")</f>
        <v>ok</v>
      </c>
      <c r="EO130" s="140" t="str">
        <f t="shared" ref="EO130:EO193" si="101">IF(S130=DZ130,"ok","ŠPATNĚ")</f>
        <v>ŠPATNĚ</v>
      </c>
      <c r="EP130" s="140" t="str">
        <f t="shared" ref="EP130:EP193" si="102">IF(T130=EA130,"ok","ŠPATNĚ")</f>
        <v>ok</v>
      </c>
    </row>
    <row r="131" spans="1:146" s="140" customFormat="1" ht="12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227" t="s">
        <v>788</v>
      </c>
      <c r="J131" s="151" t="s">
        <v>787</v>
      </c>
      <c r="K131" s="151" t="s">
        <v>3427</v>
      </c>
      <c r="L131" s="153" t="s">
        <v>780</v>
      </c>
      <c r="M131" s="151" t="s">
        <v>781</v>
      </c>
      <c r="N131" s="151">
        <v>0</v>
      </c>
      <c r="O131" s="151" t="s">
        <v>789</v>
      </c>
      <c r="P131" s="151" t="s">
        <v>790</v>
      </c>
      <c r="Q131" s="151" t="s">
        <v>27</v>
      </c>
      <c r="R131" s="151" t="s">
        <v>28</v>
      </c>
      <c r="S131" s="154">
        <v>482723240</v>
      </c>
      <c r="T131" s="151" t="s">
        <v>791</v>
      </c>
      <c r="U131" s="153">
        <v>986073379</v>
      </c>
      <c r="V131" s="153" t="s">
        <v>82</v>
      </c>
      <c r="W131" s="153" t="s">
        <v>83</v>
      </c>
      <c r="X131" s="151" t="s">
        <v>786</v>
      </c>
      <c r="Y131" s="256" t="s">
        <v>2966</v>
      </c>
      <c r="Z131" s="155" t="s">
        <v>68</v>
      </c>
      <c r="AA131" s="267" t="s">
        <v>2827</v>
      </c>
      <c r="AB131" s="156"/>
      <c r="AC131" s="157"/>
      <c r="AD131" s="157"/>
      <c r="AE131" s="157"/>
      <c r="AF131" s="157"/>
      <c r="AG131" s="293">
        <f t="shared" si="79"/>
        <v>0</v>
      </c>
      <c r="AH131" s="145"/>
      <c r="AI131" s="143"/>
      <c r="AJ131" s="143"/>
      <c r="AK131" s="143"/>
      <c r="AL131" s="143"/>
      <c r="AM131" s="138">
        <f t="shared" si="66"/>
        <v>0</v>
      </c>
      <c r="AN131" s="160"/>
      <c r="AO131" s="146"/>
      <c r="AP131" s="146"/>
      <c r="AQ131" s="146"/>
      <c r="AR131" s="146"/>
      <c r="AS131" s="202">
        <f t="shared" si="80"/>
        <v>0</v>
      </c>
      <c r="AT131" s="172"/>
      <c r="AU131" s="137"/>
      <c r="AV131" s="137"/>
      <c r="AW131" s="137"/>
      <c r="AX131" s="137"/>
      <c r="AY131" s="138">
        <f t="shared" si="67"/>
        <v>0</v>
      </c>
      <c r="AZ131" s="160"/>
      <c r="BA131" s="146"/>
      <c r="BB131" s="146"/>
      <c r="BC131" s="146"/>
      <c r="BD131" s="146"/>
      <c r="BE131" s="138">
        <f t="shared" si="68"/>
        <v>0</v>
      </c>
      <c r="BF131" s="205"/>
      <c r="BG131" s="146"/>
      <c r="BH131" s="146"/>
      <c r="BI131" s="146"/>
      <c r="BJ131" s="146"/>
      <c r="BK131" s="202">
        <f t="shared" si="81"/>
        <v>0</v>
      </c>
      <c r="BL131" s="160"/>
      <c r="BM131" s="146"/>
      <c r="BN131" s="146"/>
      <c r="BO131" s="146"/>
      <c r="BP131" s="146"/>
      <c r="BQ131" s="138">
        <f t="shared" si="69"/>
        <v>0</v>
      </c>
      <c r="BR131" s="160"/>
      <c r="BS131" s="146"/>
      <c r="BT131" s="146"/>
      <c r="BU131" s="146"/>
      <c r="BV131" s="146"/>
      <c r="BW131" s="138">
        <f t="shared" si="70"/>
        <v>0</v>
      </c>
      <c r="BX131" s="205"/>
      <c r="BY131" s="146"/>
      <c r="BZ131" s="146"/>
      <c r="CA131" s="146"/>
      <c r="CB131" s="146"/>
      <c r="CC131" s="138">
        <f t="shared" si="82"/>
        <v>0</v>
      </c>
      <c r="CD131" s="158"/>
      <c r="CE131" s="137"/>
      <c r="CF131" s="137"/>
      <c r="CG131" s="137"/>
      <c r="CH131" s="137"/>
      <c r="CI131" s="138">
        <f t="shared" si="71"/>
        <v>0</v>
      </c>
      <c r="CJ131" s="172">
        <f t="shared" si="83"/>
        <v>0</v>
      </c>
      <c r="CK131" s="137">
        <f t="shared" si="84"/>
        <v>0</v>
      </c>
      <c r="CL131" s="137">
        <f t="shared" si="85"/>
        <v>0</v>
      </c>
      <c r="CM131" s="137">
        <f t="shared" si="86"/>
        <v>0</v>
      </c>
      <c r="CN131" s="137">
        <f t="shared" si="87"/>
        <v>0</v>
      </c>
      <c r="CO131" s="173">
        <f t="shared" si="88"/>
        <v>0</v>
      </c>
      <c r="CP131" s="172">
        <f t="shared" si="89"/>
        <v>0</v>
      </c>
      <c r="CQ131" s="137">
        <f t="shared" si="90"/>
        <v>0</v>
      </c>
      <c r="CR131" s="137">
        <f t="shared" si="91"/>
        <v>0</v>
      </c>
      <c r="CS131" s="137">
        <f t="shared" si="92"/>
        <v>0</v>
      </c>
      <c r="CT131" s="137">
        <f t="shared" si="93"/>
        <v>0</v>
      </c>
      <c r="CU131" s="173">
        <f t="shared" si="72"/>
        <v>0</v>
      </c>
      <c r="CV131" s="172">
        <f t="shared" si="73"/>
        <v>0</v>
      </c>
      <c r="CW131" s="137">
        <f t="shared" si="74"/>
        <v>0</v>
      </c>
      <c r="CX131" s="137">
        <f t="shared" si="75"/>
        <v>0</v>
      </c>
      <c r="CY131" s="137">
        <f t="shared" si="76"/>
        <v>0</v>
      </c>
      <c r="CZ131" s="137">
        <f t="shared" si="77"/>
        <v>0</v>
      </c>
      <c r="DA131" s="173">
        <f t="shared" si="78"/>
        <v>0</v>
      </c>
      <c r="DC131" s="220"/>
      <c r="DF131" s="141"/>
      <c r="DG131" s="142"/>
      <c r="DH131" s="146"/>
      <c r="DI131" s="142"/>
      <c r="DJ131" s="144"/>
      <c r="DK131" s="145"/>
      <c r="DL131" s="142"/>
      <c r="DM131" s="144"/>
      <c r="DO131" s="140" t="str">
        <f t="shared" si="94"/>
        <v>Naděžda Faltusová</v>
      </c>
      <c r="DP131" s="140">
        <v>2404</v>
      </c>
      <c r="DQ131" s="140">
        <v>600078957</v>
      </c>
      <c r="DR131" s="140">
        <v>70983135</v>
      </c>
      <c r="DS131" s="140" t="s">
        <v>787</v>
      </c>
      <c r="DT131" s="140" t="s">
        <v>3426</v>
      </c>
      <c r="DU131" s="140" t="s">
        <v>3427</v>
      </c>
      <c r="DV131" s="140" t="s">
        <v>781</v>
      </c>
      <c r="DW131" s="140" t="s">
        <v>780</v>
      </c>
      <c r="DX131" s="140">
        <v>0</v>
      </c>
      <c r="DY131" s="140" t="s">
        <v>3428</v>
      </c>
      <c r="DZ131" s="140" t="s">
        <v>3429</v>
      </c>
      <c r="EA131" s="140" t="s">
        <v>791</v>
      </c>
      <c r="EB131" s="140" t="s">
        <v>3421</v>
      </c>
      <c r="EC131" s="140" t="s">
        <v>786</v>
      </c>
      <c r="ED131" s="140" t="s">
        <v>68</v>
      </c>
      <c r="EF131" s="140" t="str">
        <f t="shared" si="95"/>
        <v>ok</v>
      </c>
      <c r="EG131" s="140" t="str">
        <f t="shared" si="96"/>
        <v>ok</v>
      </c>
      <c r="EH131" s="140" t="str">
        <f t="shared" si="97"/>
        <v>ok</v>
      </c>
      <c r="EI131" s="140" t="str">
        <f t="shared" si="98"/>
        <v>ok</v>
      </c>
      <c r="EJ131" s="140" t="str">
        <f t="shared" si="99"/>
        <v>ok</v>
      </c>
      <c r="EK131" s="140" t="str">
        <f t="shared" si="100"/>
        <v>ok</v>
      </c>
      <c r="EO131" s="140" t="str">
        <f t="shared" si="101"/>
        <v>ŠPATNĚ</v>
      </c>
      <c r="EP131" s="140" t="str">
        <f t="shared" si="102"/>
        <v>ok</v>
      </c>
    </row>
    <row r="132" spans="1:146" s="140" customFormat="1" ht="12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227" t="s">
        <v>793</v>
      </c>
      <c r="J132" s="151" t="s">
        <v>792</v>
      </c>
      <c r="K132" s="151" t="s">
        <v>4630</v>
      </c>
      <c r="L132" s="153" t="s">
        <v>780</v>
      </c>
      <c r="M132" s="151" t="s">
        <v>781</v>
      </c>
      <c r="N132" s="151" t="s">
        <v>466</v>
      </c>
      <c r="O132" s="151" t="s">
        <v>794</v>
      </c>
      <c r="P132" s="151" t="s">
        <v>529</v>
      </c>
      <c r="Q132" s="151" t="s">
        <v>27</v>
      </c>
      <c r="R132" s="151" t="s">
        <v>28</v>
      </c>
      <c r="S132" s="154">
        <v>482723154</v>
      </c>
      <c r="T132" s="151" t="s">
        <v>795</v>
      </c>
      <c r="U132" s="153">
        <v>986074339</v>
      </c>
      <c r="V132" s="153" t="s">
        <v>82</v>
      </c>
      <c r="W132" s="153" t="s">
        <v>83</v>
      </c>
      <c r="X132" s="151" t="s">
        <v>786</v>
      </c>
      <c r="Y132" s="256" t="s">
        <v>2966</v>
      </c>
      <c r="Z132" s="155" t="s">
        <v>68</v>
      </c>
      <c r="AA132" s="267" t="s">
        <v>2827</v>
      </c>
      <c r="AB132" s="156"/>
      <c r="AC132" s="157"/>
      <c r="AD132" s="157"/>
      <c r="AE132" s="157"/>
      <c r="AF132" s="157"/>
      <c r="AG132" s="293">
        <f t="shared" si="79"/>
        <v>0</v>
      </c>
      <c r="AH132" s="145"/>
      <c r="AI132" s="143"/>
      <c r="AJ132" s="143"/>
      <c r="AK132" s="143"/>
      <c r="AL132" s="143"/>
      <c r="AM132" s="138">
        <f t="shared" si="66"/>
        <v>0</v>
      </c>
      <c r="AN132" s="160"/>
      <c r="AO132" s="146"/>
      <c r="AP132" s="146"/>
      <c r="AQ132" s="146"/>
      <c r="AR132" s="146"/>
      <c r="AS132" s="202">
        <f t="shared" si="80"/>
        <v>0</v>
      </c>
      <c r="AT132" s="172"/>
      <c r="AU132" s="137"/>
      <c r="AV132" s="137"/>
      <c r="AW132" s="137"/>
      <c r="AX132" s="137"/>
      <c r="AY132" s="138">
        <f t="shared" si="67"/>
        <v>0</v>
      </c>
      <c r="AZ132" s="160"/>
      <c r="BA132" s="146"/>
      <c r="BB132" s="146"/>
      <c r="BC132" s="146"/>
      <c r="BD132" s="146"/>
      <c r="BE132" s="138">
        <f t="shared" si="68"/>
        <v>0</v>
      </c>
      <c r="BF132" s="205"/>
      <c r="BG132" s="146"/>
      <c r="BH132" s="146"/>
      <c r="BI132" s="146"/>
      <c r="BJ132" s="146"/>
      <c r="BK132" s="202">
        <f t="shared" si="81"/>
        <v>0</v>
      </c>
      <c r="BL132" s="160"/>
      <c r="BM132" s="146"/>
      <c r="BN132" s="146"/>
      <c r="BO132" s="146"/>
      <c r="BP132" s="146"/>
      <c r="BQ132" s="138">
        <f t="shared" si="69"/>
        <v>0</v>
      </c>
      <c r="BR132" s="160"/>
      <c r="BS132" s="146"/>
      <c r="BT132" s="146"/>
      <c r="BU132" s="146"/>
      <c r="BV132" s="146"/>
      <c r="BW132" s="138">
        <f t="shared" si="70"/>
        <v>0</v>
      </c>
      <c r="BX132" s="205"/>
      <c r="BY132" s="146"/>
      <c r="BZ132" s="146"/>
      <c r="CA132" s="146"/>
      <c r="CB132" s="146"/>
      <c r="CC132" s="138">
        <f t="shared" si="82"/>
        <v>0</v>
      </c>
      <c r="CD132" s="158"/>
      <c r="CE132" s="137"/>
      <c r="CF132" s="137"/>
      <c r="CG132" s="137"/>
      <c r="CH132" s="137"/>
      <c r="CI132" s="138">
        <f t="shared" si="71"/>
        <v>0</v>
      </c>
      <c r="CJ132" s="172">
        <f t="shared" si="83"/>
        <v>0</v>
      </c>
      <c r="CK132" s="137">
        <f t="shared" si="84"/>
        <v>0</v>
      </c>
      <c r="CL132" s="137">
        <f t="shared" si="85"/>
        <v>0</v>
      </c>
      <c r="CM132" s="137">
        <f t="shared" si="86"/>
        <v>0</v>
      </c>
      <c r="CN132" s="137">
        <f t="shared" si="87"/>
        <v>0</v>
      </c>
      <c r="CO132" s="173">
        <f t="shared" si="88"/>
        <v>0</v>
      </c>
      <c r="CP132" s="172">
        <f t="shared" si="89"/>
        <v>0</v>
      </c>
      <c r="CQ132" s="137">
        <f t="shared" si="90"/>
        <v>0</v>
      </c>
      <c r="CR132" s="137">
        <f t="shared" si="91"/>
        <v>0</v>
      </c>
      <c r="CS132" s="137">
        <f t="shared" si="92"/>
        <v>0</v>
      </c>
      <c r="CT132" s="137">
        <f t="shared" si="93"/>
        <v>0</v>
      </c>
      <c r="CU132" s="173">
        <f t="shared" si="72"/>
        <v>0</v>
      </c>
      <c r="CV132" s="172">
        <f t="shared" si="73"/>
        <v>0</v>
      </c>
      <c r="CW132" s="137">
        <f t="shared" si="74"/>
        <v>0</v>
      </c>
      <c r="CX132" s="137">
        <f t="shared" si="75"/>
        <v>0</v>
      </c>
      <c r="CY132" s="137">
        <f t="shared" si="76"/>
        <v>0</v>
      </c>
      <c r="CZ132" s="137">
        <f t="shared" si="77"/>
        <v>0</v>
      </c>
      <c r="DA132" s="173">
        <f t="shared" si="78"/>
        <v>0</v>
      </c>
      <c r="DC132" s="220"/>
      <c r="DF132" s="141"/>
      <c r="DG132" s="142"/>
      <c r="DH132" s="146"/>
      <c r="DI132" s="142"/>
      <c r="DJ132" s="144"/>
      <c r="DK132" s="145"/>
      <c r="DL132" s="142"/>
      <c r="DM132" s="144"/>
      <c r="DO132" s="140" t="str">
        <f t="shared" si="94"/>
        <v>Lucie Kaprasová</v>
      </c>
      <c r="DP132" s="140">
        <v>2439</v>
      </c>
      <c r="DQ132" s="140">
        <v>600078965</v>
      </c>
      <c r="DR132" s="140">
        <v>70983143</v>
      </c>
      <c r="DS132" s="140" t="s">
        <v>792</v>
      </c>
      <c r="DT132" s="140" t="s">
        <v>3430</v>
      </c>
      <c r="DU132" s="140" t="s">
        <v>4630</v>
      </c>
      <c r="DV132" s="140" t="s">
        <v>781</v>
      </c>
      <c r="DW132" s="140" t="s">
        <v>780</v>
      </c>
      <c r="DX132" s="140" t="s">
        <v>466</v>
      </c>
      <c r="DY132" s="140" t="s">
        <v>3431</v>
      </c>
      <c r="DZ132" s="140">
        <v>482723154</v>
      </c>
      <c r="EA132" s="140" t="s">
        <v>795</v>
      </c>
      <c r="EB132" s="140" t="s">
        <v>3421</v>
      </c>
      <c r="EC132" s="140" t="s">
        <v>786</v>
      </c>
      <c r="ED132" s="140" t="s">
        <v>68</v>
      </c>
      <c r="EF132" s="140" t="str">
        <f t="shared" si="95"/>
        <v>ok</v>
      </c>
      <c r="EG132" s="140" t="str">
        <f t="shared" si="96"/>
        <v>ok</v>
      </c>
      <c r="EH132" s="140" t="str">
        <f t="shared" si="97"/>
        <v>ok</v>
      </c>
      <c r="EI132" s="140" t="str">
        <f t="shared" si="98"/>
        <v>ok</v>
      </c>
      <c r="EJ132" s="140" t="str">
        <f t="shared" si="99"/>
        <v>ok</v>
      </c>
      <c r="EK132" s="140" t="str">
        <f t="shared" si="100"/>
        <v>ok</v>
      </c>
      <c r="EO132" s="140" t="str">
        <f t="shared" si="101"/>
        <v>ok</v>
      </c>
      <c r="EP132" s="140" t="str">
        <f t="shared" si="102"/>
        <v>ok</v>
      </c>
    </row>
    <row r="133" spans="1:146" s="140" customFormat="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227" t="s">
        <v>797</v>
      </c>
      <c r="J133" s="151" t="s">
        <v>796</v>
      </c>
      <c r="K133" s="151" t="s">
        <v>3433</v>
      </c>
      <c r="L133" s="153" t="s">
        <v>780</v>
      </c>
      <c r="M133" s="151" t="s">
        <v>781</v>
      </c>
      <c r="N133" s="151" t="s">
        <v>24</v>
      </c>
      <c r="O133" s="151" t="s">
        <v>798</v>
      </c>
      <c r="P133" s="151" t="s">
        <v>799</v>
      </c>
      <c r="Q133" s="151" t="s">
        <v>27</v>
      </c>
      <c r="R133" s="151" t="s">
        <v>28</v>
      </c>
      <c r="S133" s="154" t="s">
        <v>800</v>
      </c>
      <c r="T133" s="263" t="s">
        <v>801</v>
      </c>
      <c r="U133" s="153">
        <v>986082339</v>
      </c>
      <c r="V133" s="153" t="s">
        <v>82</v>
      </c>
      <c r="W133" s="153" t="s">
        <v>83</v>
      </c>
      <c r="X133" s="151" t="s">
        <v>802</v>
      </c>
      <c r="Y133" s="256" t="s">
        <v>2966</v>
      </c>
      <c r="Z133" s="155" t="s">
        <v>68</v>
      </c>
      <c r="AA133" s="267" t="s">
        <v>2827</v>
      </c>
      <c r="AB133" s="156"/>
      <c r="AC133" s="157"/>
      <c r="AD133" s="157"/>
      <c r="AE133" s="157"/>
      <c r="AF133" s="157"/>
      <c r="AG133" s="293">
        <f t="shared" si="79"/>
        <v>0</v>
      </c>
      <c r="AH133" s="145"/>
      <c r="AI133" s="143"/>
      <c r="AJ133" s="143"/>
      <c r="AK133" s="143"/>
      <c r="AL133" s="143"/>
      <c r="AM133" s="138">
        <f t="shared" si="66"/>
        <v>0</v>
      </c>
      <c r="AN133" s="160"/>
      <c r="AO133" s="146"/>
      <c r="AP133" s="146"/>
      <c r="AQ133" s="146"/>
      <c r="AR133" s="146"/>
      <c r="AS133" s="202">
        <f t="shared" si="80"/>
        <v>0</v>
      </c>
      <c r="AT133" s="172"/>
      <c r="AU133" s="137"/>
      <c r="AV133" s="137"/>
      <c r="AW133" s="137"/>
      <c r="AX133" s="137"/>
      <c r="AY133" s="138">
        <f t="shared" si="67"/>
        <v>0</v>
      </c>
      <c r="AZ133" s="160"/>
      <c r="BA133" s="146"/>
      <c r="BB133" s="146"/>
      <c r="BC133" s="146"/>
      <c r="BD133" s="146"/>
      <c r="BE133" s="138">
        <f t="shared" si="68"/>
        <v>0</v>
      </c>
      <c r="BF133" s="205"/>
      <c r="BG133" s="146"/>
      <c r="BH133" s="146"/>
      <c r="BI133" s="146"/>
      <c r="BJ133" s="146"/>
      <c r="BK133" s="202">
        <f t="shared" si="81"/>
        <v>0</v>
      </c>
      <c r="BL133" s="160"/>
      <c r="BM133" s="146"/>
      <c r="BN133" s="146"/>
      <c r="BO133" s="146"/>
      <c r="BP133" s="146"/>
      <c r="BQ133" s="138">
        <f t="shared" si="69"/>
        <v>0</v>
      </c>
      <c r="BR133" s="160"/>
      <c r="BS133" s="146">
        <v>55900</v>
      </c>
      <c r="BT133" s="146"/>
      <c r="BU133" s="146"/>
      <c r="BV133" s="146"/>
      <c r="BW133" s="138">
        <f t="shared" si="70"/>
        <v>55900</v>
      </c>
      <c r="BX133" s="205"/>
      <c r="BY133" s="146"/>
      <c r="BZ133" s="146"/>
      <c r="CA133" s="146"/>
      <c r="CB133" s="146"/>
      <c r="CC133" s="138">
        <f t="shared" si="82"/>
        <v>0</v>
      </c>
      <c r="CD133" s="158"/>
      <c r="CE133" s="137"/>
      <c r="CF133" s="137"/>
      <c r="CG133" s="137"/>
      <c r="CH133" s="137"/>
      <c r="CI133" s="138">
        <f t="shared" si="71"/>
        <v>0</v>
      </c>
      <c r="CJ133" s="172">
        <f t="shared" si="83"/>
        <v>0</v>
      </c>
      <c r="CK133" s="137">
        <f t="shared" si="84"/>
        <v>55900</v>
      </c>
      <c r="CL133" s="137">
        <f t="shared" si="85"/>
        <v>0</v>
      </c>
      <c r="CM133" s="137">
        <f t="shared" si="86"/>
        <v>0</v>
      </c>
      <c r="CN133" s="137">
        <f t="shared" si="87"/>
        <v>0</v>
      </c>
      <c r="CO133" s="173">
        <f t="shared" si="88"/>
        <v>55900</v>
      </c>
      <c r="CP133" s="172">
        <f t="shared" si="89"/>
        <v>0</v>
      </c>
      <c r="CQ133" s="137">
        <f t="shared" si="90"/>
        <v>0</v>
      </c>
      <c r="CR133" s="137">
        <f t="shared" si="91"/>
        <v>0</v>
      </c>
      <c r="CS133" s="137">
        <f t="shared" si="92"/>
        <v>0</v>
      </c>
      <c r="CT133" s="137">
        <f t="shared" si="93"/>
        <v>0</v>
      </c>
      <c r="CU133" s="173">
        <f t="shared" si="72"/>
        <v>0</v>
      </c>
      <c r="CV133" s="172">
        <f t="shared" si="73"/>
        <v>0</v>
      </c>
      <c r="CW133" s="137">
        <f t="shared" si="74"/>
        <v>55900</v>
      </c>
      <c r="CX133" s="137">
        <f t="shared" si="75"/>
        <v>0</v>
      </c>
      <c r="CY133" s="137">
        <f t="shared" si="76"/>
        <v>0</v>
      </c>
      <c r="CZ133" s="137">
        <f t="shared" si="77"/>
        <v>0</v>
      </c>
      <c r="DA133" s="173">
        <f t="shared" si="78"/>
        <v>55900</v>
      </c>
      <c r="DC133" s="220"/>
      <c r="DF133" s="141"/>
      <c r="DG133" s="142"/>
      <c r="DH133" s="146"/>
      <c r="DI133" s="142"/>
      <c r="DJ133" s="144"/>
      <c r="DK133" s="145"/>
      <c r="DL133" s="142"/>
      <c r="DM133" s="144"/>
      <c r="DO133" s="140" t="str">
        <f t="shared" si="94"/>
        <v>Božena Látová</v>
      </c>
      <c r="DP133" s="140">
        <v>2302</v>
      </c>
      <c r="DQ133" s="140">
        <v>600080366</v>
      </c>
      <c r="DR133" s="140">
        <v>70983127</v>
      </c>
      <c r="DS133" s="140" t="s">
        <v>796</v>
      </c>
      <c r="DT133" s="140" t="s">
        <v>3432</v>
      </c>
      <c r="DU133" s="140" t="s">
        <v>3433</v>
      </c>
      <c r="DV133" s="140" t="s">
        <v>781</v>
      </c>
      <c r="DW133" s="140" t="s">
        <v>780</v>
      </c>
      <c r="DX133" s="140" t="s">
        <v>24</v>
      </c>
      <c r="DY133" s="140" t="s">
        <v>3434</v>
      </c>
      <c r="DZ133" s="140">
        <v>482723157</v>
      </c>
      <c r="EA133" s="263" t="s">
        <v>801</v>
      </c>
      <c r="EB133" s="140" t="s">
        <v>3421</v>
      </c>
      <c r="EC133" s="140" t="s">
        <v>786</v>
      </c>
      <c r="ED133" s="140" t="s">
        <v>68</v>
      </c>
      <c r="EF133" s="140" t="str">
        <f t="shared" si="95"/>
        <v>ok</v>
      </c>
      <c r="EG133" s="140" t="str">
        <f t="shared" si="96"/>
        <v>ok</v>
      </c>
      <c r="EH133" s="140" t="str">
        <f t="shared" si="97"/>
        <v>ok</v>
      </c>
      <c r="EI133" s="140" t="str">
        <f t="shared" si="98"/>
        <v>ok</v>
      </c>
      <c r="EJ133" s="140" t="str">
        <f t="shared" si="99"/>
        <v>ok</v>
      </c>
      <c r="EK133" s="140" t="str">
        <f t="shared" si="100"/>
        <v>ok</v>
      </c>
      <c r="EO133" s="140" t="str">
        <f t="shared" si="101"/>
        <v>ŠPATNĚ</v>
      </c>
      <c r="EP133" s="140" t="str">
        <f t="shared" si="102"/>
        <v>ok</v>
      </c>
    </row>
    <row r="134" spans="1:146" s="140" customFormat="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227" t="s">
        <v>804</v>
      </c>
      <c r="J134" s="151" t="s">
        <v>803</v>
      </c>
      <c r="K134" s="151" t="s">
        <v>3436</v>
      </c>
      <c r="L134" s="153" t="s">
        <v>780</v>
      </c>
      <c r="M134" s="151" t="s">
        <v>781</v>
      </c>
      <c r="N134" s="151" t="s">
        <v>24</v>
      </c>
      <c r="O134" s="151" t="s">
        <v>805</v>
      </c>
      <c r="P134" s="151" t="s">
        <v>806</v>
      </c>
      <c r="Q134" s="151" t="s">
        <v>52</v>
      </c>
      <c r="R134" s="151" t="s">
        <v>53</v>
      </c>
      <c r="S134" s="154" t="s">
        <v>807</v>
      </c>
      <c r="T134" s="263" t="s">
        <v>4613</v>
      </c>
      <c r="U134" s="153">
        <v>986076369</v>
      </c>
      <c r="V134" s="153" t="s">
        <v>82</v>
      </c>
      <c r="W134" s="153" t="s">
        <v>83</v>
      </c>
      <c r="X134" s="151" t="s">
        <v>786</v>
      </c>
      <c r="Y134" s="256" t="s">
        <v>2966</v>
      </c>
      <c r="Z134" s="155" t="s">
        <v>68</v>
      </c>
      <c r="AA134" s="267" t="s">
        <v>2827</v>
      </c>
      <c r="AB134" s="156"/>
      <c r="AC134" s="157"/>
      <c r="AD134" s="157"/>
      <c r="AE134" s="157"/>
      <c r="AF134" s="157"/>
      <c r="AG134" s="293">
        <f t="shared" si="79"/>
        <v>0</v>
      </c>
      <c r="AH134" s="145"/>
      <c r="AI134" s="143"/>
      <c r="AJ134" s="143"/>
      <c r="AK134" s="143"/>
      <c r="AL134" s="143"/>
      <c r="AM134" s="138">
        <f t="shared" si="66"/>
        <v>0</v>
      </c>
      <c r="AN134" s="160"/>
      <c r="AO134" s="146"/>
      <c r="AP134" s="146"/>
      <c r="AQ134" s="146"/>
      <c r="AR134" s="146"/>
      <c r="AS134" s="202">
        <f t="shared" si="80"/>
        <v>0</v>
      </c>
      <c r="AT134" s="172"/>
      <c r="AU134" s="137"/>
      <c r="AV134" s="137"/>
      <c r="AW134" s="137"/>
      <c r="AX134" s="137"/>
      <c r="AY134" s="138">
        <f t="shared" si="67"/>
        <v>0</v>
      </c>
      <c r="AZ134" s="160"/>
      <c r="BA134" s="146"/>
      <c r="BB134" s="146"/>
      <c r="BC134" s="146"/>
      <c r="BD134" s="146"/>
      <c r="BE134" s="138">
        <f t="shared" si="68"/>
        <v>0</v>
      </c>
      <c r="BF134" s="205"/>
      <c r="BG134" s="146"/>
      <c r="BH134" s="146"/>
      <c r="BI134" s="146"/>
      <c r="BJ134" s="146"/>
      <c r="BK134" s="202">
        <f t="shared" si="81"/>
        <v>0</v>
      </c>
      <c r="BL134" s="160"/>
      <c r="BM134" s="146"/>
      <c r="BN134" s="146"/>
      <c r="BO134" s="146"/>
      <c r="BP134" s="146"/>
      <c r="BQ134" s="138">
        <f t="shared" si="69"/>
        <v>0</v>
      </c>
      <c r="BR134" s="160"/>
      <c r="BS134" s="146">
        <v>45175</v>
      </c>
      <c r="BT134" s="146"/>
      <c r="BU134" s="146"/>
      <c r="BV134" s="146"/>
      <c r="BW134" s="138">
        <f t="shared" si="70"/>
        <v>45175</v>
      </c>
      <c r="BX134" s="205"/>
      <c r="BY134" s="146"/>
      <c r="BZ134" s="146"/>
      <c r="CA134" s="146"/>
      <c r="CB134" s="146"/>
      <c r="CC134" s="138">
        <f t="shared" si="82"/>
        <v>0</v>
      </c>
      <c r="CD134" s="158"/>
      <c r="CE134" s="137"/>
      <c r="CF134" s="137"/>
      <c r="CG134" s="137"/>
      <c r="CH134" s="137"/>
      <c r="CI134" s="138">
        <f t="shared" si="71"/>
        <v>0</v>
      </c>
      <c r="CJ134" s="172">
        <f t="shared" si="83"/>
        <v>0</v>
      </c>
      <c r="CK134" s="137">
        <f t="shared" si="84"/>
        <v>45175</v>
      </c>
      <c r="CL134" s="137">
        <f t="shared" si="85"/>
        <v>0</v>
      </c>
      <c r="CM134" s="137">
        <f t="shared" si="86"/>
        <v>0</v>
      </c>
      <c r="CN134" s="137">
        <f t="shared" si="87"/>
        <v>0</v>
      </c>
      <c r="CO134" s="173">
        <f t="shared" si="88"/>
        <v>45175</v>
      </c>
      <c r="CP134" s="172">
        <f t="shared" si="89"/>
        <v>0</v>
      </c>
      <c r="CQ134" s="137">
        <f t="shared" si="90"/>
        <v>0</v>
      </c>
      <c r="CR134" s="137">
        <f t="shared" si="91"/>
        <v>0</v>
      </c>
      <c r="CS134" s="137">
        <f t="shared" si="92"/>
        <v>0</v>
      </c>
      <c r="CT134" s="137">
        <f t="shared" si="93"/>
        <v>0</v>
      </c>
      <c r="CU134" s="173">
        <f t="shared" si="72"/>
        <v>0</v>
      </c>
      <c r="CV134" s="172">
        <f t="shared" si="73"/>
        <v>0</v>
      </c>
      <c r="CW134" s="137">
        <f t="shared" si="74"/>
        <v>45175</v>
      </c>
      <c r="CX134" s="137">
        <f t="shared" si="75"/>
        <v>0</v>
      </c>
      <c r="CY134" s="137">
        <f t="shared" si="76"/>
        <v>0</v>
      </c>
      <c r="CZ134" s="137">
        <f t="shared" si="77"/>
        <v>0</v>
      </c>
      <c r="DA134" s="173">
        <f t="shared" si="78"/>
        <v>45175</v>
      </c>
      <c r="DC134" s="220"/>
      <c r="DF134" s="141"/>
      <c r="DG134" s="142"/>
      <c r="DH134" s="146"/>
      <c r="DI134" s="142"/>
      <c r="DJ134" s="144"/>
      <c r="DK134" s="145"/>
      <c r="DL134" s="142"/>
      <c r="DM134" s="144"/>
      <c r="DO134" s="140" t="str">
        <f t="shared" si="94"/>
        <v>Ondřej Hampl</v>
      </c>
      <c r="DP134" s="140">
        <v>2454</v>
      </c>
      <c r="DQ134" s="140">
        <v>600079759</v>
      </c>
      <c r="DR134" s="140">
        <v>70983119</v>
      </c>
      <c r="DS134" s="140" t="s">
        <v>803</v>
      </c>
      <c r="DT134" s="140" t="s">
        <v>3435</v>
      </c>
      <c r="DU134" s="140" t="s">
        <v>3436</v>
      </c>
      <c r="DV134" s="140" t="s">
        <v>781</v>
      </c>
      <c r="DW134" s="140" t="s">
        <v>780</v>
      </c>
      <c r="DX134" s="140" t="s">
        <v>24</v>
      </c>
      <c r="DY134" s="140" t="s">
        <v>3437</v>
      </c>
      <c r="DZ134" s="140">
        <v>782317963</v>
      </c>
      <c r="EA134" s="140" t="s">
        <v>4613</v>
      </c>
      <c r="EB134" s="140" t="s">
        <v>3438</v>
      </c>
      <c r="EC134" s="140" t="s">
        <v>786</v>
      </c>
      <c r="ED134" s="140" t="s">
        <v>68</v>
      </c>
      <c r="EF134" s="140" t="str">
        <f t="shared" si="95"/>
        <v>ok</v>
      </c>
      <c r="EG134" s="140" t="str">
        <f t="shared" si="96"/>
        <v>ok</v>
      </c>
      <c r="EH134" s="140" t="str">
        <f t="shared" si="97"/>
        <v>ok</v>
      </c>
      <c r="EI134" s="140" t="str">
        <f t="shared" si="98"/>
        <v>ok</v>
      </c>
      <c r="EJ134" s="140" t="str">
        <f t="shared" si="99"/>
        <v>ok</v>
      </c>
      <c r="EK134" s="140" t="str">
        <f t="shared" si="100"/>
        <v>ok</v>
      </c>
      <c r="EO134" s="140" t="str">
        <f t="shared" si="101"/>
        <v>ŠPATNĚ</v>
      </c>
      <c r="EP134" s="140" t="str">
        <f t="shared" si="102"/>
        <v>ok</v>
      </c>
    </row>
    <row r="135" spans="1:146" s="140" customFormat="1" ht="12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227" t="s">
        <v>809</v>
      </c>
      <c r="J135" s="151" t="s">
        <v>810</v>
      </c>
      <c r="K135" s="151" t="s">
        <v>3440</v>
      </c>
      <c r="L135" s="153" t="s">
        <v>780</v>
      </c>
      <c r="M135" s="151" t="s">
        <v>781</v>
      </c>
      <c r="N135" s="151" t="s">
        <v>24</v>
      </c>
      <c r="O135" s="151" t="s">
        <v>811</v>
      </c>
      <c r="P135" s="151" t="s">
        <v>812</v>
      </c>
      <c r="Q135" s="151" t="s">
        <v>52</v>
      </c>
      <c r="R135" s="151" t="s">
        <v>53</v>
      </c>
      <c r="S135" s="154">
        <v>482723513</v>
      </c>
      <c r="T135" s="151" t="s">
        <v>813</v>
      </c>
      <c r="U135" s="153">
        <v>181689467</v>
      </c>
      <c r="V135" s="153" t="s">
        <v>102</v>
      </c>
      <c r="W135" s="153" t="s">
        <v>103</v>
      </c>
      <c r="X135" s="151" t="s">
        <v>786</v>
      </c>
      <c r="Y135" s="256" t="s">
        <v>2966</v>
      </c>
      <c r="Z135" s="155" t="s">
        <v>68</v>
      </c>
      <c r="AA135" s="267" t="s">
        <v>2827</v>
      </c>
      <c r="AB135" s="156"/>
      <c r="AC135" s="157"/>
      <c r="AD135" s="157"/>
      <c r="AE135" s="157"/>
      <c r="AF135" s="157"/>
      <c r="AG135" s="293">
        <f t="shared" si="79"/>
        <v>0</v>
      </c>
      <c r="AH135" s="145"/>
      <c r="AI135" s="143"/>
      <c r="AJ135" s="143"/>
      <c r="AK135" s="143"/>
      <c r="AL135" s="143"/>
      <c r="AM135" s="138">
        <f t="shared" ref="AM135:AM199" si="103">SUM(AH135:AL135)</f>
        <v>0</v>
      </c>
      <c r="AN135" s="160"/>
      <c r="AO135" s="146"/>
      <c r="AP135" s="146"/>
      <c r="AQ135" s="146"/>
      <c r="AR135" s="146"/>
      <c r="AS135" s="202">
        <f t="shared" si="80"/>
        <v>0</v>
      </c>
      <c r="AT135" s="172"/>
      <c r="AU135" s="137"/>
      <c r="AV135" s="137"/>
      <c r="AW135" s="137"/>
      <c r="AX135" s="137"/>
      <c r="AY135" s="138">
        <f t="shared" ref="AY135:AY198" si="104">SUM(AT135:AX135)</f>
        <v>0</v>
      </c>
      <c r="AZ135" s="160"/>
      <c r="BA135" s="146"/>
      <c r="BB135" s="146"/>
      <c r="BC135" s="146"/>
      <c r="BD135" s="146"/>
      <c r="BE135" s="138">
        <f t="shared" ref="BE135:BE198" si="105">SUM(AZ135:BD135)</f>
        <v>0</v>
      </c>
      <c r="BF135" s="205"/>
      <c r="BG135" s="146"/>
      <c r="BH135" s="146"/>
      <c r="BI135" s="146"/>
      <c r="BJ135" s="146"/>
      <c r="BK135" s="202">
        <f t="shared" si="81"/>
        <v>0</v>
      </c>
      <c r="BL135" s="160"/>
      <c r="BM135" s="146"/>
      <c r="BN135" s="146"/>
      <c r="BO135" s="146"/>
      <c r="BP135" s="146"/>
      <c r="BQ135" s="138">
        <f t="shared" ref="BQ135:BQ198" si="106">SUM(BL135:BP135)</f>
        <v>0</v>
      </c>
      <c r="BR135" s="160"/>
      <c r="BS135" s="146">
        <v>100100</v>
      </c>
      <c r="BT135" s="146"/>
      <c r="BU135" s="146"/>
      <c r="BV135" s="146"/>
      <c r="BW135" s="138">
        <f t="shared" ref="BW135:BW198" si="107">SUM(BR135:BV135)</f>
        <v>100100</v>
      </c>
      <c r="BX135" s="205"/>
      <c r="BY135" s="146"/>
      <c r="BZ135" s="146"/>
      <c r="CA135" s="146"/>
      <c r="CB135" s="146"/>
      <c r="CC135" s="138">
        <f t="shared" si="82"/>
        <v>0</v>
      </c>
      <c r="CD135" s="158"/>
      <c r="CE135" s="137"/>
      <c r="CF135" s="137"/>
      <c r="CG135" s="137"/>
      <c r="CH135" s="137"/>
      <c r="CI135" s="138">
        <f t="shared" ref="CI135:CI155" si="108">SUM(CD135:CH135)</f>
        <v>0</v>
      </c>
      <c r="CJ135" s="172">
        <f t="shared" si="83"/>
        <v>0</v>
      </c>
      <c r="CK135" s="137">
        <f t="shared" si="84"/>
        <v>100100</v>
      </c>
      <c r="CL135" s="137">
        <f t="shared" si="85"/>
        <v>0</v>
      </c>
      <c r="CM135" s="137">
        <f t="shared" si="86"/>
        <v>0</v>
      </c>
      <c r="CN135" s="137">
        <f t="shared" si="87"/>
        <v>0</v>
      </c>
      <c r="CO135" s="173">
        <f t="shared" si="88"/>
        <v>100100</v>
      </c>
      <c r="CP135" s="172">
        <f t="shared" si="89"/>
        <v>0</v>
      </c>
      <c r="CQ135" s="137">
        <f t="shared" si="90"/>
        <v>0</v>
      </c>
      <c r="CR135" s="137">
        <f t="shared" si="91"/>
        <v>0</v>
      </c>
      <c r="CS135" s="137">
        <f t="shared" si="92"/>
        <v>0</v>
      </c>
      <c r="CT135" s="137">
        <f t="shared" si="93"/>
        <v>0</v>
      </c>
      <c r="CU135" s="173">
        <f t="shared" ref="CU135:CU199" si="109">SUM(CP135:CT135)</f>
        <v>0</v>
      </c>
      <c r="CV135" s="172">
        <f t="shared" ref="CV135:CV199" si="110">CJ135-CP135</f>
        <v>0</v>
      </c>
      <c r="CW135" s="137">
        <f t="shared" ref="CW135:CW199" si="111">CK135-CQ135</f>
        <v>100100</v>
      </c>
      <c r="CX135" s="137">
        <f t="shared" ref="CX135:CX199" si="112">CL135-CR135</f>
        <v>0</v>
      </c>
      <c r="CY135" s="137">
        <f t="shared" ref="CY135:CY199" si="113">CM135-CS135</f>
        <v>0</v>
      </c>
      <c r="CZ135" s="137">
        <f t="shared" ref="CZ135:CZ199" si="114">CN135-CT135</f>
        <v>0</v>
      </c>
      <c r="DA135" s="173">
        <f t="shared" ref="DA135:DA199" si="115">SUM(CV135:CZ135)</f>
        <v>100100</v>
      </c>
      <c r="DC135" s="220"/>
      <c r="DF135" s="141"/>
      <c r="DG135" s="142"/>
      <c r="DH135" s="146"/>
      <c r="DI135" s="142"/>
      <c r="DJ135" s="144"/>
      <c r="DK135" s="145"/>
      <c r="DL135" s="142"/>
      <c r="DM135" s="144"/>
      <c r="DO135" s="140" t="str">
        <f t="shared" si="94"/>
        <v>Karel Kocourek</v>
      </c>
      <c r="DP135" s="140">
        <v>2492</v>
      </c>
      <c r="DQ135" s="140">
        <v>600079767</v>
      </c>
      <c r="DR135" s="140">
        <v>70983011</v>
      </c>
      <c r="DS135" s="140" t="s">
        <v>808</v>
      </c>
      <c r="DT135" s="140" t="s">
        <v>3439</v>
      </c>
      <c r="DU135" s="140" t="s">
        <v>3440</v>
      </c>
      <c r="DV135" s="140" t="s">
        <v>781</v>
      </c>
      <c r="DW135" s="140" t="s">
        <v>780</v>
      </c>
      <c r="DX135" s="140" t="s">
        <v>24</v>
      </c>
      <c r="DY135" s="140" t="s">
        <v>3441</v>
      </c>
      <c r="DZ135" s="140">
        <v>482723513</v>
      </c>
      <c r="EA135" s="140" t="s">
        <v>813</v>
      </c>
      <c r="EB135" s="140" t="s">
        <v>3421</v>
      </c>
      <c r="EC135" s="140" t="s">
        <v>786</v>
      </c>
      <c r="ED135" s="140" t="s">
        <v>68</v>
      </c>
      <c r="EF135" s="140" t="str">
        <f t="shared" si="95"/>
        <v>ok</v>
      </c>
      <c r="EG135" s="140" t="str">
        <f t="shared" si="96"/>
        <v>ok</v>
      </c>
      <c r="EH135" s="140" t="str">
        <f t="shared" si="97"/>
        <v>ok</v>
      </c>
      <c r="EI135" s="140" t="str">
        <f t="shared" si="98"/>
        <v>ok</v>
      </c>
      <c r="EJ135" s="140" t="str">
        <f t="shared" si="99"/>
        <v>ok</v>
      </c>
      <c r="EK135" s="140" t="str">
        <f t="shared" si="100"/>
        <v>ok</v>
      </c>
      <c r="EO135" s="140" t="str">
        <f t="shared" si="101"/>
        <v>ok</v>
      </c>
      <c r="EP135" s="140" t="str">
        <f t="shared" si="102"/>
        <v>ok</v>
      </c>
    </row>
    <row r="136" spans="1:146" s="140" customFormat="1" ht="12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227" t="s">
        <v>815</v>
      </c>
      <c r="J136" s="151" t="s">
        <v>814</v>
      </c>
      <c r="K136" s="151" t="s">
        <v>3443</v>
      </c>
      <c r="L136" s="153" t="s">
        <v>780</v>
      </c>
      <c r="M136" s="151" t="s">
        <v>781</v>
      </c>
      <c r="N136" s="151" t="s">
        <v>24</v>
      </c>
      <c r="O136" s="151" t="s">
        <v>816</v>
      </c>
      <c r="P136" s="151" t="s">
        <v>123</v>
      </c>
      <c r="Q136" s="151" t="s">
        <v>52</v>
      </c>
      <c r="R136" s="151" t="s">
        <v>53</v>
      </c>
      <c r="S136" s="154" t="s">
        <v>817</v>
      </c>
      <c r="T136" s="151" t="s">
        <v>818</v>
      </c>
      <c r="U136" s="153">
        <v>986077329</v>
      </c>
      <c r="V136" s="153" t="s">
        <v>82</v>
      </c>
      <c r="W136" s="153" t="s">
        <v>83</v>
      </c>
      <c r="X136" s="151" t="s">
        <v>786</v>
      </c>
      <c r="Y136" s="256" t="s">
        <v>2966</v>
      </c>
      <c r="Z136" s="155" t="s">
        <v>68</v>
      </c>
      <c r="AA136" s="267" t="s">
        <v>2827</v>
      </c>
      <c r="AB136" s="156"/>
      <c r="AC136" s="157"/>
      <c r="AD136" s="157"/>
      <c r="AE136" s="157"/>
      <c r="AF136" s="157"/>
      <c r="AG136" s="293">
        <f t="shared" si="79"/>
        <v>0</v>
      </c>
      <c r="AH136" s="145"/>
      <c r="AI136" s="143"/>
      <c r="AJ136" s="143"/>
      <c r="AK136" s="143"/>
      <c r="AL136" s="143"/>
      <c r="AM136" s="138">
        <f t="shared" si="103"/>
        <v>0</v>
      </c>
      <c r="AN136" s="160"/>
      <c r="AO136" s="146"/>
      <c r="AP136" s="146"/>
      <c r="AQ136" s="146"/>
      <c r="AR136" s="146"/>
      <c r="AS136" s="202">
        <f t="shared" si="80"/>
        <v>0</v>
      </c>
      <c r="AT136" s="172"/>
      <c r="AU136" s="137"/>
      <c r="AV136" s="137"/>
      <c r="AW136" s="137"/>
      <c r="AX136" s="137"/>
      <c r="AY136" s="138">
        <f t="shared" si="104"/>
        <v>0</v>
      </c>
      <c r="AZ136" s="160"/>
      <c r="BA136" s="146"/>
      <c r="BB136" s="146"/>
      <c r="BC136" s="146"/>
      <c r="BD136" s="146"/>
      <c r="BE136" s="138">
        <f t="shared" si="105"/>
        <v>0</v>
      </c>
      <c r="BF136" s="205"/>
      <c r="BG136" s="146"/>
      <c r="BH136" s="146"/>
      <c r="BI136" s="146"/>
      <c r="BJ136" s="146"/>
      <c r="BK136" s="202">
        <f t="shared" si="81"/>
        <v>0</v>
      </c>
      <c r="BL136" s="160"/>
      <c r="BM136" s="146"/>
      <c r="BN136" s="146"/>
      <c r="BO136" s="146"/>
      <c r="BP136" s="146"/>
      <c r="BQ136" s="138">
        <f t="shared" si="106"/>
        <v>0</v>
      </c>
      <c r="BR136" s="160"/>
      <c r="BS136" s="146">
        <v>117325</v>
      </c>
      <c r="BT136" s="146"/>
      <c r="BU136" s="146"/>
      <c r="BV136" s="146"/>
      <c r="BW136" s="138">
        <f t="shared" si="107"/>
        <v>117325</v>
      </c>
      <c r="BX136" s="205"/>
      <c r="BY136" s="146"/>
      <c r="BZ136" s="146"/>
      <c r="CA136" s="146"/>
      <c r="CB136" s="146"/>
      <c r="CC136" s="138">
        <f t="shared" si="82"/>
        <v>0</v>
      </c>
      <c r="CD136" s="158"/>
      <c r="CE136" s="137"/>
      <c r="CF136" s="137"/>
      <c r="CG136" s="137"/>
      <c r="CH136" s="137"/>
      <c r="CI136" s="138">
        <f t="shared" si="108"/>
        <v>0</v>
      </c>
      <c r="CJ136" s="172">
        <f t="shared" si="83"/>
        <v>0</v>
      </c>
      <c r="CK136" s="137">
        <f t="shared" si="84"/>
        <v>117325</v>
      </c>
      <c r="CL136" s="137">
        <f t="shared" si="85"/>
        <v>0</v>
      </c>
      <c r="CM136" s="137">
        <f t="shared" si="86"/>
        <v>0</v>
      </c>
      <c r="CN136" s="137">
        <f t="shared" si="87"/>
        <v>0</v>
      </c>
      <c r="CO136" s="173">
        <f t="shared" si="88"/>
        <v>117325</v>
      </c>
      <c r="CP136" s="172">
        <f t="shared" si="89"/>
        <v>0</v>
      </c>
      <c r="CQ136" s="137">
        <f t="shared" si="90"/>
        <v>0</v>
      </c>
      <c r="CR136" s="137">
        <f t="shared" si="91"/>
        <v>0</v>
      </c>
      <c r="CS136" s="137">
        <f t="shared" si="92"/>
        <v>0</v>
      </c>
      <c r="CT136" s="137">
        <f t="shared" si="93"/>
        <v>0</v>
      </c>
      <c r="CU136" s="173">
        <f t="shared" si="109"/>
        <v>0</v>
      </c>
      <c r="CV136" s="172">
        <f t="shared" si="110"/>
        <v>0</v>
      </c>
      <c r="CW136" s="137">
        <f t="shared" si="111"/>
        <v>117325</v>
      </c>
      <c r="CX136" s="137">
        <f t="shared" si="112"/>
        <v>0</v>
      </c>
      <c r="CY136" s="137">
        <f t="shared" si="113"/>
        <v>0</v>
      </c>
      <c r="CZ136" s="137">
        <f t="shared" si="114"/>
        <v>0</v>
      </c>
      <c r="DA136" s="173">
        <f t="shared" si="115"/>
        <v>117325</v>
      </c>
      <c r="DC136" s="220"/>
      <c r="DF136" s="141"/>
      <c r="DG136" s="142"/>
      <c r="DH136" s="146"/>
      <c r="DI136" s="142"/>
      <c r="DJ136" s="144"/>
      <c r="DK136" s="145"/>
      <c r="DL136" s="142"/>
      <c r="DM136" s="144"/>
      <c r="DO136" s="140" t="str">
        <f t="shared" si="94"/>
        <v>Jaroslav Poláček</v>
      </c>
      <c r="DP136" s="140">
        <v>2491</v>
      </c>
      <c r="DQ136" s="140">
        <v>600079775</v>
      </c>
      <c r="DR136" s="140">
        <v>70983003</v>
      </c>
      <c r="DS136" s="140" t="s">
        <v>814</v>
      </c>
      <c r="DT136" s="140" t="s">
        <v>3442</v>
      </c>
      <c r="DU136" s="140" t="s">
        <v>3443</v>
      </c>
      <c r="DV136" s="140" t="s">
        <v>781</v>
      </c>
      <c r="DW136" s="140" t="s">
        <v>780</v>
      </c>
      <c r="DX136" s="140" t="s">
        <v>24</v>
      </c>
      <c r="DY136" s="140" t="s">
        <v>3444</v>
      </c>
      <c r="DZ136" s="140">
        <v>482723402</v>
      </c>
      <c r="EA136" s="140" t="s">
        <v>818</v>
      </c>
      <c r="EB136" s="140" t="s">
        <v>3421</v>
      </c>
      <c r="EC136" s="140" t="s">
        <v>786</v>
      </c>
      <c r="ED136" s="140" t="s">
        <v>68</v>
      </c>
      <c r="EF136" s="140" t="str">
        <f t="shared" si="95"/>
        <v>ok</v>
      </c>
      <c r="EG136" s="140" t="str">
        <f t="shared" si="96"/>
        <v>ok</v>
      </c>
      <c r="EH136" s="140" t="str">
        <f t="shared" si="97"/>
        <v>ok</v>
      </c>
      <c r="EI136" s="140" t="str">
        <f t="shared" si="98"/>
        <v>ok</v>
      </c>
      <c r="EJ136" s="140" t="str">
        <f t="shared" si="99"/>
        <v>ok</v>
      </c>
      <c r="EK136" s="140" t="str">
        <f t="shared" si="100"/>
        <v>ok</v>
      </c>
      <c r="EO136" s="140" t="str">
        <f t="shared" si="101"/>
        <v>ŠPATNĚ</v>
      </c>
      <c r="EP136" s="140" t="str">
        <f t="shared" si="102"/>
        <v>ok</v>
      </c>
    </row>
    <row r="137" spans="1:146" s="140" customFormat="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227" t="s">
        <v>820</v>
      </c>
      <c r="J137" s="151" t="s">
        <v>819</v>
      </c>
      <c r="K137" s="151" t="s">
        <v>3446</v>
      </c>
      <c r="L137" s="153" t="s">
        <v>780</v>
      </c>
      <c r="M137" s="151" t="s">
        <v>781</v>
      </c>
      <c r="N137" s="151" t="s">
        <v>24</v>
      </c>
      <c r="O137" s="151" t="s">
        <v>821</v>
      </c>
      <c r="P137" s="151" t="s">
        <v>148</v>
      </c>
      <c r="Q137" s="151" t="s">
        <v>52</v>
      </c>
      <c r="R137" s="151" t="s">
        <v>53</v>
      </c>
      <c r="S137" s="154">
        <v>482723191</v>
      </c>
      <c r="T137" s="263" t="s">
        <v>3449</v>
      </c>
      <c r="U137" s="153">
        <v>991057349</v>
      </c>
      <c r="V137" s="153" t="s">
        <v>82</v>
      </c>
      <c r="W137" s="153" t="s">
        <v>83</v>
      </c>
      <c r="X137" s="151" t="s">
        <v>822</v>
      </c>
      <c r="Y137" s="256" t="s">
        <v>2967</v>
      </c>
      <c r="Z137" s="155" t="s">
        <v>68</v>
      </c>
      <c r="AA137" s="267" t="s">
        <v>2828</v>
      </c>
      <c r="AB137" s="156"/>
      <c r="AC137" s="157"/>
      <c r="AD137" s="157"/>
      <c r="AE137" s="157"/>
      <c r="AF137" s="157"/>
      <c r="AG137" s="293">
        <f t="shared" si="79"/>
        <v>0</v>
      </c>
      <c r="AH137" s="145"/>
      <c r="AI137" s="143"/>
      <c r="AJ137" s="143"/>
      <c r="AK137" s="143"/>
      <c r="AL137" s="143"/>
      <c r="AM137" s="138">
        <f t="shared" si="103"/>
        <v>0</v>
      </c>
      <c r="AN137" s="160"/>
      <c r="AO137" s="146"/>
      <c r="AP137" s="146"/>
      <c r="AQ137" s="146"/>
      <c r="AR137" s="146"/>
      <c r="AS137" s="202">
        <f t="shared" si="80"/>
        <v>0</v>
      </c>
      <c r="AT137" s="172"/>
      <c r="AU137" s="137"/>
      <c r="AV137" s="137"/>
      <c r="AW137" s="137"/>
      <c r="AX137" s="137"/>
      <c r="AY137" s="138">
        <f t="shared" si="104"/>
        <v>0</v>
      </c>
      <c r="AZ137" s="160"/>
      <c r="BA137" s="146"/>
      <c r="BB137" s="146"/>
      <c r="BC137" s="146"/>
      <c r="BD137" s="146"/>
      <c r="BE137" s="138">
        <f t="shared" si="105"/>
        <v>0</v>
      </c>
      <c r="BF137" s="205"/>
      <c r="BG137" s="146"/>
      <c r="BH137" s="146"/>
      <c r="BI137" s="146"/>
      <c r="BJ137" s="146"/>
      <c r="BK137" s="202">
        <f t="shared" si="81"/>
        <v>0</v>
      </c>
      <c r="BL137" s="160"/>
      <c r="BM137" s="146"/>
      <c r="BN137" s="146"/>
      <c r="BO137" s="146"/>
      <c r="BP137" s="146"/>
      <c r="BQ137" s="138">
        <f t="shared" si="106"/>
        <v>0</v>
      </c>
      <c r="BR137" s="160"/>
      <c r="BS137" s="146">
        <v>3250</v>
      </c>
      <c r="BT137" s="146"/>
      <c r="BU137" s="146"/>
      <c r="BV137" s="146"/>
      <c r="BW137" s="138">
        <f t="shared" si="107"/>
        <v>3250</v>
      </c>
      <c r="BX137" s="205"/>
      <c r="BY137" s="146"/>
      <c r="BZ137" s="146"/>
      <c r="CA137" s="146"/>
      <c r="CB137" s="146"/>
      <c r="CC137" s="138">
        <f t="shared" si="82"/>
        <v>0</v>
      </c>
      <c r="CD137" s="158"/>
      <c r="CE137" s="137"/>
      <c r="CF137" s="137"/>
      <c r="CG137" s="137"/>
      <c r="CH137" s="137"/>
      <c r="CI137" s="138">
        <f t="shared" si="108"/>
        <v>0</v>
      </c>
      <c r="CJ137" s="172">
        <f t="shared" si="83"/>
        <v>0</v>
      </c>
      <c r="CK137" s="137">
        <f t="shared" si="84"/>
        <v>3250</v>
      </c>
      <c r="CL137" s="137">
        <f t="shared" si="85"/>
        <v>0</v>
      </c>
      <c r="CM137" s="137">
        <f t="shared" si="86"/>
        <v>0</v>
      </c>
      <c r="CN137" s="137">
        <f t="shared" si="87"/>
        <v>0</v>
      </c>
      <c r="CO137" s="173">
        <f t="shared" si="88"/>
        <v>3250</v>
      </c>
      <c r="CP137" s="172">
        <f t="shared" si="89"/>
        <v>0</v>
      </c>
      <c r="CQ137" s="137">
        <f t="shared" si="90"/>
        <v>0</v>
      </c>
      <c r="CR137" s="137">
        <f t="shared" si="91"/>
        <v>0</v>
      </c>
      <c r="CS137" s="137">
        <f t="shared" si="92"/>
        <v>0</v>
      </c>
      <c r="CT137" s="137">
        <f t="shared" si="93"/>
        <v>0</v>
      </c>
      <c r="CU137" s="173">
        <f t="shared" si="109"/>
        <v>0</v>
      </c>
      <c r="CV137" s="172">
        <f t="shared" si="110"/>
        <v>0</v>
      </c>
      <c r="CW137" s="137">
        <f t="shared" si="111"/>
        <v>3250</v>
      </c>
      <c r="CX137" s="137">
        <f t="shared" si="112"/>
        <v>0</v>
      </c>
      <c r="CY137" s="137">
        <f t="shared" si="113"/>
        <v>0</v>
      </c>
      <c r="CZ137" s="137">
        <f t="shared" si="114"/>
        <v>0</v>
      </c>
      <c r="DA137" s="173">
        <f t="shared" si="115"/>
        <v>3250</v>
      </c>
      <c r="DC137" s="220"/>
      <c r="DF137" s="141"/>
      <c r="DG137" s="142"/>
      <c r="DH137" s="146"/>
      <c r="DI137" s="142"/>
      <c r="DJ137" s="144"/>
      <c r="DK137" s="145"/>
      <c r="DL137" s="142"/>
      <c r="DM137" s="144"/>
      <c r="DO137" s="140" t="str">
        <f t="shared" si="94"/>
        <v>Petr Kruliš</v>
      </c>
      <c r="DP137" s="140">
        <v>2459</v>
      </c>
      <c r="DQ137" s="140">
        <v>650030583</v>
      </c>
      <c r="DR137" s="140">
        <v>72744707</v>
      </c>
      <c r="DS137" s="140" t="s">
        <v>819</v>
      </c>
      <c r="DT137" s="140" t="s">
        <v>3445</v>
      </c>
      <c r="DU137" s="140" t="s">
        <v>3446</v>
      </c>
      <c r="DV137" s="140" t="s">
        <v>781</v>
      </c>
      <c r="DW137" s="140" t="s">
        <v>780</v>
      </c>
      <c r="DX137" s="140" t="s">
        <v>24</v>
      </c>
      <c r="DY137" s="140" t="s">
        <v>3447</v>
      </c>
      <c r="DZ137" s="140" t="s">
        <v>3448</v>
      </c>
      <c r="EA137" s="140" t="s">
        <v>3449</v>
      </c>
      <c r="EB137" s="140" t="s">
        <v>3450</v>
      </c>
      <c r="EC137" s="140" t="s">
        <v>822</v>
      </c>
      <c r="ED137" s="140" t="s">
        <v>68</v>
      </c>
      <c r="EF137" s="140" t="str">
        <f t="shared" si="95"/>
        <v>ok</v>
      </c>
      <c r="EG137" s="140" t="str">
        <f t="shared" si="96"/>
        <v>ok</v>
      </c>
      <c r="EH137" s="140" t="str">
        <f t="shared" si="97"/>
        <v>ok</v>
      </c>
      <c r="EI137" s="140" t="str">
        <f t="shared" si="98"/>
        <v>ok</v>
      </c>
      <c r="EJ137" s="140" t="str">
        <f t="shared" si="99"/>
        <v>ok</v>
      </c>
      <c r="EK137" s="140" t="str">
        <f t="shared" si="100"/>
        <v>ok</v>
      </c>
      <c r="EO137" s="140" t="str">
        <f t="shared" si="101"/>
        <v>ŠPATNĚ</v>
      </c>
      <c r="EP137" s="140" t="str">
        <f t="shared" si="102"/>
        <v>ok</v>
      </c>
    </row>
    <row r="138" spans="1:146" s="140" customFormat="1" ht="12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227" t="s">
        <v>824</v>
      </c>
      <c r="J138" s="151" t="s">
        <v>823</v>
      </c>
      <c r="K138" s="151" t="s">
        <v>825</v>
      </c>
      <c r="L138" s="153" t="s">
        <v>733</v>
      </c>
      <c r="M138" s="151" t="s">
        <v>734</v>
      </c>
      <c r="N138" s="151" t="s">
        <v>466</v>
      </c>
      <c r="O138" s="151" t="s">
        <v>826</v>
      </c>
      <c r="P138" s="151" t="s">
        <v>26</v>
      </c>
      <c r="Q138" s="151" t="s">
        <v>27</v>
      </c>
      <c r="R138" s="151" t="s">
        <v>28</v>
      </c>
      <c r="S138" s="154">
        <v>485143028</v>
      </c>
      <c r="T138" s="151" t="s">
        <v>827</v>
      </c>
      <c r="U138" s="153">
        <v>986064309</v>
      </c>
      <c r="V138" s="153" t="s">
        <v>82</v>
      </c>
      <c r="W138" s="153" t="s">
        <v>83</v>
      </c>
      <c r="X138" s="151" t="s">
        <v>828</v>
      </c>
      <c r="Y138" s="256" t="s">
        <v>2968</v>
      </c>
      <c r="Z138" s="155" t="s">
        <v>68</v>
      </c>
      <c r="AA138" s="267" t="s">
        <v>2829</v>
      </c>
      <c r="AB138" s="156"/>
      <c r="AC138" s="157"/>
      <c r="AD138" s="157"/>
      <c r="AE138" s="157"/>
      <c r="AF138" s="157"/>
      <c r="AG138" s="293">
        <f t="shared" si="79"/>
        <v>0</v>
      </c>
      <c r="AH138" s="145"/>
      <c r="AI138" s="143"/>
      <c r="AJ138" s="143"/>
      <c r="AK138" s="143"/>
      <c r="AL138" s="143"/>
      <c r="AM138" s="138">
        <f t="shared" si="103"/>
        <v>0</v>
      </c>
      <c r="AN138" s="160"/>
      <c r="AO138" s="146"/>
      <c r="AP138" s="146"/>
      <c r="AQ138" s="146"/>
      <c r="AR138" s="146"/>
      <c r="AS138" s="202">
        <f t="shared" si="80"/>
        <v>0</v>
      </c>
      <c r="AT138" s="172"/>
      <c r="AU138" s="137"/>
      <c r="AV138" s="137"/>
      <c r="AW138" s="137"/>
      <c r="AX138" s="137"/>
      <c r="AY138" s="138">
        <f t="shared" si="104"/>
        <v>0</v>
      </c>
      <c r="AZ138" s="160"/>
      <c r="BA138" s="146"/>
      <c r="BB138" s="146"/>
      <c r="BC138" s="146"/>
      <c r="BD138" s="146"/>
      <c r="BE138" s="138">
        <f t="shared" si="105"/>
        <v>0</v>
      </c>
      <c r="BF138" s="205"/>
      <c r="BG138" s="146"/>
      <c r="BH138" s="146"/>
      <c r="BI138" s="146"/>
      <c r="BJ138" s="146"/>
      <c r="BK138" s="202">
        <f t="shared" si="81"/>
        <v>0</v>
      </c>
      <c r="BL138" s="160"/>
      <c r="BM138" s="146"/>
      <c r="BN138" s="146"/>
      <c r="BO138" s="146"/>
      <c r="BP138" s="146"/>
      <c r="BQ138" s="138">
        <f t="shared" si="106"/>
        <v>0</v>
      </c>
      <c r="BR138" s="160"/>
      <c r="BS138" s="146"/>
      <c r="BT138" s="146"/>
      <c r="BU138" s="146"/>
      <c r="BV138" s="146"/>
      <c r="BW138" s="138">
        <f t="shared" si="107"/>
        <v>0</v>
      </c>
      <c r="BX138" s="205"/>
      <c r="BY138" s="146"/>
      <c r="BZ138" s="146"/>
      <c r="CA138" s="146"/>
      <c r="CB138" s="146"/>
      <c r="CC138" s="138">
        <f t="shared" si="82"/>
        <v>0</v>
      </c>
      <c r="CD138" s="158"/>
      <c r="CE138" s="137"/>
      <c r="CF138" s="137"/>
      <c r="CG138" s="137"/>
      <c r="CH138" s="137"/>
      <c r="CI138" s="138">
        <f t="shared" si="108"/>
        <v>0</v>
      </c>
      <c r="CJ138" s="172">
        <f t="shared" si="83"/>
        <v>0</v>
      </c>
      <c r="CK138" s="137">
        <f t="shared" si="84"/>
        <v>0</v>
      </c>
      <c r="CL138" s="137">
        <f t="shared" si="85"/>
        <v>0</v>
      </c>
      <c r="CM138" s="137">
        <f t="shared" si="86"/>
        <v>0</v>
      </c>
      <c r="CN138" s="137">
        <f t="shared" si="87"/>
        <v>0</v>
      </c>
      <c r="CO138" s="173">
        <f t="shared" si="88"/>
        <v>0</v>
      </c>
      <c r="CP138" s="172">
        <f t="shared" si="89"/>
        <v>0</v>
      </c>
      <c r="CQ138" s="137">
        <f t="shared" si="90"/>
        <v>0</v>
      </c>
      <c r="CR138" s="137">
        <f t="shared" si="91"/>
        <v>0</v>
      </c>
      <c r="CS138" s="137">
        <f t="shared" si="92"/>
        <v>0</v>
      </c>
      <c r="CT138" s="137">
        <f t="shared" si="93"/>
        <v>0</v>
      </c>
      <c r="CU138" s="173">
        <f t="shared" si="109"/>
        <v>0</v>
      </c>
      <c r="CV138" s="172">
        <f t="shared" si="110"/>
        <v>0</v>
      </c>
      <c r="CW138" s="137">
        <f t="shared" si="111"/>
        <v>0</v>
      </c>
      <c r="CX138" s="137">
        <f t="shared" si="112"/>
        <v>0</v>
      </c>
      <c r="CY138" s="137">
        <f t="shared" si="113"/>
        <v>0</v>
      </c>
      <c r="CZ138" s="137">
        <f t="shared" si="114"/>
        <v>0</v>
      </c>
      <c r="DA138" s="173">
        <f t="shared" si="115"/>
        <v>0</v>
      </c>
      <c r="DC138" s="220"/>
      <c r="DF138" s="141"/>
      <c r="DG138" s="142"/>
      <c r="DH138" s="146"/>
      <c r="DI138" s="142"/>
      <c r="DJ138" s="144"/>
      <c r="DK138" s="145"/>
      <c r="DL138" s="142"/>
      <c r="DM138" s="144"/>
      <c r="DO138" s="140" t="str">
        <f t="shared" si="94"/>
        <v>Helena Hochmanová</v>
      </c>
      <c r="DP138" s="140">
        <v>2405</v>
      </c>
      <c r="DQ138" s="140">
        <v>600079023</v>
      </c>
      <c r="DR138" s="140">
        <v>72741881</v>
      </c>
      <c r="DS138" s="140" t="s">
        <v>823</v>
      </c>
      <c r="DT138" s="140" t="s">
        <v>3451</v>
      </c>
      <c r="DU138" s="140" t="s">
        <v>825</v>
      </c>
      <c r="DV138" s="140" t="s">
        <v>734</v>
      </c>
      <c r="DW138" s="140" t="s">
        <v>733</v>
      </c>
      <c r="DX138" s="140" t="s">
        <v>466</v>
      </c>
      <c r="DY138" s="140" t="s">
        <v>3452</v>
      </c>
      <c r="DZ138" s="140">
        <v>485143028</v>
      </c>
      <c r="EA138" s="140" t="s">
        <v>827</v>
      </c>
      <c r="EB138" s="140" t="s">
        <v>3453</v>
      </c>
      <c r="EC138" s="140" t="s">
        <v>828</v>
      </c>
      <c r="ED138" s="140" t="s">
        <v>68</v>
      </c>
      <c r="EF138" s="140" t="str">
        <f t="shared" si="95"/>
        <v>ok</v>
      </c>
      <c r="EG138" s="140" t="str">
        <f t="shared" si="96"/>
        <v>ok</v>
      </c>
      <c r="EH138" s="140" t="str">
        <f t="shared" si="97"/>
        <v>ok</v>
      </c>
      <c r="EI138" s="140" t="str">
        <f t="shared" si="98"/>
        <v>ok</v>
      </c>
      <c r="EJ138" s="140" t="str">
        <f t="shared" si="99"/>
        <v>ok</v>
      </c>
      <c r="EK138" s="140" t="str">
        <f t="shared" si="100"/>
        <v>ok</v>
      </c>
      <c r="EO138" s="140" t="str">
        <f t="shared" si="101"/>
        <v>ok</v>
      </c>
      <c r="EP138" s="140" t="str">
        <f t="shared" si="102"/>
        <v>ok</v>
      </c>
    </row>
    <row r="139" spans="1:146" s="140" customFormat="1" ht="12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227" t="s">
        <v>830</v>
      </c>
      <c r="J139" s="151" t="s">
        <v>829</v>
      </c>
      <c r="K139" s="151" t="s">
        <v>831</v>
      </c>
      <c r="L139" s="153" t="s">
        <v>733</v>
      </c>
      <c r="M139" s="151" t="s">
        <v>734</v>
      </c>
      <c r="N139" s="151">
        <v>0</v>
      </c>
      <c r="O139" s="151" t="s">
        <v>832</v>
      </c>
      <c r="P139" s="151" t="s">
        <v>833</v>
      </c>
      <c r="Q139" s="151" t="s">
        <v>27</v>
      </c>
      <c r="R139" s="151" t="s">
        <v>28</v>
      </c>
      <c r="S139" s="154">
        <v>485143293</v>
      </c>
      <c r="T139" s="151" t="s">
        <v>834</v>
      </c>
      <c r="U139" s="153">
        <v>985033359</v>
      </c>
      <c r="V139" s="153" t="s">
        <v>82</v>
      </c>
      <c r="W139" s="153" t="s">
        <v>83</v>
      </c>
      <c r="X139" s="151" t="s">
        <v>828</v>
      </c>
      <c r="Y139" s="256" t="s">
        <v>2968</v>
      </c>
      <c r="Z139" s="155" t="s">
        <v>68</v>
      </c>
      <c r="AA139" s="267" t="s">
        <v>2829</v>
      </c>
      <c r="AB139" s="156"/>
      <c r="AC139" s="157"/>
      <c r="AD139" s="157"/>
      <c r="AE139" s="157"/>
      <c r="AF139" s="157"/>
      <c r="AG139" s="293">
        <f t="shared" si="79"/>
        <v>0</v>
      </c>
      <c r="AH139" s="145"/>
      <c r="AI139" s="143"/>
      <c r="AJ139" s="143"/>
      <c r="AK139" s="143"/>
      <c r="AL139" s="143"/>
      <c r="AM139" s="138">
        <f t="shared" si="103"/>
        <v>0</v>
      </c>
      <c r="AN139" s="160"/>
      <c r="AO139" s="146"/>
      <c r="AP139" s="146"/>
      <c r="AQ139" s="146"/>
      <c r="AR139" s="146"/>
      <c r="AS139" s="202">
        <f t="shared" si="80"/>
        <v>0</v>
      </c>
      <c r="AT139" s="172"/>
      <c r="AU139" s="137"/>
      <c r="AV139" s="137"/>
      <c r="AW139" s="137"/>
      <c r="AX139" s="137"/>
      <c r="AY139" s="138">
        <f t="shared" si="104"/>
        <v>0</v>
      </c>
      <c r="AZ139" s="160"/>
      <c r="BA139" s="146"/>
      <c r="BB139" s="146"/>
      <c r="BC139" s="146"/>
      <c r="BD139" s="146"/>
      <c r="BE139" s="138">
        <f t="shared" si="105"/>
        <v>0</v>
      </c>
      <c r="BF139" s="205"/>
      <c r="BG139" s="146"/>
      <c r="BH139" s="146"/>
      <c r="BI139" s="146"/>
      <c r="BJ139" s="146"/>
      <c r="BK139" s="202">
        <f t="shared" si="81"/>
        <v>0</v>
      </c>
      <c r="BL139" s="160"/>
      <c r="BM139" s="146"/>
      <c r="BN139" s="146"/>
      <c r="BO139" s="146"/>
      <c r="BP139" s="146"/>
      <c r="BQ139" s="138">
        <f t="shared" si="106"/>
        <v>0</v>
      </c>
      <c r="BR139" s="160"/>
      <c r="BS139" s="146"/>
      <c r="BT139" s="146"/>
      <c r="BU139" s="146"/>
      <c r="BV139" s="146"/>
      <c r="BW139" s="138">
        <f t="shared" si="107"/>
        <v>0</v>
      </c>
      <c r="BX139" s="205"/>
      <c r="BY139" s="146"/>
      <c r="BZ139" s="146"/>
      <c r="CA139" s="146"/>
      <c r="CB139" s="146"/>
      <c r="CC139" s="138">
        <f t="shared" si="82"/>
        <v>0</v>
      </c>
      <c r="CD139" s="158"/>
      <c r="CE139" s="137"/>
      <c r="CF139" s="137"/>
      <c r="CG139" s="137"/>
      <c r="CH139" s="137"/>
      <c r="CI139" s="138">
        <f t="shared" si="108"/>
        <v>0</v>
      </c>
      <c r="CJ139" s="172">
        <f t="shared" si="83"/>
        <v>0</v>
      </c>
      <c r="CK139" s="137">
        <f t="shared" si="84"/>
        <v>0</v>
      </c>
      <c r="CL139" s="137">
        <f t="shared" si="85"/>
        <v>0</v>
      </c>
      <c r="CM139" s="137">
        <f t="shared" si="86"/>
        <v>0</v>
      </c>
      <c r="CN139" s="137">
        <f t="shared" si="87"/>
        <v>0</v>
      </c>
      <c r="CO139" s="173">
        <f t="shared" si="88"/>
        <v>0</v>
      </c>
      <c r="CP139" s="172">
        <f t="shared" si="89"/>
        <v>0</v>
      </c>
      <c r="CQ139" s="137">
        <f t="shared" si="90"/>
        <v>0</v>
      </c>
      <c r="CR139" s="137">
        <f t="shared" si="91"/>
        <v>0</v>
      </c>
      <c r="CS139" s="137">
        <f t="shared" si="92"/>
        <v>0</v>
      </c>
      <c r="CT139" s="137">
        <f t="shared" si="93"/>
        <v>0</v>
      </c>
      <c r="CU139" s="173">
        <f t="shared" si="109"/>
        <v>0</v>
      </c>
      <c r="CV139" s="172">
        <f t="shared" si="110"/>
        <v>0</v>
      </c>
      <c r="CW139" s="137">
        <f t="shared" si="111"/>
        <v>0</v>
      </c>
      <c r="CX139" s="137">
        <f t="shared" si="112"/>
        <v>0</v>
      </c>
      <c r="CY139" s="137">
        <f t="shared" si="113"/>
        <v>0</v>
      </c>
      <c r="CZ139" s="137">
        <f t="shared" si="114"/>
        <v>0</v>
      </c>
      <c r="DA139" s="173">
        <f t="shared" si="115"/>
        <v>0</v>
      </c>
      <c r="DC139" s="220"/>
      <c r="DF139" s="141"/>
      <c r="DG139" s="142"/>
      <c r="DH139" s="146"/>
      <c r="DI139" s="142"/>
      <c r="DJ139" s="144"/>
      <c r="DK139" s="145"/>
      <c r="DL139" s="142"/>
      <c r="DM139" s="144"/>
      <c r="DO139" s="140" t="str">
        <f t="shared" si="94"/>
        <v>Miloslava Šírová</v>
      </c>
      <c r="DP139" s="140">
        <v>2317</v>
      </c>
      <c r="DQ139" s="140">
        <v>600080501</v>
      </c>
      <c r="DR139" s="140">
        <v>69411123</v>
      </c>
      <c r="DS139" s="140" t="s">
        <v>829</v>
      </c>
      <c r="DT139" s="140" t="s">
        <v>3454</v>
      </c>
      <c r="DU139" s="140" t="s">
        <v>831</v>
      </c>
      <c r="DV139" s="140" t="s">
        <v>734</v>
      </c>
      <c r="DW139" s="140" t="s">
        <v>733</v>
      </c>
      <c r="DX139" s="140">
        <v>0</v>
      </c>
      <c r="DY139" s="140" t="s">
        <v>3455</v>
      </c>
      <c r="DZ139" s="140">
        <v>485143293</v>
      </c>
      <c r="EA139" s="140" t="s">
        <v>834</v>
      </c>
      <c r="EB139" s="140" t="s">
        <v>3456</v>
      </c>
      <c r="EC139" s="140" t="s">
        <v>3457</v>
      </c>
      <c r="ED139" s="140" t="s">
        <v>68</v>
      </c>
      <c r="EF139" s="140" t="str">
        <f t="shared" si="95"/>
        <v>ok</v>
      </c>
      <c r="EG139" s="140" t="str">
        <f t="shared" si="96"/>
        <v>ok</v>
      </c>
      <c r="EH139" s="140" t="str">
        <f t="shared" si="97"/>
        <v>ok</v>
      </c>
      <c r="EI139" s="140" t="str">
        <f t="shared" si="98"/>
        <v>ok</v>
      </c>
      <c r="EJ139" s="140" t="str">
        <f t="shared" si="99"/>
        <v>ok</v>
      </c>
      <c r="EK139" s="140" t="str">
        <f t="shared" si="100"/>
        <v>ok</v>
      </c>
      <c r="EO139" s="140" t="str">
        <f t="shared" si="101"/>
        <v>ok</v>
      </c>
      <c r="EP139" s="140" t="str">
        <f t="shared" si="102"/>
        <v>ok</v>
      </c>
    </row>
    <row r="140" spans="1:146" s="140" customFormat="1" ht="12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227" t="s">
        <v>836</v>
      </c>
      <c r="J140" s="151" t="s">
        <v>835</v>
      </c>
      <c r="K140" s="151" t="s">
        <v>3459</v>
      </c>
      <c r="L140" s="153" t="s">
        <v>733</v>
      </c>
      <c r="M140" s="151" t="s">
        <v>734</v>
      </c>
      <c r="N140" s="151" t="s">
        <v>24</v>
      </c>
      <c r="O140" s="151" t="s">
        <v>837</v>
      </c>
      <c r="P140" s="151" t="s">
        <v>767</v>
      </c>
      <c r="Q140" s="151" t="s">
        <v>27</v>
      </c>
      <c r="R140" s="151" t="s">
        <v>28</v>
      </c>
      <c r="S140" s="154">
        <v>485143076</v>
      </c>
      <c r="T140" s="151" t="s">
        <v>838</v>
      </c>
      <c r="U140" s="153">
        <v>181602165</v>
      </c>
      <c r="V140" s="153" t="s">
        <v>102</v>
      </c>
      <c r="W140" s="153" t="s">
        <v>103</v>
      </c>
      <c r="X140" s="151" t="s">
        <v>828</v>
      </c>
      <c r="Y140" s="256" t="s">
        <v>2968</v>
      </c>
      <c r="Z140" s="155" t="s">
        <v>68</v>
      </c>
      <c r="AA140" s="267" t="s">
        <v>2829</v>
      </c>
      <c r="AB140" s="156"/>
      <c r="AC140" s="157"/>
      <c r="AD140" s="157"/>
      <c r="AE140" s="157"/>
      <c r="AF140" s="157"/>
      <c r="AG140" s="293">
        <f t="shared" si="79"/>
        <v>0</v>
      </c>
      <c r="AH140" s="145"/>
      <c r="AI140" s="143"/>
      <c r="AJ140" s="143"/>
      <c r="AK140" s="143"/>
      <c r="AL140" s="143"/>
      <c r="AM140" s="138">
        <f t="shared" si="103"/>
        <v>0</v>
      </c>
      <c r="AN140" s="160"/>
      <c r="AO140" s="146"/>
      <c r="AP140" s="146"/>
      <c r="AQ140" s="146"/>
      <c r="AR140" s="146"/>
      <c r="AS140" s="202">
        <f t="shared" si="80"/>
        <v>0</v>
      </c>
      <c r="AT140" s="172"/>
      <c r="AU140" s="137"/>
      <c r="AV140" s="137"/>
      <c r="AW140" s="137"/>
      <c r="AX140" s="137"/>
      <c r="AY140" s="138">
        <f t="shared" si="104"/>
        <v>0</v>
      </c>
      <c r="AZ140" s="160"/>
      <c r="BA140" s="146"/>
      <c r="BB140" s="146"/>
      <c r="BC140" s="146"/>
      <c r="BD140" s="146"/>
      <c r="BE140" s="138">
        <f t="shared" si="105"/>
        <v>0</v>
      </c>
      <c r="BF140" s="205"/>
      <c r="BG140" s="146"/>
      <c r="BH140" s="146"/>
      <c r="BI140" s="146"/>
      <c r="BJ140" s="146"/>
      <c r="BK140" s="202">
        <f t="shared" si="81"/>
        <v>0</v>
      </c>
      <c r="BL140" s="160"/>
      <c r="BM140" s="146"/>
      <c r="BN140" s="146"/>
      <c r="BO140" s="146"/>
      <c r="BP140" s="146"/>
      <c r="BQ140" s="138">
        <f t="shared" si="106"/>
        <v>0</v>
      </c>
      <c r="BR140" s="160"/>
      <c r="BS140" s="146">
        <v>20475</v>
      </c>
      <c r="BT140" s="146"/>
      <c r="BU140" s="146"/>
      <c r="BV140" s="146"/>
      <c r="BW140" s="138">
        <f t="shared" si="107"/>
        <v>20475</v>
      </c>
      <c r="BX140" s="205"/>
      <c r="BY140" s="146"/>
      <c r="BZ140" s="146"/>
      <c r="CA140" s="146"/>
      <c r="CB140" s="146"/>
      <c r="CC140" s="138">
        <f t="shared" si="82"/>
        <v>0</v>
      </c>
      <c r="CD140" s="158"/>
      <c r="CE140" s="137"/>
      <c r="CF140" s="137"/>
      <c r="CG140" s="137"/>
      <c r="CH140" s="137"/>
      <c r="CI140" s="138">
        <f t="shared" si="108"/>
        <v>0</v>
      </c>
      <c r="CJ140" s="172">
        <f t="shared" si="83"/>
        <v>0</v>
      </c>
      <c r="CK140" s="137">
        <f t="shared" si="84"/>
        <v>20475</v>
      </c>
      <c r="CL140" s="137">
        <f t="shared" si="85"/>
        <v>0</v>
      </c>
      <c r="CM140" s="137">
        <f t="shared" si="86"/>
        <v>0</v>
      </c>
      <c r="CN140" s="137">
        <f t="shared" si="87"/>
        <v>0</v>
      </c>
      <c r="CO140" s="173">
        <f t="shared" si="88"/>
        <v>20475</v>
      </c>
      <c r="CP140" s="172">
        <f t="shared" si="89"/>
        <v>0</v>
      </c>
      <c r="CQ140" s="137">
        <f t="shared" si="90"/>
        <v>0</v>
      </c>
      <c r="CR140" s="137">
        <f t="shared" si="91"/>
        <v>0</v>
      </c>
      <c r="CS140" s="137">
        <f t="shared" si="92"/>
        <v>0</v>
      </c>
      <c r="CT140" s="137">
        <f t="shared" si="93"/>
        <v>0</v>
      </c>
      <c r="CU140" s="173">
        <f t="shared" si="109"/>
        <v>0</v>
      </c>
      <c r="CV140" s="172">
        <f t="shared" si="110"/>
        <v>0</v>
      </c>
      <c r="CW140" s="137">
        <f t="shared" si="111"/>
        <v>20475</v>
      </c>
      <c r="CX140" s="137">
        <f t="shared" si="112"/>
        <v>0</v>
      </c>
      <c r="CY140" s="137">
        <f t="shared" si="113"/>
        <v>0</v>
      </c>
      <c r="CZ140" s="137">
        <f t="shared" si="114"/>
        <v>0</v>
      </c>
      <c r="DA140" s="173">
        <f t="shared" si="115"/>
        <v>20475</v>
      </c>
      <c r="DC140" s="220"/>
      <c r="DF140" s="141"/>
      <c r="DG140" s="142"/>
      <c r="DH140" s="146"/>
      <c r="DI140" s="142"/>
      <c r="DJ140" s="144"/>
      <c r="DK140" s="145"/>
      <c r="DL140" s="142"/>
      <c r="DM140" s="144"/>
      <c r="DO140" s="140" t="str">
        <f t="shared" si="94"/>
        <v>Romana Sobotková</v>
      </c>
      <c r="DP140" s="140">
        <v>2461</v>
      </c>
      <c r="DQ140" s="140">
        <v>600079805</v>
      </c>
      <c r="DR140" s="140">
        <v>72741724</v>
      </c>
      <c r="DS140" s="140" t="s">
        <v>835</v>
      </c>
      <c r="DT140" s="140" t="s">
        <v>3458</v>
      </c>
      <c r="DU140" s="140" t="s">
        <v>3459</v>
      </c>
      <c r="DV140" s="140" t="s">
        <v>734</v>
      </c>
      <c r="DW140" s="140" t="s">
        <v>733</v>
      </c>
      <c r="DX140" s="140" t="s">
        <v>24</v>
      </c>
      <c r="DY140" s="140" t="s">
        <v>3460</v>
      </c>
      <c r="DZ140" s="140">
        <v>485143076</v>
      </c>
      <c r="EA140" s="140" t="s">
        <v>838</v>
      </c>
      <c r="EB140" s="140" t="s">
        <v>3461</v>
      </c>
      <c r="EC140" s="140" t="s">
        <v>828</v>
      </c>
      <c r="ED140" s="140" t="s">
        <v>68</v>
      </c>
      <c r="EF140" s="140" t="str">
        <f t="shared" si="95"/>
        <v>ok</v>
      </c>
      <c r="EG140" s="140" t="str">
        <f t="shared" si="96"/>
        <v>ok</v>
      </c>
      <c r="EH140" s="140" t="str">
        <f t="shared" si="97"/>
        <v>ok</v>
      </c>
      <c r="EI140" s="140" t="str">
        <f t="shared" si="98"/>
        <v>ok</v>
      </c>
      <c r="EJ140" s="140" t="str">
        <f t="shared" si="99"/>
        <v>ok</v>
      </c>
      <c r="EK140" s="140" t="str">
        <f t="shared" si="100"/>
        <v>ok</v>
      </c>
      <c r="EO140" s="140" t="str">
        <f t="shared" si="101"/>
        <v>ok</v>
      </c>
      <c r="EP140" s="140" t="str">
        <f t="shared" si="102"/>
        <v>ok</v>
      </c>
    </row>
    <row r="141" spans="1:146" s="140" customFormat="1" ht="12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227" t="s">
        <v>840</v>
      </c>
      <c r="J141" s="151" t="s">
        <v>839</v>
      </c>
      <c r="K141" s="151" t="s">
        <v>3463</v>
      </c>
      <c r="L141" s="153" t="s">
        <v>733</v>
      </c>
      <c r="M141" s="151" t="s">
        <v>734</v>
      </c>
      <c r="N141" s="151" t="s">
        <v>24</v>
      </c>
      <c r="O141" s="151" t="s">
        <v>841</v>
      </c>
      <c r="P141" s="151" t="s">
        <v>842</v>
      </c>
      <c r="Q141" s="151" t="s">
        <v>52</v>
      </c>
      <c r="R141" s="151" t="s">
        <v>53</v>
      </c>
      <c r="S141" s="154">
        <v>488880711</v>
      </c>
      <c r="T141" s="151" t="s">
        <v>843</v>
      </c>
      <c r="U141" s="153">
        <v>986050329</v>
      </c>
      <c r="V141" s="153" t="s">
        <v>82</v>
      </c>
      <c r="W141" s="153" t="s">
        <v>83</v>
      </c>
      <c r="X141" s="151" t="s">
        <v>828</v>
      </c>
      <c r="Y141" s="256" t="s">
        <v>2968</v>
      </c>
      <c r="Z141" s="155" t="s">
        <v>68</v>
      </c>
      <c r="AA141" s="267" t="s">
        <v>2829</v>
      </c>
      <c r="AB141" s="156"/>
      <c r="AC141" s="157"/>
      <c r="AD141" s="157"/>
      <c r="AE141" s="157"/>
      <c r="AF141" s="157"/>
      <c r="AG141" s="293">
        <f t="shared" si="79"/>
        <v>0</v>
      </c>
      <c r="AH141" s="145"/>
      <c r="AI141" s="143"/>
      <c r="AJ141" s="143"/>
      <c r="AK141" s="143"/>
      <c r="AL141" s="143"/>
      <c r="AM141" s="138">
        <f t="shared" si="103"/>
        <v>0</v>
      </c>
      <c r="AN141" s="160"/>
      <c r="AO141" s="146"/>
      <c r="AP141" s="146"/>
      <c r="AQ141" s="146"/>
      <c r="AR141" s="146"/>
      <c r="AS141" s="202">
        <f t="shared" si="80"/>
        <v>0</v>
      </c>
      <c r="AT141" s="172"/>
      <c r="AU141" s="137"/>
      <c r="AV141" s="137"/>
      <c r="AW141" s="137"/>
      <c r="AX141" s="137"/>
      <c r="AY141" s="138">
        <f t="shared" si="104"/>
        <v>0</v>
      </c>
      <c r="AZ141" s="160"/>
      <c r="BA141" s="146"/>
      <c r="BB141" s="146"/>
      <c r="BC141" s="146"/>
      <c r="BD141" s="146"/>
      <c r="BE141" s="138">
        <f t="shared" si="105"/>
        <v>0</v>
      </c>
      <c r="BF141" s="205"/>
      <c r="BG141" s="146"/>
      <c r="BH141" s="146"/>
      <c r="BI141" s="146"/>
      <c r="BJ141" s="146"/>
      <c r="BK141" s="202">
        <f t="shared" si="81"/>
        <v>0</v>
      </c>
      <c r="BL141" s="160"/>
      <c r="BM141" s="146"/>
      <c r="BN141" s="146"/>
      <c r="BO141" s="146"/>
      <c r="BP141" s="146"/>
      <c r="BQ141" s="138">
        <f t="shared" si="106"/>
        <v>0</v>
      </c>
      <c r="BR141" s="160"/>
      <c r="BS141" s="146">
        <v>276900</v>
      </c>
      <c r="BT141" s="146"/>
      <c r="BU141" s="146"/>
      <c r="BV141" s="146"/>
      <c r="BW141" s="138">
        <f t="shared" si="107"/>
        <v>276900</v>
      </c>
      <c r="BX141" s="205"/>
      <c r="BY141" s="146"/>
      <c r="BZ141" s="146"/>
      <c r="CA141" s="146"/>
      <c r="CB141" s="146"/>
      <c r="CC141" s="138">
        <f t="shared" si="82"/>
        <v>0</v>
      </c>
      <c r="CD141" s="158"/>
      <c r="CE141" s="137"/>
      <c r="CF141" s="137"/>
      <c r="CG141" s="137"/>
      <c r="CH141" s="137"/>
      <c r="CI141" s="138">
        <f t="shared" si="108"/>
        <v>0</v>
      </c>
      <c r="CJ141" s="172">
        <f t="shared" si="83"/>
        <v>0</v>
      </c>
      <c r="CK141" s="137">
        <f t="shared" si="84"/>
        <v>276900</v>
      </c>
      <c r="CL141" s="137">
        <f t="shared" si="85"/>
        <v>0</v>
      </c>
      <c r="CM141" s="137">
        <f t="shared" si="86"/>
        <v>0</v>
      </c>
      <c r="CN141" s="137">
        <f t="shared" si="87"/>
        <v>0</v>
      </c>
      <c r="CO141" s="173">
        <f t="shared" si="88"/>
        <v>276900</v>
      </c>
      <c r="CP141" s="172">
        <f t="shared" si="89"/>
        <v>0</v>
      </c>
      <c r="CQ141" s="137">
        <f t="shared" si="90"/>
        <v>0</v>
      </c>
      <c r="CR141" s="137">
        <f t="shared" si="91"/>
        <v>0</v>
      </c>
      <c r="CS141" s="137">
        <f t="shared" si="92"/>
        <v>0</v>
      </c>
      <c r="CT141" s="137">
        <f t="shared" si="93"/>
        <v>0</v>
      </c>
      <c r="CU141" s="173">
        <f t="shared" si="109"/>
        <v>0</v>
      </c>
      <c r="CV141" s="172">
        <f t="shared" si="110"/>
        <v>0</v>
      </c>
      <c r="CW141" s="137">
        <f t="shared" si="111"/>
        <v>276900</v>
      </c>
      <c r="CX141" s="137">
        <f t="shared" si="112"/>
        <v>0</v>
      </c>
      <c r="CY141" s="137">
        <f t="shared" si="113"/>
        <v>0</v>
      </c>
      <c r="CZ141" s="137">
        <f t="shared" si="114"/>
        <v>0</v>
      </c>
      <c r="DA141" s="173">
        <f t="shared" si="115"/>
        <v>276900</v>
      </c>
      <c r="DC141" s="220"/>
      <c r="DF141" s="141"/>
      <c r="DG141" s="142"/>
      <c r="DH141" s="146"/>
      <c r="DI141" s="142"/>
      <c r="DJ141" s="144"/>
      <c r="DK141" s="145"/>
      <c r="DL141" s="142"/>
      <c r="DM141" s="144"/>
      <c r="DO141" s="140" t="str">
        <f t="shared" si="94"/>
        <v>Aleš Trpišovský</v>
      </c>
      <c r="DP141" s="140">
        <v>2460</v>
      </c>
      <c r="DQ141" s="140">
        <v>600079783</v>
      </c>
      <c r="DR141" s="140">
        <v>72741643</v>
      </c>
      <c r="DS141" s="140" t="s">
        <v>839</v>
      </c>
      <c r="DT141" s="140" t="s">
        <v>3462</v>
      </c>
      <c r="DU141" s="140" t="s">
        <v>3463</v>
      </c>
      <c r="DV141" s="140" t="s">
        <v>734</v>
      </c>
      <c r="DW141" s="140" t="s">
        <v>733</v>
      </c>
      <c r="DX141" s="140" t="s">
        <v>24</v>
      </c>
      <c r="DY141" s="140" t="s">
        <v>3464</v>
      </c>
      <c r="DZ141" s="140">
        <v>488880711</v>
      </c>
      <c r="EA141" s="140" t="s">
        <v>843</v>
      </c>
      <c r="EB141" s="140" t="s">
        <v>3465</v>
      </c>
      <c r="EC141" s="140" t="s">
        <v>828</v>
      </c>
      <c r="ED141" s="140" t="s">
        <v>68</v>
      </c>
      <c r="EF141" s="140" t="str">
        <f t="shared" si="95"/>
        <v>ok</v>
      </c>
      <c r="EG141" s="140" t="str">
        <f t="shared" si="96"/>
        <v>ok</v>
      </c>
      <c r="EH141" s="140" t="str">
        <f t="shared" si="97"/>
        <v>ok</v>
      </c>
      <c r="EI141" s="140" t="str">
        <f t="shared" si="98"/>
        <v>ok</v>
      </c>
      <c r="EJ141" s="140" t="str">
        <f t="shared" si="99"/>
        <v>ok</v>
      </c>
      <c r="EK141" s="140" t="str">
        <f t="shared" si="100"/>
        <v>ok</v>
      </c>
      <c r="EO141" s="140" t="str">
        <f t="shared" si="101"/>
        <v>ok</v>
      </c>
      <c r="EP141" s="140" t="str">
        <f t="shared" si="102"/>
        <v>ok</v>
      </c>
    </row>
    <row r="142" spans="1:146" s="140" customFormat="1" ht="12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3466</v>
      </c>
      <c r="I142" s="227" t="s">
        <v>845</v>
      </c>
      <c r="J142" s="151" t="s">
        <v>844</v>
      </c>
      <c r="K142" s="151" t="s">
        <v>3468</v>
      </c>
      <c r="L142" s="153" t="s">
        <v>372</v>
      </c>
      <c r="M142" s="151" t="s">
        <v>373</v>
      </c>
      <c r="N142" s="151" t="s">
        <v>466</v>
      </c>
      <c r="O142" s="151" t="s">
        <v>846</v>
      </c>
      <c r="P142" s="151" t="s">
        <v>847</v>
      </c>
      <c r="Q142" s="151" t="s">
        <v>27</v>
      </c>
      <c r="R142" s="151" t="s">
        <v>28</v>
      </c>
      <c r="S142" s="154">
        <v>487762320</v>
      </c>
      <c r="T142" s="151" t="s">
        <v>848</v>
      </c>
      <c r="U142" s="153">
        <v>904022309</v>
      </c>
      <c r="V142" s="153" t="s">
        <v>82</v>
      </c>
      <c r="W142" s="153" t="s">
        <v>83</v>
      </c>
      <c r="X142" s="151" t="s">
        <v>849</v>
      </c>
      <c r="Y142" s="256" t="s">
        <v>2969</v>
      </c>
      <c r="Z142" s="155" t="s">
        <v>68</v>
      </c>
      <c r="AA142" s="267" t="s">
        <v>2830</v>
      </c>
      <c r="AB142" s="156"/>
      <c r="AC142" s="157"/>
      <c r="AD142" s="157"/>
      <c r="AE142" s="157"/>
      <c r="AF142" s="157"/>
      <c r="AG142" s="293">
        <f t="shared" si="79"/>
        <v>0</v>
      </c>
      <c r="AH142" s="145"/>
      <c r="AI142" s="143"/>
      <c r="AJ142" s="143"/>
      <c r="AK142" s="143"/>
      <c r="AL142" s="143"/>
      <c r="AM142" s="138">
        <f t="shared" si="103"/>
        <v>0</v>
      </c>
      <c r="AN142" s="160"/>
      <c r="AO142" s="146"/>
      <c r="AP142" s="146"/>
      <c r="AQ142" s="146"/>
      <c r="AR142" s="146"/>
      <c r="AS142" s="202">
        <f t="shared" si="80"/>
        <v>0</v>
      </c>
      <c r="AT142" s="172"/>
      <c r="AU142" s="137"/>
      <c r="AV142" s="137"/>
      <c r="AW142" s="137"/>
      <c r="AX142" s="137"/>
      <c r="AY142" s="138">
        <f t="shared" si="104"/>
        <v>0</v>
      </c>
      <c r="AZ142" s="160"/>
      <c r="BA142" s="146"/>
      <c r="BB142" s="146"/>
      <c r="BC142" s="146"/>
      <c r="BD142" s="146"/>
      <c r="BE142" s="138">
        <f t="shared" si="105"/>
        <v>0</v>
      </c>
      <c r="BF142" s="205"/>
      <c r="BG142" s="146"/>
      <c r="BH142" s="146"/>
      <c r="BI142" s="146"/>
      <c r="BJ142" s="146"/>
      <c r="BK142" s="202">
        <f t="shared" si="81"/>
        <v>0</v>
      </c>
      <c r="BL142" s="160"/>
      <c r="BM142" s="146"/>
      <c r="BN142" s="146"/>
      <c r="BO142" s="146"/>
      <c r="BP142" s="146"/>
      <c r="BQ142" s="138">
        <f t="shared" si="106"/>
        <v>0</v>
      </c>
      <c r="BR142" s="160"/>
      <c r="BS142" s="146"/>
      <c r="BT142" s="146"/>
      <c r="BU142" s="146"/>
      <c r="BV142" s="146"/>
      <c r="BW142" s="138">
        <f t="shared" si="107"/>
        <v>0</v>
      </c>
      <c r="BX142" s="205"/>
      <c r="BY142" s="146"/>
      <c r="BZ142" s="146"/>
      <c r="CA142" s="146"/>
      <c r="CB142" s="146"/>
      <c r="CC142" s="138">
        <f t="shared" si="82"/>
        <v>0</v>
      </c>
      <c r="CD142" s="158"/>
      <c r="CE142" s="137"/>
      <c r="CF142" s="137"/>
      <c r="CG142" s="137"/>
      <c r="CH142" s="137"/>
      <c r="CI142" s="138">
        <f t="shared" si="108"/>
        <v>0</v>
      </c>
      <c r="CJ142" s="172">
        <f t="shared" si="83"/>
        <v>0</v>
      </c>
      <c r="CK142" s="137">
        <f t="shared" si="84"/>
        <v>0</v>
      </c>
      <c r="CL142" s="137">
        <f t="shared" si="85"/>
        <v>0</v>
      </c>
      <c r="CM142" s="137">
        <f t="shared" si="86"/>
        <v>0</v>
      </c>
      <c r="CN142" s="137">
        <f t="shared" si="87"/>
        <v>0</v>
      </c>
      <c r="CO142" s="173">
        <f t="shared" si="88"/>
        <v>0</v>
      </c>
      <c r="CP142" s="172">
        <f t="shared" si="89"/>
        <v>0</v>
      </c>
      <c r="CQ142" s="137">
        <f t="shared" si="90"/>
        <v>0</v>
      </c>
      <c r="CR142" s="137">
        <f t="shared" si="91"/>
        <v>0</v>
      </c>
      <c r="CS142" s="137">
        <f t="shared" si="92"/>
        <v>0</v>
      </c>
      <c r="CT142" s="137">
        <f t="shared" si="93"/>
        <v>0</v>
      </c>
      <c r="CU142" s="173">
        <f t="shared" si="109"/>
        <v>0</v>
      </c>
      <c r="CV142" s="172">
        <f t="shared" si="110"/>
        <v>0</v>
      </c>
      <c r="CW142" s="137">
        <f t="shared" si="111"/>
        <v>0</v>
      </c>
      <c r="CX142" s="137">
        <f t="shared" si="112"/>
        <v>0</v>
      </c>
      <c r="CY142" s="137">
        <f t="shared" si="113"/>
        <v>0</v>
      </c>
      <c r="CZ142" s="137">
        <f t="shared" si="114"/>
        <v>0</v>
      </c>
      <c r="DA142" s="173">
        <f t="shared" si="115"/>
        <v>0</v>
      </c>
      <c r="DC142" s="220"/>
      <c r="DF142" s="141"/>
      <c r="DG142" s="142"/>
      <c r="DH142" s="146"/>
      <c r="DI142" s="142"/>
      <c r="DJ142" s="144"/>
      <c r="DK142" s="145"/>
      <c r="DL142" s="142"/>
      <c r="DM142" s="144"/>
      <c r="DO142" s="140" t="str">
        <f t="shared" si="94"/>
        <v>Bohumila Šimonová</v>
      </c>
      <c r="DP142" s="140">
        <v>2324</v>
      </c>
      <c r="DQ142" s="140">
        <v>600074030</v>
      </c>
      <c r="DR142" s="140">
        <v>71013083</v>
      </c>
      <c r="DS142" s="140" t="s">
        <v>3466</v>
      </c>
      <c r="DT142" s="140" t="s">
        <v>3467</v>
      </c>
      <c r="DU142" s="140" t="s">
        <v>3468</v>
      </c>
      <c r="DV142" s="140" t="s">
        <v>373</v>
      </c>
      <c r="DW142" s="140" t="s">
        <v>372</v>
      </c>
      <c r="DX142" s="140" t="s">
        <v>466</v>
      </c>
      <c r="DY142" s="140" t="s">
        <v>3469</v>
      </c>
      <c r="DZ142" s="140">
        <v>487762320</v>
      </c>
      <c r="EA142" s="140" t="s">
        <v>848</v>
      </c>
      <c r="EB142" s="140" t="s">
        <v>3470</v>
      </c>
      <c r="EC142" s="140" t="s">
        <v>849</v>
      </c>
      <c r="ED142" s="140" t="s">
        <v>68</v>
      </c>
      <c r="EF142" s="140" t="str">
        <f t="shared" si="95"/>
        <v>ok</v>
      </c>
      <c r="EG142" s="140" t="str">
        <f t="shared" si="96"/>
        <v>ok</v>
      </c>
      <c r="EH142" s="140" t="str">
        <f t="shared" si="97"/>
        <v>ok</v>
      </c>
      <c r="EI142" s="140" t="str">
        <f t="shared" si="98"/>
        <v>ok</v>
      </c>
      <c r="EJ142" s="140" t="str">
        <f t="shared" si="99"/>
        <v>ok</v>
      </c>
      <c r="EK142" s="140" t="str">
        <f t="shared" si="100"/>
        <v>ok</v>
      </c>
      <c r="EO142" s="140" t="str">
        <f t="shared" si="101"/>
        <v>ok</v>
      </c>
      <c r="EP142" s="140" t="str">
        <f t="shared" si="102"/>
        <v>ok</v>
      </c>
    </row>
    <row r="143" spans="1:146" s="140" customFormat="1" ht="12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227" t="s">
        <v>851</v>
      </c>
      <c r="J143" s="151" t="s">
        <v>850</v>
      </c>
      <c r="K143" s="151" t="s">
        <v>3472</v>
      </c>
      <c r="L143" s="153" t="s">
        <v>372</v>
      </c>
      <c r="M143" s="151" t="s">
        <v>373</v>
      </c>
      <c r="N143" s="151" t="s">
        <v>24</v>
      </c>
      <c r="O143" s="151" t="s">
        <v>852</v>
      </c>
      <c r="P143" s="151" t="s">
        <v>148</v>
      </c>
      <c r="Q143" s="151" t="s">
        <v>52</v>
      </c>
      <c r="R143" s="151" t="s">
        <v>53</v>
      </c>
      <c r="S143" s="154">
        <v>487762544</v>
      </c>
      <c r="T143" s="151" t="s">
        <v>853</v>
      </c>
      <c r="U143" s="153">
        <v>900058339</v>
      </c>
      <c r="V143" s="153" t="s">
        <v>82</v>
      </c>
      <c r="W143" s="153" t="s">
        <v>83</v>
      </c>
      <c r="X143" s="151" t="s">
        <v>849</v>
      </c>
      <c r="Y143" s="256" t="s">
        <v>2969</v>
      </c>
      <c r="Z143" s="155" t="s">
        <v>68</v>
      </c>
      <c r="AA143" s="267" t="s">
        <v>2830</v>
      </c>
      <c r="AB143" s="156"/>
      <c r="AC143" s="157"/>
      <c r="AD143" s="157"/>
      <c r="AE143" s="157"/>
      <c r="AF143" s="157"/>
      <c r="AG143" s="293">
        <f t="shared" si="79"/>
        <v>0</v>
      </c>
      <c r="AH143" s="145"/>
      <c r="AI143" s="143"/>
      <c r="AJ143" s="143"/>
      <c r="AK143" s="143"/>
      <c r="AL143" s="143"/>
      <c r="AM143" s="138">
        <f t="shared" si="103"/>
        <v>0</v>
      </c>
      <c r="AN143" s="160"/>
      <c r="AO143" s="146"/>
      <c r="AP143" s="146"/>
      <c r="AQ143" s="146"/>
      <c r="AR143" s="146"/>
      <c r="AS143" s="202">
        <f t="shared" si="80"/>
        <v>0</v>
      </c>
      <c r="AT143" s="172"/>
      <c r="AU143" s="137"/>
      <c r="AV143" s="137"/>
      <c r="AW143" s="137"/>
      <c r="AX143" s="137"/>
      <c r="AY143" s="138">
        <f t="shared" si="104"/>
        <v>0</v>
      </c>
      <c r="AZ143" s="160"/>
      <c r="BA143" s="146"/>
      <c r="BB143" s="146"/>
      <c r="BC143" s="146"/>
      <c r="BD143" s="146"/>
      <c r="BE143" s="138">
        <f t="shared" si="105"/>
        <v>0</v>
      </c>
      <c r="BF143" s="205"/>
      <c r="BG143" s="146"/>
      <c r="BH143" s="146"/>
      <c r="BI143" s="146"/>
      <c r="BJ143" s="146"/>
      <c r="BK143" s="202">
        <f t="shared" si="81"/>
        <v>0</v>
      </c>
      <c r="BL143" s="160"/>
      <c r="BM143" s="146"/>
      <c r="BN143" s="146"/>
      <c r="BO143" s="146"/>
      <c r="BP143" s="146"/>
      <c r="BQ143" s="138">
        <f t="shared" si="106"/>
        <v>0</v>
      </c>
      <c r="BR143" s="160"/>
      <c r="BS143" s="146">
        <v>138450</v>
      </c>
      <c r="BT143" s="146"/>
      <c r="BU143" s="146"/>
      <c r="BV143" s="146"/>
      <c r="BW143" s="138">
        <f t="shared" si="107"/>
        <v>138450</v>
      </c>
      <c r="BX143" s="205"/>
      <c r="BY143" s="146"/>
      <c r="BZ143" s="146"/>
      <c r="CA143" s="146"/>
      <c r="CB143" s="146"/>
      <c r="CC143" s="138">
        <f t="shared" si="82"/>
        <v>0</v>
      </c>
      <c r="CD143" s="158"/>
      <c r="CE143" s="137"/>
      <c r="CF143" s="137"/>
      <c r="CG143" s="137"/>
      <c r="CH143" s="137"/>
      <c r="CI143" s="138">
        <f t="shared" si="108"/>
        <v>0</v>
      </c>
      <c r="CJ143" s="172">
        <f t="shared" si="83"/>
        <v>0</v>
      </c>
      <c r="CK143" s="137">
        <f t="shared" si="84"/>
        <v>138450</v>
      </c>
      <c r="CL143" s="137">
        <f t="shared" si="85"/>
        <v>0</v>
      </c>
      <c r="CM143" s="137">
        <f t="shared" si="86"/>
        <v>0</v>
      </c>
      <c r="CN143" s="137">
        <f t="shared" si="87"/>
        <v>0</v>
      </c>
      <c r="CO143" s="173">
        <f t="shared" si="88"/>
        <v>138450</v>
      </c>
      <c r="CP143" s="172">
        <f t="shared" si="89"/>
        <v>0</v>
      </c>
      <c r="CQ143" s="137">
        <f t="shared" si="90"/>
        <v>0</v>
      </c>
      <c r="CR143" s="137">
        <f t="shared" si="91"/>
        <v>0</v>
      </c>
      <c r="CS143" s="137">
        <f t="shared" si="92"/>
        <v>0</v>
      </c>
      <c r="CT143" s="137">
        <f t="shared" si="93"/>
        <v>0</v>
      </c>
      <c r="CU143" s="173">
        <f t="shared" si="109"/>
        <v>0</v>
      </c>
      <c r="CV143" s="172">
        <f t="shared" si="110"/>
        <v>0</v>
      </c>
      <c r="CW143" s="137">
        <f t="shared" si="111"/>
        <v>138450</v>
      </c>
      <c r="CX143" s="137">
        <f t="shared" si="112"/>
        <v>0</v>
      </c>
      <c r="CY143" s="137">
        <f t="shared" si="113"/>
        <v>0</v>
      </c>
      <c r="CZ143" s="137">
        <f t="shared" si="114"/>
        <v>0</v>
      </c>
      <c r="DA143" s="173">
        <f t="shared" si="115"/>
        <v>138450</v>
      </c>
      <c r="DC143" s="220"/>
      <c r="DF143" s="141"/>
      <c r="DG143" s="142"/>
      <c r="DH143" s="146"/>
      <c r="DI143" s="142"/>
      <c r="DJ143" s="144"/>
      <c r="DK143" s="145"/>
      <c r="DL143" s="142"/>
      <c r="DM143" s="144"/>
      <c r="DO143" s="140" t="str">
        <f t="shared" si="94"/>
        <v>Petr Kopřiva</v>
      </c>
      <c r="DP143" s="140">
        <v>2325</v>
      </c>
      <c r="DQ143" s="140">
        <v>600074561</v>
      </c>
      <c r="DR143" s="140">
        <v>46750321</v>
      </c>
      <c r="DS143" s="140" t="s">
        <v>850</v>
      </c>
      <c r="DT143" s="140" t="s">
        <v>3471</v>
      </c>
      <c r="DU143" s="140" t="s">
        <v>3472</v>
      </c>
      <c r="DV143" s="140" t="s">
        <v>373</v>
      </c>
      <c r="DW143" s="140" t="s">
        <v>372</v>
      </c>
      <c r="DX143" s="140" t="s">
        <v>24</v>
      </c>
      <c r="DY143" s="140" t="s">
        <v>3473</v>
      </c>
      <c r="DZ143" s="140">
        <v>487762544</v>
      </c>
      <c r="EA143" s="140" t="s">
        <v>853</v>
      </c>
      <c r="EB143" s="140" t="s">
        <v>3474</v>
      </c>
      <c r="EC143" s="140" t="s">
        <v>849</v>
      </c>
      <c r="ED143" s="140" t="s">
        <v>68</v>
      </c>
      <c r="EF143" s="140" t="str">
        <f t="shared" si="95"/>
        <v>ok</v>
      </c>
      <c r="EG143" s="140" t="str">
        <f t="shared" si="96"/>
        <v>ok</v>
      </c>
      <c r="EH143" s="140" t="str">
        <f t="shared" si="97"/>
        <v>ok</v>
      </c>
      <c r="EI143" s="140" t="str">
        <f t="shared" si="98"/>
        <v>ok</v>
      </c>
      <c r="EJ143" s="140" t="str">
        <f t="shared" si="99"/>
        <v>ok</v>
      </c>
      <c r="EK143" s="140" t="str">
        <f t="shared" si="100"/>
        <v>ok</v>
      </c>
      <c r="EO143" s="140" t="str">
        <f t="shared" si="101"/>
        <v>ok</v>
      </c>
      <c r="EP143" s="140" t="str">
        <f t="shared" si="102"/>
        <v>ok</v>
      </c>
    </row>
    <row r="144" spans="1:146" s="140" customFormat="1" ht="12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227" t="s">
        <v>855</v>
      </c>
      <c r="J144" s="151" t="s">
        <v>856</v>
      </c>
      <c r="K144" s="151" t="s">
        <v>857</v>
      </c>
      <c r="L144" s="153" t="s">
        <v>372</v>
      </c>
      <c r="M144" s="151" t="s">
        <v>373</v>
      </c>
      <c r="N144" s="151" t="s">
        <v>24</v>
      </c>
      <c r="O144" s="151" t="s">
        <v>4568</v>
      </c>
      <c r="P144" s="151" t="s">
        <v>252</v>
      </c>
      <c r="Q144" s="151" t="s">
        <v>27</v>
      </c>
      <c r="R144" s="151" t="s">
        <v>28</v>
      </c>
      <c r="S144" s="154">
        <v>487762391</v>
      </c>
      <c r="T144" s="140" t="s">
        <v>3477</v>
      </c>
      <c r="U144" s="153">
        <v>3853511359</v>
      </c>
      <c r="V144" s="153" t="s">
        <v>82</v>
      </c>
      <c r="W144" s="153" t="s">
        <v>83</v>
      </c>
      <c r="X144" s="151" t="s">
        <v>849</v>
      </c>
      <c r="Y144" s="256" t="s">
        <v>2969</v>
      </c>
      <c r="Z144" s="155" t="s">
        <v>68</v>
      </c>
      <c r="AA144" s="267" t="s">
        <v>2830</v>
      </c>
      <c r="AB144" s="156"/>
      <c r="AC144" s="157"/>
      <c r="AD144" s="157"/>
      <c r="AE144" s="157"/>
      <c r="AF144" s="157"/>
      <c r="AG144" s="293">
        <f t="shared" si="79"/>
        <v>0</v>
      </c>
      <c r="AH144" s="145"/>
      <c r="AI144" s="143"/>
      <c r="AJ144" s="143"/>
      <c r="AK144" s="143"/>
      <c r="AL144" s="143"/>
      <c r="AM144" s="138">
        <f t="shared" si="103"/>
        <v>0</v>
      </c>
      <c r="AN144" s="160"/>
      <c r="AO144" s="146"/>
      <c r="AP144" s="146"/>
      <c r="AQ144" s="146"/>
      <c r="AR144" s="146"/>
      <c r="AS144" s="202">
        <f t="shared" si="80"/>
        <v>0</v>
      </c>
      <c r="AT144" s="172"/>
      <c r="AU144" s="137"/>
      <c r="AV144" s="137"/>
      <c r="AW144" s="137"/>
      <c r="AX144" s="137"/>
      <c r="AY144" s="138">
        <f t="shared" si="104"/>
        <v>0</v>
      </c>
      <c r="AZ144" s="160"/>
      <c r="BA144" s="146"/>
      <c r="BB144" s="146"/>
      <c r="BC144" s="146"/>
      <c r="BD144" s="146"/>
      <c r="BE144" s="138">
        <f t="shared" si="105"/>
        <v>0</v>
      </c>
      <c r="BF144" s="205"/>
      <c r="BG144" s="146"/>
      <c r="BH144" s="146"/>
      <c r="BI144" s="146"/>
      <c r="BJ144" s="146"/>
      <c r="BK144" s="202">
        <f t="shared" si="81"/>
        <v>0</v>
      </c>
      <c r="BL144" s="160"/>
      <c r="BM144" s="146"/>
      <c r="BN144" s="146"/>
      <c r="BO144" s="146"/>
      <c r="BP144" s="146"/>
      <c r="BQ144" s="138">
        <f t="shared" si="106"/>
        <v>0</v>
      </c>
      <c r="BR144" s="160"/>
      <c r="BS144" s="146">
        <v>8775</v>
      </c>
      <c r="BT144" s="146"/>
      <c r="BU144" s="146"/>
      <c r="BV144" s="146"/>
      <c r="BW144" s="138">
        <f t="shared" si="107"/>
        <v>8775</v>
      </c>
      <c r="BX144" s="205"/>
      <c r="BY144" s="146"/>
      <c r="BZ144" s="146"/>
      <c r="CA144" s="146"/>
      <c r="CB144" s="146"/>
      <c r="CC144" s="138">
        <f t="shared" si="82"/>
        <v>0</v>
      </c>
      <c r="CD144" s="158"/>
      <c r="CE144" s="137"/>
      <c r="CF144" s="137"/>
      <c r="CG144" s="137"/>
      <c r="CH144" s="137"/>
      <c r="CI144" s="138">
        <f t="shared" si="108"/>
        <v>0</v>
      </c>
      <c r="CJ144" s="172">
        <f t="shared" si="83"/>
        <v>0</v>
      </c>
      <c r="CK144" s="137">
        <f t="shared" si="84"/>
        <v>8775</v>
      </c>
      <c r="CL144" s="137">
        <f t="shared" si="85"/>
        <v>0</v>
      </c>
      <c r="CM144" s="137">
        <f t="shared" si="86"/>
        <v>0</v>
      </c>
      <c r="CN144" s="137">
        <f t="shared" si="87"/>
        <v>0</v>
      </c>
      <c r="CO144" s="173">
        <f t="shared" si="88"/>
        <v>8775</v>
      </c>
      <c r="CP144" s="172">
        <f t="shared" si="89"/>
        <v>0</v>
      </c>
      <c r="CQ144" s="137">
        <f t="shared" si="90"/>
        <v>0</v>
      </c>
      <c r="CR144" s="137">
        <f t="shared" si="91"/>
        <v>0</v>
      </c>
      <c r="CS144" s="137">
        <f t="shared" si="92"/>
        <v>0</v>
      </c>
      <c r="CT144" s="137">
        <f t="shared" si="93"/>
        <v>0</v>
      </c>
      <c r="CU144" s="173">
        <f t="shared" si="109"/>
        <v>0</v>
      </c>
      <c r="CV144" s="172">
        <f t="shared" si="110"/>
        <v>0</v>
      </c>
      <c r="CW144" s="137">
        <f t="shared" si="111"/>
        <v>8775</v>
      </c>
      <c r="CX144" s="137">
        <f t="shared" si="112"/>
        <v>0</v>
      </c>
      <c r="CY144" s="137">
        <f t="shared" si="113"/>
        <v>0</v>
      </c>
      <c r="CZ144" s="137">
        <f t="shared" si="114"/>
        <v>0</v>
      </c>
      <c r="DA144" s="173">
        <f t="shared" si="115"/>
        <v>8775</v>
      </c>
      <c r="DC144" s="220"/>
      <c r="DF144" s="141"/>
      <c r="DG144" s="142"/>
      <c r="DH144" s="146"/>
      <c r="DI144" s="142"/>
      <c r="DJ144" s="144"/>
      <c r="DK144" s="145"/>
      <c r="DL144" s="142"/>
      <c r="DM144" s="144"/>
      <c r="DO144" s="140" t="str">
        <f t="shared" si="94"/>
        <v>Hana Balažová</v>
      </c>
      <c r="DP144" s="140">
        <v>2329</v>
      </c>
      <c r="DQ144" s="140">
        <v>691007331</v>
      </c>
      <c r="DR144" s="140">
        <v>71294171</v>
      </c>
      <c r="DS144" s="140" t="s">
        <v>854</v>
      </c>
      <c r="DT144" s="140" t="s">
        <v>3475</v>
      </c>
      <c r="DU144" s="140" t="s">
        <v>857</v>
      </c>
      <c r="DV144" s="140" t="s">
        <v>373</v>
      </c>
      <c r="DW144" s="140" t="s">
        <v>372</v>
      </c>
      <c r="DX144" s="140" t="s">
        <v>24</v>
      </c>
      <c r="DY144" s="140" t="s">
        <v>3476</v>
      </c>
      <c r="DZ144" s="140">
        <v>487762391</v>
      </c>
      <c r="EA144" s="140" t="s">
        <v>3477</v>
      </c>
      <c r="EB144" s="140" t="s">
        <v>3478</v>
      </c>
      <c r="EC144" s="140" t="s">
        <v>849</v>
      </c>
      <c r="ED144" s="140" t="s">
        <v>68</v>
      </c>
      <c r="EF144" s="140" t="str">
        <f t="shared" si="95"/>
        <v>ok</v>
      </c>
      <c r="EG144" s="140" t="str">
        <f t="shared" si="96"/>
        <v>ok</v>
      </c>
      <c r="EH144" s="140" t="str">
        <f t="shared" si="97"/>
        <v>ok</v>
      </c>
      <c r="EI144" s="140" t="str">
        <f t="shared" si="98"/>
        <v>ok</v>
      </c>
      <c r="EJ144" s="140" t="str">
        <f t="shared" si="99"/>
        <v>ok</v>
      </c>
      <c r="EK144" s="140" t="str">
        <f t="shared" si="100"/>
        <v>ok</v>
      </c>
      <c r="EO144" s="140" t="str">
        <f t="shared" si="101"/>
        <v>ok</v>
      </c>
      <c r="EP144" s="140" t="str">
        <f t="shared" si="102"/>
        <v>ok</v>
      </c>
    </row>
    <row r="145" spans="1:146" s="140" customFormat="1" ht="12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227" t="s">
        <v>859</v>
      </c>
      <c r="J145" s="151" t="s">
        <v>858</v>
      </c>
      <c r="K145" s="151" t="s">
        <v>3480</v>
      </c>
      <c r="L145" s="153" t="s">
        <v>860</v>
      </c>
      <c r="M145" s="151" t="s">
        <v>3480</v>
      </c>
      <c r="N145" s="151">
        <v>0</v>
      </c>
      <c r="O145" s="151" t="s">
        <v>862</v>
      </c>
      <c r="P145" s="151" t="s">
        <v>863</v>
      </c>
      <c r="Q145" s="151" t="s">
        <v>27</v>
      </c>
      <c r="R145" s="151" t="s">
        <v>28</v>
      </c>
      <c r="S145" s="154">
        <v>485178027</v>
      </c>
      <c r="T145" s="151" t="s">
        <v>864</v>
      </c>
      <c r="U145" s="153">
        <v>180929086</v>
      </c>
      <c r="V145" s="153" t="s">
        <v>102</v>
      </c>
      <c r="W145" s="153" t="s">
        <v>103</v>
      </c>
      <c r="X145" s="151" t="s">
        <v>865</v>
      </c>
      <c r="Y145" s="256" t="s">
        <v>2970</v>
      </c>
      <c r="Z145" s="155" t="s">
        <v>68</v>
      </c>
      <c r="AA145" s="267" t="s">
        <v>2831</v>
      </c>
      <c r="AB145" s="156"/>
      <c r="AC145" s="157"/>
      <c r="AD145" s="157"/>
      <c r="AE145" s="157"/>
      <c r="AF145" s="157"/>
      <c r="AG145" s="293">
        <f t="shared" si="79"/>
        <v>0</v>
      </c>
      <c r="AH145" s="145"/>
      <c r="AI145" s="143"/>
      <c r="AJ145" s="143"/>
      <c r="AK145" s="143"/>
      <c r="AL145" s="143"/>
      <c r="AM145" s="138">
        <f t="shared" si="103"/>
        <v>0</v>
      </c>
      <c r="AN145" s="160"/>
      <c r="AO145" s="146"/>
      <c r="AP145" s="146"/>
      <c r="AQ145" s="146"/>
      <c r="AR145" s="146"/>
      <c r="AS145" s="202">
        <f t="shared" si="80"/>
        <v>0</v>
      </c>
      <c r="AT145" s="172"/>
      <c r="AU145" s="137"/>
      <c r="AV145" s="137"/>
      <c r="AW145" s="137"/>
      <c r="AX145" s="137"/>
      <c r="AY145" s="138">
        <f t="shared" si="104"/>
        <v>0</v>
      </c>
      <c r="AZ145" s="160"/>
      <c r="BA145" s="146"/>
      <c r="BB145" s="146"/>
      <c r="BC145" s="146"/>
      <c r="BD145" s="146"/>
      <c r="BE145" s="138">
        <f t="shared" si="105"/>
        <v>0</v>
      </c>
      <c r="BF145" s="205"/>
      <c r="BG145" s="146"/>
      <c r="BH145" s="146"/>
      <c r="BI145" s="146"/>
      <c r="BJ145" s="146"/>
      <c r="BK145" s="202">
        <f t="shared" si="81"/>
        <v>0</v>
      </c>
      <c r="BL145" s="160"/>
      <c r="BM145" s="146"/>
      <c r="BN145" s="146"/>
      <c r="BO145" s="146"/>
      <c r="BP145" s="146"/>
      <c r="BQ145" s="138">
        <f t="shared" si="106"/>
        <v>0</v>
      </c>
      <c r="BR145" s="160"/>
      <c r="BS145" s="146"/>
      <c r="BT145" s="146"/>
      <c r="BU145" s="146"/>
      <c r="BV145" s="146"/>
      <c r="BW145" s="138">
        <f t="shared" si="107"/>
        <v>0</v>
      </c>
      <c r="BX145" s="205"/>
      <c r="BY145" s="146"/>
      <c r="BZ145" s="146"/>
      <c r="CA145" s="146"/>
      <c r="CB145" s="146"/>
      <c r="CC145" s="138">
        <f t="shared" si="82"/>
        <v>0</v>
      </c>
      <c r="CD145" s="158"/>
      <c r="CE145" s="137"/>
      <c r="CF145" s="137"/>
      <c r="CG145" s="137"/>
      <c r="CH145" s="137"/>
      <c r="CI145" s="138">
        <f t="shared" si="108"/>
        <v>0</v>
      </c>
      <c r="CJ145" s="172">
        <f t="shared" si="83"/>
        <v>0</v>
      </c>
      <c r="CK145" s="137">
        <f t="shared" si="84"/>
        <v>0</v>
      </c>
      <c r="CL145" s="137">
        <f t="shared" si="85"/>
        <v>0</v>
      </c>
      <c r="CM145" s="137">
        <f t="shared" si="86"/>
        <v>0</v>
      </c>
      <c r="CN145" s="137">
        <f t="shared" si="87"/>
        <v>0</v>
      </c>
      <c r="CO145" s="173">
        <f t="shared" si="88"/>
        <v>0</v>
      </c>
      <c r="CP145" s="172">
        <f t="shared" si="89"/>
        <v>0</v>
      </c>
      <c r="CQ145" s="137">
        <f t="shared" si="90"/>
        <v>0</v>
      </c>
      <c r="CR145" s="137">
        <f t="shared" si="91"/>
        <v>0</v>
      </c>
      <c r="CS145" s="137">
        <f t="shared" si="92"/>
        <v>0</v>
      </c>
      <c r="CT145" s="137">
        <f t="shared" si="93"/>
        <v>0</v>
      </c>
      <c r="CU145" s="173">
        <f t="shared" si="109"/>
        <v>0</v>
      </c>
      <c r="CV145" s="172">
        <f t="shared" si="110"/>
        <v>0</v>
      </c>
      <c r="CW145" s="137">
        <f t="shared" si="111"/>
        <v>0</v>
      </c>
      <c r="CX145" s="137">
        <f t="shared" si="112"/>
        <v>0</v>
      </c>
      <c r="CY145" s="137">
        <f t="shared" si="113"/>
        <v>0</v>
      </c>
      <c r="CZ145" s="137">
        <f t="shared" si="114"/>
        <v>0</v>
      </c>
      <c r="DA145" s="173">
        <f t="shared" si="115"/>
        <v>0</v>
      </c>
      <c r="DC145" s="220"/>
      <c r="DF145" s="141"/>
      <c r="DG145" s="142"/>
      <c r="DH145" s="146"/>
      <c r="DI145" s="142"/>
      <c r="DJ145" s="144"/>
      <c r="DK145" s="145"/>
      <c r="DL145" s="142"/>
      <c r="DM145" s="144"/>
      <c r="DO145" s="140" t="str">
        <f t="shared" si="94"/>
        <v>Vladislava Rašínová</v>
      </c>
      <c r="DP145" s="140">
        <v>2406</v>
      </c>
      <c r="DQ145" s="140">
        <v>600079031</v>
      </c>
      <c r="DR145" s="140">
        <v>70695091</v>
      </c>
      <c r="DS145" s="140" t="s">
        <v>858</v>
      </c>
      <c r="DT145" s="140" t="s">
        <v>3479</v>
      </c>
      <c r="DU145" s="140">
        <v>0</v>
      </c>
      <c r="DV145" s="140" t="s">
        <v>3480</v>
      </c>
      <c r="DW145" s="140" t="s">
        <v>860</v>
      </c>
      <c r="DX145" s="140">
        <v>0</v>
      </c>
      <c r="DY145" s="140" t="s">
        <v>3481</v>
      </c>
      <c r="DZ145" s="140">
        <v>485178027</v>
      </c>
      <c r="EA145" s="140" t="s">
        <v>864</v>
      </c>
      <c r="EB145" s="140" t="s">
        <v>3482</v>
      </c>
      <c r="EC145" s="140" t="s">
        <v>865</v>
      </c>
      <c r="ED145" s="140" t="s">
        <v>68</v>
      </c>
      <c r="EF145" s="140" t="str">
        <f t="shared" si="95"/>
        <v>ok</v>
      </c>
      <c r="EG145" s="140" t="str">
        <f t="shared" si="96"/>
        <v>ŠPATNĚ</v>
      </c>
      <c r="EH145" s="140" t="str">
        <f t="shared" si="97"/>
        <v>ok</v>
      </c>
      <c r="EI145" s="140" t="str">
        <f t="shared" si="98"/>
        <v>ok</v>
      </c>
      <c r="EJ145" s="140" t="str">
        <f t="shared" si="99"/>
        <v>ok</v>
      </c>
      <c r="EK145" s="140" t="str">
        <f t="shared" si="100"/>
        <v>ok</v>
      </c>
      <c r="EO145" s="140" t="str">
        <f t="shared" si="101"/>
        <v>ok</v>
      </c>
      <c r="EP145" s="140" t="str">
        <f t="shared" si="102"/>
        <v>ok</v>
      </c>
    </row>
    <row r="146" spans="1:146" s="140" customFormat="1" ht="12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227" t="s">
        <v>867</v>
      </c>
      <c r="J146" s="151" t="s">
        <v>866</v>
      </c>
      <c r="K146" s="151" t="s">
        <v>4631</v>
      </c>
      <c r="L146" s="153" t="s">
        <v>860</v>
      </c>
      <c r="M146" s="151" t="s">
        <v>861</v>
      </c>
      <c r="N146" s="151" t="s">
        <v>24</v>
      </c>
      <c r="O146" s="151" t="s">
        <v>868</v>
      </c>
      <c r="P146" s="151" t="s">
        <v>41</v>
      </c>
      <c r="Q146" s="151" t="s">
        <v>27</v>
      </c>
      <c r="R146" s="151" t="s">
        <v>28</v>
      </c>
      <c r="S146" s="154">
        <v>485178185</v>
      </c>
      <c r="T146" s="151" t="s">
        <v>869</v>
      </c>
      <c r="U146" s="153" t="s">
        <v>870</v>
      </c>
      <c r="V146" s="153" t="s">
        <v>31</v>
      </c>
      <c r="W146" s="153" t="s">
        <v>871</v>
      </c>
      <c r="X146" s="151" t="s">
        <v>865</v>
      </c>
      <c r="Y146" s="256" t="s">
        <v>2970</v>
      </c>
      <c r="Z146" s="155" t="s">
        <v>68</v>
      </c>
      <c r="AA146" s="267" t="s">
        <v>2831</v>
      </c>
      <c r="AB146" s="156"/>
      <c r="AC146" s="157"/>
      <c r="AD146" s="157"/>
      <c r="AE146" s="157"/>
      <c r="AF146" s="157"/>
      <c r="AG146" s="293">
        <f t="shared" si="79"/>
        <v>0</v>
      </c>
      <c r="AH146" s="145"/>
      <c r="AI146" s="143"/>
      <c r="AJ146" s="143"/>
      <c r="AK146" s="143"/>
      <c r="AL146" s="143"/>
      <c r="AM146" s="138">
        <f t="shared" si="103"/>
        <v>0</v>
      </c>
      <c r="AN146" s="160"/>
      <c r="AO146" s="146"/>
      <c r="AP146" s="146"/>
      <c r="AQ146" s="146"/>
      <c r="AR146" s="146"/>
      <c r="AS146" s="202">
        <f t="shared" si="80"/>
        <v>0</v>
      </c>
      <c r="AT146" s="172"/>
      <c r="AU146" s="137"/>
      <c r="AV146" s="137"/>
      <c r="AW146" s="137"/>
      <c r="AX146" s="137"/>
      <c r="AY146" s="138">
        <f t="shared" si="104"/>
        <v>0</v>
      </c>
      <c r="AZ146" s="160"/>
      <c r="BA146" s="146"/>
      <c r="BB146" s="146"/>
      <c r="BC146" s="146"/>
      <c r="BD146" s="146"/>
      <c r="BE146" s="138">
        <f t="shared" si="105"/>
        <v>0</v>
      </c>
      <c r="BF146" s="205"/>
      <c r="BG146" s="146"/>
      <c r="BH146" s="146"/>
      <c r="BI146" s="146"/>
      <c r="BJ146" s="146"/>
      <c r="BK146" s="202">
        <f t="shared" si="81"/>
        <v>0</v>
      </c>
      <c r="BL146" s="160"/>
      <c r="BM146" s="146"/>
      <c r="BN146" s="146"/>
      <c r="BO146" s="146"/>
      <c r="BP146" s="146"/>
      <c r="BQ146" s="138">
        <f t="shared" si="106"/>
        <v>0</v>
      </c>
      <c r="BR146" s="160"/>
      <c r="BS146" s="146">
        <v>39975</v>
      </c>
      <c r="BT146" s="146"/>
      <c r="BU146" s="146"/>
      <c r="BV146" s="146"/>
      <c r="BW146" s="138">
        <f t="shared" si="107"/>
        <v>39975</v>
      </c>
      <c r="BX146" s="205"/>
      <c r="BY146" s="146"/>
      <c r="BZ146" s="146"/>
      <c r="CA146" s="146"/>
      <c r="CB146" s="146"/>
      <c r="CC146" s="138">
        <f t="shared" si="82"/>
        <v>0</v>
      </c>
      <c r="CD146" s="158"/>
      <c r="CE146" s="137"/>
      <c r="CF146" s="137"/>
      <c r="CG146" s="137"/>
      <c r="CH146" s="137"/>
      <c r="CI146" s="138">
        <f t="shared" si="108"/>
        <v>0</v>
      </c>
      <c r="CJ146" s="172">
        <f t="shared" si="83"/>
        <v>0</v>
      </c>
      <c r="CK146" s="137">
        <f t="shared" si="84"/>
        <v>39975</v>
      </c>
      <c r="CL146" s="137">
        <f t="shared" si="85"/>
        <v>0</v>
      </c>
      <c r="CM146" s="137">
        <f t="shared" si="86"/>
        <v>0</v>
      </c>
      <c r="CN146" s="137">
        <f t="shared" si="87"/>
        <v>0</v>
      </c>
      <c r="CO146" s="173">
        <f t="shared" si="88"/>
        <v>39975</v>
      </c>
      <c r="CP146" s="172">
        <f t="shared" si="89"/>
        <v>0</v>
      </c>
      <c r="CQ146" s="137">
        <f t="shared" si="90"/>
        <v>0</v>
      </c>
      <c r="CR146" s="137">
        <f t="shared" si="91"/>
        <v>0</v>
      </c>
      <c r="CS146" s="137">
        <f t="shared" si="92"/>
        <v>0</v>
      </c>
      <c r="CT146" s="137">
        <f t="shared" si="93"/>
        <v>0</v>
      </c>
      <c r="CU146" s="173">
        <f t="shared" si="109"/>
        <v>0</v>
      </c>
      <c r="CV146" s="172">
        <f t="shared" si="110"/>
        <v>0</v>
      </c>
      <c r="CW146" s="137">
        <f t="shared" si="111"/>
        <v>39975</v>
      </c>
      <c r="CX146" s="137">
        <f t="shared" si="112"/>
        <v>0</v>
      </c>
      <c r="CY146" s="137">
        <f t="shared" si="113"/>
        <v>0</v>
      </c>
      <c r="CZ146" s="137">
        <f t="shared" si="114"/>
        <v>0</v>
      </c>
      <c r="DA146" s="173">
        <f t="shared" si="115"/>
        <v>39975</v>
      </c>
      <c r="DC146" s="220"/>
      <c r="DF146" s="141"/>
      <c r="DG146" s="142"/>
      <c r="DH146" s="146"/>
      <c r="DI146" s="142"/>
      <c r="DJ146" s="144"/>
      <c r="DK146" s="145">
        <v>1732</v>
      </c>
      <c r="DL146" s="142" t="s">
        <v>2679</v>
      </c>
      <c r="DM146" s="144">
        <v>44606</v>
      </c>
      <c r="DO146" s="140" t="str">
        <f t="shared" si="94"/>
        <v>Ivana Švehlová</v>
      </c>
      <c r="DP146" s="140">
        <v>2466</v>
      </c>
      <c r="DQ146" s="140">
        <v>600079821</v>
      </c>
      <c r="DR146" s="140">
        <v>70695083</v>
      </c>
      <c r="DS146" s="140" t="s">
        <v>866</v>
      </c>
      <c r="DT146" s="140" t="s">
        <v>3483</v>
      </c>
      <c r="DU146" s="140" t="s">
        <v>3484</v>
      </c>
      <c r="DV146" s="140" t="s">
        <v>861</v>
      </c>
      <c r="DW146" s="140" t="s">
        <v>860</v>
      </c>
      <c r="DX146" s="140" t="s">
        <v>24</v>
      </c>
      <c r="DY146" s="140" t="s">
        <v>3485</v>
      </c>
      <c r="DZ146" s="140">
        <v>485178185</v>
      </c>
      <c r="EA146" s="140" t="s">
        <v>869</v>
      </c>
      <c r="EB146" s="140" t="s">
        <v>3486</v>
      </c>
      <c r="EC146" s="140" t="s">
        <v>865</v>
      </c>
      <c r="ED146" s="140" t="s">
        <v>68</v>
      </c>
      <c r="EF146" s="140" t="str">
        <f t="shared" si="95"/>
        <v>ok</v>
      </c>
      <c r="EG146" s="140" t="str">
        <f t="shared" si="96"/>
        <v>ŠPATNĚ</v>
      </c>
      <c r="EH146" s="140" t="str">
        <f t="shared" si="97"/>
        <v>ok</v>
      </c>
      <c r="EI146" s="140" t="str">
        <f t="shared" si="98"/>
        <v>ok</v>
      </c>
      <c r="EJ146" s="140" t="str">
        <f t="shared" si="99"/>
        <v>ok</v>
      </c>
      <c r="EK146" s="140" t="str">
        <f t="shared" si="100"/>
        <v>ok</v>
      </c>
      <c r="EO146" s="140" t="str">
        <f t="shared" si="101"/>
        <v>ok</v>
      </c>
      <c r="EP146" s="140" t="str">
        <f t="shared" si="102"/>
        <v>ok</v>
      </c>
    </row>
    <row r="147" spans="1:146" s="140" customFormat="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227" t="s">
        <v>873</v>
      </c>
      <c r="J147" s="151" t="s">
        <v>872</v>
      </c>
      <c r="K147" s="151" t="s">
        <v>3488</v>
      </c>
      <c r="L147" s="153" t="s">
        <v>733</v>
      </c>
      <c r="M147" s="151" t="s">
        <v>3489</v>
      </c>
      <c r="N147" s="151" t="s">
        <v>24</v>
      </c>
      <c r="O147" s="151" t="s">
        <v>874</v>
      </c>
      <c r="P147" s="151" t="s">
        <v>405</v>
      </c>
      <c r="Q147" s="151" t="s">
        <v>27</v>
      </c>
      <c r="R147" s="151" t="s">
        <v>28</v>
      </c>
      <c r="S147" s="154">
        <v>485146668</v>
      </c>
      <c r="T147" s="294" t="s">
        <v>3491</v>
      </c>
      <c r="U147" s="153">
        <v>181329912</v>
      </c>
      <c r="V147" s="153" t="s">
        <v>102</v>
      </c>
      <c r="W147" s="153" t="s">
        <v>103</v>
      </c>
      <c r="X147" s="151" t="s">
        <v>875</v>
      </c>
      <c r="Y147" s="256" t="s">
        <v>2971</v>
      </c>
      <c r="Z147" s="155" t="s">
        <v>68</v>
      </c>
      <c r="AA147" s="267" t="s">
        <v>2832</v>
      </c>
      <c r="AB147" s="156"/>
      <c r="AC147" s="157"/>
      <c r="AD147" s="157"/>
      <c r="AE147" s="157"/>
      <c r="AF147" s="157"/>
      <c r="AG147" s="293">
        <f t="shared" si="79"/>
        <v>0</v>
      </c>
      <c r="AH147" s="145"/>
      <c r="AI147" s="143"/>
      <c r="AJ147" s="143"/>
      <c r="AK147" s="143"/>
      <c r="AL147" s="143"/>
      <c r="AM147" s="138">
        <f t="shared" si="103"/>
        <v>0</v>
      </c>
      <c r="AN147" s="160"/>
      <c r="AO147" s="146"/>
      <c r="AP147" s="146"/>
      <c r="AQ147" s="146"/>
      <c r="AR147" s="146"/>
      <c r="AS147" s="202">
        <f t="shared" si="80"/>
        <v>0</v>
      </c>
      <c r="AT147" s="172"/>
      <c r="AU147" s="137"/>
      <c r="AV147" s="137"/>
      <c r="AW147" s="137"/>
      <c r="AX147" s="137"/>
      <c r="AY147" s="138">
        <f t="shared" si="104"/>
        <v>0</v>
      </c>
      <c r="AZ147" s="160"/>
      <c r="BA147" s="146"/>
      <c r="BB147" s="146"/>
      <c r="BC147" s="146"/>
      <c r="BD147" s="146"/>
      <c r="BE147" s="138">
        <f t="shared" si="105"/>
        <v>0</v>
      </c>
      <c r="BF147" s="205"/>
      <c r="BG147" s="146"/>
      <c r="BH147" s="146"/>
      <c r="BI147" s="146"/>
      <c r="BJ147" s="146"/>
      <c r="BK147" s="202">
        <f t="shared" si="81"/>
        <v>0</v>
      </c>
      <c r="BL147" s="160"/>
      <c r="BM147" s="146"/>
      <c r="BN147" s="146"/>
      <c r="BO147" s="146"/>
      <c r="BP147" s="146"/>
      <c r="BQ147" s="138">
        <f t="shared" si="106"/>
        <v>0</v>
      </c>
      <c r="BR147" s="160"/>
      <c r="BS147" s="146">
        <v>12675</v>
      </c>
      <c r="BT147" s="146"/>
      <c r="BU147" s="146"/>
      <c r="BV147" s="146"/>
      <c r="BW147" s="138">
        <f t="shared" si="107"/>
        <v>12675</v>
      </c>
      <c r="BX147" s="205"/>
      <c r="BY147" s="146"/>
      <c r="BZ147" s="146"/>
      <c r="CA147" s="146"/>
      <c r="CB147" s="146"/>
      <c r="CC147" s="138">
        <f t="shared" si="82"/>
        <v>0</v>
      </c>
      <c r="CD147" s="158"/>
      <c r="CE147" s="137"/>
      <c r="CF147" s="137"/>
      <c r="CG147" s="137"/>
      <c r="CH147" s="137"/>
      <c r="CI147" s="138">
        <f t="shared" si="108"/>
        <v>0</v>
      </c>
      <c r="CJ147" s="172">
        <f t="shared" si="83"/>
        <v>0</v>
      </c>
      <c r="CK147" s="137">
        <f t="shared" si="84"/>
        <v>12675</v>
      </c>
      <c r="CL147" s="137">
        <f t="shared" si="85"/>
        <v>0</v>
      </c>
      <c r="CM147" s="137">
        <f t="shared" si="86"/>
        <v>0</v>
      </c>
      <c r="CN147" s="137">
        <f t="shared" si="87"/>
        <v>0</v>
      </c>
      <c r="CO147" s="173">
        <f t="shared" si="88"/>
        <v>12675</v>
      </c>
      <c r="CP147" s="172">
        <f t="shared" si="89"/>
        <v>0</v>
      </c>
      <c r="CQ147" s="137">
        <f t="shared" si="90"/>
        <v>0</v>
      </c>
      <c r="CR147" s="137">
        <f t="shared" si="91"/>
        <v>0</v>
      </c>
      <c r="CS147" s="137">
        <f t="shared" si="92"/>
        <v>0</v>
      </c>
      <c r="CT147" s="137">
        <f t="shared" si="93"/>
        <v>0</v>
      </c>
      <c r="CU147" s="173">
        <f t="shared" si="109"/>
        <v>0</v>
      </c>
      <c r="CV147" s="172">
        <f t="shared" si="110"/>
        <v>0</v>
      </c>
      <c r="CW147" s="137">
        <f t="shared" si="111"/>
        <v>12675</v>
      </c>
      <c r="CX147" s="137">
        <f t="shared" si="112"/>
        <v>0</v>
      </c>
      <c r="CY147" s="137">
        <f t="shared" si="113"/>
        <v>0</v>
      </c>
      <c r="CZ147" s="137">
        <f t="shared" si="114"/>
        <v>0</v>
      </c>
      <c r="DA147" s="173">
        <f t="shared" si="115"/>
        <v>12675</v>
      </c>
      <c r="DC147" s="220"/>
      <c r="DF147" s="141"/>
      <c r="DG147" s="142"/>
      <c r="DH147" s="146"/>
      <c r="DI147" s="142"/>
      <c r="DJ147" s="144"/>
      <c r="DK147" s="145"/>
      <c r="DL147" s="142"/>
      <c r="DM147" s="144"/>
      <c r="DO147" s="140" t="str">
        <f t="shared" si="94"/>
        <v>Věra Rosenbergová</v>
      </c>
      <c r="DP147" s="140">
        <v>2493</v>
      </c>
      <c r="DQ147" s="140">
        <v>600080021</v>
      </c>
      <c r="DR147" s="140">
        <v>72742399</v>
      </c>
      <c r="DS147" s="140" t="s">
        <v>872</v>
      </c>
      <c r="DT147" s="140" t="s">
        <v>3487</v>
      </c>
      <c r="DU147" s="140" t="s">
        <v>3488</v>
      </c>
      <c r="DV147" s="140" t="s">
        <v>3489</v>
      </c>
      <c r="DW147" s="140" t="s">
        <v>733</v>
      </c>
      <c r="DX147" s="140" t="s">
        <v>24</v>
      </c>
      <c r="DY147" s="140" t="s">
        <v>3490</v>
      </c>
      <c r="DZ147" s="140">
        <v>485146668</v>
      </c>
      <c r="EA147" s="294" t="s">
        <v>3491</v>
      </c>
      <c r="EB147" s="140" t="s">
        <v>3492</v>
      </c>
      <c r="EC147" s="140" t="s">
        <v>875</v>
      </c>
      <c r="ED147" s="140" t="s">
        <v>68</v>
      </c>
      <c r="EF147" s="140" t="str">
        <f t="shared" si="95"/>
        <v>ok</v>
      </c>
      <c r="EG147" s="140" t="str">
        <f t="shared" si="96"/>
        <v>ok</v>
      </c>
      <c r="EH147" s="140" t="str">
        <f t="shared" si="97"/>
        <v>ok</v>
      </c>
      <c r="EI147" s="140" t="str">
        <f t="shared" si="98"/>
        <v>ok</v>
      </c>
      <c r="EJ147" s="140" t="str">
        <f t="shared" si="99"/>
        <v>ok</v>
      </c>
      <c r="EK147" s="140" t="str">
        <f t="shared" si="100"/>
        <v>ok</v>
      </c>
      <c r="EO147" s="140" t="str">
        <f t="shared" si="101"/>
        <v>ok</v>
      </c>
      <c r="EP147" s="140" t="str">
        <f t="shared" si="102"/>
        <v>ok</v>
      </c>
    </row>
    <row r="148" spans="1:146" s="140" customFormat="1" ht="12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227" t="s">
        <v>877</v>
      </c>
      <c r="J148" s="151" t="s">
        <v>876</v>
      </c>
      <c r="K148" s="151" t="s">
        <v>878</v>
      </c>
      <c r="L148" s="153" t="s">
        <v>733</v>
      </c>
      <c r="M148" s="151" t="s">
        <v>734</v>
      </c>
      <c r="N148" s="151" t="s">
        <v>24</v>
      </c>
      <c r="O148" s="151" t="s">
        <v>169</v>
      </c>
      <c r="P148" s="151" t="s">
        <v>879</v>
      </c>
      <c r="Q148" s="151" t="s">
        <v>27</v>
      </c>
      <c r="R148" s="151" t="s">
        <v>28</v>
      </c>
      <c r="S148" s="154">
        <v>482720585</v>
      </c>
      <c r="T148" s="151" t="s">
        <v>880</v>
      </c>
      <c r="U148" s="153">
        <v>986052359</v>
      </c>
      <c r="V148" s="153" t="s">
        <v>82</v>
      </c>
      <c r="W148" s="153" t="s">
        <v>83</v>
      </c>
      <c r="X148" s="151" t="s">
        <v>881</v>
      </c>
      <c r="Y148" s="256" t="s">
        <v>2972</v>
      </c>
      <c r="Z148" s="155" t="s">
        <v>68</v>
      </c>
      <c r="AA148" s="267" t="s">
        <v>2833</v>
      </c>
      <c r="AB148" s="156"/>
      <c r="AC148" s="157"/>
      <c r="AD148" s="157"/>
      <c r="AE148" s="157"/>
      <c r="AF148" s="157"/>
      <c r="AG148" s="293">
        <f t="shared" si="79"/>
        <v>0</v>
      </c>
      <c r="AH148" s="145"/>
      <c r="AI148" s="143"/>
      <c r="AJ148" s="143"/>
      <c r="AK148" s="143"/>
      <c r="AL148" s="143"/>
      <c r="AM148" s="138">
        <f t="shared" si="103"/>
        <v>0</v>
      </c>
      <c r="AN148" s="160"/>
      <c r="AO148" s="146"/>
      <c r="AP148" s="146"/>
      <c r="AQ148" s="146"/>
      <c r="AR148" s="146"/>
      <c r="AS148" s="202">
        <f t="shared" si="80"/>
        <v>0</v>
      </c>
      <c r="AT148" s="172"/>
      <c r="AU148" s="137"/>
      <c r="AV148" s="137"/>
      <c r="AW148" s="137"/>
      <c r="AX148" s="137"/>
      <c r="AY148" s="138">
        <f t="shared" si="104"/>
        <v>0</v>
      </c>
      <c r="AZ148" s="160"/>
      <c r="BA148" s="146"/>
      <c r="BB148" s="146"/>
      <c r="BC148" s="146"/>
      <c r="BD148" s="146"/>
      <c r="BE148" s="138">
        <f t="shared" si="105"/>
        <v>0</v>
      </c>
      <c r="BF148" s="205"/>
      <c r="BG148" s="146"/>
      <c r="BH148" s="146"/>
      <c r="BI148" s="146"/>
      <c r="BJ148" s="146"/>
      <c r="BK148" s="202">
        <f t="shared" si="81"/>
        <v>0</v>
      </c>
      <c r="BL148" s="160"/>
      <c r="BM148" s="146"/>
      <c r="BN148" s="146"/>
      <c r="BO148" s="146"/>
      <c r="BP148" s="146"/>
      <c r="BQ148" s="138">
        <f t="shared" si="106"/>
        <v>0</v>
      </c>
      <c r="BR148" s="160"/>
      <c r="BS148" s="146">
        <v>29575</v>
      </c>
      <c r="BT148" s="146"/>
      <c r="BU148" s="146"/>
      <c r="BV148" s="146"/>
      <c r="BW148" s="138">
        <f t="shared" si="107"/>
        <v>29575</v>
      </c>
      <c r="BX148" s="205"/>
      <c r="BY148" s="146"/>
      <c r="BZ148" s="146"/>
      <c r="CA148" s="146"/>
      <c r="CB148" s="146"/>
      <c r="CC148" s="138">
        <f t="shared" si="82"/>
        <v>0</v>
      </c>
      <c r="CD148" s="158"/>
      <c r="CE148" s="137"/>
      <c r="CF148" s="137"/>
      <c r="CG148" s="137"/>
      <c r="CH148" s="137"/>
      <c r="CI148" s="138">
        <f t="shared" si="108"/>
        <v>0</v>
      </c>
      <c r="CJ148" s="172">
        <f t="shared" si="83"/>
        <v>0</v>
      </c>
      <c r="CK148" s="137">
        <f t="shared" si="84"/>
        <v>29575</v>
      </c>
      <c r="CL148" s="137">
        <f t="shared" si="85"/>
        <v>0</v>
      </c>
      <c r="CM148" s="137">
        <f t="shared" si="86"/>
        <v>0</v>
      </c>
      <c r="CN148" s="137">
        <f t="shared" si="87"/>
        <v>0</v>
      </c>
      <c r="CO148" s="173">
        <f t="shared" si="88"/>
        <v>29575</v>
      </c>
      <c r="CP148" s="172">
        <f t="shared" si="89"/>
        <v>0</v>
      </c>
      <c r="CQ148" s="137">
        <f t="shared" si="90"/>
        <v>0</v>
      </c>
      <c r="CR148" s="137">
        <f t="shared" si="91"/>
        <v>0</v>
      </c>
      <c r="CS148" s="137">
        <f t="shared" si="92"/>
        <v>0</v>
      </c>
      <c r="CT148" s="137">
        <f t="shared" si="93"/>
        <v>0</v>
      </c>
      <c r="CU148" s="173">
        <f t="shared" si="109"/>
        <v>0</v>
      </c>
      <c r="CV148" s="172">
        <f t="shared" si="110"/>
        <v>0</v>
      </c>
      <c r="CW148" s="137">
        <f t="shared" si="111"/>
        <v>29575</v>
      </c>
      <c r="CX148" s="137">
        <f t="shared" si="112"/>
        <v>0</v>
      </c>
      <c r="CY148" s="137">
        <f t="shared" si="113"/>
        <v>0</v>
      </c>
      <c r="CZ148" s="137">
        <f t="shared" si="114"/>
        <v>0</v>
      </c>
      <c r="DA148" s="173">
        <f t="shared" si="115"/>
        <v>29575</v>
      </c>
      <c r="DC148" s="220"/>
      <c r="DF148" s="141"/>
      <c r="DG148" s="142"/>
      <c r="DH148" s="146"/>
      <c r="DI148" s="142"/>
      <c r="DJ148" s="144"/>
      <c r="DK148" s="145"/>
      <c r="DL148" s="142"/>
      <c r="DM148" s="144"/>
      <c r="DO148" s="140" t="str">
        <f t="shared" si="94"/>
        <v>Šárka Kočí</v>
      </c>
      <c r="DP148" s="140">
        <v>2445</v>
      </c>
      <c r="DQ148" s="140">
        <v>600080030</v>
      </c>
      <c r="DR148" s="140">
        <v>70695997</v>
      </c>
      <c r="DS148" s="140" t="s">
        <v>876</v>
      </c>
      <c r="DT148" s="140" t="s">
        <v>3493</v>
      </c>
      <c r="DU148" s="140" t="s">
        <v>3494</v>
      </c>
      <c r="DV148" s="140" t="s">
        <v>734</v>
      </c>
      <c r="DW148" s="140" t="s">
        <v>733</v>
      </c>
      <c r="DX148" s="140" t="s">
        <v>24</v>
      </c>
      <c r="DY148" s="140" t="s">
        <v>3495</v>
      </c>
      <c r="DZ148" s="140">
        <v>482720585</v>
      </c>
      <c r="EA148" s="140" t="s">
        <v>880</v>
      </c>
      <c r="EB148" s="140" t="s">
        <v>3496</v>
      </c>
      <c r="EC148" s="140" t="s">
        <v>881</v>
      </c>
      <c r="ED148" s="140" t="s">
        <v>68</v>
      </c>
      <c r="EF148" s="140" t="str">
        <f t="shared" si="95"/>
        <v>ok</v>
      </c>
      <c r="EG148" s="140" t="str">
        <f t="shared" si="96"/>
        <v>ŠPATNĚ</v>
      </c>
      <c r="EH148" s="140" t="str">
        <f t="shared" si="97"/>
        <v>ok</v>
      </c>
      <c r="EI148" s="140" t="str">
        <f t="shared" si="98"/>
        <v>ok</v>
      </c>
      <c r="EJ148" s="140" t="str">
        <f t="shared" si="99"/>
        <v>ok</v>
      </c>
      <c r="EK148" s="140" t="str">
        <f t="shared" si="100"/>
        <v>ok</v>
      </c>
      <c r="EO148" s="140" t="str">
        <f t="shared" si="101"/>
        <v>ok</v>
      </c>
      <c r="EP148" s="140" t="str">
        <f t="shared" si="102"/>
        <v>ok</v>
      </c>
    </row>
    <row r="149" spans="1:146" s="140" customFormat="1" ht="12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227" t="s">
        <v>883</v>
      </c>
      <c r="J149" s="151" t="s">
        <v>882</v>
      </c>
      <c r="K149" s="151" t="s">
        <v>4632</v>
      </c>
      <c r="L149" s="153" t="s">
        <v>884</v>
      </c>
      <c r="M149" s="151" t="s">
        <v>885</v>
      </c>
      <c r="N149" s="151" t="s">
        <v>24</v>
      </c>
      <c r="O149" s="151" t="s">
        <v>886</v>
      </c>
      <c r="P149" s="151" t="s">
        <v>109</v>
      </c>
      <c r="Q149" s="151" t="s">
        <v>52</v>
      </c>
      <c r="R149" s="151" t="s">
        <v>53</v>
      </c>
      <c r="S149" s="154">
        <v>485179224</v>
      </c>
      <c r="T149" s="151" t="s">
        <v>887</v>
      </c>
      <c r="U149" s="153">
        <v>181113265</v>
      </c>
      <c r="V149" s="153" t="s">
        <v>102</v>
      </c>
      <c r="W149" s="153" t="s">
        <v>103</v>
      </c>
      <c r="X149" s="151" t="s">
        <v>888</v>
      </c>
      <c r="Y149" s="256" t="s">
        <v>2973</v>
      </c>
      <c r="Z149" s="155" t="s">
        <v>68</v>
      </c>
      <c r="AA149" s="267" t="s">
        <v>2834</v>
      </c>
      <c r="AB149" s="156"/>
      <c r="AC149" s="157"/>
      <c r="AD149" s="157"/>
      <c r="AE149" s="157"/>
      <c r="AF149" s="157"/>
      <c r="AG149" s="293">
        <f t="shared" si="79"/>
        <v>0</v>
      </c>
      <c r="AH149" s="145"/>
      <c r="AI149" s="143"/>
      <c r="AJ149" s="143"/>
      <c r="AK149" s="143"/>
      <c r="AL149" s="143"/>
      <c r="AM149" s="138">
        <f t="shared" si="103"/>
        <v>0</v>
      </c>
      <c r="AN149" s="160"/>
      <c r="AO149" s="146"/>
      <c r="AP149" s="146"/>
      <c r="AQ149" s="146"/>
      <c r="AR149" s="146"/>
      <c r="AS149" s="202">
        <f t="shared" si="80"/>
        <v>0</v>
      </c>
      <c r="AT149" s="172"/>
      <c r="AU149" s="137"/>
      <c r="AV149" s="137"/>
      <c r="AW149" s="137"/>
      <c r="AX149" s="137"/>
      <c r="AY149" s="138">
        <f t="shared" si="104"/>
        <v>0</v>
      </c>
      <c r="AZ149" s="160"/>
      <c r="BA149" s="146"/>
      <c r="BB149" s="146"/>
      <c r="BC149" s="146"/>
      <c r="BD149" s="146"/>
      <c r="BE149" s="138">
        <f t="shared" si="105"/>
        <v>0</v>
      </c>
      <c r="BF149" s="205"/>
      <c r="BG149" s="146"/>
      <c r="BH149" s="146"/>
      <c r="BI149" s="146"/>
      <c r="BJ149" s="146"/>
      <c r="BK149" s="202">
        <f t="shared" si="81"/>
        <v>0</v>
      </c>
      <c r="BL149" s="160"/>
      <c r="BM149" s="146"/>
      <c r="BN149" s="146"/>
      <c r="BO149" s="146"/>
      <c r="BP149" s="146"/>
      <c r="BQ149" s="138">
        <f t="shared" si="106"/>
        <v>0</v>
      </c>
      <c r="BR149" s="160"/>
      <c r="BS149" s="146">
        <v>41925</v>
      </c>
      <c r="BT149" s="146"/>
      <c r="BU149" s="146"/>
      <c r="BV149" s="146"/>
      <c r="BW149" s="138">
        <f t="shared" si="107"/>
        <v>41925</v>
      </c>
      <c r="BX149" s="205"/>
      <c r="BY149" s="146"/>
      <c r="BZ149" s="146"/>
      <c r="CA149" s="146"/>
      <c r="CB149" s="146"/>
      <c r="CC149" s="138">
        <f t="shared" si="82"/>
        <v>0</v>
      </c>
      <c r="CD149" s="158"/>
      <c r="CE149" s="137"/>
      <c r="CF149" s="137"/>
      <c r="CG149" s="137"/>
      <c r="CH149" s="137"/>
      <c r="CI149" s="138">
        <f t="shared" si="108"/>
        <v>0</v>
      </c>
      <c r="CJ149" s="172">
        <f t="shared" si="83"/>
        <v>0</v>
      </c>
      <c r="CK149" s="137">
        <f t="shared" si="84"/>
        <v>41925</v>
      </c>
      <c r="CL149" s="137">
        <f t="shared" si="85"/>
        <v>0</v>
      </c>
      <c r="CM149" s="137">
        <f t="shared" si="86"/>
        <v>0</v>
      </c>
      <c r="CN149" s="137">
        <f t="shared" si="87"/>
        <v>0</v>
      </c>
      <c r="CO149" s="173">
        <f t="shared" si="88"/>
        <v>41925</v>
      </c>
      <c r="CP149" s="172">
        <f t="shared" si="89"/>
        <v>0</v>
      </c>
      <c r="CQ149" s="137">
        <f t="shared" si="90"/>
        <v>0</v>
      </c>
      <c r="CR149" s="137">
        <f t="shared" si="91"/>
        <v>0</v>
      </c>
      <c r="CS149" s="137">
        <f t="shared" si="92"/>
        <v>0</v>
      </c>
      <c r="CT149" s="137">
        <f t="shared" si="93"/>
        <v>0</v>
      </c>
      <c r="CU149" s="173">
        <f t="shared" si="109"/>
        <v>0</v>
      </c>
      <c r="CV149" s="172">
        <f t="shared" si="110"/>
        <v>0</v>
      </c>
      <c r="CW149" s="137">
        <f t="shared" si="111"/>
        <v>41925</v>
      </c>
      <c r="CX149" s="137">
        <f t="shared" si="112"/>
        <v>0</v>
      </c>
      <c r="CY149" s="137">
        <f t="shared" si="113"/>
        <v>0</v>
      </c>
      <c r="CZ149" s="137">
        <f t="shared" si="114"/>
        <v>0</v>
      </c>
      <c r="DA149" s="173">
        <f t="shared" si="115"/>
        <v>41925</v>
      </c>
      <c r="DC149" s="220"/>
      <c r="DF149" s="141"/>
      <c r="DG149" s="142"/>
      <c r="DH149" s="146"/>
      <c r="DI149" s="142"/>
      <c r="DJ149" s="144"/>
      <c r="DK149" s="145"/>
      <c r="DL149" s="142"/>
      <c r="DM149" s="144"/>
      <c r="DO149" s="140" t="str">
        <f t="shared" si="94"/>
        <v>Tomáš Johanovský</v>
      </c>
      <c r="DP149" s="140">
        <v>2495</v>
      </c>
      <c r="DQ149" s="140">
        <v>600080196</v>
      </c>
      <c r="DR149" s="140">
        <v>70983810</v>
      </c>
      <c r="DS149" s="140" t="s">
        <v>882</v>
      </c>
      <c r="DT149" s="140" t="s">
        <v>3497</v>
      </c>
      <c r="DU149" s="140" t="s">
        <v>3498</v>
      </c>
      <c r="DV149" s="140" t="s">
        <v>885</v>
      </c>
      <c r="DW149" s="140" t="s">
        <v>884</v>
      </c>
      <c r="DX149" s="140" t="s">
        <v>24</v>
      </c>
      <c r="DY149" s="140" t="s">
        <v>3499</v>
      </c>
      <c r="DZ149" s="140">
        <v>485179224</v>
      </c>
      <c r="EA149" s="140" t="s">
        <v>887</v>
      </c>
      <c r="EB149" s="140" t="s">
        <v>3500</v>
      </c>
      <c r="EC149" s="140" t="s">
        <v>888</v>
      </c>
      <c r="ED149" s="140" t="s">
        <v>68</v>
      </c>
      <c r="EF149" s="140" t="str">
        <f t="shared" si="95"/>
        <v>ok</v>
      </c>
      <c r="EG149" s="140" t="str">
        <f t="shared" si="96"/>
        <v>ŠPATNĚ</v>
      </c>
      <c r="EH149" s="140" t="str">
        <f t="shared" si="97"/>
        <v>ok</v>
      </c>
      <c r="EI149" s="140" t="str">
        <f t="shared" si="98"/>
        <v>ok</v>
      </c>
      <c r="EJ149" s="140" t="str">
        <f t="shared" si="99"/>
        <v>ok</v>
      </c>
      <c r="EK149" s="140" t="str">
        <f t="shared" si="100"/>
        <v>ok</v>
      </c>
      <c r="EO149" s="140" t="str">
        <f t="shared" si="101"/>
        <v>ok</v>
      </c>
      <c r="EP149" s="140" t="str">
        <f t="shared" si="102"/>
        <v>ok</v>
      </c>
    </row>
    <row r="150" spans="1:146" s="140" customFormat="1" ht="12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3501</v>
      </c>
      <c r="I150" s="227" t="s">
        <v>890</v>
      </c>
      <c r="J150" s="151" t="s">
        <v>889</v>
      </c>
      <c r="K150" s="151" t="s">
        <v>3503</v>
      </c>
      <c r="L150" s="153" t="s">
        <v>860</v>
      </c>
      <c r="M150" s="151" t="s">
        <v>861</v>
      </c>
      <c r="N150" s="151" t="s">
        <v>3504</v>
      </c>
      <c r="O150" s="151" t="s">
        <v>211</v>
      </c>
      <c r="P150" s="151" t="s">
        <v>335</v>
      </c>
      <c r="Q150" s="151" t="s">
        <v>27</v>
      </c>
      <c r="R150" s="151" t="s">
        <v>28</v>
      </c>
      <c r="S150" s="154">
        <v>731615608</v>
      </c>
      <c r="T150" s="151" t="s">
        <v>892</v>
      </c>
      <c r="U150" s="153">
        <v>180929625</v>
      </c>
      <c r="V150" s="153" t="s">
        <v>102</v>
      </c>
      <c r="W150" s="153" t="s">
        <v>103</v>
      </c>
      <c r="X150" s="151" t="s">
        <v>893</v>
      </c>
      <c r="Y150" s="256" t="s">
        <v>2974</v>
      </c>
      <c r="Z150" s="155" t="s">
        <v>68</v>
      </c>
      <c r="AA150" s="267" t="s">
        <v>2835</v>
      </c>
      <c r="AB150" s="156"/>
      <c r="AC150" s="157"/>
      <c r="AD150" s="157"/>
      <c r="AE150" s="157"/>
      <c r="AF150" s="157"/>
      <c r="AG150" s="293">
        <f t="shared" si="79"/>
        <v>0</v>
      </c>
      <c r="AH150" s="145"/>
      <c r="AI150" s="143"/>
      <c r="AJ150" s="143"/>
      <c r="AK150" s="143"/>
      <c r="AL150" s="143"/>
      <c r="AM150" s="138">
        <f t="shared" si="103"/>
        <v>0</v>
      </c>
      <c r="AN150" s="160"/>
      <c r="AO150" s="146"/>
      <c r="AP150" s="146"/>
      <c r="AQ150" s="146"/>
      <c r="AR150" s="146"/>
      <c r="AS150" s="202">
        <f t="shared" si="80"/>
        <v>0</v>
      </c>
      <c r="AT150" s="172"/>
      <c r="AU150" s="137"/>
      <c r="AV150" s="137"/>
      <c r="AW150" s="137"/>
      <c r="AX150" s="137"/>
      <c r="AY150" s="138">
        <f t="shared" si="104"/>
        <v>0</v>
      </c>
      <c r="AZ150" s="160"/>
      <c r="BA150" s="146"/>
      <c r="BB150" s="146"/>
      <c r="BC150" s="146"/>
      <c r="BD150" s="146"/>
      <c r="BE150" s="138">
        <f t="shared" si="105"/>
        <v>0</v>
      </c>
      <c r="BF150" s="205"/>
      <c r="BG150" s="146"/>
      <c r="BH150" s="146"/>
      <c r="BI150" s="146"/>
      <c r="BJ150" s="146"/>
      <c r="BK150" s="202">
        <f t="shared" si="81"/>
        <v>0</v>
      </c>
      <c r="BL150" s="160"/>
      <c r="BM150" s="146"/>
      <c r="BN150" s="146"/>
      <c r="BO150" s="146"/>
      <c r="BP150" s="146"/>
      <c r="BQ150" s="138">
        <f t="shared" si="106"/>
        <v>0</v>
      </c>
      <c r="BR150" s="160"/>
      <c r="BS150" s="146">
        <v>33475</v>
      </c>
      <c r="BT150" s="146"/>
      <c r="BU150" s="146"/>
      <c r="BV150" s="146"/>
      <c r="BW150" s="138">
        <f t="shared" si="107"/>
        <v>33475</v>
      </c>
      <c r="BX150" s="205"/>
      <c r="BY150" s="146"/>
      <c r="BZ150" s="146"/>
      <c r="CA150" s="146"/>
      <c r="CB150" s="146"/>
      <c r="CC150" s="138">
        <f t="shared" si="82"/>
        <v>0</v>
      </c>
      <c r="CD150" s="158"/>
      <c r="CE150" s="137"/>
      <c r="CF150" s="137"/>
      <c r="CG150" s="137"/>
      <c r="CH150" s="137"/>
      <c r="CI150" s="138">
        <f t="shared" si="108"/>
        <v>0</v>
      </c>
      <c r="CJ150" s="172">
        <f t="shared" si="83"/>
        <v>0</v>
      </c>
      <c r="CK150" s="137">
        <f t="shared" si="84"/>
        <v>33475</v>
      </c>
      <c r="CL150" s="137">
        <f t="shared" si="85"/>
        <v>0</v>
      </c>
      <c r="CM150" s="137">
        <f t="shared" si="86"/>
        <v>0</v>
      </c>
      <c r="CN150" s="137">
        <f t="shared" si="87"/>
        <v>0</v>
      </c>
      <c r="CO150" s="173">
        <f t="shared" si="88"/>
        <v>33475</v>
      </c>
      <c r="CP150" s="172">
        <f t="shared" si="89"/>
        <v>0</v>
      </c>
      <c r="CQ150" s="137">
        <f t="shared" si="90"/>
        <v>0</v>
      </c>
      <c r="CR150" s="137">
        <f t="shared" si="91"/>
        <v>0</v>
      </c>
      <c r="CS150" s="137">
        <f t="shared" si="92"/>
        <v>0</v>
      </c>
      <c r="CT150" s="137">
        <f t="shared" si="93"/>
        <v>0</v>
      </c>
      <c r="CU150" s="173">
        <f t="shared" si="109"/>
        <v>0</v>
      </c>
      <c r="CV150" s="172">
        <f t="shared" si="110"/>
        <v>0</v>
      </c>
      <c r="CW150" s="137">
        <f t="shared" si="111"/>
        <v>33475</v>
      </c>
      <c r="CX150" s="137">
        <f t="shared" si="112"/>
        <v>0</v>
      </c>
      <c r="CY150" s="137">
        <f t="shared" si="113"/>
        <v>0</v>
      </c>
      <c r="CZ150" s="137">
        <f t="shared" si="114"/>
        <v>0</v>
      </c>
      <c r="DA150" s="173">
        <f t="shared" si="115"/>
        <v>33475</v>
      </c>
      <c r="DC150" s="220"/>
      <c r="DF150" s="141"/>
      <c r="DG150" s="142"/>
      <c r="DH150" s="146"/>
      <c r="DI150" s="142"/>
      <c r="DJ150" s="144"/>
      <c r="DK150" s="145"/>
      <c r="DL150" s="142"/>
      <c r="DM150" s="144"/>
      <c r="DO150" s="140" t="str">
        <f t="shared" si="94"/>
        <v>Petra Urbanová</v>
      </c>
      <c r="DP150" s="140">
        <v>2305</v>
      </c>
      <c r="DQ150" s="140">
        <v>650026080</v>
      </c>
      <c r="DR150" s="140">
        <v>72741686</v>
      </c>
      <c r="DS150" s="140" t="s">
        <v>3501</v>
      </c>
      <c r="DT150" s="140" t="s">
        <v>3502</v>
      </c>
      <c r="DU150" s="140" t="s">
        <v>3503</v>
      </c>
      <c r="DV150" s="140" t="s">
        <v>861</v>
      </c>
      <c r="DW150" s="140" t="s">
        <v>860</v>
      </c>
      <c r="DX150" s="140" t="s">
        <v>3504</v>
      </c>
      <c r="DY150" s="140" t="s">
        <v>3505</v>
      </c>
      <c r="DZ150" s="140">
        <v>481120536</v>
      </c>
      <c r="EA150" s="140" t="s">
        <v>892</v>
      </c>
      <c r="EB150" s="140" t="s">
        <v>3506</v>
      </c>
      <c r="EC150" s="140" t="s">
        <v>893</v>
      </c>
      <c r="ED150" s="140" t="s">
        <v>68</v>
      </c>
      <c r="EF150" s="140" t="str">
        <f t="shared" si="95"/>
        <v>ok</v>
      </c>
      <c r="EG150" s="140" t="str">
        <f t="shared" si="96"/>
        <v>ok</v>
      </c>
      <c r="EH150" s="140" t="str">
        <f t="shared" si="97"/>
        <v>ok</v>
      </c>
      <c r="EI150" s="140" t="str">
        <f t="shared" si="98"/>
        <v>ok</v>
      </c>
      <c r="EJ150" s="140" t="str">
        <f t="shared" si="99"/>
        <v>ok</v>
      </c>
      <c r="EK150" s="140" t="str">
        <f t="shared" si="100"/>
        <v>ok</v>
      </c>
      <c r="EO150" s="140" t="str">
        <f t="shared" si="101"/>
        <v>ŠPATNĚ</v>
      </c>
      <c r="EP150" s="140" t="str">
        <f t="shared" si="102"/>
        <v>ok</v>
      </c>
    </row>
    <row r="151" spans="1:146" s="140" customFormat="1" ht="12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227" t="s">
        <v>895</v>
      </c>
      <c r="J151" s="151" t="s">
        <v>894</v>
      </c>
      <c r="K151" s="151" t="s">
        <v>896</v>
      </c>
      <c r="L151" s="153" t="s">
        <v>897</v>
      </c>
      <c r="M151" s="151" t="s">
        <v>898</v>
      </c>
      <c r="N151" s="151" t="s">
        <v>24</v>
      </c>
      <c r="O151" s="151" t="s">
        <v>899</v>
      </c>
      <c r="P151" s="151" t="s">
        <v>900</v>
      </c>
      <c r="Q151" s="151" t="s">
        <v>27</v>
      </c>
      <c r="R151" s="151" t="s">
        <v>28</v>
      </c>
      <c r="S151" s="154">
        <v>482731428</v>
      </c>
      <c r="T151" s="151" t="s">
        <v>901</v>
      </c>
      <c r="U151" s="153">
        <v>986011389</v>
      </c>
      <c r="V151" s="153" t="s">
        <v>82</v>
      </c>
      <c r="W151" s="153" t="s">
        <v>83</v>
      </c>
      <c r="X151" s="151" t="s">
        <v>902</v>
      </c>
      <c r="Y151" s="256" t="s">
        <v>2975</v>
      </c>
      <c r="Z151" s="155" t="s">
        <v>68</v>
      </c>
      <c r="AA151" s="267" t="s">
        <v>2836</v>
      </c>
      <c r="AB151" s="156"/>
      <c r="AC151" s="157"/>
      <c r="AD151" s="157"/>
      <c r="AE151" s="157"/>
      <c r="AF151" s="157"/>
      <c r="AG151" s="293">
        <f t="shared" si="79"/>
        <v>0</v>
      </c>
      <c r="AH151" s="145"/>
      <c r="AI151" s="143"/>
      <c r="AJ151" s="143"/>
      <c r="AK151" s="143"/>
      <c r="AL151" s="143"/>
      <c r="AM151" s="138">
        <f t="shared" si="103"/>
        <v>0</v>
      </c>
      <c r="AN151" s="160"/>
      <c r="AO151" s="146"/>
      <c r="AP151" s="146"/>
      <c r="AQ151" s="146"/>
      <c r="AR151" s="146"/>
      <c r="AS151" s="202">
        <f t="shared" si="80"/>
        <v>0</v>
      </c>
      <c r="AT151" s="172"/>
      <c r="AU151" s="137"/>
      <c r="AV151" s="137"/>
      <c r="AW151" s="137"/>
      <c r="AX151" s="137"/>
      <c r="AY151" s="138">
        <f t="shared" si="104"/>
        <v>0</v>
      </c>
      <c r="AZ151" s="160"/>
      <c r="BA151" s="146"/>
      <c r="BB151" s="146"/>
      <c r="BC151" s="146"/>
      <c r="BD151" s="146"/>
      <c r="BE151" s="138">
        <f t="shared" si="105"/>
        <v>0</v>
      </c>
      <c r="BF151" s="205"/>
      <c r="BG151" s="146"/>
      <c r="BH151" s="146"/>
      <c r="BI151" s="146"/>
      <c r="BJ151" s="146"/>
      <c r="BK151" s="202">
        <f t="shared" si="81"/>
        <v>0</v>
      </c>
      <c r="BL151" s="160"/>
      <c r="BM151" s="146"/>
      <c r="BN151" s="146"/>
      <c r="BO151" s="146"/>
      <c r="BP151" s="146"/>
      <c r="BQ151" s="138">
        <f t="shared" si="106"/>
        <v>0</v>
      </c>
      <c r="BR151" s="160"/>
      <c r="BS151" s="146">
        <v>64350</v>
      </c>
      <c r="BT151" s="146"/>
      <c r="BU151" s="146"/>
      <c r="BV151" s="146"/>
      <c r="BW151" s="138">
        <f t="shared" si="107"/>
        <v>64350</v>
      </c>
      <c r="BX151" s="205"/>
      <c r="BY151" s="146"/>
      <c r="BZ151" s="146"/>
      <c r="CA151" s="146"/>
      <c r="CB151" s="146"/>
      <c r="CC151" s="138">
        <f t="shared" si="82"/>
        <v>0</v>
      </c>
      <c r="CD151" s="158"/>
      <c r="CE151" s="137"/>
      <c r="CF151" s="137"/>
      <c r="CG151" s="137"/>
      <c r="CH151" s="137"/>
      <c r="CI151" s="138">
        <f t="shared" si="108"/>
        <v>0</v>
      </c>
      <c r="CJ151" s="172">
        <f t="shared" si="83"/>
        <v>0</v>
      </c>
      <c r="CK151" s="137">
        <f t="shared" si="84"/>
        <v>64350</v>
      </c>
      <c r="CL151" s="137">
        <f t="shared" si="85"/>
        <v>0</v>
      </c>
      <c r="CM151" s="137">
        <f t="shared" si="86"/>
        <v>0</v>
      </c>
      <c r="CN151" s="137">
        <f t="shared" si="87"/>
        <v>0</v>
      </c>
      <c r="CO151" s="173">
        <f t="shared" si="88"/>
        <v>64350</v>
      </c>
      <c r="CP151" s="172">
        <f t="shared" si="89"/>
        <v>0</v>
      </c>
      <c r="CQ151" s="137">
        <f t="shared" si="90"/>
        <v>0</v>
      </c>
      <c r="CR151" s="137">
        <f t="shared" si="91"/>
        <v>0</v>
      </c>
      <c r="CS151" s="137">
        <f t="shared" si="92"/>
        <v>0</v>
      </c>
      <c r="CT151" s="137">
        <f t="shared" si="93"/>
        <v>0</v>
      </c>
      <c r="CU151" s="173">
        <f t="shared" si="109"/>
        <v>0</v>
      </c>
      <c r="CV151" s="172">
        <f t="shared" si="110"/>
        <v>0</v>
      </c>
      <c r="CW151" s="137">
        <f t="shared" si="111"/>
        <v>64350</v>
      </c>
      <c r="CX151" s="137">
        <f t="shared" si="112"/>
        <v>0</v>
      </c>
      <c r="CY151" s="137">
        <f t="shared" si="113"/>
        <v>0</v>
      </c>
      <c r="CZ151" s="137">
        <f t="shared" si="114"/>
        <v>0</v>
      </c>
      <c r="DA151" s="173">
        <f t="shared" si="115"/>
        <v>64350</v>
      </c>
      <c r="DC151" s="220"/>
      <c r="DF151" s="141"/>
      <c r="DG151" s="142"/>
      <c r="DH151" s="146"/>
      <c r="DI151" s="142"/>
      <c r="DJ151" s="144"/>
      <c r="DK151" s="145"/>
      <c r="DL151" s="142"/>
      <c r="DM151" s="144"/>
      <c r="DO151" s="140" t="str">
        <f t="shared" si="94"/>
        <v>Jindřiška Trčálková</v>
      </c>
      <c r="DP151" s="140">
        <v>2498</v>
      </c>
      <c r="DQ151" s="140">
        <v>650021576</v>
      </c>
      <c r="DR151" s="140">
        <v>70695539</v>
      </c>
      <c r="DS151" s="140" t="s">
        <v>894</v>
      </c>
      <c r="DT151" s="140" t="s">
        <v>3507</v>
      </c>
      <c r="DU151" s="140" t="s">
        <v>896</v>
      </c>
      <c r="DV151" s="140" t="s">
        <v>898</v>
      </c>
      <c r="DW151" s="140" t="s">
        <v>897</v>
      </c>
      <c r="DX151" s="140" t="s">
        <v>24</v>
      </c>
      <c r="DY151" s="140" t="s">
        <v>3508</v>
      </c>
      <c r="DZ151" s="140">
        <v>482731428</v>
      </c>
      <c r="EA151" s="140" t="s">
        <v>901</v>
      </c>
      <c r="EB151" s="140" t="s">
        <v>3509</v>
      </c>
      <c r="EC151" s="140" t="s">
        <v>902</v>
      </c>
      <c r="ED151" s="140" t="s">
        <v>68</v>
      </c>
      <c r="EF151" s="140" t="str">
        <f t="shared" si="95"/>
        <v>ok</v>
      </c>
      <c r="EG151" s="140" t="str">
        <f t="shared" si="96"/>
        <v>ok</v>
      </c>
      <c r="EH151" s="140" t="str">
        <f t="shared" si="97"/>
        <v>ok</v>
      </c>
      <c r="EI151" s="140" t="str">
        <f t="shared" si="98"/>
        <v>ok</v>
      </c>
      <c r="EJ151" s="140" t="str">
        <f t="shared" si="99"/>
        <v>ok</v>
      </c>
      <c r="EK151" s="140" t="str">
        <f t="shared" si="100"/>
        <v>ok</v>
      </c>
      <c r="EO151" s="140" t="str">
        <f t="shared" si="101"/>
        <v>ok</v>
      </c>
      <c r="EP151" s="140" t="str">
        <f t="shared" si="102"/>
        <v>ok</v>
      </c>
    </row>
    <row r="152" spans="1:146" s="140" customFormat="1" ht="12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227" t="s">
        <v>904</v>
      </c>
      <c r="J152" s="151" t="s">
        <v>903</v>
      </c>
      <c r="K152" s="151" t="s">
        <v>905</v>
      </c>
      <c r="L152" s="153" t="s">
        <v>726</v>
      </c>
      <c r="M152" s="151" t="s">
        <v>727</v>
      </c>
      <c r="N152" s="151" t="s">
        <v>24</v>
      </c>
      <c r="O152" s="151" t="s">
        <v>906</v>
      </c>
      <c r="P152" s="151" t="s">
        <v>907</v>
      </c>
      <c r="Q152" s="151" t="s">
        <v>27</v>
      </c>
      <c r="R152" s="151" t="s">
        <v>28</v>
      </c>
      <c r="S152" s="154">
        <v>485179274</v>
      </c>
      <c r="T152" s="151" t="s">
        <v>908</v>
      </c>
      <c r="U152" s="153">
        <v>181602712</v>
      </c>
      <c r="V152" s="153" t="s">
        <v>102</v>
      </c>
      <c r="W152" s="153" t="s">
        <v>103</v>
      </c>
      <c r="X152" s="151" t="s">
        <v>909</v>
      </c>
      <c r="Y152" s="256" t="s">
        <v>2976</v>
      </c>
      <c r="Z152" s="155" t="s">
        <v>68</v>
      </c>
      <c r="AA152" s="267" t="s">
        <v>2837</v>
      </c>
      <c r="AB152" s="156"/>
      <c r="AC152" s="157"/>
      <c r="AD152" s="157"/>
      <c r="AE152" s="157"/>
      <c r="AF152" s="157"/>
      <c r="AG152" s="293">
        <f t="shared" si="79"/>
        <v>0</v>
      </c>
      <c r="AH152" s="145"/>
      <c r="AI152" s="143"/>
      <c r="AJ152" s="143"/>
      <c r="AK152" s="143"/>
      <c r="AL152" s="143"/>
      <c r="AM152" s="138">
        <f t="shared" si="103"/>
        <v>0</v>
      </c>
      <c r="AN152" s="160"/>
      <c r="AO152" s="146"/>
      <c r="AP152" s="146"/>
      <c r="AQ152" s="146"/>
      <c r="AR152" s="146"/>
      <c r="AS152" s="202">
        <f t="shared" si="80"/>
        <v>0</v>
      </c>
      <c r="AT152" s="172"/>
      <c r="AU152" s="137"/>
      <c r="AV152" s="137"/>
      <c r="AW152" s="137"/>
      <c r="AX152" s="137"/>
      <c r="AY152" s="138">
        <f t="shared" si="104"/>
        <v>0</v>
      </c>
      <c r="AZ152" s="160"/>
      <c r="BA152" s="146"/>
      <c r="BB152" s="146"/>
      <c r="BC152" s="146"/>
      <c r="BD152" s="146"/>
      <c r="BE152" s="138">
        <f t="shared" si="105"/>
        <v>0</v>
      </c>
      <c r="BF152" s="205"/>
      <c r="BG152" s="146"/>
      <c r="BH152" s="146"/>
      <c r="BI152" s="146"/>
      <c r="BJ152" s="146"/>
      <c r="BK152" s="202">
        <f t="shared" si="81"/>
        <v>0</v>
      </c>
      <c r="BL152" s="160"/>
      <c r="BM152" s="146"/>
      <c r="BN152" s="146"/>
      <c r="BO152" s="146"/>
      <c r="BP152" s="146"/>
      <c r="BQ152" s="138">
        <f t="shared" si="106"/>
        <v>0</v>
      </c>
      <c r="BR152" s="160"/>
      <c r="BS152" s="146">
        <v>3250</v>
      </c>
      <c r="BT152" s="146"/>
      <c r="BU152" s="146"/>
      <c r="BV152" s="146"/>
      <c r="BW152" s="138">
        <f t="shared" si="107"/>
        <v>3250</v>
      </c>
      <c r="BX152" s="205"/>
      <c r="BY152" s="146"/>
      <c r="BZ152" s="146"/>
      <c r="CA152" s="146"/>
      <c r="CB152" s="146"/>
      <c r="CC152" s="138">
        <f t="shared" si="82"/>
        <v>0</v>
      </c>
      <c r="CD152" s="158"/>
      <c r="CE152" s="137"/>
      <c r="CF152" s="137"/>
      <c r="CG152" s="137"/>
      <c r="CH152" s="137"/>
      <c r="CI152" s="138">
        <f t="shared" si="108"/>
        <v>0</v>
      </c>
      <c r="CJ152" s="172">
        <f t="shared" si="83"/>
        <v>0</v>
      </c>
      <c r="CK152" s="137">
        <f t="shared" si="84"/>
        <v>3250</v>
      </c>
      <c r="CL152" s="137">
        <f t="shared" si="85"/>
        <v>0</v>
      </c>
      <c r="CM152" s="137">
        <f t="shared" si="86"/>
        <v>0</v>
      </c>
      <c r="CN152" s="137">
        <f t="shared" si="87"/>
        <v>0</v>
      </c>
      <c r="CO152" s="173">
        <f t="shared" si="88"/>
        <v>3250</v>
      </c>
      <c r="CP152" s="172">
        <f t="shared" si="89"/>
        <v>0</v>
      </c>
      <c r="CQ152" s="137">
        <f t="shared" si="90"/>
        <v>0</v>
      </c>
      <c r="CR152" s="137">
        <f t="shared" si="91"/>
        <v>0</v>
      </c>
      <c r="CS152" s="137">
        <f t="shared" si="92"/>
        <v>0</v>
      </c>
      <c r="CT152" s="137">
        <f t="shared" si="93"/>
        <v>0</v>
      </c>
      <c r="CU152" s="173">
        <f t="shared" si="109"/>
        <v>0</v>
      </c>
      <c r="CV152" s="172">
        <f t="shared" si="110"/>
        <v>0</v>
      </c>
      <c r="CW152" s="137">
        <f t="shared" si="111"/>
        <v>3250</v>
      </c>
      <c r="CX152" s="137">
        <f t="shared" si="112"/>
        <v>0</v>
      </c>
      <c r="CY152" s="137">
        <f t="shared" si="113"/>
        <v>0</v>
      </c>
      <c r="CZ152" s="137">
        <f t="shared" si="114"/>
        <v>0</v>
      </c>
      <c r="DA152" s="173">
        <f t="shared" si="115"/>
        <v>3250</v>
      </c>
      <c r="DC152" s="220"/>
      <c r="DF152" s="141"/>
      <c r="DG152" s="142"/>
      <c r="DH152" s="146"/>
      <c r="DI152" s="142"/>
      <c r="DJ152" s="144"/>
      <c r="DK152" s="145"/>
      <c r="DL152" s="142"/>
      <c r="DM152" s="144"/>
      <c r="DO152" s="140" t="str">
        <f t="shared" si="94"/>
        <v>Renata Pluhařová</v>
      </c>
      <c r="DP152" s="140">
        <v>2499</v>
      </c>
      <c r="DQ152" s="140">
        <v>650025288</v>
      </c>
      <c r="DR152" s="140">
        <v>70983283</v>
      </c>
      <c r="DS152" s="140" t="s">
        <v>903</v>
      </c>
      <c r="DT152" s="140" t="s">
        <v>3510</v>
      </c>
      <c r="DU152" s="140" t="s">
        <v>905</v>
      </c>
      <c r="DV152" s="140" t="s">
        <v>727</v>
      </c>
      <c r="DW152" s="140" t="s">
        <v>726</v>
      </c>
      <c r="DX152" s="140" t="s">
        <v>24</v>
      </c>
      <c r="DY152" s="140" t="s">
        <v>3511</v>
      </c>
      <c r="DZ152" s="140">
        <v>485179274</v>
      </c>
      <c r="EA152" s="140" t="s">
        <v>908</v>
      </c>
      <c r="EB152" s="140">
        <v>0</v>
      </c>
      <c r="EC152" s="140" t="s">
        <v>909</v>
      </c>
      <c r="ED152" s="140" t="s">
        <v>68</v>
      </c>
      <c r="EF152" s="140" t="str">
        <f t="shared" si="95"/>
        <v>ok</v>
      </c>
      <c r="EG152" s="140" t="str">
        <f t="shared" si="96"/>
        <v>ok</v>
      </c>
      <c r="EH152" s="140" t="str">
        <f t="shared" si="97"/>
        <v>ok</v>
      </c>
      <c r="EI152" s="140" t="str">
        <f t="shared" si="98"/>
        <v>ok</v>
      </c>
      <c r="EJ152" s="140" t="str">
        <f t="shared" si="99"/>
        <v>ok</v>
      </c>
      <c r="EK152" s="140" t="str">
        <f t="shared" si="100"/>
        <v>ok</v>
      </c>
      <c r="EO152" s="140" t="str">
        <f t="shared" si="101"/>
        <v>ok</v>
      </c>
      <c r="EP152" s="140" t="str">
        <f t="shared" si="102"/>
        <v>ok</v>
      </c>
    </row>
    <row r="153" spans="1:146" s="140" customFormat="1" ht="12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227" t="s">
        <v>2775</v>
      </c>
      <c r="J153" s="151" t="s">
        <v>2774</v>
      </c>
      <c r="K153" s="151" t="s">
        <v>4670</v>
      </c>
      <c r="L153" s="153" t="s">
        <v>764</v>
      </c>
      <c r="M153" s="151" t="s">
        <v>765</v>
      </c>
      <c r="N153" s="151" t="s">
        <v>466</v>
      </c>
      <c r="O153" s="151" t="s">
        <v>2776</v>
      </c>
      <c r="P153" s="151" t="s">
        <v>362</v>
      </c>
      <c r="Q153" s="151" t="s">
        <v>27</v>
      </c>
      <c r="R153" s="151" t="s">
        <v>28</v>
      </c>
      <c r="S153" s="154">
        <v>488388220</v>
      </c>
      <c r="T153" s="196" t="s">
        <v>2777</v>
      </c>
      <c r="U153" s="153">
        <v>488388220</v>
      </c>
      <c r="V153" s="153">
        <v>2010</v>
      </c>
      <c r="W153" s="153" t="s">
        <v>439</v>
      </c>
      <c r="X153" s="151" t="s">
        <v>2778</v>
      </c>
      <c r="Y153" s="256" t="s">
        <v>2977</v>
      </c>
      <c r="Z153" s="155" t="s">
        <v>68</v>
      </c>
      <c r="AA153" s="267" t="s">
        <v>2838</v>
      </c>
      <c r="AB153" s="156"/>
      <c r="AC153" s="157"/>
      <c r="AD153" s="157"/>
      <c r="AE153" s="157"/>
      <c r="AF153" s="157"/>
      <c r="AG153" s="136">
        <f t="shared" si="79"/>
        <v>0</v>
      </c>
      <c r="AH153" s="145"/>
      <c r="AI153" s="143"/>
      <c r="AJ153" s="143"/>
      <c r="AK153" s="143"/>
      <c r="AL153" s="143"/>
      <c r="AM153" s="138">
        <f t="shared" si="103"/>
        <v>0</v>
      </c>
      <c r="AN153" s="160"/>
      <c r="AO153" s="146"/>
      <c r="AP153" s="146"/>
      <c r="AQ153" s="146"/>
      <c r="AR153" s="146"/>
      <c r="AS153" s="202">
        <f t="shared" si="80"/>
        <v>0</v>
      </c>
      <c r="AT153" s="172"/>
      <c r="AU153" s="137"/>
      <c r="AV153" s="137"/>
      <c r="AW153" s="137"/>
      <c r="AX153" s="137"/>
      <c r="AY153" s="138">
        <f t="shared" si="104"/>
        <v>0</v>
      </c>
      <c r="AZ153" s="160"/>
      <c r="BA153" s="146"/>
      <c r="BB153" s="146"/>
      <c r="BC153" s="146"/>
      <c r="BD153" s="146"/>
      <c r="BE153" s="138">
        <f t="shared" si="105"/>
        <v>0</v>
      </c>
      <c r="BF153" s="205"/>
      <c r="BG153" s="146"/>
      <c r="BH153" s="146"/>
      <c r="BI153" s="146"/>
      <c r="BJ153" s="146"/>
      <c r="BK153" s="202">
        <f t="shared" si="81"/>
        <v>0</v>
      </c>
      <c r="BL153" s="160"/>
      <c r="BM153" s="146"/>
      <c r="BN153" s="146"/>
      <c r="BO153" s="146"/>
      <c r="BP153" s="146"/>
      <c r="BQ153" s="138">
        <f t="shared" si="106"/>
        <v>0</v>
      </c>
      <c r="BR153" s="160"/>
      <c r="BS153" s="146"/>
      <c r="BT153" s="146"/>
      <c r="BU153" s="146"/>
      <c r="BV153" s="146"/>
      <c r="BW153" s="138">
        <f t="shared" si="107"/>
        <v>0</v>
      </c>
      <c r="BX153" s="205"/>
      <c r="BY153" s="146"/>
      <c r="BZ153" s="146"/>
      <c r="CA153" s="146"/>
      <c r="CB153" s="146"/>
      <c r="CC153" s="138">
        <f t="shared" si="82"/>
        <v>0</v>
      </c>
      <c r="CD153" s="158"/>
      <c r="CE153" s="137"/>
      <c r="CF153" s="137"/>
      <c r="CG153" s="137"/>
      <c r="CH153" s="137"/>
      <c r="CI153" s="138">
        <f t="shared" si="108"/>
        <v>0</v>
      </c>
      <c r="CJ153" s="172">
        <f t="shared" si="83"/>
        <v>0</v>
      </c>
      <c r="CK153" s="137">
        <f t="shared" si="84"/>
        <v>0</v>
      </c>
      <c r="CL153" s="137">
        <f t="shared" si="85"/>
        <v>0</v>
      </c>
      <c r="CM153" s="137">
        <f t="shared" si="86"/>
        <v>0</v>
      </c>
      <c r="CN153" s="137">
        <f t="shared" si="87"/>
        <v>0</v>
      </c>
      <c r="CO153" s="173">
        <f t="shared" si="88"/>
        <v>0</v>
      </c>
      <c r="CP153" s="172">
        <f t="shared" si="89"/>
        <v>0</v>
      </c>
      <c r="CQ153" s="137">
        <f t="shared" si="90"/>
        <v>0</v>
      </c>
      <c r="CR153" s="137">
        <f t="shared" si="91"/>
        <v>0</v>
      </c>
      <c r="CS153" s="137">
        <f t="shared" si="92"/>
        <v>0</v>
      </c>
      <c r="CT153" s="137">
        <f t="shared" si="93"/>
        <v>0</v>
      </c>
      <c r="CU153" s="173">
        <f t="shared" si="109"/>
        <v>0</v>
      </c>
      <c r="CV153" s="172">
        <f t="shared" si="110"/>
        <v>0</v>
      </c>
      <c r="CW153" s="137">
        <f t="shared" si="111"/>
        <v>0</v>
      </c>
      <c r="CX153" s="137">
        <f t="shared" si="112"/>
        <v>0</v>
      </c>
      <c r="CY153" s="137">
        <f t="shared" si="113"/>
        <v>0</v>
      </c>
      <c r="CZ153" s="137">
        <f t="shared" si="114"/>
        <v>0</v>
      </c>
      <c r="DA153" s="173">
        <f t="shared" si="115"/>
        <v>0</v>
      </c>
      <c r="DC153" s="220"/>
      <c r="DF153" s="141"/>
      <c r="DG153" s="142"/>
      <c r="DH153" s="146"/>
      <c r="DI153" s="142"/>
      <c r="DJ153" s="144"/>
      <c r="DK153" s="145"/>
      <c r="DL153" s="142"/>
      <c r="DM153" s="144"/>
      <c r="DO153" s="140" t="str">
        <f t="shared" si="94"/>
        <v>Iva Kořínková</v>
      </c>
      <c r="DP153" s="140">
        <v>2331</v>
      </c>
      <c r="DQ153" s="140">
        <v>691014302</v>
      </c>
      <c r="DR153" s="140">
        <v>9360379</v>
      </c>
      <c r="DS153" s="140" t="s">
        <v>2774</v>
      </c>
      <c r="DT153" s="140">
        <v>0</v>
      </c>
      <c r="DU153" s="140" t="s">
        <v>3512</v>
      </c>
      <c r="DV153" s="140" t="s">
        <v>765</v>
      </c>
      <c r="DW153" s="140" t="s">
        <v>764</v>
      </c>
      <c r="DX153" s="140" t="s">
        <v>466</v>
      </c>
      <c r="DY153" s="140" t="s">
        <v>3513</v>
      </c>
      <c r="DZ153" s="140">
        <v>488388220</v>
      </c>
      <c r="EA153" s="140" t="s">
        <v>3514</v>
      </c>
      <c r="EB153" s="140">
        <v>0</v>
      </c>
      <c r="EC153" s="140" t="s">
        <v>2778</v>
      </c>
      <c r="ED153" s="140" t="s">
        <v>68</v>
      </c>
      <c r="EF153" s="140" t="str">
        <f t="shared" si="95"/>
        <v>ok</v>
      </c>
      <c r="EG153" s="140" t="str">
        <f t="shared" si="96"/>
        <v>ŠPATNĚ</v>
      </c>
      <c r="EH153" s="140" t="str">
        <f t="shared" si="97"/>
        <v>ok</v>
      </c>
      <c r="EI153" s="140" t="str">
        <f t="shared" si="98"/>
        <v>ok</v>
      </c>
      <c r="EJ153" s="140" t="str">
        <f t="shared" si="99"/>
        <v>ok</v>
      </c>
      <c r="EK153" s="140" t="str">
        <f t="shared" si="100"/>
        <v>ok</v>
      </c>
      <c r="EO153" s="140" t="str">
        <f t="shared" si="101"/>
        <v>ok</v>
      </c>
      <c r="EP153" s="140" t="str">
        <f t="shared" si="102"/>
        <v>ŠPATNĚ</v>
      </c>
    </row>
    <row r="154" spans="1:146" s="140" customFormat="1" ht="12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227"/>
      <c r="J154" s="151"/>
      <c r="K154" s="151" t="s">
        <v>3112</v>
      </c>
      <c r="L154" s="153" t="s">
        <v>487</v>
      </c>
      <c r="M154" s="151" t="s">
        <v>3113</v>
      </c>
      <c r="N154" s="151" t="s">
        <v>466</v>
      </c>
      <c r="O154" s="151" t="s">
        <v>3116</v>
      </c>
      <c r="P154" s="151" t="s">
        <v>3117</v>
      </c>
      <c r="Q154" s="151" t="s">
        <v>27</v>
      </c>
      <c r="R154" s="151" t="s">
        <v>28</v>
      </c>
      <c r="S154" s="154"/>
      <c r="T154" s="196" t="s">
        <v>3114</v>
      </c>
      <c r="U154" s="153">
        <v>6013789319</v>
      </c>
      <c r="V154" s="153" t="s">
        <v>82</v>
      </c>
      <c r="W154" s="153" t="s">
        <v>83</v>
      </c>
      <c r="X154" s="151" t="s">
        <v>3115</v>
      </c>
      <c r="Y154" s="256" t="s">
        <v>3118</v>
      </c>
      <c r="Z154" s="155" t="s">
        <v>68</v>
      </c>
      <c r="AA154" s="267" t="s">
        <v>3119</v>
      </c>
      <c r="AB154" s="156"/>
      <c r="AC154" s="157"/>
      <c r="AD154" s="157"/>
      <c r="AE154" s="157"/>
      <c r="AF154" s="157"/>
      <c r="AG154" s="136"/>
      <c r="AH154" s="145"/>
      <c r="AI154" s="143"/>
      <c r="AJ154" s="143"/>
      <c r="AK154" s="143"/>
      <c r="AL154" s="143"/>
      <c r="AM154" s="138"/>
      <c r="AN154" s="160"/>
      <c r="AO154" s="146"/>
      <c r="AP154" s="146"/>
      <c r="AQ154" s="146"/>
      <c r="AR154" s="146"/>
      <c r="AS154" s="202">
        <v>0</v>
      </c>
      <c r="AT154" s="172"/>
      <c r="AU154" s="137"/>
      <c r="AV154" s="137"/>
      <c r="AW154" s="137"/>
      <c r="AX154" s="137"/>
      <c r="AY154" s="138">
        <f t="shared" si="104"/>
        <v>0</v>
      </c>
      <c r="AZ154" s="160"/>
      <c r="BA154" s="146"/>
      <c r="BB154" s="146"/>
      <c r="BC154" s="146"/>
      <c r="BD154" s="146"/>
      <c r="BE154" s="138">
        <f t="shared" si="105"/>
        <v>0</v>
      </c>
      <c r="BF154" s="205"/>
      <c r="BG154" s="146"/>
      <c r="BH154" s="146"/>
      <c r="BI154" s="146"/>
      <c r="BJ154" s="146"/>
      <c r="BK154" s="202">
        <v>0</v>
      </c>
      <c r="BL154" s="160"/>
      <c r="BM154" s="146"/>
      <c r="BN154" s="146"/>
      <c r="BO154" s="146"/>
      <c r="BP154" s="146"/>
      <c r="BQ154" s="138">
        <f t="shared" si="106"/>
        <v>0</v>
      </c>
      <c r="BR154" s="160"/>
      <c r="BS154" s="146"/>
      <c r="BT154" s="146"/>
      <c r="BU154" s="146"/>
      <c r="BV154" s="146"/>
      <c r="BW154" s="138">
        <f t="shared" si="107"/>
        <v>0</v>
      </c>
      <c r="BX154" s="205"/>
      <c r="BY154" s="146"/>
      <c r="BZ154" s="146"/>
      <c r="CA154" s="146"/>
      <c r="CB154" s="146"/>
      <c r="CC154" s="138"/>
      <c r="CD154" s="158"/>
      <c r="CE154" s="137"/>
      <c r="CF154" s="137"/>
      <c r="CG154" s="137"/>
      <c r="CH154" s="137"/>
      <c r="CI154" s="138">
        <f t="shared" si="108"/>
        <v>0</v>
      </c>
      <c r="CJ154" s="172">
        <f t="shared" si="83"/>
        <v>0</v>
      </c>
      <c r="CK154" s="137">
        <f t="shared" si="84"/>
        <v>0</v>
      </c>
      <c r="CL154" s="137">
        <f t="shared" si="85"/>
        <v>0</v>
      </c>
      <c r="CM154" s="137">
        <f t="shared" si="86"/>
        <v>0</v>
      </c>
      <c r="CN154" s="137">
        <f t="shared" si="87"/>
        <v>0</v>
      </c>
      <c r="CO154" s="173">
        <f t="shared" si="88"/>
        <v>0</v>
      </c>
      <c r="CP154" s="172">
        <f t="shared" si="89"/>
        <v>0</v>
      </c>
      <c r="CQ154" s="137">
        <f t="shared" si="90"/>
        <v>0</v>
      </c>
      <c r="CR154" s="137">
        <f t="shared" si="91"/>
        <v>0</v>
      </c>
      <c r="CS154" s="137">
        <f t="shared" si="92"/>
        <v>0</v>
      </c>
      <c r="CT154" s="137">
        <f t="shared" si="93"/>
        <v>0</v>
      </c>
      <c r="CU154" s="173"/>
      <c r="CV154" s="172"/>
      <c r="CW154" s="137"/>
      <c r="CX154" s="137"/>
      <c r="CY154" s="137"/>
      <c r="CZ154" s="137"/>
      <c r="DA154" s="173"/>
      <c r="DC154" s="220"/>
      <c r="DF154" s="141"/>
      <c r="DG154" s="142"/>
      <c r="DH154" s="146"/>
      <c r="DI154" s="142"/>
      <c r="DJ154" s="144"/>
      <c r="DK154" s="145"/>
      <c r="DL154" s="142"/>
      <c r="DM154" s="144"/>
      <c r="DO154" s="140" t="str">
        <f t="shared" si="94"/>
        <v>Klára Zbrojová</v>
      </c>
      <c r="DP154" s="140">
        <v>2332</v>
      </c>
      <c r="DQ154" s="140">
        <v>691015295</v>
      </c>
      <c r="DR154" s="140">
        <v>10988122</v>
      </c>
      <c r="DS154" s="140" t="s">
        <v>3111</v>
      </c>
      <c r="DT154" s="140">
        <v>0</v>
      </c>
      <c r="DU154" s="140" t="s">
        <v>3112</v>
      </c>
      <c r="DV154" s="140" t="s">
        <v>3113</v>
      </c>
      <c r="DW154" s="140" t="s">
        <v>487</v>
      </c>
      <c r="DX154" s="140" t="s">
        <v>466</v>
      </c>
      <c r="DY154" s="140" t="s">
        <v>3515</v>
      </c>
      <c r="DZ154" s="140">
        <v>0</v>
      </c>
      <c r="EA154" s="140" t="s">
        <v>3114</v>
      </c>
      <c r="EB154" s="140">
        <v>0</v>
      </c>
      <c r="EC154" s="140" t="s">
        <v>3115</v>
      </c>
      <c r="ED154" s="140" t="s">
        <v>68</v>
      </c>
      <c r="EF154" s="140" t="str">
        <f t="shared" si="95"/>
        <v>ok</v>
      </c>
      <c r="EG154" s="140" t="str">
        <f t="shared" si="96"/>
        <v>ok</v>
      </c>
      <c r="EH154" s="140" t="str">
        <f t="shared" si="97"/>
        <v>ok</v>
      </c>
      <c r="EI154" s="140" t="str">
        <f t="shared" si="98"/>
        <v>ok</v>
      </c>
      <c r="EJ154" s="140" t="str">
        <f t="shared" si="99"/>
        <v>ok</v>
      </c>
      <c r="EK154" s="140" t="str">
        <f t="shared" si="100"/>
        <v>ok</v>
      </c>
      <c r="EO154" s="140" t="str">
        <f t="shared" si="101"/>
        <v>ok</v>
      </c>
      <c r="EP154" s="140" t="str">
        <f t="shared" si="102"/>
        <v>ok</v>
      </c>
    </row>
    <row r="155" spans="1:146" s="140" customFormat="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227" t="s">
        <v>911</v>
      </c>
      <c r="J155" s="151" t="s">
        <v>910</v>
      </c>
      <c r="K155" s="151" t="s">
        <v>912</v>
      </c>
      <c r="L155" s="154" t="s">
        <v>77</v>
      </c>
      <c r="M155" s="151" t="s">
        <v>78</v>
      </c>
      <c r="N155" s="151" t="s">
        <v>466</v>
      </c>
      <c r="O155" s="151" t="s">
        <v>913</v>
      </c>
      <c r="P155" s="151" t="s">
        <v>806</v>
      </c>
      <c r="Q155" s="151" t="s">
        <v>52</v>
      </c>
      <c r="R155" s="151" t="s">
        <v>53</v>
      </c>
      <c r="S155" s="154" t="s">
        <v>914</v>
      </c>
      <c r="T155" s="263" t="s">
        <v>3518</v>
      </c>
      <c r="U155" s="153" t="s">
        <v>915</v>
      </c>
      <c r="V155" s="153" t="s">
        <v>31</v>
      </c>
      <c r="W155" s="153" t="s">
        <v>871</v>
      </c>
      <c r="X155" s="151" t="s">
        <v>916</v>
      </c>
      <c r="Y155" s="256" t="s">
        <v>2978</v>
      </c>
      <c r="Z155" s="155" t="s">
        <v>78</v>
      </c>
      <c r="AA155" s="267" t="s">
        <v>2839</v>
      </c>
      <c r="AB155" s="156"/>
      <c r="AC155" s="157"/>
      <c r="AD155" s="157"/>
      <c r="AE155" s="157"/>
      <c r="AF155" s="157"/>
      <c r="AG155" s="293">
        <f t="shared" si="79"/>
        <v>0</v>
      </c>
      <c r="AH155" s="145"/>
      <c r="AI155" s="143"/>
      <c r="AJ155" s="143"/>
      <c r="AK155" s="143"/>
      <c r="AL155" s="143"/>
      <c r="AM155" s="138">
        <f t="shared" si="103"/>
        <v>0</v>
      </c>
      <c r="AN155" s="160"/>
      <c r="AO155" s="146"/>
      <c r="AP155" s="146"/>
      <c r="AQ155" s="146"/>
      <c r="AR155" s="146"/>
      <c r="AS155" s="202">
        <f t="shared" si="80"/>
        <v>0</v>
      </c>
      <c r="AT155" s="172"/>
      <c r="AU155" s="137"/>
      <c r="AV155" s="137"/>
      <c r="AW155" s="137"/>
      <c r="AX155" s="137"/>
      <c r="AY155" s="138">
        <f t="shared" si="104"/>
        <v>0</v>
      </c>
      <c r="AZ155" s="160"/>
      <c r="BA155" s="146"/>
      <c r="BB155" s="146"/>
      <c r="BC155" s="146"/>
      <c r="BD155" s="146"/>
      <c r="BE155" s="138">
        <f t="shared" si="105"/>
        <v>0</v>
      </c>
      <c r="BF155" s="205"/>
      <c r="BG155" s="146"/>
      <c r="BH155" s="146"/>
      <c r="BI155" s="146"/>
      <c r="BJ155" s="146"/>
      <c r="BK155" s="202">
        <f t="shared" si="81"/>
        <v>0</v>
      </c>
      <c r="BL155" s="160"/>
      <c r="BM155" s="146"/>
      <c r="BN155" s="146"/>
      <c r="BO155" s="146"/>
      <c r="BP155" s="146"/>
      <c r="BQ155" s="138">
        <f t="shared" si="106"/>
        <v>0</v>
      </c>
      <c r="BR155" s="160"/>
      <c r="BS155" s="146"/>
      <c r="BT155" s="146"/>
      <c r="BU155" s="146"/>
      <c r="BV155" s="146"/>
      <c r="BW155" s="138">
        <f t="shared" si="107"/>
        <v>0</v>
      </c>
      <c r="BX155" s="205"/>
      <c r="BY155" s="146"/>
      <c r="BZ155" s="146"/>
      <c r="CA155" s="146"/>
      <c r="CB155" s="146"/>
      <c r="CC155" s="138">
        <f t="shared" si="82"/>
        <v>0</v>
      </c>
      <c r="CD155" s="158"/>
      <c r="CE155" s="137"/>
      <c r="CF155" s="137"/>
      <c r="CG155" s="137"/>
      <c r="CH155" s="137"/>
      <c r="CI155" s="138">
        <f t="shared" si="108"/>
        <v>0</v>
      </c>
      <c r="CJ155" s="172">
        <f t="shared" si="83"/>
        <v>0</v>
      </c>
      <c r="CK155" s="137">
        <f t="shared" si="84"/>
        <v>0</v>
      </c>
      <c r="CL155" s="137">
        <f t="shared" si="85"/>
        <v>0</v>
      </c>
      <c r="CM155" s="137">
        <f t="shared" si="86"/>
        <v>0</v>
      </c>
      <c r="CN155" s="137">
        <f t="shared" si="87"/>
        <v>0</v>
      </c>
      <c r="CO155" s="173">
        <f t="shared" si="88"/>
        <v>0</v>
      </c>
      <c r="CP155" s="172">
        <f t="shared" si="89"/>
        <v>0</v>
      </c>
      <c r="CQ155" s="137">
        <f t="shared" si="90"/>
        <v>0</v>
      </c>
      <c r="CR155" s="137">
        <f t="shared" si="91"/>
        <v>0</v>
      </c>
      <c r="CS155" s="137">
        <f t="shared" si="92"/>
        <v>0</v>
      </c>
      <c r="CT155" s="137">
        <f t="shared" si="93"/>
        <v>0</v>
      </c>
      <c r="CU155" s="173">
        <f t="shared" si="109"/>
        <v>0</v>
      </c>
      <c r="CV155" s="172">
        <f t="shared" si="110"/>
        <v>0</v>
      </c>
      <c r="CW155" s="137">
        <f t="shared" si="111"/>
        <v>0</v>
      </c>
      <c r="CX155" s="137">
        <f t="shared" si="112"/>
        <v>0</v>
      </c>
      <c r="CY155" s="137">
        <f t="shared" si="113"/>
        <v>0</v>
      </c>
      <c r="CZ155" s="137">
        <f t="shared" si="114"/>
        <v>0</v>
      </c>
      <c r="DA155" s="173">
        <f t="shared" si="115"/>
        <v>0</v>
      </c>
      <c r="DC155" s="220"/>
      <c r="DF155" s="141"/>
      <c r="DG155" s="142"/>
      <c r="DH155" s="146"/>
      <c r="DI155" s="142"/>
      <c r="DJ155" s="144"/>
      <c r="DK155" s="145"/>
      <c r="DL155" s="142"/>
      <c r="DM155" s="144"/>
      <c r="DO155" s="140" t="str">
        <f t="shared" si="94"/>
        <v>Ondřej Havlín</v>
      </c>
      <c r="DP155" s="140">
        <v>2323</v>
      </c>
      <c r="DQ155" s="140">
        <v>667000241</v>
      </c>
      <c r="DR155" s="140">
        <v>71223461</v>
      </c>
      <c r="DS155" s="140" t="s">
        <v>910</v>
      </c>
      <c r="DT155" s="140" t="s">
        <v>3516</v>
      </c>
      <c r="DU155" s="140" t="s">
        <v>912</v>
      </c>
      <c r="DV155" s="140" t="s">
        <v>78</v>
      </c>
      <c r="DW155" s="140" t="s">
        <v>77</v>
      </c>
      <c r="DX155" s="140" t="s">
        <v>466</v>
      </c>
      <c r="DY155" s="140" t="s">
        <v>3517</v>
      </c>
      <c r="DZ155" s="140">
        <v>482312235</v>
      </c>
      <c r="EA155" s="140" t="s">
        <v>3518</v>
      </c>
      <c r="EB155" s="140">
        <v>0</v>
      </c>
      <c r="EC155" s="140" t="s">
        <v>916</v>
      </c>
      <c r="ED155" s="140" t="s">
        <v>78</v>
      </c>
      <c r="EF155" s="140" t="str">
        <f t="shared" si="95"/>
        <v>ok</v>
      </c>
      <c r="EG155" s="140" t="str">
        <f t="shared" si="96"/>
        <v>ok</v>
      </c>
      <c r="EH155" s="140" t="str">
        <f t="shared" si="97"/>
        <v>ok</v>
      </c>
      <c r="EI155" s="140" t="str">
        <f t="shared" si="98"/>
        <v>ok</v>
      </c>
      <c r="EJ155" s="140" t="str">
        <f t="shared" si="99"/>
        <v>ok</v>
      </c>
      <c r="EK155" s="140" t="str">
        <f t="shared" si="100"/>
        <v>ok</v>
      </c>
      <c r="EO155" s="140" t="str">
        <f t="shared" si="101"/>
        <v>ŠPATNĚ</v>
      </c>
      <c r="EP155" s="140" t="str">
        <f t="shared" si="102"/>
        <v>ok</v>
      </c>
    </row>
    <row r="156" spans="1:146" s="140" customFormat="1" ht="12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227" t="s">
        <v>918</v>
      </c>
      <c r="J156" s="151" t="s">
        <v>917</v>
      </c>
      <c r="K156" s="151" t="s">
        <v>919</v>
      </c>
      <c r="L156" s="153" t="s">
        <v>77</v>
      </c>
      <c r="M156" s="151" t="s">
        <v>78</v>
      </c>
      <c r="N156" s="151" t="s">
        <v>24</v>
      </c>
      <c r="O156" s="151" t="s">
        <v>920</v>
      </c>
      <c r="P156" s="151" t="s">
        <v>490</v>
      </c>
      <c r="Q156" s="151" t="s">
        <v>27</v>
      </c>
      <c r="R156" s="151" t="s">
        <v>28</v>
      </c>
      <c r="S156" s="154" t="s">
        <v>921</v>
      </c>
      <c r="T156" s="151" t="s">
        <v>922</v>
      </c>
      <c r="U156" s="153" t="s">
        <v>923</v>
      </c>
      <c r="V156" s="153" t="s">
        <v>31</v>
      </c>
      <c r="W156" s="153" t="s">
        <v>871</v>
      </c>
      <c r="X156" s="151" t="s">
        <v>924</v>
      </c>
      <c r="Y156" s="256" t="s">
        <v>2978</v>
      </c>
      <c r="Z156" s="155" t="s">
        <v>78</v>
      </c>
      <c r="AA156" s="267" t="s">
        <v>2839</v>
      </c>
      <c r="AB156" s="156"/>
      <c r="AC156" s="157"/>
      <c r="AD156" s="157"/>
      <c r="AE156" s="157"/>
      <c r="AF156" s="157"/>
      <c r="AG156" s="293">
        <f t="shared" si="79"/>
        <v>0</v>
      </c>
      <c r="AH156" s="145"/>
      <c r="AI156" s="143"/>
      <c r="AJ156" s="143"/>
      <c r="AK156" s="143"/>
      <c r="AL156" s="143"/>
      <c r="AM156" s="138">
        <f t="shared" si="103"/>
        <v>0</v>
      </c>
      <c r="AN156" s="160"/>
      <c r="AO156" s="146"/>
      <c r="AP156" s="146"/>
      <c r="AQ156" s="146"/>
      <c r="AR156" s="146"/>
      <c r="AS156" s="202">
        <f t="shared" si="80"/>
        <v>0</v>
      </c>
      <c r="AT156" s="172"/>
      <c r="AU156" s="137"/>
      <c r="AV156" s="137"/>
      <c r="AW156" s="137"/>
      <c r="AX156" s="137"/>
      <c r="AY156" s="138">
        <f t="shared" si="104"/>
        <v>0</v>
      </c>
      <c r="AZ156" s="160"/>
      <c r="BA156" s="146"/>
      <c r="BB156" s="146"/>
      <c r="BC156" s="146"/>
      <c r="BD156" s="146"/>
      <c r="BE156" s="138">
        <f t="shared" si="105"/>
        <v>0</v>
      </c>
      <c r="BF156" s="205"/>
      <c r="BG156" s="146"/>
      <c r="BH156" s="146"/>
      <c r="BI156" s="146"/>
      <c r="BJ156" s="146"/>
      <c r="BK156" s="202">
        <f t="shared" si="81"/>
        <v>0</v>
      </c>
      <c r="BL156" s="160"/>
      <c r="BM156" s="146"/>
      <c r="BN156" s="146"/>
      <c r="BO156" s="146"/>
      <c r="BP156" s="146"/>
      <c r="BQ156" s="138">
        <f t="shared" si="106"/>
        <v>0</v>
      </c>
      <c r="BR156" s="160"/>
      <c r="BS156" s="146">
        <v>56225</v>
      </c>
      <c r="BT156" s="146"/>
      <c r="BU156" s="146"/>
      <c r="BV156" s="146"/>
      <c r="BW156" s="138">
        <f t="shared" si="107"/>
        <v>56225</v>
      </c>
      <c r="BX156" s="205"/>
      <c r="BY156" s="146"/>
      <c r="BZ156" s="146"/>
      <c r="CA156" s="146"/>
      <c r="CB156" s="146"/>
      <c r="CC156" s="138">
        <f t="shared" si="82"/>
        <v>0</v>
      </c>
      <c r="CD156" s="158"/>
      <c r="CE156" s="137"/>
      <c r="CF156" s="137"/>
      <c r="CG156" s="137"/>
      <c r="CH156" s="137"/>
      <c r="CI156" s="138">
        <f t="shared" ref="CI156:CI218" si="116">SUM(CD156:CH156)</f>
        <v>0</v>
      </c>
      <c r="CJ156" s="172">
        <f t="shared" si="83"/>
        <v>0</v>
      </c>
      <c r="CK156" s="137">
        <f t="shared" si="84"/>
        <v>56225</v>
      </c>
      <c r="CL156" s="137">
        <f t="shared" si="85"/>
        <v>0</v>
      </c>
      <c r="CM156" s="137">
        <f t="shared" si="86"/>
        <v>0</v>
      </c>
      <c r="CN156" s="137">
        <f t="shared" si="87"/>
        <v>0</v>
      </c>
      <c r="CO156" s="173">
        <f t="shared" si="88"/>
        <v>56225</v>
      </c>
      <c r="CP156" s="172">
        <f t="shared" si="89"/>
        <v>0</v>
      </c>
      <c r="CQ156" s="137">
        <f t="shared" si="90"/>
        <v>0</v>
      </c>
      <c r="CR156" s="137">
        <f t="shared" si="91"/>
        <v>0</v>
      </c>
      <c r="CS156" s="137">
        <f t="shared" si="92"/>
        <v>0</v>
      </c>
      <c r="CT156" s="137">
        <f t="shared" si="93"/>
        <v>0</v>
      </c>
      <c r="CU156" s="173">
        <f t="shared" si="109"/>
        <v>0</v>
      </c>
      <c r="CV156" s="172">
        <f t="shared" si="110"/>
        <v>0</v>
      </c>
      <c r="CW156" s="137">
        <f t="shared" si="111"/>
        <v>56225</v>
      </c>
      <c r="CX156" s="137">
        <f t="shared" si="112"/>
        <v>0</v>
      </c>
      <c r="CY156" s="137">
        <f t="shared" si="113"/>
        <v>0</v>
      </c>
      <c r="CZ156" s="137">
        <f t="shared" si="114"/>
        <v>0</v>
      </c>
      <c r="DA156" s="173">
        <f t="shared" si="115"/>
        <v>56225</v>
      </c>
      <c r="DC156" s="220"/>
      <c r="DF156" s="141"/>
      <c r="DG156" s="142"/>
      <c r="DH156" s="146"/>
      <c r="DI156" s="142"/>
      <c r="DJ156" s="144"/>
      <c r="DK156" s="145"/>
      <c r="DL156" s="142"/>
      <c r="DM156" s="144"/>
      <c r="DO156" s="140" t="str">
        <f t="shared" si="94"/>
        <v>Jaroslava Smolová</v>
      </c>
      <c r="DP156" s="140">
        <v>2314</v>
      </c>
      <c r="DQ156" s="140">
        <v>600080358</v>
      </c>
      <c r="DR156" s="140">
        <v>46745751</v>
      </c>
      <c r="DS156" s="140" t="s">
        <v>917</v>
      </c>
      <c r="DT156" s="140" t="s">
        <v>3519</v>
      </c>
      <c r="DU156" s="140" t="s">
        <v>919</v>
      </c>
      <c r="DV156" s="140" t="s">
        <v>78</v>
      </c>
      <c r="DW156" s="140" t="s">
        <v>77</v>
      </c>
      <c r="DX156" s="140" t="s">
        <v>24</v>
      </c>
      <c r="DY156" s="140" t="s">
        <v>3520</v>
      </c>
      <c r="DZ156" s="140">
        <v>482312110</v>
      </c>
      <c r="EA156" s="140" t="s">
        <v>3521</v>
      </c>
      <c r="EB156" s="140" t="s">
        <v>3522</v>
      </c>
      <c r="EC156" s="140" t="s">
        <v>916</v>
      </c>
      <c r="ED156" s="140" t="s">
        <v>78</v>
      </c>
      <c r="EF156" s="140" t="str">
        <f t="shared" si="95"/>
        <v>ok</v>
      </c>
      <c r="EG156" s="140" t="str">
        <f t="shared" si="96"/>
        <v>ok</v>
      </c>
      <c r="EH156" s="140" t="str">
        <f t="shared" si="97"/>
        <v>ok</v>
      </c>
      <c r="EI156" s="140" t="str">
        <f t="shared" si="98"/>
        <v>ok</v>
      </c>
      <c r="EJ156" s="140" t="str">
        <f t="shared" si="99"/>
        <v>ok</v>
      </c>
      <c r="EK156" s="140" t="str">
        <f t="shared" si="100"/>
        <v>ok</v>
      </c>
      <c r="EO156" s="140" t="str">
        <f t="shared" si="101"/>
        <v>ŠPATNĚ</v>
      </c>
      <c r="EP156" s="140" t="str">
        <f t="shared" si="102"/>
        <v>ŠPATNĚ</v>
      </c>
    </row>
    <row r="157" spans="1:146" s="140" customFormat="1" ht="12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227" t="s">
        <v>926</v>
      </c>
      <c r="J157" s="151" t="s">
        <v>925</v>
      </c>
      <c r="K157" s="151" t="s">
        <v>927</v>
      </c>
      <c r="L157" s="153" t="s">
        <v>77</v>
      </c>
      <c r="M157" s="151" t="s">
        <v>78</v>
      </c>
      <c r="N157" s="151" t="s">
        <v>190</v>
      </c>
      <c r="O157" s="151" t="s">
        <v>50</v>
      </c>
      <c r="P157" s="151" t="s">
        <v>148</v>
      </c>
      <c r="Q157" s="151" t="s">
        <v>52</v>
      </c>
      <c r="R157" s="151" t="s">
        <v>53</v>
      </c>
      <c r="S157" s="154">
        <v>482312197</v>
      </c>
      <c r="T157" s="151" t="s">
        <v>4614</v>
      </c>
      <c r="U157" s="153">
        <v>27639461</v>
      </c>
      <c r="V157" s="153" t="s">
        <v>31</v>
      </c>
      <c r="W157" s="153" t="s">
        <v>871</v>
      </c>
      <c r="X157" s="151" t="s">
        <v>916</v>
      </c>
      <c r="Y157" s="256" t="s">
        <v>2978</v>
      </c>
      <c r="Z157" s="155" t="s">
        <v>78</v>
      </c>
      <c r="AA157" s="267" t="s">
        <v>2839</v>
      </c>
      <c r="AB157" s="156"/>
      <c r="AC157" s="157"/>
      <c r="AD157" s="157"/>
      <c r="AE157" s="157"/>
      <c r="AF157" s="157"/>
      <c r="AG157" s="293">
        <f t="shared" si="79"/>
        <v>0</v>
      </c>
      <c r="AH157" s="145"/>
      <c r="AI157" s="143"/>
      <c r="AJ157" s="143"/>
      <c r="AK157" s="143"/>
      <c r="AL157" s="143"/>
      <c r="AM157" s="138">
        <f t="shared" si="103"/>
        <v>0</v>
      </c>
      <c r="AN157" s="160"/>
      <c r="AO157" s="146"/>
      <c r="AP157" s="146"/>
      <c r="AQ157" s="146"/>
      <c r="AR157" s="146"/>
      <c r="AS157" s="202">
        <f t="shared" si="80"/>
        <v>0</v>
      </c>
      <c r="AT157" s="172"/>
      <c r="AU157" s="137"/>
      <c r="AV157" s="137"/>
      <c r="AW157" s="137"/>
      <c r="AX157" s="137"/>
      <c r="AY157" s="138">
        <f t="shared" si="104"/>
        <v>0</v>
      </c>
      <c r="AZ157" s="160"/>
      <c r="BA157" s="146"/>
      <c r="BB157" s="146"/>
      <c r="BC157" s="146"/>
      <c r="BD157" s="146"/>
      <c r="BE157" s="138">
        <f t="shared" si="105"/>
        <v>0</v>
      </c>
      <c r="BF157" s="205"/>
      <c r="BG157" s="146"/>
      <c r="BH157" s="146"/>
      <c r="BI157" s="146"/>
      <c r="BJ157" s="146"/>
      <c r="BK157" s="202">
        <f t="shared" si="81"/>
        <v>0</v>
      </c>
      <c r="BL157" s="160"/>
      <c r="BM157" s="146"/>
      <c r="BN157" s="146"/>
      <c r="BO157" s="146"/>
      <c r="BP157" s="146"/>
      <c r="BQ157" s="138">
        <f t="shared" si="106"/>
        <v>0</v>
      </c>
      <c r="BR157" s="160"/>
      <c r="BS157" s="146">
        <v>446550</v>
      </c>
      <c r="BT157" s="146"/>
      <c r="BU157" s="146"/>
      <c r="BV157" s="146"/>
      <c r="BW157" s="138">
        <f t="shared" si="107"/>
        <v>446550</v>
      </c>
      <c r="BX157" s="205"/>
      <c r="BY157" s="146"/>
      <c r="BZ157" s="146"/>
      <c r="CA157" s="146"/>
      <c r="CB157" s="146"/>
      <c r="CC157" s="138">
        <f t="shared" si="82"/>
        <v>0</v>
      </c>
      <c r="CD157" s="158"/>
      <c r="CE157" s="137"/>
      <c r="CF157" s="137"/>
      <c r="CG157" s="137"/>
      <c r="CH157" s="137"/>
      <c r="CI157" s="138">
        <f t="shared" si="116"/>
        <v>0</v>
      </c>
      <c r="CJ157" s="172">
        <f t="shared" si="83"/>
        <v>0</v>
      </c>
      <c r="CK157" s="137">
        <f t="shared" si="84"/>
        <v>446550</v>
      </c>
      <c r="CL157" s="137">
        <f t="shared" si="85"/>
        <v>0</v>
      </c>
      <c r="CM157" s="137">
        <f t="shared" si="86"/>
        <v>0</v>
      </c>
      <c r="CN157" s="137">
        <f t="shared" si="87"/>
        <v>0</v>
      </c>
      <c r="CO157" s="173">
        <f t="shared" si="88"/>
        <v>446550</v>
      </c>
      <c r="CP157" s="172">
        <f t="shared" si="89"/>
        <v>0</v>
      </c>
      <c r="CQ157" s="137">
        <f t="shared" si="90"/>
        <v>0</v>
      </c>
      <c r="CR157" s="137">
        <f t="shared" si="91"/>
        <v>0</v>
      </c>
      <c r="CS157" s="137">
        <f t="shared" si="92"/>
        <v>0</v>
      </c>
      <c r="CT157" s="137">
        <f t="shared" si="93"/>
        <v>0</v>
      </c>
      <c r="CU157" s="173">
        <f t="shared" si="109"/>
        <v>0</v>
      </c>
      <c r="CV157" s="172">
        <f t="shared" si="110"/>
        <v>0</v>
      </c>
      <c r="CW157" s="137">
        <f t="shared" si="111"/>
        <v>446550</v>
      </c>
      <c r="CX157" s="137">
        <f t="shared" si="112"/>
        <v>0</v>
      </c>
      <c r="CY157" s="137">
        <f t="shared" si="113"/>
        <v>0</v>
      </c>
      <c r="CZ157" s="137">
        <f t="shared" si="114"/>
        <v>0</v>
      </c>
      <c r="DA157" s="173">
        <f t="shared" si="115"/>
        <v>446550</v>
      </c>
      <c r="DC157" s="220"/>
      <c r="DF157" s="141"/>
      <c r="DG157" s="142"/>
      <c r="DH157" s="146"/>
      <c r="DI157" s="142"/>
      <c r="DJ157" s="144"/>
      <c r="DK157" s="145"/>
      <c r="DL157" s="142"/>
      <c r="DM157" s="144"/>
      <c r="DO157" s="140" t="str">
        <f t="shared" si="94"/>
        <v>Petr Kozlovský</v>
      </c>
      <c r="DP157" s="140">
        <v>2448</v>
      </c>
      <c r="DQ157" s="140">
        <v>600080269</v>
      </c>
      <c r="DR157" s="140">
        <v>63154617</v>
      </c>
      <c r="DS157" s="140" t="s">
        <v>925</v>
      </c>
      <c r="DT157" s="140" t="s">
        <v>3523</v>
      </c>
      <c r="DU157" s="140" t="s">
        <v>927</v>
      </c>
      <c r="DV157" s="140" t="s">
        <v>78</v>
      </c>
      <c r="DW157" s="140" t="s">
        <v>77</v>
      </c>
      <c r="DX157" s="140" t="s">
        <v>190</v>
      </c>
      <c r="DY157" s="140" t="s">
        <v>3524</v>
      </c>
      <c r="DZ157" s="140">
        <v>482772795</v>
      </c>
      <c r="EA157" s="140" t="s">
        <v>3525</v>
      </c>
      <c r="EB157" s="140" t="s">
        <v>3526</v>
      </c>
      <c r="EC157" s="140" t="s">
        <v>916</v>
      </c>
      <c r="ED157" s="140" t="s">
        <v>78</v>
      </c>
      <c r="EF157" s="140" t="str">
        <f t="shared" si="95"/>
        <v>ok</v>
      </c>
      <c r="EG157" s="140" t="str">
        <f t="shared" si="96"/>
        <v>ok</v>
      </c>
      <c r="EH157" s="140" t="str">
        <f t="shared" si="97"/>
        <v>ok</v>
      </c>
      <c r="EI157" s="140" t="str">
        <f t="shared" si="98"/>
        <v>ok</v>
      </c>
      <c r="EJ157" s="140" t="str">
        <f t="shared" si="99"/>
        <v>ok</v>
      </c>
      <c r="EK157" s="140" t="str">
        <f t="shared" si="100"/>
        <v>ok</v>
      </c>
      <c r="EO157" s="140" t="str">
        <f t="shared" si="101"/>
        <v>ŠPATNĚ</v>
      </c>
      <c r="EP157" s="140" t="str">
        <f t="shared" si="102"/>
        <v>ŠPATNĚ</v>
      </c>
    </row>
    <row r="158" spans="1:146" s="140" customFormat="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227" t="s">
        <v>929</v>
      </c>
      <c r="J158" s="151" t="s">
        <v>928</v>
      </c>
      <c r="K158" s="151" t="s">
        <v>3528</v>
      </c>
      <c r="L158" s="153" t="s">
        <v>930</v>
      </c>
      <c r="M158" s="151" t="s">
        <v>931</v>
      </c>
      <c r="N158" s="151" t="s">
        <v>89</v>
      </c>
      <c r="O158" s="151" t="s">
        <v>932</v>
      </c>
      <c r="P158" s="151" t="s">
        <v>933</v>
      </c>
      <c r="Q158" s="151" t="s">
        <v>52</v>
      </c>
      <c r="R158" s="151" t="s">
        <v>53</v>
      </c>
      <c r="S158" s="154">
        <v>482322160</v>
      </c>
      <c r="T158" s="263" t="s">
        <v>3530</v>
      </c>
      <c r="U158" s="153" t="s">
        <v>934</v>
      </c>
      <c r="V158" s="153" t="s">
        <v>82</v>
      </c>
      <c r="W158" s="153" t="s">
        <v>83</v>
      </c>
      <c r="X158" s="151" t="s">
        <v>935</v>
      </c>
      <c r="Y158" s="256" t="s">
        <v>2979</v>
      </c>
      <c r="Z158" s="155" t="s">
        <v>78</v>
      </c>
      <c r="AA158" s="267" t="s">
        <v>2840</v>
      </c>
      <c r="AB158" s="156"/>
      <c r="AC158" s="157"/>
      <c r="AD158" s="157"/>
      <c r="AE158" s="157"/>
      <c r="AF158" s="157"/>
      <c r="AG158" s="293">
        <f t="shared" si="79"/>
        <v>0</v>
      </c>
      <c r="AH158" s="145"/>
      <c r="AI158" s="143"/>
      <c r="AJ158" s="143"/>
      <c r="AK158" s="143"/>
      <c r="AL158" s="143"/>
      <c r="AM158" s="138">
        <f t="shared" si="103"/>
        <v>0</v>
      </c>
      <c r="AN158" s="160"/>
      <c r="AO158" s="146"/>
      <c r="AP158" s="146"/>
      <c r="AQ158" s="146"/>
      <c r="AR158" s="146"/>
      <c r="AS158" s="202">
        <f t="shared" si="80"/>
        <v>0</v>
      </c>
      <c r="AT158" s="172"/>
      <c r="AU158" s="137"/>
      <c r="AV158" s="137"/>
      <c r="AW158" s="137"/>
      <c r="AX158" s="137"/>
      <c r="AY158" s="138">
        <f t="shared" si="104"/>
        <v>0</v>
      </c>
      <c r="AZ158" s="160"/>
      <c r="BA158" s="146"/>
      <c r="BB158" s="146"/>
      <c r="BC158" s="146"/>
      <c r="BD158" s="146"/>
      <c r="BE158" s="138">
        <f t="shared" si="105"/>
        <v>0</v>
      </c>
      <c r="BF158" s="205"/>
      <c r="BG158" s="146"/>
      <c r="BH158" s="146"/>
      <c r="BI158" s="146"/>
      <c r="BJ158" s="146"/>
      <c r="BK158" s="202">
        <f t="shared" si="81"/>
        <v>0</v>
      </c>
      <c r="BL158" s="160"/>
      <c r="BM158" s="146"/>
      <c r="BN158" s="146"/>
      <c r="BO158" s="146"/>
      <c r="BP158" s="146"/>
      <c r="BQ158" s="138">
        <f t="shared" si="106"/>
        <v>0</v>
      </c>
      <c r="BR158" s="160"/>
      <c r="BS158" s="146">
        <v>27625</v>
      </c>
      <c r="BT158" s="146"/>
      <c r="BU158" s="146"/>
      <c r="BV158" s="146"/>
      <c r="BW158" s="138">
        <f t="shared" si="107"/>
        <v>27625</v>
      </c>
      <c r="BX158" s="205"/>
      <c r="BY158" s="146"/>
      <c r="BZ158" s="146"/>
      <c r="CA158" s="146"/>
      <c r="CB158" s="146"/>
      <c r="CC158" s="138">
        <f t="shared" si="82"/>
        <v>0</v>
      </c>
      <c r="CD158" s="158"/>
      <c r="CE158" s="137"/>
      <c r="CF158" s="137"/>
      <c r="CG158" s="137"/>
      <c r="CH158" s="137"/>
      <c r="CI158" s="138">
        <f t="shared" si="116"/>
        <v>0</v>
      </c>
      <c r="CJ158" s="172">
        <f t="shared" si="83"/>
        <v>0</v>
      </c>
      <c r="CK158" s="137">
        <f t="shared" si="84"/>
        <v>27625</v>
      </c>
      <c r="CL158" s="137">
        <f t="shared" si="85"/>
        <v>0</v>
      </c>
      <c r="CM158" s="137">
        <f t="shared" si="86"/>
        <v>0</v>
      </c>
      <c r="CN158" s="137">
        <f t="shared" si="87"/>
        <v>0</v>
      </c>
      <c r="CO158" s="173">
        <f t="shared" si="88"/>
        <v>27625</v>
      </c>
      <c r="CP158" s="172">
        <f t="shared" si="89"/>
        <v>0</v>
      </c>
      <c r="CQ158" s="137">
        <f t="shared" si="90"/>
        <v>0</v>
      </c>
      <c r="CR158" s="137">
        <f t="shared" si="91"/>
        <v>0</v>
      </c>
      <c r="CS158" s="137">
        <f t="shared" si="92"/>
        <v>0</v>
      </c>
      <c r="CT158" s="137">
        <f t="shared" si="93"/>
        <v>0</v>
      </c>
      <c r="CU158" s="173">
        <f t="shared" si="109"/>
        <v>0</v>
      </c>
      <c r="CV158" s="172">
        <f t="shared" si="110"/>
        <v>0</v>
      </c>
      <c r="CW158" s="137">
        <f t="shared" si="111"/>
        <v>27625</v>
      </c>
      <c r="CX158" s="137">
        <f t="shared" si="112"/>
        <v>0</v>
      </c>
      <c r="CY158" s="137">
        <f t="shared" si="113"/>
        <v>0</v>
      </c>
      <c r="CZ158" s="137">
        <f t="shared" si="114"/>
        <v>0</v>
      </c>
      <c r="DA158" s="173">
        <f t="shared" si="115"/>
        <v>27625</v>
      </c>
      <c r="DC158" s="220"/>
      <c r="DF158" s="141"/>
      <c r="DG158" s="142"/>
      <c r="DH158" s="146"/>
      <c r="DI158" s="142"/>
      <c r="DJ158" s="144"/>
      <c r="DK158" s="145"/>
      <c r="DL158" s="142"/>
      <c r="DM158" s="144"/>
      <c r="DO158" s="140" t="str">
        <f t="shared" si="94"/>
        <v>Emil Hanko</v>
      </c>
      <c r="DP158" s="140">
        <v>2450</v>
      </c>
      <c r="DQ158" s="140">
        <v>600080234</v>
      </c>
      <c r="DR158" s="140">
        <v>72745045</v>
      </c>
      <c r="DS158" s="140" t="s">
        <v>928</v>
      </c>
      <c r="DT158" s="140" t="s">
        <v>3527</v>
      </c>
      <c r="DU158" s="140" t="s">
        <v>3528</v>
      </c>
      <c r="DV158" s="140" t="s">
        <v>931</v>
      </c>
      <c r="DW158" s="140" t="s">
        <v>930</v>
      </c>
      <c r="DX158" s="140" t="s">
        <v>89</v>
      </c>
      <c r="DY158" s="140" t="s">
        <v>3529</v>
      </c>
      <c r="DZ158" s="140">
        <v>605038953</v>
      </c>
      <c r="EA158" s="140" t="s">
        <v>3530</v>
      </c>
      <c r="EB158" s="140" t="s">
        <v>3531</v>
      </c>
      <c r="EC158" s="140" t="s">
        <v>935</v>
      </c>
      <c r="ED158" s="140" t="s">
        <v>78</v>
      </c>
      <c r="EF158" s="140" t="str">
        <f t="shared" si="95"/>
        <v>ok</v>
      </c>
      <c r="EG158" s="140" t="str">
        <f t="shared" si="96"/>
        <v>ok</v>
      </c>
      <c r="EH158" s="140" t="str">
        <f t="shared" si="97"/>
        <v>ok</v>
      </c>
      <c r="EI158" s="140" t="str">
        <f t="shared" si="98"/>
        <v>ok</v>
      </c>
      <c r="EJ158" s="140" t="str">
        <f t="shared" si="99"/>
        <v>ok</v>
      </c>
      <c r="EK158" s="140" t="str">
        <f t="shared" si="100"/>
        <v>ok</v>
      </c>
      <c r="EO158" s="140" t="str">
        <f t="shared" si="101"/>
        <v>ŠPATNĚ</v>
      </c>
      <c r="EP158" s="140" t="str">
        <f t="shared" si="102"/>
        <v>ok</v>
      </c>
    </row>
    <row r="159" spans="1:146" s="140" customFormat="1" ht="12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227" t="s">
        <v>937</v>
      </c>
      <c r="J159" s="151" t="s">
        <v>936</v>
      </c>
      <c r="K159" s="151" t="s">
        <v>4671</v>
      </c>
      <c r="L159" s="153" t="s">
        <v>77</v>
      </c>
      <c r="M159" s="151" t="s">
        <v>938</v>
      </c>
      <c r="N159" s="151" t="s">
        <v>24</v>
      </c>
      <c r="O159" s="151" t="s">
        <v>939</v>
      </c>
      <c r="P159" s="151" t="s">
        <v>478</v>
      </c>
      <c r="Q159" s="151" t="s">
        <v>27</v>
      </c>
      <c r="R159" s="151" t="s">
        <v>28</v>
      </c>
      <c r="S159" s="154">
        <v>482343080</v>
      </c>
      <c r="T159" s="151" t="s">
        <v>940</v>
      </c>
      <c r="U159" s="153" t="s">
        <v>941</v>
      </c>
      <c r="V159" s="153" t="s">
        <v>31</v>
      </c>
      <c r="W159" s="153" t="s">
        <v>871</v>
      </c>
      <c r="X159" s="151" t="s">
        <v>942</v>
      </c>
      <c r="Y159" s="256" t="s">
        <v>2980</v>
      </c>
      <c r="Z159" s="155" t="s">
        <v>78</v>
      </c>
      <c r="AA159" s="267" t="s">
        <v>2841</v>
      </c>
      <c r="AB159" s="156"/>
      <c r="AC159" s="157"/>
      <c r="AD159" s="157"/>
      <c r="AE159" s="157"/>
      <c r="AF159" s="157"/>
      <c r="AG159" s="293">
        <f t="shared" si="79"/>
        <v>0</v>
      </c>
      <c r="AH159" s="145"/>
      <c r="AI159" s="143"/>
      <c r="AJ159" s="143"/>
      <c r="AK159" s="143"/>
      <c r="AL159" s="143"/>
      <c r="AM159" s="138">
        <f t="shared" si="103"/>
        <v>0</v>
      </c>
      <c r="AN159" s="160"/>
      <c r="AO159" s="146"/>
      <c r="AP159" s="146"/>
      <c r="AQ159" s="146"/>
      <c r="AR159" s="146"/>
      <c r="AS159" s="202">
        <f t="shared" si="80"/>
        <v>0</v>
      </c>
      <c r="AT159" s="172"/>
      <c r="AU159" s="137"/>
      <c r="AV159" s="137"/>
      <c r="AW159" s="137"/>
      <c r="AX159" s="137"/>
      <c r="AY159" s="138">
        <f t="shared" si="104"/>
        <v>0</v>
      </c>
      <c r="AZ159" s="160"/>
      <c r="BA159" s="146"/>
      <c r="BB159" s="146"/>
      <c r="BC159" s="146"/>
      <c r="BD159" s="146"/>
      <c r="BE159" s="138">
        <f t="shared" si="105"/>
        <v>0</v>
      </c>
      <c r="BF159" s="205"/>
      <c r="BG159" s="146"/>
      <c r="BH159" s="146"/>
      <c r="BI159" s="146"/>
      <c r="BJ159" s="146"/>
      <c r="BK159" s="202">
        <f t="shared" si="81"/>
        <v>0</v>
      </c>
      <c r="BL159" s="160"/>
      <c r="BM159" s="146"/>
      <c r="BN159" s="146"/>
      <c r="BO159" s="146"/>
      <c r="BP159" s="146"/>
      <c r="BQ159" s="138">
        <f t="shared" si="106"/>
        <v>0</v>
      </c>
      <c r="BR159" s="160"/>
      <c r="BS159" s="146">
        <v>4550</v>
      </c>
      <c r="BT159" s="146"/>
      <c r="BU159" s="146"/>
      <c r="BV159" s="146"/>
      <c r="BW159" s="138">
        <f t="shared" si="107"/>
        <v>4550</v>
      </c>
      <c r="BX159" s="205"/>
      <c r="BY159" s="146"/>
      <c r="BZ159" s="146"/>
      <c r="CA159" s="146"/>
      <c r="CB159" s="146"/>
      <c r="CC159" s="138">
        <f t="shared" si="82"/>
        <v>0</v>
      </c>
      <c r="CD159" s="158"/>
      <c r="CE159" s="137"/>
      <c r="CF159" s="137"/>
      <c r="CG159" s="137"/>
      <c r="CH159" s="137"/>
      <c r="CI159" s="138">
        <f t="shared" si="116"/>
        <v>0</v>
      </c>
      <c r="CJ159" s="172">
        <f t="shared" si="83"/>
        <v>0</v>
      </c>
      <c r="CK159" s="137">
        <f t="shared" si="84"/>
        <v>4550</v>
      </c>
      <c r="CL159" s="137">
        <f t="shared" si="85"/>
        <v>0</v>
      </c>
      <c r="CM159" s="137">
        <f t="shared" si="86"/>
        <v>0</v>
      </c>
      <c r="CN159" s="137">
        <f t="shared" si="87"/>
        <v>0</v>
      </c>
      <c r="CO159" s="173">
        <f t="shared" si="88"/>
        <v>4550</v>
      </c>
      <c r="CP159" s="172">
        <f t="shared" si="89"/>
        <v>0</v>
      </c>
      <c r="CQ159" s="137">
        <f t="shared" si="90"/>
        <v>0</v>
      </c>
      <c r="CR159" s="137">
        <f t="shared" si="91"/>
        <v>0</v>
      </c>
      <c r="CS159" s="137">
        <f t="shared" si="92"/>
        <v>0</v>
      </c>
      <c r="CT159" s="137">
        <f t="shared" si="93"/>
        <v>0</v>
      </c>
      <c r="CU159" s="173">
        <f t="shared" si="109"/>
        <v>0</v>
      </c>
      <c r="CV159" s="172">
        <f t="shared" si="110"/>
        <v>0</v>
      </c>
      <c r="CW159" s="137">
        <f t="shared" si="111"/>
        <v>4550</v>
      </c>
      <c r="CX159" s="137">
        <f t="shared" si="112"/>
        <v>0</v>
      </c>
      <c r="CY159" s="137">
        <f t="shared" si="113"/>
        <v>0</v>
      </c>
      <c r="CZ159" s="137">
        <f t="shared" si="114"/>
        <v>0</v>
      </c>
      <c r="DA159" s="173">
        <f t="shared" si="115"/>
        <v>4550</v>
      </c>
      <c r="DC159" s="220"/>
      <c r="DF159" s="141"/>
      <c r="DG159" s="142"/>
      <c r="DH159" s="146"/>
      <c r="DI159" s="142"/>
      <c r="DJ159" s="144"/>
      <c r="DK159" s="145"/>
      <c r="DL159" s="142"/>
      <c r="DM159" s="144"/>
      <c r="DO159" s="140" t="str">
        <f t="shared" si="94"/>
        <v>Dana Arafa</v>
      </c>
      <c r="DP159" s="140">
        <v>2451</v>
      </c>
      <c r="DQ159" s="140">
        <v>650037901</v>
      </c>
      <c r="DR159" s="140">
        <v>72744880</v>
      </c>
      <c r="DS159" s="140" t="s">
        <v>936</v>
      </c>
      <c r="DT159" s="140" t="s">
        <v>3532</v>
      </c>
      <c r="DU159" s="140" t="s">
        <v>3533</v>
      </c>
      <c r="DV159" s="140" t="s">
        <v>938</v>
      </c>
      <c r="DW159" s="140" t="s">
        <v>77</v>
      </c>
      <c r="DX159" s="140" t="s">
        <v>24</v>
      </c>
      <c r="DY159" s="140" t="s">
        <v>3534</v>
      </c>
      <c r="DZ159" s="140">
        <v>482343080</v>
      </c>
      <c r="EA159" s="140" t="s">
        <v>940</v>
      </c>
      <c r="EB159" s="140" t="s">
        <v>3535</v>
      </c>
      <c r="EC159" s="140" t="s">
        <v>942</v>
      </c>
      <c r="ED159" s="140" t="s">
        <v>78</v>
      </c>
      <c r="EF159" s="140" t="str">
        <f t="shared" si="95"/>
        <v>ok</v>
      </c>
      <c r="EG159" s="140" t="str">
        <f t="shared" si="96"/>
        <v>ŠPATNĚ</v>
      </c>
      <c r="EH159" s="140" t="str">
        <f t="shared" si="97"/>
        <v>ok</v>
      </c>
      <c r="EI159" s="140" t="str">
        <f t="shared" si="98"/>
        <v>ok</v>
      </c>
      <c r="EJ159" s="140" t="str">
        <f t="shared" si="99"/>
        <v>ok</v>
      </c>
      <c r="EK159" s="140" t="str">
        <f t="shared" si="100"/>
        <v>ok</v>
      </c>
      <c r="EO159" s="140" t="str">
        <f t="shared" si="101"/>
        <v>ok</v>
      </c>
      <c r="EP159" s="140" t="str">
        <f t="shared" si="102"/>
        <v>ok</v>
      </c>
    </row>
    <row r="160" spans="1:146" s="140" customFormat="1" ht="12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227" t="s">
        <v>944</v>
      </c>
      <c r="J160" s="151" t="s">
        <v>943</v>
      </c>
      <c r="K160" s="151" t="s">
        <v>3537</v>
      </c>
      <c r="L160" s="153" t="s">
        <v>77</v>
      </c>
      <c r="M160" s="151" t="s">
        <v>78</v>
      </c>
      <c r="N160" s="151" t="s">
        <v>24</v>
      </c>
      <c r="O160" s="151" t="s">
        <v>945</v>
      </c>
      <c r="P160" s="151" t="s">
        <v>946</v>
      </c>
      <c r="Q160" s="151" t="s">
        <v>52</v>
      </c>
      <c r="R160" s="151" t="s">
        <v>53</v>
      </c>
      <c r="S160" s="154">
        <v>482317045</v>
      </c>
      <c r="T160" s="151" t="s">
        <v>947</v>
      </c>
      <c r="U160" s="153" t="s">
        <v>948</v>
      </c>
      <c r="V160" s="153" t="s">
        <v>31</v>
      </c>
      <c r="W160" s="153" t="s">
        <v>871</v>
      </c>
      <c r="X160" s="151" t="s">
        <v>949</v>
      </c>
      <c r="Y160" s="256" t="s">
        <v>2981</v>
      </c>
      <c r="Z160" s="155" t="s">
        <v>78</v>
      </c>
      <c r="AA160" s="267" t="s">
        <v>2842</v>
      </c>
      <c r="AB160" s="156"/>
      <c r="AC160" s="157"/>
      <c r="AD160" s="157"/>
      <c r="AE160" s="157"/>
      <c r="AF160" s="157"/>
      <c r="AG160" s="293">
        <f t="shared" si="79"/>
        <v>0</v>
      </c>
      <c r="AH160" s="145"/>
      <c r="AI160" s="143"/>
      <c r="AJ160" s="143"/>
      <c r="AK160" s="143"/>
      <c r="AL160" s="143"/>
      <c r="AM160" s="138">
        <f t="shared" si="103"/>
        <v>0</v>
      </c>
      <c r="AN160" s="160"/>
      <c r="AO160" s="146"/>
      <c r="AP160" s="146"/>
      <c r="AQ160" s="146"/>
      <c r="AR160" s="146"/>
      <c r="AS160" s="202">
        <f t="shared" si="80"/>
        <v>0</v>
      </c>
      <c r="AT160" s="172"/>
      <c r="AU160" s="137"/>
      <c r="AV160" s="137"/>
      <c r="AW160" s="137"/>
      <c r="AX160" s="137"/>
      <c r="AY160" s="138">
        <f t="shared" si="104"/>
        <v>0</v>
      </c>
      <c r="AZ160" s="160"/>
      <c r="BA160" s="146"/>
      <c r="BB160" s="146"/>
      <c r="BC160" s="146"/>
      <c r="BD160" s="146"/>
      <c r="BE160" s="138">
        <f t="shared" si="105"/>
        <v>0</v>
      </c>
      <c r="BF160" s="205"/>
      <c r="BG160" s="146"/>
      <c r="BH160" s="146"/>
      <c r="BI160" s="146"/>
      <c r="BJ160" s="146"/>
      <c r="BK160" s="202">
        <f t="shared" si="81"/>
        <v>0</v>
      </c>
      <c r="BL160" s="160"/>
      <c r="BM160" s="146"/>
      <c r="BN160" s="146"/>
      <c r="BO160" s="146"/>
      <c r="BP160" s="146"/>
      <c r="BQ160" s="138">
        <f t="shared" si="106"/>
        <v>0</v>
      </c>
      <c r="BR160" s="160"/>
      <c r="BS160" s="146">
        <v>35750</v>
      </c>
      <c r="BT160" s="146"/>
      <c r="BU160" s="146"/>
      <c r="BV160" s="146"/>
      <c r="BW160" s="138">
        <f t="shared" si="107"/>
        <v>35750</v>
      </c>
      <c r="BX160" s="205"/>
      <c r="BY160" s="146"/>
      <c r="BZ160" s="146"/>
      <c r="CA160" s="146"/>
      <c r="CB160" s="146"/>
      <c r="CC160" s="138">
        <f t="shared" si="82"/>
        <v>0</v>
      </c>
      <c r="CD160" s="158"/>
      <c r="CE160" s="137"/>
      <c r="CF160" s="137"/>
      <c r="CG160" s="137"/>
      <c r="CH160" s="137"/>
      <c r="CI160" s="138">
        <f t="shared" si="116"/>
        <v>0</v>
      </c>
      <c r="CJ160" s="172">
        <f t="shared" si="83"/>
        <v>0</v>
      </c>
      <c r="CK160" s="137">
        <f t="shared" si="84"/>
        <v>35750</v>
      </c>
      <c r="CL160" s="137">
        <f t="shared" si="85"/>
        <v>0</v>
      </c>
      <c r="CM160" s="137">
        <f t="shared" si="86"/>
        <v>0</v>
      </c>
      <c r="CN160" s="137">
        <f t="shared" si="87"/>
        <v>0</v>
      </c>
      <c r="CO160" s="173">
        <f t="shared" si="88"/>
        <v>35750</v>
      </c>
      <c r="CP160" s="172">
        <f t="shared" si="89"/>
        <v>0</v>
      </c>
      <c r="CQ160" s="137">
        <f t="shared" si="90"/>
        <v>0</v>
      </c>
      <c r="CR160" s="137">
        <f t="shared" si="91"/>
        <v>0</v>
      </c>
      <c r="CS160" s="137">
        <f t="shared" si="92"/>
        <v>0</v>
      </c>
      <c r="CT160" s="137">
        <f t="shared" si="93"/>
        <v>0</v>
      </c>
      <c r="CU160" s="173">
        <f t="shared" si="109"/>
        <v>0</v>
      </c>
      <c r="CV160" s="172">
        <f t="shared" si="110"/>
        <v>0</v>
      </c>
      <c r="CW160" s="137">
        <f t="shared" si="111"/>
        <v>35750</v>
      </c>
      <c r="CX160" s="137">
        <f t="shared" si="112"/>
        <v>0</v>
      </c>
      <c r="CY160" s="137">
        <f t="shared" si="113"/>
        <v>0</v>
      </c>
      <c r="CZ160" s="137">
        <f t="shared" si="114"/>
        <v>0</v>
      </c>
      <c r="DA160" s="173">
        <f t="shared" si="115"/>
        <v>35750</v>
      </c>
      <c r="DC160" s="220"/>
      <c r="DF160" s="141"/>
      <c r="DG160" s="142"/>
      <c r="DH160" s="146"/>
      <c r="DI160" s="142"/>
      <c r="DJ160" s="144"/>
      <c r="DK160" s="145"/>
      <c r="DL160" s="142"/>
      <c r="DM160" s="144"/>
      <c r="DO160" s="140" t="str">
        <f t="shared" si="94"/>
        <v>David Kolačný</v>
      </c>
      <c r="DP160" s="140">
        <v>2453</v>
      </c>
      <c r="DQ160" s="140">
        <v>600079686</v>
      </c>
      <c r="DR160" s="140">
        <v>72743603</v>
      </c>
      <c r="DS160" s="140" t="s">
        <v>943</v>
      </c>
      <c r="DT160" s="140" t="s">
        <v>3536</v>
      </c>
      <c r="DU160" s="140" t="s">
        <v>3537</v>
      </c>
      <c r="DV160" s="140" t="s">
        <v>78</v>
      </c>
      <c r="DW160" s="140" t="s">
        <v>77</v>
      </c>
      <c r="DX160" s="140" t="s">
        <v>24</v>
      </c>
      <c r="DY160" s="140" t="s">
        <v>3538</v>
      </c>
      <c r="DZ160" s="140">
        <v>482317045</v>
      </c>
      <c r="EA160" s="140" t="s">
        <v>947</v>
      </c>
      <c r="EB160" s="140" t="s">
        <v>3539</v>
      </c>
      <c r="EC160" s="140" t="s">
        <v>949</v>
      </c>
      <c r="ED160" s="140" t="s">
        <v>78</v>
      </c>
      <c r="EF160" s="140" t="str">
        <f t="shared" si="95"/>
        <v>ok</v>
      </c>
      <c r="EG160" s="140" t="str">
        <f t="shared" si="96"/>
        <v>ok</v>
      </c>
      <c r="EH160" s="140" t="str">
        <f t="shared" si="97"/>
        <v>ok</v>
      </c>
      <c r="EI160" s="140" t="str">
        <f t="shared" si="98"/>
        <v>ok</v>
      </c>
      <c r="EJ160" s="140" t="str">
        <f t="shared" si="99"/>
        <v>ok</v>
      </c>
      <c r="EK160" s="140" t="str">
        <f t="shared" si="100"/>
        <v>ok</v>
      </c>
      <c r="EO160" s="140" t="str">
        <f t="shared" si="101"/>
        <v>ok</v>
      </c>
      <c r="EP160" s="140" t="str">
        <f t="shared" si="102"/>
        <v>ok</v>
      </c>
    </row>
    <row r="161" spans="1:146" s="140" customFormat="1" ht="12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227" t="s">
        <v>951</v>
      </c>
      <c r="J161" s="151" t="s">
        <v>950</v>
      </c>
      <c r="K161" s="151" t="s">
        <v>3541</v>
      </c>
      <c r="L161" s="153" t="s">
        <v>77</v>
      </c>
      <c r="M161" s="151" t="s">
        <v>78</v>
      </c>
      <c r="N161" s="151" t="s">
        <v>24</v>
      </c>
      <c r="O161" s="151" t="s">
        <v>3109</v>
      </c>
      <c r="P161" s="151" t="s">
        <v>2527</v>
      </c>
      <c r="Q161" s="151" t="s">
        <v>52</v>
      </c>
      <c r="R161" s="151" t="s">
        <v>53</v>
      </c>
      <c r="S161" s="154">
        <v>733533073</v>
      </c>
      <c r="T161" s="151" t="s">
        <v>952</v>
      </c>
      <c r="U161" s="153" t="s">
        <v>953</v>
      </c>
      <c r="V161" s="153" t="s">
        <v>31</v>
      </c>
      <c r="W161" s="153" t="s">
        <v>871</v>
      </c>
      <c r="X161" s="151" t="s">
        <v>954</v>
      </c>
      <c r="Y161" s="256" t="s">
        <v>2982</v>
      </c>
      <c r="Z161" s="155" t="s">
        <v>78</v>
      </c>
      <c r="AA161" s="267" t="s">
        <v>2843</v>
      </c>
      <c r="AB161" s="156"/>
      <c r="AC161" s="157"/>
      <c r="AD161" s="157"/>
      <c r="AE161" s="157"/>
      <c r="AF161" s="157"/>
      <c r="AG161" s="293">
        <f t="shared" si="79"/>
        <v>0</v>
      </c>
      <c r="AH161" s="145"/>
      <c r="AI161" s="143"/>
      <c r="AJ161" s="143"/>
      <c r="AK161" s="143"/>
      <c r="AL161" s="143"/>
      <c r="AM161" s="138">
        <f t="shared" si="103"/>
        <v>0</v>
      </c>
      <c r="AN161" s="160"/>
      <c r="AO161" s="146"/>
      <c r="AP161" s="146"/>
      <c r="AQ161" s="146"/>
      <c r="AR161" s="146"/>
      <c r="AS161" s="202">
        <f t="shared" si="80"/>
        <v>0</v>
      </c>
      <c r="AT161" s="172"/>
      <c r="AU161" s="137"/>
      <c r="AV161" s="137"/>
      <c r="AW161" s="137"/>
      <c r="AX161" s="137"/>
      <c r="AY161" s="138">
        <f t="shared" si="104"/>
        <v>0</v>
      </c>
      <c r="AZ161" s="160"/>
      <c r="BA161" s="146"/>
      <c r="BB161" s="146"/>
      <c r="BC161" s="146"/>
      <c r="BD161" s="146"/>
      <c r="BE161" s="138">
        <f t="shared" si="105"/>
        <v>0</v>
      </c>
      <c r="BF161" s="205"/>
      <c r="BG161" s="146"/>
      <c r="BH161" s="146"/>
      <c r="BI161" s="146"/>
      <c r="BJ161" s="146"/>
      <c r="BK161" s="202">
        <f t="shared" si="81"/>
        <v>0</v>
      </c>
      <c r="BL161" s="160"/>
      <c r="BM161" s="146"/>
      <c r="BN161" s="146"/>
      <c r="BO161" s="146"/>
      <c r="BP161" s="146"/>
      <c r="BQ161" s="138">
        <f t="shared" si="106"/>
        <v>0</v>
      </c>
      <c r="BR161" s="160"/>
      <c r="BS161" s="146">
        <v>22100</v>
      </c>
      <c r="BT161" s="146"/>
      <c r="BU161" s="146"/>
      <c r="BV161" s="146"/>
      <c r="BW161" s="138">
        <f t="shared" si="107"/>
        <v>22100</v>
      </c>
      <c r="BX161" s="205"/>
      <c r="BY161" s="146"/>
      <c r="BZ161" s="146"/>
      <c r="CA161" s="146"/>
      <c r="CB161" s="146"/>
      <c r="CC161" s="138">
        <f t="shared" si="82"/>
        <v>0</v>
      </c>
      <c r="CD161" s="158"/>
      <c r="CE161" s="137"/>
      <c r="CF161" s="137"/>
      <c r="CG161" s="137"/>
      <c r="CH161" s="137"/>
      <c r="CI161" s="138">
        <f t="shared" si="116"/>
        <v>0</v>
      </c>
      <c r="CJ161" s="172">
        <f t="shared" si="83"/>
        <v>0</v>
      </c>
      <c r="CK161" s="137">
        <f t="shared" si="84"/>
        <v>22100</v>
      </c>
      <c r="CL161" s="137">
        <f t="shared" si="85"/>
        <v>0</v>
      </c>
      <c r="CM161" s="137">
        <f t="shared" si="86"/>
        <v>0</v>
      </c>
      <c r="CN161" s="137">
        <f t="shared" si="87"/>
        <v>0</v>
      </c>
      <c r="CO161" s="173">
        <f t="shared" si="88"/>
        <v>22100</v>
      </c>
      <c r="CP161" s="172">
        <f t="shared" si="89"/>
        <v>0</v>
      </c>
      <c r="CQ161" s="137">
        <f t="shared" si="90"/>
        <v>0</v>
      </c>
      <c r="CR161" s="137">
        <f t="shared" si="91"/>
        <v>0</v>
      </c>
      <c r="CS161" s="137">
        <f t="shared" si="92"/>
        <v>0</v>
      </c>
      <c r="CT161" s="137">
        <f t="shared" si="93"/>
        <v>0</v>
      </c>
      <c r="CU161" s="173">
        <f t="shared" si="109"/>
        <v>0</v>
      </c>
      <c r="CV161" s="172">
        <f t="shared" si="110"/>
        <v>0</v>
      </c>
      <c r="CW161" s="137">
        <f t="shared" si="111"/>
        <v>22100</v>
      </c>
      <c r="CX161" s="137">
        <f t="shared" si="112"/>
        <v>0</v>
      </c>
      <c r="CY161" s="137">
        <f t="shared" si="113"/>
        <v>0</v>
      </c>
      <c r="CZ161" s="137">
        <f t="shared" si="114"/>
        <v>0</v>
      </c>
      <c r="DA161" s="173">
        <f t="shared" si="115"/>
        <v>22100</v>
      </c>
      <c r="DC161" s="220"/>
      <c r="DF161" s="141"/>
      <c r="DG161" s="142"/>
      <c r="DH161" s="146"/>
      <c r="DI161" s="142"/>
      <c r="DJ161" s="144"/>
      <c r="DK161" s="145"/>
      <c r="DL161" s="142"/>
      <c r="DM161" s="144"/>
      <c r="DO161" s="140" t="str">
        <f t="shared" si="94"/>
        <v>Vladimír Blažek</v>
      </c>
      <c r="DP161" s="140">
        <v>2320</v>
      </c>
      <c r="DQ161" s="140">
        <v>650034180</v>
      </c>
      <c r="DR161" s="140">
        <v>72755369</v>
      </c>
      <c r="DS161" s="140" t="s">
        <v>950</v>
      </c>
      <c r="DT161" s="140" t="s">
        <v>3540</v>
      </c>
      <c r="DU161" s="140" t="s">
        <v>3541</v>
      </c>
      <c r="DV161" s="140" t="s">
        <v>78</v>
      </c>
      <c r="DW161" s="140" t="s">
        <v>77</v>
      </c>
      <c r="DX161" s="140" t="s">
        <v>24</v>
      </c>
      <c r="DY161" s="140" t="s">
        <v>3542</v>
      </c>
      <c r="DZ161" s="140">
        <v>733533073</v>
      </c>
      <c r="EA161" s="140" t="s">
        <v>952</v>
      </c>
      <c r="EB161" s="140" t="s">
        <v>3543</v>
      </c>
      <c r="EC161" s="140" t="s">
        <v>954</v>
      </c>
      <c r="ED161" s="140" t="s">
        <v>78</v>
      </c>
      <c r="EF161" s="140" t="str">
        <f t="shared" si="95"/>
        <v>ok</v>
      </c>
      <c r="EG161" s="140" t="str">
        <f t="shared" si="96"/>
        <v>ok</v>
      </c>
      <c r="EH161" s="140" t="str">
        <f t="shared" si="97"/>
        <v>ok</v>
      </c>
      <c r="EI161" s="140" t="str">
        <f t="shared" si="98"/>
        <v>ok</v>
      </c>
      <c r="EJ161" s="140" t="str">
        <f t="shared" si="99"/>
        <v>ok</v>
      </c>
      <c r="EK161" s="140" t="str">
        <f t="shared" si="100"/>
        <v>ok</v>
      </c>
      <c r="EO161" s="140" t="str">
        <f t="shared" si="101"/>
        <v>ok</v>
      </c>
      <c r="EP161" s="140" t="str">
        <f t="shared" si="102"/>
        <v>ok</v>
      </c>
    </row>
    <row r="162" spans="1:146" s="140" customFormat="1" ht="12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227" t="s">
        <v>956</v>
      </c>
      <c r="J162" s="151" t="s">
        <v>955</v>
      </c>
      <c r="K162" s="151" t="s">
        <v>3545</v>
      </c>
      <c r="L162" s="153" t="s">
        <v>957</v>
      </c>
      <c r="M162" s="151" t="s">
        <v>958</v>
      </c>
      <c r="N162" s="151" t="s">
        <v>24</v>
      </c>
      <c r="O162" s="151" t="s">
        <v>959</v>
      </c>
      <c r="P162" s="151" t="s">
        <v>671</v>
      </c>
      <c r="Q162" s="151" t="s">
        <v>27</v>
      </c>
      <c r="R162" s="151" t="s">
        <v>28</v>
      </c>
      <c r="S162" s="154">
        <v>482345052</v>
      </c>
      <c r="T162" s="151" t="s">
        <v>960</v>
      </c>
      <c r="U162" s="153" t="s">
        <v>961</v>
      </c>
      <c r="V162" s="153" t="s">
        <v>31</v>
      </c>
      <c r="W162" s="153" t="s">
        <v>871</v>
      </c>
      <c r="X162" s="151" t="s">
        <v>962</v>
      </c>
      <c r="Y162" s="256" t="s">
        <v>2983</v>
      </c>
      <c r="Z162" s="155" t="s">
        <v>78</v>
      </c>
      <c r="AA162" s="267" t="s">
        <v>2844</v>
      </c>
      <c r="AB162" s="156"/>
      <c r="AC162" s="157"/>
      <c r="AD162" s="157"/>
      <c r="AE162" s="157"/>
      <c r="AF162" s="157"/>
      <c r="AG162" s="293">
        <f t="shared" si="79"/>
        <v>0</v>
      </c>
      <c r="AH162" s="145"/>
      <c r="AI162" s="143"/>
      <c r="AJ162" s="143"/>
      <c r="AK162" s="143"/>
      <c r="AL162" s="143"/>
      <c r="AM162" s="138">
        <f t="shared" si="103"/>
        <v>0</v>
      </c>
      <c r="AN162" s="160"/>
      <c r="AO162" s="146"/>
      <c r="AP162" s="146"/>
      <c r="AQ162" s="146"/>
      <c r="AR162" s="146"/>
      <c r="AS162" s="202">
        <f t="shared" si="80"/>
        <v>0</v>
      </c>
      <c r="AT162" s="172"/>
      <c r="AU162" s="137"/>
      <c r="AV162" s="137"/>
      <c r="AW162" s="137"/>
      <c r="AX162" s="137"/>
      <c r="AY162" s="138">
        <f t="shared" si="104"/>
        <v>0</v>
      </c>
      <c r="AZ162" s="160"/>
      <c r="BA162" s="146"/>
      <c r="BB162" s="146"/>
      <c r="BC162" s="146"/>
      <c r="BD162" s="146"/>
      <c r="BE162" s="138">
        <f t="shared" si="105"/>
        <v>0</v>
      </c>
      <c r="BF162" s="205"/>
      <c r="BG162" s="146"/>
      <c r="BH162" s="146"/>
      <c r="BI162" s="146"/>
      <c r="BJ162" s="146"/>
      <c r="BK162" s="202">
        <f t="shared" si="81"/>
        <v>0</v>
      </c>
      <c r="BL162" s="160"/>
      <c r="BM162" s="146"/>
      <c r="BN162" s="146"/>
      <c r="BO162" s="146"/>
      <c r="BP162" s="146"/>
      <c r="BQ162" s="138">
        <f t="shared" si="106"/>
        <v>0</v>
      </c>
      <c r="BR162" s="160"/>
      <c r="BS162" s="146">
        <v>12675</v>
      </c>
      <c r="BT162" s="146"/>
      <c r="BU162" s="146"/>
      <c r="BV162" s="146"/>
      <c r="BW162" s="138">
        <f t="shared" si="107"/>
        <v>12675</v>
      </c>
      <c r="BX162" s="205"/>
      <c r="BY162" s="146"/>
      <c r="BZ162" s="146"/>
      <c r="CA162" s="146"/>
      <c r="CB162" s="146"/>
      <c r="CC162" s="138">
        <f t="shared" si="82"/>
        <v>0</v>
      </c>
      <c r="CD162" s="158"/>
      <c r="CE162" s="137"/>
      <c r="CF162" s="137"/>
      <c r="CG162" s="137"/>
      <c r="CH162" s="137"/>
      <c r="CI162" s="138">
        <f t="shared" si="116"/>
        <v>0</v>
      </c>
      <c r="CJ162" s="172">
        <f t="shared" si="83"/>
        <v>0</v>
      </c>
      <c r="CK162" s="137">
        <f t="shared" si="84"/>
        <v>12675</v>
      </c>
      <c r="CL162" s="137">
        <f t="shared" si="85"/>
        <v>0</v>
      </c>
      <c r="CM162" s="137">
        <f t="shared" si="86"/>
        <v>0</v>
      </c>
      <c r="CN162" s="137">
        <f t="shared" si="87"/>
        <v>0</v>
      </c>
      <c r="CO162" s="173">
        <f t="shared" si="88"/>
        <v>12675</v>
      </c>
      <c r="CP162" s="172">
        <f t="shared" si="89"/>
        <v>0</v>
      </c>
      <c r="CQ162" s="137">
        <f t="shared" si="90"/>
        <v>0</v>
      </c>
      <c r="CR162" s="137">
        <f t="shared" si="91"/>
        <v>0</v>
      </c>
      <c r="CS162" s="137">
        <f t="shared" si="92"/>
        <v>0</v>
      </c>
      <c r="CT162" s="137">
        <f t="shared" si="93"/>
        <v>0</v>
      </c>
      <c r="CU162" s="173">
        <f t="shared" si="109"/>
        <v>0</v>
      </c>
      <c r="CV162" s="172">
        <f t="shared" si="110"/>
        <v>0</v>
      </c>
      <c r="CW162" s="137">
        <f t="shared" si="111"/>
        <v>12675</v>
      </c>
      <c r="CX162" s="137">
        <f t="shared" si="112"/>
        <v>0</v>
      </c>
      <c r="CY162" s="137">
        <f t="shared" si="113"/>
        <v>0</v>
      </c>
      <c r="CZ162" s="137">
        <f t="shared" si="114"/>
        <v>0</v>
      </c>
      <c r="DA162" s="173">
        <f t="shared" si="115"/>
        <v>12675</v>
      </c>
      <c r="DC162" s="220"/>
      <c r="DF162" s="141"/>
      <c r="DG162" s="142"/>
      <c r="DH162" s="146"/>
      <c r="DI162" s="142"/>
      <c r="DJ162" s="144"/>
      <c r="DK162" s="145"/>
      <c r="DL162" s="142"/>
      <c r="DM162" s="144"/>
      <c r="DO162" s="140" t="str">
        <f t="shared" si="94"/>
        <v>Alena Žamberová</v>
      </c>
      <c r="DP162" s="140">
        <v>2455</v>
      </c>
      <c r="DQ162" s="140">
        <v>600080145</v>
      </c>
      <c r="DR162" s="140">
        <v>72741601</v>
      </c>
      <c r="DS162" s="140" t="s">
        <v>955</v>
      </c>
      <c r="DT162" s="140" t="s">
        <v>3544</v>
      </c>
      <c r="DU162" s="140" t="s">
        <v>3545</v>
      </c>
      <c r="DV162" s="140" t="s">
        <v>958</v>
      </c>
      <c r="DW162" s="140" t="s">
        <v>957</v>
      </c>
      <c r="DX162" s="140" t="s">
        <v>24</v>
      </c>
      <c r="DY162" s="140" t="s">
        <v>3546</v>
      </c>
      <c r="DZ162" s="140">
        <v>482345052</v>
      </c>
      <c r="EA162" s="140" t="s">
        <v>960</v>
      </c>
      <c r="EB162" s="140">
        <v>0</v>
      </c>
      <c r="EC162" s="140" t="s">
        <v>962</v>
      </c>
      <c r="ED162" s="140" t="s">
        <v>78</v>
      </c>
      <c r="EF162" s="140" t="str">
        <f t="shared" si="95"/>
        <v>ok</v>
      </c>
      <c r="EG162" s="140" t="str">
        <f t="shared" si="96"/>
        <v>ok</v>
      </c>
      <c r="EH162" s="140" t="str">
        <f t="shared" si="97"/>
        <v>ok</v>
      </c>
      <c r="EI162" s="140" t="str">
        <f t="shared" si="98"/>
        <v>ok</v>
      </c>
      <c r="EJ162" s="140" t="str">
        <f t="shared" si="99"/>
        <v>ok</v>
      </c>
      <c r="EK162" s="140" t="str">
        <f t="shared" si="100"/>
        <v>ok</v>
      </c>
      <c r="EO162" s="140" t="str">
        <f t="shared" si="101"/>
        <v>ok</v>
      </c>
      <c r="EP162" s="140" t="str">
        <f t="shared" si="102"/>
        <v>ok</v>
      </c>
    </row>
    <row r="163" spans="1:146" s="140" customFormat="1" ht="12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227" t="s">
        <v>964</v>
      </c>
      <c r="J163" s="151" t="s">
        <v>963</v>
      </c>
      <c r="K163" s="151" t="s">
        <v>965</v>
      </c>
      <c r="L163" s="153" t="s">
        <v>930</v>
      </c>
      <c r="M163" s="151" t="s">
        <v>931</v>
      </c>
      <c r="N163" s="151" t="s">
        <v>24</v>
      </c>
      <c r="O163" s="151" t="s">
        <v>966</v>
      </c>
      <c r="P163" s="151" t="s">
        <v>63</v>
      </c>
      <c r="Q163" s="151" t="s">
        <v>52</v>
      </c>
      <c r="R163" s="151" t="s">
        <v>53</v>
      </c>
      <c r="S163" s="154">
        <v>482322391</v>
      </c>
      <c r="T163" s="151" t="s">
        <v>967</v>
      </c>
      <c r="U163" s="153">
        <v>986023339</v>
      </c>
      <c r="V163" s="153" t="s">
        <v>82</v>
      </c>
      <c r="W163" s="153" t="s">
        <v>83</v>
      </c>
      <c r="X163" s="151" t="s">
        <v>968</v>
      </c>
      <c r="Y163" s="256" t="s">
        <v>2984</v>
      </c>
      <c r="Z163" s="155" t="s">
        <v>78</v>
      </c>
      <c r="AA163" s="267" t="s">
        <v>2845</v>
      </c>
      <c r="AB163" s="156"/>
      <c r="AC163" s="157"/>
      <c r="AD163" s="157"/>
      <c r="AE163" s="157"/>
      <c r="AF163" s="157"/>
      <c r="AG163" s="293">
        <f t="shared" si="79"/>
        <v>0</v>
      </c>
      <c r="AH163" s="145"/>
      <c r="AI163" s="143"/>
      <c r="AJ163" s="143"/>
      <c r="AK163" s="143"/>
      <c r="AL163" s="143"/>
      <c r="AM163" s="138">
        <f t="shared" si="103"/>
        <v>0</v>
      </c>
      <c r="AN163" s="160"/>
      <c r="AO163" s="146"/>
      <c r="AP163" s="146"/>
      <c r="AQ163" s="146"/>
      <c r="AR163" s="146"/>
      <c r="AS163" s="202">
        <f t="shared" si="80"/>
        <v>0</v>
      </c>
      <c r="AT163" s="172"/>
      <c r="AU163" s="137"/>
      <c r="AV163" s="137"/>
      <c r="AW163" s="137"/>
      <c r="AX163" s="137"/>
      <c r="AY163" s="138">
        <f t="shared" si="104"/>
        <v>0</v>
      </c>
      <c r="AZ163" s="160"/>
      <c r="BA163" s="146"/>
      <c r="BB163" s="146"/>
      <c r="BC163" s="146"/>
      <c r="BD163" s="146"/>
      <c r="BE163" s="138">
        <f t="shared" si="105"/>
        <v>0</v>
      </c>
      <c r="BF163" s="205"/>
      <c r="BG163" s="146"/>
      <c r="BH163" s="146"/>
      <c r="BI163" s="146"/>
      <c r="BJ163" s="146"/>
      <c r="BK163" s="202">
        <f t="shared" si="81"/>
        <v>0</v>
      </c>
      <c r="BL163" s="160"/>
      <c r="BM163" s="146"/>
      <c r="BN163" s="146"/>
      <c r="BO163" s="146"/>
      <c r="BP163" s="146"/>
      <c r="BQ163" s="138">
        <f t="shared" si="106"/>
        <v>0</v>
      </c>
      <c r="BR163" s="160"/>
      <c r="BS163" s="146">
        <v>123175</v>
      </c>
      <c r="BT163" s="146"/>
      <c r="BU163" s="146"/>
      <c r="BV163" s="146"/>
      <c r="BW163" s="138">
        <f t="shared" si="107"/>
        <v>123175</v>
      </c>
      <c r="BX163" s="205"/>
      <c r="BY163" s="146"/>
      <c r="BZ163" s="146"/>
      <c r="CA163" s="146"/>
      <c r="CB163" s="146"/>
      <c r="CC163" s="138">
        <f t="shared" si="82"/>
        <v>0</v>
      </c>
      <c r="CD163" s="158"/>
      <c r="CE163" s="137"/>
      <c r="CF163" s="137"/>
      <c r="CG163" s="137"/>
      <c r="CH163" s="137"/>
      <c r="CI163" s="138">
        <f t="shared" si="116"/>
        <v>0</v>
      </c>
      <c r="CJ163" s="172">
        <f t="shared" si="83"/>
        <v>0</v>
      </c>
      <c r="CK163" s="137">
        <f t="shared" si="84"/>
        <v>123175</v>
      </c>
      <c r="CL163" s="137">
        <f t="shared" si="85"/>
        <v>0</v>
      </c>
      <c r="CM163" s="137">
        <f t="shared" si="86"/>
        <v>0</v>
      </c>
      <c r="CN163" s="137">
        <f t="shared" si="87"/>
        <v>0</v>
      </c>
      <c r="CO163" s="173">
        <f t="shared" si="88"/>
        <v>123175</v>
      </c>
      <c r="CP163" s="172">
        <f t="shared" si="89"/>
        <v>0</v>
      </c>
      <c r="CQ163" s="137">
        <f t="shared" si="90"/>
        <v>0</v>
      </c>
      <c r="CR163" s="137">
        <f t="shared" si="91"/>
        <v>0</v>
      </c>
      <c r="CS163" s="137">
        <f t="shared" si="92"/>
        <v>0</v>
      </c>
      <c r="CT163" s="137">
        <f t="shared" si="93"/>
        <v>0</v>
      </c>
      <c r="CU163" s="173">
        <f t="shared" si="109"/>
        <v>0</v>
      </c>
      <c r="CV163" s="172">
        <f t="shared" si="110"/>
        <v>0</v>
      </c>
      <c r="CW163" s="137">
        <f t="shared" si="111"/>
        <v>123175</v>
      </c>
      <c r="CX163" s="137">
        <f t="shared" si="112"/>
        <v>0</v>
      </c>
      <c r="CY163" s="137">
        <f t="shared" si="113"/>
        <v>0</v>
      </c>
      <c r="CZ163" s="137">
        <f t="shared" si="114"/>
        <v>0</v>
      </c>
      <c r="DA163" s="173">
        <f t="shared" si="115"/>
        <v>123175</v>
      </c>
      <c r="DC163" s="220"/>
      <c r="DF163" s="141"/>
      <c r="DG163" s="142"/>
      <c r="DH163" s="146"/>
      <c r="DI163" s="142"/>
      <c r="DJ163" s="144"/>
      <c r="DK163" s="145"/>
      <c r="DL163" s="142"/>
      <c r="DM163" s="144"/>
      <c r="DO163" s="140" t="str">
        <f t="shared" si="94"/>
        <v>Jan Kašpar</v>
      </c>
      <c r="DP163" s="140">
        <v>2456</v>
      </c>
      <c r="DQ163" s="140">
        <v>600079732</v>
      </c>
      <c r="DR163" s="140">
        <v>70695911</v>
      </c>
      <c r="DS163" s="140" t="s">
        <v>963</v>
      </c>
      <c r="DT163" s="140" t="s">
        <v>3547</v>
      </c>
      <c r="DU163" s="140" t="s">
        <v>965</v>
      </c>
      <c r="DV163" s="140" t="s">
        <v>931</v>
      </c>
      <c r="DW163" s="140" t="s">
        <v>930</v>
      </c>
      <c r="DX163" s="140" t="s">
        <v>24</v>
      </c>
      <c r="DY163" s="140" t="s">
        <v>3548</v>
      </c>
      <c r="DZ163" s="140">
        <v>482322391</v>
      </c>
      <c r="EA163" s="140" t="s">
        <v>967</v>
      </c>
      <c r="EB163" s="140" t="s">
        <v>3549</v>
      </c>
      <c r="EC163" s="140" t="s">
        <v>968</v>
      </c>
      <c r="ED163" s="140" t="s">
        <v>78</v>
      </c>
      <c r="EF163" s="140" t="str">
        <f t="shared" si="95"/>
        <v>ok</v>
      </c>
      <c r="EG163" s="140" t="str">
        <f t="shared" si="96"/>
        <v>ok</v>
      </c>
      <c r="EH163" s="140" t="str">
        <f t="shared" si="97"/>
        <v>ok</v>
      </c>
      <c r="EI163" s="140" t="str">
        <f t="shared" si="98"/>
        <v>ok</v>
      </c>
      <c r="EJ163" s="140" t="str">
        <f t="shared" si="99"/>
        <v>ok</v>
      </c>
      <c r="EK163" s="140" t="str">
        <f t="shared" si="100"/>
        <v>ok</v>
      </c>
      <c r="EO163" s="140" t="str">
        <f t="shared" si="101"/>
        <v>ok</v>
      </c>
      <c r="EP163" s="140" t="str">
        <f t="shared" si="102"/>
        <v>ok</v>
      </c>
    </row>
    <row r="164" spans="1:146" s="140" customFormat="1" ht="12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227" t="s">
        <v>970</v>
      </c>
      <c r="J164" s="151" t="s">
        <v>969</v>
      </c>
      <c r="K164" s="151" t="s">
        <v>4633</v>
      </c>
      <c r="L164" s="153" t="s">
        <v>971</v>
      </c>
      <c r="M164" s="151" t="s">
        <v>972</v>
      </c>
      <c r="N164" s="151" t="s">
        <v>24</v>
      </c>
      <c r="O164" s="151" t="s">
        <v>973</v>
      </c>
      <c r="P164" s="151" t="s">
        <v>974</v>
      </c>
      <c r="Q164" s="151" t="s">
        <v>27</v>
      </c>
      <c r="R164" s="151" t="s">
        <v>28</v>
      </c>
      <c r="S164" s="154">
        <v>482328020</v>
      </c>
      <c r="T164" s="140" t="s">
        <v>3553</v>
      </c>
      <c r="U164" s="153" t="s">
        <v>975</v>
      </c>
      <c r="V164" s="153" t="s">
        <v>31</v>
      </c>
      <c r="W164" s="153" t="s">
        <v>871</v>
      </c>
      <c r="X164" s="151" t="s">
        <v>976</v>
      </c>
      <c r="Y164" s="256" t="s">
        <v>2985</v>
      </c>
      <c r="Z164" s="155" t="s">
        <v>78</v>
      </c>
      <c r="AA164" s="267" t="s">
        <v>2846</v>
      </c>
      <c r="AB164" s="156"/>
      <c r="AC164" s="157"/>
      <c r="AD164" s="157"/>
      <c r="AE164" s="157"/>
      <c r="AF164" s="157"/>
      <c r="AG164" s="293">
        <f t="shared" si="79"/>
        <v>0</v>
      </c>
      <c r="AH164" s="145"/>
      <c r="AI164" s="143"/>
      <c r="AJ164" s="143"/>
      <c r="AK164" s="143"/>
      <c r="AL164" s="143"/>
      <c r="AM164" s="138">
        <f t="shared" si="103"/>
        <v>0</v>
      </c>
      <c r="AN164" s="160"/>
      <c r="AO164" s="146"/>
      <c r="AP164" s="146"/>
      <c r="AQ164" s="146"/>
      <c r="AR164" s="146"/>
      <c r="AS164" s="202">
        <f t="shared" si="80"/>
        <v>0</v>
      </c>
      <c r="AT164" s="172"/>
      <c r="AU164" s="137"/>
      <c r="AV164" s="137"/>
      <c r="AW164" s="137"/>
      <c r="AX164" s="137"/>
      <c r="AY164" s="138">
        <f t="shared" si="104"/>
        <v>0</v>
      </c>
      <c r="AZ164" s="160"/>
      <c r="BA164" s="146"/>
      <c r="BB164" s="146"/>
      <c r="BC164" s="146"/>
      <c r="BD164" s="146"/>
      <c r="BE164" s="138">
        <f t="shared" si="105"/>
        <v>0</v>
      </c>
      <c r="BF164" s="205"/>
      <c r="BG164" s="146"/>
      <c r="BH164" s="146"/>
      <c r="BI164" s="146"/>
      <c r="BJ164" s="146"/>
      <c r="BK164" s="202">
        <f t="shared" si="81"/>
        <v>0</v>
      </c>
      <c r="BL164" s="160"/>
      <c r="BM164" s="146"/>
      <c r="BN164" s="146"/>
      <c r="BO164" s="146"/>
      <c r="BP164" s="146"/>
      <c r="BQ164" s="138">
        <f t="shared" si="106"/>
        <v>0</v>
      </c>
      <c r="BR164" s="160"/>
      <c r="BS164" s="146">
        <v>50050</v>
      </c>
      <c r="BT164" s="146"/>
      <c r="BU164" s="146"/>
      <c r="BV164" s="146"/>
      <c r="BW164" s="138">
        <f t="shared" si="107"/>
        <v>50050</v>
      </c>
      <c r="BX164" s="205"/>
      <c r="BY164" s="146"/>
      <c r="BZ164" s="146"/>
      <c r="CA164" s="146"/>
      <c r="CB164" s="146"/>
      <c r="CC164" s="138">
        <f t="shared" si="82"/>
        <v>0</v>
      </c>
      <c r="CD164" s="158"/>
      <c r="CE164" s="137"/>
      <c r="CF164" s="137"/>
      <c r="CG164" s="137"/>
      <c r="CH164" s="137"/>
      <c r="CI164" s="138">
        <f t="shared" si="116"/>
        <v>0</v>
      </c>
      <c r="CJ164" s="172">
        <f t="shared" si="83"/>
        <v>0</v>
      </c>
      <c r="CK164" s="137">
        <f t="shared" si="84"/>
        <v>50050</v>
      </c>
      <c r="CL164" s="137">
        <f t="shared" si="85"/>
        <v>0</v>
      </c>
      <c r="CM164" s="137">
        <f t="shared" si="86"/>
        <v>0</v>
      </c>
      <c r="CN164" s="137">
        <f t="shared" si="87"/>
        <v>0</v>
      </c>
      <c r="CO164" s="173">
        <f t="shared" si="88"/>
        <v>50050</v>
      </c>
      <c r="CP164" s="172">
        <f t="shared" si="89"/>
        <v>0</v>
      </c>
      <c r="CQ164" s="137">
        <f t="shared" si="90"/>
        <v>0</v>
      </c>
      <c r="CR164" s="137">
        <f t="shared" si="91"/>
        <v>0</v>
      </c>
      <c r="CS164" s="137">
        <f t="shared" si="92"/>
        <v>0</v>
      </c>
      <c r="CT164" s="137">
        <f t="shared" si="93"/>
        <v>0</v>
      </c>
      <c r="CU164" s="173">
        <f t="shared" si="109"/>
        <v>0</v>
      </c>
      <c r="CV164" s="172">
        <f t="shared" si="110"/>
        <v>0</v>
      </c>
      <c r="CW164" s="137">
        <f t="shared" si="111"/>
        <v>50050</v>
      </c>
      <c r="CX164" s="137">
        <f t="shared" si="112"/>
        <v>0</v>
      </c>
      <c r="CY164" s="137">
        <f t="shared" si="113"/>
        <v>0</v>
      </c>
      <c r="CZ164" s="137">
        <f t="shared" si="114"/>
        <v>0</v>
      </c>
      <c r="DA164" s="173">
        <f t="shared" si="115"/>
        <v>50050</v>
      </c>
      <c r="DC164" s="220"/>
      <c r="DF164" s="141"/>
      <c r="DG164" s="142"/>
      <c r="DH164" s="146"/>
      <c r="DI164" s="142"/>
      <c r="DJ164" s="144"/>
      <c r="DK164" s="145"/>
      <c r="DL164" s="142"/>
      <c r="DM164" s="144"/>
      <c r="DO164" s="140" t="str">
        <f t="shared" si="94"/>
        <v>Dagmar Vondráčková</v>
      </c>
      <c r="DP164" s="140">
        <v>2462</v>
      </c>
      <c r="DQ164" s="140">
        <v>600079813</v>
      </c>
      <c r="DR164" s="140">
        <v>72744600</v>
      </c>
      <c r="DS164" s="140" t="s">
        <v>969</v>
      </c>
      <c r="DT164" s="140" t="s">
        <v>3550</v>
      </c>
      <c r="DU164" s="140" t="s">
        <v>3551</v>
      </c>
      <c r="DV164" s="140" t="s">
        <v>972</v>
      </c>
      <c r="DW164" s="140" t="s">
        <v>971</v>
      </c>
      <c r="DX164" s="140" t="s">
        <v>24</v>
      </c>
      <c r="DY164" s="140" t="s">
        <v>3552</v>
      </c>
      <c r="DZ164" s="140">
        <v>482328020</v>
      </c>
      <c r="EA164" s="140" t="s">
        <v>3553</v>
      </c>
      <c r="EB164" s="140" t="s">
        <v>3554</v>
      </c>
      <c r="EC164" s="140" t="s">
        <v>976</v>
      </c>
      <c r="ED164" s="140" t="s">
        <v>78</v>
      </c>
      <c r="EF164" s="140" t="str">
        <f t="shared" si="95"/>
        <v>ok</v>
      </c>
      <c r="EG164" s="140" t="str">
        <f t="shared" si="96"/>
        <v>ŠPATNĚ</v>
      </c>
      <c r="EH164" s="140" t="str">
        <f t="shared" si="97"/>
        <v>ok</v>
      </c>
      <c r="EI164" s="140" t="str">
        <f t="shared" si="98"/>
        <v>ok</v>
      </c>
      <c r="EJ164" s="140" t="str">
        <f t="shared" si="99"/>
        <v>ok</v>
      </c>
      <c r="EK164" s="140" t="str">
        <f t="shared" si="100"/>
        <v>ok</v>
      </c>
      <c r="EO164" s="140" t="str">
        <f t="shared" si="101"/>
        <v>ok</v>
      </c>
      <c r="EP164" s="140" t="str">
        <f t="shared" si="102"/>
        <v>ok</v>
      </c>
    </row>
    <row r="165" spans="1:146" s="140" customFormat="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977</v>
      </c>
      <c r="I165" s="227" t="s">
        <v>978</v>
      </c>
      <c r="J165" s="151" t="s">
        <v>977</v>
      </c>
      <c r="K165" s="151" t="s">
        <v>3556</v>
      </c>
      <c r="L165" s="153" t="s">
        <v>77</v>
      </c>
      <c r="M165" s="151" t="s">
        <v>78</v>
      </c>
      <c r="N165" s="151" t="s">
        <v>466</v>
      </c>
      <c r="O165" s="151" t="s">
        <v>979</v>
      </c>
      <c r="P165" s="151" t="s">
        <v>300</v>
      </c>
      <c r="Q165" s="151" t="s">
        <v>27</v>
      </c>
      <c r="R165" s="151" t="s">
        <v>28</v>
      </c>
      <c r="S165" s="154">
        <v>482341015</v>
      </c>
      <c r="T165" s="263" t="s">
        <v>4717</v>
      </c>
      <c r="U165" s="153" t="s">
        <v>981</v>
      </c>
      <c r="V165" s="153" t="s">
        <v>31</v>
      </c>
      <c r="W165" s="153" t="s">
        <v>871</v>
      </c>
      <c r="X165" s="151" t="s">
        <v>982</v>
      </c>
      <c r="Y165" s="256" t="s">
        <v>2986</v>
      </c>
      <c r="Z165" s="155" t="s">
        <v>78</v>
      </c>
      <c r="AA165" s="267" t="s">
        <v>2847</v>
      </c>
      <c r="AB165" s="156"/>
      <c r="AC165" s="157"/>
      <c r="AD165" s="157"/>
      <c r="AE165" s="157"/>
      <c r="AF165" s="157"/>
      <c r="AG165" s="293">
        <f t="shared" si="79"/>
        <v>0</v>
      </c>
      <c r="AH165" s="145"/>
      <c r="AI165" s="143"/>
      <c r="AJ165" s="143"/>
      <c r="AK165" s="143"/>
      <c r="AL165" s="143"/>
      <c r="AM165" s="138">
        <f t="shared" si="103"/>
        <v>0</v>
      </c>
      <c r="AN165" s="160"/>
      <c r="AO165" s="146"/>
      <c r="AP165" s="146"/>
      <c r="AQ165" s="146"/>
      <c r="AR165" s="146"/>
      <c r="AS165" s="202">
        <f t="shared" si="80"/>
        <v>0</v>
      </c>
      <c r="AT165" s="172"/>
      <c r="AU165" s="137"/>
      <c r="AV165" s="137"/>
      <c r="AW165" s="137"/>
      <c r="AX165" s="137"/>
      <c r="AY165" s="138">
        <f t="shared" si="104"/>
        <v>0</v>
      </c>
      <c r="AZ165" s="160"/>
      <c r="BA165" s="146"/>
      <c r="BB165" s="146"/>
      <c r="BC165" s="146"/>
      <c r="BD165" s="146"/>
      <c r="BE165" s="138">
        <f t="shared" si="105"/>
        <v>0</v>
      </c>
      <c r="BF165" s="205"/>
      <c r="BG165" s="146"/>
      <c r="BH165" s="146"/>
      <c r="BI165" s="146"/>
      <c r="BJ165" s="146"/>
      <c r="BK165" s="202">
        <f t="shared" si="81"/>
        <v>0</v>
      </c>
      <c r="BL165" s="160"/>
      <c r="BM165" s="146"/>
      <c r="BN165" s="146"/>
      <c r="BO165" s="146"/>
      <c r="BP165" s="146"/>
      <c r="BQ165" s="138">
        <f t="shared" si="106"/>
        <v>0</v>
      </c>
      <c r="BR165" s="160"/>
      <c r="BS165" s="146">
        <v>3250</v>
      </c>
      <c r="BT165" s="146"/>
      <c r="BU165" s="146"/>
      <c r="BV165" s="146"/>
      <c r="BW165" s="138">
        <f t="shared" si="107"/>
        <v>3250</v>
      </c>
      <c r="BX165" s="205"/>
      <c r="BY165" s="146"/>
      <c r="BZ165" s="146"/>
      <c r="CA165" s="146"/>
      <c r="CB165" s="146"/>
      <c r="CC165" s="138">
        <f t="shared" si="82"/>
        <v>0</v>
      </c>
      <c r="CD165" s="158"/>
      <c r="CE165" s="137"/>
      <c r="CF165" s="137"/>
      <c r="CG165" s="137"/>
      <c r="CH165" s="137"/>
      <c r="CI165" s="138">
        <f t="shared" si="116"/>
        <v>0</v>
      </c>
      <c r="CJ165" s="172">
        <f t="shared" si="83"/>
        <v>0</v>
      </c>
      <c r="CK165" s="137">
        <f t="shared" si="84"/>
        <v>3250</v>
      </c>
      <c r="CL165" s="137">
        <f t="shared" si="85"/>
        <v>0</v>
      </c>
      <c r="CM165" s="137">
        <f t="shared" si="86"/>
        <v>0</v>
      </c>
      <c r="CN165" s="137">
        <f t="shared" si="87"/>
        <v>0</v>
      </c>
      <c r="CO165" s="173">
        <f t="shared" si="88"/>
        <v>3250</v>
      </c>
      <c r="CP165" s="172">
        <f t="shared" si="89"/>
        <v>0</v>
      </c>
      <c r="CQ165" s="137">
        <f t="shared" si="90"/>
        <v>0</v>
      </c>
      <c r="CR165" s="137">
        <f t="shared" si="91"/>
        <v>0</v>
      </c>
      <c r="CS165" s="137">
        <f t="shared" si="92"/>
        <v>0</v>
      </c>
      <c r="CT165" s="137">
        <f t="shared" si="93"/>
        <v>0</v>
      </c>
      <c r="CU165" s="173">
        <f t="shared" si="109"/>
        <v>0</v>
      </c>
      <c r="CV165" s="172">
        <f t="shared" si="110"/>
        <v>0</v>
      </c>
      <c r="CW165" s="137">
        <f t="shared" si="111"/>
        <v>3250</v>
      </c>
      <c r="CX165" s="137">
        <f t="shared" si="112"/>
        <v>0</v>
      </c>
      <c r="CY165" s="137">
        <f t="shared" si="113"/>
        <v>0</v>
      </c>
      <c r="CZ165" s="137">
        <f t="shared" si="114"/>
        <v>0</v>
      </c>
      <c r="DA165" s="173">
        <f t="shared" si="115"/>
        <v>3250</v>
      </c>
      <c r="DC165" s="220"/>
      <c r="DF165" s="141"/>
      <c r="DG165" s="142"/>
      <c r="DH165" s="146"/>
      <c r="DI165" s="142"/>
      <c r="DJ165" s="144"/>
      <c r="DK165" s="145"/>
      <c r="DL165" s="142"/>
      <c r="DM165" s="144"/>
      <c r="DO165" s="140" t="str">
        <f t="shared" si="94"/>
        <v>Eva Eisenhammerová</v>
      </c>
      <c r="DP165" s="140">
        <v>2464</v>
      </c>
      <c r="DQ165" s="140">
        <v>600080081</v>
      </c>
      <c r="DR165" s="140">
        <v>72753846</v>
      </c>
      <c r="DS165" s="140" t="s">
        <v>977</v>
      </c>
      <c r="DT165" s="140" t="s">
        <v>3555</v>
      </c>
      <c r="DU165" s="140" t="s">
        <v>3556</v>
      </c>
      <c r="DV165" s="140" t="s">
        <v>78</v>
      </c>
      <c r="DW165" s="140" t="s">
        <v>77</v>
      </c>
      <c r="DX165" s="140" t="s">
        <v>466</v>
      </c>
      <c r="DY165" s="140" t="s">
        <v>3557</v>
      </c>
      <c r="DZ165" s="140">
        <v>482341015</v>
      </c>
      <c r="EA165" s="140" t="s">
        <v>980</v>
      </c>
      <c r="EB165" s="140" t="s">
        <v>3558</v>
      </c>
      <c r="EC165" s="140" t="s">
        <v>982</v>
      </c>
      <c r="ED165" s="140" t="s">
        <v>78</v>
      </c>
      <c r="EF165" s="140" t="str">
        <f t="shared" si="95"/>
        <v>ok</v>
      </c>
      <c r="EG165" s="140" t="str">
        <f t="shared" si="96"/>
        <v>ok</v>
      </c>
      <c r="EH165" s="140" t="str">
        <f t="shared" si="97"/>
        <v>ok</v>
      </c>
      <c r="EI165" s="140" t="str">
        <f t="shared" si="98"/>
        <v>ok</v>
      </c>
      <c r="EJ165" s="140" t="str">
        <f t="shared" si="99"/>
        <v>ok</v>
      </c>
      <c r="EK165" s="140" t="str">
        <f t="shared" si="100"/>
        <v>ok</v>
      </c>
      <c r="EO165" s="140" t="str">
        <f t="shared" si="101"/>
        <v>ok</v>
      </c>
      <c r="EP165" s="140" t="str">
        <f t="shared" si="102"/>
        <v>ŠPATNĚ</v>
      </c>
    </row>
    <row r="166" spans="1:146" s="140" customFormat="1" ht="12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227" t="s">
        <v>984</v>
      </c>
      <c r="J166" s="151" t="s">
        <v>983</v>
      </c>
      <c r="K166" s="151" t="s">
        <v>3560</v>
      </c>
      <c r="L166" s="153" t="s">
        <v>77</v>
      </c>
      <c r="M166" s="151" t="s">
        <v>78</v>
      </c>
      <c r="N166" s="151" t="s">
        <v>24</v>
      </c>
      <c r="O166" s="151" t="s">
        <v>985</v>
      </c>
      <c r="P166" s="151" t="s">
        <v>986</v>
      </c>
      <c r="Q166" s="151" t="s">
        <v>27</v>
      </c>
      <c r="R166" s="151" t="s">
        <v>28</v>
      </c>
      <c r="S166" s="154" t="s">
        <v>987</v>
      </c>
      <c r="T166" s="151" t="s">
        <v>988</v>
      </c>
      <c r="U166" s="153">
        <v>289802417</v>
      </c>
      <c r="V166" s="153" t="s">
        <v>102</v>
      </c>
      <c r="W166" s="153" t="s">
        <v>83</v>
      </c>
      <c r="X166" s="151" t="s">
        <v>989</v>
      </c>
      <c r="Y166" s="256" t="s">
        <v>2987</v>
      </c>
      <c r="Z166" s="155" t="s">
        <v>78</v>
      </c>
      <c r="AA166" s="267" t="s">
        <v>2848</v>
      </c>
      <c r="AB166" s="156"/>
      <c r="AC166" s="157"/>
      <c r="AD166" s="157"/>
      <c r="AE166" s="157"/>
      <c r="AF166" s="157"/>
      <c r="AG166" s="293">
        <f t="shared" si="79"/>
        <v>0</v>
      </c>
      <c r="AH166" s="145"/>
      <c r="AI166" s="143"/>
      <c r="AJ166" s="143"/>
      <c r="AK166" s="143"/>
      <c r="AL166" s="143"/>
      <c r="AM166" s="138">
        <f t="shared" si="103"/>
        <v>0</v>
      </c>
      <c r="AN166" s="160"/>
      <c r="AO166" s="146"/>
      <c r="AP166" s="146"/>
      <c r="AQ166" s="146"/>
      <c r="AR166" s="146"/>
      <c r="AS166" s="202">
        <f t="shared" si="80"/>
        <v>0</v>
      </c>
      <c r="AT166" s="172"/>
      <c r="AU166" s="137"/>
      <c r="AV166" s="137"/>
      <c r="AW166" s="137"/>
      <c r="AX166" s="137"/>
      <c r="AY166" s="138">
        <f t="shared" si="104"/>
        <v>0</v>
      </c>
      <c r="AZ166" s="160"/>
      <c r="BA166" s="146"/>
      <c r="BB166" s="146"/>
      <c r="BC166" s="146"/>
      <c r="BD166" s="146"/>
      <c r="BE166" s="138">
        <f t="shared" si="105"/>
        <v>0</v>
      </c>
      <c r="BF166" s="205"/>
      <c r="BG166" s="146"/>
      <c r="BH166" s="146"/>
      <c r="BI166" s="146"/>
      <c r="BJ166" s="146"/>
      <c r="BK166" s="202">
        <f t="shared" si="81"/>
        <v>0</v>
      </c>
      <c r="BL166" s="160"/>
      <c r="BM166" s="146"/>
      <c r="BN166" s="146"/>
      <c r="BO166" s="146"/>
      <c r="BP166" s="146"/>
      <c r="BQ166" s="138">
        <f t="shared" si="106"/>
        <v>0</v>
      </c>
      <c r="BR166" s="160"/>
      <c r="BS166" s="146">
        <v>11700</v>
      </c>
      <c r="BT166" s="146"/>
      <c r="BU166" s="146"/>
      <c r="BV166" s="146"/>
      <c r="BW166" s="138">
        <f t="shared" si="107"/>
        <v>11700</v>
      </c>
      <c r="BX166" s="205"/>
      <c r="BY166" s="146"/>
      <c r="BZ166" s="146"/>
      <c r="CA166" s="146"/>
      <c r="CB166" s="146"/>
      <c r="CC166" s="138">
        <f t="shared" si="82"/>
        <v>0</v>
      </c>
      <c r="CD166" s="158"/>
      <c r="CE166" s="137"/>
      <c r="CF166" s="137"/>
      <c r="CG166" s="137"/>
      <c r="CH166" s="137"/>
      <c r="CI166" s="138">
        <f t="shared" si="116"/>
        <v>0</v>
      </c>
      <c r="CJ166" s="172">
        <f t="shared" si="83"/>
        <v>0</v>
      </c>
      <c r="CK166" s="137">
        <f t="shared" si="84"/>
        <v>11700</v>
      </c>
      <c r="CL166" s="137">
        <f t="shared" si="85"/>
        <v>0</v>
      </c>
      <c r="CM166" s="137">
        <f t="shared" si="86"/>
        <v>0</v>
      </c>
      <c r="CN166" s="137">
        <f t="shared" si="87"/>
        <v>0</v>
      </c>
      <c r="CO166" s="173">
        <f t="shared" si="88"/>
        <v>11700</v>
      </c>
      <c r="CP166" s="172">
        <f t="shared" si="89"/>
        <v>0</v>
      </c>
      <c r="CQ166" s="137">
        <f t="shared" si="90"/>
        <v>0</v>
      </c>
      <c r="CR166" s="137">
        <f t="shared" si="91"/>
        <v>0</v>
      </c>
      <c r="CS166" s="137">
        <f t="shared" si="92"/>
        <v>0</v>
      </c>
      <c r="CT166" s="137">
        <f t="shared" si="93"/>
        <v>0</v>
      </c>
      <c r="CU166" s="173">
        <f t="shared" si="109"/>
        <v>0</v>
      </c>
      <c r="CV166" s="172">
        <f t="shared" si="110"/>
        <v>0</v>
      </c>
      <c r="CW166" s="137">
        <f t="shared" si="111"/>
        <v>11700</v>
      </c>
      <c r="CX166" s="137">
        <f t="shared" si="112"/>
        <v>0</v>
      </c>
      <c r="CY166" s="137">
        <f t="shared" si="113"/>
        <v>0</v>
      </c>
      <c r="CZ166" s="137">
        <f t="shared" si="114"/>
        <v>0</v>
      </c>
      <c r="DA166" s="173">
        <f t="shared" si="115"/>
        <v>11700</v>
      </c>
      <c r="DC166" s="220"/>
      <c r="DF166" s="141"/>
      <c r="DG166" s="142"/>
      <c r="DH166" s="146"/>
      <c r="DI166" s="142"/>
      <c r="DJ166" s="144"/>
      <c r="DK166" s="145"/>
      <c r="DL166" s="142"/>
      <c r="DM166" s="144"/>
      <c r="DO166" s="140" t="str">
        <f t="shared" si="94"/>
        <v>Edita Balcarová</v>
      </c>
      <c r="DP166" s="140">
        <v>2467</v>
      </c>
      <c r="DQ166" s="140">
        <v>600079708</v>
      </c>
      <c r="DR166" s="140">
        <v>71012303</v>
      </c>
      <c r="DS166" s="140" t="s">
        <v>2732</v>
      </c>
      <c r="DT166" s="140" t="s">
        <v>3559</v>
      </c>
      <c r="DU166" s="140" t="s">
        <v>3560</v>
      </c>
      <c r="DV166" s="140" t="s">
        <v>78</v>
      </c>
      <c r="DW166" s="140" t="s">
        <v>77</v>
      </c>
      <c r="DX166" s="140" t="s">
        <v>24</v>
      </c>
      <c r="DY166" s="140" t="s">
        <v>3561</v>
      </c>
      <c r="DZ166" s="140">
        <v>482313276</v>
      </c>
      <c r="EA166" s="140" t="s">
        <v>988</v>
      </c>
      <c r="EB166" s="140">
        <v>0</v>
      </c>
      <c r="EC166" s="140" t="s">
        <v>3562</v>
      </c>
      <c r="ED166" s="140" t="s">
        <v>78</v>
      </c>
      <c r="EF166" s="140" t="str">
        <f t="shared" si="95"/>
        <v>ok</v>
      </c>
      <c r="EG166" s="140" t="str">
        <f t="shared" si="96"/>
        <v>ok</v>
      </c>
      <c r="EH166" s="140" t="str">
        <f t="shared" si="97"/>
        <v>ok</v>
      </c>
      <c r="EI166" s="140" t="str">
        <f t="shared" si="98"/>
        <v>ok</v>
      </c>
      <c r="EJ166" s="140" t="str">
        <f t="shared" si="99"/>
        <v>ok</v>
      </c>
      <c r="EK166" s="140" t="str">
        <f t="shared" si="100"/>
        <v>ok</v>
      </c>
      <c r="EO166" s="140" t="str">
        <f t="shared" si="101"/>
        <v>ŠPATNĚ</v>
      </c>
      <c r="EP166" s="140" t="str">
        <f t="shared" si="102"/>
        <v>ok</v>
      </c>
    </row>
    <row r="167" spans="1:146" s="140" customFormat="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227" t="s">
        <v>991</v>
      </c>
      <c r="J167" s="151" t="s">
        <v>990</v>
      </c>
      <c r="K167" s="151" t="s">
        <v>3564</v>
      </c>
      <c r="L167" s="153" t="s">
        <v>930</v>
      </c>
      <c r="M167" s="151" t="s">
        <v>931</v>
      </c>
      <c r="N167" s="151" t="s">
        <v>466</v>
      </c>
      <c r="O167" s="151" t="s">
        <v>992</v>
      </c>
      <c r="P167" s="151" t="s">
        <v>192</v>
      </c>
      <c r="Q167" s="151" t="s">
        <v>27</v>
      </c>
      <c r="R167" s="151" t="s">
        <v>28</v>
      </c>
      <c r="S167" s="154">
        <v>482322440</v>
      </c>
      <c r="T167" s="263" t="s">
        <v>993</v>
      </c>
      <c r="U167" s="153">
        <v>181236038</v>
      </c>
      <c r="V167" s="153" t="s">
        <v>102</v>
      </c>
      <c r="W167" s="153" t="s">
        <v>103</v>
      </c>
      <c r="X167" s="151" t="s">
        <v>994</v>
      </c>
      <c r="Y167" s="256" t="s">
        <v>2988</v>
      </c>
      <c r="Z167" s="155" t="s">
        <v>78</v>
      </c>
      <c r="AA167" s="267" t="s">
        <v>2849</v>
      </c>
      <c r="AB167" s="156"/>
      <c r="AC167" s="157"/>
      <c r="AD167" s="157"/>
      <c r="AE167" s="157"/>
      <c r="AF167" s="157"/>
      <c r="AG167" s="293">
        <f t="shared" si="79"/>
        <v>0</v>
      </c>
      <c r="AH167" s="145"/>
      <c r="AI167" s="143"/>
      <c r="AJ167" s="143"/>
      <c r="AK167" s="143"/>
      <c r="AL167" s="143"/>
      <c r="AM167" s="138">
        <f t="shared" si="103"/>
        <v>0</v>
      </c>
      <c r="AN167" s="160"/>
      <c r="AO167" s="146"/>
      <c r="AP167" s="146"/>
      <c r="AQ167" s="146"/>
      <c r="AR167" s="146"/>
      <c r="AS167" s="202">
        <f t="shared" si="80"/>
        <v>0</v>
      </c>
      <c r="AT167" s="172"/>
      <c r="AU167" s="137"/>
      <c r="AV167" s="137"/>
      <c r="AW167" s="137"/>
      <c r="AX167" s="137"/>
      <c r="AY167" s="138">
        <f t="shared" si="104"/>
        <v>0</v>
      </c>
      <c r="AZ167" s="160"/>
      <c r="BA167" s="146"/>
      <c r="BB167" s="146"/>
      <c r="BC167" s="146"/>
      <c r="BD167" s="146"/>
      <c r="BE167" s="138">
        <f t="shared" si="105"/>
        <v>0</v>
      </c>
      <c r="BF167" s="205"/>
      <c r="BG167" s="146"/>
      <c r="BH167" s="146"/>
      <c r="BI167" s="146"/>
      <c r="BJ167" s="146"/>
      <c r="BK167" s="202">
        <f t="shared" si="81"/>
        <v>0</v>
      </c>
      <c r="BL167" s="160"/>
      <c r="BM167" s="146"/>
      <c r="BN167" s="146"/>
      <c r="BO167" s="146"/>
      <c r="BP167" s="146"/>
      <c r="BQ167" s="138">
        <f t="shared" si="106"/>
        <v>0</v>
      </c>
      <c r="BR167" s="160"/>
      <c r="BS167" s="146"/>
      <c r="BT167" s="146"/>
      <c r="BU167" s="146"/>
      <c r="BV167" s="146"/>
      <c r="BW167" s="138">
        <f t="shared" si="107"/>
        <v>0</v>
      </c>
      <c r="BX167" s="205"/>
      <c r="BY167" s="146"/>
      <c r="BZ167" s="146"/>
      <c r="CA167" s="146"/>
      <c r="CB167" s="146"/>
      <c r="CC167" s="138">
        <f t="shared" si="82"/>
        <v>0</v>
      </c>
      <c r="CD167" s="158"/>
      <c r="CE167" s="137"/>
      <c r="CF167" s="137"/>
      <c r="CG167" s="137"/>
      <c r="CH167" s="137"/>
      <c r="CI167" s="138">
        <f t="shared" si="116"/>
        <v>0</v>
      </c>
      <c r="CJ167" s="172">
        <f t="shared" si="83"/>
        <v>0</v>
      </c>
      <c r="CK167" s="137">
        <f t="shared" si="84"/>
        <v>0</v>
      </c>
      <c r="CL167" s="137">
        <f t="shared" si="85"/>
        <v>0</v>
      </c>
      <c r="CM167" s="137">
        <f t="shared" si="86"/>
        <v>0</v>
      </c>
      <c r="CN167" s="137">
        <f t="shared" si="87"/>
        <v>0</v>
      </c>
      <c r="CO167" s="173">
        <f t="shared" si="88"/>
        <v>0</v>
      </c>
      <c r="CP167" s="172">
        <f t="shared" si="89"/>
        <v>0</v>
      </c>
      <c r="CQ167" s="137">
        <f t="shared" si="90"/>
        <v>0</v>
      </c>
      <c r="CR167" s="137">
        <f t="shared" si="91"/>
        <v>0</v>
      </c>
      <c r="CS167" s="137">
        <f t="shared" si="92"/>
        <v>0</v>
      </c>
      <c r="CT167" s="137">
        <f t="shared" si="93"/>
        <v>0</v>
      </c>
      <c r="CU167" s="173">
        <f t="shared" si="109"/>
        <v>0</v>
      </c>
      <c r="CV167" s="172">
        <f t="shared" si="110"/>
        <v>0</v>
      </c>
      <c r="CW167" s="137">
        <f t="shared" si="111"/>
        <v>0</v>
      </c>
      <c r="CX167" s="137">
        <f t="shared" si="112"/>
        <v>0</v>
      </c>
      <c r="CY167" s="137">
        <f t="shared" si="113"/>
        <v>0</v>
      </c>
      <c r="CZ167" s="137">
        <f t="shared" si="114"/>
        <v>0</v>
      </c>
      <c r="DA167" s="173">
        <f t="shared" si="115"/>
        <v>0</v>
      </c>
      <c r="DC167" s="220"/>
      <c r="DF167" s="141"/>
      <c r="DG167" s="142"/>
      <c r="DH167" s="146"/>
      <c r="DI167" s="142"/>
      <c r="DJ167" s="144"/>
      <c r="DK167" s="145"/>
      <c r="DL167" s="142"/>
      <c r="DM167" s="144"/>
      <c r="DO167" s="140" t="str">
        <f t="shared" si="94"/>
        <v>Martina Melková</v>
      </c>
      <c r="DP167" s="140">
        <v>2408</v>
      </c>
      <c r="DQ167" s="140">
        <v>600079058</v>
      </c>
      <c r="DR167" s="140">
        <v>72741511</v>
      </c>
      <c r="DS167" s="140" t="s">
        <v>990</v>
      </c>
      <c r="DT167" s="140" t="s">
        <v>3563</v>
      </c>
      <c r="DU167" s="140" t="s">
        <v>3564</v>
      </c>
      <c r="DV167" s="140" t="s">
        <v>931</v>
      </c>
      <c r="DW167" s="140" t="s">
        <v>930</v>
      </c>
      <c r="DX167" s="140" t="s">
        <v>466</v>
      </c>
      <c r="DY167" s="140" t="s">
        <v>3565</v>
      </c>
      <c r="DZ167" s="140">
        <v>482322440</v>
      </c>
      <c r="EA167" s="294" t="s">
        <v>3566</v>
      </c>
      <c r="EB167" s="140" t="s">
        <v>3567</v>
      </c>
      <c r="EC167" s="140" t="s">
        <v>994</v>
      </c>
      <c r="ED167" s="140" t="s">
        <v>78</v>
      </c>
      <c r="EF167" s="140" t="str">
        <f t="shared" si="95"/>
        <v>ok</v>
      </c>
      <c r="EG167" s="140" t="str">
        <f t="shared" si="96"/>
        <v>ok</v>
      </c>
      <c r="EH167" s="140" t="str">
        <f t="shared" si="97"/>
        <v>ok</v>
      </c>
      <c r="EI167" s="140" t="str">
        <f t="shared" si="98"/>
        <v>ok</v>
      </c>
      <c r="EJ167" s="140" t="str">
        <f t="shared" si="99"/>
        <v>ok</v>
      </c>
      <c r="EK167" s="140" t="str">
        <f t="shared" si="100"/>
        <v>ok</v>
      </c>
      <c r="EO167" s="140" t="str">
        <f t="shared" si="101"/>
        <v>ok</v>
      </c>
      <c r="EP167" s="140" t="str">
        <f t="shared" si="102"/>
        <v>ŠPATNĚ</v>
      </c>
    </row>
    <row r="168" spans="1:146" s="140" customFormat="1" ht="12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227" t="s">
        <v>996</v>
      </c>
      <c r="J168" s="151" t="s">
        <v>995</v>
      </c>
      <c r="K168" s="151" t="s">
        <v>3569</v>
      </c>
      <c r="L168" s="153" t="s">
        <v>930</v>
      </c>
      <c r="M168" s="151" t="s">
        <v>931</v>
      </c>
      <c r="N168" s="151" t="s">
        <v>24</v>
      </c>
      <c r="O168" s="151" t="s">
        <v>997</v>
      </c>
      <c r="P168" s="151" t="s">
        <v>998</v>
      </c>
      <c r="Q168" s="151" t="s">
        <v>27</v>
      </c>
      <c r="R168" s="151" t="s">
        <v>28</v>
      </c>
      <c r="S168" s="154">
        <v>482322174</v>
      </c>
      <c r="T168" s="151" t="s">
        <v>999</v>
      </c>
      <c r="U168" s="153">
        <v>181236572</v>
      </c>
      <c r="V168" s="153" t="s">
        <v>102</v>
      </c>
      <c r="W168" s="153" t="s">
        <v>103</v>
      </c>
      <c r="X168" s="151" t="s">
        <v>1000</v>
      </c>
      <c r="Y168" s="256" t="s">
        <v>2988</v>
      </c>
      <c r="Z168" s="155" t="s">
        <v>78</v>
      </c>
      <c r="AA168" s="267" t="s">
        <v>2849</v>
      </c>
      <c r="AB168" s="156"/>
      <c r="AC168" s="157"/>
      <c r="AD168" s="157"/>
      <c r="AE168" s="157"/>
      <c r="AF168" s="157"/>
      <c r="AG168" s="293">
        <f t="shared" si="79"/>
        <v>0</v>
      </c>
      <c r="AH168" s="145"/>
      <c r="AI168" s="143"/>
      <c r="AJ168" s="143"/>
      <c r="AK168" s="143"/>
      <c r="AL168" s="143"/>
      <c r="AM168" s="138">
        <f t="shared" si="103"/>
        <v>0</v>
      </c>
      <c r="AN168" s="160"/>
      <c r="AO168" s="146"/>
      <c r="AP168" s="146"/>
      <c r="AQ168" s="146"/>
      <c r="AR168" s="146"/>
      <c r="AS168" s="202">
        <f t="shared" si="80"/>
        <v>0</v>
      </c>
      <c r="AT168" s="172"/>
      <c r="AU168" s="137"/>
      <c r="AV168" s="137"/>
      <c r="AW168" s="137"/>
      <c r="AX168" s="137"/>
      <c r="AY168" s="138">
        <f t="shared" si="104"/>
        <v>0</v>
      </c>
      <c r="AZ168" s="160"/>
      <c r="BA168" s="146"/>
      <c r="BB168" s="146"/>
      <c r="BC168" s="146"/>
      <c r="BD168" s="146"/>
      <c r="BE168" s="138">
        <f t="shared" si="105"/>
        <v>0</v>
      </c>
      <c r="BF168" s="205"/>
      <c r="BG168" s="146"/>
      <c r="BH168" s="146"/>
      <c r="BI168" s="146"/>
      <c r="BJ168" s="146"/>
      <c r="BK168" s="202">
        <f t="shared" si="81"/>
        <v>0</v>
      </c>
      <c r="BL168" s="160"/>
      <c r="BM168" s="146"/>
      <c r="BN168" s="146"/>
      <c r="BO168" s="146"/>
      <c r="BP168" s="146"/>
      <c r="BQ168" s="138">
        <f t="shared" si="106"/>
        <v>0</v>
      </c>
      <c r="BR168" s="160"/>
      <c r="BS168" s="146">
        <v>19825</v>
      </c>
      <c r="BT168" s="146"/>
      <c r="BU168" s="146"/>
      <c r="BV168" s="146"/>
      <c r="BW168" s="138">
        <f t="shared" si="107"/>
        <v>19825</v>
      </c>
      <c r="BX168" s="205"/>
      <c r="BY168" s="146"/>
      <c r="BZ168" s="146"/>
      <c r="CA168" s="146"/>
      <c r="CB168" s="146"/>
      <c r="CC168" s="138">
        <f t="shared" si="82"/>
        <v>0</v>
      </c>
      <c r="CD168" s="158"/>
      <c r="CE168" s="137"/>
      <c r="CF168" s="137"/>
      <c r="CG168" s="137"/>
      <c r="CH168" s="137"/>
      <c r="CI168" s="138">
        <f t="shared" si="116"/>
        <v>0</v>
      </c>
      <c r="CJ168" s="172">
        <f t="shared" si="83"/>
        <v>0</v>
      </c>
      <c r="CK168" s="137">
        <f t="shared" si="84"/>
        <v>19825</v>
      </c>
      <c r="CL168" s="137">
        <f t="shared" si="85"/>
        <v>0</v>
      </c>
      <c r="CM168" s="137">
        <f t="shared" si="86"/>
        <v>0</v>
      </c>
      <c r="CN168" s="137">
        <f t="shared" si="87"/>
        <v>0</v>
      </c>
      <c r="CO168" s="173">
        <f t="shared" si="88"/>
        <v>19825</v>
      </c>
      <c r="CP168" s="172">
        <f t="shared" si="89"/>
        <v>0</v>
      </c>
      <c r="CQ168" s="137">
        <f t="shared" si="90"/>
        <v>0</v>
      </c>
      <c r="CR168" s="137">
        <f t="shared" si="91"/>
        <v>0</v>
      </c>
      <c r="CS168" s="137">
        <f t="shared" si="92"/>
        <v>0</v>
      </c>
      <c r="CT168" s="137">
        <f t="shared" si="93"/>
        <v>0</v>
      </c>
      <c r="CU168" s="173">
        <f t="shared" si="109"/>
        <v>0</v>
      </c>
      <c r="CV168" s="172">
        <f t="shared" si="110"/>
        <v>0</v>
      </c>
      <c r="CW168" s="137">
        <f t="shared" si="111"/>
        <v>19825</v>
      </c>
      <c r="CX168" s="137">
        <f t="shared" si="112"/>
        <v>0</v>
      </c>
      <c r="CY168" s="137">
        <f t="shared" si="113"/>
        <v>0</v>
      </c>
      <c r="CZ168" s="137">
        <f t="shared" si="114"/>
        <v>0</v>
      </c>
      <c r="DA168" s="173">
        <f t="shared" si="115"/>
        <v>19825</v>
      </c>
      <c r="DC168" s="220"/>
      <c r="DF168" s="141"/>
      <c r="DG168" s="142"/>
      <c r="DH168" s="146"/>
      <c r="DI168" s="142"/>
      <c r="DJ168" s="144"/>
      <c r="DK168" s="145"/>
      <c r="DL168" s="142"/>
      <c r="DM168" s="144"/>
      <c r="DO168" s="140" t="str">
        <f t="shared" si="94"/>
        <v>Daniela Votavová</v>
      </c>
      <c r="DP168" s="140">
        <v>2304</v>
      </c>
      <c r="DQ168" s="140">
        <v>600080382</v>
      </c>
      <c r="DR168" s="140">
        <v>72743417</v>
      </c>
      <c r="DS168" s="140" t="s">
        <v>995</v>
      </c>
      <c r="DT168" s="140" t="s">
        <v>3568</v>
      </c>
      <c r="DU168" s="140" t="s">
        <v>3569</v>
      </c>
      <c r="DV168" s="140" t="s">
        <v>931</v>
      </c>
      <c r="DW168" s="140" t="s">
        <v>930</v>
      </c>
      <c r="DX168" s="140" t="s">
        <v>24</v>
      </c>
      <c r="DY168" s="140" t="s">
        <v>3570</v>
      </c>
      <c r="DZ168" s="140">
        <v>482322174</v>
      </c>
      <c r="EA168" s="140" t="s">
        <v>999</v>
      </c>
      <c r="EB168" s="140" t="s">
        <v>3567</v>
      </c>
      <c r="EC168" s="140" t="s">
        <v>994</v>
      </c>
      <c r="ED168" s="140" t="s">
        <v>78</v>
      </c>
      <c r="EF168" s="140" t="str">
        <f t="shared" si="95"/>
        <v>ok</v>
      </c>
      <c r="EG168" s="140" t="str">
        <f t="shared" si="96"/>
        <v>ok</v>
      </c>
      <c r="EH168" s="140" t="str">
        <f t="shared" si="97"/>
        <v>ok</v>
      </c>
      <c r="EI168" s="140" t="str">
        <f t="shared" si="98"/>
        <v>ok</v>
      </c>
      <c r="EJ168" s="140" t="str">
        <f t="shared" si="99"/>
        <v>ok</v>
      </c>
      <c r="EK168" s="140" t="str">
        <f t="shared" si="100"/>
        <v>ok</v>
      </c>
      <c r="EO168" s="140" t="str">
        <f t="shared" si="101"/>
        <v>ok</v>
      </c>
      <c r="EP168" s="140" t="str">
        <f t="shared" si="102"/>
        <v>ok</v>
      </c>
    </row>
    <row r="169" spans="1:146" s="140" customFormat="1" ht="12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227" t="s">
        <v>1002</v>
      </c>
      <c r="J169" s="151" t="s">
        <v>1001</v>
      </c>
      <c r="K169" s="151" t="s">
        <v>3572</v>
      </c>
      <c r="L169" s="153" t="s">
        <v>971</v>
      </c>
      <c r="M169" s="151" t="s">
        <v>1003</v>
      </c>
      <c r="N169" s="151">
        <v>0</v>
      </c>
      <c r="O169" s="151" t="s">
        <v>1004</v>
      </c>
      <c r="P169" s="151" t="s">
        <v>833</v>
      </c>
      <c r="Q169" s="151" t="s">
        <v>27</v>
      </c>
      <c r="R169" s="151" t="s">
        <v>28</v>
      </c>
      <c r="S169" s="154" t="s">
        <v>1005</v>
      </c>
      <c r="T169" s="151" t="s">
        <v>1006</v>
      </c>
      <c r="U169" s="153" t="s">
        <v>1007</v>
      </c>
      <c r="V169" s="153" t="s">
        <v>82</v>
      </c>
      <c r="W169" s="153" t="s">
        <v>83</v>
      </c>
      <c r="X169" s="151" t="s">
        <v>1013</v>
      </c>
      <c r="Y169" s="256" t="s">
        <v>2989</v>
      </c>
      <c r="Z169" s="155" t="s">
        <v>78</v>
      </c>
      <c r="AA169" s="267" t="s">
        <v>2850</v>
      </c>
      <c r="AB169" s="156"/>
      <c r="AC169" s="157"/>
      <c r="AD169" s="157"/>
      <c r="AE169" s="157"/>
      <c r="AF169" s="157"/>
      <c r="AG169" s="293">
        <f t="shared" si="79"/>
        <v>0</v>
      </c>
      <c r="AH169" s="145"/>
      <c r="AI169" s="143"/>
      <c r="AJ169" s="143"/>
      <c r="AK169" s="143"/>
      <c r="AL169" s="143"/>
      <c r="AM169" s="138">
        <f t="shared" si="103"/>
        <v>0</v>
      </c>
      <c r="AN169" s="160"/>
      <c r="AO169" s="146"/>
      <c r="AP169" s="146"/>
      <c r="AQ169" s="146"/>
      <c r="AR169" s="146"/>
      <c r="AS169" s="202">
        <f t="shared" si="80"/>
        <v>0</v>
      </c>
      <c r="AT169" s="172"/>
      <c r="AU169" s="137"/>
      <c r="AV169" s="137"/>
      <c r="AW169" s="137"/>
      <c r="AX169" s="137"/>
      <c r="AY169" s="138">
        <f t="shared" si="104"/>
        <v>0</v>
      </c>
      <c r="AZ169" s="160"/>
      <c r="BA169" s="146"/>
      <c r="BB169" s="146"/>
      <c r="BC169" s="146"/>
      <c r="BD169" s="146"/>
      <c r="BE169" s="138">
        <f t="shared" si="105"/>
        <v>0</v>
      </c>
      <c r="BF169" s="205"/>
      <c r="BG169" s="146"/>
      <c r="BH169" s="146"/>
      <c r="BI169" s="146"/>
      <c r="BJ169" s="146"/>
      <c r="BK169" s="202">
        <f t="shared" si="81"/>
        <v>0</v>
      </c>
      <c r="BL169" s="160"/>
      <c r="BM169" s="146"/>
      <c r="BN169" s="146"/>
      <c r="BO169" s="146"/>
      <c r="BP169" s="146"/>
      <c r="BQ169" s="138">
        <f t="shared" si="106"/>
        <v>0</v>
      </c>
      <c r="BR169" s="160"/>
      <c r="BS169" s="146"/>
      <c r="BT169" s="146"/>
      <c r="BU169" s="146"/>
      <c r="BV169" s="146"/>
      <c r="BW169" s="138">
        <f t="shared" si="107"/>
        <v>0</v>
      </c>
      <c r="BX169" s="205"/>
      <c r="BY169" s="146"/>
      <c r="BZ169" s="146"/>
      <c r="CA169" s="146"/>
      <c r="CB169" s="146"/>
      <c r="CC169" s="138">
        <f t="shared" si="82"/>
        <v>0</v>
      </c>
      <c r="CD169" s="158"/>
      <c r="CE169" s="137"/>
      <c r="CF169" s="137"/>
      <c r="CG169" s="137"/>
      <c r="CH169" s="137"/>
      <c r="CI169" s="138">
        <f t="shared" si="116"/>
        <v>0</v>
      </c>
      <c r="CJ169" s="172">
        <f t="shared" si="83"/>
        <v>0</v>
      </c>
      <c r="CK169" s="137">
        <f t="shared" si="84"/>
        <v>0</v>
      </c>
      <c r="CL169" s="137">
        <f t="shared" si="85"/>
        <v>0</v>
      </c>
      <c r="CM169" s="137">
        <f t="shared" si="86"/>
        <v>0</v>
      </c>
      <c r="CN169" s="137">
        <f t="shared" si="87"/>
        <v>0</v>
      </c>
      <c r="CO169" s="173">
        <f t="shared" si="88"/>
        <v>0</v>
      </c>
      <c r="CP169" s="172">
        <f t="shared" si="89"/>
        <v>0</v>
      </c>
      <c r="CQ169" s="137">
        <f t="shared" si="90"/>
        <v>0</v>
      </c>
      <c r="CR169" s="137">
        <f t="shared" si="91"/>
        <v>0</v>
      </c>
      <c r="CS169" s="137">
        <f t="shared" si="92"/>
        <v>0</v>
      </c>
      <c r="CT169" s="137">
        <f t="shared" si="93"/>
        <v>0</v>
      </c>
      <c r="CU169" s="173">
        <f t="shared" si="109"/>
        <v>0</v>
      </c>
      <c r="CV169" s="172">
        <f t="shared" si="110"/>
        <v>0</v>
      </c>
      <c r="CW169" s="137">
        <f t="shared" si="111"/>
        <v>0</v>
      </c>
      <c r="CX169" s="137">
        <f t="shared" si="112"/>
        <v>0</v>
      </c>
      <c r="CY169" s="137">
        <f t="shared" si="113"/>
        <v>0</v>
      </c>
      <c r="CZ169" s="137">
        <f t="shared" si="114"/>
        <v>0</v>
      </c>
      <c r="DA169" s="173">
        <f t="shared" si="115"/>
        <v>0</v>
      </c>
      <c r="DC169" s="220"/>
      <c r="DF169" s="141"/>
      <c r="DG169" s="142"/>
      <c r="DH169" s="146"/>
      <c r="DI169" s="142"/>
      <c r="DJ169" s="144"/>
      <c r="DK169" s="145"/>
      <c r="DL169" s="142"/>
      <c r="DM169" s="144"/>
      <c r="DO169" s="140" t="str">
        <f t="shared" si="94"/>
        <v>Miloslava Suková</v>
      </c>
      <c r="DP169" s="140">
        <v>2438</v>
      </c>
      <c r="DQ169" s="140">
        <v>600079384</v>
      </c>
      <c r="DR169" s="140">
        <v>72741911</v>
      </c>
      <c r="DS169" s="140" t="s">
        <v>1001</v>
      </c>
      <c r="DT169" s="140" t="s">
        <v>3571</v>
      </c>
      <c r="DU169" s="140" t="s">
        <v>3572</v>
      </c>
      <c r="DV169" s="140" t="s">
        <v>1003</v>
      </c>
      <c r="DW169" s="140" t="s">
        <v>971</v>
      </c>
      <c r="DX169" s="140">
        <v>0</v>
      </c>
      <c r="DY169" s="140" t="s">
        <v>3573</v>
      </c>
      <c r="DZ169" s="140">
        <v>482325226</v>
      </c>
      <c r="EA169" s="140" t="s">
        <v>1006</v>
      </c>
      <c r="EB169" s="140" t="s">
        <v>3574</v>
      </c>
      <c r="EC169" s="140" t="s">
        <v>1013</v>
      </c>
      <c r="ED169" s="140" t="s">
        <v>78</v>
      </c>
      <c r="EF169" s="140" t="str">
        <f t="shared" si="95"/>
        <v>ok</v>
      </c>
      <c r="EG169" s="140" t="str">
        <f t="shared" si="96"/>
        <v>ok</v>
      </c>
      <c r="EH169" s="140" t="str">
        <f t="shared" si="97"/>
        <v>ok</v>
      </c>
      <c r="EI169" s="140" t="str">
        <f t="shared" si="98"/>
        <v>ok</v>
      </c>
      <c r="EJ169" s="140" t="str">
        <f t="shared" si="99"/>
        <v>ok</v>
      </c>
      <c r="EK169" s="140" t="str">
        <f t="shared" si="100"/>
        <v>ok</v>
      </c>
      <c r="EO169" s="140" t="str">
        <f t="shared" si="101"/>
        <v>ŠPATNĚ</v>
      </c>
      <c r="EP169" s="140" t="str">
        <f t="shared" si="102"/>
        <v>ok</v>
      </c>
    </row>
    <row r="170" spans="1:146" s="140" customFormat="1" ht="12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3575</v>
      </c>
      <c r="I170" s="227" t="s">
        <v>1009</v>
      </c>
      <c r="J170" s="151" t="s">
        <v>1008</v>
      </c>
      <c r="K170" s="151" t="s">
        <v>3577</v>
      </c>
      <c r="L170" s="153" t="s">
        <v>971</v>
      </c>
      <c r="M170" s="151" t="s">
        <v>1003</v>
      </c>
      <c r="N170" s="151" t="s">
        <v>24</v>
      </c>
      <c r="O170" s="151" t="s">
        <v>1010</v>
      </c>
      <c r="P170" s="151" t="s">
        <v>1011</v>
      </c>
      <c r="Q170" s="151" t="s">
        <v>27</v>
      </c>
      <c r="R170" s="151" t="s">
        <v>28</v>
      </c>
      <c r="S170" s="154">
        <v>482325319</v>
      </c>
      <c r="T170" s="151" t="s">
        <v>1012</v>
      </c>
      <c r="U170" s="153">
        <v>7000236461</v>
      </c>
      <c r="V170" s="153" t="s">
        <v>31</v>
      </c>
      <c r="W170" s="153" t="s">
        <v>871</v>
      </c>
      <c r="X170" s="151" t="s">
        <v>1013</v>
      </c>
      <c r="Y170" s="256" t="s">
        <v>2989</v>
      </c>
      <c r="Z170" s="155" t="s">
        <v>78</v>
      </c>
      <c r="AA170" s="267" t="s">
        <v>2850</v>
      </c>
      <c r="AB170" s="156"/>
      <c r="AC170" s="157"/>
      <c r="AD170" s="157"/>
      <c r="AE170" s="157"/>
      <c r="AF170" s="157"/>
      <c r="AG170" s="293">
        <f t="shared" si="79"/>
        <v>0</v>
      </c>
      <c r="AH170" s="145"/>
      <c r="AI170" s="143"/>
      <c r="AJ170" s="143"/>
      <c r="AK170" s="143"/>
      <c r="AL170" s="143"/>
      <c r="AM170" s="138">
        <f t="shared" si="103"/>
        <v>0</v>
      </c>
      <c r="AN170" s="160"/>
      <c r="AO170" s="146"/>
      <c r="AP170" s="146"/>
      <c r="AQ170" s="146"/>
      <c r="AR170" s="146"/>
      <c r="AS170" s="202">
        <f t="shared" si="80"/>
        <v>0</v>
      </c>
      <c r="AT170" s="172"/>
      <c r="AU170" s="137"/>
      <c r="AV170" s="137"/>
      <c r="AW170" s="137"/>
      <c r="AX170" s="137"/>
      <c r="AY170" s="138">
        <f t="shared" si="104"/>
        <v>0</v>
      </c>
      <c r="AZ170" s="160"/>
      <c r="BA170" s="146"/>
      <c r="BB170" s="146"/>
      <c r="BC170" s="146"/>
      <c r="BD170" s="146"/>
      <c r="BE170" s="138">
        <f t="shared" si="105"/>
        <v>0</v>
      </c>
      <c r="BF170" s="205"/>
      <c r="BG170" s="146"/>
      <c r="BH170" s="146"/>
      <c r="BI170" s="146"/>
      <c r="BJ170" s="146"/>
      <c r="BK170" s="202">
        <f t="shared" si="81"/>
        <v>0</v>
      </c>
      <c r="BL170" s="160"/>
      <c r="BM170" s="146"/>
      <c r="BN170" s="146"/>
      <c r="BO170" s="146"/>
      <c r="BP170" s="146"/>
      <c r="BQ170" s="138">
        <f t="shared" si="106"/>
        <v>0</v>
      </c>
      <c r="BR170" s="160"/>
      <c r="BS170" s="146"/>
      <c r="BT170" s="146"/>
      <c r="BU170" s="146"/>
      <c r="BV170" s="146"/>
      <c r="BW170" s="138">
        <f t="shared" si="107"/>
        <v>0</v>
      </c>
      <c r="BX170" s="205"/>
      <c r="BY170" s="146"/>
      <c r="BZ170" s="146"/>
      <c r="CA170" s="146"/>
      <c r="CB170" s="146"/>
      <c r="CC170" s="138">
        <f t="shared" si="82"/>
        <v>0</v>
      </c>
      <c r="CD170" s="158"/>
      <c r="CE170" s="137"/>
      <c r="CF170" s="137"/>
      <c r="CG170" s="137"/>
      <c r="CH170" s="137"/>
      <c r="CI170" s="138">
        <f t="shared" si="116"/>
        <v>0</v>
      </c>
      <c r="CJ170" s="172">
        <f t="shared" si="83"/>
        <v>0</v>
      </c>
      <c r="CK170" s="137">
        <f t="shared" si="84"/>
        <v>0</v>
      </c>
      <c r="CL170" s="137">
        <f t="shared" si="85"/>
        <v>0</v>
      </c>
      <c r="CM170" s="137">
        <f t="shared" si="86"/>
        <v>0</v>
      </c>
      <c r="CN170" s="137">
        <f t="shared" si="87"/>
        <v>0</v>
      </c>
      <c r="CO170" s="173">
        <f t="shared" si="88"/>
        <v>0</v>
      </c>
      <c r="CP170" s="172">
        <f t="shared" si="89"/>
        <v>0</v>
      </c>
      <c r="CQ170" s="137">
        <f t="shared" si="90"/>
        <v>0</v>
      </c>
      <c r="CR170" s="137">
        <f t="shared" si="91"/>
        <v>0</v>
      </c>
      <c r="CS170" s="137">
        <f t="shared" si="92"/>
        <v>0</v>
      </c>
      <c r="CT170" s="137">
        <f t="shared" si="93"/>
        <v>0</v>
      </c>
      <c r="CU170" s="173">
        <f t="shared" si="109"/>
        <v>0</v>
      </c>
      <c r="CV170" s="172">
        <f t="shared" si="110"/>
        <v>0</v>
      </c>
      <c r="CW170" s="137">
        <f t="shared" si="111"/>
        <v>0</v>
      </c>
      <c r="CX170" s="137">
        <f t="shared" si="112"/>
        <v>0</v>
      </c>
      <c r="CY170" s="137">
        <f t="shared" si="113"/>
        <v>0</v>
      </c>
      <c r="CZ170" s="137">
        <f t="shared" si="114"/>
        <v>0</v>
      </c>
      <c r="DA170" s="173">
        <f t="shared" si="115"/>
        <v>0</v>
      </c>
      <c r="DC170" s="220"/>
      <c r="DF170" s="141"/>
      <c r="DG170" s="142"/>
      <c r="DH170" s="146"/>
      <c r="DI170" s="142"/>
      <c r="DJ170" s="144"/>
      <c r="DK170" s="145"/>
      <c r="DL170" s="142"/>
      <c r="DM170" s="144"/>
      <c r="DO170" s="140" t="str">
        <f t="shared" si="94"/>
        <v>Yveta Svobodová</v>
      </c>
      <c r="DP170" s="140">
        <v>2315</v>
      </c>
      <c r="DQ170" s="140">
        <v>600080447</v>
      </c>
      <c r="DR170" s="140">
        <v>46744819</v>
      </c>
      <c r="DS170" s="140" t="s">
        <v>3575</v>
      </c>
      <c r="DT170" s="140" t="s">
        <v>3576</v>
      </c>
      <c r="DU170" s="140" t="s">
        <v>3577</v>
      </c>
      <c r="DV170" s="140" t="s">
        <v>1003</v>
      </c>
      <c r="DW170" s="140" t="s">
        <v>971</v>
      </c>
      <c r="DX170" s="140" t="s">
        <v>24</v>
      </c>
      <c r="DY170" s="140" t="s">
        <v>3578</v>
      </c>
      <c r="DZ170" s="140">
        <v>482325319</v>
      </c>
      <c r="EA170" s="140" t="s">
        <v>1012</v>
      </c>
      <c r="EB170" s="140" t="s">
        <v>3579</v>
      </c>
      <c r="EC170" s="140" t="s">
        <v>1013</v>
      </c>
      <c r="ED170" s="140" t="s">
        <v>78</v>
      </c>
      <c r="EF170" s="140" t="str">
        <f t="shared" si="95"/>
        <v>ok</v>
      </c>
      <c r="EG170" s="140" t="str">
        <f t="shared" si="96"/>
        <v>ok</v>
      </c>
      <c r="EH170" s="140" t="str">
        <f t="shared" si="97"/>
        <v>ok</v>
      </c>
      <c r="EI170" s="140" t="str">
        <f t="shared" si="98"/>
        <v>ok</v>
      </c>
      <c r="EJ170" s="140" t="str">
        <f t="shared" si="99"/>
        <v>ok</v>
      </c>
      <c r="EK170" s="140" t="str">
        <f t="shared" si="100"/>
        <v>ok</v>
      </c>
      <c r="EO170" s="140" t="str">
        <f t="shared" si="101"/>
        <v>ok</v>
      </c>
      <c r="EP170" s="140" t="str">
        <f t="shared" si="102"/>
        <v>ok</v>
      </c>
    </row>
    <row r="171" spans="1:146" s="140" customFormat="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227" t="s">
        <v>1015</v>
      </c>
      <c r="J171" s="151" t="s">
        <v>1014</v>
      </c>
      <c r="K171" s="151" t="s">
        <v>3581</v>
      </c>
      <c r="L171" s="153" t="s">
        <v>971</v>
      </c>
      <c r="M171" s="151" t="s">
        <v>1003</v>
      </c>
      <c r="N171" s="151" t="s">
        <v>24</v>
      </c>
      <c r="O171" s="151" t="s">
        <v>1016</v>
      </c>
      <c r="P171" s="151" t="s">
        <v>540</v>
      </c>
      <c r="Q171" s="151" t="s">
        <v>27</v>
      </c>
      <c r="R171" s="151" t="s">
        <v>28</v>
      </c>
      <c r="S171" s="154">
        <v>482325192</v>
      </c>
      <c r="T171" s="263" t="s">
        <v>4718</v>
      </c>
      <c r="U171" s="153">
        <v>986063349</v>
      </c>
      <c r="V171" s="153" t="s">
        <v>82</v>
      </c>
      <c r="W171" s="153" t="s">
        <v>83</v>
      </c>
      <c r="X171" s="151" t="s">
        <v>1013</v>
      </c>
      <c r="Y171" s="256" t="s">
        <v>2989</v>
      </c>
      <c r="Z171" s="155" t="s">
        <v>78</v>
      </c>
      <c r="AA171" s="267" t="s">
        <v>2850</v>
      </c>
      <c r="AB171" s="156"/>
      <c r="AC171" s="157"/>
      <c r="AD171" s="157"/>
      <c r="AE171" s="157"/>
      <c r="AF171" s="157"/>
      <c r="AG171" s="293">
        <f t="shared" si="79"/>
        <v>0</v>
      </c>
      <c r="AH171" s="145"/>
      <c r="AI171" s="143"/>
      <c r="AJ171" s="143"/>
      <c r="AK171" s="143"/>
      <c r="AL171" s="143"/>
      <c r="AM171" s="138">
        <f t="shared" si="103"/>
        <v>0</v>
      </c>
      <c r="AN171" s="160"/>
      <c r="AO171" s="146"/>
      <c r="AP171" s="146"/>
      <c r="AQ171" s="146"/>
      <c r="AR171" s="146"/>
      <c r="AS171" s="202">
        <f t="shared" si="80"/>
        <v>0</v>
      </c>
      <c r="AT171" s="172"/>
      <c r="AU171" s="137"/>
      <c r="AV171" s="137"/>
      <c r="AW171" s="137"/>
      <c r="AX171" s="137"/>
      <c r="AY171" s="138">
        <f t="shared" si="104"/>
        <v>0</v>
      </c>
      <c r="AZ171" s="160"/>
      <c r="BA171" s="146"/>
      <c r="BB171" s="146"/>
      <c r="BC171" s="146"/>
      <c r="BD171" s="146"/>
      <c r="BE171" s="138">
        <f t="shared" si="105"/>
        <v>0</v>
      </c>
      <c r="BF171" s="205"/>
      <c r="BG171" s="146"/>
      <c r="BH171" s="146"/>
      <c r="BI171" s="146"/>
      <c r="BJ171" s="146"/>
      <c r="BK171" s="202">
        <f t="shared" si="81"/>
        <v>0</v>
      </c>
      <c r="BL171" s="160"/>
      <c r="BM171" s="146"/>
      <c r="BN171" s="146"/>
      <c r="BO171" s="146"/>
      <c r="BP171" s="146"/>
      <c r="BQ171" s="138">
        <f t="shared" si="106"/>
        <v>0</v>
      </c>
      <c r="BR171" s="160"/>
      <c r="BS171" s="146">
        <v>201500</v>
      </c>
      <c r="BT171" s="146"/>
      <c r="BU171" s="146"/>
      <c r="BV171" s="146"/>
      <c r="BW171" s="138">
        <f t="shared" si="107"/>
        <v>201500</v>
      </c>
      <c r="BX171" s="205"/>
      <c r="BY171" s="146"/>
      <c r="BZ171" s="146"/>
      <c r="CA171" s="146"/>
      <c r="CB171" s="146"/>
      <c r="CC171" s="138">
        <f t="shared" si="82"/>
        <v>0</v>
      </c>
      <c r="CD171" s="158"/>
      <c r="CE171" s="137"/>
      <c r="CF171" s="137"/>
      <c r="CG171" s="137"/>
      <c r="CH171" s="137"/>
      <c r="CI171" s="138">
        <f t="shared" si="116"/>
        <v>0</v>
      </c>
      <c r="CJ171" s="172">
        <f t="shared" si="83"/>
        <v>0</v>
      </c>
      <c r="CK171" s="137">
        <f t="shared" si="84"/>
        <v>201500</v>
      </c>
      <c r="CL171" s="137">
        <f t="shared" si="85"/>
        <v>0</v>
      </c>
      <c r="CM171" s="137">
        <f t="shared" si="86"/>
        <v>0</v>
      </c>
      <c r="CN171" s="137">
        <f t="shared" si="87"/>
        <v>0</v>
      </c>
      <c r="CO171" s="173">
        <f t="shared" si="88"/>
        <v>201500</v>
      </c>
      <c r="CP171" s="172">
        <f t="shared" si="89"/>
        <v>0</v>
      </c>
      <c r="CQ171" s="137">
        <f t="shared" si="90"/>
        <v>0</v>
      </c>
      <c r="CR171" s="137">
        <f t="shared" si="91"/>
        <v>0</v>
      </c>
      <c r="CS171" s="137">
        <f t="shared" si="92"/>
        <v>0</v>
      </c>
      <c r="CT171" s="137">
        <f t="shared" si="93"/>
        <v>0</v>
      </c>
      <c r="CU171" s="173">
        <f t="shared" si="109"/>
        <v>0</v>
      </c>
      <c r="CV171" s="172">
        <f t="shared" si="110"/>
        <v>0</v>
      </c>
      <c r="CW171" s="137">
        <f t="shared" si="111"/>
        <v>201500</v>
      </c>
      <c r="CX171" s="137">
        <f t="shared" si="112"/>
        <v>0</v>
      </c>
      <c r="CY171" s="137">
        <f t="shared" si="113"/>
        <v>0</v>
      </c>
      <c r="CZ171" s="137">
        <f t="shared" si="114"/>
        <v>0</v>
      </c>
      <c r="DA171" s="173">
        <f t="shared" si="115"/>
        <v>201500</v>
      </c>
      <c r="DC171" s="220"/>
      <c r="DF171" s="141"/>
      <c r="DG171" s="142"/>
      <c r="DH171" s="146"/>
      <c r="DI171" s="142"/>
      <c r="DJ171" s="144"/>
      <c r="DK171" s="145"/>
      <c r="DL171" s="142"/>
      <c r="DM171" s="144"/>
      <c r="DO171" s="140" t="str">
        <f t="shared" si="94"/>
        <v>Michaela Smutná</v>
      </c>
      <c r="DP171" s="140">
        <v>2494</v>
      </c>
      <c r="DQ171" s="140">
        <v>600080315</v>
      </c>
      <c r="DR171" s="140">
        <v>72741996</v>
      </c>
      <c r="DS171" s="140" t="s">
        <v>1014</v>
      </c>
      <c r="DT171" s="140" t="s">
        <v>3580</v>
      </c>
      <c r="DU171" s="140" t="s">
        <v>3581</v>
      </c>
      <c r="DV171" s="140" t="s">
        <v>1003</v>
      </c>
      <c r="DW171" s="140" t="s">
        <v>971</v>
      </c>
      <c r="DX171" s="140" t="s">
        <v>24</v>
      </c>
      <c r="DY171" s="140" t="s">
        <v>3582</v>
      </c>
      <c r="DZ171" s="140">
        <v>482325192</v>
      </c>
      <c r="EA171" s="140" t="s">
        <v>1017</v>
      </c>
      <c r="EB171" s="140" t="s">
        <v>3583</v>
      </c>
      <c r="EC171" s="140" t="s">
        <v>1013</v>
      </c>
      <c r="ED171" s="140" t="s">
        <v>78</v>
      </c>
      <c r="EF171" s="140" t="str">
        <f t="shared" si="95"/>
        <v>ok</v>
      </c>
      <c r="EG171" s="140" t="str">
        <f t="shared" si="96"/>
        <v>ok</v>
      </c>
      <c r="EH171" s="140" t="str">
        <f t="shared" si="97"/>
        <v>ok</v>
      </c>
      <c r="EI171" s="140" t="str">
        <f t="shared" si="98"/>
        <v>ok</v>
      </c>
      <c r="EJ171" s="140" t="str">
        <f t="shared" si="99"/>
        <v>ok</v>
      </c>
      <c r="EK171" s="140" t="str">
        <f t="shared" si="100"/>
        <v>ok</v>
      </c>
      <c r="EO171" s="140" t="str">
        <f t="shared" si="101"/>
        <v>ok</v>
      </c>
      <c r="EP171" s="140" t="str">
        <f t="shared" si="102"/>
        <v>ŠPATNĚ</v>
      </c>
    </row>
    <row r="172" spans="1:146" s="140" customFormat="1" ht="12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227" t="s">
        <v>1019</v>
      </c>
      <c r="J172" s="151" t="s">
        <v>1018</v>
      </c>
      <c r="K172" s="151" t="s">
        <v>3585</v>
      </c>
      <c r="L172" s="153" t="s">
        <v>971</v>
      </c>
      <c r="M172" s="151" t="s">
        <v>1003</v>
      </c>
      <c r="N172" s="151" t="s">
        <v>24</v>
      </c>
      <c r="O172" s="151" t="s">
        <v>1020</v>
      </c>
      <c r="P172" s="151" t="s">
        <v>192</v>
      </c>
      <c r="Q172" s="151" t="s">
        <v>27</v>
      </c>
      <c r="R172" s="151" t="s">
        <v>28</v>
      </c>
      <c r="S172" s="154">
        <v>482325238</v>
      </c>
      <c r="T172" s="151" t="s">
        <v>1021</v>
      </c>
      <c r="U172" s="153" t="s">
        <v>1022</v>
      </c>
      <c r="V172" s="153" t="s">
        <v>31</v>
      </c>
      <c r="W172" s="153" t="s">
        <v>871</v>
      </c>
      <c r="X172" s="151" t="s">
        <v>1023</v>
      </c>
      <c r="Y172" s="256" t="s">
        <v>2989</v>
      </c>
      <c r="Z172" s="155" t="s">
        <v>78</v>
      </c>
      <c r="AA172" s="267" t="s">
        <v>2850</v>
      </c>
      <c r="AB172" s="156"/>
      <c r="AC172" s="157"/>
      <c r="AD172" s="157"/>
      <c r="AE172" s="157"/>
      <c r="AF172" s="157"/>
      <c r="AG172" s="293">
        <f t="shared" si="79"/>
        <v>0</v>
      </c>
      <c r="AH172" s="145"/>
      <c r="AI172" s="143"/>
      <c r="AJ172" s="143"/>
      <c r="AK172" s="143"/>
      <c r="AL172" s="143"/>
      <c r="AM172" s="138">
        <f t="shared" si="103"/>
        <v>0</v>
      </c>
      <c r="AN172" s="160"/>
      <c r="AO172" s="146"/>
      <c r="AP172" s="146"/>
      <c r="AQ172" s="146"/>
      <c r="AR172" s="146"/>
      <c r="AS172" s="202">
        <f t="shared" si="80"/>
        <v>0</v>
      </c>
      <c r="AT172" s="172"/>
      <c r="AU172" s="137"/>
      <c r="AV172" s="137"/>
      <c r="AW172" s="137"/>
      <c r="AX172" s="137"/>
      <c r="AY172" s="138">
        <f t="shared" si="104"/>
        <v>0</v>
      </c>
      <c r="AZ172" s="160"/>
      <c r="BA172" s="146"/>
      <c r="BB172" s="146"/>
      <c r="BC172" s="146"/>
      <c r="BD172" s="146"/>
      <c r="BE172" s="138">
        <f t="shared" si="105"/>
        <v>0</v>
      </c>
      <c r="BF172" s="205"/>
      <c r="BG172" s="146"/>
      <c r="BH172" s="146"/>
      <c r="BI172" s="146"/>
      <c r="BJ172" s="146"/>
      <c r="BK172" s="202">
        <f t="shared" si="81"/>
        <v>0</v>
      </c>
      <c r="BL172" s="160"/>
      <c r="BM172" s="146"/>
      <c r="BN172" s="146"/>
      <c r="BO172" s="146"/>
      <c r="BP172" s="146"/>
      <c r="BQ172" s="138">
        <f t="shared" si="106"/>
        <v>0</v>
      </c>
      <c r="BR172" s="160"/>
      <c r="BS172" s="146"/>
      <c r="BT172" s="146"/>
      <c r="BU172" s="146"/>
      <c r="BV172" s="146"/>
      <c r="BW172" s="138">
        <f t="shared" si="107"/>
        <v>0</v>
      </c>
      <c r="BX172" s="205"/>
      <c r="BY172" s="146"/>
      <c r="BZ172" s="146"/>
      <c r="CA172" s="146"/>
      <c r="CB172" s="146"/>
      <c r="CC172" s="138">
        <f t="shared" si="82"/>
        <v>0</v>
      </c>
      <c r="CD172" s="158"/>
      <c r="CE172" s="137"/>
      <c r="CF172" s="137"/>
      <c r="CG172" s="137"/>
      <c r="CH172" s="137"/>
      <c r="CI172" s="138">
        <f t="shared" si="116"/>
        <v>0</v>
      </c>
      <c r="CJ172" s="172">
        <f t="shared" si="83"/>
        <v>0</v>
      </c>
      <c r="CK172" s="137">
        <f t="shared" si="84"/>
        <v>0</v>
      </c>
      <c r="CL172" s="137">
        <f t="shared" si="85"/>
        <v>0</v>
      </c>
      <c r="CM172" s="137">
        <f t="shared" si="86"/>
        <v>0</v>
      </c>
      <c r="CN172" s="137">
        <f t="shared" si="87"/>
        <v>0</v>
      </c>
      <c r="CO172" s="173">
        <f t="shared" si="88"/>
        <v>0</v>
      </c>
      <c r="CP172" s="172">
        <f t="shared" si="89"/>
        <v>0</v>
      </c>
      <c r="CQ172" s="137">
        <f t="shared" si="90"/>
        <v>0</v>
      </c>
      <c r="CR172" s="137">
        <f t="shared" si="91"/>
        <v>0</v>
      </c>
      <c r="CS172" s="137">
        <f t="shared" si="92"/>
        <v>0</v>
      </c>
      <c r="CT172" s="137">
        <f t="shared" si="93"/>
        <v>0</v>
      </c>
      <c r="CU172" s="173">
        <f t="shared" si="109"/>
        <v>0</v>
      </c>
      <c r="CV172" s="172">
        <f t="shared" si="110"/>
        <v>0</v>
      </c>
      <c r="CW172" s="137">
        <f t="shared" si="111"/>
        <v>0</v>
      </c>
      <c r="CX172" s="137">
        <f t="shared" si="112"/>
        <v>0</v>
      </c>
      <c r="CY172" s="137">
        <f t="shared" si="113"/>
        <v>0</v>
      </c>
      <c r="CZ172" s="137">
        <f t="shared" si="114"/>
        <v>0</v>
      </c>
      <c r="DA172" s="173">
        <f t="shared" si="115"/>
        <v>0</v>
      </c>
      <c r="DC172" s="220"/>
      <c r="DF172" s="141"/>
      <c r="DG172" s="142"/>
      <c r="DH172" s="146"/>
      <c r="DI172" s="142"/>
      <c r="DJ172" s="144"/>
      <c r="DK172" s="145"/>
      <c r="DL172" s="142"/>
      <c r="DM172" s="144"/>
      <c r="DO172" s="140" t="str">
        <f t="shared" si="94"/>
        <v>Martina Funtánová</v>
      </c>
      <c r="DP172" s="140">
        <v>2301</v>
      </c>
      <c r="DQ172" s="140">
        <v>600080226</v>
      </c>
      <c r="DR172" s="140">
        <v>72741830</v>
      </c>
      <c r="DS172" s="140" t="s">
        <v>1018</v>
      </c>
      <c r="DT172" s="140" t="s">
        <v>3584</v>
      </c>
      <c r="DU172" s="140" t="s">
        <v>3585</v>
      </c>
      <c r="DV172" s="140" t="s">
        <v>1003</v>
      </c>
      <c r="DW172" s="140" t="s">
        <v>971</v>
      </c>
      <c r="DX172" s="140" t="s">
        <v>24</v>
      </c>
      <c r="DY172" s="140" t="s">
        <v>3586</v>
      </c>
      <c r="DZ172" s="140">
        <v>482325238</v>
      </c>
      <c r="EA172" s="140" t="s">
        <v>1021</v>
      </c>
      <c r="EB172" s="140" t="s">
        <v>3587</v>
      </c>
      <c r="EC172" s="140" t="s">
        <v>1013</v>
      </c>
      <c r="ED172" s="140" t="s">
        <v>78</v>
      </c>
      <c r="EF172" s="140" t="str">
        <f t="shared" si="95"/>
        <v>ok</v>
      </c>
      <c r="EG172" s="140" t="str">
        <f t="shared" si="96"/>
        <v>ok</v>
      </c>
      <c r="EH172" s="140" t="str">
        <f t="shared" si="97"/>
        <v>ok</v>
      </c>
      <c r="EI172" s="140" t="str">
        <f t="shared" si="98"/>
        <v>ok</v>
      </c>
      <c r="EJ172" s="140" t="str">
        <f t="shared" si="99"/>
        <v>ok</v>
      </c>
      <c r="EK172" s="140" t="str">
        <f t="shared" si="100"/>
        <v>ok</v>
      </c>
      <c r="EO172" s="140" t="str">
        <f t="shared" si="101"/>
        <v>ok</v>
      </c>
      <c r="EP172" s="140" t="str">
        <f t="shared" si="102"/>
        <v>ok</v>
      </c>
    </row>
    <row r="173" spans="1:146" s="140" customFormat="1" ht="12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227" t="s">
        <v>1025</v>
      </c>
      <c r="J173" s="151" t="s">
        <v>1024</v>
      </c>
      <c r="K173" s="151" t="s">
        <v>3589</v>
      </c>
      <c r="L173" s="153" t="s">
        <v>1026</v>
      </c>
      <c r="M173" s="151" t="s">
        <v>1027</v>
      </c>
      <c r="N173" s="151" t="s">
        <v>24</v>
      </c>
      <c r="O173" s="151" t="s">
        <v>1028</v>
      </c>
      <c r="P173" s="151" t="s">
        <v>148</v>
      </c>
      <c r="Q173" s="151" t="s">
        <v>52</v>
      </c>
      <c r="R173" s="151" t="s">
        <v>53</v>
      </c>
      <c r="S173" s="154">
        <v>482319003</v>
      </c>
      <c r="T173" s="151" t="s">
        <v>1029</v>
      </c>
      <c r="U173" s="153" t="s">
        <v>1030</v>
      </c>
      <c r="V173" s="153" t="s">
        <v>31</v>
      </c>
      <c r="W173" s="153" t="s">
        <v>871</v>
      </c>
      <c r="X173" s="151" t="s">
        <v>1031</v>
      </c>
      <c r="Y173" s="256" t="s">
        <v>2990</v>
      </c>
      <c r="Z173" s="155" t="s">
        <v>78</v>
      </c>
      <c r="AA173" s="267" t="s">
        <v>2851</v>
      </c>
      <c r="AB173" s="156"/>
      <c r="AC173" s="157"/>
      <c r="AD173" s="157"/>
      <c r="AE173" s="157"/>
      <c r="AF173" s="157"/>
      <c r="AG173" s="293">
        <f t="shared" si="79"/>
        <v>0</v>
      </c>
      <c r="AH173" s="145"/>
      <c r="AI173" s="143"/>
      <c r="AJ173" s="143"/>
      <c r="AK173" s="143"/>
      <c r="AL173" s="143"/>
      <c r="AM173" s="138">
        <f t="shared" si="103"/>
        <v>0</v>
      </c>
      <c r="AN173" s="160"/>
      <c r="AO173" s="146"/>
      <c r="AP173" s="146"/>
      <c r="AQ173" s="146"/>
      <c r="AR173" s="146"/>
      <c r="AS173" s="202">
        <f t="shared" si="80"/>
        <v>0</v>
      </c>
      <c r="AT173" s="172"/>
      <c r="AU173" s="137"/>
      <c r="AV173" s="137"/>
      <c r="AW173" s="137"/>
      <c r="AX173" s="137"/>
      <c r="AY173" s="138">
        <f t="shared" si="104"/>
        <v>0</v>
      </c>
      <c r="AZ173" s="160"/>
      <c r="BA173" s="146"/>
      <c r="BB173" s="146"/>
      <c r="BC173" s="146"/>
      <c r="BD173" s="146"/>
      <c r="BE173" s="138">
        <f t="shared" si="105"/>
        <v>0</v>
      </c>
      <c r="BF173" s="205"/>
      <c r="BG173" s="146"/>
      <c r="BH173" s="146"/>
      <c r="BI173" s="146"/>
      <c r="BJ173" s="146"/>
      <c r="BK173" s="202">
        <f t="shared" si="81"/>
        <v>0</v>
      </c>
      <c r="BL173" s="160"/>
      <c r="BM173" s="146"/>
      <c r="BN173" s="146"/>
      <c r="BO173" s="146"/>
      <c r="BP173" s="146"/>
      <c r="BQ173" s="138">
        <f t="shared" si="106"/>
        <v>0</v>
      </c>
      <c r="BR173" s="160"/>
      <c r="BS173" s="146">
        <v>98475</v>
      </c>
      <c r="BT173" s="146"/>
      <c r="BU173" s="146"/>
      <c r="BV173" s="146"/>
      <c r="BW173" s="138">
        <f t="shared" si="107"/>
        <v>98475</v>
      </c>
      <c r="BX173" s="205"/>
      <c r="BY173" s="146"/>
      <c r="BZ173" s="146"/>
      <c r="CA173" s="146"/>
      <c r="CB173" s="146"/>
      <c r="CC173" s="138">
        <f t="shared" si="82"/>
        <v>0</v>
      </c>
      <c r="CD173" s="158"/>
      <c r="CE173" s="137"/>
      <c r="CF173" s="137"/>
      <c r="CG173" s="137"/>
      <c r="CH173" s="137"/>
      <c r="CI173" s="138">
        <f t="shared" si="116"/>
        <v>0</v>
      </c>
      <c r="CJ173" s="172">
        <f t="shared" si="83"/>
        <v>0</v>
      </c>
      <c r="CK173" s="137">
        <f t="shared" si="84"/>
        <v>98475</v>
      </c>
      <c r="CL173" s="137">
        <f t="shared" si="85"/>
        <v>0</v>
      </c>
      <c r="CM173" s="137">
        <f t="shared" si="86"/>
        <v>0</v>
      </c>
      <c r="CN173" s="137">
        <f t="shared" si="87"/>
        <v>0</v>
      </c>
      <c r="CO173" s="173">
        <f t="shared" si="88"/>
        <v>98475</v>
      </c>
      <c r="CP173" s="172">
        <f t="shared" si="89"/>
        <v>0</v>
      </c>
      <c r="CQ173" s="137">
        <f t="shared" si="90"/>
        <v>0</v>
      </c>
      <c r="CR173" s="137">
        <f t="shared" si="91"/>
        <v>0</v>
      </c>
      <c r="CS173" s="137">
        <f t="shared" si="92"/>
        <v>0</v>
      </c>
      <c r="CT173" s="137">
        <f t="shared" si="93"/>
        <v>0</v>
      </c>
      <c r="CU173" s="173">
        <f t="shared" si="109"/>
        <v>0</v>
      </c>
      <c r="CV173" s="172">
        <f t="shared" si="110"/>
        <v>0</v>
      </c>
      <c r="CW173" s="137">
        <f t="shared" si="111"/>
        <v>98475</v>
      </c>
      <c r="CX173" s="137">
        <f t="shared" si="112"/>
        <v>0</v>
      </c>
      <c r="CY173" s="137">
        <f t="shared" si="113"/>
        <v>0</v>
      </c>
      <c r="CZ173" s="137">
        <f t="shared" si="114"/>
        <v>0</v>
      </c>
      <c r="DA173" s="173">
        <f t="shared" si="115"/>
        <v>98475</v>
      </c>
      <c r="DC173" s="220"/>
      <c r="DF173" s="141"/>
      <c r="DG173" s="142"/>
      <c r="DH173" s="146"/>
      <c r="DI173" s="142"/>
      <c r="DJ173" s="144"/>
      <c r="DK173" s="145"/>
      <c r="DL173" s="142"/>
      <c r="DM173" s="144"/>
      <c r="DO173" s="140" t="str">
        <f t="shared" si="94"/>
        <v>Petr Chvojka</v>
      </c>
      <c r="DP173" s="140">
        <v>2497</v>
      </c>
      <c r="DQ173" s="140">
        <v>600080064</v>
      </c>
      <c r="DR173" s="140">
        <v>72744189</v>
      </c>
      <c r="DS173" s="140" t="s">
        <v>1024</v>
      </c>
      <c r="DT173" s="140" t="s">
        <v>3588</v>
      </c>
      <c r="DU173" s="140" t="s">
        <v>3589</v>
      </c>
      <c r="DV173" s="140" t="s">
        <v>1027</v>
      </c>
      <c r="DW173" s="140" t="s">
        <v>1026</v>
      </c>
      <c r="DX173" s="140" t="s">
        <v>24</v>
      </c>
      <c r="DY173" s="140" t="s">
        <v>3590</v>
      </c>
      <c r="DZ173" s="140">
        <v>482319003</v>
      </c>
      <c r="EA173" s="140" t="s">
        <v>1029</v>
      </c>
      <c r="EB173" s="140" t="s">
        <v>3591</v>
      </c>
      <c r="EC173" s="140" t="s">
        <v>1031</v>
      </c>
      <c r="ED173" s="140" t="s">
        <v>78</v>
      </c>
      <c r="EF173" s="140" t="str">
        <f t="shared" si="95"/>
        <v>ok</v>
      </c>
      <c r="EG173" s="140" t="str">
        <f t="shared" si="96"/>
        <v>ok</v>
      </c>
      <c r="EH173" s="140" t="str">
        <f t="shared" si="97"/>
        <v>ok</v>
      </c>
      <c r="EI173" s="140" t="str">
        <f t="shared" si="98"/>
        <v>ok</v>
      </c>
      <c r="EJ173" s="140" t="str">
        <f t="shared" si="99"/>
        <v>ok</v>
      </c>
      <c r="EK173" s="140" t="str">
        <f t="shared" si="100"/>
        <v>ok</v>
      </c>
      <c r="EO173" s="140" t="str">
        <f t="shared" si="101"/>
        <v>ok</v>
      </c>
      <c r="EP173" s="140" t="str">
        <f t="shared" si="102"/>
        <v>ok</v>
      </c>
    </row>
    <row r="174" spans="1:146" s="140" customFormat="1" ht="12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227" t="s">
        <v>1033</v>
      </c>
      <c r="J174" s="151" t="s">
        <v>1032</v>
      </c>
      <c r="K174" s="151" t="s">
        <v>3593</v>
      </c>
      <c r="L174" s="153" t="s">
        <v>77</v>
      </c>
      <c r="M174" s="151" t="s">
        <v>78</v>
      </c>
      <c r="N174" s="151" t="s">
        <v>24</v>
      </c>
      <c r="O174" s="151" t="s">
        <v>1034</v>
      </c>
      <c r="P174" s="151" t="s">
        <v>1035</v>
      </c>
      <c r="Q174" s="151" t="s">
        <v>27</v>
      </c>
      <c r="R174" s="151" t="s">
        <v>28</v>
      </c>
      <c r="S174" s="154">
        <v>488881201</v>
      </c>
      <c r="T174" s="151" t="s">
        <v>1036</v>
      </c>
      <c r="U174" s="153">
        <v>986100349</v>
      </c>
      <c r="V174" s="153" t="s">
        <v>82</v>
      </c>
      <c r="W174" s="153" t="s">
        <v>83</v>
      </c>
      <c r="X174" s="151" t="s">
        <v>1037</v>
      </c>
      <c r="Y174" s="256" t="s">
        <v>2991</v>
      </c>
      <c r="Z174" s="155" t="s">
        <v>78</v>
      </c>
      <c r="AA174" s="267" t="s">
        <v>2852</v>
      </c>
      <c r="AB174" s="156"/>
      <c r="AC174" s="157"/>
      <c r="AD174" s="157"/>
      <c r="AE174" s="157"/>
      <c r="AF174" s="157"/>
      <c r="AG174" s="293">
        <f t="shared" si="79"/>
        <v>0</v>
      </c>
      <c r="AH174" s="145"/>
      <c r="AI174" s="143"/>
      <c r="AJ174" s="143"/>
      <c r="AK174" s="143"/>
      <c r="AL174" s="143"/>
      <c r="AM174" s="138">
        <f t="shared" si="103"/>
        <v>0</v>
      </c>
      <c r="AN174" s="160"/>
      <c r="AO174" s="146"/>
      <c r="AP174" s="146"/>
      <c r="AQ174" s="146"/>
      <c r="AR174" s="146"/>
      <c r="AS174" s="202">
        <f t="shared" si="80"/>
        <v>0</v>
      </c>
      <c r="AT174" s="172"/>
      <c r="AU174" s="137"/>
      <c r="AV174" s="137"/>
      <c r="AW174" s="137"/>
      <c r="AX174" s="137"/>
      <c r="AY174" s="138">
        <f t="shared" si="104"/>
        <v>0</v>
      </c>
      <c r="AZ174" s="160"/>
      <c r="BA174" s="146"/>
      <c r="BB174" s="146"/>
      <c r="BC174" s="146"/>
      <c r="BD174" s="146"/>
      <c r="BE174" s="138">
        <f t="shared" si="105"/>
        <v>0</v>
      </c>
      <c r="BF174" s="205"/>
      <c r="BG174" s="146"/>
      <c r="BH174" s="146"/>
      <c r="BI174" s="146"/>
      <c r="BJ174" s="146"/>
      <c r="BK174" s="202">
        <f t="shared" si="81"/>
        <v>0</v>
      </c>
      <c r="BL174" s="160"/>
      <c r="BM174" s="146"/>
      <c r="BN174" s="146"/>
      <c r="BO174" s="146"/>
      <c r="BP174" s="146"/>
      <c r="BQ174" s="138">
        <f t="shared" si="106"/>
        <v>0</v>
      </c>
      <c r="BR174" s="160"/>
      <c r="BS174" s="146">
        <v>19500</v>
      </c>
      <c r="BT174" s="146"/>
      <c r="BU174" s="146"/>
      <c r="BV174" s="146"/>
      <c r="BW174" s="138">
        <f t="shared" si="107"/>
        <v>19500</v>
      </c>
      <c r="BX174" s="205"/>
      <c r="BY174" s="146"/>
      <c r="BZ174" s="146"/>
      <c r="CA174" s="146"/>
      <c r="CB174" s="146"/>
      <c r="CC174" s="138">
        <f t="shared" si="82"/>
        <v>0</v>
      </c>
      <c r="CD174" s="158"/>
      <c r="CE174" s="137"/>
      <c r="CF174" s="137"/>
      <c r="CG174" s="137"/>
      <c r="CH174" s="137"/>
      <c r="CI174" s="138">
        <f t="shared" si="116"/>
        <v>0</v>
      </c>
      <c r="CJ174" s="172">
        <f t="shared" si="83"/>
        <v>0</v>
      </c>
      <c r="CK174" s="137">
        <f t="shared" si="84"/>
        <v>19500</v>
      </c>
      <c r="CL174" s="137">
        <f t="shared" si="85"/>
        <v>0</v>
      </c>
      <c r="CM174" s="137">
        <f t="shared" si="86"/>
        <v>0</v>
      </c>
      <c r="CN174" s="137">
        <f t="shared" si="87"/>
        <v>0</v>
      </c>
      <c r="CO174" s="173">
        <f t="shared" si="88"/>
        <v>19500</v>
      </c>
      <c r="CP174" s="172">
        <f t="shared" si="89"/>
        <v>0</v>
      </c>
      <c r="CQ174" s="137">
        <f t="shared" si="90"/>
        <v>0</v>
      </c>
      <c r="CR174" s="137">
        <f t="shared" si="91"/>
        <v>0</v>
      </c>
      <c r="CS174" s="137">
        <f t="shared" si="92"/>
        <v>0</v>
      </c>
      <c r="CT174" s="137">
        <f t="shared" si="93"/>
        <v>0</v>
      </c>
      <c r="CU174" s="173">
        <f t="shared" si="109"/>
        <v>0</v>
      </c>
      <c r="CV174" s="172">
        <f t="shared" si="110"/>
        <v>0</v>
      </c>
      <c r="CW174" s="137">
        <f t="shared" si="111"/>
        <v>19500</v>
      </c>
      <c r="CX174" s="137">
        <f t="shared" si="112"/>
        <v>0</v>
      </c>
      <c r="CY174" s="137">
        <f t="shared" si="113"/>
        <v>0</v>
      </c>
      <c r="CZ174" s="137">
        <f t="shared" si="114"/>
        <v>0</v>
      </c>
      <c r="DA174" s="173">
        <f t="shared" si="115"/>
        <v>19500</v>
      </c>
      <c r="DC174" s="220"/>
      <c r="DF174" s="141"/>
      <c r="DG174" s="142"/>
      <c r="DH174" s="146"/>
      <c r="DI174" s="142"/>
      <c r="DJ174" s="144"/>
      <c r="DK174" s="145"/>
      <c r="DL174" s="142"/>
      <c r="DM174" s="144"/>
      <c r="DO174" s="140" t="str">
        <f t="shared" si="94"/>
        <v>Adéla Paříková</v>
      </c>
      <c r="DP174" s="140">
        <v>2446</v>
      </c>
      <c r="DQ174" s="140">
        <v>600080129</v>
      </c>
      <c r="DR174" s="140">
        <v>72743522</v>
      </c>
      <c r="DS174" s="140" t="s">
        <v>1032</v>
      </c>
      <c r="DT174" s="140" t="s">
        <v>3592</v>
      </c>
      <c r="DU174" s="140" t="s">
        <v>3593</v>
      </c>
      <c r="DV174" s="140" t="s">
        <v>78</v>
      </c>
      <c r="DW174" s="140" t="s">
        <v>77</v>
      </c>
      <c r="DX174" s="140" t="s">
        <v>24</v>
      </c>
      <c r="DY174" s="140" t="s">
        <v>3594</v>
      </c>
      <c r="DZ174" s="140">
        <v>488881201</v>
      </c>
      <c r="EA174" s="140" t="s">
        <v>1036</v>
      </c>
      <c r="EB174" s="140" t="s">
        <v>3595</v>
      </c>
      <c r="EC174" s="140" t="s">
        <v>1037</v>
      </c>
      <c r="ED174" s="140" t="s">
        <v>78</v>
      </c>
      <c r="EF174" s="140" t="str">
        <f t="shared" si="95"/>
        <v>ok</v>
      </c>
      <c r="EG174" s="140" t="str">
        <f t="shared" si="96"/>
        <v>ok</v>
      </c>
      <c r="EH174" s="140" t="str">
        <f t="shared" si="97"/>
        <v>ok</v>
      </c>
      <c r="EI174" s="140" t="str">
        <f t="shared" si="98"/>
        <v>ok</v>
      </c>
      <c r="EJ174" s="140" t="str">
        <f t="shared" si="99"/>
        <v>ok</v>
      </c>
      <c r="EK174" s="140" t="str">
        <f t="shared" si="100"/>
        <v>ok</v>
      </c>
      <c r="EO174" s="140" t="str">
        <f t="shared" si="101"/>
        <v>ok</v>
      </c>
      <c r="EP174" s="140" t="str">
        <f t="shared" si="102"/>
        <v>ok</v>
      </c>
    </row>
    <row r="175" spans="1:146" s="140" customFormat="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227" t="s">
        <v>1039</v>
      </c>
      <c r="J175" s="151" t="s">
        <v>1040</v>
      </c>
      <c r="K175" s="151" t="s">
        <v>1041</v>
      </c>
      <c r="L175" s="153" t="s">
        <v>107</v>
      </c>
      <c r="M175" s="151" t="s">
        <v>49</v>
      </c>
      <c r="N175" s="151" t="s">
        <v>466</v>
      </c>
      <c r="O175" s="151" t="s">
        <v>4569</v>
      </c>
      <c r="P175" s="151" t="s">
        <v>80</v>
      </c>
      <c r="Q175" s="151" t="s">
        <v>52</v>
      </c>
      <c r="R175" s="151" t="s">
        <v>28</v>
      </c>
      <c r="S175" s="154">
        <v>483711725</v>
      </c>
      <c r="T175" s="263" t="s">
        <v>4615</v>
      </c>
      <c r="U175" s="153" t="s">
        <v>1042</v>
      </c>
      <c r="V175" s="153" t="s">
        <v>31</v>
      </c>
      <c r="W175" s="153" t="s">
        <v>871</v>
      </c>
      <c r="X175" s="151" t="s">
        <v>1043</v>
      </c>
      <c r="Y175" s="256" t="s">
        <v>2992</v>
      </c>
      <c r="Z175" s="155" t="s">
        <v>49</v>
      </c>
      <c r="AA175" s="267" t="s">
        <v>2853</v>
      </c>
      <c r="AB175" s="156"/>
      <c r="AC175" s="157"/>
      <c r="AD175" s="157"/>
      <c r="AE175" s="157"/>
      <c r="AF175" s="157"/>
      <c r="AG175" s="293">
        <f t="shared" si="79"/>
        <v>0</v>
      </c>
      <c r="AH175" s="145"/>
      <c r="AI175" s="143"/>
      <c r="AJ175" s="143"/>
      <c r="AK175" s="143"/>
      <c r="AL175" s="143"/>
      <c r="AM175" s="138">
        <f t="shared" si="103"/>
        <v>0</v>
      </c>
      <c r="AN175" s="160"/>
      <c r="AO175" s="146"/>
      <c r="AP175" s="146"/>
      <c r="AQ175" s="146"/>
      <c r="AR175" s="146"/>
      <c r="AS175" s="202">
        <f t="shared" si="80"/>
        <v>0</v>
      </c>
      <c r="AT175" s="172"/>
      <c r="AU175" s="137"/>
      <c r="AV175" s="137"/>
      <c r="AW175" s="137"/>
      <c r="AX175" s="137"/>
      <c r="AY175" s="138">
        <f t="shared" si="104"/>
        <v>0</v>
      </c>
      <c r="AZ175" s="160"/>
      <c r="BA175" s="146"/>
      <c r="BB175" s="146"/>
      <c r="BC175" s="146"/>
      <c r="BD175" s="146"/>
      <c r="BE175" s="138">
        <f t="shared" si="105"/>
        <v>0</v>
      </c>
      <c r="BF175" s="205"/>
      <c r="BG175" s="146"/>
      <c r="BH175" s="146"/>
      <c r="BI175" s="146"/>
      <c r="BJ175" s="146"/>
      <c r="BK175" s="202">
        <f t="shared" si="81"/>
        <v>0</v>
      </c>
      <c r="BL175" s="160"/>
      <c r="BM175" s="146"/>
      <c r="BN175" s="146"/>
      <c r="BO175" s="146"/>
      <c r="BP175" s="146"/>
      <c r="BQ175" s="138">
        <f t="shared" si="106"/>
        <v>0</v>
      </c>
      <c r="BR175" s="160"/>
      <c r="BS175" s="146"/>
      <c r="BT175" s="146"/>
      <c r="BU175" s="146"/>
      <c r="BV175" s="146"/>
      <c r="BW175" s="138">
        <f t="shared" si="107"/>
        <v>0</v>
      </c>
      <c r="BX175" s="205"/>
      <c r="BY175" s="146"/>
      <c r="BZ175" s="146"/>
      <c r="CA175" s="146"/>
      <c r="CB175" s="146"/>
      <c r="CC175" s="138">
        <f t="shared" si="82"/>
        <v>0</v>
      </c>
      <c r="CD175" s="158"/>
      <c r="CE175" s="137"/>
      <c r="CF175" s="137"/>
      <c r="CG175" s="137"/>
      <c r="CH175" s="137"/>
      <c r="CI175" s="138">
        <f t="shared" si="116"/>
        <v>0</v>
      </c>
      <c r="CJ175" s="172">
        <f t="shared" si="83"/>
        <v>0</v>
      </c>
      <c r="CK175" s="137">
        <f t="shared" si="84"/>
        <v>0</v>
      </c>
      <c r="CL175" s="137">
        <f t="shared" si="85"/>
        <v>0</v>
      </c>
      <c r="CM175" s="137">
        <f t="shared" si="86"/>
        <v>0</v>
      </c>
      <c r="CN175" s="137">
        <f t="shared" si="87"/>
        <v>0</v>
      </c>
      <c r="CO175" s="173">
        <f t="shared" si="88"/>
        <v>0</v>
      </c>
      <c r="CP175" s="172">
        <f t="shared" si="89"/>
        <v>0</v>
      </c>
      <c r="CQ175" s="137">
        <f t="shared" si="90"/>
        <v>0</v>
      </c>
      <c r="CR175" s="137">
        <f t="shared" si="91"/>
        <v>0</v>
      </c>
      <c r="CS175" s="137">
        <f t="shared" si="92"/>
        <v>0</v>
      </c>
      <c r="CT175" s="137">
        <f t="shared" si="93"/>
        <v>0</v>
      </c>
      <c r="CU175" s="173">
        <f t="shared" si="109"/>
        <v>0</v>
      </c>
      <c r="CV175" s="172">
        <f t="shared" si="110"/>
        <v>0</v>
      </c>
      <c r="CW175" s="137">
        <f t="shared" si="111"/>
        <v>0</v>
      </c>
      <c r="CX175" s="137">
        <f t="shared" si="112"/>
        <v>0</v>
      </c>
      <c r="CY175" s="137">
        <f t="shared" si="113"/>
        <v>0</v>
      </c>
      <c r="CZ175" s="137">
        <f t="shared" si="114"/>
        <v>0</v>
      </c>
      <c r="DA175" s="173">
        <f t="shared" si="115"/>
        <v>0</v>
      </c>
      <c r="DC175" s="220"/>
      <c r="DF175" s="141"/>
      <c r="DG175" s="142"/>
      <c r="DH175" s="146"/>
      <c r="DI175" s="142"/>
      <c r="DJ175" s="144"/>
      <c r="DK175" s="145"/>
      <c r="DL175" s="142"/>
      <c r="DM175" s="144"/>
      <c r="DO175" s="140" t="str">
        <f t="shared" si="94"/>
        <v>Pavel Dostál</v>
      </c>
      <c r="DP175" s="140">
        <v>3454</v>
      </c>
      <c r="DQ175" s="140">
        <v>600029085</v>
      </c>
      <c r="DR175" s="140">
        <v>75122294</v>
      </c>
      <c r="DS175" s="140" t="s">
        <v>1038</v>
      </c>
      <c r="DT175" s="140" t="s">
        <v>3596</v>
      </c>
      <c r="DU175" s="140" t="s">
        <v>1041</v>
      </c>
      <c r="DV175" s="140" t="s">
        <v>49</v>
      </c>
      <c r="DW175" s="140" t="s">
        <v>107</v>
      </c>
      <c r="DX175" s="140" t="s">
        <v>466</v>
      </c>
      <c r="DY175" s="140" t="s">
        <v>3597</v>
      </c>
      <c r="DZ175" s="140">
        <v>483000500</v>
      </c>
      <c r="EA175" s="140" t="s">
        <v>3598</v>
      </c>
      <c r="EB175" s="140" t="s">
        <v>3599</v>
      </c>
      <c r="EC175" s="140" t="s">
        <v>1043</v>
      </c>
      <c r="ED175" s="140" t="s">
        <v>49</v>
      </c>
      <c r="EF175" s="140" t="str">
        <f t="shared" si="95"/>
        <v>ok</v>
      </c>
      <c r="EG175" s="140" t="str">
        <f t="shared" si="96"/>
        <v>ok</v>
      </c>
      <c r="EH175" s="140" t="str">
        <f t="shared" si="97"/>
        <v>ok</v>
      </c>
      <c r="EI175" s="140" t="str">
        <f t="shared" si="98"/>
        <v>ok</v>
      </c>
      <c r="EJ175" s="140" t="str">
        <f t="shared" si="99"/>
        <v>ok</v>
      </c>
      <c r="EK175" s="140" t="str">
        <f t="shared" si="100"/>
        <v>ok</v>
      </c>
      <c r="EO175" s="140" t="str">
        <f t="shared" si="101"/>
        <v>ŠPATNĚ</v>
      </c>
      <c r="EP175" s="140" t="str">
        <f t="shared" si="102"/>
        <v>ŠPATNĚ</v>
      </c>
    </row>
    <row r="176" spans="1:146" s="140" customFormat="1" ht="12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227" t="s">
        <v>1045</v>
      </c>
      <c r="J176" s="151" t="s">
        <v>1046</v>
      </c>
      <c r="K176" s="151" t="s">
        <v>1047</v>
      </c>
      <c r="L176" s="153" t="s">
        <v>107</v>
      </c>
      <c r="M176" s="151" t="s">
        <v>49</v>
      </c>
      <c r="N176" s="151">
        <v>0</v>
      </c>
      <c r="O176" s="151" t="s">
        <v>216</v>
      </c>
      <c r="P176" s="151" t="s">
        <v>252</v>
      </c>
      <c r="Q176" s="151" t="s">
        <v>27</v>
      </c>
      <c r="R176" s="151" t="s">
        <v>28</v>
      </c>
      <c r="S176" s="154">
        <v>777766790</v>
      </c>
      <c r="T176" s="151" t="s">
        <v>1048</v>
      </c>
      <c r="U176" s="153" t="s">
        <v>1049</v>
      </c>
      <c r="V176" s="153" t="s">
        <v>31</v>
      </c>
      <c r="W176" s="153" t="s">
        <v>871</v>
      </c>
      <c r="X176" s="151" t="s">
        <v>1043</v>
      </c>
      <c r="Y176" s="256" t="s">
        <v>2992</v>
      </c>
      <c r="Z176" s="155" t="s">
        <v>49</v>
      </c>
      <c r="AA176" s="267" t="s">
        <v>2853</v>
      </c>
      <c r="AB176" s="156"/>
      <c r="AC176" s="157"/>
      <c r="AD176" s="157"/>
      <c r="AE176" s="157"/>
      <c r="AF176" s="157"/>
      <c r="AG176" s="293">
        <f t="shared" si="79"/>
        <v>0</v>
      </c>
      <c r="AH176" s="145"/>
      <c r="AI176" s="143"/>
      <c r="AJ176" s="143"/>
      <c r="AK176" s="143"/>
      <c r="AL176" s="143"/>
      <c r="AM176" s="138">
        <f t="shared" si="103"/>
        <v>0</v>
      </c>
      <c r="AN176" s="160"/>
      <c r="AO176" s="146"/>
      <c r="AP176" s="146"/>
      <c r="AQ176" s="146"/>
      <c r="AR176" s="146"/>
      <c r="AS176" s="202">
        <f t="shared" si="80"/>
        <v>0</v>
      </c>
      <c r="AT176" s="172"/>
      <c r="AU176" s="137"/>
      <c r="AV176" s="137"/>
      <c r="AW176" s="137"/>
      <c r="AX176" s="137"/>
      <c r="AY176" s="138">
        <f t="shared" si="104"/>
        <v>0</v>
      </c>
      <c r="AZ176" s="160"/>
      <c r="BA176" s="146"/>
      <c r="BB176" s="146"/>
      <c r="BC176" s="146"/>
      <c r="BD176" s="146"/>
      <c r="BE176" s="138">
        <f t="shared" si="105"/>
        <v>0</v>
      </c>
      <c r="BF176" s="205"/>
      <c r="BG176" s="146"/>
      <c r="BH176" s="146"/>
      <c r="BI176" s="146"/>
      <c r="BJ176" s="146"/>
      <c r="BK176" s="202">
        <f t="shared" si="81"/>
        <v>0</v>
      </c>
      <c r="BL176" s="160"/>
      <c r="BM176" s="146"/>
      <c r="BN176" s="146"/>
      <c r="BO176" s="146"/>
      <c r="BP176" s="146"/>
      <c r="BQ176" s="138">
        <f t="shared" si="106"/>
        <v>0</v>
      </c>
      <c r="BR176" s="160"/>
      <c r="BS176" s="146"/>
      <c r="BT176" s="146"/>
      <c r="BU176" s="146"/>
      <c r="BV176" s="146"/>
      <c r="BW176" s="138">
        <f t="shared" si="107"/>
        <v>0</v>
      </c>
      <c r="BX176" s="205"/>
      <c r="BY176" s="146"/>
      <c r="BZ176" s="146"/>
      <c r="CA176" s="146"/>
      <c r="CB176" s="146"/>
      <c r="CC176" s="138">
        <f t="shared" si="82"/>
        <v>0</v>
      </c>
      <c r="CD176" s="158"/>
      <c r="CE176" s="137"/>
      <c r="CF176" s="137"/>
      <c r="CG176" s="137"/>
      <c r="CH176" s="137"/>
      <c r="CI176" s="138">
        <f t="shared" si="116"/>
        <v>0</v>
      </c>
      <c r="CJ176" s="172">
        <f t="shared" si="83"/>
        <v>0</v>
      </c>
      <c r="CK176" s="137">
        <f t="shared" si="84"/>
        <v>0</v>
      </c>
      <c r="CL176" s="137">
        <f t="shared" si="85"/>
        <v>0</v>
      </c>
      <c r="CM176" s="137">
        <f t="shared" si="86"/>
        <v>0</v>
      </c>
      <c r="CN176" s="137">
        <f t="shared" si="87"/>
        <v>0</v>
      </c>
      <c r="CO176" s="173">
        <f t="shared" si="88"/>
        <v>0</v>
      </c>
      <c r="CP176" s="172">
        <f t="shared" si="89"/>
        <v>0</v>
      </c>
      <c r="CQ176" s="137">
        <f t="shared" si="90"/>
        <v>0</v>
      </c>
      <c r="CR176" s="137">
        <f t="shared" si="91"/>
        <v>0</v>
      </c>
      <c r="CS176" s="137">
        <f t="shared" si="92"/>
        <v>0</v>
      </c>
      <c r="CT176" s="137">
        <f t="shared" si="93"/>
        <v>0</v>
      </c>
      <c r="CU176" s="173">
        <f t="shared" si="109"/>
        <v>0</v>
      </c>
      <c r="CV176" s="172">
        <f t="shared" si="110"/>
        <v>0</v>
      </c>
      <c r="CW176" s="137">
        <f t="shared" si="111"/>
        <v>0</v>
      </c>
      <c r="CX176" s="137">
        <f t="shared" si="112"/>
        <v>0</v>
      </c>
      <c r="CY176" s="137">
        <f t="shared" si="113"/>
        <v>0</v>
      </c>
      <c r="CZ176" s="137">
        <f t="shared" si="114"/>
        <v>0</v>
      </c>
      <c r="DA176" s="173">
        <f t="shared" si="115"/>
        <v>0</v>
      </c>
      <c r="DC176" s="220"/>
      <c r="DF176" s="141"/>
      <c r="DG176" s="142"/>
      <c r="DH176" s="146"/>
      <c r="DI176" s="142"/>
      <c r="DJ176" s="144"/>
      <c r="DK176" s="145"/>
      <c r="DL176" s="142"/>
      <c r="DM176" s="144"/>
      <c r="DO176" s="140" t="str">
        <f t="shared" si="94"/>
        <v>Hana Nováková</v>
      </c>
      <c r="DP176" s="140">
        <v>3470</v>
      </c>
      <c r="DQ176" s="140">
        <v>691003572</v>
      </c>
      <c r="DR176" s="140">
        <v>72550341</v>
      </c>
      <c r="DS176" s="140" t="s">
        <v>1044</v>
      </c>
      <c r="DT176" s="140" t="s">
        <v>3600</v>
      </c>
      <c r="DU176" s="140" t="s">
        <v>1047</v>
      </c>
      <c r="DV176" s="140" t="s">
        <v>49</v>
      </c>
      <c r="DW176" s="140" t="s">
        <v>107</v>
      </c>
      <c r="DX176" s="140">
        <v>0</v>
      </c>
      <c r="DY176" s="140" t="s">
        <v>3601</v>
      </c>
      <c r="DZ176" s="140">
        <v>777766790</v>
      </c>
      <c r="EA176" s="140" t="s">
        <v>1048</v>
      </c>
      <c r="EB176" s="140" t="s">
        <v>3602</v>
      </c>
      <c r="EC176" s="140" t="s">
        <v>1043</v>
      </c>
      <c r="ED176" s="140" t="s">
        <v>49</v>
      </c>
      <c r="EF176" s="140" t="str">
        <f t="shared" si="95"/>
        <v>ok</v>
      </c>
      <c r="EG176" s="140" t="str">
        <f t="shared" si="96"/>
        <v>ok</v>
      </c>
      <c r="EH176" s="140" t="str">
        <f t="shared" si="97"/>
        <v>ok</v>
      </c>
      <c r="EI176" s="140" t="str">
        <f t="shared" si="98"/>
        <v>ok</v>
      </c>
      <c r="EJ176" s="140" t="str">
        <f t="shared" si="99"/>
        <v>ok</v>
      </c>
      <c r="EK176" s="140" t="str">
        <f t="shared" si="100"/>
        <v>ok</v>
      </c>
      <c r="EO176" s="140" t="str">
        <f t="shared" si="101"/>
        <v>ok</v>
      </c>
      <c r="EP176" s="140" t="str">
        <f t="shared" si="102"/>
        <v>ok</v>
      </c>
    </row>
    <row r="177" spans="1:146" s="140" customFormat="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227" t="s">
        <v>1051</v>
      </c>
      <c r="J177" s="151" t="s">
        <v>1046</v>
      </c>
      <c r="K177" s="151" t="s">
        <v>1052</v>
      </c>
      <c r="L177" s="153" t="s">
        <v>422</v>
      </c>
      <c r="M177" s="151" t="s">
        <v>49</v>
      </c>
      <c r="N177" s="151">
        <v>0</v>
      </c>
      <c r="O177" s="151" t="s">
        <v>1053</v>
      </c>
      <c r="P177" s="151" t="s">
        <v>1054</v>
      </c>
      <c r="Q177" s="151" t="s">
        <v>27</v>
      </c>
      <c r="R177" s="151" t="s">
        <v>28</v>
      </c>
      <c r="S177" s="154">
        <v>483705788</v>
      </c>
      <c r="T177" s="263" t="s">
        <v>3605</v>
      </c>
      <c r="U177" s="153" t="s">
        <v>1055</v>
      </c>
      <c r="V177" s="153" t="s">
        <v>31</v>
      </c>
      <c r="W177" s="153" t="s">
        <v>871</v>
      </c>
      <c r="X177" s="151" t="s">
        <v>1043</v>
      </c>
      <c r="Y177" s="256" t="s">
        <v>2992</v>
      </c>
      <c r="Z177" s="155" t="s">
        <v>49</v>
      </c>
      <c r="AA177" s="267" t="s">
        <v>2853</v>
      </c>
      <c r="AB177" s="156"/>
      <c r="AC177" s="157"/>
      <c r="AD177" s="157"/>
      <c r="AE177" s="157"/>
      <c r="AF177" s="157"/>
      <c r="AG177" s="293">
        <f t="shared" si="79"/>
        <v>0</v>
      </c>
      <c r="AH177" s="145"/>
      <c r="AI177" s="143"/>
      <c r="AJ177" s="143"/>
      <c r="AK177" s="143"/>
      <c r="AL177" s="143"/>
      <c r="AM177" s="138">
        <f t="shared" si="103"/>
        <v>0</v>
      </c>
      <c r="AN177" s="160"/>
      <c r="AO177" s="146"/>
      <c r="AP177" s="146"/>
      <c r="AQ177" s="146"/>
      <c r="AR177" s="146"/>
      <c r="AS177" s="202">
        <f t="shared" si="80"/>
        <v>0</v>
      </c>
      <c r="AT177" s="172"/>
      <c r="AU177" s="137"/>
      <c r="AV177" s="137"/>
      <c r="AW177" s="137"/>
      <c r="AX177" s="137"/>
      <c r="AY177" s="138">
        <f t="shared" si="104"/>
        <v>0</v>
      </c>
      <c r="AZ177" s="160"/>
      <c r="BA177" s="146"/>
      <c r="BB177" s="146"/>
      <c r="BC177" s="146"/>
      <c r="BD177" s="146"/>
      <c r="BE177" s="138">
        <f t="shared" si="105"/>
        <v>0</v>
      </c>
      <c r="BF177" s="205"/>
      <c r="BG177" s="146"/>
      <c r="BH177" s="146"/>
      <c r="BI177" s="146"/>
      <c r="BJ177" s="146"/>
      <c r="BK177" s="202">
        <f t="shared" si="81"/>
        <v>0</v>
      </c>
      <c r="BL177" s="160"/>
      <c r="BM177" s="146"/>
      <c r="BN177" s="146"/>
      <c r="BO177" s="146"/>
      <c r="BP177" s="146"/>
      <c r="BQ177" s="138">
        <f t="shared" si="106"/>
        <v>0</v>
      </c>
      <c r="BR177" s="160"/>
      <c r="BS177" s="146"/>
      <c r="BT177" s="146"/>
      <c r="BU177" s="146"/>
      <c r="BV177" s="146"/>
      <c r="BW177" s="138">
        <f t="shared" si="107"/>
        <v>0</v>
      </c>
      <c r="BX177" s="205"/>
      <c r="BY177" s="146"/>
      <c r="BZ177" s="146"/>
      <c r="CA177" s="146"/>
      <c r="CB177" s="146"/>
      <c r="CC177" s="138">
        <f t="shared" si="82"/>
        <v>0</v>
      </c>
      <c r="CD177" s="158"/>
      <c r="CE177" s="137"/>
      <c r="CF177" s="137"/>
      <c r="CG177" s="137"/>
      <c r="CH177" s="137"/>
      <c r="CI177" s="138">
        <f t="shared" si="116"/>
        <v>0</v>
      </c>
      <c r="CJ177" s="172">
        <f t="shared" si="83"/>
        <v>0</v>
      </c>
      <c r="CK177" s="137">
        <f t="shared" si="84"/>
        <v>0</v>
      </c>
      <c r="CL177" s="137">
        <f t="shared" si="85"/>
        <v>0</v>
      </c>
      <c r="CM177" s="137">
        <f t="shared" si="86"/>
        <v>0</v>
      </c>
      <c r="CN177" s="137">
        <f t="shared" si="87"/>
        <v>0</v>
      </c>
      <c r="CO177" s="173">
        <f t="shared" si="88"/>
        <v>0</v>
      </c>
      <c r="CP177" s="172">
        <f t="shared" si="89"/>
        <v>0</v>
      </c>
      <c r="CQ177" s="137">
        <f t="shared" si="90"/>
        <v>0</v>
      </c>
      <c r="CR177" s="137">
        <f t="shared" si="91"/>
        <v>0</v>
      </c>
      <c r="CS177" s="137">
        <f t="shared" si="92"/>
        <v>0</v>
      </c>
      <c r="CT177" s="137">
        <f t="shared" si="93"/>
        <v>0</v>
      </c>
      <c r="CU177" s="173">
        <f t="shared" si="109"/>
        <v>0</v>
      </c>
      <c r="CV177" s="172">
        <f t="shared" si="110"/>
        <v>0</v>
      </c>
      <c r="CW177" s="137">
        <f t="shared" si="111"/>
        <v>0</v>
      </c>
      <c r="CX177" s="137">
        <f t="shared" si="112"/>
        <v>0</v>
      </c>
      <c r="CY177" s="137">
        <f t="shared" si="113"/>
        <v>0</v>
      </c>
      <c r="CZ177" s="137">
        <f t="shared" si="114"/>
        <v>0</v>
      </c>
      <c r="DA177" s="173">
        <f t="shared" si="115"/>
        <v>0</v>
      </c>
      <c r="DC177" s="220"/>
      <c r="DF177" s="141"/>
      <c r="DG177" s="142"/>
      <c r="DH177" s="146"/>
      <c r="DI177" s="142"/>
      <c r="DJ177" s="144"/>
      <c r="DK177" s="145"/>
      <c r="DL177" s="142"/>
      <c r="DM177" s="144"/>
      <c r="DO177" s="140" t="str">
        <f t="shared" si="94"/>
        <v>Zuzana Křivancová</v>
      </c>
      <c r="DP177" s="140">
        <v>3469</v>
      </c>
      <c r="DQ177" s="140">
        <v>691003548</v>
      </c>
      <c r="DR177" s="140">
        <v>72550384</v>
      </c>
      <c r="DS177" s="140" t="s">
        <v>1050</v>
      </c>
      <c r="DT177" s="140" t="s">
        <v>3603</v>
      </c>
      <c r="DU177" s="140" t="s">
        <v>1052</v>
      </c>
      <c r="DV177" s="140" t="s">
        <v>49</v>
      </c>
      <c r="DW177" s="140" t="s">
        <v>422</v>
      </c>
      <c r="DX177" s="140">
        <v>0</v>
      </c>
      <c r="DY177" s="140" t="s">
        <v>3604</v>
      </c>
      <c r="DZ177" s="140">
        <v>778056147</v>
      </c>
      <c r="EA177" s="140" t="s">
        <v>3605</v>
      </c>
      <c r="EB177" s="140" t="s">
        <v>3606</v>
      </c>
      <c r="EC177" s="140" t="s">
        <v>1043</v>
      </c>
      <c r="ED177" s="140" t="s">
        <v>49</v>
      </c>
      <c r="EF177" s="140" t="str">
        <f t="shared" si="95"/>
        <v>ok</v>
      </c>
      <c r="EG177" s="140" t="str">
        <f t="shared" si="96"/>
        <v>ok</v>
      </c>
      <c r="EH177" s="140" t="str">
        <f t="shared" si="97"/>
        <v>ok</v>
      </c>
      <c r="EI177" s="140" t="str">
        <f t="shared" si="98"/>
        <v>ok</v>
      </c>
      <c r="EJ177" s="140" t="str">
        <f t="shared" si="99"/>
        <v>ok</v>
      </c>
      <c r="EK177" s="140" t="str">
        <f t="shared" si="100"/>
        <v>ok</v>
      </c>
      <c r="EO177" s="140" t="str">
        <f t="shared" si="101"/>
        <v>ŠPATNĚ</v>
      </c>
      <c r="EP177" s="140" t="str">
        <f t="shared" si="102"/>
        <v>ok</v>
      </c>
    </row>
    <row r="178" spans="1:146" s="140" customFormat="1" ht="12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227" t="s">
        <v>1057</v>
      </c>
      <c r="J178" s="151" t="s">
        <v>1058</v>
      </c>
      <c r="K178" s="151" t="s">
        <v>3608</v>
      </c>
      <c r="L178" s="153" t="s">
        <v>1059</v>
      </c>
      <c r="M178" s="151" t="s">
        <v>49</v>
      </c>
      <c r="N178" s="151" t="s">
        <v>24</v>
      </c>
      <c r="O178" s="151" t="s">
        <v>4570</v>
      </c>
      <c r="P178" s="151" t="s">
        <v>170</v>
      </c>
      <c r="Q178" s="151" t="s">
        <v>27</v>
      </c>
      <c r="R178" s="151" t="s">
        <v>28</v>
      </c>
      <c r="S178" s="154">
        <v>725369911</v>
      </c>
      <c r="T178" s="151" t="s">
        <v>1060</v>
      </c>
      <c r="U178" s="153" t="s">
        <v>1061</v>
      </c>
      <c r="V178" s="153" t="s">
        <v>31</v>
      </c>
      <c r="W178" s="153" t="s">
        <v>871</v>
      </c>
      <c r="X178" s="151" t="s">
        <v>1043</v>
      </c>
      <c r="Y178" s="256" t="s">
        <v>2992</v>
      </c>
      <c r="Z178" s="155" t="s">
        <v>49</v>
      </c>
      <c r="AA178" s="267" t="s">
        <v>2853</v>
      </c>
      <c r="AB178" s="156"/>
      <c r="AC178" s="157"/>
      <c r="AD178" s="157"/>
      <c r="AE178" s="157"/>
      <c r="AF178" s="157"/>
      <c r="AG178" s="293">
        <f t="shared" si="79"/>
        <v>0</v>
      </c>
      <c r="AH178" s="145"/>
      <c r="AI178" s="143"/>
      <c r="AJ178" s="143"/>
      <c r="AK178" s="143"/>
      <c r="AL178" s="143"/>
      <c r="AM178" s="138">
        <f t="shared" si="103"/>
        <v>0</v>
      </c>
      <c r="AN178" s="160"/>
      <c r="AO178" s="146"/>
      <c r="AP178" s="146"/>
      <c r="AQ178" s="146"/>
      <c r="AR178" s="146"/>
      <c r="AS178" s="202">
        <f t="shared" si="80"/>
        <v>0</v>
      </c>
      <c r="AT178" s="172"/>
      <c r="AU178" s="137"/>
      <c r="AV178" s="137"/>
      <c r="AW178" s="137"/>
      <c r="AX178" s="137"/>
      <c r="AY178" s="138">
        <f t="shared" si="104"/>
        <v>0</v>
      </c>
      <c r="AZ178" s="160"/>
      <c r="BA178" s="146"/>
      <c r="BB178" s="146"/>
      <c r="BC178" s="146"/>
      <c r="BD178" s="146"/>
      <c r="BE178" s="138">
        <f t="shared" si="105"/>
        <v>0</v>
      </c>
      <c r="BF178" s="205"/>
      <c r="BG178" s="146"/>
      <c r="BH178" s="146"/>
      <c r="BI178" s="146"/>
      <c r="BJ178" s="146"/>
      <c r="BK178" s="202">
        <f t="shared" si="81"/>
        <v>0</v>
      </c>
      <c r="BL178" s="160"/>
      <c r="BM178" s="146"/>
      <c r="BN178" s="146"/>
      <c r="BO178" s="146"/>
      <c r="BP178" s="146"/>
      <c r="BQ178" s="138">
        <f t="shared" si="106"/>
        <v>0</v>
      </c>
      <c r="BR178" s="160"/>
      <c r="BS178" s="146"/>
      <c r="BT178" s="146"/>
      <c r="BU178" s="146"/>
      <c r="BV178" s="146"/>
      <c r="BW178" s="138">
        <f t="shared" si="107"/>
        <v>0</v>
      </c>
      <c r="BX178" s="205"/>
      <c r="BY178" s="146"/>
      <c r="BZ178" s="146"/>
      <c r="CA178" s="146"/>
      <c r="CB178" s="146"/>
      <c r="CC178" s="138">
        <f t="shared" si="82"/>
        <v>0</v>
      </c>
      <c r="CD178" s="158"/>
      <c r="CE178" s="137"/>
      <c r="CF178" s="137"/>
      <c r="CG178" s="137"/>
      <c r="CH178" s="137"/>
      <c r="CI178" s="138">
        <f t="shared" si="116"/>
        <v>0</v>
      </c>
      <c r="CJ178" s="172">
        <f t="shared" si="83"/>
        <v>0</v>
      </c>
      <c r="CK178" s="137">
        <f t="shared" si="84"/>
        <v>0</v>
      </c>
      <c r="CL178" s="137">
        <f t="shared" si="85"/>
        <v>0</v>
      </c>
      <c r="CM178" s="137">
        <f t="shared" si="86"/>
        <v>0</v>
      </c>
      <c r="CN178" s="137">
        <f t="shared" si="87"/>
        <v>0</v>
      </c>
      <c r="CO178" s="173">
        <f t="shared" si="88"/>
        <v>0</v>
      </c>
      <c r="CP178" s="172">
        <f t="shared" si="89"/>
        <v>0</v>
      </c>
      <c r="CQ178" s="137">
        <f t="shared" si="90"/>
        <v>0</v>
      </c>
      <c r="CR178" s="137">
        <f t="shared" si="91"/>
        <v>0</v>
      </c>
      <c r="CS178" s="137">
        <f t="shared" si="92"/>
        <v>0</v>
      </c>
      <c r="CT178" s="137">
        <f t="shared" si="93"/>
        <v>0</v>
      </c>
      <c r="CU178" s="173">
        <f t="shared" si="109"/>
        <v>0</v>
      </c>
      <c r="CV178" s="172">
        <f t="shared" si="110"/>
        <v>0</v>
      </c>
      <c r="CW178" s="137">
        <f t="shared" si="111"/>
        <v>0</v>
      </c>
      <c r="CX178" s="137">
        <f t="shared" si="112"/>
        <v>0</v>
      </c>
      <c r="CY178" s="137">
        <f t="shared" si="113"/>
        <v>0</v>
      </c>
      <c r="CZ178" s="137">
        <f t="shared" si="114"/>
        <v>0</v>
      </c>
      <c r="DA178" s="173">
        <f t="shared" si="115"/>
        <v>0</v>
      </c>
      <c r="DC178" s="220"/>
      <c r="DF178" s="141"/>
      <c r="DG178" s="142"/>
      <c r="DH178" s="146"/>
      <c r="DI178" s="142"/>
      <c r="DJ178" s="144"/>
      <c r="DK178" s="145"/>
      <c r="DL178" s="142"/>
      <c r="DM178" s="144"/>
      <c r="DO178" s="140" t="str">
        <f t="shared" si="94"/>
        <v>Jana Horáčková</v>
      </c>
      <c r="DP178" s="140">
        <v>3462</v>
      </c>
      <c r="DQ178" s="140">
        <v>691001294</v>
      </c>
      <c r="DR178" s="140">
        <v>72048115</v>
      </c>
      <c r="DS178" s="140" t="s">
        <v>1056</v>
      </c>
      <c r="DT178" s="140" t="s">
        <v>3607</v>
      </c>
      <c r="DU178" s="140" t="s">
        <v>3608</v>
      </c>
      <c r="DV178" s="140" t="s">
        <v>49</v>
      </c>
      <c r="DW178" s="140" t="s">
        <v>1059</v>
      </c>
      <c r="DX178" s="140" t="s">
        <v>24</v>
      </c>
      <c r="DY178" s="140" t="s">
        <v>3609</v>
      </c>
      <c r="DZ178" s="140">
        <v>725369911</v>
      </c>
      <c r="EA178" s="140" t="s">
        <v>1060</v>
      </c>
      <c r="EB178" s="140" t="s">
        <v>3610</v>
      </c>
      <c r="EC178" s="140" t="s">
        <v>1043</v>
      </c>
      <c r="ED178" s="140" t="s">
        <v>49</v>
      </c>
      <c r="EF178" s="140" t="str">
        <f t="shared" si="95"/>
        <v>ok</v>
      </c>
      <c r="EG178" s="140" t="str">
        <f t="shared" si="96"/>
        <v>ok</v>
      </c>
      <c r="EH178" s="140" t="str">
        <f t="shared" si="97"/>
        <v>ok</v>
      </c>
      <c r="EI178" s="140" t="str">
        <f t="shared" si="98"/>
        <v>ok</v>
      </c>
      <c r="EJ178" s="140" t="str">
        <f t="shared" si="99"/>
        <v>ok</v>
      </c>
      <c r="EK178" s="140" t="str">
        <f t="shared" si="100"/>
        <v>ok</v>
      </c>
      <c r="EO178" s="140" t="str">
        <f t="shared" si="101"/>
        <v>ok</v>
      </c>
      <c r="EP178" s="140" t="str">
        <f t="shared" si="102"/>
        <v>ok</v>
      </c>
    </row>
    <row r="179" spans="1:146" s="140" customFormat="1" ht="12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227" t="s">
        <v>1063</v>
      </c>
      <c r="J179" s="151" t="s">
        <v>1064</v>
      </c>
      <c r="K179" s="140" t="s">
        <v>3612</v>
      </c>
      <c r="L179" s="153" t="s">
        <v>1065</v>
      </c>
      <c r="M179" s="151" t="s">
        <v>49</v>
      </c>
      <c r="N179" s="151">
        <v>0</v>
      </c>
      <c r="O179" s="151" t="s">
        <v>1066</v>
      </c>
      <c r="P179" s="151" t="s">
        <v>478</v>
      </c>
      <c r="Q179" s="151" t="s">
        <v>27</v>
      </c>
      <c r="R179" s="151" t="s">
        <v>28</v>
      </c>
      <c r="S179" s="154">
        <v>483722062</v>
      </c>
      <c r="T179" s="151" t="s">
        <v>1067</v>
      </c>
      <c r="U179" s="153" t="s">
        <v>1068</v>
      </c>
      <c r="V179" s="153" t="s">
        <v>31</v>
      </c>
      <c r="W179" s="153" t="s">
        <v>871</v>
      </c>
      <c r="X179" s="151" t="s">
        <v>1043</v>
      </c>
      <c r="Y179" s="256" t="s">
        <v>2992</v>
      </c>
      <c r="Z179" s="155" t="s">
        <v>49</v>
      </c>
      <c r="AA179" s="267" t="s">
        <v>2853</v>
      </c>
      <c r="AB179" s="156"/>
      <c r="AC179" s="157"/>
      <c r="AD179" s="157"/>
      <c r="AE179" s="157"/>
      <c r="AF179" s="157"/>
      <c r="AG179" s="293">
        <f t="shared" si="79"/>
        <v>0</v>
      </c>
      <c r="AH179" s="145"/>
      <c r="AI179" s="143"/>
      <c r="AJ179" s="143"/>
      <c r="AK179" s="143"/>
      <c r="AL179" s="143"/>
      <c r="AM179" s="138">
        <f t="shared" si="103"/>
        <v>0</v>
      </c>
      <c r="AN179" s="160"/>
      <c r="AO179" s="146"/>
      <c r="AP179" s="146"/>
      <c r="AQ179" s="146"/>
      <c r="AR179" s="146"/>
      <c r="AS179" s="202">
        <f t="shared" si="80"/>
        <v>0</v>
      </c>
      <c r="AT179" s="172"/>
      <c r="AU179" s="137"/>
      <c r="AV179" s="137"/>
      <c r="AW179" s="137"/>
      <c r="AX179" s="137"/>
      <c r="AY179" s="138">
        <f t="shared" si="104"/>
        <v>0</v>
      </c>
      <c r="AZ179" s="160"/>
      <c r="BA179" s="146"/>
      <c r="BB179" s="146"/>
      <c r="BC179" s="146"/>
      <c r="BD179" s="146"/>
      <c r="BE179" s="138">
        <f t="shared" si="105"/>
        <v>0</v>
      </c>
      <c r="BF179" s="205"/>
      <c r="BG179" s="146"/>
      <c r="BH179" s="146"/>
      <c r="BI179" s="146"/>
      <c r="BJ179" s="146"/>
      <c r="BK179" s="202">
        <f t="shared" si="81"/>
        <v>0</v>
      </c>
      <c r="BL179" s="160"/>
      <c r="BM179" s="146"/>
      <c r="BN179" s="146"/>
      <c r="BO179" s="146"/>
      <c r="BP179" s="146"/>
      <c r="BQ179" s="138">
        <f t="shared" si="106"/>
        <v>0</v>
      </c>
      <c r="BR179" s="160"/>
      <c r="BS179" s="146"/>
      <c r="BT179" s="146"/>
      <c r="BU179" s="146"/>
      <c r="BV179" s="146"/>
      <c r="BW179" s="138">
        <f t="shared" si="107"/>
        <v>0</v>
      </c>
      <c r="BX179" s="205"/>
      <c r="BY179" s="146"/>
      <c r="BZ179" s="146"/>
      <c r="CA179" s="146"/>
      <c r="CB179" s="146"/>
      <c r="CC179" s="138">
        <f t="shared" si="82"/>
        <v>0</v>
      </c>
      <c r="CD179" s="158"/>
      <c r="CE179" s="137"/>
      <c r="CF179" s="137"/>
      <c r="CG179" s="137"/>
      <c r="CH179" s="137"/>
      <c r="CI179" s="138">
        <f t="shared" si="116"/>
        <v>0</v>
      </c>
      <c r="CJ179" s="172">
        <f t="shared" si="83"/>
        <v>0</v>
      </c>
      <c r="CK179" s="137">
        <f t="shared" si="84"/>
        <v>0</v>
      </c>
      <c r="CL179" s="137">
        <f t="shared" si="85"/>
        <v>0</v>
      </c>
      <c r="CM179" s="137">
        <f t="shared" si="86"/>
        <v>0</v>
      </c>
      <c r="CN179" s="137">
        <f t="shared" si="87"/>
        <v>0</v>
      </c>
      <c r="CO179" s="173">
        <f t="shared" si="88"/>
        <v>0</v>
      </c>
      <c r="CP179" s="172">
        <f t="shared" si="89"/>
        <v>0</v>
      </c>
      <c r="CQ179" s="137">
        <f t="shared" si="90"/>
        <v>0</v>
      </c>
      <c r="CR179" s="137">
        <f t="shared" si="91"/>
        <v>0</v>
      </c>
      <c r="CS179" s="137">
        <f t="shared" si="92"/>
        <v>0</v>
      </c>
      <c r="CT179" s="137">
        <f t="shared" si="93"/>
        <v>0</v>
      </c>
      <c r="CU179" s="173">
        <f t="shared" si="109"/>
        <v>0</v>
      </c>
      <c r="CV179" s="172">
        <f t="shared" si="110"/>
        <v>0</v>
      </c>
      <c r="CW179" s="137">
        <f t="shared" si="111"/>
        <v>0</v>
      </c>
      <c r="CX179" s="137">
        <f t="shared" si="112"/>
        <v>0</v>
      </c>
      <c r="CY179" s="137">
        <f t="shared" si="113"/>
        <v>0</v>
      </c>
      <c r="CZ179" s="137">
        <f t="shared" si="114"/>
        <v>0</v>
      </c>
      <c r="DA179" s="173">
        <f t="shared" si="115"/>
        <v>0</v>
      </c>
      <c r="DC179" s="220"/>
      <c r="DF179" s="141"/>
      <c r="DG179" s="142"/>
      <c r="DH179" s="146"/>
      <c r="DI179" s="142"/>
      <c r="DJ179" s="144"/>
      <c r="DK179" s="145"/>
      <c r="DL179" s="142"/>
      <c r="DM179" s="144"/>
      <c r="DO179" s="140" t="str">
        <f t="shared" si="94"/>
        <v>Dana Chalupová</v>
      </c>
      <c r="DP179" s="140">
        <v>3464</v>
      </c>
      <c r="DQ179" s="140">
        <v>691001316</v>
      </c>
      <c r="DR179" s="140">
        <v>72048140</v>
      </c>
      <c r="DS179" s="140" t="s">
        <v>1062</v>
      </c>
      <c r="DT179" s="140" t="s">
        <v>3611</v>
      </c>
      <c r="DU179" s="140" t="s">
        <v>3612</v>
      </c>
      <c r="DV179" s="140" t="s">
        <v>49</v>
      </c>
      <c r="DW179" s="140" t="s">
        <v>1065</v>
      </c>
      <c r="DX179" s="140">
        <v>0</v>
      </c>
      <c r="DY179" s="140" t="s">
        <v>3613</v>
      </c>
      <c r="DZ179" s="140">
        <v>483722062</v>
      </c>
      <c r="EA179" s="140" t="s">
        <v>1067</v>
      </c>
      <c r="EB179" s="140" t="s">
        <v>3614</v>
      </c>
      <c r="EC179" s="140" t="s">
        <v>1043</v>
      </c>
      <c r="ED179" s="140" t="s">
        <v>49</v>
      </c>
      <c r="EF179" s="140" t="str">
        <f t="shared" si="95"/>
        <v>ok</v>
      </c>
      <c r="EG179" s="140" t="str">
        <f t="shared" si="96"/>
        <v>ok</v>
      </c>
      <c r="EH179" s="140" t="str">
        <f t="shared" si="97"/>
        <v>ok</v>
      </c>
      <c r="EI179" s="140" t="str">
        <f t="shared" si="98"/>
        <v>ok</v>
      </c>
      <c r="EJ179" s="140" t="str">
        <f t="shared" si="99"/>
        <v>ok</v>
      </c>
      <c r="EK179" s="140" t="str">
        <f t="shared" si="100"/>
        <v>ok</v>
      </c>
      <c r="EO179" s="140" t="str">
        <f t="shared" si="101"/>
        <v>ok</v>
      </c>
      <c r="EP179" s="140" t="str">
        <f t="shared" si="102"/>
        <v>ok</v>
      </c>
    </row>
    <row r="180" spans="1:146" s="140" customFormat="1" ht="12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227" t="s">
        <v>1070</v>
      </c>
      <c r="J180" s="151" t="s">
        <v>1046</v>
      </c>
      <c r="K180" s="151" t="s">
        <v>1071</v>
      </c>
      <c r="L180" s="153" t="s">
        <v>107</v>
      </c>
      <c r="M180" s="151" t="s">
        <v>49</v>
      </c>
      <c r="N180" s="151">
        <v>0</v>
      </c>
      <c r="O180" s="151" t="s">
        <v>1072</v>
      </c>
      <c r="P180" s="151" t="s">
        <v>1073</v>
      </c>
      <c r="Q180" s="151" t="s">
        <v>27</v>
      </c>
      <c r="R180" s="151" t="s">
        <v>28</v>
      </c>
      <c r="S180" s="154">
        <v>733644370</v>
      </c>
      <c r="T180" s="151" t="s">
        <v>1074</v>
      </c>
      <c r="U180" s="153" t="s">
        <v>1075</v>
      </c>
      <c r="V180" s="153" t="s">
        <v>31</v>
      </c>
      <c r="W180" s="153" t="s">
        <v>871</v>
      </c>
      <c r="X180" s="151" t="s">
        <v>1043</v>
      </c>
      <c r="Y180" s="256" t="s">
        <v>2992</v>
      </c>
      <c r="Z180" s="155" t="s">
        <v>49</v>
      </c>
      <c r="AA180" s="267" t="s">
        <v>2853</v>
      </c>
      <c r="AB180" s="156"/>
      <c r="AC180" s="157"/>
      <c r="AD180" s="157"/>
      <c r="AE180" s="157"/>
      <c r="AF180" s="157"/>
      <c r="AG180" s="293">
        <f t="shared" si="79"/>
        <v>0</v>
      </c>
      <c r="AH180" s="145"/>
      <c r="AI180" s="143"/>
      <c r="AJ180" s="143"/>
      <c r="AK180" s="143"/>
      <c r="AL180" s="143"/>
      <c r="AM180" s="138">
        <f t="shared" si="103"/>
        <v>0</v>
      </c>
      <c r="AN180" s="160"/>
      <c r="AO180" s="146"/>
      <c r="AP180" s="146"/>
      <c r="AQ180" s="146"/>
      <c r="AR180" s="146"/>
      <c r="AS180" s="202">
        <f t="shared" si="80"/>
        <v>0</v>
      </c>
      <c r="AT180" s="172"/>
      <c r="AU180" s="137"/>
      <c r="AV180" s="137"/>
      <c r="AW180" s="137"/>
      <c r="AX180" s="137"/>
      <c r="AY180" s="138">
        <f t="shared" si="104"/>
        <v>0</v>
      </c>
      <c r="AZ180" s="160"/>
      <c r="BA180" s="146"/>
      <c r="BB180" s="146"/>
      <c r="BC180" s="146"/>
      <c r="BD180" s="146"/>
      <c r="BE180" s="138">
        <f t="shared" si="105"/>
        <v>0</v>
      </c>
      <c r="BF180" s="205"/>
      <c r="BG180" s="146"/>
      <c r="BH180" s="146"/>
      <c r="BI180" s="146"/>
      <c r="BJ180" s="146"/>
      <c r="BK180" s="202">
        <f t="shared" si="81"/>
        <v>0</v>
      </c>
      <c r="BL180" s="160"/>
      <c r="BM180" s="146"/>
      <c r="BN180" s="146"/>
      <c r="BO180" s="146"/>
      <c r="BP180" s="146"/>
      <c r="BQ180" s="138">
        <f t="shared" si="106"/>
        <v>0</v>
      </c>
      <c r="BR180" s="160"/>
      <c r="BS180" s="146"/>
      <c r="BT180" s="146"/>
      <c r="BU180" s="146"/>
      <c r="BV180" s="146"/>
      <c r="BW180" s="138">
        <f t="shared" si="107"/>
        <v>0</v>
      </c>
      <c r="BX180" s="205"/>
      <c r="BY180" s="146"/>
      <c r="BZ180" s="146"/>
      <c r="CA180" s="146"/>
      <c r="CB180" s="146"/>
      <c r="CC180" s="138">
        <f t="shared" si="82"/>
        <v>0</v>
      </c>
      <c r="CD180" s="158"/>
      <c r="CE180" s="137"/>
      <c r="CF180" s="137"/>
      <c r="CG180" s="137"/>
      <c r="CH180" s="137"/>
      <c r="CI180" s="138">
        <f t="shared" si="116"/>
        <v>0</v>
      </c>
      <c r="CJ180" s="172">
        <f t="shared" si="83"/>
        <v>0</v>
      </c>
      <c r="CK180" s="137">
        <f t="shared" si="84"/>
        <v>0</v>
      </c>
      <c r="CL180" s="137">
        <f t="shared" si="85"/>
        <v>0</v>
      </c>
      <c r="CM180" s="137">
        <f t="shared" si="86"/>
        <v>0</v>
      </c>
      <c r="CN180" s="137">
        <f t="shared" si="87"/>
        <v>0</v>
      </c>
      <c r="CO180" s="173">
        <f t="shared" si="88"/>
        <v>0</v>
      </c>
      <c r="CP180" s="172">
        <f t="shared" si="89"/>
        <v>0</v>
      </c>
      <c r="CQ180" s="137">
        <f t="shared" si="90"/>
        <v>0</v>
      </c>
      <c r="CR180" s="137">
        <f t="shared" si="91"/>
        <v>0</v>
      </c>
      <c r="CS180" s="137">
        <f t="shared" si="92"/>
        <v>0</v>
      </c>
      <c r="CT180" s="137">
        <f t="shared" si="93"/>
        <v>0</v>
      </c>
      <c r="CU180" s="173">
        <f t="shared" si="109"/>
        <v>0</v>
      </c>
      <c r="CV180" s="172">
        <f t="shared" si="110"/>
        <v>0</v>
      </c>
      <c r="CW180" s="137">
        <f t="shared" si="111"/>
        <v>0</v>
      </c>
      <c r="CX180" s="137">
        <f t="shared" si="112"/>
        <v>0</v>
      </c>
      <c r="CY180" s="137">
        <f t="shared" si="113"/>
        <v>0</v>
      </c>
      <c r="CZ180" s="137">
        <f t="shared" si="114"/>
        <v>0</v>
      </c>
      <c r="DA180" s="173">
        <f t="shared" si="115"/>
        <v>0</v>
      </c>
      <c r="DC180" s="220"/>
      <c r="DF180" s="141"/>
      <c r="DG180" s="142"/>
      <c r="DH180" s="146"/>
      <c r="DI180" s="142"/>
      <c r="DJ180" s="144"/>
      <c r="DK180" s="145"/>
      <c r="DL180" s="142"/>
      <c r="DM180" s="144"/>
      <c r="DO180" s="140" t="str">
        <f t="shared" si="94"/>
        <v>Jolana Stejskalová</v>
      </c>
      <c r="DP180" s="140">
        <v>3453</v>
      </c>
      <c r="DQ180" s="140">
        <v>667101411</v>
      </c>
      <c r="DR180" s="140">
        <v>75109522</v>
      </c>
      <c r="DS180" s="140" t="s">
        <v>1069</v>
      </c>
      <c r="DT180" s="140" t="s">
        <v>3615</v>
      </c>
      <c r="DU180" s="140" t="s">
        <v>1071</v>
      </c>
      <c r="DV180" s="140" t="s">
        <v>49</v>
      </c>
      <c r="DW180" s="140" t="s">
        <v>107</v>
      </c>
      <c r="DX180" s="140">
        <v>0</v>
      </c>
      <c r="DY180" s="140" t="s">
        <v>3616</v>
      </c>
      <c r="DZ180" s="140">
        <v>733644370</v>
      </c>
      <c r="EA180" s="140" t="s">
        <v>1074</v>
      </c>
      <c r="EB180" s="140" t="s">
        <v>3617</v>
      </c>
      <c r="EC180" s="140" t="s">
        <v>1043</v>
      </c>
      <c r="ED180" s="140" t="s">
        <v>49</v>
      </c>
      <c r="EF180" s="140" t="str">
        <f t="shared" si="95"/>
        <v>ok</v>
      </c>
      <c r="EG180" s="140" t="str">
        <f t="shared" si="96"/>
        <v>ok</v>
      </c>
      <c r="EH180" s="140" t="str">
        <f t="shared" si="97"/>
        <v>ok</v>
      </c>
      <c r="EI180" s="140" t="str">
        <f t="shared" si="98"/>
        <v>ok</v>
      </c>
      <c r="EJ180" s="140" t="str">
        <f t="shared" si="99"/>
        <v>ok</v>
      </c>
      <c r="EK180" s="140" t="str">
        <f t="shared" si="100"/>
        <v>ok</v>
      </c>
      <c r="EO180" s="140" t="str">
        <f t="shared" si="101"/>
        <v>ok</v>
      </c>
      <c r="EP180" s="140" t="str">
        <f t="shared" si="102"/>
        <v>ok</v>
      </c>
    </row>
    <row r="181" spans="1:146" s="140" customFormat="1" ht="12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227" t="s">
        <v>1077</v>
      </c>
      <c r="J181" s="151" t="s">
        <v>1046</v>
      </c>
      <c r="K181" s="151" t="s">
        <v>1078</v>
      </c>
      <c r="L181" s="153" t="s">
        <v>107</v>
      </c>
      <c r="M181" s="151" t="s">
        <v>49</v>
      </c>
      <c r="N181" s="151">
        <v>0</v>
      </c>
      <c r="O181" s="151" t="s">
        <v>1079</v>
      </c>
      <c r="P181" s="151" t="s">
        <v>252</v>
      </c>
      <c r="Q181" s="151" t="s">
        <v>27</v>
      </c>
      <c r="R181" s="151" t="s">
        <v>28</v>
      </c>
      <c r="S181" s="154">
        <v>483320873</v>
      </c>
      <c r="T181" s="151" t="s">
        <v>1080</v>
      </c>
      <c r="U181" s="153" t="s">
        <v>1081</v>
      </c>
      <c r="V181" s="153" t="s">
        <v>31</v>
      </c>
      <c r="W181" s="153" t="s">
        <v>871</v>
      </c>
      <c r="X181" s="151" t="s">
        <v>1043</v>
      </c>
      <c r="Y181" s="256" t="s">
        <v>2992</v>
      </c>
      <c r="Z181" s="155" t="s">
        <v>49</v>
      </c>
      <c r="AA181" s="267" t="s">
        <v>2853</v>
      </c>
      <c r="AB181" s="156"/>
      <c r="AC181" s="157"/>
      <c r="AD181" s="157"/>
      <c r="AE181" s="157"/>
      <c r="AF181" s="157"/>
      <c r="AG181" s="293">
        <f t="shared" si="79"/>
        <v>0</v>
      </c>
      <c r="AH181" s="145"/>
      <c r="AI181" s="143"/>
      <c r="AJ181" s="143"/>
      <c r="AK181" s="143"/>
      <c r="AL181" s="143"/>
      <c r="AM181" s="138">
        <f t="shared" si="103"/>
        <v>0</v>
      </c>
      <c r="AN181" s="160"/>
      <c r="AO181" s="146"/>
      <c r="AP181" s="146"/>
      <c r="AQ181" s="146"/>
      <c r="AR181" s="146"/>
      <c r="AS181" s="202">
        <f t="shared" si="80"/>
        <v>0</v>
      </c>
      <c r="AT181" s="172"/>
      <c r="AU181" s="137"/>
      <c r="AV181" s="137"/>
      <c r="AW181" s="137"/>
      <c r="AX181" s="137"/>
      <c r="AY181" s="138">
        <f t="shared" si="104"/>
        <v>0</v>
      </c>
      <c r="AZ181" s="160"/>
      <c r="BA181" s="146"/>
      <c r="BB181" s="146"/>
      <c r="BC181" s="146"/>
      <c r="BD181" s="146"/>
      <c r="BE181" s="138">
        <f t="shared" si="105"/>
        <v>0</v>
      </c>
      <c r="BF181" s="205"/>
      <c r="BG181" s="146"/>
      <c r="BH181" s="146"/>
      <c r="BI181" s="146"/>
      <c r="BJ181" s="146"/>
      <c r="BK181" s="202">
        <f t="shared" si="81"/>
        <v>0</v>
      </c>
      <c r="BL181" s="160"/>
      <c r="BM181" s="146"/>
      <c r="BN181" s="146"/>
      <c r="BO181" s="146"/>
      <c r="BP181" s="146"/>
      <c r="BQ181" s="138">
        <f t="shared" si="106"/>
        <v>0</v>
      </c>
      <c r="BR181" s="160"/>
      <c r="BS181" s="146"/>
      <c r="BT181" s="146"/>
      <c r="BU181" s="146"/>
      <c r="BV181" s="146"/>
      <c r="BW181" s="138">
        <f t="shared" si="107"/>
        <v>0</v>
      </c>
      <c r="BX181" s="205"/>
      <c r="BY181" s="146"/>
      <c r="BZ181" s="146"/>
      <c r="CA181" s="146"/>
      <c r="CB181" s="146"/>
      <c r="CC181" s="138">
        <f t="shared" si="82"/>
        <v>0</v>
      </c>
      <c r="CD181" s="158"/>
      <c r="CE181" s="137"/>
      <c r="CF181" s="137"/>
      <c r="CG181" s="137"/>
      <c r="CH181" s="137"/>
      <c r="CI181" s="138">
        <f t="shared" si="116"/>
        <v>0</v>
      </c>
      <c r="CJ181" s="172">
        <f t="shared" si="83"/>
        <v>0</v>
      </c>
      <c r="CK181" s="137">
        <f t="shared" si="84"/>
        <v>0</v>
      </c>
      <c r="CL181" s="137">
        <f t="shared" si="85"/>
        <v>0</v>
      </c>
      <c r="CM181" s="137">
        <f t="shared" si="86"/>
        <v>0</v>
      </c>
      <c r="CN181" s="137">
        <f t="shared" si="87"/>
        <v>0</v>
      </c>
      <c r="CO181" s="173">
        <f t="shared" si="88"/>
        <v>0</v>
      </c>
      <c r="CP181" s="172">
        <f t="shared" si="89"/>
        <v>0</v>
      </c>
      <c r="CQ181" s="137">
        <f t="shared" si="90"/>
        <v>0</v>
      </c>
      <c r="CR181" s="137">
        <f t="shared" si="91"/>
        <v>0</v>
      </c>
      <c r="CS181" s="137">
        <f t="shared" si="92"/>
        <v>0</v>
      </c>
      <c r="CT181" s="137">
        <f t="shared" si="93"/>
        <v>0</v>
      </c>
      <c r="CU181" s="173">
        <f t="shared" si="109"/>
        <v>0</v>
      </c>
      <c r="CV181" s="172">
        <f t="shared" si="110"/>
        <v>0</v>
      </c>
      <c r="CW181" s="137">
        <f t="shared" si="111"/>
        <v>0</v>
      </c>
      <c r="CX181" s="137">
        <f t="shared" si="112"/>
        <v>0</v>
      </c>
      <c r="CY181" s="137">
        <f t="shared" si="113"/>
        <v>0</v>
      </c>
      <c r="CZ181" s="137">
        <f t="shared" si="114"/>
        <v>0</v>
      </c>
      <c r="DA181" s="173">
        <f t="shared" si="115"/>
        <v>0</v>
      </c>
      <c r="DC181" s="220"/>
      <c r="DF181" s="141"/>
      <c r="DG181" s="142"/>
      <c r="DH181" s="146"/>
      <c r="DI181" s="142"/>
      <c r="DJ181" s="144"/>
      <c r="DK181" s="145"/>
      <c r="DL181" s="142"/>
      <c r="DM181" s="144"/>
      <c r="DO181" s="140" t="str">
        <f t="shared" si="94"/>
        <v>Hana Hušková</v>
      </c>
      <c r="DP181" s="140">
        <v>3471</v>
      </c>
      <c r="DQ181" s="140">
        <v>691003491</v>
      </c>
      <c r="DR181" s="140">
        <v>72550376</v>
      </c>
      <c r="DS181" s="140" t="s">
        <v>1076</v>
      </c>
      <c r="DT181" s="140" t="s">
        <v>3618</v>
      </c>
      <c r="DU181" s="140" t="s">
        <v>1078</v>
      </c>
      <c r="DV181" s="140" t="s">
        <v>49</v>
      </c>
      <c r="DW181" s="140" t="s">
        <v>107</v>
      </c>
      <c r="DX181" s="140">
        <v>0</v>
      </c>
      <c r="DY181" s="140" t="s">
        <v>3619</v>
      </c>
      <c r="DZ181" s="140">
        <v>483320873</v>
      </c>
      <c r="EA181" s="140" t="s">
        <v>1080</v>
      </c>
      <c r="EB181" s="140" t="s">
        <v>3620</v>
      </c>
      <c r="EC181" s="140" t="s">
        <v>1043</v>
      </c>
      <c r="ED181" s="140" t="s">
        <v>49</v>
      </c>
      <c r="EF181" s="140" t="str">
        <f t="shared" si="95"/>
        <v>ok</v>
      </c>
      <c r="EG181" s="140" t="str">
        <f t="shared" si="96"/>
        <v>ok</v>
      </c>
      <c r="EH181" s="140" t="str">
        <f t="shared" si="97"/>
        <v>ok</v>
      </c>
      <c r="EI181" s="140" t="str">
        <f t="shared" si="98"/>
        <v>ok</v>
      </c>
      <c r="EJ181" s="140" t="str">
        <f t="shared" si="99"/>
        <v>ok</v>
      </c>
      <c r="EK181" s="140" t="str">
        <f t="shared" si="100"/>
        <v>ok</v>
      </c>
      <c r="EO181" s="140" t="str">
        <f t="shared" si="101"/>
        <v>ok</v>
      </c>
      <c r="EP181" s="140" t="str">
        <f t="shared" si="102"/>
        <v>ok</v>
      </c>
    </row>
    <row r="182" spans="1:146" s="140" customFormat="1" ht="12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227" t="s">
        <v>1083</v>
      </c>
      <c r="J182" s="151" t="s">
        <v>1046</v>
      </c>
      <c r="K182" s="151" t="s">
        <v>1084</v>
      </c>
      <c r="L182" s="153" t="s">
        <v>107</v>
      </c>
      <c r="M182" s="151" t="s">
        <v>49</v>
      </c>
      <c r="N182" s="151" t="s">
        <v>24</v>
      </c>
      <c r="O182" s="151" t="s">
        <v>1085</v>
      </c>
      <c r="P182" s="151" t="s">
        <v>529</v>
      </c>
      <c r="Q182" s="151" t="s">
        <v>27</v>
      </c>
      <c r="R182" s="151" t="s">
        <v>28</v>
      </c>
      <c r="S182" s="154">
        <v>483312800</v>
      </c>
      <c r="T182" s="151" t="s">
        <v>1086</v>
      </c>
      <c r="U182" s="153" t="s">
        <v>1087</v>
      </c>
      <c r="V182" s="153" t="s">
        <v>31</v>
      </c>
      <c r="W182" s="153" t="s">
        <v>871</v>
      </c>
      <c r="X182" s="151" t="s">
        <v>1043</v>
      </c>
      <c r="Y182" s="256" t="s">
        <v>2992</v>
      </c>
      <c r="Z182" s="155" t="s">
        <v>49</v>
      </c>
      <c r="AA182" s="267" t="s">
        <v>2853</v>
      </c>
      <c r="AB182" s="156"/>
      <c r="AC182" s="157"/>
      <c r="AD182" s="157"/>
      <c r="AE182" s="157"/>
      <c r="AF182" s="157"/>
      <c r="AG182" s="293">
        <f t="shared" si="79"/>
        <v>0</v>
      </c>
      <c r="AH182" s="145"/>
      <c r="AI182" s="143"/>
      <c r="AJ182" s="143"/>
      <c r="AK182" s="143"/>
      <c r="AL182" s="143"/>
      <c r="AM182" s="138">
        <f t="shared" si="103"/>
        <v>0</v>
      </c>
      <c r="AN182" s="160"/>
      <c r="AO182" s="146"/>
      <c r="AP182" s="146"/>
      <c r="AQ182" s="146"/>
      <c r="AR182" s="146"/>
      <c r="AS182" s="202">
        <f t="shared" si="80"/>
        <v>0</v>
      </c>
      <c r="AT182" s="172"/>
      <c r="AU182" s="137"/>
      <c r="AV182" s="137"/>
      <c r="AW182" s="137"/>
      <c r="AX182" s="137"/>
      <c r="AY182" s="138">
        <f t="shared" si="104"/>
        <v>0</v>
      </c>
      <c r="AZ182" s="160"/>
      <c r="BA182" s="146"/>
      <c r="BB182" s="146"/>
      <c r="BC182" s="146"/>
      <c r="BD182" s="146"/>
      <c r="BE182" s="138">
        <f t="shared" si="105"/>
        <v>0</v>
      </c>
      <c r="BF182" s="205"/>
      <c r="BG182" s="146"/>
      <c r="BH182" s="146"/>
      <c r="BI182" s="146"/>
      <c r="BJ182" s="146"/>
      <c r="BK182" s="202">
        <f t="shared" si="81"/>
        <v>0</v>
      </c>
      <c r="BL182" s="160"/>
      <c r="BM182" s="146"/>
      <c r="BN182" s="146"/>
      <c r="BO182" s="146"/>
      <c r="BP182" s="146"/>
      <c r="BQ182" s="138">
        <f t="shared" si="106"/>
        <v>0</v>
      </c>
      <c r="BR182" s="160"/>
      <c r="BS182" s="146"/>
      <c r="BT182" s="146"/>
      <c r="BU182" s="146"/>
      <c r="BV182" s="146"/>
      <c r="BW182" s="138">
        <f t="shared" si="107"/>
        <v>0</v>
      </c>
      <c r="BX182" s="205"/>
      <c r="BY182" s="146"/>
      <c r="BZ182" s="146"/>
      <c r="CA182" s="146"/>
      <c r="CB182" s="146"/>
      <c r="CC182" s="138">
        <f t="shared" si="82"/>
        <v>0</v>
      </c>
      <c r="CD182" s="158"/>
      <c r="CE182" s="137"/>
      <c r="CF182" s="137"/>
      <c r="CG182" s="137"/>
      <c r="CH182" s="137"/>
      <c r="CI182" s="138">
        <f t="shared" si="116"/>
        <v>0</v>
      </c>
      <c r="CJ182" s="172">
        <f t="shared" si="83"/>
        <v>0</v>
      </c>
      <c r="CK182" s="137">
        <f t="shared" si="84"/>
        <v>0</v>
      </c>
      <c r="CL182" s="137">
        <f t="shared" si="85"/>
        <v>0</v>
      </c>
      <c r="CM182" s="137">
        <f t="shared" si="86"/>
        <v>0</v>
      </c>
      <c r="CN182" s="137">
        <f t="shared" si="87"/>
        <v>0</v>
      </c>
      <c r="CO182" s="173">
        <f t="shared" si="88"/>
        <v>0</v>
      </c>
      <c r="CP182" s="172">
        <f t="shared" si="89"/>
        <v>0</v>
      </c>
      <c r="CQ182" s="137">
        <f t="shared" si="90"/>
        <v>0</v>
      </c>
      <c r="CR182" s="137">
        <f t="shared" si="91"/>
        <v>0</v>
      </c>
      <c r="CS182" s="137">
        <f t="shared" si="92"/>
        <v>0</v>
      </c>
      <c r="CT182" s="137">
        <f t="shared" si="93"/>
        <v>0</v>
      </c>
      <c r="CU182" s="173">
        <f t="shared" si="109"/>
        <v>0</v>
      </c>
      <c r="CV182" s="172">
        <f t="shared" si="110"/>
        <v>0</v>
      </c>
      <c r="CW182" s="137">
        <f t="shared" si="111"/>
        <v>0</v>
      </c>
      <c r="CX182" s="137">
        <f t="shared" si="112"/>
        <v>0</v>
      </c>
      <c r="CY182" s="137">
        <f t="shared" si="113"/>
        <v>0</v>
      </c>
      <c r="CZ182" s="137">
        <f t="shared" si="114"/>
        <v>0</v>
      </c>
      <c r="DA182" s="173">
        <f t="shared" si="115"/>
        <v>0</v>
      </c>
      <c r="DC182" s="220"/>
      <c r="DF182" s="141"/>
      <c r="DG182" s="142"/>
      <c r="DH182" s="146"/>
      <c r="DI182" s="142"/>
      <c r="DJ182" s="144"/>
      <c r="DK182" s="145"/>
      <c r="DL182" s="142"/>
      <c r="DM182" s="144"/>
      <c r="DO182" s="140" t="str">
        <f t="shared" si="94"/>
        <v>Lucie Papoušková</v>
      </c>
      <c r="DP182" s="140">
        <v>3472</v>
      </c>
      <c r="DQ182" s="140">
        <v>691003564</v>
      </c>
      <c r="DR182" s="140">
        <v>72550368</v>
      </c>
      <c r="DS182" s="140" t="s">
        <v>1082</v>
      </c>
      <c r="DT182" s="140" t="s">
        <v>3621</v>
      </c>
      <c r="DU182" s="140" t="s">
        <v>1084</v>
      </c>
      <c r="DV182" s="140" t="s">
        <v>49</v>
      </c>
      <c r="DW182" s="140" t="s">
        <v>107</v>
      </c>
      <c r="DX182" s="140" t="s">
        <v>24</v>
      </c>
      <c r="DY182" s="140" t="s">
        <v>3622</v>
      </c>
      <c r="DZ182" s="140">
        <v>778061314</v>
      </c>
      <c r="EA182" s="140" t="s">
        <v>1086</v>
      </c>
      <c r="EB182" s="140" t="s">
        <v>3623</v>
      </c>
      <c r="EC182" s="140" t="s">
        <v>1043</v>
      </c>
      <c r="ED182" s="140" t="s">
        <v>49</v>
      </c>
      <c r="EF182" s="140" t="str">
        <f t="shared" si="95"/>
        <v>ok</v>
      </c>
      <c r="EG182" s="140" t="str">
        <f t="shared" si="96"/>
        <v>ok</v>
      </c>
      <c r="EH182" s="140" t="str">
        <f t="shared" si="97"/>
        <v>ok</v>
      </c>
      <c r="EI182" s="140" t="str">
        <f t="shared" si="98"/>
        <v>ok</v>
      </c>
      <c r="EJ182" s="140" t="str">
        <f t="shared" si="99"/>
        <v>ok</v>
      </c>
      <c r="EK182" s="140" t="str">
        <f t="shared" si="100"/>
        <v>ok</v>
      </c>
      <c r="EO182" s="140" t="str">
        <f t="shared" si="101"/>
        <v>ŠPATNĚ</v>
      </c>
      <c r="EP182" s="140" t="str">
        <f t="shared" si="102"/>
        <v>ok</v>
      </c>
    </row>
    <row r="183" spans="1:146" s="140" customFormat="1" ht="12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227" t="s">
        <v>1089</v>
      </c>
      <c r="J183" s="151" t="s">
        <v>1046</v>
      </c>
      <c r="K183" s="140" t="s">
        <v>3625</v>
      </c>
      <c r="L183" s="153" t="s">
        <v>422</v>
      </c>
      <c r="M183" s="151" t="s">
        <v>49</v>
      </c>
      <c r="N183" s="151" t="s">
        <v>466</v>
      </c>
      <c r="O183" s="151" t="s">
        <v>1090</v>
      </c>
      <c r="P183" s="151" t="s">
        <v>300</v>
      </c>
      <c r="Q183" s="151" t="s">
        <v>27</v>
      </c>
      <c r="R183" s="151" t="s">
        <v>28</v>
      </c>
      <c r="S183" s="154">
        <v>734441722</v>
      </c>
      <c r="T183" s="151" t="s">
        <v>1091</v>
      </c>
      <c r="U183" s="153" t="s">
        <v>1092</v>
      </c>
      <c r="V183" s="153" t="s">
        <v>31</v>
      </c>
      <c r="W183" s="153" t="s">
        <v>871</v>
      </c>
      <c r="X183" s="151" t="s">
        <v>1043</v>
      </c>
      <c r="Y183" s="256" t="s">
        <v>2992</v>
      </c>
      <c r="Z183" s="155" t="s">
        <v>49</v>
      </c>
      <c r="AA183" s="267" t="s">
        <v>2853</v>
      </c>
      <c r="AB183" s="156"/>
      <c r="AC183" s="157"/>
      <c r="AD183" s="157"/>
      <c r="AE183" s="157"/>
      <c r="AF183" s="157"/>
      <c r="AG183" s="293">
        <f t="shared" si="79"/>
        <v>0</v>
      </c>
      <c r="AH183" s="145"/>
      <c r="AI183" s="143"/>
      <c r="AJ183" s="143"/>
      <c r="AK183" s="143"/>
      <c r="AL183" s="143"/>
      <c r="AM183" s="138">
        <f t="shared" si="103"/>
        <v>0</v>
      </c>
      <c r="AN183" s="160"/>
      <c r="AO183" s="146"/>
      <c r="AP183" s="146"/>
      <c r="AQ183" s="146"/>
      <c r="AR183" s="146"/>
      <c r="AS183" s="202">
        <f t="shared" si="80"/>
        <v>0</v>
      </c>
      <c r="AT183" s="172"/>
      <c r="AU183" s="137"/>
      <c r="AV183" s="137"/>
      <c r="AW183" s="137"/>
      <c r="AX183" s="137"/>
      <c r="AY183" s="138">
        <f t="shared" si="104"/>
        <v>0</v>
      </c>
      <c r="AZ183" s="160"/>
      <c r="BA183" s="146"/>
      <c r="BB183" s="146"/>
      <c r="BC183" s="146"/>
      <c r="BD183" s="146"/>
      <c r="BE183" s="138">
        <f t="shared" si="105"/>
        <v>0</v>
      </c>
      <c r="BF183" s="205"/>
      <c r="BG183" s="146"/>
      <c r="BH183" s="146"/>
      <c r="BI183" s="146"/>
      <c r="BJ183" s="146"/>
      <c r="BK183" s="202">
        <f t="shared" si="81"/>
        <v>0</v>
      </c>
      <c r="BL183" s="160"/>
      <c r="BM183" s="146"/>
      <c r="BN183" s="146"/>
      <c r="BO183" s="146"/>
      <c r="BP183" s="146"/>
      <c r="BQ183" s="138">
        <f t="shared" si="106"/>
        <v>0</v>
      </c>
      <c r="BR183" s="160"/>
      <c r="BS183" s="146"/>
      <c r="BT183" s="146"/>
      <c r="BU183" s="146"/>
      <c r="BV183" s="146"/>
      <c r="BW183" s="138">
        <f t="shared" si="107"/>
        <v>0</v>
      </c>
      <c r="BX183" s="205"/>
      <c r="BY183" s="146"/>
      <c r="BZ183" s="146"/>
      <c r="CA183" s="146"/>
      <c r="CB183" s="146"/>
      <c r="CC183" s="138">
        <f t="shared" si="82"/>
        <v>0</v>
      </c>
      <c r="CD183" s="158"/>
      <c r="CE183" s="137"/>
      <c r="CF183" s="137"/>
      <c r="CG183" s="137"/>
      <c r="CH183" s="137"/>
      <c r="CI183" s="138">
        <f t="shared" si="116"/>
        <v>0</v>
      </c>
      <c r="CJ183" s="172">
        <f t="shared" si="83"/>
        <v>0</v>
      </c>
      <c r="CK183" s="137">
        <f t="shared" si="84"/>
        <v>0</v>
      </c>
      <c r="CL183" s="137">
        <f t="shared" si="85"/>
        <v>0</v>
      </c>
      <c r="CM183" s="137">
        <f t="shared" si="86"/>
        <v>0</v>
      </c>
      <c r="CN183" s="137">
        <f t="shared" si="87"/>
        <v>0</v>
      </c>
      <c r="CO183" s="173">
        <f t="shared" si="88"/>
        <v>0</v>
      </c>
      <c r="CP183" s="172">
        <f t="shared" si="89"/>
        <v>0</v>
      </c>
      <c r="CQ183" s="137">
        <f t="shared" si="90"/>
        <v>0</v>
      </c>
      <c r="CR183" s="137">
        <f t="shared" si="91"/>
        <v>0</v>
      </c>
      <c r="CS183" s="137">
        <f t="shared" si="92"/>
        <v>0</v>
      </c>
      <c r="CT183" s="137">
        <f t="shared" si="93"/>
        <v>0</v>
      </c>
      <c r="CU183" s="173">
        <f t="shared" si="109"/>
        <v>0</v>
      </c>
      <c r="CV183" s="172">
        <f t="shared" si="110"/>
        <v>0</v>
      </c>
      <c r="CW183" s="137">
        <f t="shared" si="111"/>
        <v>0</v>
      </c>
      <c r="CX183" s="137">
        <f t="shared" si="112"/>
        <v>0</v>
      </c>
      <c r="CY183" s="137">
        <f t="shared" si="113"/>
        <v>0</v>
      </c>
      <c r="CZ183" s="137">
        <f t="shared" si="114"/>
        <v>0</v>
      </c>
      <c r="DA183" s="173">
        <f t="shared" si="115"/>
        <v>0</v>
      </c>
      <c r="DC183" s="220"/>
      <c r="DF183" s="141"/>
      <c r="DG183" s="142"/>
      <c r="DH183" s="146"/>
      <c r="DI183" s="142"/>
      <c r="DJ183" s="144"/>
      <c r="DK183" s="145">
        <v>2670.01</v>
      </c>
      <c r="DL183" s="142" t="s">
        <v>4854</v>
      </c>
      <c r="DM183" s="144">
        <v>44601</v>
      </c>
      <c r="DO183" s="140" t="str">
        <f t="shared" si="94"/>
        <v>Eva Tuhá</v>
      </c>
      <c r="DP183" s="140">
        <v>3467</v>
      </c>
      <c r="DQ183" s="140">
        <v>691001243</v>
      </c>
      <c r="DR183" s="140">
        <v>72048174</v>
      </c>
      <c r="DS183" s="140" t="s">
        <v>1088</v>
      </c>
      <c r="DT183" s="140" t="s">
        <v>3624</v>
      </c>
      <c r="DU183" s="140" t="s">
        <v>3625</v>
      </c>
      <c r="DV183" s="140" t="s">
        <v>49</v>
      </c>
      <c r="DW183" s="140" t="s">
        <v>422</v>
      </c>
      <c r="DX183" s="140" t="s">
        <v>466</v>
      </c>
      <c r="DY183" s="140" t="s">
        <v>3626</v>
      </c>
      <c r="DZ183" s="140">
        <v>734441722</v>
      </c>
      <c r="EA183" s="140" t="s">
        <v>1091</v>
      </c>
      <c r="EB183" s="140" t="s">
        <v>3627</v>
      </c>
      <c r="EC183" s="140" t="s">
        <v>1043</v>
      </c>
      <c r="ED183" s="140" t="s">
        <v>49</v>
      </c>
      <c r="EF183" s="140" t="str">
        <f t="shared" si="95"/>
        <v>ok</v>
      </c>
      <c r="EG183" s="140" t="str">
        <f t="shared" si="96"/>
        <v>ok</v>
      </c>
      <c r="EH183" s="140" t="str">
        <f t="shared" si="97"/>
        <v>ok</v>
      </c>
      <c r="EI183" s="140" t="str">
        <f t="shared" si="98"/>
        <v>ok</v>
      </c>
      <c r="EJ183" s="140" t="str">
        <f t="shared" si="99"/>
        <v>ok</v>
      </c>
      <c r="EK183" s="140" t="str">
        <f t="shared" si="100"/>
        <v>ok</v>
      </c>
      <c r="EO183" s="140" t="str">
        <f t="shared" si="101"/>
        <v>ok</v>
      </c>
      <c r="EP183" s="140" t="str">
        <f t="shared" si="102"/>
        <v>ok</v>
      </c>
    </row>
    <row r="184" spans="1:146" s="140" customFormat="1" ht="12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227" t="s">
        <v>1094</v>
      </c>
      <c r="J184" s="151" t="s">
        <v>1046</v>
      </c>
      <c r="K184" s="151" t="s">
        <v>1095</v>
      </c>
      <c r="L184" s="153" t="s">
        <v>107</v>
      </c>
      <c r="M184" s="151" t="s">
        <v>49</v>
      </c>
      <c r="N184" s="151" t="s">
        <v>466</v>
      </c>
      <c r="O184" s="151" t="s">
        <v>1096</v>
      </c>
      <c r="P184" s="151" t="s">
        <v>907</v>
      </c>
      <c r="Q184" s="151" t="s">
        <v>27</v>
      </c>
      <c r="R184" s="151" t="s">
        <v>28</v>
      </c>
      <c r="S184" s="154">
        <v>483710645</v>
      </c>
      <c r="T184" s="151" t="s">
        <v>1097</v>
      </c>
      <c r="U184" s="153" t="s">
        <v>1098</v>
      </c>
      <c r="V184" s="153" t="s">
        <v>31</v>
      </c>
      <c r="W184" s="153" t="s">
        <v>871</v>
      </c>
      <c r="X184" s="151" t="s">
        <v>1043</v>
      </c>
      <c r="Y184" s="256" t="s">
        <v>2992</v>
      </c>
      <c r="Z184" s="155" t="s">
        <v>49</v>
      </c>
      <c r="AA184" s="267" t="s">
        <v>2853</v>
      </c>
      <c r="AB184" s="156"/>
      <c r="AC184" s="157"/>
      <c r="AD184" s="157"/>
      <c r="AE184" s="157"/>
      <c r="AF184" s="157"/>
      <c r="AG184" s="293">
        <f t="shared" si="79"/>
        <v>0</v>
      </c>
      <c r="AH184" s="145"/>
      <c r="AI184" s="143"/>
      <c r="AJ184" s="143"/>
      <c r="AK184" s="143"/>
      <c r="AL184" s="143"/>
      <c r="AM184" s="138">
        <f t="shared" si="103"/>
        <v>0</v>
      </c>
      <c r="AN184" s="160"/>
      <c r="AO184" s="146"/>
      <c r="AP184" s="146"/>
      <c r="AQ184" s="146"/>
      <c r="AR184" s="146"/>
      <c r="AS184" s="202">
        <f t="shared" si="80"/>
        <v>0</v>
      </c>
      <c r="AT184" s="172"/>
      <c r="AU184" s="137"/>
      <c r="AV184" s="137"/>
      <c r="AW184" s="137"/>
      <c r="AX184" s="137"/>
      <c r="AY184" s="138">
        <f t="shared" si="104"/>
        <v>0</v>
      </c>
      <c r="AZ184" s="160"/>
      <c r="BA184" s="146"/>
      <c r="BB184" s="146"/>
      <c r="BC184" s="146"/>
      <c r="BD184" s="146"/>
      <c r="BE184" s="138">
        <f t="shared" si="105"/>
        <v>0</v>
      </c>
      <c r="BF184" s="205"/>
      <c r="BG184" s="146"/>
      <c r="BH184" s="146"/>
      <c r="BI184" s="146"/>
      <c r="BJ184" s="146"/>
      <c r="BK184" s="202">
        <f t="shared" si="81"/>
        <v>0</v>
      </c>
      <c r="BL184" s="160"/>
      <c r="BM184" s="146"/>
      <c r="BN184" s="146"/>
      <c r="BO184" s="146"/>
      <c r="BP184" s="146"/>
      <c r="BQ184" s="138">
        <f t="shared" si="106"/>
        <v>0</v>
      </c>
      <c r="BR184" s="160"/>
      <c r="BS184" s="146"/>
      <c r="BT184" s="146"/>
      <c r="BU184" s="146"/>
      <c r="BV184" s="146"/>
      <c r="BW184" s="138">
        <f t="shared" si="107"/>
        <v>0</v>
      </c>
      <c r="BX184" s="205"/>
      <c r="BY184" s="146"/>
      <c r="BZ184" s="146"/>
      <c r="CA184" s="146"/>
      <c r="CB184" s="146"/>
      <c r="CC184" s="138">
        <f t="shared" si="82"/>
        <v>0</v>
      </c>
      <c r="CD184" s="158"/>
      <c r="CE184" s="137"/>
      <c r="CF184" s="137"/>
      <c r="CG184" s="137"/>
      <c r="CH184" s="137"/>
      <c r="CI184" s="138">
        <f t="shared" si="116"/>
        <v>0</v>
      </c>
      <c r="CJ184" s="172">
        <f t="shared" si="83"/>
        <v>0</v>
      </c>
      <c r="CK184" s="137">
        <f t="shared" si="84"/>
        <v>0</v>
      </c>
      <c r="CL184" s="137">
        <f t="shared" si="85"/>
        <v>0</v>
      </c>
      <c r="CM184" s="137">
        <f t="shared" si="86"/>
        <v>0</v>
      </c>
      <c r="CN184" s="137">
        <f t="shared" si="87"/>
        <v>0</v>
      </c>
      <c r="CO184" s="173">
        <f t="shared" si="88"/>
        <v>0</v>
      </c>
      <c r="CP184" s="172">
        <f t="shared" si="89"/>
        <v>0</v>
      </c>
      <c r="CQ184" s="137">
        <f t="shared" si="90"/>
        <v>0</v>
      </c>
      <c r="CR184" s="137">
        <f t="shared" si="91"/>
        <v>0</v>
      </c>
      <c r="CS184" s="137">
        <f t="shared" si="92"/>
        <v>0</v>
      </c>
      <c r="CT184" s="137">
        <f t="shared" si="93"/>
        <v>0</v>
      </c>
      <c r="CU184" s="173">
        <f t="shared" si="109"/>
        <v>0</v>
      </c>
      <c r="CV184" s="172">
        <f t="shared" si="110"/>
        <v>0</v>
      </c>
      <c r="CW184" s="137">
        <f t="shared" si="111"/>
        <v>0</v>
      </c>
      <c r="CX184" s="137">
        <f t="shared" si="112"/>
        <v>0</v>
      </c>
      <c r="CY184" s="137">
        <f t="shared" si="113"/>
        <v>0</v>
      </c>
      <c r="CZ184" s="137">
        <f t="shared" si="114"/>
        <v>0</v>
      </c>
      <c r="DA184" s="173">
        <f t="shared" si="115"/>
        <v>0</v>
      </c>
      <c r="DC184" s="220"/>
      <c r="DF184" s="141"/>
      <c r="DG184" s="142"/>
      <c r="DH184" s="146"/>
      <c r="DI184" s="142"/>
      <c r="DJ184" s="144"/>
      <c r="DK184" s="145"/>
      <c r="DL184" s="142"/>
      <c r="DM184" s="144"/>
      <c r="DO184" s="140" t="str">
        <f t="shared" si="94"/>
        <v>Renata Kolischová</v>
      </c>
      <c r="DP184" s="140">
        <v>3461</v>
      </c>
      <c r="DQ184" s="140">
        <v>691001286</v>
      </c>
      <c r="DR184" s="140">
        <v>72048107</v>
      </c>
      <c r="DS184" s="140" t="s">
        <v>1093</v>
      </c>
      <c r="DT184" s="140" t="s">
        <v>3628</v>
      </c>
      <c r="DU184" s="140" t="s">
        <v>1095</v>
      </c>
      <c r="DV184" s="140" t="s">
        <v>49</v>
      </c>
      <c r="DW184" s="140" t="s">
        <v>107</v>
      </c>
      <c r="DX184" s="140" t="s">
        <v>466</v>
      </c>
      <c r="DY184" s="140" t="s">
        <v>3629</v>
      </c>
      <c r="DZ184" s="140">
        <v>483710645</v>
      </c>
      <c r="EA184" s="140" t="s">
        <v>1097</v>
      </c>
      <c r="EB184" s="140" t="s">
        <v>3630</v>
      </c>
      <c r="EC184" s="140" t="s">
        <v>1043</v>
      </c>
      <c r="ED184" s="140" t="s">
        <v>49</v>
      </c>
      <c r="EF184" s="140" t="str">
        <f t="shared" si="95"/>
        <v>ok</v>
      </c>
      <c r="EG184" s="140" t="str">
        <f t="shared" si="96"/>
        <v>ok</v>
      </c>
      <c r="EH184" s="140" t="str">
        <f t="shared" si="97"/>
        <v>ok</v>
      </c>
      <c r="EI184" s="140" t="str">
        <f t="shared" si="98"/>
        <v>ok</v>
      </c>
      <c r="EJ184" s="140" t="str">
        <f t="shared" si="99"/>
        <v>ok</v>
      </c>
      <c r="EK184" s="140" t="str">
        <f t="shared" si="100"/>
        <v>ok</v>
      </c>
      <c r="EO184" s="140" t="str">
        <f t="shared" si="101"/>
        <v>ok</v>
      </c>
      <c r="EP184" s="140" t="str">
        <f t="shared" si="102"/>
        <v>ok</v>
      </c>
    </row>
    <row r="185" spans="1:146" s="140" customFormat="1" ht="12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227" t="s">
        <v>1100</v>
      </c>
      <c r="J185" s="151" t="s">
        <v>1046</v>
      </c>
      <c r="K185" s="151" t="s">
        <v>1101</v>
      </c>
      <c r="L185" s="153" t="s">
        <v>107</v>
      </c>
      <c r="M185" s="151" t="s">
        <v>49</v>
      </c>
      <c r="N185" s="151" t="s">
        <v>466</v>
      </c>
      <c r="O185" s="151" t="s">
        <v>1102</v>
      </c>
      <c r="P185" s="151" t="s">
        <v>891</v>
      </c>
      <c r="Q185" s="151" t="s">
        <v>27</v>
      </c>
      <c r="R185" s="151" t="s">
        <v>28</v>
      </c>
      <c r="S185" s="154">
        <v>734315545</v>
      </c>
      <c r="T185" s="151" t="s">
        <v>1103</v>
      </c>
      <c r="U185" s="153" t="s">
        <v>1104</v>
      </c>
      <c r="V185" s="153" t="s">
        <v>31</v>
      </c>
      <c r="W185" s="153" t="s">
        <v>871</v>
      </c>
      <c r="X185" s="151" t="s">
        <v>1043</v>
      </c>
      <c r="Y185" s="256" t="s">
        <v>2992</v>
      </c>
      <c r="Z185" s="155" t="s">
        <v>49</v>
      </c>
      <c r="AA185" s="267" t="s">
        <v>2853</v>
      </c>
      <c r="AB185" s="156"/>
      <c r="AC185" s="157"/>
      <c r="AD185" s="157"/>
      <c r="AE185" s="157"/>
      <c r="AF185" s="157"/>
      <c r="AG185" s="293">
        <f t="shared" si="79"/>
        <v>0</v>
      </c>
      <c r="AH185" s="145"/>
      <c r="AI185" s="143"/>
      <c r="AJ185" s="143"/>
      <c r="AK185" s="143"/>
      <c r="AL185" s="143"/>
      <c r="AM185" s="138">
        <f t="shared" si="103"/>
        <v>0</v>
      </c>
      <c r="AN185" s="160"/>
      <c r="AO185" s="146"/>
      <c r="AP185" s="146"/>
      <c r="AQ185" s="146"/>
      <c r="AR185" s="146"/>
      <c r="AS185" s="202">
        <f t="shared" si="80"/>
        <v>0</v>
      </c>
      <c r="AT185" s="172"/>
      <c r="AU185" s="137"/>
      <c r="AV185" s="137"/>
      <c r="AW185" s="137"/>
      <c r="AX185" s="137"/>
      <c r="AY185" s="138">
        <f t="shared" si="104"/>
        <v>0</v>
      </c>
      <c r="AZ185" s="160"/>
      <c r="BA185" s="146"/>
      <c r="BB185" s="146"/>
      <c r="BC185" s="146"/>
      <c r="BD185" s="146"/>
      <c r="BE185" s="138">
        <f t="shared" si="105"/>
        <v>0</v>
      </c>
      <c r="BF185" s="205"/>
      <c r="BG185" s="146"/>
      <c r="BH185" s="146"/>
      <c r="BI185" s="146"/>
      <c r="BJ185" s="146"/>
      <c r="BK185" s="202">
        <f t="shared" si="81"/>
        <v>0</v>
      </c>
      <c r="BL185" s="160"/>
      <c r="BM185" s="146"/>
      <c r="BN185" s="146"/>
      <c r="BO185" s="146"/>
      <c r="BP185" s="146"/>
      <c r="BQ185" s="138">
        <f t="shared" si="106"/>
        <v>0</v>
      </c>
      <c r="BR185" s="160"/>
      <c r="BS185" s="146"/>
      <c r="BT185" s="146"/>
      <c r="BU185" s="146"/>
      <c r="BV185" s="146"/>
      <c r="BW185" s="138">
        <f t="shared" si="107"/>
        <v>0</v>
      </c>
      <c r="BX185" s="205"/>
      <c r="BY185" s="146"/>
      <c r="BZ185" s="146"/>
      <c r="CA185" s="146"/>
      <c r="CB185" s="146"/>
      <c r="CC185" s="138">
        <f t="shared" si="82"/>
        <v>0</v>
      </c>
      <c r="CD185" s="158"/>
      <c r="CE185" s="137"/>
      <c r="CF185" s="137"/>
      <c r="CG185" s="137"/>
      <c r="CH185" s="137"/>
      <c r="CI185" s="138">
        <f t="shared" si="116"/>
        <v>0</v>
      </c>
      <c r="CJ185" s="172">
        <f t="shared" si="83"/>
        <v>0</v>
      </c>
      <c r="CK185" s="137">
        <f t="shared" si="84"/>
        <v>0</v>
      </c>
      <c r="CL185" s="137">
        <f t="shared" si="85"/>
        <v>0</v>
      </c>
      <c r="CM185" s="137">
        <f t="shared" si="86"/>
        <v>0</v>
      </c>
      <c r="CN185" s="137">
        <f t="shared" si="87"/>
        <v>0</v>
      </c>
      <c r="CO185" s="173">
        <f t="shared" si="88"/>
        <v>0</v>
      </c>
      <c r="CP185" s="172">
        <f t="shared" si="89"/>
        <v>0</v>
      </c>
      <c r="CQ185" s="137">
        <f t="shared" si="90"/>
        <v>0</v>
      </c>
      <c r="CR185" s="137">
        <f t="shared" si="91"/>
        <v>0</v>
      </c>
      <c r="CS185" s="137">
        <f t="shared" si="92"/>
        <v>0</v>
      </c>
      <c r="CT185" s="137">
        <f t="shared" si="93"/>
        <v>0</v>
      </c>
      <c r="CU185" s="173">
        <f t="shared" si="109"/>
        <v>0</v>
      </c>
      <c r="CV185" s="172">
        <f t="shared" si="110"/>
        <v>0</v>
      </c>
      <c r="CW185" s="137">
        <f t="shared" si="111"/>
        <v>0</v>
      </c>
      <c r="CX185" s="137">
        <f t="shared" si="112"/>
        <v>0</v>
      </c>
      <c r="CY185" s="137">
        <f t="shared" si="113"/>
        <v>0</v>
      </c>
      <c r="CZ185" s="137">
        <f t="shared" si="114"/>
        <v>0</v>
      </c>
      <c r="DA185" s="173">
        <f t="shared" si="115"/>
        <v>0</v>
      </c>
      <c r="DC185" s="220"/>
      <c r="DF185" s="141"/>
      <c r="DG185" s="142"/>
      <c r="DH185" s="146"/>
      <c r="DI185" s="142"/>
      <c r="DJ185" s="144"/>
      <c r="DK185" s="145"/>
      <c r="DL185" s="142"/>
      <c r="DM185" s="144"/>
      <c r="DO185" s="140" t="str">
        <f t="shared" si="94"/>
        <v>Kateřina Sýkorová</v>
      </c>
      <c r="DP185" s="140">
        <v>3468</v>
      </c>
      <c r="DQ185" s="140">
        <v>691000891</v>
      </c>
      <c r="DR185" s="140">
        <v>72048069</v>
      </c>
      <c r="DS185" s="140" t="s">
        <v>1099</v>
      </c>
      <c r="DT185" s="140" t="s">
        <v>3631</v>
      </c>
      <c r="DU185" s="140" t="s">
        <v>3632</v>
      </c>
      <c r="DV185" s="140" t="s">
        <v>49</v>
      </c>
      <c r="DW185" s="140" t="s">
        <v>107</v>
      </c>
      <c r="DX185" s="140" t="s">
        <v>466</v>
      </c>
      <c r="DY185" s="140" t="s">
        <v>3633</v>
      </c>
      <c r="DZ185" s="140">
        <v>734315545</v>
      </c>
      <c r="EA185" s="140" t="s">
        <v>1103</v>
      </c>
      <c r="EB185" s="140" t="s">
        <v>3634</v>
      </c>
      <c r="EC185" s="140" t="s">
        <v>1043</v>
      </c>
      <c r="ED185" s="140" t="s">
        <v>49</v>
      </c>
      <c r="EF185" s="140" t="str">
        <f t="shared" si="95"/>
        <v>ok</v>
      </c>
      <c r="EG185" s="140" t="str">
        <f t="shared" si="96"/>
        <v>ŠPATNĚ</v>
      </c>
      <c r="EH185" s="140" t="str">
        <f t="shared" si="97"/>
        <v>ok</v>
      </c>
      <c r="EI185" s="140" t="str">
        <f t="shared" si="98"/>
        <v>ok</v>
      </c>
      <c r="EJ185" s="140" t="str">
        <f t="shared" si="99"/>
        <v>ok</v>
      </c>
      <c r="EK185" s="140" t="str">
        <f t="shared" si="100"/>
        <v>ok</v>
      </c>
      <c r="EO185" s="140" t="str">
        <f t="shared" si="101"/>
        <v>ok</v>
      </c>
      <c r="EP185" s="140" t="str">
        <f t="shared" si="102"/>
        <v>ok</v>
      </c>
    </row>
    <row r="186" spans="1:146" s="140" customFormat="1" ht="12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227" t="s">
        <v>1106</v>
      </c>
      <c r="J186" s="151" t="s">
        <v>1046</v>
      </c>
      <c r="K186" s="151" t="s">
        <v>1107</v>
      </c>
      <c r="L186" s="153" t="s">
        <v>422</v>
      </c>
      <c r="M186" s="151" t="s">
        <v>49</v>
      </c>
      <c r="N186" s="151">
        <v>0</v>
      </c>
      <c r="O186" s="151" t="s">
        <v>1108</v>
      </c>
      <c r="P186" s="151" t="s">
        <v>736</v>
      </c>
      <c r="Q186" s="151" t="s">
        <v>27</v>
      </c>
      <c r="R186" s="151" t="s">
        <v>28</v>
      </c>
      <c r="S186" s="154">
        <v>725369922</v>
      </c>
      <c r="T186" s="151" t="s">
        <v>1109</v>
      </c>
      <c r="U186" s="153" t="s">
        <v>1110</v>
      </c>
      <c r="V186" s="153" t="s">
        <v>31</v>
      </c>
      <c r="W186" s="153" t="s">
        <v>871</v>
      </c>
      <c r="X186" s="151" t="s">
        <v>1043</v>
      </c>
      <c r="Y186" s="256" t="s">
        <v>2992</v>
      </c>
      <c r="Z186" s="155" t="s">
        <v>49</v>
      </c>
      <c r="AA186" s="267" t="s">
        <v>2853</v>
      </c>
      <c r="AB186" s="156"/>
      <c r="AC186" s="157"/>
      <c r="AD186" s="157"/>
      <c r="AE186" s="157"/>
      <c r="AF186" s="157"/>
      <c r="AG186" s="293">
        <f t="shared" si="79"/>
        <v>0</v>
      </c>
      <c r="AH186" s="145"/>
      <c r="AI186" s="143"/>
      <c r="AJ186" s="143"/>
      <c r="AK186" s="143"/>
      <c r="AL186" s="143"/>
      <c r="AM186" s="138">
        <f t="shared" si="103"/>
        <v>0</v>
      </c>
      <c r="AN186" s="160"/>
      <c r="AO186" s="146"/>
      <c r="AP186" s="146"/>
      <c r="AQ186" s="146"/>
      <c r="AR186" s="146"/>
      <c r="AS186" s="202">
        <f t="shared" si="80"/>
        <v>0</v>
      </c>
      <c r="AT186" s="172"/>
      <c r="AU186" s="137"/>
      <c r="AV186" s="137"/>
      <c r="AW186" s="137"/>
      <c r="AX186" s="137"/>
      <c r="AY186" s="138">
        <f t="shared" si="104"/>
        <v>0</v>
      </c>
      <c r="AZ186" s="160"/>
      <c r="BA186" s="146"/>
      <c r="BB186" s="146"/>
      <c r="BC186" s="146"/>
      <c r="BD186" s="146"/>
      <c r="BE186" s="138">
        <f t="shared" si="105"/>
        <v>0</v>
      </c>
      <c r="BF186" s="205"/>
      <c r="BG186" s="146"/>
      <c r="BH186" s="146"/>
      <c r="BI186" s="146"/>
      <c r="BJ186" s="146"/>
      <c r="BK186" s="202">
        <f t="shared" si="81"/>
        <v>0</v>
      </c>
      <c r="BL186" s="160"/>
      <c r="BM186" s="146"/>
      <c r="BN186" s="146"/>
      <c r="BO186" s="146"/>
      <c r="BP186" s="146"/>
      <c r="BQ186" s="138">
        <f t="shared" si="106"/>
        <v>0</v>
      </c>
      <c r="BR186" s="160"/>
      <c r="BS186" s="146"/>
      <c r="BT186" s="146"/>
      <c r="BU186" s="146"/>
      <c r="BV186" s="146"/>
      <c r="BW186" s="138">
        <f t="shared" si="107"/>
        <v>0</v>
      </c>
      <c r="BX186" s="205"/>
      <c r="BY186" s="146"/>
      <c r="BZ186" s="146"/>
      <c r="CA186" s="146"/>
      <c r="CB186" s="146"/>
      <c r="CC186" s="138">
        <f t="shared" si="82"/>
        <v>0</v>
      </c>
      <c r="CD186" s="158"/>
      <c r="CE186" s="137"/>
      <c r="CF186" s="137"/>
      <c r="CG186" s="137"/>
      <c r="CH186" s="137"/>
      <c r="CI186" s="138">
        <f t="shared" si="116"/>
        <v>0</v>
      </c>
      <c r="CJ186" s="172">
        <f t="shared" si="83"/>
        <v>0</v>
      </c>
      <c r="CK186" s="137">
        <f t="shared" si="84"/>
        <v>0</v>
      </c>
      <c r="CL186" s="137">
        <f t="shared" si="85"/>
        <v>0</v>
      </c>
      <c r="CM186" s="137">
        <f t="shared" si="86"/>
        <v>0</v>
      </c>
      <c r="CN186" s="137">
        <f t="shared" si="87"/>
        <v>0</v>
      </c>
      <c r="CO186" s="173">
        <f t="shared" si="88"/>
        <v>0</v>
      </c>
      <c r="CP186" s="172">
        <f t="shared" si="89"/>
        <v>0</v>
      </c>
      <c r="CQ186" s="137">
        <f t="shared" si="90"/>
        <v>0</v>
      </c>
      <c r="CR186" s="137">
        <f t="shared" si="91"/>
        <v>0</v>
      </c>
      <c r="CS186" s="137">
        <f t="shared" si="92"/>
        <v>0</v>
      </c>
      <c r="CT186" s="137">
        <f t="shared" si="93"/>
        <v>0</v>
      </c>
      <c r="CU186" s="173">
        <f t="shared" si="109"/>
        <v>0</v>
      </c>
      <c r="CV186" s="172">
        <f t="shared" si="110"/>
        <v>0</v>
      </c>
      <c r="CW186" s="137">
        <f t="shared" si="111"/>
        <v>0</v>
      </c>
      <c r="CX186" s="137">
        <f t="shared" si="112"/>
        <v>0</v>
      </c>
      <c r="CY186" s="137">
        <f t="shared" si="113"/>
        <v>0</v>
      </c>
      <c r="CZ186" s="137">
        <f t="shared" si="114"/>
        <v>0</v>
      </c>
      <c r="DA186" s="173">
        <f t="shared" si="115"/>
        <v>0</v>
      </c>
      <c r="DC186" s="220"/>
      <c r="DF186" s="141"/>
      <c r="DG186" s="142"/>
      <c r="DH186" s="146"/>
      <c r="DI186" s="142"/>
      <c r="DJ186" s="144"/>
      <c r="DK186" s="145"/>
      <c r="DL186" s="142"/>
      <c r="DM186" s="144"/>
      <c r="DO186" s="140" t="str">
        <f t="shared" si="94"/>
        <v>Irena Šolcová</v>
      </c>
      <c r="DP186" s="140">
        <v>3465</v>
      </c>
      <c r="DQ186" s="140">
        <v>691001278</v>
      </c>
      <c r="DR186" s="140">
        <v>72048131</v>
      </c>
      <c r="DS186" s="140" t="s">
        <v>1105</v>
      </c>
      <c r="DT186" s="140" t="s">
        <v>3635</v>
      </c>
      <c r="DU186" s="140" t="s">
        <v>1107</v>
      </c>
      <c r="DV186" s="140" t="s">
        <v>49</v>
      </c>
      <c r="DW186" s="140" t="s">
        <v>422</v>
      </c>
      <c r="DX186" s="140">
        <v>0</v>
      </c>
      <c r="DY186" s="140" t="s">
        <v>3636</v>
      </c>
      <c r="DZ186" s="140">
        <v>725369922</v>
      </c>
      <c r="EA186" s="140" t="s">
        <v>1109</v>
      </c>
      <c r="EB186" s="140" t="s">
        <v>3637</v>
      </c>
      <c r="EC186" s="140" t="s">
        <v>1043</v>
      </c>
      <c r="ED186" s="140" t="s">
        <v>49</v>
      </c>
      <c r="EF186" s="140" t="str">
        <f t="shared" si="95"/>
        <v>ok</v>
      </c>
      <c r="EG186" s="140" t="str">
        <f t="shared" si="96"/>
        <v>ok</v>
      </c>
      <c r="EH186" s="140" t="str">
        <f t="shared" si="97"/>
        <v>ok</v>
      </c>
      <c r="EI186" s="140" t="str">
        <f t="shared" si="98"/>
        <v>ok</v>
      </c>
      <c r="EJ186" s="140" t="str">
        <f t="shared" si="99"/>
        <v>ok</v>
      </c>
      <c r="EK186" s="140" t="str">
        <f t="shared" si="100"/>
        <v>ok</v>
      </c>
      <c r="EO186" s="140" t="str">
        <f t="shared" si="101"/>
        <v>ok</v>
      </c>
      <c r="EP186" s="140" t="str">
        <f t="shared" si="102"/>
        <v>ok</v>
      </c>
    </row>
    <row r="187" spans="1:146" s="140" customFormat="1" ht="12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227" t="s">
        <v>1112</v>
      </c>
      <c r="J187" s="151" t="s">
        <v>1046</v>
      </c>
      <c r="K187" s="151" t="s">
        <v>1113</v>
      </c>
      <c r="L187" s="153" t="s">
        <v>107</v>
      </c>
      <c r="M187" s="151" t="s">
        <v>49</v>
      </c>
      <c r="N187" s="151">
        <v>0</v>
      </c>
      <c r="O187" s="151" t="s">
        <v>4571</v>
      </c>
      <c r="P187" s="151" t="s">
        <v>41</v>
      </c>
      <c r="Q187" s="151" t="s">
        <v>27</v>
      </c>
      <c r="R187" s="151" t="s">
        <v>28</v>
      </c>
      <c r="S187" s="154">
        <v>777772294</v>
      </c>
      <c r="T187" s="151" t="s">
        <v>1114</v>
      </c>
      <c r="U187" s="153" t="s">
        <v>1115</v>
      </c>
      <c r="V187" s="153" t="s">
        <v>31</v>
      </c>
      <c r="W187" s="153" t="s">
        <v>871</v>
      </c>
      <c r="X187" s="151" t="s">
        <v>1043</v>
      </c>
      <c r="Y187" s="256" t="s">
        <v>2992</v>
      </c>
      <c r="Z187" s="155" t="s">
        <v>49</v>
      </c>
      <c r="AA187" s="267" t="s">
        <v>2853</v>
      </c>
      <c r="AB187" s="156"/>
      <c r="AC187" s="157"/>
      <c r="AD187" s="157"/>
      <c r="AE187" s="157"/>
      <c r="AF187" s="157"/>
      <c r="AG187" s="293">
        <f t="shared" si="79"/>
        <v>0</v>
      </c>
      <c r="AH187" s="145"/>
      <c r="AI187" s="143"/>
      <c r="AJ187" s="143"/>
      <c r="AK187" s="143"/>
      <c r="AL187" s="143"/>
      <c r="AM187" s="138">
        <f t="shared" si="103"/>
        <v>0</v>
      </c>
      <c r="AN187" s="160"/>
      <c r="AO187" s="146"/>
      <c r="AP187" s="146"/>
      <c r="AQ187" s="146"/>
      <c r="AR187" s="146"/>
      <c r="AS187" s="202">
        <f t="shared" si="80"/>
        <v>0</v>
      </c>
      <c r="AT187" s="172"/>
      <c r="AU187" s="137"/>
      <c r="AV187" s="137"/>
      <c r="AW187" s="137"/>
      <c r="AX187" s="137"/>
      <c r="AY187" s="138">
        <f t="shared" si="104"/>
        <v>0</v>
      </c>
      <c r="AZ187" s="160"/>
      <c r="BA187" s="146"/>
      <c r="BB187" s="146"/>
      <c r="BC187" s="146"/>
      <c r="BD187" s="146"/>
      <c r="BE187" s="138">
        <f t="shared" si="105"/>
        <v>0</v>
      </c>
      <c r="BF187" s="205"/>
      <c r="BG187" s="146"/>
      <c r="BH187" s="146"/>
      <c r="BI187" s="146"/>
      <c r="BJ187" s="146"/>
      <c r="BK187" s="202">
        <f t="shared" si="81"/>
        <v>0</v>
      </c>
      <c r="BL187" s="160"/>
      <c r="BM187" s="146"/>
      <c r="BN187" s="146"/>
      <c r="BO187" s="146"/>
      <c r="BP187" s="146"/>
      <c r="BQ187" s="138">
        <f t="shared" si="106"/>
        <v>0</v>
      </c>
      <c r="BR187" s="160"/>
      <c r="BS187" s="146"/>
      <c r="BT187" s="146"/>
      <c r="BU187" s="146"/>
      <c r="BV187" s="146"/>
      <c r="BW187" s="138">
        <f t="shared" si="107"/>
        <v>0</v>
      </c>
      <c r="BX187" s="205"/>
      <c r="BY187" s="146"/>
      <c r="BZ187" s="146"/>
      <c r="CA187" s="146"/>
      <c r="CB187" s="146"/>
      <c r="CC187" s="138">
        <f t="shared" si="82"/>
        <v>0</v>
      </c>
      <c r="CD187" s="158"/>
      <c r="CE187" s="137"/>
      <c r="CF187" s="137"/>
      <c r="CG187" s="137"/>
      <c r="CH187" s="137"/>
      <c r="CI187" s="138">
        <f t="shared" si="116"/>
        <v>0</v>
      </c>
      <c r="CJ187" s="172">
        <f t="shared" si="83"/>
        <v>0</v>
      </c>
      <c r="CK187" s="137">
        <f t="shared" si="84"/>
        <v>0</v>
      </c>
      <c r="CL187" s="137">
        <f t="shared" si="85"/>
        <v>0</v>
      </c>
      <c r="CM187" s="137">
        <f t="shared" si="86"/>
        <v>0</v>
      </c>
      <c r="CN187" s="137">
        <f t="shared" si="87"/>
        <v>0</v>
      </c>
      <c r="CO187" s="173">
        <f t="shared" si="88"/>
        <v>0</v>
      </c>
      <c r="CP187" s="172">
        <f t="shared" si="89"/>
        <v>0</v>
      </c>
      <c r="CQ187" s="137">
        <f t="shared" si="90"/>
        <v>0</v>
      </c>
      <c r="CR187" s="137">
        <f t="shared" si="91"/>
        <v>0</v>
      </c>
      <c r="CS187" s="137">
        <f t="shared" si="92"/>
        <v>0</v>
      </c>
      <c r="CT187" s="137">
        <f t="shared" si="93"/>
        <v>0</v>
      </c>
      <c r="CU187" s="173">
        <f t="shared" si="109"/>
        <v>0</v>
      </c>
      <c r="CV187" s="172">
        <f t="shared" si="110"/>
        <v>0</v>
      </c>
      <c r="CW187" s="137">
        <f t="shared" si="111"/>
        <v>0</v>
      </c>
      <c r="CX187" s="137">
        <f t="shared" si="112"/>
        <v>0</v>
      </c>
      <c r="CY187" s="137">
        <f t="shared" si="113"/>
        <v>0</v>
      </c>
      <c r="CZ187" s="137">
        <f t="shared" si="114"/>
        <v>0</v>
      </c>
      <c r="DA187" s="173">
        <f t="shared" si="115"/>
        <v>0</v>
      </c>
      <c r="DC187" s="220"/>
      <c r="DF187" s="141"/>
      <c r="DG187" s="142"/>
      <c r="DH187" s="146"/>
      <c r="DI187" s="142"/>
      <c r="DJ187" s="144"/>
      <c r="DK187" s="145"/>
      <c r="DL187" s="142"/>
      <c r="DM187" s="144"/>
      <c r="DO187" s="140" t="str">
        <f t="shared" si="94"/>
        <v>Ivana Novotná</v>
      </c>
      <c r="DP187" s="140">
        <v>3473</v>
      </c>
      <c r="DQ187" s="140">
        <v>691003530</v>
      </c>
      <c r="DR187" s="140">
        <v>72550392</v>
      </c>
      <c r="DS187" s="140" t="s">
        <v>1111</v>
      </c>
      <c r="DT187" s="140" t="s">
        <v>3638</v>
      </c>
      <c r="DU187" s="140" t="s">
        <v>1113</v>
      </c>
      <c r="DV187" s="140" t="s">
        <v>49</v>
      </c>
      <c r="DW187" s="140" t="s">
        <v>107</v>
      </c>
      <c r="DX187" s="140">
        <v>0</v>
      </c>
      <c r="DY187" s="140" t="s">
        <v>3639</v>
      </c>
      <c r="DZ187" s="140">
        <v>777772294</v>
      </c>
      <c r="EA187" s="140" t="s">
        <v>1114</v>
      </c>
      <c r="EB187" s="140" t="s">
        <v>3640</v>
      </c>
      <c r="EC187" s="140" t="s">
        <v>1043</v>
      </c>
      <c r="ED187" s="140" t="s">
        <v>49</v>
      </c>
      <c r="EF187" s="140" t="str">
        <f t="shared" si="95"/>
        <v>ok</v>
      </c>
      <c r="EG187" s="140" t="str">
        <f t="shared" si="96"/>
        <v>ok</v>
      </c>
      <c r="EH187" s="140" t="str">
        <f t="shared" si="97"/>
        <v>ok</v>
      </c>
      <c r="EI187" s="140" t="str">
        <f t="shared" si="98"/>
        <v>ok</v>
      </c>
      <c r="EJ187" s="140" t="str">
        <f t="shared" si="99"/>
        <v>ok</v>
      </c>
      <c r="EK187" s="140" t="str">
        <f t="shared" si="100"/>
        <v>ok</v>
      </c>
      <c r="EO187" s="140" t="str">
        <f t="shared" si="101"/>
        <v>ok</v>
      </c>
      <c r="EP187" s="140" t="str">
        <f t="shared" si="102"/>
        <v>ok</v>
      </c>
    </row>
    <row r="188" spans="1:146" s="140" customFormat="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227" t="s">
        <v>1117</v>
      </c>
      <c r="J188" s="151" t="s">
        <v>1046</v>
      </c>
      <c r="K188" s="151" t="s">
        <v>1118</v>
      </c>
      <c r="L188" s="153" t="s">
        <v>107</v>
      </c>
      <c r="M188" s="151" t="s">
        <v>49</v>
      </c>
      <c r="N188" s="151" t="s">
        <v>24</v>
      </c>
      <c r="O188" s="151" t="s">
        <v>4572</v>
      </c>
      <c r="P188" s="151" t="s">
        <v>4573</v>
      </c>
      <c r="Q188" s="151" t="s">
        <v>27</v>
      </c>
      <c r="R188" s="151" t="s">
        <v>28</v>
      </c>
      <c r="S188" s="154">
        <v>483711503</v>
      </c>
      <c r="T188" s="263" t="s">
        <v>3150</v>
      </c>
      <c r="U188" s="153" t="s">
        <v>1119</v>
      </c>
      <c r="V188" s="153" t="s">
        <v>31</v>
      </c>
      <c r="W188" s="153" t="s">
        <v>871</v>
      </c>
      <c r="X188" s="151" t="s">
        <v>1043</v>
      </c>
      <c r="Y188" s="256" t="s">
        <v>2992</v>
      </c>
      <c r="Z188" s="155" t="s">
        <v>49</v>
      </c>
      <c r="AA188" s="267" t="s">
        <v>2853</v>
      </c>
      <c r="AB188" s="156"/>
      <c r="AC188" s="157"/>
      <c r="AD188" s="157"/>
      <c r="AE188" s="157"/>
      <c r="AF188" s="157"/>
      <c r="AG188" s="293">
        <f t="shared" si="79"/>
        <v>0</v>
      </c>
      <c r="AH188" s="145"/>
      <c r="AI188" s="143"/>
      <c r="AJ188" s="143"/>
      <c r="AK188" s="143"/>
      <c r="AL188" s="143"/>
      <c r="AM188" s="138">
        <f t="shared" si="103"/>
        <v>0</v>
      </c>
      <c r="AN188" s="160"/>
      <c r="AO188" s="146"/>
      <c r="AP188" s="146"/>
      <c r="AQ188" s="146"/>
      <c r="AR188" s="146"/>
      <c r="AS188" s="202">
        <f t="shared" si="80"/>
        <v>0</v>
      </c>
      <c r="AT188" s="172"/>
      <c r="AU188" s="137"/>
      <c r="AV188" s="137"/>
      <c r="AW188" s="137"/>
      <c r="AX188" s="137"/>
      <c r="AY188" s="138">
        <f t="shared" si="104"/>
        <v>0</v>
      </c>
      <c r="AZ188" s="160"/>
      <c r="BA188" s="146"/>
      <c r="BB188" s="146"/>
      <c r="BC188" s="146"/>
      <c r="BD188" s="146"/>
      <c r="BE188" s="138">
        <f t="shared" si="105"/>
        <v>0</v>
      </c>
      <c r="BF188" s="205"/>
      <c r="BG188" s="146"/>
      <c r="BH188" s="146"/>
      <c r="BI188" s="146"/>
      <c r="BJ188" s="146"/>
      <c r="BK188" s="202">
        <f t="shared" si="81"/>
        <v>0</v>
      </c>
      <c r="BL188" s="160"/>
      <c r="BM188" s="146"/>
      <c r="BN188" s="146"/>
      <c r="BO188" s="146"/>
      <c r="BP188" s="146"/>
      <c r="BQ188" s="138">
        <f t="shared" si="106"/>
        <v>0</v>
      </c>
      <c r="BR188" s="160"/>
      <c r="BS188" s="146"/>
      <c r="BT188" s="146"/>
      <c r="BU188" s="146"/>
      <c r="BV188" s="146"/>
      <c r="BW188" s="138">
        <f t="shared" si="107"/>
        <v>0</v>
      </c>
      <c r="BX188" s="205"/>
      <c r="BY188" s="146"/>
      <c r="BZ188" s="146"/>
      <c r="CA188" s="146"/>
      <c r="CB188" s="146"/>
      <c r="CC188" s="138">
        <f t="shared" si="82"/>
        <v>0</v>
      </c>
      <c r="CD188" s="158"/>
      <c r="CE188" s="137"/>
      <c r="CF188" s="137"/>
      <c r="CG188" s="137"/>
      <c r="CH188" s="137"/>
      <c r="CI188" s="138">
        <f t="shared" si="116"/>
        <v>0</v>
      </c>
      <c r="CJ188" s="172">
        <f t="shared" si="83"/>
        <v>0</v>
      </c>
      <c r="CK188" s="137">
        <f t="shared" si="84"/>
        <v>0</v>
      </c>
      <c r="CL188" s="137">
        <f t="shared" si="85"/>
        <v>0</v>
      </c>
      <c r="CM188" s="137">
        <f t="shared" si="86"/>
        <v>0</v>
      </c>
      <c r="CN188" s="137">
        <f t="shared" si="87"/>
        <v>0</v>
      </c>
      <c r="CO188" s="173">
        <f t="shared" si="88"/>
        <v>0</v>
      </c>
      <c r="CP188" s="172">
        <f t="shared" si="89"/>
        <v>0</v>
      </c>
      <c r="CQ188" s="137">
        <f t="shared" si="90"/>
        <v>0</v>
      </c>
      <c r="CR188" s="137">
        <f t="shared" si="91"/>
        <v>0</v>
      </c>
      <c r="CS188" s="137">
        <f t="shared" si="92"/>
        <v>0</v>
      </c>
      <c r="CT188" s="137">
        <f t="shared" si="93"/>
        <v>0</v>
      </c>
      <c r="CU188" s="173">
        <f t="shared" si="109"/>
        <v>0</v>
      </c>
      <c r="CV188" s="172">
        <f t="shared" si="110"/>
        <v>0</v>
      </c>
      <c r="CW188" s="137">
        <f t="shared" si="111"/>
        <v>0</v>
      </c>
      <c r="CX188" s="137">
        <f t="shared" si="112"/>
        <v>0</v>
      </c>
      <c r="CY188" s="137">
        <f t="shared" si="113"/>
        <v>0</v>
      </c>
      <c r="CZ188" s="137">
        <f t="shared" si="114"/>
        <v>0</v>
      </c>
      <c r="DA188" s="173">
        <f t="shared" si="115"/>
        <v>0</v>
      </c>
      <c r="DC188" s="220"/>
      <c r="DF188" s="141"/>
      <c r="DG188" s="142"/>
      <c r="DH188" s="146"/>
      <c r="DI188" s="142"/>
      <c r="DJ188" s="144"/>
      <c r="DK188" s="145"/>
      <c r="DL188" s="142"/>
      <c r="DM188" s="144"/>
      <c r="DO188" s="140" t="str">
        <f t="shared" si="94"/>
        <v>Michala Marešová</v>
      </c>
      <c r="DP188" s="140">
        <v>3474</v>
      </c>
      <c r="DQ188" s="140">
        <v>691003505</v>
      </c>
      <c r="DR188" s="140">
        <v>72550406</v>
      </c>
      <c r="DS188" s="140" t="s">
        <v>1116</v>
      </c>
      <c r="DT188" s="140" t="s">
        <v>3641</v>
      </c>
      <c r="DU188" s="140" t="s">
        <v>1118</v>
      </c>
      <c r="DV188" s="140" t="s">
        <v>49</v>
      </c>
      <c r="DW188" s="140" t="s">
        <v>107</v>
      </c>
      <c r="DX188" s="140" t="s">
        <v>24</v>
      </c>
      <c r="DY188" s="140" t="s">
        <v>3642</v>
      </c>
      <c r="DZ188" s="140" t="s">
        <v>3643</v>
      </c>
      <c r="EA188" s="140" t="s">
        <v>3150</v>
      </c>
      <c r="EB188" s="140" t="s">
        <v>3644</v>
      </c>
      <c r="EC188" s="140" t="s">
        <v>1043</v>
      </c>
      <c r="ED188" s="140" t="s">
        <v>49</v>
      </c>
      <c r="EF188" s="140" t="str">
        <f t="shared" si="95"/>
        <v>ok</v>
      </c>
      <c r="EG188" s="140" t="str">
        <f t="shared" si="96"/>
        <v>ok</v>
      </c>
      <c r="EH188" s="140" t="str">
        <f t="shared" si="97"/>
        <v>ok</v>
      </c>
      <c r="EI188" s="140" t="str">
        <f t="shared" si="98"/>
        <v>ok</v>
      </c>
      <c r="EJ188" s="140" t="str">
        <f t="shared" si="99"/>
        <v>ok</v>
      </c>
      <c r="EK188" s="140" t="str">
        <f t="shared" si="100"/>
        <v>ok</v>
      </c>
      <c r="EO188" s="140" t="str">
        <f t="shared" si="101"/>
        <v>ŠPATNĚ</v>
      </c>
      <c r="EP188" s="140" t="str">
        <f t="shared" si="102"/>
        <v>ok</v>
      </c>
    </row>
    <row r="189" spans="1:146" s="140" customFormat="1" ht="12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227" t="s">
        <v>1121</v>
      </c>
      <c r="J189" s="151" t="s">
        <v>1046</v>
      </c>
      <c r="K189" s="151" t="s">
        <v>1122</v>
      </c>
      <c r="L189" s="153" t="s">
        <v>107</v>
      </c>
      <c r="M189" s="151" t="s">
        <v>49</v>
      </c>
      <c r="N189" s="151">
        <v>0</v>
      </c>
      <c r="O189" s="151" t="s">
        <v>1123</v>
      </c>
      <c r="P189" s="151" t="s">
        <v>300</v>
      </c>
      <c r="Q189" s="151" t="s">
        <v>27</v>
      </c>
      <c r="R189" s="151" t="s">
        <v>28</v>
      </c>
      <c r="S189" s="154">
        <v>734315445</v>
      </c>
      <c r="T189" s="151" t="s">
        <v>1124</v>
      </c>
      <c r="U189" s="153" t="s">
        <v>1125</v>
      </c>
      <c r="V189" s="153" t="s">
        <v>31</v>
      </c>
      <c r="W189" s="153" t="s">
        <v>871</v>
      </c>
      <c r="X189" s="151" t="s">
        <v>1043</v>
      </c>
      <c r="Y189" s="256" t="s">
        <v>2992</v>
      </c>
      <c r="Z189" s="155" t="s">
        <v>49</v>
      </c>
      <c r="AA189" s="267" t="s">
        <v>2853</v>
      </c>
      <c r="AB189" s="156"/>
      <c r="AC189" s="157"/>
      <c r="AD189" s="157"/>
      <c r="AE189" s="157"/>
      <c r="AF189" s="157"/>
      <c r="AG189" s="293">
        <f t="shared" si="79"/>
        <v>0</v>
      </c>
      <c r="AH189" s="145"/>
      <c r="AI189" s="143"/>
      <c r="AJ189" s="143"/>
      <c r="AK189" s="143"/>
      <c r="AL189" s="143"/>
      <c r="AM189" s="138">
        <f t="shared" si="103"/>
        <v>0</v>
      </c>
      <c r="AN189" s="160"/>
      <c r="AO189" s="146"/>
      <c r="AP189" s="146"/>
      <c r="AQ189" s="146"/>
      <c r="AR189" s="146"/>
      <c r="AS189" s="202">
        <f t="shared" si="80"/>
        <v>0</v>
      </c>
      <c r="AT189" s="172"/>
      <c r="AU189" s="137"/>
      <c r="AV189" s="137"/>
      <c r="AW189" s="137"/>
      <c r="AX189" s="137"/>
      <c r="AY189" s="138">
        <f t="shared" si="104"/>
        <v>0</v>
      </c>
      <c r="AZ189" s="160"/>
      <c r="BA189" s="146"/>
      <c r="BB189" s="146"/>
      <c r="BC189" s="146"/>
      <c r="BD189" s="146"/>
      <c r="BE189" s="138">
        <f t="shared" si="105"/>
        <v>0</v>
      </c>
      <c r="BF189" s="205"/>
      <c r="BG189" s="146"/>
      <c r="BH189" s="146"/>
      <c r="BI189" s="146"/>
      <c r="BJ189" s="146"/>
      <c r="BK189" s="202">
        <f t="shared" si="81"/>
        <v>0</v>
      </c>
      <c r="BL189" s="160"/>
      <c r="BM189" s="146"/>
      <c r="BN189" s="146"/>
      <c r="BO189" s="146"/>
      <c r="BP189" s="146"/>
      <c r="BQ189" s="138">
        <f t="shared" si="106"/>
        <v>0</v>
      </c>
      <c r="BR189" s="160"/>
      <c r="BS189" s="146"/>
      <c r="BT189" s="146"/>
      <c r="BU189" s="146"/>
      <c r="BV189" s="146"/>
      <c r="BW189" s="138">
        <f t="shared" si="107"/>
        <v>0</v>
      </c>
      <c r="BX189" s="205"/>
      <c r="BY189" s="146"/>
      <c r="BZ189" s="146"/>
      <c r="CA189" s="146"/>
      <c r="CB189" s="146"/>
      <c r="CC189" s="138">
        <f t="shared" si="82"/>
        <v>0</v>
      </c>
      <c r="CD189" s="158"/>
      <c r="CE189" s="137"/>
      <c r="CF189" s="137"/>
      <c r="CG189" s="137"/>
      <c r="CH189" s="137"/>
      <c r="CI189" s="138">
        <f t="shared" si="116"/>
        <v>0</v>
      </c>
      <c r="CJ189" s="172">
        <f t="shared" si="83"/>
        <v>0</v>
      </c>
      <c r="CK189" s="137">
        <f t="shared" si="84"/>
        <v>0</v>
      </c>
      <c r="CL189" s="137">
        <f t="shared" si="85"/>
        <v>0</v>
      </c>
      <c r="CM189" s="137">
        <f t="shared" si="86"/>
        <v>0</v>
      </c>
      <c r="CN189" s="137">
        <f t="shared" si="87"/>
        <v>0</v>
      </c>
      <c r="CO189" s="173">
        <f t="shared" si="88"/>
        <v>0</v>
      </c>
      <c r="CP189" s="172">
        <f t="shared" si="89"/>
        <v>0</v>
      </c>
      <c r="CQ189" s="137">
        <f t="shared" si="90"/>
        <v>0</v>
      </c>
      <c r="CR189" s="137">
        <f t="shared" si="91"/>
        <v>0</v>
      </c>
      <c r="CS189" s="137">
        <f t="shared" si="92"/>
        <v>0</v>
      </c>
      <c r="CT189" s="137">
        <f t="shared" si="93"/>
        <v>0</v>
      </c>
      <c r="CU189" s="173">
        <f t="shared" si="109"/>
        <v>0</v>
      </c>
      <c r="CV189" s="172">
        <f t="shared" si="110"/>
        <v>0</v>
      </c>
      <c r="CW189" s="137">
        <f t="shared" si="111"/>
        <v>0</v>
      </c>
      <c r="CX189" s="137">
        <f t="shared" si="112"/>
        <v>0</v>
      </c>
      <c r="CY189" s="137">
        <f t="shared" si="113"/>
        <v>0</v>
      </c>
      <c r="CZ189" s="137">
        <f t="shared" si="114"/>
        <v>0</v>
      </c>
      <c r="DA189" s="173">
        <f t="shared" si="115"/>
        <v>0</v>
      </c>
      <c r="DC189" s="220"/>
      <c r="DF189" s="141"/>
      <c r="DG189" s="142"/>
      <c r="DH189" s="146"/>
      <c r="DI189" s="142"/>
      <c r="DJ189" s="144"/>
      <c r="DK189" s="145"/>
      <c r="DL189" s="142"/>
      <c r="DM189" s="144"/>
      <c r="DO189" s="140" t="str">
        <f t="shared" si="94"/>
        <v>Eva Čáchová</v>
      </c>
      <c r="DP189" s="140">
        <v>3466</v>
      </c>
      <c r="DQ189" s="140">
        <v>691001260</v>
      </c>
      <c r="DR189" s="140">
        <v>72048085</v>
      </c>
      <c r="DS189" s="140" t="s">
        <v>1120</v>
      </c>
      <c r="DT189" s="140" t="s">
        <v>3645</v>
      </c>
      <c r="DU189" s="140" t="s">
        <v>1122</v>
      </c>
      <c r="DV189" s="140" t="s">
        <v>49</v>
      </c>
      <c r="DW189" s="140" t="s">
        <v>107</v>
      </c>
      <c r="DX189" s="140">
        <v>0</v>
      </c>
      <c r="DY189" s="140" t="s">
        <v>3646</v>
      </c>
      <c r="DZ189" s="140">
        <v>734315445</v>
      </c>
      <c r="EA189" s="140" t="s">
        <v>1124</v>
      </c>
      <c r="EB189" s="140" t="s">
        <v>3647</v>
      </c>
      <c r="EC189" s="140" t="s">
        <v>1043</v>
      </c>
      <c r="ED189" s="140" t="s">
        <v>49</v>
      </c>
      <c r="EF189" s="140" t="str">
        <f t="shared" si="95"/>
        <v>ok</v>
      </c>
      <c r="EG189" s="140" t="str">
        <f t="shared" si="96"/>
        <v>ok</v>
      </c>
      <c r="EH189" s="140" t="str">
        <f t="shared" si="97"/>
        <v>ok</v>
      </c>
      <c r="EI189" s="140" t="str">
        <f t="shared" si="98"/>
        <v>ok</v>
      </c>
      <c r="EJ189" s="140" t="str">
        <f t="shared" si="99"/>
        <v>ok</v>
      </c>
      <c r="EK189" s="140" t="str">
        <f t="shared" si="100"/>
        <v>ok</v>
      </c>
      <c r="EO189" s="140" t="str">
        <f t="shared" si="101"/>
        <v>ok</v>
      </c>
      <c r="EP189" s="140" t="str">
        <f t="shared" si="102"/>
        <v>ok</v>
      </c>
    </row>
    <row r="190" spans="1:146" s="140" customFormat="1" ht="12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227" t="s">
        <v>1127</v>
      </c>
      <c r="J190" s="151" t="s">
        <v>1046</v>
      </c>
      <c r="K190" s="151" t="s">
        <v>1128</v>
      </c>
      <c r="L190" s="153" t="s">
        <v>107</v>
      </c>
      <c r="M190" s="151" t="s">
        <v>49</v>
      </c>
      <c r="N190" s="151" t="s">
        <v>466</v>
      </c>
      <c r="O190" s="151" t="s">
        <v>1129</v>
      </c>
      <c r="P190" s="151" t="s">
        <v>1054</v>
      </c>
      <c r="Q190" s="151" t="s">
        <v>27</v>
      </c>
      <c r="R190" s="151" t="s">
        <v>28</v>
      </c>
      <c r="S190" s="154">
        <v>483319993</v>
      </c>
      <c r="T190" s="151" t="s">
        <v>1130</v>
      </c>
      <c r="U190" s="153" t="s">
        <v>1131</v>
      </c>
      <c r="V190" s="153" t="s">
        <v>31</v>
      </c>
      <c r="W190" s="153" t="s">
        <v>871</v>
      </c>
      <c r="X190" s="151" t="s">
        <v>1043</v>
      </c>
      <c r="Y190" s="256" t="s">
        <v>2992</v>
      </c>
      <c r="Z190" s="155" t="s">
        <v>49</v>
      </c>
      <c r="AA190" s="267" t="s">
        <v>2853</v>
      </c>
      <c r="AB190" s="156"/>
      <c r="AC190" s="157"/>
      <c r="AD190" s="157"/>
      <c r="AE190" s="157"/>
      <c r="AF190" s="157"/>
      <c r="AG190" s="293">
        <f t="shared" si="79"/>
        <v>0</v>
      </c>
      <c r="AH190" s="145"/>
      <c r="AI190" s="143"/>
      <c r="AJ190" s="143"/>
      <c r="AK190" s="143"/>
      <c r="AL190" s="143"/>
      <c r="AM190" s="138">
        <f t="shared" si="103"/>
        <v>0</v>
      </c>
      <c r="AN190" s="160"/>
      <c r="AO190" s="146"/>
      <c r="AP190" s="146"/>
      <c r="AQ190" s="146"/>
      <c r="AR190" s="146"/>
      <c r="AS190" s="202">
        <f t="shared" si="80"/>
        <v>0</v>
      </c>
      <c r="AT190" s="172"/>
      <c r="AU190" s="137"/>
      <c r="AV190" s="137"/>
      <c r="AW190" s="137"/>
      <c r="AX190" s="137"/>
      <c r="AY190" s="138">
        <f t="shared" si="104"/>
        <v>0</v>
      </c>
      <c r="AZ190" s="160"/>
      <c r="BA190" s="146"/>
      <c r="BB190" s="146"/>
      <c r="BC190" s="146"/>
      <c r="BD190" s="146"/>
      <c r="BE190" s="138">
        <f t="shared" si="105"/>
        <v>0</v>
      </c>
      <c r="BF190" s="205"/>
      <c r="BG190" s="146"/>
      <c r="BH190" s="146"/>
      <c r="BI190" s="146"/>
      <c r="BJ190" s="146"/>
      <c r="BK190" s="202">
        <f t="shared" si="81"/>
        <v>0</v>
      </c>
      <c r="BL190" s="160"/>
      <c r="BM190" s="146"/>
      <c r="BN190" s="146"/>
      <c r="BO190" s="146"/>
      <c r="BP190" s="146"/>
      <c r="BQ190" s="138">
        <f t="shared" si="106"/>
        <v>0</v>
      </c>
      <c r="BR190" s="160"/>
      <c r="BS190" s="146"/>
      <c r="BT190" s="146"/>
      <c r="BU190" s="146"/>
      <c r="BV190" s="146"/>
      <c r="BW190" s="138">
        <f t="shared" si="107"/>
        <v>0</v>
      </c>
      <c r="BX190" s="205"/>
      <c r="BY190" s="146"/>
      <c r="BZ190" s="146"/>
      <c r="CA190" s="146"/>
      <c r="CB190" s="146"/>
      <c r="CC190" s="138">
        <f t="shared" si="82"/>
        <v>0</v>
      </c>
      <c r="CD190" s="158"/>
      <c r="CE190" s="137"/>
      <c r="CF190" s="137"/>
      <c r="CG190" s="137"/>
      <c r="CH190" s="137"/>
      <c r="CI190" s="138">
        <f t="shared" si="116"/>
        <v>0</v>
      </c>
      <c r="CJ190" s="172">
        <f t="shared" si="83"/>
        <v>0</v>
      </c>
      <c r="CK190" s="137">
        <f t="shared" si="84"/>
        <v>0</v>
      </c>
      <c r="CL190" s="137">
        <f t="shared" si="85"/>
        <v>0</v>
      </c>
      <c r="CM190" s="137">
        <f t="shared" si="86"/>
        <v>0</v>
      </c>
      <c r="CN190" s="137">
        <f t="shared" si="87"/>
        <v>0</v>
      </c>
      <c r="CO190" s="173">
        <f t="shared" si="88"/>
        <v>0</v>
      </c>
      <c r="CP190" s="172">
        <f t="shared" si="89"/>
        <v>0</v>
      </c>
      <c r="CQ190" s="137">
        <f t="shared" si="90"/>
        <v>0</v>
      </c>
      <c r="CR190" s="137">
        <f t="shared" si="91"/>
        <v>0</v>
      </c>
      <c r="CS190" s="137">
        <f t="shared" si="92"/>
        <v>0</v>
      </c>
      <c r="CT190" s="137">
        <f t="shared" si="93"/>
        <v>0</v>
      </c>
      <c r="CU190" s="173">
        <f t="shared" si="109"/>
        <v>0</v>
      </c>
      <c r="CV190" s="172">
        <f t="shared" si="110"/>
        <v>0</v>
      </c>
      <c r="CW190" s="137">
        <f t="shared" si="111"/>
        <v>0</v>
      </c>
      <c r="CX190" s="137">
        <f t="shared" si="112"/>
        <v>0</v>
      </c>
      <c r="CY190" s="137">
        <f t="shared" si="113"/>
        <v>0</v>
      </c>
      <c r="CZ190" s="137">
        <f t="shared" si="114"/>
        <v>0</v>
      </c>
      <c r="DA190" s="173">
        <f t="shared" si="115"/>
        <v>0</v>
      </c>
      <c r="DC190" s="220"/>
      <c r="DF190" s="141"/>
      <c r="DG190" s="142"/>
      <c r="DH190" s="146"/>
      <c r="DI190" s="142"/>
      <c r="DJ190" s="144"/>
      <c r="DK190" s="145"/>
      <c r="DL190" s="142"/>
      <c r="DM190" s="144"/>
      <c r="DO190" s="140" t="str">
        <f t="shared" si="94"/>
        <v>Zuzana Lapáčková</v>
      </c>
      <c r="DP190" s="140">
        <v>3407</v>
      </c>
      <c r="DQ190" s="140">
        <v>667000089</v>
      </c>
      <c r="DR190" s="140">
        <v>72743778</v>
      </c>
      <c r="DS190" s="140" t="s">
        <v>1126</v>
      </c>
      <c r="DT190" s="140" t="s">
        <v>3648</v>
      </c>
      <c r="DU190" s="140" t="s">
        <v>1128</v>
      </c>
      <c r="DV190" s="140" t="s">
        <v>49</v>
      </c>
      <c r="DW190" s="140" t="s">
        <v>107</v>
      </c>
      <c r="DX190" s="140" t="s">
        <v>466</v>
      </c>
      <c r="DY190" s="140" t="s">
        <v>3649</v>
      </c>
      <c r="DZ190" s="140">
        <v>483319993</v>
      </c>
      <c r="EA190" s="140" t="s">
        <v>1130</v>
      </c>
      <c r="EB190" s="140" t="s">
        <v>3650</v>
      </c>
      <c r="EC190" s="140" t="s">
        <v>1043</v>
      </c>
      <c r="ED190" s="140" t="s">
        <v>49</v>
      </c>
      <c r="EF190" s="140" t="str">
        <f t="shared" si="95"/>
        <v>ok</v>
      </c>
      <c r="EG190" s="140" t="str">
        <f t="shared" si="96"/>
        <v>ok</v>
      </c>
      <c r="EH190" s="140" t="str">
        <f t="shared" si="97"/>
        <v>ok</v>
      </c>
      <c r="EI190" s="140" t="str">
        <f t="shared" si="98"/>
        <v>ok</v>
      </c>
      <c r="EJ190" s="140" t="str">
        <f t="shared" si="99"/>
        <v>ok</v>
      </c>
      <c r="EK190" s="140" t="str">
        <f t="shared" si="100"/>
        <v>ok</v>
      </c>
      <c r="EO190" s="140" t="str">
        <f t="shared" si="101"/>
        <v>ok</v>
      </c>
      <c r="EP190" s="140" t="str">
        <f t="shared" si="102"/>
        <v>ok</v>
      </c>
    </row>
    <row r="191" spans="1:146" s="140" customFormat="1" ht="12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227" t="s">
        <v>1133</v>
      </c>
      <c r="J191" s="151" t="s">
        <v>1046</v>
      </c>
      <c r="K191" s="151" t="s">
        <v>1134</v>
      </c>
      <c r="L191" s="153" t="s">
        <v>397</v>
      </c>
      <c r="M191" s="151" t="s">
        <v>49</v>
      </c>
      <c r="N191" s="151" t="s">
        <v>24</v>
      </c>
      <c r="O191" s="151" t="s">
        <v>1135</v>
      </c>
      <c r="P191" s="151" t="s">
        <v>418</v>
      </c>
      <c r="Q191" s="151" t="s">
        <v>27</v>
      </c>
      <c r="R191" s="151" t="s">
        <v>28</v>
      </c>
      <c r="S191" s="154">
        <v>734315540</v>
      </c>
      <c r="T191" s="151" t="s">
        <v>1136</v>
      </c>
      <c r="U191" s="153" t="s">
        <v>1137</v>
      </c>
      <c r="V191" s="153" t="s">
        <v>31</v>
      </c>
      <c r="W191" s="153" t="s">
        <v>871</v>
      </c>
      <c r="X191" s="151" t="s">
        <v>1043</v>
      </c>
      <c r="Y191" s="256" t="s">
        <v>2992</v>
      </c>
      <c r="Z191" s="155" t="s">
        <v>49</v>
      </c>
      <c r="AA191" s="267" t="s">
        <v>2853</v>
      </c>
      <c r="AB191" s="156"/>
      <c r="AC191" s="157"/>
      <c r="AD191" s="157"/>
      <c r="AE191" s="157"/>
      <c r="AF191" s="157"/>
      <c r="AG191" s="293">
        <f t="shared" si="79"/>
        <v>0</v>
      </c>
      <c r="AH191" s="145"/>
      <c r="AI191" s="143"/>
      <c r="AJ191" s="143"/>
      <c r="AK191" s="143"/>
      <c r="AL191" s="143"/>
      <c r="AM191" s="138">
        <f t="shared" si="103"/>
        <v>0</v>
      </c>
      <c r="AN191" s="160"/>
      <c r="AO191" s="146"/>
      <c r="AP191" s="146"/>
      <c r="AQ191" s="146"/>
      <c r="AR191" s="146"/>
      <c r="AS191" s="202">
        <f t="shared" si="80"/>
        <v>0</v>
      </c>
      <c r="AT191" s="172"/>
      <c r="AU191" s="137"/>
      <c r="AV191" s="137"/>
      <c r="AW191" s="137"/>
      <c r="AX191" s="137"/>
      <c r="AY191" s="138">
        <f t="shared" si="104"/>
        <v>0</v>
      </c>
      <c r="AZ191" s="160"/>
      <c r="BA191" s="146"/>
      <c r="BB191" s="146"/>
      <c r="BC191" s="146"/>
      <c r="BD191" s="146"/>
      <c r="BE191" s="138">
        <f t="shared" si="105"/>
        <v>0</v>
      </c>
      <c r="BF191" s="205"/>
      <c r="BG191" s="146"/>
      <c r="BH191" s="146"/>
      <c r="BI191" s="146"/>
      <c r="BJ191" s="146"/>
      <c r="BK191" s="202">
        <f t="shared" si="81"/>
        <v>0</v>
      </c>
      <c r="BL191" s="160"/>
      <c r="BM191" s="146"/>
      <c r="BN191" s="146"/>
      <c r="BO191" s="146"/>
      <c r="BP191" s="146"/>
      <c r="BQ191" s="138">
        <f t="shared" si="106"/>
        <v>0</v>
      </c>
      <c r="BR191" s="160"/>
      <c r="BS191" s="146"/>
      <c r="BT191" s="146"/>
      <c r="BU191" s="146"/>
      <c r="BV191" s="146"/>
      <c r="BW191" s="138">
        <f t="shared" si="107"/>
        <v>0</v>
      </c>
      <c r="BX191" s="205"/>
      <c r="BY191" s="146"/>
      <c r="BZ191" s="146"/>
      <c r="CA191" s="146"/>
      <c r="CB191" s="146"/>
      <c r="CC191" s="138">
        <f t="shared" si="82"/>
        <v>0</v>
      </c>
      <c r="CD191" s="158"/>
      <c r="CE191" s="137"/>
      <c r="CF191" s="137"/>
      <c r="CG191" s="137"/>
      <c r="CH191" s="137"/>
      <c r="CI191" s="138">
        <f t="shared" si="116"/>
        <v>0</v>
      </c>
      <c r="CJ191" s="172">
        <f t="shared" si="83"/>
        <v>0</v>
      </c>
      <c r="CK191" s="137">
        <f t="shared" si="84"/>
        <v>0</v>
      </c>
      <c r="CL191" s="137">
        <f t="shared" si="85"/>
        <v>0</v>
      </c>
      <c r="CM191" s="137">
        <f t="shared" si="86"/>
        <v>0</v>
      </c>
      <c r="CN191" s="137">
        <f t="shared" si="87"/>
        <v>0</v>
      </c>
      <c r="CO191" s="173">
        <f t="shared" si="88"/>
        <v>0</v>
      </c>
      <c r="CP191" s="172">
        <f t="shared" si="89"/>
        <v>0</v>
      </c>
      <c r="CQ191" s="137">
        <f t="shared" si="90"/>
        <v>0</v>
      </c>
      <c r="CR191" s="137">
        <f t="shared" si="91"/>
        <v>0</v>
      </c>
      <c r="CS191" s="137">
        <f t="shared" si="92"/>
        <v>0</v>
      </c>
      <c r="CT191" s="137">
        <f t="shared" si="93"/>
        <v>0</v>
      </c>
      <c r="CU191" s="173">
        <f t="shared" si="109"/>
        <v>0</v>
      </c>
      <c r="CV191" s="172">
        <f t="shared" si="110"/>
        <v>0</v>
      </c>
      <c r="CW191" s="137">
        <f t="shared" si="111"/>
        <v>0</v>
      </c>
      <c r="CX191" s="137">
        <f t="shared" si="112"/>
        <v>0</v>
      </c>
      <c r="CY191" s="137">
        <f t="shared" si="113"/>
        <v>0</v>
      </c>
      <c r="CZ191" s="137">
        <f t="shared" si="114"/>
        <v>0</v>
      </c>
      <c r="DA191" s="173">
        <f t="shared" si="115"/>
        <v>0</v>
      </c>
      <c r="DC191" s="220"/>
      <c r="DF191" s="141"/>
      <c r="DG191" s="142"/>
      <c r="DH191" s="146"/>
      <c r="DI191" s="142"/>
      <c r="DJ191" s="144"/>
      <c r="DK191" s="145"/>
      <c r="DL191" s="142"/>
      <c r="DM191" s="144"/>
      <c r="DO191" s="140" t="str">
        <f t="shared" si="94"/>
        <v>Pavla Macháčková</v>
      </c>
      <c r="DP191" s="140">
        <v>3463</v>
      </c>
      <c r="DQ191" s="140">
        <v>691001308</v>
      </c>
      <c r="DR191" s="140">
        <v>72048166</v>
      </c>
      <c r="DS191" s="140" t="s">
        <v>1132</v>
      </c>
      <c r="DT191" s="140" t="s">
        <v>3651</v>
      </c>
      <c r="DU191" s="140" t="s">
        <v>1134</v>
      </c>
      <c r="DV191" s="140" t="s">
        <v>49</v>
      </c>
      <c r="DW191" s="140" t="s">
        <v>397</v>
      </c>
      <c r="DX191" s="140" t="s">
        <v>24</v>
      </c>
      <c r="DY191" s="140" t="s">
        <v>3652</v>
      </c>
      <c r="DZ191" s="140">
        <v>734315540</v>
      </c>
      <c r="EA191" s="140" t="s">
        <v>1136</v>
      </c>
      <c r="EB191" s="140" t="s">
        <v>3653</v>
      </c>
      <c r="EC191" s="140" t="s">
        <v>1043</v>
      </c>
      <c r="ED191" s="140" t="s">
        <v>49</v>
      </c>
      <c r="EF191" s="140" t="str">
        <f t="shared" si="95"/>
        <v>ok</v>
      </c>
      <c r="EG191" s="140" t="str">
        <f t="shared" si="96"/>
        <v>ok</v>
      </c>
      <c r="EH191" s="140" t="str">
        <f t="shared" si="97"/>
        <v>ok</v>
      </c>
      <c r="EI191" s="140" t="str">
        <f t="shared" si="98"/>
        <v>ok</v>
      </c>
      <c r="EJ191" s="140" t="str">
        <f t="shared" si="99"/>
        <v>ok</v>
      </c>
      <c r="EK191" s="140" t="str">
        <f t="shared" si="100"/>
        <v>ok</v>
      </c>
      <c r="EO191" s="140" t="str">
        <f t="shared" si="101"/>
        <v>ok</v>
      </c>
      <c r="EP191" s="140" t="str">
        <f t="shared" si="102"/>
        <v>ok</v>
      </c>
    </row>
    <row r="192" spans="1:146" s="140" customFormat="1" ht="12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3654</v>
      </c>
      <c r="I192" s="227" t="s">
        <v>1138</v>
      </c>
      <c r="J192" s="151" t="s">
        <v>1139</v>
      </c>
      <c r="K192" s="151" t="s">
        <v>1140</v>
      </c>
      <c r="L192" s="153" t="s">
        <v>1141</v>
      </c>
      <c r="M192" s="151" t="s">
        <v>49</v>
      </c>
      <c r="N192" s="151">
        <v>0</v>
      </c>
      <c r="O192" s="151" t="s">
        <v>1142</v>
      </c>
      <c r="P192" s="151" t="s">
        <v>597</v>
      </c>
      <c r="Q192" s="151" t="s">
        <v>27</v>
      </c>
      <c r="R192" s="151" t="s">
        <v>28</v>
      </c>
      <c r="S192" s="154">
        <v>483302625</v>
      </c>
      <c r="T192" s="151" t="s">
        <v>1143</v>
      </c>
      <c r="U192" s="153" t="s">
        <v>1144</v>
      </c>
      <c r="V192" s="153" t="s">
        <v>31</v>
      </c>
      <c r="W192" s="153" t="s">
        <v>871</v>
      </c>
      <c r="X192" s="151" t="s">
        <v>1043</v>
      </c>
      <c r="Y192" s="256" t="s">
        <v>2992</v>
      </c>
      <c r="Z192" s="155" t="s">
        <v>49</v>
      </c>
      <c r="AA192" s="267" t="s">
        <v>2853</v>
      </c>
      <c r="AB192" s="156"/>
      <c r="AC192" s="157"/>
      <c r="AD192" s="157"/>
      <c r="AE192" s="157"/>
      <c r="AF192" s="157"/>
      <c r="AG192" s="293">
        <f t="shared" si="79"/>
        <v>0</v>
      </c>
      <c r="AH192" s="145"/>
      <c r="AI192" s="143"/>
      <c r="AJ192" s="143"/>
      <c r="AK192" s="143"/>
      <c r="AL192" s="143"/>
      <c r="AM192" s="138">
        <f t="shared" si="103"/>
        <v>0</v>
      </c>
      <c r="AN192" s="160"/>
      <c r="AO192" s="146"/>
      <c r="AP192" s="146"/>
      <c r="AQ192" s="146"/>
      <c r="AR192" s="146"/>
      <c r="AS192" s="202">
        <f t="shared" si="80"/>
        <v>0</v>
      </c>
      <c r="AT192" s="172"/>
      <c r="AU192" s="137"/>
      <c r="AV192" s="137"/>
      <c r="AW192" s="137"/>
      <c r="AX192" s="137"/>
      <c r="AY192" s="138">
        <f t="shared" si="104"/>
        <v>0</v>
      </c>
      <c r="AZ192" s="160"/>
      <c r="BA192" s="146"/>
      <c r="BB192" s="146"/>
      <c r="BC192" s="146"/>
      <c r="BD192" s="146"/>
      <c r="BE192" s="138">
        <f t="shared" si="105"/>
        <v>0</v>
      </c>
      <c r="BF192" s="205"/>
      <c r="BG192" s="146"/>
      <c r="BH192" s="146"/>
      <c r="BI192" s="146"/>
      <c r="BJ192" s="146"/>
      <c r="BK192" s="202">
        <f t="shared" si="81"/>
        <v>0</v>
      </c>
      <c r="BL192" s="160"/>
      <c r="BM192" s="146"/>
      <c r="BN192" s="146"/>
      <c r="BO192" s="146"/>
      <c r="BP192" s="146"/>
      <c r="BQ192" s="138">
        <f t="shared" si="106"/>
        <v>0</v>
      </c>
      <c r="BR192" s="160"/>
      <c r="BS192" s="146"/>
      <c r="BT192" s="146"/>
      <c r="BU192" s="146"/>
      <c r="BV192" s="146"/>
      <c r="BW192" s="138">
        <f t="shared" si="107"/>
        <v>0</v>
      </c>
      <c r="BX192" s="205"/>
      <c r="BY192" s="146"/>
      <c r="BZ192" s="146"/>
      <c r="CA192" s="146"/>
      <c r="CB192" s="146"/>
      <c r="CC192" s="138">
        <f t="shared" si="82"/>
        <v>0</v>
      </c>
      <c r="CD192" s="158"/>
      <c r="CE192" s="137"/>
      <c r="CF192" s="137"/>
      <c r="CG192" s="137"/>
      <c r="CH192" s="137"/>
      <c r="CI192" s="138">
        <f t="shared" si="116"/>
        <v>0</v>
      </c>
      <c r="CJ192" s="172">
        <f t="shared" si="83"/>
        <v>0</v>
      </c>
      <c r="CK192" s="137">
        <f t="shared" si="84"/>
        <v>0</v>
      </c>
      <c r="CL192" s="137">
        <f t="shared" si="85"/>
        <v>0</v>
      </c>
      <c r="CM192" s="137">
        <f t="shared" si="86"/>
        <v>0</v>
      </c>
      <c r="CN192" s="137">
        <f t="shared" si="87"/>
        <v>0</v>
      </c>
      <c r="CO192" s="173">
        <f t="shared" si="88"/>
        <v>0</v>
      </c>
      <c r="CP192" s="172">
        <f t="shared" si="89"/>
        <v>0</v>
      </c>
      <c r="CQ192" s="137">
        <f t="shared" si="90"/>
        <v>0</v>
      </c>
      <c r="CR192" s="137">
        <f t="shared" si="91"/>
        <v>0</v>
      </c>
      <c r="CS192" s="137">
        <f t="shared" si="92"/>
        <v>0</v>
      </c>
      <c r="CT192" s="137">
        <f t="shared" si="93"/>
        <v>0</v>
      </c>
      <c r="CU192" s="173">
        <f t="shared" si="109"/>
        <v>0</v>
      </c>
      <c r="CV192" s="172">
        <f t="shared" si="110"/>
        <v>0</v>
      </c>
      <c r="CW192" s="137">
        <f t="shared" si="111"/>
        <v>0</v>
      </c>
      <c r="CX192" s="137">
        <f t="shared" si="112"/>
        <v>0</v>
      </c>
      <c r="CY192" s="137">
        <f t="shared" si="113"/>
        <v>0</v>
      </c>
      <c r="CZ192" s="137">
        <f t="shared" si="114"/>
        <v>0</v>
      </c>
      <c r="DA192" s="173">
        <f t="shared" si="115"/>
        <v>0</v>
      </c>
      <c r="DC192" s="220"/>
      <c r="DF192" s="141"/>
      <c r="DG192" s="142"/>
      <c r="DH192" s="146"/>
      <c r="DI192" s="142"/>
      <c r="DJ192" s="144"/>
      <c r="DK192" s="145"/>
      <c r="DL192" s="142"/>
      <c r="DM192" s="144"/>
      <c r="DO192" s="140" t="str">
        <f t="shared" si="94"/>
        <v>Vlasta Hillebrandová</v>
      </c>
      <c r="DP192" s="140">
        <v>3460</v>
      </c>
      <c r="DQ192" s="140">
        <v>691000387</v>
      </c>
      <c r="DR192" s="140">
        <v>86797034</v>
      </c>
      <c r="DS192" s="140" t="s">
        <v>3654</v>
      </c>
      <c r="DT192" s="140" t="s">
        <v>3655</v>
      </c>
      <c r="DU192" s="140" t="s">
        <v>1140</v>
      </c>
      <c r="DV192" s="140" t="s">
        <v>49</v>
      </c>
      <c r="DW192" s="140" t="s">
        <v>1141</v>
      </c>
      <c r="DX192" s="140">
        <v>0</v>
      </c>
      <c r="DY192" s="140" t="s">
        <v>3656</v>
      </c>
      <c r="DZ192" s="140">
        <v>483302625</v>
      </c>
      <c r="EA192" s="140" t="s">
        <v>1143</v>
      </c>
      <c r="EB192" s="140" t="s">
        <v>3657</v>
      </c>
      <c r="EC192" s="140" t="s">
        <v>1043</v>
      </c>
      <c r="ED192" s="140" t="s">
        <v>49</v>
      </c>
      <c r="EF192" s="140" t="str">
        <f t="shared" si="95"/>
        <v>ok</v>
      </c>
      <c r="EG192" s="140" t="str">
        <f t="shared" si="96"/>
        <v>ok</v>
      </c>
      <c r="EH192" s="140" t="str">
        <f t="shared" si="97"/>
        <v>ok</v>
      </c>
      <c r="EI192" s="140" t="str">
        <f t="shared" si="98"/>
        <v>ok</v>
      </c>
      <c r="EJ192" s="140" t="str">
        <f t="shared" si="99"/>
        <v>ok</v>
      </c>
      <c r="EK192" s="140" t="str">
        <f t="shared" si="100"/>
        <v>ok</v>
      </c>
      <c r="EO192" s="140" t="str">
        <f t="shared" si="101"/>
        <v>ok</v>
      </c>
      <c r="EP192" s="140" t="str">
        <f t="shared" si="102"/>
        <v>ok</v>
      </c>
    </row>
    <row r="193" spans="1:146" s="140" customFormat="1" ht="12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227" t="s">
        <v>1146</v>
      </c>
      <c r="J193" s="151" t="s">
        <v>1147</v>
      </c>
      <c r="K193" s="151" t="s">
        <v>1148</v>
      </c>
      <c r="L193" s="153" t="s">
        <v>107</v>
      </c>
      <c r="M193" s="151" t="s">
        <v>49</v>
      </c>
      <c r="N193" s="151" t="s">
        <v>24</v>
      </c>
      <c r="O193" s="151" t="s">
        <v>1149</v>
      </c>
      <c r="P193" s="151" t="s">
        <v>170</v>
      </c>
      <c r="Q193" s="151" t="s">
        <v>27</v>
      </c>
      <c r="R193" s="151" t="s">
        <v>28</v>
      </c>
      <c r="S193" s="154">
        <v>777863494</v>
      </c>
      <c r="T193" s="151" t="s">
        <v>1150</v>
      </c>
      <c r="U193" s="153" t="s">
        <v>1151</v>
      </c>
      <c r="V193" s="153" t="s">
        <v>31</v>
      </c>
      <c r="W193" s="153" t="s">
        <v>871</v>
      </c>
      <c r="X193" s="151" t="s">
        <v>1043</v>
      </c>
      <c r="Y193" s="256" t="s">
        <v>2992</v>
      </c>
      <c r="Z193" s="155" t="s">
        <v>49</v>
      </c>
      <c r="AA193" s="267" t="s">
        <v>2853</v>
      </c>
      <c r="AB193" s="156"/>
      <c r="AC193" s="157"/>
      <c r="AD193" s="157"/>
      <c r="AE193" s="157"/>
      <c r="AF193" s="157"/>
      <c r="AG193" s="293">
        <f t="shared" si="79"/>
        <v>0</v>
      </c>
      <c r="AH193" s="145"/>
      <c r="AI193" s="143"/>
      <c r="AJ193" s="143"/>
      <c r="AK193" s="143"/>
      <c r="AL193" s="143"/>
      <c r="AM193" s="138">
        <f t="shared" si="103"/>
        <v>0</v>
      </c>
      <c r="AN193" s="160"/>
      <c r="AO193" s="146"/>
      <c r="AP193" s="146"/>
      <c r="AQ193" s="146"/>
      <c r="AR193" s="146"/>
      <c r="AS193" s="202">
        <f t="shared" si="80"/>
        <v>0</v>
      </c>
      <c r="AT193" s="172"/>
      <c r="AU193" s="137"/>
      <c r="AV193" s="137"/>
      <c r="AW193" s="137"/>
      <c r="AX193" s="137"/>
      <c r="AY193" s="138">
        <f t="shared" si="104"/>
        <v>0</v>
      </c>
      <c r="AZ193" s="160"/>
      <c r="BA193" s="146"/>
      <c r="BB193" s="146"/>
      <c r="BC193" s="146"/>
      <c r="BD193" s="146"/>
      <c r="BE193" s="138">
        <f t="shared" si="105"/>
        <v>0</v>
      </c>
      <c r="BF193" s="205"/>
      <c r="BG193" s="146"/>
      <c r="BH193" s="146"/>
      <c r="BI193" s="146"/>
      <c r="BJ193" s="146"/>
      <c r="BK193" s="202">
        <f t="shared" si="81"/>
        <v>0</v>
      </c>
      <c r="BL193" s="160"/>
      <c r="BM193" s="146"/>
      <c r="BN193" s="146"/>
      <c r="BO193" s="146"/>
      <c r="BP193" s="146"/>
      <c r="BQ193" s="138">
        <f t="shared" si="106"/>
        <v>0</v>
      </c>
      <c r="BR193" s="160"/>
      <c r="BS193" s="146"/>
      <c r="BT193" s="146"/>
      <c r="BU193" s="146"/>
      <c r="BV193" s="146"/>
      <c r="BW193" s="138">
        <f t="shared" si="107"/>
        <v>0</v>
      </c>
      <c r="BX193" s="205"/>
      <c r="BY193" s="146"/>
      <c r="BZ193" s="146"/>
      <c r="CA193" s="146"/>
      <c r="CB193" s="146"/>
      <c r="CC193" s="138">
        <f t="shared" si="82"/>
        <v>0</v>
      </c>
      <c r="CD193" s="158"/>
      <c r="CE193" s="137"/>
      <c r="CF193" s="137"/>
      <c r="CG193" s="137"/>
      <c r="CH193" s="137"/>
      <c r="CI193" s="138">
        <f t="shared" si="116"/>
        <v>0</v>
      </c>
      <c r="CJ193" s="172">
        <f t="shared" ref="CJ193:CJ256" si="117">AB193+AH193+BF193+BX193+CD193+AT193+BL193+BR193</f>
        <v>0</v>
      </c>
      <c r="CK193" s="137">
        <f t="shared" ref="CK193:CK256" si="118">AC193+AI193+BG193+BY193+CE193+AU193+BM193+BS193</f>
        <v>0</v>
      </c>
      <c r="CL193" s="137">
        <f t="shared" ref="CL193:CL256" si="119">AD193+AJ193+BH193+BZ193+CF193+AV193+BN193+BT193</f>
        <v>0</v>
      </c>
      <c r="CM193" s="137">
        <f t="shared" ref="CM193:CM256" si="120">AE193+AK193+BI193+CA193+CG193+AW193+BO193+BU193</f>
        <v>0</v>
      </c>
      <c r="CN193" s="137">
        <f t="shared" ref="CN193:CN256" si="121">AF193+AL193+BJ193+CB193+CH193+AX193+BP193+BV193</f>
        <v>0</v>
      </c>
      <c r="CO193" s="173">
        <f t="shared" ref="CO193:CO256" si="122">SUM(CJ193:CN193)</f>
        <v>0</v>
      </c>
      <c r="CP193" s="172">
        <f t="shared" ref="CP193:CP256" si="123">AN193+AZ193</f>
        <v>0</v>
      </c>
      <c r="CQ193" s="137">
        <f t="shared" ref="CQ193:CQ256" si="124">AO193+BA193</f>
        <v>0</v>
      </c>
      <c r="CR193" s="137">
        <f t="shared" ref="CR193:CR256" si="125">AP193+BB193</f>
        <v>0</v>
      </c>
      <c r="CS193" s="137">
        <f t="shared" ref="CS193:CS256" si="126">AQ193+BC193</f>
        <v>0</v>
      </c>
      <c r="CT193" s="137">
        <f t="shared" ref="CT193:CT256" si="127">AR193+BD193</f>
        <v>0</v>
      </c>
      <c r="CU193" s="173">
        <f t="shared" si="109"/>
        <v>0</v>
      </c>
      <c r="CV193" s="172">
        <f t="shared" si="110"/>
        <v>0</v>
      </c>
      <c r="CW193" s="137">
        <f t="shared" si="111"/>
        <v>0</v>
      </c>
      <c r="CX193" s="137">
        <f t="shared" si="112"/>
        <v>0</v>
      </c>
      <c r="CY193" s="137">
        <f t="shared" si="113"/>
        <v>0</v>
      </c>
      <c r="CZ193" s="137">
        <f t="shared" si="114"/>
        <v>0</v>
      </c>
      <c r="DA193" s="173">
        <f t="shared" si="115"/>
        <v>0</v>
      </c>
      <c r="DC193" s="220"/>
      <c r="DF193" s="141"/>
      <c r="DG193" s="142"/>
      <c r="DH193" s="146"/>
      <c r="DI193" s="142"/>
      <c r="DJ193" s="144"/>
      <c r="DK193" s="145"/>
      <c r="DL193" s="142"/>
      <c r="DM193" s="144"/>
      <c r="DO193" s="140" t="str">
        <f t="shared" si="94"/>
        <v>Jana Brethová</v>
      </c>
      <c r="DP193" s="140">
        <v>3413</v>
      </c>
      <c r="DQ193" s="140">
        <v>600077918</v>
      </c>
      <c r="DR193" s="140">
        <v>72743433</v>
      </c>
      <c r="DS193" s="140" t="s">
        <v>1145</v>
      </c>
      <c r="DT193" s="140" t="s">
        <v>3658</v>
      </c>
      <c r="DU193" s="140" t="s">
        <v>1148</v>
      </c>
      <c r="DV193" s="140" t="s">
        <v>49</v>
      </c>
      <c r="DW193" s="140" t="s">
        <v>107</v>
      </c>
      <c r="DX193" s="140" t="s">
        <v>24</v>
      </c>
      <c r="DY193" s="140" t="s">
        <v>3659</v>
      </c>
      <c r="DZ193" s="140">
        <v>777863494</v>
      </c>
      <c r="EA193" s="140" t="s">
        <v>1150</v>
      </c>
      <c r="EB193" s="140" t="s">
        <v>3660</v>
      </c>
      <c r="EC193" s="140" t="s">
        <v>1043</v>
      </c>
      <c r="ED193" s="140" t="s">
        <v>49</v>
      </c>
      <c r="EF193" s="140" t="str">
        <f t="shared" si="95"/>
        <v>ok</v>
      </c>
      <c r="EG193" s="140" t="str">
        <f t="shared" si="96"/>
        <v>ok</v>
      </c>
      <c r="EH193" s="140" t="str">
        <f t="shared" si="97"/>
        <v>ok</v>
      </c>
      <c r="EI193" s="140" t="str">
        <f t="shared" si="98"/>
        <v>ok</v>
      </c>
      <c r="EJ193" s="140" t="str">
        <f t="shared" si="99"/>
        <v>ok</v>
      </c>
      <c r="EK193" s="140" t="str">
        <f t="shared" si="100"/>
        <v>ok</v>
      </c>
      <c r="EO193" s="140" t="str">
        <f t="shared" si="101"/>
        <v>ok</v>
      </c>
      <c r="EP193" s="140" t="str">
        <f t="shared" si="102"/>
        <v>ok</v>
      </c>
    </row>
    <row r="194" spans="1:146" s="140" customFormat="1" ht="12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227" t="s">
        <v>1153</v>
      </c>
      <c r="J194" s="151" t="s">
        <v>1154</v>
      </c>
      <c r="K194" s="151" t="s">
        <v>3662</v>
      </c>
      <c r="L194" s="153" t="s">
        <v>107</v>
      </c>
      <c r="M194" s="151" t="s">
        <v>49</v>
      </c>
      <c r="N194" s="151" t="s">
        <v>24</v>
      </c>
      <c r="O194" s="151" t="s">
        <v>1155</v>
      </c>
      <c r="P194" s="151" t="s">
        <v>540</v>
      </c>
      <c r="Q194" s="151" t="s">
        <v>27</v>
      </c>
      <c r="R194" s="151" t="s">
        <v>28</v>
      </c>
      <c r="S194" s="154">
        <v>775999954</v>
      </c>
      <c r="T194" s="151" t="s">
        <v>1156</v>
      </c>
      <c r="U194" s="153" t="s">
        <v>1157</v>
      </c>
      <c r="V194" s="153" t="s">
        <v>31</v>
      </c>
      <c r="W194" s="153" t="s">
        <v>871</v>
      </c>
      <c r="X194" s="151" t="s">
        <v>1043</v>
      </c>
      <c r="Y194" s="256" t="s">
        <v>2992</v>
      </c>
      <c r="Z194" s="155" t="s">
        <v>49</v>
      </c>
      <c r="AA194" s="267" t="s">
        <v>2853</v>
      </c>
      <c r="AB194" s="156"/>
      <c r="AC194" s="157"/>
      <c r="AD194" s="157"/>
      <c r="AE194" s="157"/>
      <c r="AF194" s="157"/>
      <c r="AG194" s="293">
        <f t="shared" ref="AG194:AG257" si="128">SUM(AB194:AF194)</f>
        <v>0</v>
      </c>
      <c r="AH194" s="145"/>
      <c r="AI194" s="143"/>
      <c r="AJ194" s="143"/>
      <c r="AK194" s="143"/>
      <c r="AL194" s="143"/>
      <c r="AM194" s="138">
        <f t="shared" si="103"/>
        <v>0</v>
      </c>
      <c r="AN194" s="160"/>
      <c r="AO194" s="146"/>
      <c r="AP194" s="146"/>
      <c r="AQ194" s="146"/>
      <c r="AR194" s="146"/>
      <c r="AS194" s="202">
        <f t="shared" ref="AS194:AS257" si="129">SUM(AN194:AR194)</f>
        <v>0</v>
      </c>
      <c r="AT194" s="172"/>
      <c r="AU194" s="137"/>
      <c r="AV194" s="137"/>
      <c r="AW194" s="137"/>
      <c r="AX194" s="137"/>
      <c r="AY194" s="138">
        <f t="shared" si="104"/>
        <v>0</v>
      </c>
      <c r="AZ194" s="160"/>
      <c r="BA194" s="146"/>
      <c r="BB194" s="146"/>
      <c r="BC194" s="146"/>
      <c r="BD194" s="146"/>
      <c r="BE194" s="138">
        <f t="shared" si="105"/>
        <v>0</v>
      </c>
      <c r="BF194" s="205"/>
      <c r="BG194" s="146"/>
      <c r="BH194" s="146"/>
      <c r="BI194" s="146"/>
      <c r="BJ194" s="146"/>
      <c r="BK194" s="202">
        <f t="shared" ref="BK194:BK257" si="130">SUM(BF194:BJ194)</f>
        <v>0</v>
      </c>
      <c r="BL194" s="160"/>
      <c r="BM194" s="146"/>
      <c r="BN194" s="146"/>
      <c r="BO194" s="146"/>
      <c r="BP194" s="146"/>
      <c r="BQ194" s="138">
        <f t="shared" si="106"/>
        <v>0</v>
      </c>
      <c r="BR194" s="160"/>
      <c r="BS194" s="146">
        <v>135850</v>
      </c>
      <c r="BT194" s="146"/>
      <c r="BU194" s="146"/>
      <c r="BV194" s="146"/>
      <c r="BW194" s="138">
        <f t="shared" si="107"/>
        <v>135850</v>
      </c>
      <c r="BX194" s="205"/>
      <c r="BY194" s="146"/>
      <c r="BZ194" s="146"/>
      <c r="CA194" s="146"/>
      <c r="CB194" s="146"/>
      <c r="CC194" s="138">
        <f t="shared" ref="CC194:CC257" si="131">SUM(BX194:CB194)</f>
        <v>0</v>
      </c>
      <c r="CD194" s="158"/>
      <c r="CE194" s="137"/>
      <c r="CF194" s="137"/>
      <c r="CG194" s="137"/>
      <c r="CH194" s="137"/>
      <c r="CI194" s="138">
        <f t="shared" si="116"/>
        <v>0</v>
      </c>
      <c r="CJ194" s="172">
        <f t="shared" si="117"/>
        <v>0</v>
      </c>
      <c r="CK194" s="137">
        <f t="shared" si="118"/>
        <v>135850</v>
      </c>
      <c r="CL194" s="137">
        <f t="shared" si="119"/>
        <v>0</v>
      </c>
      <c r="CM194" s="137">
        <f t="shared" si="120"/>
        <v>0</v>
      </c>
      <c r="CN194" s="137">
        <f t="shared" si="121"/>
        <v>0</v>
      </c>
      <c r="CO194" s="173">
        <f t="shared" si="122"/>
        <v>135850</v>
      </c>
      <c r="CP194" s="172">
        <f t="shared" si="123"/>
        <v>0</v>
      </c>
      <c r="CQ194" s="137">
        <f t="shared" si="124"/>
        <v>0</v>
      </c>
      <c r="CR194" s="137">
        <f t="shared" si="125"/>
        <v>0</v>
      </c>
      <c r="CS194" s="137">
        <f t="shared" si="126"/>
        <v>0</v>
      </c>
      <c r="CT194" s="137">
        <f t="shared" si="127"/>
        <v>0</v>
      </c>
      <c r="CU194" s="173">
        <f t="shared" si="109"/>
        <v>0</v>
      </c>
      <c r="CV194" s="172">
        <f t="shared" si="110"/>
        <v>0</v>
      </c>
      <c r="CW194" s="137">
        <f t="shared" si="111"/>
        <v>135850</v>
      </c>
      <c r="CX194" s="137">
        <f t="shared" si="112"/>
        <v>0</v>
      </c>
      <c r="CY194" s="137">
        <f t="shared" si="113"/>
        <v>0</v>
      </c>
      <c r="CZ194" s="137">
        <f t="shared" si="114"/>
        <v>0</v>
      </c>
      <c r="DA194" s="173">
        <f t="shared" si="115"/>
        <v>135850</v>
      </c>
      <c r="DC194" s="220"/>
      <c r="DF194" s="141"/>
      <c r="DG194" s="142"/>
      <c r="DH194" s="146"/>
      <c r="DI194" s="142"/>
      <c r="DJ194" s="144"/>
      <c r="DK194" s="145"/>
      <c r="DL194" s="142"/>
      <c r="DM194" s="144"/>
      <c r="DO194" s="140" t="str">
        <f t="shared" ref="DO194:DO257" si="132">P194&amp;" "&amp;O194</f>
        <v>Michaela Hanyšová</v>
      </c>
      <c r="DP194" s="140">
        <v>3409</v>
      </c>
      <c r="DQ194" s="140">
        <v>600078396</v>
      </c>
      <c r="DR194" s="140">
        <v>43257399</v>
      </c>
      <c r="DS194" s="140" t="s">
        <v>1152</v>
      </c>
      <c r="DT194" s="140" t="s">
        <v>3661</v>
      </c>
      <c r="DU194" s="140" t="s">
        <v>3662</v>
      </c>
      <c r="DV194" s="140" t="s">
        <v>49</v>
      </c>
      <c r="DW194" s="140" t="s">
        <v>107</v>
      </c>
      <c r="DX194" s="140" t="s">
        <v>24</v>
      </c>
      <c r="DY194" s="140" t="s">
        <v>3663</v>
      </c>
      <c r="DZ194" s="140">
        <v>775999954</v>
      </c>
      <c r="EA194" s="140" t="s">
        <v>3664</v>
      </c>
      <c r="EB194" s="140" t="s">
        <v>3665</v>
      </c>
      <c r="EC194" s="140" t="s">
        <v>1043</v>
      </c>
      <c r="ED194" s="140" t="s">
        <v>49</v>
      </c>
      <c r="EF194" s="140" t="str">
        <f t="shared" ref="EF194:EF257" si="133">IF(H194=DS194,"ok","ŠPATNĚ")</f>
        <v>ok</v>
      </c>
      <c r="EG194" s="140" t="str">
        <f t="shared" ref="EG194:EG257" si="134">IF(K194=DU194,"ok","ŠPATNĚ")</f>
        <v>ok</v>
      </c>
      <c r="EH194" s="140" t="str">
        <f t="shared" ref="EH194:EH257" si="135">IF(L194=DW194,"ok","ŠPATNĚ")</f>
        <v>ok</v>
      </c>
      <c r="EI194" s="140" t="str">
        <f t="shared" ref="EI194:EI257" si="136">IF(M194=DV194,"ok","ŠPATNĚ")</f>
        <v>ok</v>
      </c>
      <c r="EJ194" s="140" t="str">
        <f t="shared" ref="EJ194:EJ257" si="137">IF(N194=DX194,"ok","ŠPATNĚ")</f>
        <v>ok</v>
      </c>
      <c r="EK194" s="140" t="str">
        <f t="shared" ref="EK194:EK257" si="138">IF(DO194=DY194,"ok","ŠPATNĚ")</f>
        <v>ok</v>
      </c>
      <c r="EO194" s="140" t="str">
        <f t="shared" ref="EO194:EO257" si="139">IF(S194=DZ194,"ok","ŠPATNĚ")</f>
        <v>ok</v>
      </c>
      <c r="EP194" s="140" t="str">
        <f t="shared" ref="EP194:EP257" si="140">IF(T194=EA194,"ok","ŠPATNĚ")</f>
        <v>ŠPATNĚ</v>
      </c>
    </row>
    <row r="195" spans="1:146" s="140" customFormat="1" ht="12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227" t="s">
        <v>1153</v>
      </c>
      <c r="J195" s="151" t="s">
        <v>1154</v>
      </c>
      <c r="K195" s="151" t="s">
        <v>3667</v>
      </c>
      <c r="L195" s="153" t="s">
        <v>422</v>
      </c>
      <c r="M195" s="151" t="s">
        <v>49</v>
      </c>
      <c r="N195" s="151" t="s">
        <v>24</v>
      </c>
      <c r="O195" s="151" t="s">
        <v>1159</v>
      </c>
      <c r="P195" s="151" t="s">
        <v>109</v>
      </c>
      <c r="Q195" s="151" t="s">
        <v>52</v>
      </c>
      <c r="R195" s="151" t="s">
        <v>53</v>
      </c>
      <c r="S195" s="154">
        <v>483737111</v>
      </c>
      <c r="T195" s="151" t="s">
        <v>1160</v>
      </c>
      <c r="U195" s="153" t="s">
        <v>1161</v>
      </c>
      <c r="V195" s="153" t="s">
        <v>31</v>
      </c>
      <c r="W195" s="153" t="s">
        <v>871</v>
      </c>
      <c r="X195" s="151" t="s">
        <v>1043</v>
      </c>
      <c r="Y195" s="256" t="s">
        <v>2992</v>
      </c>
      <c r="Z195" s="155" t="s">
        <v>49</v>
      </c>
      <c r="AA195" s="267" t="s">
        <v>2853</v>
      </c>
      <c r="AB195" s="156"/>
      <c r="AC195" s="157"/>
      <c r="AD195" s="157"/>
      <c r="AE195" s="157"/>
      <c r="AF195" s="157"/>
      <c r="AG195" s="293">
        <f t="shared" si="128"/>
        <v>0</v>
      </c>
      <c r="AH195" s="145"/>
      <c r="AI195" s="143"/>
      <c r="AJ195" s="143"/>
      <c r="AK195" s="143"/>
      <c r="AL195" s="143"/>
      <c r="AM195" s="138">
        <f t="shared" si="103"/>
        <v>0</v>
      </c>
      <c r="AN195" s="160"/>
      <c r="AO195" s="146"/>
      <c r="AP195" s="146"/>
      <c r="AQ195" s="146"/>
      <c r="AR195" s="146"/>
      <c r="AS195" s="202">
        <f t="shared" si="129"/>
        <v>0</v>
      </c>
      <c r="AT195" s="172"/>
      <c r="AU195" s="137"/>
      <c r="AV195" s="137"/>
      <c r="AW195" s="137"/>
      <c r="AX195" s="137"/>
      <c r="AY195" s="138">
        <f t="shared" si="104"/>
        <v>0</v>
      </c>
      <c r="AZ195" s="160"/>
      <c r="BA195" s="146"/>
      <c r="BB195" s="146"/>
      <c r="BC195" s="146"/>
      <c r="BD195" s="146"/>
      <c r="BE195" s="138">
        <f t="shared" si="105"/>
        <v>0</v>
      </c>
      <c r="BF195" s="205"/>
      <c r="BG195" s="146"/>
      <c r="BH195" s="146"/>
      <c r="BI195" s="146"/>
      <c r="BJ195" s="146"/>
      <c r="BK195" s="202">
        <f t="shared" si="130"/>
        <v>0</v>
      </c>
      <c r="BL195" s="160"/>
      <c r="BM195" s="146"/>
      <c r="BN195" s="146"/>
      <c r="BO195" s="146"/>
      <c r="BP195" s="146"/>
      <c r="BQ195" s="138">
        <f t="shared" si="106"/>
        <v>0</v>
      </c>
      <c r="BR195" s="160"/>
      <c r="BS195" s="146">
        <v>33800</v>
      </c>
      <c r="BT195" s="146"/>
      <c r="BU195" s="146"/>
      <c r="BV195" s="146"/>
      <c r="BW195" s="138">
        <f t="shared" si="107"/>
        <v>33800</v>
      </c>
      <c r="BX195" s="205"/>
      <c r="BY195" s="146"/>
      <c r="BZ195" s="146"/>
      <c r="CA195" s="146"/>
      <c r="CB195" s="146"/>
      <c r="CC195" s="138">
        <f t="shared" si="131"/>
        <v>0</v>
      </c>
      <c r="CD195" s="158"/>
      <c r="CE195" s="137"/>
      <c r="CF195" s="137"/>
      <c r="CG195" s="137"/>
      <c r="CH195" s="137"/>
      <c r="CI195" s="138">
        <f t="shared" si="116"/>
        <v>0</v>
      </c>
      <c r="CJ195" s="172">
        <f t="shared" si="117"/>
        <v>0</v>
      </c>
      <c r="CK195" s="137">
        <f t="shared" si="118"/>
        <v>33800</v>
      </c>
      <c r="CL195" s="137">
        <f t="shared" si="119"/>
        <v>0</v>
      </c>
      <c r="CM195" s="137">
        <f t="shared" si="120"/>
        <v>0</v>
      </c>
      <c r="CN195" s="137">
        <f t="shared" si="121"/>
        <v>0</v>
      </c>
      <c r="CO195" s="173">
        <f t="shared" si="122"/>
        <v>33800</v>
      </c>
      <c r="CP195" s="172">
        <f t="shared" si="123"/>
        <v>0</v>
      </c>
      <c r="CQ195" s="137">
        <f t="shared" si="124"/>
        <v>0</v>
      </c>
      <c r="CR195" s="137">
        <f t="shared" si="125"/>
        <v>0</v>
      </c>
      <c r="CS195" s="137">
        <f t="shared" si="126"/>
        <v>0</v>
      </c>
      <c r="CT195" s="137">
        <f t="shared" si="127"/>
        <v>0</v>
      </c>
      <c r="CU195" s="173">
        <f t="shared" si="109"/>
        <v>0</v>
      </c>
      <c r="CV195" s="172">
        <f t="shared" si="110"/>
        <v>0</v>
      </c>
      <c r="CW195" s="137">
        <f t="shared" si="111"/>
        <v>33800</v>
      </c>
      <c r="CX195" s="137">
        <f t="shared" si="112"/>
        <v>0</v>
      </c>
      <c r="CY195" s="137">
        <f t="shared" si="113"/>
        <v>0</v>
      </c>
      <c r="CZ195" s="137">
        <f t="shared" si="114"/>
        <v>0</v>
      </c>
      <c r="DA195" s="173">
        <f t="shared" si="115"/>
        <v>33800</v>
      </c>
      <c r="DC195" s="220"/>
      <c r="DF195" s="141"/>
      <c r="DG195" s="142"/>
      <c r="DH195" s="146"/>
      <c r="DI195" s="142"/>
      <c r="DJ195" s="144"/>
      <c r="DK195" s="145"/>
      <c r="DL195" s="142"/>
      <c r="DM195" s="144"/>
      <c r="DO195" s="140" t="str">
        <f t="shared" si="132"/>
        <v>Tomáš Saal</v>
      </c>
      <c r="DP195" s="140">
        <v>3415</v>
      </c>
      <c r="DQ195" s="140">
        <v>600078523</v>
      </c>
      <c r="DR195" s="140">
        <v>72743271</v>
      </c>
      <c r="DS195" s="140" t="s">
        <v>1158</v>
      </c>
      <c r="DT195" s="140" t="s">
        <v>3666</v>
      </c>
      <c r="DU195" s="140" t="s">
        <v>3667</v>
      </c>
      <c r="DV195" s="140" t="s">
        <v>49</v>
      </c>
      <c r="DW195" s="140" t="s">
        <v>422</v>
      </c>
      <c r="DX195" s="140" t="s">
        <v>24</v>
      </c>
      <c r="DY195" s="140" t="s">
        <v>3668</v>
      </c>
      <c r="DZ195" s="140">
        <v>483737111</v>
      </c>
      <c r="EA195" s="140" t="s">
        <v>1160</v>
      </c>
      <c r="EB195" s="140" t="s">
        <v>3669</v>
      </c>
      <c r="EC195" s="140" t="s">
        <v>1043</v>
      </c>
      <c r="ED195" s="140" t="s">
        <v>49</v>
      </c>
      <c r="EF195" s="140" t="str">
        <f t="shared" si="133"/>
        <v>ok</v>
      </c>
      <c r="EG195" s="140" t="str">
        <f t="shared" si="134"/>
        <v>ok</v>
      </c>
      <c r="EH195" s="140" t="str">
        <f t="shared" si="135"/>
        <v>ok</v>
      </c>
      <c r="EI195" s="140" t="str">
        <f t="shared" si="136"/>
        <v>ok</v>
      </c>
      <c r="EJ195" s="140" t="str">
        <f t="shared" si="137"/>
        <v>ok</v>
      </c>
      <c r="EK195" s="140" t="str">
        <f t="shared" si="138"/>
        <v>ok</v>
      </c>
      <c r="EO195" s="140" t="str">
        <f t="shared" si="139"/>
        <v>ok</v>
      </c>
      <c r="EP195" s="140" t="str">
        <f t="shared" si="140"/>
        <v>ok</v>
      </c>
    </row>
    <row r="196" spans="1:146" s="140" customFormat="1" ht="12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227" t="s">
        <v>1153</v>
      </c>
      <c r="J196" s="151" t="s">
        <v>1154</v>
      </c>
      <c r="K196" s="151" t="s">
        <v>3671</v>
      </c>
      <c r="L196" s="153" t="s">
        <v>107</v>
      </c>
      <c r="M196" s="151" t="s">
        <v>49</v>
      </c>
      <c r="N196" s="151" t="s">
        <v>341</v>
      </c>
      <c r="O196" s="151" t="s">
        <v>1163</v>
      </c>
      <c r="P196" s="151" t="s">
        <v>266</v>
      </c>
      <c r="Q196" s="151" t="s">
        <v>52</v>
      </c>
      <c r="R196" s="151" t="s">
        <v>53</v>
      </c>
      <c r="S196" s="154" t="s">
        <v>1164</v>
      </c>
      <c r="T196" s="151" t="s">
        <v>1165</v>
      </c>
      <c r="U196" s="153" t="s">
        <v>1166</v>
      </c>
      <c r="V196" s="153" t="s">
        <v>31</v>
      </c>
      <c r="W196" s="153" t="s">
        <v>871</v>
      </c>
      <c r="X196" s="151" t="s">
        <v>1043</v>
      </c>
      <c r="Y196" s="256" t="s">
        <v>2992</v>
      </c>
      <c r="Z196" s="155" t="s">
        <v>49</v>
      </c>
      <c r="AA196" s="267" t="s">
        <v>2853</v>
      </c>
      <c r="AB196" s="156"/>
      <c r="AC196" s="157"/>
      <c r="AD196" s="157"/>
      <c r="AE196" s="157"/>
      <c r="AF196" s="157"/>
      <c r="AG196" s="293">
        <f t="shared" si="128"/>
        <v>0</v>
      </c>
      <c r="AH196" s="145"/>
      <c r="AI196" s="143"/>
      <c r="AJ196" s="143"/>
      <c r="AK196" s="143"/>
      <c r="AL196" s="143"/>
      <c r="AM196" s="138">
        <f t="shared" si="103"/>
        <v>0</v>
      </c>
      <c r="AN196" s="160"/>
      <c r="AO196" s="146"/>
      <c r="AP196" s="146"/>
      <c r="AQ196" s="146"/>
      <c r="AR196" s="146"/>
      <c r="AS196" s="202">
        <f t="shared" si="129"/>
        <v>0</v>
      </c>
      <c r="AT196" s="172"/>
      <c r="AU196" s="137"/>
      <c r="AV196" s="137"/>
      <c r="AW196" s="137"/>
      <c r="AX196" s="137"/>
      <c r="AY196" s="138">
        <f t="shared" si="104"/>
        <v>0</v>
      </c>
      <c r="AZ196" s="160"/>
      <c r="BA196" s="146"/>
      <c r="BB196" s="146"/>
      <c r="BC196" s="146"/>
      <c r="BD196" s="146"/>
      <c r="BE196" s="138">
        <f t="shared" si="105"/>
        <v>0</v>
      </c>
      <c r="BF196" s="205"/>
      <c r="BG196" s="146"/>
      <c r="BH196" s="146"/>
      <c r="BI196" s="146"/>
      <c r="BJ196" s="146"/>
      <c r="BK196" s="202">
        <f t="shared" si="130"/>
        <v>0</v>
      </c>
      <c r="BL196" s="160"/>
      <c r="BM196" s="146"/>
      <c r="BN196" s="146"/>
      <c r="BO196" s="146"/>
      <c r="BP196" s="146"/>
      <c r="BQ196" s="138">
        <f t="shared" si="106"/>
        <v>0</v>
      </c>
      <c r="BR196" s="160"/>
      <c r="BS196" s="146">
        <v>248625</v>
      </c>
      <c r="BT196" s="146"/>
      <c r="BU196" s="146"/>
      <c r="BV196" s="146"/>
      <c r="BW196" s="138">
        <f t="shared" si="107"/>
        <v>248625</v>
      </c>
      <c r="BX196" s="205"/>
      <c r="BY196" s="146"/>
      <c r="BZ196" s="146"/>
      <c r="CA196" s="146"/>
      <c r="CB196" s="146"/>
      <c r="CC196" s="138">
        <f t="shared" si="131"/>
        <v>0</v>
      </c>
      <c r="CD196" s="158"/>
      <c r="CE196" s="137"/>
      <c r="CF196" s="137"/>
      <c r="CG196" s="137"/>
      <c r="CH196" s="137"/>
      <c r="CI196" s="138">
        <f t="shared" si="116"/>
        <v>0</v>
      </c>
      <c r="CJ196" s="172">
        <f t="shared" si="117"/>
        <v>0</v>
      </c>
      <c r="CK196" s="137">
        <f t="shared" si="118"/>
        <v>248625</v>
      </c>
      <c r="CL196" s="137">
        <f t="shared" si="119"/>
        <v>0</v>
      </c>
      <c r="CM196" s="137">
        <f t="shared" si="120"/>
        <v>0</v>
      </c>
      <c r="CN196" s="137">
        <f t="shared" si="121"/>
        <v>0</v>
      </c>
      <c r="CO196" s="173">
        <f t="shared" si="122"/>
        <v>248625</v>
      </c>
      <c r="CP196" s="172">
        <f t="shared" si="123"/>
        <v>0</v>
      </c>
      <c r="CQ196" s="137">
        <f t="shared" si="124"/>
        <v>0</v>
      </c>
      <c r="CR196" s="137">
        <f t="shared" si="125"/>
        <v>0</v>
      </c>
      <c r="CS196" s="137">
        <f t="shared" si="126"/>
        <v>0</v>
      </c>
      <c r="CT196" s="137">
        <f t="shared" si="127"/>
        <v>0</v>
      </c>
      <c r="CU196" s="173">
        <f t="shared" si="109"/>
        <v>0</v>
      </c>
      <c r="CV196" s="172">
        <f t="shared" si="110"/>
        <v>0</v>
      </c>
      <c r="CW196" s="137">
        <f t="shared" si="111"/>
        <v>248625</v>
      </c>
      <c r="CX196" s="137">
        <f t="shared" si="112"/>
        <v>0</v>
      </c>
      <c r="CY196" s="137">
        <f t="shared" si="113"/>
        <v>0</v>
      </c>
      <c r="CZ196" s="137">
        <f t="shared" si="114"/>
        <v>0</v>
      </c>
      <c r="DA196" s="173">
        <f t="shared" si="115"/>
        <v>248625</v>
      </c>
      <c r="DC196" s="220"/>
      <c r="DF196" s="141"/>
      <c r="DG196" s="142"/>
      <c r="DH196" s="146"/>
      <c r="DI196" s="142"/>
      <c r="DJ196" s="144"/>
      <c r="DK196" s="145"/>
      <c r="DL196" s="142"/>
      <c r="DM196" s="144"/>
      <c r="DO196" s="140" t="str">
        <f t="shared" si="132"/>
        <v>Martin Chytka</v>
      </c>
      <c r="DP196" s="140">
        <v>3412</v>
      </c>
      <c r="DQ196" s="140">
        <v>600078540</v>
      </c>
      <c r="DR196" s="140">
        <v>72742879</v>
      </c>
      <c r="DS196" s="140" t="s">
        <v>1162</v>
      </c>
      <c r="DT196" s="140" t="s">
        <v>3670</v>
      </c>
      <c r="DU196" s="140" t="s">
        <v>3671</v>
      </c>
      <c r="DV196" s="140" t="s">
        <v>49</v>
      </c>
      <c r="DW196" s="140" t="s">
        <v>107</v>
      </c>
      <c r="DX196" s="140" t="s">
        <v>341</v>
      </c>
      <c r="DY196" s="140" t="s">
        <v>3672</v>
      </c>
      <c r="DZ196" s="140">
        <v>487370333</v>
      </c>
      <c r="EA196" s="140" t="s">
        <v>1165</v>
      </c>
      <c r="EB196" s="140" t="s">
        <v>3673</v>
      </c>
      <c r="EC196" s="140" t="s">
        <v>1043</v>
      </c>
      <c r="ED196" s="140" t="s">
        <v>49</v>
      </c>
      <c r="EF196" s="140" t="str">
        <f t="shared" si="133"/>
        <v>ok</v>
      </c>
      <c r="EG196" s="140" t="str">
        <f t="shared" si="134"/>
        <v>ok</v>
      </c>
      <c r="EH196" s="140" t="str">
        <f t="shared" si="135"/>
        <v>ok</v>
      </c>
      <c r="EI196" s="140" t="str">
        <f t="shared" si="136"/>
        <v>ok</v>
      </c>
      <c r="EJ196" s="140" t="str">
        <f t="shared" si="137"/>
        <v>ok</v>
      </c>
      <c r="EK196" s="140" t="str">
        <f t="shared" si="138"/>
        <v>ok</v>
      </c>
      <c r="EO196" s="140" t="str">
        <f t="shared" si="139"/>
        <v>ŠPATNĚ</v>
      </c>
      <c r="EP196" s="140" t="str">
        <f t="shared" si="140"/>
        <v>ok</v>
      </c>
    </row>
    <row r="197" spans="1:146" s="140" customFormat="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227" t="s">
        <v>1168</v>
      </c>
      <c r="J197" s="151" t="s">
        <v>1169</v>
      </c>
      <c r="K197" s="151" t="s">
        <v>3675</v>
      </c>
      <c r="L197" s="153" t="s">
        <v>422</v>
      </c>
      <c r="M197" s="151" t="s">
        <v>49</v>
      </c>
      <c r="N197" s="151" t="s">
        <v>24</v>
      </c>
      <c r="O197" s="151" t="s">
        <v>1170</v>
      </c>
      <c r="P197" s="151" t="s">
        <v>812</v>
      </c>
      <c r="Q197" s="151" t="s">
        <v>52</v>
      </c>
      <c r="R197" s="151" t="s">
        <v>53</v>
      </c>
      <c r="S197" s="154">
        <v>483737920</v>
      </c>
      <c r="T197" s="151" t="s">
        <v>4705</v>
      </c>
      <c r="U197" s="153" t="s">
        <v>1171</v>
      </c>
      <c r="V197" s="153" t="s">
        <v>31</v>
      </c>
      <c r="W197" s="153" t="s">
        <v>871</v>
      </c>
      <c r="X197" s="151" t="s">
        <v>1043</v>
      </c>
      <c r="Y197" s="256" t="s">
        <v>2992</v>
      </c>
      <c r="Z197" s="155" t="s">
        <v>49</v>
      </c>
      <c r="AA197" s="267" t="s">
        <v>2853</v>
      </c>
      <c r="AB197" s="156"/>
      <c r="AC197" s="157"/>
      <c r="AD197" s="157"/>
      <c r="AE197" s="157"/>
      <c r="AF197" s="157"/>
      <c r="AG197" s="293">
        <f t="shared" si="128"/>
        <v>0</v>
      </c>
      <c r="AH197" s="145"/>
      <c r="AI197" s="143"/>
      <c r="AJ197" s="143"/>
      <c r="AK197" s="143"/>
      <c r="AL197" s="143"/>
      <c r="AM197" s="138">
        <f t="shared" si="103"/>
        <v>0</v>
      </c>
      <c r="AN197" s="160"/>
      <c r="AO197" s="146"/>
      <c r="AP197" s="146"/>
      <c r="AQ197" s="146"/>
      <c r="AR197" s="146"/>
      <c r="AS197" s="202">
        <f t="shared" si="129"/>
        <v>0</v>
      </c>
      <c r="AT197" s="172"/>
      <c r="AU197" s="137"/>
      <c r="AV197" s="137"/>
      <c r="AW197" s="137"/>
      <c r="AX197" s="137"/>
      <c r="AY197" s="138">
        <f t="shared" si="104"/>
        <v>0</v>
      </c>
      <c r="AZ197" s="160"/>
      <c r="BA197" s="146"/>
      <c r="BB197" s="146"/>
      <c r="BC197" s="146"/>
      <c r="BD197" s="146"/>
      <c r="BE197" s="138">
        <f t="shared" si="105"/>
        <v>0</v>
      </c>
      <c r="BF197" s="205"/>
      <c r="BG197" s="146"/>
      <c r="BH197" s="146"/>
      <c r="BI197" s="146"/>
      <c r="BJ197" s="146"/>
      <c r="BK197" s="202">
        <f t="shared" si="130"/>
        <v>0</v>
      </c>
      <c r="BL197" s="160"/>
      <c r="BM197" s="146"/>
      <c r="BN197" s="146"/>
      <c r="BO197" s="146"/>
      <c r="BP197" s="146"/>
      <c r="BQ197" s="138">
        <f t="shared" si="106"/>
        <v>0</v>
      </c>
      <c r="BR197" s="160"/>
      <c r="BS197" s="146">
        <v>159575</v>
      </c>
      <c r="BT197" s="146"/>
      <c r="BU197" s="146"/>
      <c r="BV197" s="146"/>
      <c r="BW197" s="138">
        <f t="shared" si="107"/>
        <v>159575</v>
      </c>
      <c r="BX197" s="205"/>
      <c r="BY197" s="146"/>
      <c r="BZ197" s="146"/>
      <c r="CA197" s="146"/>
      <c r="CB197" s="146"/>
      <c r="CC197" s="138">
        <f t="shared" si="131"/>
        <v>0</v>
      </c>
      <c r="CD197" s="158"/>
      <c r="CE197" s="137"/>
      <c r="CF197" s="137"/>
      <c r="CG197" s="137"/>
      <c r="CH197" s="137"/>
      <c r="CI197" s="138">
        <f t="shared" si="116"/>
        <v>0</v>
      </c>
      <c r="CJ197" s="172">
        <f t="shared" si="117"/>
        <v>0</v>
      </c>
      <c r="CK197" s="137">
        <f t="shared" si="118"/>
        <v>159575</v>
      </c>
      <c r="CL197" s="137">
        <f t="shared" si="119"/>
        <v>0</v>
      </c>
      <c r="CM197" s="137">
        <f t="shared" si="120"/>
        <v>0</v>
      </c>
      <c r="CN197" s="137">
        <f t="shared" si="121"/>
        <v>0</v>
      </c>
      <c r="CO197" s="173">
        <f t="shared" si="122"/>
        <v>159575</v>
      </c>
      <c r="CP197" s="172">
        <f t="shared" si="123"/>
        <v>0</v>
      </c>
      <c r="CQ197" s="137">
        <f t="shared" si="124"/>
        <v>0</v>
      </c>
      <c r="CR197" s="137">
        <f t="shared" si="125"/>
        <v>0</v>
      </c>
      <c r="CS197" s="137">
        <f t="shared" si="126"/>
        <v>0</v>
      </c>
      <c r="CT197" s="137">
        <f t="shared" si="127"/>
        <v>0</v>
      </c>
      <c r="CU197" s="173">
        <f t="shared" si="109"/>
        <v>0</v>
      </c>
      <c r="CV197" s="172">
        <f t="shared" si="110"/>
        <v>0</v>
      </c>
      <c r="CW197" s="137">
        <f t="shared" si="111"/>
        <v>159575</v>
      </c>
      <c r="CX197" s="137">
        <f t="shared" si="112"/>
        <v>0</v>
      </c>
      <c r="CY197" s="137">
        <f t="shared" si="113"/>
        <v>0</v>
      </c>
      <c r="CZ197" s="137">
        <f t="shared" si="114"/>
        <v>0</v>
      </c>
      <c r="DA197" s="173">
        <f t="shared" si="115"/>
        <v>159575</v>
      </c>
      <c r="DC197" s="220"/>
      <c r="DF197" s="141"/>
      <c r="DG197" s="142"/>
      <c r="DH197" s="146"/>
      <c r="DI197" s="142"/>
      <c r="DJ197" s="144"/>
      <c r="DK197" s="145"/>
      <c r="DL197" s="142"/>
      <c r="DM197" s="144"/>
      <c r="DO197" s="140" t="str">
        <f t="shared" si="132"/>
        <v>Karel Opočenský</v>
      </c>
      <c r="DP197" s="140">
        <v>3416</v>
      </c>
      <c r="DQ197" s="140">
        <v>600078426</v>
      </c>
      <c r="DR197" s="140">
        <v>72743034</v>
      </c>
      <c r="DS197" s="140" t="s">
        <v>1167</v>
      </c>
      <c r="DT197" s="140" t="s">
        <v>3674</v>
      </c>
      <c r="DU197" s="140" t="s">
        <v>3675</v>
      </c>
      <c r="DV197" s="140" t="s">
        <v>49</v>
      </c>
      <c r="DW197" s="140" t="s">
        <v>422</v>
      </c>
      <c r="DX197" s="140" t="s">
        <v>24</v>
      </c>
      <c r="DY197" s="140" t="s">
        <v>3676</v>
      </c>
      <c r="DZ197" s="140">
        <v>483737920</v>
      </c>
      <c r="EA197" s="294" t="s">
        <v>3677</v>
      </c>
      <c r="EB197" s="140" t="s">
        <v>3678</v>
      </c>
      <c r="EC197" s="140" t="s">
        <v>1043</v>
      </c>
      <c r="ED197" s="140" t="s">
        <v>49</v>
      </c>
      <c r="EF197" s="140" t="str">
        <f t="shared" si="133"/>
        <v>ok</v>
      </c>
      <c r="EG197" s="140" t="str">
        <f t="shared" si="134"/>
        <v>ok</v>
      </c>
      <c r="EH197" s="140" t="str">
        <f t="shared" si="135"/>
        <v>ok</v>
      </c>
      <c r="EI197" s="140" t="str">
        <f t="shared" si="136"/>
        <v>ok</v>
      </c>
      <c r="EJ197" s="140" t="str">
        <f t="shared" si="137"/>
        <v>ok</v>
      </c>
      <c r="EK197" s="140" t="str">
        <f t="shared" si="138"/>
        <v>ok</v>
      </c>
      <c r="EO197" s="140" t="str">
        <f t="shared" si="139"/>
        <v>ok</v>
      </c>
      <c r="EP197" s="140" t="str">
        <f t="shared" si="140"/>
        <v>ŠPATNĚ</v>
      </c>
    </row>
    <row r="198" spans="1:146" s="140" customFormat="1" ht="12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227" t="s">
        <v>1153</v>
      </c>
      <c r="J198" s="151" t="s">
        <v>1154</v>
      </c>
      <c r="K198" s="151" t="s">
        <v>1173</v>
      </c>
      <c r="L198" s="153" t="s">
        <v>397</v>
      </c>
      <c r="M198" s="151" t="s">
        <v>49</v>
      </c>
      <c r="N198" s="151" t="s">
        <v>24</v>
      </c>
      <c r="O198" s="151" t="s">
        <v>1174</v>
      </c>
      <c r="P198" s="151" t="s">
        <v>63</v>
      </c>
      <c r="Q198" s="151" t="s">
        <v>52</v>
      </c>
      <c r="R198" s="151" t="s">
        <v>53</v>
      </c>
      <c r="S198" s="154">
        <v>483369221</v>
      </c>
      <c r="T198" s="151" t="s">
        <v>3133</v>
      </c>
      <c r="U198" s="153" t="s">
        <v>1175</v>
      </c>
      <c r="V198" s="153" t="s">
        <v>31</v>
      </c>
      <c r="W198" s="153" t="s">
        <v>871</v>
      </c>
      <c r="X198" s="151" t="s">
        <v>1043</v>
      </c>
      <c r="Y198" s="256" t="s">
        <v>2992</v>
      </c>
      <c r="Z198" s="155" t="s">
        <v>49</v>
      </c>
      <c r="AA198" s="267" t="s">
        <v>2853</v>
      </c>
      <c r="AB198" s="156"/>
      <c r="AC198" s="157"/>
      <c r="AD198" s="157"/>
      <c r="AE198" s="157"/>
      <c r="AF198" s="157"/>
      <c r="AG198" s="293">
        <f t="shared" si="128"/>
        <v>0</v>
      </c>
      <c r="AH198" s="145"/>
      <c r="AI198" s="143"/>
      <c r="AJ198" s="143"/>
      <c r="AK198" s="143"/>
      <c r="AL198" s="143"/>
      <c r="AM198" s="138">
        <f t="shared" si="103"/>
        <v>0</v>
      </c>
      <c r="AN198" s="160"/>
      <c r="AO198" s="146"/>
      <c r="AP198" s="146"/>
      <c r="AQ198" s="146"/>
      <c r="AR198" s="146"/>
      <c r="AS198" s="202">
        <f t="shared" si="129"/>
        <v>0</v>
      </c>
      <c r="AT198" s="172"/>
      <c r="AU198" s="137"/>
      <c r="AV198" s="137"/>
      <c r="AW198" s="137"/>
      <c r="AX198" s="137"/>
      <c r="AY198" s="138">
        <f t="shared" si="104"/>
        <v>0</v>
      </c>
      <c r="AZ198" s="160"/>
      <c r="BA198" s="146"/>
      <c r="BB198" s="146"/>
      <c r="BC198" s="146"/>
      <c r="BD198" s="146"/>
      <c r="BE198" s="138">
        <f t="shared" si="105"/>
        <v>0</v>
      </c>
      <c r="BF198" s="205"/>
      <c r="BG198" s="146"/>
      <c r="BH198" s="146"/>
      <c r="BI198" s="146"/>
      <c r="BJ198" s="146"/>
      <c r="BK198" s="202">
        <f t="shared" si="130"/>
        <v>0</v>
      </c>
      <c r="BL198" s="160"/>
      <c r="BM198" s="146"/>
      <c r="BN198" s="146"/>
      <c r="BO198" s="146"/>
      <c r="BP198" s="146"/>
      <c r="BQ198" s="138">
        <f t="shared" si="106"/>
        <v>0</v>
      </c>
      <c r="BR198" s="160"/>
      <c r="BS198" s="146">
        <v>233350</v>
      </c>
      <c r="BT198" s="146"/>
      <c r="BU198" s="146"/>
      <c r="BV198" s="146"/>
      <c r="BW198" s="138">
        <f t="shared" si="107"/>
        <v>233350</v>
      </c>
      <c r="BX198" s="205"/>
      <c r="BY198" s="146"/>
      <c r="BZ198" s="146"/>
      <c r="CA198" s="146"/>
      <c r="CB198" s="146"/>
      <c r="CC198" s="138">
        <f t="shared" si="131"/>
        <v>0</v>
      </c>
      <c r="CD198" s="158"/>
      <c r="CE198" s="137"/>
      <c r="CF198" s="137"/>
      <c r="CG198" s="137"/>
      <c r="CH198" s="137"/>
      <c r="CI198" s="138">
        <f t="shared" si="116"/>
        <v>0</v>
      </c>
      <c r="CJ198" s="172">
        <f t="shared" si="117"/>
        <v>0</v>
      </c>
      <c r="CK198" s="137">
        <f t="shared" si="118"/>
        <v>233350</v>
      </c>
      <c r="CL198" s="137">
        <f t="shared" si="119"/>
        <v>0</v>
      </c>
      <c r="CM198" s="137">
        <f t="shared" si="120"/>
        <v>0</v>
      </c>
      <c r="CN198" s="137">
        <f t="shared" si="121"/>
        <v>0</v>
      </c>
      <c r="CO198" s="173">
        <f t="shared" si="122"/>
        <v>233350</v>
      </c>
      <c r="CP198" s="172">
        <f t="shared" si="123"/>
        <v>0</v>
      </c>
      <c r="CQ198" s="137">
        <f t="shared" si="124"/>
        <v>0</v>
      </c>
      <c r="CR198" s="137">
        <f t="shared" si="125"/>
        <v>0</v>
      </c>
      <c r="CS198" s="137">
        <f t="shared" si="126"/>
        <v>0</v>
      </c>
      <c r="CT198" s="137">
        <f t="shared" si="127"/>
        <v>0</v>
      </c>
      <c r="CU198" s="173">
        <f t="shared" si="109"/>
        <v>0</v>
      </c>
      <c r="CV198" s="172">
        <f t="shared" si="110"/>
        <v>0</v>
      </c>
      <c r="CW198" s="137">
        <f t="shared" si="111"/>
        <v>233350</v>
      </c>
      <c r="CX198" s="137">
        <f t="shared" si="112"/>
        <v>0</v>
      </c>
      <c r="CY198" s="137">
        <f t="shared" si="113"/>
        <v>0</v>
      </c>
      <c r="CZ198" s="137">
        <f t="shared" si="114"/>
        <v>0</v>
      </c>
      <c r="DA198" s="173">
        <f t="shared" si="115"/>
        <v>233350</v>
      </c>
      <c r="DC198" s="220"/>
      <c r="DF198" s="141"/>
      <c r="DG198" s="142"/>
      <c r="DH198" s="146"/>
      <c r="DI198" s="142"/>
      <c r="DJ198" s="144"/>
      <c r="DK198" s="145"/>
      <c r="DL198" s="142"/>
      <c r="DM198" s="144"/>
      <c r="DO198" s="140" t="str">
        <f t="shared" si="132"/>
        <v>Jan Kolář</v>
      </c>
      <c r="DP198" s="140">
        <v>3414</v>
      </c>
      <c r="DQ198" s="140">
        <v>600078388</v>
      </c>
      <c r="DR198" s="140">
        <v>43257721</v>
      </c>
      <c r="DS198" s="140" t="s">
        <v>1172</v>
      </c>
      <c r="DT198" s="140" t="s">
        <v>3679</v>
      </c>
      <c r="DU198" s="140" t="s">
        <v>1173</v>
      </c>
      <c r="DV198" s="140" t="s">
        <v>49</v>
      </c>
      <c r="DW198" s="140" t="s">
        <v>397</v>
      </c>
      <c r="DX198" s="140" t="s">
        <v>24</v>
      </c>
      <c r="DY198" s="140" t="s">
        <v>3680</v>
      </c>
      <c r="DZ198" s="140">
        <v>483369221</v>
      </c>
      <c r="EA198" s="140" t="s">
        <v>3681</v>
      </c>
      <c r="EB198" s="140" t="s">
        <v>3682</v>
      </c>
      <c r="EC198" s="140" t="s">
        <v>1043</v>
      </c>
      <c r="ED198" s="140" t="s">
        <v>49</v>
      </c>
      <c r="EF198" s="140" t="str">
        <f t="shared" si="133"/>
        <v>ok</v>
      </c>
      <c r="EG198" s="140" t="str">
        <f t="shared" si="134"/>
        <v>ok</v>
      </c>
      <c r="EH198" s="140" t="str">
        <f t="shared" si="135"/>
        <v>ok</v>
      </c>
      <c r="EI198" s="140" t="str">
        <f t="shared" si="136"/>
        <v>ok</v>
      </c>
      <c r="EJ198" s="140" t="str">
        <f t="shared" si="137"/>
        <v>ok</v>
      </c>
      <c r="EK198" s="140" t="str">
        <f t="shared" si="138"/>
        <v>ok</v>
      </c>
      <c r="EO198" s="140" t="str">
        <f t="shared" si="139"/>
        <v>ok</v>
      </c>
      <c r="EP198" s="140" t="str">
        <f t="shared" si="140"/>
        <v>ŠPATNĚ</v>
      </c>
    </row>
    <row r="199" spans="1:146" s="140" customFormat="1" ht="12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227" t="s">
        <v>1153</v>
      </c>
      <c r="J199" s="151" t="s">
        <v>1154</v>
      </c>
      <c r="K199" s="151" t="s">
        <v>3684</v>
      </c>
      <c r="L199" s="153" t="s">
        <v>107</v>
      </c>
      <c r="M199" s="151" t="s">
        <v>49</v>
      </c>
      <c r="N199" s="151" t="s">
        <v>24</v>
      </c>
      <c r="O199" s="151" t="s">
        <v>1177</v>
      </c>
      <c r="P199" s="151" t="s">
        <v>524</v>
      </c>
      <c r="Q199" s="151" t="s">
        <v>27</v>
      </c>
      <c r="R199" s="151" t="s">
        <v>28</v>
      </c>
      <c r="S199" s="154">
        <v>484846334</v>
      </c>
      <c r="T199" s="151" t="s">
        <v>1178</v>
      </c>
      <c r="U199" s="153" t="s">
        <v>1179</v>
      </c>
      <c r="V199" s="153" t="s">
        <v>31</v>
      </c>
      <c r="W199" s="153" t="s">
        <v>871</v>
      </c>
      <c r="X199" s="151" t="s">
        <v>1043</v>
      </c>
      <c r="Y199" s="256" t="s">
        <v>2992</v>
      </c>
      <c r="Z199" s="155" t="s">
        <v>49</v>
      </c>
      <c r="AA199" s="267" t="s">
        <v>2853</v>
      </c>
      <c r="AB199" s="156"/>
      <c r="AC199" s="157"/>
      <c r="AD199" s="157"/>
      <c r="AE199" s="157"/>
      <c r="AF199" s="157"/>
      <c r="AG199" s="293">
        <f t="shared" si="128"/>
        <v>0</v>
      </c>
      <c r="AH199" s="145"/>
      <c r="AI199" s="143"/>
      <c r="AJ199" s="143"/>
      <c r="AK199" s="143"/>
      <c r="AL199" s="143"/>
      <c r="AM199" s="138">
        <f t="shared" si="103"/>
        <v>0</v>
      </c>
      <c r="AN199" s="160"/>
      <c r="AO199" s="146"/>
      <c r="AP199" s="146"/>
      <c r="AQ199" s="146"/>
      <c r="AR199" s="146"/>
      <c r="AS199" s="202">
        <f t="shared" si="129"/>
        <v>0</v>
      </c>
      <c r="AT199" s="172"/>
      <c r="AU199" s="137"/>
      <c r="AV199" s="137"/>
      <c r="AW199" s="137"/>
      <c r="AX199" s="137"/>
      <c r="AY199" s="138">
        <f t="shared" ref="AY199:AY262" si="141">SUM(AT199:AX199)</f>
        <v>0</v>
      </c>
      <c r="AZ199" s="160"/>
      <c r="BA199" s="146"/>
      <c r="BB199" s="146"/>
      <c r="BC199" s="146"/>
      <c r="BD199" s="146"/>
      <c r="BE199" s="138">
        <f t="shared" ref="BE199:BE262" si="142">SUM(AZ199:BD199)</f>
        <v>0</v>
      </c>
      <c r="BF199" s="205"/>
      <c r="BG199" s="146"/>
      <c r="BH199" s="146"/>
      <c r="BI199" s="146"/>
      <c r="BJ199" s="146"/>
      <c r="BK199" s="202">
        <f t="shared" si="130"/>
        <v>0</v>
      </c>
      <c r="BL199" s="160"/>
      <c r="BM199" s="146"/>
      <c r="BN199" s="146"/>
      <c r="BO199" s="146"/>
      <c r="BP199" s="146"/>
      <c r="BQ199" s="138">
        <f t="shared" ref="BQ199:BQ262" si="143">SUM(BL199:BP199)</f>
        <v>0</v>
      </c>
      <c r="BR199" s="160"/>
      <c r="BS199" s="146">
        <v>120575</v>
      </c>
      <c r="BT199" s="146"/>
      <c r="BU199" s="146"/>
      <c r="BV199" s="146"/>
      <c r="BW199" s="138">
        <f t="shared" ref="BW199:BW262" si="144">SUM(BR199:BV199)</f>
        <v>120575</v>
      </c>
      <c r="BX199" s="205"/>
      <c r="BY199" s="146"/>
      <c r="BZ199" s="146"/>
      <c r="CA199" s="146"/>
      <c r="CB199" s="146"/>
      <c r="CC199" s="138">
        <f t="shared" si="131"/>
        <v>0</v>
      </c>
      <c r="CD199" s="158"/>
      <c r="CE199" s="137"/>
      <c r="CF199" s="137"/>
      <c r="CG199" s="137"/>
      <c r="CH199" s="137"/>
      <c r="CI199" s="138">
        <f t="shared" si="116"/>
        <v>0</v>
      </c>
      <c r="CJ199" s="172">
        <f t="shared" si="117"/>
        <v>0</v>
      </c>
      <c r="CK199" s="137">
        <f t="shared" si="118"/>
        <v>120575</v>
      </c>
      <c r="CL199" s="137">
        <f t="shared" si="119"/>
        <v>0</v>
      </c>
      <c r="CM199" s="137">
        <f t="shared" si="120"/>
        <v>0</v>
      </c>
      <c r="CN199" s="137">
        <f t="shared" si="121"/>
        <v>0</v>
      </c>
      <c r="CO199" s="173">
        <f t="shared" si="122"/>
        <v>120575</v>
      </c>
      <c r="CP199" s="172">
        <f t="shared" si="123"/>
        <v>0</v>
      </c>
      <c r="CQ199" s="137">
        <f t="shared" si="124"/>
        <v>0</v>
      </c>
      <c r="CR199" s="137">
        <f t="shared" si="125"/>
        <v>0</v>
      </c>
      <c r="CS199" s="137">
        <f t="shared" si="126"/>
        <v>0</v>
      </c>
      <c r="CT199" s="137">
        <f t="shared" si="127"/>
        <v>0</v>
      </c>
      <c r="CU199" s="173">
        <f t="shared" si="109"/>
        <v>0</v>
      </c>
      <c r="CV199" s="172">
        <f t="shared" si="110"/>
        <v>0</v>
      </c>
      <c r="CW199" s="137">
        <f t="shared" si="111"/>
        <v>120575</v>
      </c>
      <c r="CX199" s="137">
        <f t="shared" si="112"/>
        <v>0</v>
      </c>
      <c r="CY199" s="137">
        <f t="shared" si="113"/>
        <v>0</v>
      </c>
      <c r="CZ199" s="137">
        <f t="shared" si="114"/>
        <v>0</v>
      </c>
      <c r="DA199" s="173">
        <f t="shared" si="115"/>
        <v>120575</v>
      </c>
      <c r="DC199" s="220"/>
      <c r="DF199" s="141"/>
      <c r="DG199" s="142"/>
      <c r="DH199" s="146"/>
      <c r="DI199" s="142"/>
      <c r="DJ199" s="144"/>
      <c r="DK199" s="145"/>
      <c r="DL199" s="142"/>
      <c r="DM199" s="144"/>
      <c r="DO199" s="140" t="str">
        <f t="shared" si="132"/>
        <v>Jitka Šťovíčková</v>
      </c>
      <c r="DP199" s="140">
        <v>3411</v>
      </c>
      <c r="DQ199" s="140">
        <v>600078400</v>
      </c>
      <c r="DR199" s="140">
        <v>72742950</v>
      </c>
      <c r="DS199" s="140" t="s">
        <v>1176</v>
      </c>
      <c r="DT199" s="140" t="s">
        <v>3683</v>
      </c>
      <c r="DU199" s="140" t="s">
        <v>3684</v>
      </c>
      <c r="DV199" s="140" t="s">
        <v>49</v>
      </c>
      <c r="DW199" s="140" t="s">
        <v>107</v>
      </c>
      <c r="DX199" s="140" t="s">
        <v>24</v>
      </c>
      <c r="DY199" s="140" t="s">
        <v>3685</v>
      </c>
      <c r="DZ199" s="140">
        <v>484846334</v>
      </c>
      <c r="EA199" s="140" t="s">
        <v>1178</v>
      </c>
      <c r="EB199" s="140" t="s">
        <v>3686</v>
      </c>
      <c r="EC199" s="140" t="s">
        <v>1043</v>
      </c>
      <c r="ED199" s="140" t="s">
        <v>49</v>
      </c>
      <c r="EF199" s="140" t="str">
        <f t="shared" si="133"/>
        <v>ok</v>
      </c>
      <c r="EG199" s="140" t="str">
        <f t="shared" si="134"/>
        <v>ok</v>
      </c>
      <c r="EH199" s="140" t="str">
        <f t="shared" si="135"/>
        <v>ok</v>
      </c>
      <c r="EI199" s="140" t="str">
        <f t="shared" si="136"/>
        <v>ok</v>
      </c>
      <c r="EJ199" s="140" t="str">
        <f t="shared" si="137"/>
        <v>ok</v>
      </c>
      <c r="EK199" s="140" t="str">
        <f t="shared" si="138"/>
        <v>ok</v>
      </c>
      <c r="EO199" s="140" t="str">
        <f t="shared" si="139"/>
        <v>ok</v>
      </c>
      <c r="EP199" s="140" t="str">
        <f t="shared" si="140"/>
        <v>ok</v>
      </c>
    </row>
    <row r="200" spans="1:146" s="140" customFormat="1" ht="12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227" t="s">
        <v>1153</v>
      </c>
      <c r="J200" s="151" t="s">
        <v>1154</v>
      </c>
      <c r="K200" s="151" t="s">
        <v>1181</v>
      </c>
      <c r="L200" s="153" t="s">
        <v>107</v>
      </c>
      <c r="M200" s="151" t="s">
        <v>49</v>
      </c>
      <c r="N200" s="151" t="s">
        <v>24</v>
      </c>
      <c r="O200" s="151" t="s">
        <v>3108</v>
      </c>
      <c r="P200" s="151" t="s">
        <v>100</v>
      </c>
      <c r="Q200" s="151" t="s">
        <v>52</v>
      </c>
      <c r="R200" s="151" t="s">
        <v>53</v>
      </c>
      <c r="S200" s="154">
        <v>483710859</v>
      </c>
      <c r="T200" s="151" t="s">
        <v>1182</v>
      </c>
      <c r="U200" s="153" t="s">
        <v>1183</v>
      </c>
      <c r="V200" s="153" t="s">
        <v>31</v>
      </c>
      <c r="W200" s="153" t="s">
        <v>871</v>
      </c>
      <c r="X200" s="151" t="s">
        <v>1043</v>
      </c>
      <c r="Y200" s="256" t="s">
        <v>2992</v>
      </c>
      <c r="Z200" s="155" t="s">
        <v>49</v>
      </c>
      <c r="AA200" s="267" t="s">
        <v>2853</v>
      </c>
      <c r="AB200" s="156"/>
      <c r="AC200" s="157"/>
      <c r="AD200" s="157"/>
      <c r="AE200" s="157"/>
      <c r="AF200" s="157"/>
      <c r="AG200" s="293">
        <f t="shared" si="128"/>
        <v>0</v>
      </c>
      <c r="AH200" s="145"/>
      <c r="AI200" s="143"/>
      <c r="AJ200" s="143"/>
      <c r="AK200" s="143"/>
      <c r="AL200" s="143"/>
      <c r="AM200" s="138">
        <f t="shared" ref="AM200:AM263" si="145">SUM(AH200:AL200)</f>
        <v>0</v>
      </c>
      <c r="AN200" s="160"/>
      <c r="AO200" s="146"/>
      <c r="AP200" s="146"/>
      <c r="AQ200" s="146"/>
      <c r="AR200" s="146"/>
      <c r="AS200" s="202">
        <f t="shared" si="129"/>
        <v>0</v>
      </c>
      <c r="AT200" s="172"/>
      <c r="AU200" s="137"/>
      <c r="AV200" s="137"/>
      <c r="AW200" s="137"/>
      <c r="AX200" s="137"/>
      <c r="AY200" s="138">
        <f t="shared" si="141"/>
        <v>0</v>
      </c>
      <c r="AZ200" s="160"/>
      <c r="BA200" s="146"/>
      <c r="BB200" s="146"/>
      <c r="BC200" s="146"/>
      <c r="BD200" s="146"/>
      <c r="BE200" s="138">
        <f t="shared" si="142"/>
        <v>0</v>
      </c>
      <c r="BF200" s="205"/>
      <c r="BG200" s="146"/>
      <c r="BH200" s="146"/>
      <c r="BI200" s="146"/>
      <c r="BJ200" s="146"/>
      <c r="BK200" s="202">
        <f t="shared" si="130"/>
        <v>0</v>
      </c>
      <c r="BL200" s="160"/>
      <c r="BM200" s="146"/>
      <c r="BN200" s="146"/>
      <c r="BO200" s="146"/>
      <c r="BP200" s="146"/>
      <c r="BQ200" s="138">
        <f t="shared" si="143"/>
        <v>0</v>
      </c>
      <c r="BR200" s="160"/>
      <c r="BS200" s="146">
        <v>104975</v>
      </c>
      <c r="BT200" s="146"/>
      <c r="BU200" s="146"/>
      <c r="BV200" s="146"/>
      <c r="BW200" s="138">
        <f t="shared" si="144"/>
        <v>104975</v>
      </c>
      <c r="BX200" s="205"/>
      <c r="BY200" s="146"/>
      <c r="BZ200" s="146"/>
      <c r="CA200" s="146"/>
      <c r="CB200" s="146"/>
      <c r="CC200" s="138">
        <f t="shared" si="131"/>
        <v>0</v>
      </c>
      <c r="CD200" s="158"/>
      <c r="CE200" s="137"/>
      <c r="CF200" s="137"/>
      <c r="CG200" s="137"/>
      <c r="CH200" s="137"/>
      <c r="CI200" s="138">
        <f t="shared" si="116"/>
        <v>0</v>
      </c>
      <c r="CJ200" s="172">
        <f t="shared" si="117"/>
        <v>0</v>
      </c>
      <c r="CK200" s="137">
        <f t="shared" si="118"/>
        <v>104975</v>
      </c>
      <c r="CL200" s="137">
        <f t="shared" si="119"/>
        <v>0</v>
      </c>
      <c r="CM200" s="137">
        <f t="shared" si="120"/>
        <v>0</v>
      </c>
      <c r="CN200" s="137">
        <f t="shared" si="121"/>
        <v>0</v>
      </c>
      <c r="CO200" s="173">
        <f t="shared" si="122"/>
        <v>104975</v>
      </c>
      <c r="CP200" s="172">
        <f t="shared" si="123"/>
        <v>0</v>
      </c>
      <c r="CQ200" s="137">
        <f t="shared" si="124"/>
        <v>0</v>
      </c>
      <c r="CR200" s="137">
        <f t="shared" si="125"/>
        <v>0</v>
      </c>
      <c r="CS200" s="137">
        <f t="shared" si="126"/>
        <v>0</v>
      </c>
      <c r="CT200" s="137">
        <f t="shared" si="127"/>
        <v>0</v>
      </c>
      <c r="CU200" s="173">
        <f t="shared" ref="CU200:CU263" si="146">SUM(CP200:CT200)</f>
        <v>0</v>
      </c>
      <c r="CV200" s="172">
        <f t="shared" ref="CV200:CV263" si="147">CJ200-CP200</f>
        <v>0</v>
      </c>
      <c r="CW200" s="137">
        <f t="shared" ref="CW200:CW263" si="148">CK200-CQ200</f>
        <v>104975</v>
      </c>
      <c r="CX200" s="137">
        <f t="shared" ref="CX200:CX263" si="149">CL200-CR200</f>
        <v>0</v>
      </c>
      <c r="CY200" s="137">
        <f t="shared" ref="CY200:CY263" si="150">CM200-CS200</f>
        <v>0</v>
      </c>
      <c r="CZ200" s="137">
        <f t="shared" ref="CZ200:CZ263" si="151">CN200-CT200</f>
        <v>0</v>
      </c>
      <c r="DA200" s="173">
        <f t="shared" ref="DA200:DA263" si="152">SUM(CV200:CZ200)</f>
        <v>104975</v>
      </c>
      <c r="DC200" s="220"/>
      <c r="DF200" s="141"/>
      <c r="DG200" s="142"/>
      <c r="DH200" s="146"/>
      <c r="DI200" s="142"/>
      <c r="DJ200" s="144"/>
      <c r="DK200" s="145"/>
      <c r="DL200" s="142"/>
      <c r="DM200" s="144"/>
      <c r="DO200" s="140" t="str">
        <f t="shared" si="132"/>
        <v>Miroslav Krajina</v>
      </c>
      <c r="DP200" s="140">
        <v>3408</v>
      </c>
      <c r="DQ200" s="140">
        <v>600078566</v>
      </c>
      <c r="DR200" s="140">
        <v>72743115</v>
      </c>
      <c r="DS200" s="140" t="s">
        <v>1180</v>
      </c>
      <c r="DT200" s="140" t="s">
        <v>3687</v>
      </c>
      <c r="DU200" s="140" t="s">
        <v>1181</v>
      </c>
      <c r="DV200" s="140" t="s">
        <v>49</v>
      </c>
      <c r="DW200" s="140" t="s">
        <v>107</v>
      </c>
      <c r="DX200" s="140" t="s">
        <v>24</v>
      </c>
      <c r="DY200" s="140" t="s">
        <v>3688</v>
      </c>
      <c r="DZ200" s="140">
        <v>483710859</v>
      </c>
      <c r="EA200" s="140" t="s">
        <v>1182</v>
      </c>
      <c r="EB200" s="140" t="s">
        <v>3689</v>
      </c>
      <c r="EC200" s="140" t="s">
        <v>1043</v>
      </c>
      <c r="ED200" s="140" t="s">
        <v>49</v>
      </c>
      <c r="EF200" s="140" t="str">
        <f t="shared" si="133"/>
        <v>ok</v>
      </c>
      <c r="EG200" s="140" t="str">
        <f t="shared" si="134"/>
        <v>ok</v>
      </c>
      <c r="EH200" s="140" t="str">
        <f t="shared" si="135"/>
        <v>ok</v>
      </c>
      <c r="EI200" s="140" t="str">
        <f t="shared" si="136"/>
        <v>ok</v>
      </c>
      <c r="EJ200" s="140" t="str">
        <f t="shared" si="137"/>
        <v>ok</v>
      </c>
      <c r="EK200" s="140" t="str">
        <f t="shared" si="138"/>
        <v>ok</v>
      </c>
      <c r="EO200" s="140" t="str">
        <f t="shared" si="139"/>
        <v>ok</v>
      </c>
      <c r="EP200" s="140" t="str">
        <f t="shared" si="140"/>
        <v>ok</v>
      </c>
    </row>
    <row r="201" spans="1:146" s="140" customFormat="1" ht="12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227" t="s">
        <v>1185</v>
      </c>
      <c r="J201" s="151" t="s">
        <v>1186</v>
      </c>
      <c r="K201" s="151" t="s">
        <v>3691</v>
      </c>
      <c r="L201" s="153" t="s">
        <v>1059</v>
      </c>
      <c r="M201" s="151" t="s">
        <v>49</v>
      </c>
      <c r="N201" s="151" t="s">
        <v>24</v>
      </c>
      <c r="O201" s="151" t="s">
        <v>4574</v>
      </c>
      <c r="P201" s="151" t="s">
        <v>170</v>
      </c>
      <c r="Q201" s="151" t="s">
        <v>27</v>
      </c>
      <c r="R201" s="151" t="s">
        <v>28</v>
      </c>
      <c r="S201" s="154">
        <v>483305317</v>
      </c>
      <c r="T201" s="140" t="s">
        <v>3693</v>
      </c>
      <c r="U201" s="153" t="s">
        <v>1187</v>
      </c>
      <c r="V201" s="153" t="s">
        <v>31</v>
      </c>
      <c r="W201" s="153" t="s">
        <v>871</v>
      </c>
      <c r="X201" s="151" t="s">
        <v>1043</v>
      </c>
      <c r="Y201" s="256" t="s">
        <v>2992</v>
      </c>
      <c r="Z201" s="155" t="s">
        <v>49</v>
      </c>
      <c r="AA201" s="267" t="s">
        <v>2853</v>
      </c>
      <c r="AB201" s="156"/>
      <c r="AC201" s="157"/>
      <c r="AD201" s="157"/>
      <c r="AE201" s="157"/>
      <c r="AF201" s="157"/>
      <c r="AG201" s="293">
        <f t="shared" si="128"/>
        <v>0</v>
      </c>
      <c r="AH201" s="145"/>
      <c r="AI201" s="143"/>
      <c r="AJ201" s="143"/>
      <c r="AK201" s="143"/>
      <c r="AL201" s="143"/>
      <c r="AM201" s="138">
        <f t="shared" si="145"/>
        <v>0</v>
      </c>
      <c r="AN201" s="160"/>
      <c r="AO201" s="146"/>
      <c r="AP201" s="146"/>
      <c r="AQ201" s="146"/>
      <c r="AR201" s="146"/>
      <c r="AS201" s="202">
        <f t="shared" si="129"/>
        <v>0</v>
      </c>
      <c r="AT201" s="172"/>
      <c r="AU201" s="137"/>
      <c r="AV201" s="137"/>
      <c r="AW201" s="137"/>
      <c r="AX201" s="137"/>
      <c r="AY201" s="138">
        <f t="shared" si="141"/>
        <v>0</v>
      </c>
      <c r="AZ201" s="160"/>
      <c r="BA201" s="146"/>
      <c r="BB201" s="146"/>
      <c r="BC201" s="146"/>
      <c r="BD201" s="146"/>
      <c r="BE201" s="138">
        <f t="shared" si="142"/>
        <v>0</v>
      </c>
      <c r="BF201" s="205"/>
      <c r="BG201" s="146"/>
      <c r="BH201" s="146"/>
      <c r="BI201" s="146"/>
      <c r="BJ201" s="146">
        <v>0</v>
      </c>
      <c r="BK201" s="202">
        <f t="shared" si="130"/>
        <v>0</v>
      </c>
      <c r="BL201" s="160"/>
      <c r="BM201" s="146"/>
      <c r="BN201" s="146"/>
      <c r="BO201" s="146"/>
      <c r="BP201" s="146"/>
      <c r="BQ201" s="138">
        <f t="shared" si="143"/>
        <v>0</v>
      </c>
      <c r="BR201" s="160"/>
      <c r="BS201" s="146">
        <v>118950</v>
      </c>
      <c r="BT201" s="146"/>
      <c r="BU201" s="146"/>
      <c r="BV201" s="146"/>
      <c r="BW201" s="138">
        <f t="shared" si="144"/>
        <v>118950</v>
      </c>
      <c r="BX201" s="205"/>
      <c r="BY201" s="146"/>
      <c r="BZ201" s="146"/>
      <c r="CA201" s="146"/>
      <c r="CB201" s="146"/>
      <c r="CC201" s="138">
        <f t="shared" si="131"/>
        <v>0</v>
      </c>
      <c r="CD201" s="158"/>
      <c r="CE201" s="137"/>
      <c r="CF201" s="137"/>
      <c r="CG201" s="137"/>
      <c r="CH201" s="137"/>
      <c r="CI201" s="138">
        <f t="shared" si="116"/>
        <v>0</v>
      </c>
      <c r="CJ201" s="172">
        <f t="shared" si="117"/>
        <v>0</v>
      </c>
      <c r="CK201" s="137">
        <f t="shared" si="118"/>
        <v>118950</v>
      </c>
      <c r="CL201" s="137">
        <f t="shared" si="119"/>
        <v>0</v>
      </c>
      <c r="CM201" s="137">
        <f t="shared" si="120"/>
        <v>0</v>
      </c>
      <c r="CN201" s="137">
        <f t="shared" si="121"/>
        <v>0</v>
      </c>
      <c r="CO201" s="173">
        <f t="shared" si="122"/>
        <v>118950</v>
      </c>
      <c r="CP201" s="172">
        <f t="shared" si="123"/>
        <v>0</v>
      </c>
      <c r="CQ201" s="137">
        <f t="shared" si="124"/>
        <v>0</v>
      </c>
      <c r="CR201" s="137">
        <f t="shared" si="125"/>
        <v>0</v>
      </c>
      <c r="CS201" s="137">
        <f t="shared" si="126"/>
        <v>0</v>
      </c>
      <c r="CT201" s="137">
        <f t="shared" si="127"/>
        <v>0</v>
      </c>
      <c r="CU201" s="173">
        <f t="shared" si="146"/>
        <v>0</v>
      </c>
      <c r="CV201" s="172">
        <f t="shared" si="147"/>
        <v>0</v>
      </c>
      <c r="CW201" s="137">
        <f t="shared" si="148"/>
        <v>118950</v>
      </c>
      <c r="CX201" s="137">
        <f t="shared" si="149"/>
        <v>0</v>
      </c>
      <c r="CY201" s="137">
        <f t="shared" si="150"/>
        <v>0</v>
      </c>
      <c r="CZ201" s="137">
        <f t="shared" si="151"/>
        <v>0</v>
      </c>
      <c r="DA201" s="173">
        <f t="shared" si="152"/>
        <v>118950</v>
      </c>
      <c r="DC201" s="220"/>
      <c r="DF201" s="141">
        <v>420503.49</v>
      </c>
      <c r="DG201" s="142">
        <v>74206.509999999995</v>
      </c>
      <c r="DH201" s="146">
        <f>SUBTOTAL(9,DF201:DG201)</f>
        <v>494710</v>
      </c>
      <c r="DI201" s="142" t="s">
        <v>4808</v>
      </c>
      <c r="DJ201" s="144">
        <v>44592</v>
      </c>
      <c r="DK201" s="145"/>
      <c r="DL201" s="142"/>
      <c r="DM201" s="144"/>
      <c r="DO201" s="140" t="str">
        <f t="shared" si="132"/>
        <v>Jana Mašindová</v>
      </c>
      <c r="DP201" s="140">
        <v>3417</v>
      </c>
      <c r="DQ201" s="140">
        <v>600078353</v>
      </c>
      <c r="DR201" s="140">
        <v>72743352</v>
      </c>
      <c r="DS201" s="140" t="s">
        <v>1184</v>
      </c>
      <c r="DT201" s="140" t="s">
        <v>3690</v>
      </c>
      <c r="DU201" s="140" t="s">
        <v>3691</v>
      </c>
      <c r="DV201" s="140" t="s">
        <v>49</v>
      </c>
      <c r="DW201" s="140" t="s">
        <v>1059</v>
      </c>
      <c r="DX201" s="140" t="s">
        <v>24</v>
      </c>
      <c r="DY201" s="140" t="s">
        <v>3692</v>
      </c>
      <c r="DZ201" s="140">
        <v>483305317</v>
      </c>
      <c r="EA201" s="140" t="s">
        <v>3693</v>
      </c>
      <c r="EB201" s="140" t="s">
        <v>3694</v>
      </c>
      <c r="EC201" s="140" t="s">
        <v>1043</v>
      </c>
      <c r="ED201" s="140" t="s">
        <v>49</v>
      </c>
      <c r="EF201" s="140" t="str">
        <f t="shared" si="133"/>
        <v>ok</v>
      </c>
      <c r="EG201" s="140" t="str">
        <f t="shared" si="134"/>
        <v>ok</v>
      </c>
      <c r="EH201" s="140" t="str">
        <f t="shared" si="135"/>
        <v>ok</v>
      </c>
      <c r="EI201" s="140" t="str">
        <f t="shared" si="136"/>
        <v>ok</v>
      </c>
      <c r="EJ201" s="140" t="str">
        <f t="shared" si="137"/>
        <v>ok</v>
      </c>
      <c r="EK201" s="140" t="str">
        <f t="shared" si="138"/>
        <v>ok</v>
      </c>
      <c r="EO201" s="140" t="str">
        <f t="shared" si="139"/>
        <v>ok</v>
      </c>
      <c r="EP201" s="140" t="str">
        <f t="shared" si="140"/>
        <v>ok</v>
      </c>
    </row>
    <row r="202" spans="1:146" s="140" customFormat="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227" t="s">
        <v>1189</v>
      </c>
      <c r="J202" s="151" t="s">
        <v>1190</v>
      </c>
      <c r="K202" s="151" t="s">
        <v>3696</v>
      </c>
      <c r="L202" s="153" t="s">
        <v>1065</v>
      </c>
      <c r="M202" s="151" t="s">
        <v>49</v>
      </c>
      <c r="N202" s="151" t="s">
        <v>24</v>
      </c>
      <c r="O202" s="151" t="s">
        <v>1191</v>
      </c>
      <c r="P202" s="151" t="s">
        <v>1192</v>
      </c>
      <c r="Q202" s="151" t="s">
        <v>27</v>
      </c>
      <c r="R202" s="151" t="s">
        <v>28</v>
      </c>
      <c r="S202" s="154">
        <v>483302140</v>
      </c>
      <c r="T202" s="263" t="s">
        <v>4724</v>
      </c>
      <c r="U202" s="153" t="s">
        <v>1194</v>
      </c>
      <c r="V202" s="153" t="s">
        <v>31</v>
      </c>
      <c r="W202" s="153" t="s">
        <v>871</v>
      </c>
      <c r="X202" s="151" t="s">
        <v>1043</v>
      </c>
      <c r="Y202" s="256" t="s">
        <v>2992</v>
      </c>
      <c r="Z202" s="155" t="s">
        <v>49</v>
      </c>
      <c r="AA202" s="267" t="s">
        <v>2853</v>
      </c>
      <c r="AB202" s="156"/>
      <c r="AC202" s="157"/>
      <c r="AD202" s="157"/>
      <c r="AE202" s="157"/>
      <c r="AF202" s="157"/>
      <c r="AG202" s="293">
        <f t="shared" si="128"/>
        <v>0</v>
      </c>
      <c r="AH202" s="145"/>
      <c r="AI202" s="143"/>
      <c r="AJ202" s="143"/>
      <c r="AK202" s="143"/>
      <c r="AL202" s="143"/>
      <c r="AM202" s="138">
        <f t="shared" si="145"/>
        <v>0</v>
      </c>
      <c r="AN202" s="160"/>
      <c r="AO202" s="146"/>
      <c r="AP202" s="146"/>
      <c r="AQ202" s="146"/>
      <c r="AR202" s="146"/>
      <c r="AS202" s="202">
        <f t="shared" si="129"/>
        <v>0</v>
      </c>
      <c r="AT202" s="172"/>
      <c r="AU202" s="137"/>
      <c r="AV202" s="137"/>
      <c r="AW202" s="137"/>
      <c r="AX202" s="137"/>
      <c r="AY202" s="138">
        <f t="shared" si="141"/>
        <v>0</v>
      </c>
      <c r="AZ202" s="160"/>
      <c r="BA202" s="146"/>
      <c r="BB202" s="146"/>
      <c r="BC202" s="146"/>
      <c r="BD202" s="146"/>
      <c r="BE202" s="138">
        <f t="shared" si="142"/>
        <v>0</v>
      </c>
      <c r="BF202" s="205"/>
      <c r="BG202" s="146"/>
      <c r="BH202" s="146"/>
      <c r="BI202" s="146"/>
      <c r="BJ202" s="146"/>
      <c r="BK202" s="202">
        <f t="shared" si="130"/>
        <v>0</v>
      </c>
      <c r="BL202" s="160"/>
      <c r="BM202" s="146"/>
      <c r="BN202" s="146"/>
      <c r="BO202" s="146"/>
      <c r="BP202" s="146"/>
      <c r="BQ202" s="138">
        <f t="shared" si="143"/>
        <v>0</v>
      </c>
      <c r="BR202" s="160"/>
      <c r="BS202" s="146">
        <v>118950</v>
      </c>
      <c r="BT202" s="146"/>
      <c r="BU202" s="146"/>
      <c r="BV202" s="146"/>
      <c r="BW202" s="138">
        <f t="shared" si="144"/>
        <v>118950</v>
      </c>
      <c r="BX202" s="205"/>
      <c r="BY202" s="146"/>
      <c r="BZ202" s="146"/>
      <c r="CA202" s="146"/>
      <c r="CB202" s="146"/>
      <c r="CC202" s="138">
        <f t="shared" si="131"/>
        <v>0</v>
      </c>
      <c r="CD202" s="158"/>
      <c r="CE202" s="137"/>
      <c r="CF202" s="137"/>
      <c r="CG202" s="137"/>
      <c r="CH202" s="137"/>
      <c r="CI202" s="138">
        <f t="shared" si="116"/>
        <v>0</v>
      </c>
      <c r="CJ202" s="172">
        <f t="shared" si="117"/>
        <v>0</v>
      </c>
      <c r="CK202" s="137">
        <f t="shared" si="118"/>
        <v>118950</v>
      </c>
      <c r="CL202" s="137">
        <f t="shared" si="119"/>
        <v>0</v>
      </c>
      <c r="CM202" s="137">
        <f t="shared" si="120"/>
        <v>0</v>
      </c>
      <c r="CN202" s="137">
        <f t="shared" si="121"/>
        <v>0</v>
      </c>
      <c r="CO202" s="173">
        <f t="shared" si="122"/>
        <v>118950</v>
      </c>
      <c r="CP202" s="172">
        <f t="shared" si="123"/>
        <v>0</v>
      </c>
      <c r="CQ202" s="137">
        <f t="shared" si="124"/>
        <v>0</v>
      </c>
      <c r="CR202" s="137">
        <f t="shared" si="125"/>
        <v>0</v>
      </c>
      <c r="CS202" s="137">
        <f t="shared" si="126"/>
        <v>0</v>
      </c>
      <c r="CT202" s="137">
        <f t="shared" si="127"/>
        <v>0</v>
      </c>
      <c r="CU202" s="173">
        <f t="shared" si="146"/>
        <v>0</v>
      </c>
      <c r="CV202" s="172">
        <f t="shared" si="147"/>
        <v>0</v>
      </c>
      <c r="CW202" s="137">
        <f t="shared" si="148"/>
        <v>118950</v>
      </c>
      <c r="CX202" s="137">
        <f t="shared" si="149"/>
        <v>0</v>
      </c>
      <c r="CY202" s="137">
        <f t="shared" si="150"/>
        <v>0</v>
      </c>
      <c r="CZ202" s="137">
        <f t="shared" si="151"/>
        <v>0</v>
      </c>
      <c r="DA202" s="173">
        <f t="shared" si="152"/>
        <v>118950</v>
      </c>
      <c r="DC202" s="220"/>
      <c r="DF202" s="141"/>
      <c r="DG202" s="142"/>
      <c r="DH202" s="146"/>
      <c r="DI202" s="142"/>
      <c r="DJ202" s="144"/>
      <c r="DK202" s="145">
        <v>62722</v>
      </c>
      <c r="DL202" s="142" t="s">
        <v>4864</v>
      </c>
      <c r="DM202" s="144">
        <v>44606</v>
      </c>
      <c r="DO202" s="140" t="str">
        <f t="shared" si="132"/>
        <v>Lea Šmídová</v>
      </c>
      <c r="DP202" s="140">
        <v>3410</v>
      </c>
      <c r="DQ202" s="140">
        <v>650038550</v>
      </c>
      <c r="DR202" s="140">
        <v>72743191</v>
      </c>
      <c r="DS202" s="140" t="s">
        <v>1188</v>
      </c>
      <c r="DT202" s="140" t="s">
        <v>3695</v>
      </c>
      <c r="DU202" s="140" t="s">
        <v>3696</v>
      </c>
      <c r="DV202" s="140" t="s">
        <v>49</v>
      </c>
      <c r="DW202" s="140" t="s">
        <v>1065</v>
      </c>
      <c r="DX202" s="140" t="s">
        <v>24</v>
      </c>
      <c r="DY202" s="140" t="s">
        <v>3697</v>
      </c>
      <c r="DZ202" s="140">
        <v>483302140</v>
      </c>
      <c r="EA202" s="140" t="s">
        <v>1193</v>
      </c>
      <c r="EB202" s="140" t="s">
        <v>3698</v>
      </c>
      <c r="EC202" s="140" t="s">
        <v>1043</v>
      </c>
      <c r="ED202" s="140" t="s">
        <v>49</v>
      </c>
      <c r="EF202" s="140" t="str">
        <f t="shared" si="133"/>
        <v>ok</v>
      </c>
      <c r="EG202" s="140" t="str">
        <f t="shared" si="134"/>
        <v>ok</v>
      </c>
      <c r="EH202" s="140" t="str">
        <f t="shared" si="135"/>
        <v>ok</v>
      </c>
      <c r="EI202" s="140" t="str">
        <f t="shared" si="136"/>
        <v>ok</v>
      </c>
      <c r="EJ202" s="140" t="str">
        <f t="shared" si="137"/>
        <v>ok</v>
      </c>
      <c r="EK202" s="140" t="str">
        <f t="shared" si="138"/>
        <v>ok</v>
      </c>
      <c r="EO202" s="140" t="str">
        <f t="shared" si="139"/>
        <v>ok</v>
      </c>
      <c r="EP202" s="140" t="str">
        <f t="shared" si="140"/>
        <v>ŠPATNĚ</v>
      </c>
    </row>
    <row r="203" spans="1:146" s="140" customFormat="1" ht="12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227" t="s">
        <v>1196</v>
      </c>
      <c r="J203" s="151" t="s">
        <v>1197</v>
      </c>
      <c r="K203" s="151" t="s">
        <v>3700</v>
      </c>
      <c r="L203" s="153" t="s">
        <v>107</v>
      </c>
      <c r="M203" s="151" t="str">
        <f>DV203</f>
        <v>Jablonec nad Nisou</v>
      </c>
      <c r="N203" s="151" t="s">
        <v>24</v>
      </c>
      <c r="O203" s="151" t="s">
        <v>1198</v>
      </c>
      <c r="P203" s="151" t="s">
        <v>314</v>
      </c>
      <c r="Q203" s="151" t="s">
        <v>52</v>
      </c>
      <c r="R203" s="151" t="s">
        <v>53</v>
      </c>
      <c r="S203" s="154">
        <v>488880308</v>
      </c>
      <c r="T203" s="151" t="s">
        <v>1199</v>
      </c>
      <c r="U203" s="153" t="s">
        <v>1200</v>
      </c>
      <c r="V203" s="153" t="s">
        <v>31</v>
      </c>
      <c r="W203" s="153" t="s">
        <v>871</v>
      </c>
      <c r="X203" s="151" t="s">
        <v>1043</v>
      </c>
      <c r="Y203" s="256" t="s">
        <v>2992</v>
      </c>
      <c r="Z203" s="155" t="s">
        <v>49</v>
      </c>
      <c r="AA203" s="267" t="s">
        <v>2853</v>
      </c>
      <c r="AB203" s="156"/>
      <c r="AC203" s="157"/>
      <c r="AD203" s="157"/>
      <c r="AE203" s="157"/>
      <c r="AF203" s="157"/>
      <c r="AG203" s="293">
        <f t="shared" si="128"/>
        <v>0</v>
      </c>
      <c r="AH203" s="145"/>
      <c r="AI203" s="143"/>
      <c r="AJ203" s="143"/>
      <c r="AK203" s="143"/>
      <c r="AL203" s="143"/>
      <c r="AM203" s="138">
        <f t="shared" si="145"/>
        <v>0</v>
      </c>
      <c r="AN203" s="160"/>
      <c r="AO203" s="146"/>
      <c r="AP203" s="146"/>
      <c r="AQ203" s="146"/>
      <c r="AR203" s="146"/>
      <c r="AS203" s="202">
        <f t="shared" si="129"/>
        <v>0</v>
      </c>
      <c r="AT203" s="172"/>
      <c r="AU203" s="137"/>
      <c r="AV203" s="137"/>
      <c r="AW203" s="137"/>
      <c r="AX203" s="137"/>
      <c r="AY203" s="138">
        <f t="shared" si="141"/>
        <v>0</v>
      </c>
      <c r="AZ203" s="160"/>
      <c r="BA203" s="146"/>
      <c r="BB203" s="146"/>
      <c r="BC203" s="146"/>
      <c r="BD203" s="146"/>
      <c r="BE203" s="138">
        <f t="shared" si="142"/>
        <v>0</v>
      </c>
      <c r="BF203" s="205"/>
      <c r="BG203" s="146"/>
      <c r="BH203" s="146"/>
      <c r="BI203" s="146"/>
      <c r="BJ203" s="146"/>
      <c r="BK203" s="202">
        <f t="shared" si="130"/>
        <v>0</v>
      </c>
      <c r="BL203" s="160"/>
      <c r="BM203" s="146"/>
      <c r="BN203" s="146"/>
      <c r="BO203" s="146"/>
      <c r="BP203" s="146"/>
      <c r="BQ203" s="138">
        <f t="shared" si="143"/>
        <v>0</v>
      </c>
      <c r="BR203" s="160"/>
      <c r="BS203" s="146"/>
      <c r="BT203" s="146"/>
      <c r="BU203" s="146"/>
      <c r="BV203" s="146"/>
      <c r="BW203" s="138">
        <f t="shared" si="144"/>
        <v>0</v>
      </c>
      <c r="BX203" s="205"/>
      <c r="BY203" s="146"/>
      <c r="BZ203" s="146"/>
      <c r="CA203" s="146"/>
      <c r="CB203" s="146"/>
      <c r="CC203" s="138">
        <f t="shared" si="131"/>
        <v>0</v>
      </c>
      <c r="CD203" s="158"/>
      <c r="CE203" s="137"/>
      <c r="CF203" s="137"/>
      <c r="CG203" s="137"/>
      <c r="CH203" s="137"/>
      <c r="CI203" s="138">
        <f t="shared" si="116"/>
        <v>0</v>
      </c>
      <c r="CJ203" s="172">
        <f t="shared" si="117"/>
        <v>0</v>
      </c>
      <c r="CK203" s="137">
        <f t="shared" si="118"/>
        <v>0</v>
      </c>
      <c r="CL203" s="137">
        <f t="shared" si="119"/>
        <v>0</v>
      </c>
      <c r="CM203" s="137">
        <f t="shared" si="120"/>
        <v>0</v>
      </c>
      <c r="CN203" s="137">
        <f t="shared" si="121"/>
        <v>0</v>
      </c>
      <c r="CO203" s="173">
        <f t="shared" si="122"/>
        <v>0</v>
      </c>
      <c r="CP203" s="172">
        <f t="shared" si="123"/>
        <v>0</v>
      </c>
      <c r="CQ203" s="137">
        <f t="shared" si="124"/>
        <v>0</v>
      </c>
      <c r="CR203" s="137">
        <f t="shared" si="125"/>
        <v>0</v>
      </c>
      <c r="CS203" s="137">
        <f t="shared" si="126"/>
        <v>0</v>
      </c>
      <c r="CT203" s="137">
        <f t="shared" si="127"/>
        <v>0</v>
      </c>
      <c r="CU203" s="173">
        <f t="shared" si="146"/>
        <v>0</v>
      </c>
      <c r="CV203" s="172">
        <f t="shared" si="147"/>
        <v>0</v>
      </c>
      <c r="CW203" s="137">
        <f t="shared" si="148"/>
        <v>0</v>
      </c>
      <c r="CX203" s="137">
        <f t="shared" si="149"/>
        <v>0</v>
      </c>
      <c r="CY203" s="137">
        <f t="shared" si="150"/>
        <v>0</v>
      </c>
      <c r="CZ203" s="137">
        <f t="shared" si="151"/>
        <v>0</v>
      </c>
      <c r="DA203" s="173">
        <f t="shared" si="152"/>
        <v>0</v>
      </c>
      <c r="DC203" s="220"/>
      <c r="DF203" s="141"/>
      <c r="DG203" s="142"/>
      <c r="DH203" s="146"/>
      <c r="DI203" s="142"/>
      <c r="DJ203" s="144"/>
      <c r="DK203" s="145">
        <v>35202</v>
      </c>
      <c r="DL203" s="142" t="s">
        <v>4821</v>
      </c>
      <c r="DM203" s="144">
        <v>44606</v>
      </c>
      <c r="DO203" s="140" t="str">
        <f t="shared" si="132"/>
        <v>Vít Rakušan</v>
      </c>
      <c r="DP203" s="140">
        <v>3455</v>
      </c>
      <c r="DQ203" s="140">
        <v>600002781</v>
      </c>
      <c r="DR203" s="140">
        <v>75122308</v>
      </c>
      <c r="DS203" s="140" t="s">
        <v>1195</v>
      </c>
      <c r="DT203" s="140" t="s">
        <v>3699</v>
      </c>
      <c r="DU203" s="140" t="s">
        <v>3700</v>
      </c>
      <c r="DV203" s="140" t="s">
        <v>49</v>
      </c>
      <c r="DW203" s="140" t="s">
        <v>107</v>
      </c>
      <c r="DX203" s="140" t="s">
        <v>24</v>
      </c>
      <c r="DY203" s="140" t="s">
        <v>3701</v>
      </c>
      <c r="DZ203" s="140">
        <v>488880300</v>
      </c>
      <c r="EA203" s="140" t="s">
        <v>1199</v>
      </c>
      <c r="EB203" s="140" t="s">
        <v>3702</v>
      </c>
      <c r="EC203" s="140" t="s">
        <v>1043</v>
      </c>
      <c r="ED203" s="140" t="s">
        <v>49</v>
      </c>
      <c r="EF203" s="140" t="str">
        <f t="shared" si="133"/>
        <v>ok</v>
      </c>
      <c r="EG203" s="140" t="str">
        <f t="shared" si="134"/>
        <v>ok</v>
      </c>
      <c r="EH203" s="140" t="str">
        <f t="shared" si="135"/>
        <v>ok</v>
      </c>
      <c r="EI203" s="140" t="str">
        <f t="shared" si="136"/>
        <v>ok</v>
      </c>
      <c r="EJ203" s="140" t="str">
        <f t="shared" si="137"/>
        <v>ok</v>
      </c>
      <c r="EK203" s="140" t="str">
        <f t="shared" si="138"/>
        <v>ok</v>
      </c>
      <c r="EO203" s="140" t="str">
        <f t="shared" si="139"/>
        <v>ŠPATNĚ</v>
      </c>
      <c r="EP203" s="140" t="str">
        <f t="shared" si="140"/>
        <v>ok</v>
      </c>
    </row>
    <row r="204" spans="1:146" s="140" customFormat="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227" t="s">
        <v>1202</v>
      </c>
      <c r="J204" s="151" t="s">
        <v>1203</v>
      </c>
      <c r="K204" s="151" t="s">
        <v>4702</v>
      </c>
      <c r="L204" s="153" t="s">
        <v>1204</v>
      </c>
      <c r="M204" s="151" t="s">
        <v>1205</v>
      </c>
      <c r="N204" s="151" t="s">
        <v>24</v>
      </c>
      <c r="O204" s="151" t="s">
        <v>1206</v>
      </c>
      <c r="P204" s="151" t="s">
        <v>170</v>
      </c>
      <c r="Q204" s="151" t="s">
        <v>27</v>
      </c>
      <c r="R204" s="151" t="s">
        <v>28</v>
      </c>
      <c r="S204" s="154">
        <v>483380045</v>
      </c>
      <c r="T204" s="294" t="s">
        <v>3706</v>
      </c>
      <c r="U204" s="153" t="s">
        <v>1207</v>
      </c>
      <c r="V204" s="153" t="s">
        <v>31</v>
      </c>
      <c r="W204" s="153" t="s">
        <v>871</v>
      </c>
      <c r="X204" s="151" t="s">
        <v>1208</v>
      </c>
      <c r="Y204" s="256" t="s">
        <v>2993</v>
      </c>
      <c r="Z204" s="155" t="s">
        <v>49</v>
      </c>
      <c r="AA204" s="267" t="s">
        <v>2854</v>
      </c>
      <c r="AB204" s="156"/>
      <c r="AC204" s="157"/>
      <c r="AD204" s="157"/>
      <c r="AE204" s="157"/>
      <c r="AF204" s="157"/>
      <c r="AG204" s="293">
        <f t="shared" si="128"/>
        <v>0</v>
      </c>
      <c r="AH204" s="145"/>
      <c r="AI204" s="143"/>
      <c r="AJ204" s="143"/>
      <c r="AK204" s="143"/>
      <c r="AL204" s="143"/>
      <c r="AM204" s="138">
        <f t="shared" si="145"/>
        <v>0</v>
      </c>
      <c r="AN204" s="160"/>
      <c r="AO204" s="146"/>
      <c r="AP204" s="146"/>
      <c r="AQ204" s="146"/>
      <c r="AR204" s="146"/>
      <c r="AS204" s="202">
        <f t="shared" si="129"/>
        <v>0</v>
      </c>
      <c r="AT204" s="172"/>
      <c r="AU204" s="137"/>
      <c r="AV204" s="137"/>
      <c r="AW204" s="137"/>
      <c r="AX204" s="137"/>
      <c r="AY204" s="138">
        <f t="shared" si="141"/>
        <v>0</v>
      </c>
      <c r="AZ204" s="160"/>
      <c r="BA204" s="146"/>
      <c r="BB204" s="146"/>
      <c r="BC204" s="146"/>
      <c r="BD204" s="146"/>
      <c r="BE204" s="138">
        <f t="shared" si="142"/>
        <v>0</v>
      </c>
      <c r="BF204" s="205"/>
      <c r="BG204" s="146"/>
      <c r="BH204" s="146"/>
      <c r="BI204" s="146"/>
      <c r="BJ204" s="146"/>
      <c r="BK204" s="202">
        <f t="shared" si="130"/>
        <v>0</v>
      </c>
      <c r="BL204" s="160"/>
      <c r="BM204" s="146"/>
      <c r="BN204" s="146"/>
      <c r="BO204" s="146"/>
      <c r="BP204" s="146"/>
      <c r="BQ204" s="138">
        <f t="shared" si="143"/>
        <v>0</v>
      </c>
      <c r="BR204" s="160"/>
      <c r="BS204" s="146">
        <v>41925</v>
      </c>
      <c r="BT204" s="146"/>
      <c r="BU204" s="146"/>
      <c r="BV204" s="146"/>
      <c r="BW204" s="138">
        <f t="shared" si="144"/>
        <v>41925</v>
      </c>
      <c r="BX204" s="205"/>
      <c r="BY204" s="146"/>
      <c r="BZ204" s="146"/>
      <c r="CA204" s="146"/>
      <c r="CB204" s="146"/>
      <c r="CC204" s="138">
        <f t="shared" si="131"/>
        <v>0</v>
      </c>
      <c r="CD204" s="158"/>
      <c r="CE204" s="137"/>
      <c r="CF204" s="137"/>
      <c r="CG204" s="137"/>
      <c r="CH204" s="137"/>
      <c r="CI204" s="138">
        <f t="shared" si="116"/>
        <v>0</v>
      </c>
      <c r="CJ204" s="172">
        <f t="shared" si="117"/>
        <v>0</v>
      </c>
      <c r="CK204" s="137">
        <f t="shared" si="118"/>
        <v>41925</v>
      </c>
      <c r="CL204" s="137">
        <f t="shared" si="119"/>
        <v>0</v>
      </c>
      <c r="CM204" s="137">
        <f t="shared" si="120"/>
        <v>0</v>
      </c>
      <c r="CN204" s="137">
        <f t="shared" si="121"/>
        <v>0</v>
      </c>
      <c r="CO204" s="173">
        <f t="shared" si="122"/>
        <v>41925</v>
      </c>
      <c r="CP204" s="172">
        <f t="shared" si="123"/>
        <v>0</v>
      </c>
      <c r="CQ204" s="137">
        <f t="shared" si="124"/>
        <v>0</v>
      </c>
      <c r="CR204" s="137">
        <f t="shared" si="125"/>
        <v>0</v>
      </c>
      <c r="CS204" s="137">
        <f t="shared" si="126"/>
        <v>0</v>
      </c>
      <c r="CT204" s="137">
        <f t="shared" si="127"/>
        <v>0</v>
      </c>
      <c r="CU204" s="173">
        <f t="shared" si="146"/>
        <v>0</v>
      </c>
      <c r="CV204" s="172">
        <f t="shared" si="147"/>
        <v>0</v>
      </c>
      <c r="CW204" s="137">
        <f t="shared" si="148"/>
        <v>41925</v>
      </c>
      <c r="CX204" s="137">
        <f t="shared" si="149"/>
        <v>0</v>
      </c>
      <c r="CY204" s="137">
        <f t="shared" si="150"/>
        <v>0</v>
      </c>
      <c r="CZ204" s="137">
        <f t="shared" si="151"/>
        <v>0</v>
      </c>
      <c r="DA204" s="173">
        <f t="shared" si="152"/>
        <v>41925</v>
      </c>
      <c r="DC204" s="220"/>
      <c r="DF204" s="141"/>
      <c r="DG204" s="142"/>
      <c r="DH204" s="146"/>
      <c r="DI204" s="142"/>
      <c r="DJ204" s="144"/>
      <c r="DK204" s="145"/>
      <c r="DL204" s="142"/>
      <c r="DM204" s="144"/>
      <c r="DO204" s="140" t="str">
        <f t="shared" si="132"/>
        <v>Jana Tomešová</v>
      </c>
      <c r="DP204" s="140">
        <v>3419</v>
      </c>
      <c r="DQ204" s="140">
        <v>600078434</v>
      </c>
      <c r="DR204" s="140">
        <v>72742658</v>
      </c>
      <c r="DS204" s="140" t="s">
        <v>1201</v>
      </c>
      <c r="DT204" s="140" t="s">
        <v>3703</v>
      </c>
      <c r="DU204" s="140" t="s">
        <v>3704</v>
      </c>
      <c r="DV204" s="140" t="s">
        <v>1205</v>
      </c>
      <c r="DW204" s="140" t="s">
        <v>1204</v>
      </c>
      <c r="DX204" s="140" t="s">
        <v>24</v>
      </c>
      <c r="DY204" s="140" t="s">
        <v>3705</v>
      </c>
      <c r="DZ204" s="140">
        <v>483380045</v>
      </c>
      <c r="EA204" s="294" t="s">
        <v>3706</v>
      </c>
      <c r="EB204" s="140" t="s">
        <v>3707</v>
      </c>
      <c r="EC204" s="140" t="s">
        <v>1208</v>
      </c>
      <c r="ED204" s="140" t="s">
        <v>49</v>
      </c>
      <c r="EF204" s="140" t="str">
        <f t="shared" si="133"/>
        <v>ok</v>
      </c>
      <c r="EG204" s="140" t="str">
        <f t="shared" si="134"/>
        <v>ŠPATNĚ</v>
      </c>
      <c r="EH204" s="140" t="str">
        <f t="shared" si="135"/>
        <v>ok</v>
      </c>
      <c r="EI204" s="140" t="str">
        <f t="shared" si="136"/>
        <v>ok</v>
      </c>
      <c r="EJ204" s="140" t="str">
        <f t="shared" si="137"/>
        <v>ok</v>
      </c>
      <c r="EK204" s="140" t="str">
        <f t="shared" si="138"/>
        <v>ok</v>
      </c>
      <c r="EO204" s="140" t="str">
        <f t="shared" si="139"/>
        <v>ok</v>
      </c>
      <c r="EP204" s="140" t="str">
        <f t="shared" si="140"/>
        <v>ok</v>
      </c>
    </row>
    <row r="205" spans="1:146" s="140" customFormat="1" ht="12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227" t="s">
        <v>1210</v>
      </c>
      <c r="J205" s="151" t="s">
        <v>1211</v>
      </c>
      <c r="K205" s="151" t="s">
        <v>1212</v>
      </c>
      <c r="L205" s="153" t="s">
        <v>1213</v>
      </c>
      <c r="M205" s="151" t="s">
        <v>1214</v>
      </c>
      <c r="N205" s="151" t="s">
        <v>24</v>
      </c>
      <c r="O205" s="151" t="s">
        <v>4575</v>
      </c>
      <c r="P205" s="151" t="s">
        <v>891</v>
      </c>
      <c r="Q205" s="151" t="s">
        <v>27</v>
      </c>
      <c r="R205" s="151" t="s">
        <v>28</v>
      </c>
      <c r="S205" s="154">
        <v>483381033</v>
      </c>
      <c r="T205" s="151" t="s">
        <v>1215</v>
      </c>
      <c r="U205" s="153" t="s">
        <v>1216</v>
      </c>
      <c r="V205" s="153" t="s">
        <v>31</v>
      </c>
      <c r="W205" s="153" t="s">
        <v>871</v>
      </c>
      <c r="X205" s="151" t="s">
        <v>1217</v>
      </c>
      <c r="Y205" s="256" t="s">
        <v>2994</v>
      </c>
      <c r="Z205" s="155" t="s">
        <v>49</v>
      </c>
      <c r="AA205" s="267" t="s">
        <v>2855</v>
      </c>
      <c r="AB205" s="156"/>
      <c r="AC205" s="157"/>
      <c r="AD205" s="157"/>
      <c r="AE205" s="157"/>
      <c r="AF205" s="157"/>
      <c r="AG205" s="293">
        <f t="shared" si="128"/>
        <v>0</v>
      </c>
      <c r="AH205" s="145"/>
      <c r="AI205" s="143"/>
      <c r="AJ205" s="143"/>
      <c r="AK205" s="143"/>
      <c r="AL205" s="143"/>
      <c r="AM205" s="138">
        <f t="shared" si="145"/>
        <v>0</v>
      </c>
      <c r="AN205" s="160"/>
      <c r="AO205" s="146"/>
      <c r="AP205" s="146"/>
      <c r="AQ205" s="146"/>
      <c r="AR205" s="146"/>
      <c r="AS205" s="202">
        <f t="shared" si="129"/>
        <v>0</v>
      </c>
      <c r="AT205" s="172"/>
      <c r="AU205" s="137"/>
      <c r="AV205" s="137"/>
      <c r="AW205" s="137"/>
      <c r="AX205" s="137"/>
      <c r="AY205" s="138">
        <f t="shared" si="141"/>
        <v>0</v>
      </c>
      <c r="AZ205" s="160"/>
      <c r="BA205" s="146"/>
      <c r="BB205" s="146"/>
      <c r="BC205" s="146"/>
      <c r="BD205" s="146"/>
      <c r="BE205" s="138">
        <f t="shared" si="142"/>
        <v>0</v>
      </c>
      <c r="BF205" s="205"/>
      <c r="BG205" s="146"/>
      <c r="BH205" s="146"/>
      <c r="BI205" s="146"/>
      <c r="BJ205" s="146"/>
      <c r="BK205" s="202">
        <f t="shared" si="130"/>
        <v>0</v>
      </c>
      <c r="BL205" s="160"/>
      <c r="BM205" s="146"/>
      <c r="BN205" s="146"/>
      <c r="BO205" s="146"/>
      <c r="BP205" s="146"/>
      <c r="BQ205" s="138">
        <f t="shared" si="143"/>
        <v>0</v>
      </c>
      <c r="BR205" s="160"/>
      <c r="BS205" s="146">
        <v>46150</v>
      </c>
      <c r="BT205" s="146"/>
      <c r="BU205" s="146"/>
      <c r="BV205" s="146"/>
      <c r="BW205" s="138">
        <f t="shared" si="144"/>
        <v>46150</v>
      </c>
      <c r="BX205" s="205"/>
      <c r="BY205" s="146"/>
      <c r="BZ205" s="146"/>
      <c r="CA205" s="146"/>
      <c r="CB205" s="146"/>
      <c r="CC205" s="138">
        <f t="shared" si="131"/>
        <v>0</v>
      </c>
      <c r="CD205" s="158"/>
      <c r="CE205" s="137"/>
      <c r="CF205" s="137"/>
      <c r="CG205" s="137"/>
      <c r="CH205" s="137"/>
      <c r="CI205" s="138">
        <f t="shared" si="116"/>
        <v>0</v>
      </c>
      <c r="CJ205" s="172">
        <f t="shared" si="117"/>
        <v>0</v>
      </c>
      <c r="CK205" s="137">
        <f t="shared" si="118"/>
        <v>46150</v>
      </c>
      <c r="CL205" s="137">
        <f t="shared" si="119"/>
        <v>0</v>
      </c>
      <c r="CM205" s="137">
        <f t="shared" si="120"/>
        <v>0</v>
      </c>
      <c r="CN205" s="137">
        <f t="shared" si="121"/>
        <v>0</v>
      </c>
      <c r="CO205" s="173">
        <f t="shared" si="122"/>
        <v>46150</v>
      </c>
      <c r="CP205" s="172">
        <f t="shared" si="123"/>
        <v>0</v>
      </c>
      <c r="CQ205" s="137">
        <f t="shared" si="124"/>
        <v>0</v>
      </c>
      <c r="CR205" s="137">
        <f t="shared" si="125"/>
        <v>0</v>
      </c>
      <c r="CS205" s="137">
        <f t="shared" si="126"/>
        <v>0</v>
      </c>
      <c r="CT205" s="137">
        <f t="shared" si="127"/>
        <v>0</v>
      </c>
      <c r="CU205" s="173">
        <f t="shared" si="146"/>
        <v>0</v>
      </c>
      <c r="CV205" s="172">
        <f t="shared" si="147"/>
        <v>0</v>
      </c>
      <c r="CW205" s="137">
        <f t="shared" si="148"/>
        <v>46150</v>
      </c>
      <c r="CX205" s="137">
        <f t="shared" si="149"/>
        <v>0</v>
      </c>
      <c r="CY205" s="137">
        <f t="shared" si="150"/>
        <v>0</v>
      </c>
      <c r="CZ205" s="137">
        <f t="shared" si="151"/>
        <v>0</v>
      </c>
      <c r="DA205" s="173">
        <f t="shared" si="152"/>
        <v>46150</v>
      </c>
      <c r="DC205" s="220"/>
      <c r="DF205" s="141"/>
      <c r="DG205" s="142"/>
      <c r="DH205" s="146"/>
      <c r="DI205" s="142"/>
      <c r="DJ205" s="144"/>
      <c r="DK205" s="145"/>
      <c r="DL205" s="142"/>
      <c r="DM205" s="144"/>
      <c r="DO205" s="140" t="str">
        <f t="shared" si="132"/>
        <v>Kateřina Titěrová</v>
      </c>
      <c r="DP205" s="140">
        <v>3422</v>
      </c>
      <c r="DQ205" s="140">
        <v>600078591</v>
      </c>
      <c r="DR205" s="140">
        <v>72742682</v>
      </c>
      <c r="DS205" s="140" t="s">
        <v>1209</v>
      </c>
      <c r="DT205" s="140" t="s">
        <v>3708</v>
      </c>
      <c r="DU205" s="140" t="s">
        <v>1212</v>
      </c>
      <c r="DV205" s="140" t="s">
        <v>1214</v>
      </c>
      <c r="DW205" s="140" t="s">
        <v>1213</v>
      </c>
      <c r="DX205" s="140" t="s">
        <v>24</v>
      </c>
      <c r="DY205" s="140" t="s">
        <v>3709</v>
      </c>
      <c r="DZ205" s="140">
        <v>483381033</v>
      </c>
      <c r="EA205" s="140" t="s">
        <v>1215</v>
      </c>
      <c r="EB205" s="140" t="s">
        <v>3710</v>
      </c>
      <c r="EC205" s="140" t="s">
        <v>1217</v>
      </c>
      <c r="ED205" s="140" t="s">
        <v>49</v>
      </c>
      <c r="EF205" s="140" t="str">
        <f t="shared" si="133"/>
        <v>ok</v>
      </c>
      <c r="EG205" s="140" t="str">
        <f t="shared" si="134"/>
        <v>ok</v>
      </c>
      <c r="EH205" s="140" t="str">
        <f t="shared" si="135"/>
        <v>ok</v>
      </c>
      <c r="EI205" s="140" t="str">
        <f t="shared" si="136"/>
        <v>ok</v>
      </c>
      <c r="EJ205" s="140" t="str">
        <f t="shared" si="137"/>
        <v>ok</v>
      </c>
      <c r="EK205" s="140" t="str">
        <f t="shared" si="138"/>
        <v>ok</v>
      </c>
      <c r="EO205" s="140" t="str">
        <f t="shared" si="139"/>
        <v>ok</v>
      </c>
      <c r="EP205" s="140" t="str">
        <f t="shared" si="140"/>
        <v>ok</v>
      </c>
    </row>
    <row r="206" spans="1:146" s="140" customFormat="1" ht="12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227" t="s">
        <v>1219</v>
      </c>
      <c r="J206" s="151" t="s">
        <v>1220</v>
      </c>
      <c r="K206" s="151" t="s">
        <v>4634</v>
      </c>
      <c r="L206" s="153" t="s">
        <v>1221</v>
      </c>
      <c r="M206" s="151" t="str">
        <f>DV206</f>
        <v>Lučany nad Nisou</v>
      </c>
      <c r="N206" s="151">
        <v>0</v>
      </c>
      <c r="O206" s="151" t="s">
        <v>1223</v>
      </c>
      <c r="P206" s="151" t="s">
        <v>300</v>
      </c>
      <c r="Q206" s="151" t="s">
        <v>27</v>
      </c>
      <c r="R206" s="151" t="s">
        <v>28</v>
      </c>
      <c r="S206" s="154">
        <v>739246773</v>
      </c>
      <c r="T206" s="151" t="s">
        <v>1224</v>
      </c>
      <c r="U206" s="153">
        <v>963855319</v>
      </c>
      <c r="V206" s="153" t="s">
        <v>82</v>
      </c>
      <c r="W206" s="153" t="s">
        <v>83</v>
      </c>
      <c r="X206" s="151" t="s">
        <v>1225</v>
      </c>
      <c r="Y206" s="256" t="s">
        <v>2995</v>
      </c>
      <c r="Z206" s="155" t="s">
        <v>49</v>
      </c>
      <c r="AA206" s="267" t="s">
        <v>2856</v>
      </c>
      <c r="AB206" s="156"/>
      <c r="AC206" s="157"/>
      <c r="AD206" s="157"/>
      <c r="AE206" s="157"/>
      <c r="AF206" s="157"/>
      <c r="AG206" s="293">
        <f t="shared" si="128"/>
        <v>0</v>
      </c>
      <c r="AH206" s="145"/>
      <c r="AI206" s="143"/>
      <c r="AJ206" s="143"/>
      <c r="AK206" s="143"/>
      <c r="AL206" s="143"/>
      <c r="AM206" s="138">
        <f t="shared" si="145"/>
        <v>0</v>
      </c>
      <c r="AN206" s="160"/>
      <c r="AO206" s="146"/>
      <c r="AP206" s="146"/>
      <c r="AQ206" s="146"/>
      <c r="AR206" s="146"/>
      <c r="AS206" s="202">
        <f t="shared" si="129"/>
        <v>0</v>
      </c>
      <c r="AT206" s="172"/>
      <c r="AU206" s="137"/>
      <c r="AV206" s="137"/>
      <c r="AW206" s="137"/>
      <c r="AX206" s="137"/>
      <c r="AY206" s="138">
        <f t="shared" si="141"/>
        <v>0</v>
      </c>
      <c r="AZ206" s="160"/>
      <c r="BA206" s="146"/>
      <c r="BB206" s="146"/>
      <c r="BC206" s="146"/>
      <c r="BD206" s="146"/>
      <c r="BE206" s="138">
        <f t="shared" si="142"/>
        <v>0</v>
      </c>
      <c r="BF206" s="205"/>
      <c r="BG206" s="146"/>
      <c r="BH206" s="146"/>
      <c r="BI206" s="146"/>
      <c r="BJ206" s="146"/>
      <c r="BK206" s="202">
        <f t="shared" si="130"/>
        <v>0</v>
      </c>
      <c r="BL206" s="160"/>
      <c r="BM206" s="146"/>
      <c r="BN206" s="146"/>
      <c r="BO206" s="146"/>
      <c r="BP206" s="146"/>
      <c r="BQ206" s="138">
        <f t="shared" si="143"/>
        <v>0</v>
      </c>
      <c r="BR206" s="160"/>
      <c r="BS206" s="146"/>
      <c r="BT206" s="146"/>
      <c r="BU206" s="146"/>
      <c r="BV206" s="146"/>
      <c r="BW206" s="138">
        <f t="shared" si="144"/>
        <v>0</v>
      </c>
      <c r="BX206" s="205"/>
      <c r="BY206" s="146"/>
      <c r="BZ206" s="146"/>
      <c r="CA206" s="146"/>
      <c r="CB206" s="146"/>
      <c r="CC206" s="138">
        <f t="shared" si="131"/>
        <v>0</v>
      </c>
      <c r="CD206" s="158"/>
      <c r="CE206" s="137"/>
      <c r="CF206" s="137"/>
      <c r="CG206" s="137"/>
      <c r="CH206" s="137"/>
      <c r="CI206" s="138">
        <f t="shared" si="116"/>
        <v>0</v>
      </c>
      <c r="CJ206" s="172">
        <f t="shared" si="117"/>
        <v>0</v>
      </c>
      <c r="CK206" s="137">
        <f t="shared" si="118"/>
        <v>0</v>
      </c>
      <c r="CL206" s="137">
        <f t="shared" si="119"/>
        <v>0</v>
      </c>
      <c r="CM206" s="137">
        <f t="shared" si="120"/>
        <v>0</v>
      </c>
      <c r="CN206" s="137">
        <f t="shared" si="121"/>
        <v>0</v>
      </c>
      <c r="CO206" s="173">
        <f t="shared" si="122"/>
        <v>0</v>
      </c>
      <c r="CP206" s="172">
        <f t="shared" si="123"/>
        <v>0</v>
      </c>
      <c r="CQ206" s="137">
        <f t="shared" si="124"/>
        <v>0</v>
      </c>
      <c r="CR206" s="137">
        <f t="shared" si="125"/>
        <v>0</v>
      </c>
      <c r="CS206" s="137">
        <f t="shared" si="126"/>
        <v>0</v>
      </c>
      <c r="CT206" s="137">
        <f t="shared" si="127"/>
        <v>0</v>
      </c>
      <c r="CU206" s="173">
        <f t="shared" si="146"/>
        <v>0</v>
      </c>
      <c r="CV206" s="172">
        <f t="shared" si="147"/>
        <v>0</v>
      </c>
      <c r="CW206" s="137">
        <f t="shared" si="148"/>
        <v>0</v>
      </c>
      <c r="CX206" s="137">
        <f t="shared" si="149"/>
        <v>0</v>
      </c>
      <c r="CY206" s="137">
        <f t="shared" si="150"/>
        <v>0</v>
      </c>
      <c r="CZ206" s="137">
        <f t="shared" si="151"/>
        <v>0</v>
      </c>
      <c r="DA206" s="173">
        <f t="shared" si="152"/>
        <v>0</v>
      </c>
      <c r="DC206" s="220"/>
      <c r="DF206" s="141"/>
      <c r="DG206" s="142"/>
      <c r="DH206" s="146"/>
      <c r="DI206" s="142"/>
      <c r="DJ206" s="144"/>
      <c r="DK206" s="145"/>
      <c r="DL206" s="142"/>
      <c r="DM206" s="144"/>
      <c r="DO206" s="140" t="str">
        <f t="shared" si="132"/>
        <v>Eva Strnadová</v>
      </c>
      <c r="DP206" s="140">
        <v>3426</v>
      </c>
      <c r="DQ206" s="140">
        <v>600078019</v>
      </c>
      <c r="DR206" s="140">
        <v>72742470</v>
      </c>
      <c r="DS206" s="140" t="s">
        <v>1218</v>
      </c>
      <c r="DT206" s="140" t="s">
        <v>3711</v>
      </c>
      <c r="DU206" s="140" t="s">
        <v>3712</v>
      </c>
      <c r="DV206" s="140" t="s">
        <v>1222</v>
      </c>
      <c r="DW206" s="140" t="s">
        <v>1221</v>
      </c>
      <c r="DX206" s="140">
        <v>0</v>
      </c>
      <c r="DY206" s="140" t="s">
        <v>3713</v>
      </c>
      <c r="DZ206" s="140">
        <v>739246773</v>
      </c>
      <c r="EA206" s="140" t="s">
        <v>1224</v>
      </c>
      <c r="EB206" s="140" t="s">
        <v>3714</v>
      </c>
      <c r="EC206" s="140" t="s">
        <v>1225</v>
      </c>
      <c r="ED206" s="140" t="s">
        <v>49</v>
      </c>
      <c r="EF206" s="140" t="str">
        <f t="shared" si="133"/>
        <v>ok</v>
      </c>
      <c r="EG206" s="140" t="str">
        <f t="shared" si="134"/>
        <v>ŠPATNĚ</v>
      </c>
      <c r="EH206" s="140" t="str">
        <f t="shared" si="135"/>
        <v>ok</v>
      </c>
      <c r="EI206" s="140" t="str">
        <f t="shared" si="136"/>
        <v>ok</v>
      </c>
      <c r="EJ206" s="140" t="str">
        <f t="shared" si="137"/>
        <v>ok</v>
      </c>
      <c r="EK206" s="140" t="str">
        <f t="shared" si="138"/>
        <v>ok</v>
      </c>
      <c r="EO206" s="140" t="str">
        <f t="shared" si="139"/>
        <v>ok</v>
      </c>
      <c r="EP206" s="140" t="str">
        <f t="shared" si="140"/>
        <v>ok</v>
      </c>
    </row>
    <row r="207" spans="1:146" s="140" customFormat="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227" t="s">
        <v>1227</v>
      </c>
      <c r="J207" s="151" t="s">
        <v>1228</v>
      </c>
      <c r="K207" s="151" t="s">
        <v>4685</v>
      </c>
      <c r="L207" s="153" t="s">
        <v>1221</v>
      </c>
      <c r="M207" s="151" t="s">
        <v>1222</v>
      </c>
      <c r="N207" s="151" t="s">
        <v>24</v>
      </c>
      <c r="O207" s="151" t="s">
        <v>4576</v>
      </c>
      <c r="P207" s="151" t="s">
        <v>266</v>
      </c>
      <c r="Q207" s="151" t="s">
        <v>52</v>
      </c>
      <c r="R207" s="151" t="s">
        <v>53</v>
      </c>
      <c r="S207" s="154">
        <v>488880811</v>
      </c>
      <c r="T207" s="263" t="s">
        <v>4706</v>
      </c>
      <c r="U207" s="153">
        <v>963856389</v>
      </c>
      <c r="V207" s="153" t="s">
        <v>82</v>
      </c>
      <c r="W207" s="153" t="s">
        <v>83</v>
      </c>
      <c r="X207" s="151" t="s">
        <v>1225</v>
      </c>
      <c r="Y207" s="256" t="s">
        <v>2995</v>
      </c>
      <c r="Z207" s="155" t="s">
        <v>49</v>
      </c>
      <c r="AA207" s="267" t="s">
        <v>2856</v>
      </c>
      <c r="AB207" s="156"/>
      <c r="AC207" s="157"/>
      <c r="AD207" s="157"/>
      <c r="AE207" s="157"/>
      <c r="AF207" s="157"/>
      <c r="AG207" s="293">
        <f t="shared" si="128"/>
        <v>0</v>
      </c>
      <c r="AH207" s="145"/>
      <c r="AI207" s="143"/>
      <c r="AJ207" s="143"/>
      <c r="AK207" s="143"/>
      <c r="AL207" s="143"/>
      <c r="AM207" s="138">
        <f t="shared" si="145"/>
        <v>0</v>
      </c>
      <c r="AN207" s="160"/>
      <c r="AO207" s="146"/>
      <c r="AP207" s="146"/>
      <c r="AQ207" s="146"/>
      <c r="AR207" s="146"/>
      <c r="AS207" s="202">
        <f t="shared" si="129"/>
        <v>0</v>
      </c>
      <c r="AT207" s="172"/>
      <c r="AU207" s="137"/>
      <c r="AV207" s="137"/>
      <c r="AW207" s="137"/>
      <c r="AX207" s="137"/>
      <c r="AY207" s="138">
        <f t="shared" si="141"/>
        <v>0</v>
      </c>
      <c r="AZ207" s="160"/>
      <c r="BA207" s="146"/>
      <c r="BB207" s="146"/>
      <c r="BC207" s="146"/>
      <c r="BD207" s="146"/>
      <c r="BE207" s="138">
        <f t="shared" si="142"/>
        <v>0</v>
      </c>
      <c r="BF207" s="205"/>
      <c r="BG207" s="146"/>
      <c r="BH207" s="146"/>
      <c r="BI207" s="146"/>
      <c r="BJ207" s="146"/>
      <c r="BK207" s="202">
        <f t="shared" si="130"/>
        <v>0</v>
      </c>
      <c r="BL207" s="160"/>
      <c r="BM207" s="146"/>
      <c r="BN207" s="146"/>
      <c r="BO207" s="146"/>
      <c r="BP207" s="146"/>
      <c r="BQ207" s="138">
        <f t="shared" si="143"/>
        <v>0</v>
      </c>
      <c r="BR207" s="160"/>
      <c r="BS207" s="146">
        <v>85150</v>
      </c>
      <c r="BT207" s="146"/>
      <c r="BU207" s="146"/>
      <c r="BV207" s="146"/>
      <c r="BW207" s="138">
        <f t="shared" si="144"/>
        <v>85150</v>
      </c>
      <c r="BX207" s="205"/>
      <c r="BY207" s="146"/>
      <c r="BZ207" s="146"/>
      <c r="CA207" s="146"/>
      <c r="CB207" s="146"/>
      <c r="CC207" s="138">
        <f t="shared" si="131"/>
        <v>0</v>
      </c>
      <c r="CD207" s="158"/>
      <c r="CE207" s="137"/>
      <c r="CF207" s="137"/>
      <c r="CG207" s="137"/>
      <c r="CH207" s="137"/>
      <c r="CI207" s="138">
        <f t="shared" si="116"/>
        <v>0</v>
      </c>
      <c r="CJ207" s="172">
        <f t="shared" si="117"/>
        <v>0</v>
      </c>
      <c r="CK207" s="137">
        <f t="shared" si="118"/>
        <v>85150</v>
      </c>
      <c r="CL207" s="137">
        <f t="shared" si="119"/>
        <v>0</v>
      </c>
      <c r="CM207" s="137">
        <f t="shared" si="120"/>
        <v>0</v>
      </c>
      <c r="CN207" s="137">
        <f t="shared" si="121"/>
        <v>0</v>
      </c>
      <c r="CO207" s="173">
        <f t="shared" si="122"/>
        <v>85150</v>
      </c>
      <c r="CP207" s="172">
        <f t="shared" si="123"/>
        <v>0</v>
      </c>
      <c r="CQ207" s="137">
        <f t="shared" si="124"/>
        <v>0</v>
      </c>
      <c r="CR207" s="137">
        <f t="shared" si="125"/>
        <v>0</v>
      </c>
      <c r="CS207" s="137">
        <f t="shared" si="126"/>
        <v>0</v>
      </c>
      <c r="CT207" s="137">
        <f t="shared" si="127"/>
        <v>0</v>
      </c>
      <c r="CU207" s="173">
        <f t="shared" si="146"/>
        <v>0</v>
      </c>
      <c r="CV207" s="172">
        <f t="shared" si="147"/>
        <v>0</v>
      </c>
      <c r="CW207" s="137">
        <f t="shared" si="148"/>
        <v>85150</v>
      </c>
      <c r="CX207" s="137">
        <f t="shared" si="149"/>
        <v>0</v>
      </c>
      <c r="CY207" s="137">
        <f t="shared" si="150"/>
        <v>0</v>
      </c>
      <c r="CZ207" s="137">
        <f t="shared" si="151"/>
        <v>0</v>
      </c>
      <c r="DA207" s="173">
        <f t="shared" si="152"/>
        <v>85150</v>
      </c>
      <c r="DC207" s="220"/>
      <c r="DF207" s="141"/>
      <c r="DG207" s="142"/>
      <c r="DH207" s="146"/>
      <c r="DI207" s="142"/>
      <c r="DJ207" s="144"/>
      <c r="DK207" s="145"/>
      <c r="DL207" s="142"/>
      <c r="DM207" s="144"/>
      <c r="DO207" s="140" t="str">
        <f t="shared" si="132"/>
        <v>Martin Würz</v>
      </c>
      <c r="DP207" s="140">
        <v>3425</v>
      </c>
      <c r="DQ207" s="140">
        <v>600078451</v>
      </c>
      <c r="DR207" s="140">
        <v>72742551</v>
      </c>
      <c r="DS207" s="140" t="s">
        <v>1226</v>
      </c>
      <c r="DT207" s="140" t="s">
        <v>3715</v>
      </c>
      <c r="DU207" s="140" t="s">
        <v>3716</v>
      </c>
      <c r="DV207" s="140" t="s">
        <v>1222</v>
      </c>
      <c r="DW207" s="140" t="s">
        <v>1221</v>
      </c>
      <c r="DX207" s="140" t="s">
        <v>24</v>
      </c>
      <c r="DY207" s="140" t="s">
        <v>3717</v>
      </c>
      <c r="DZ207" s="140">
        <v>488880811</v>
      </c>
      <c r="EA207" s="294" t="s">
        <v>3718</v>
      </c>
      <c r="EB207" s="140" t="s">
        <v>3719</v>
      </c>
      <c r="EC207" s="140" t="s">
        <v>1225</v>
      </c>
      <c r="ED207" s="140" t="s">
        <v>49</v>
      </c>
      <c r="EF207" s="140" t="str">
        <f t="shared" si="133"/>
        <v>ok</v>
      </c>
      <c r="EG207" s="140" t="str">
        <f t="shared" si="134"/>
        <v>ŠPATNĚ</v>
      </c>
      <c r="EH207" s="140" t="str">
        <f t="shared" si="135"/>
        <v>ok</v>
      </c>
      <c r="EI207" s="140" t="str">
        <f t="shared" si="136"/>
        <v>ok</v>
      </c>
      <c r="EJ207" s="140" t="str">
        <f t="shared" si="137"/>
        <v>ok</v>
      </c>
      <c r="EK207" s="140" t="str">
        <f t="shared" si="138"/>
        <v>ok</v>
      </c>
      <c r="EO207" s="140" t="str">
        <f t="shared" si="139"/>
        <v>ok</v>
      </c>
      <c r="EP207" s="140" t="str">
        <f t="shared" si="140"/>
        <v>ŠPATNĚ</v>
      </c>
    </row>
    <row r="208" spans="1:146" s="140" customFormat="1" ht="12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227" t="s">
        <v>1230</v>
      </c>
      <c r="J208" s="151" t="s">
        <v>1231</v>
      </c>
      <c r="K208" s="151" t="s">
        <v>4635</v>
      </c>
      <c r="L208" s="153" t="s">
        <v>1065</v>
      </c>
      <c r="M208" s="151" t="str">
        <f>DV208</f>
        <v>Maršovice</v>
      </c>
      <c r="N208" s="151">
        <v>0</v>
      </c>
      <c r="O208" s="151" t="s">
        <v>1233</v>
      </c>
      <c r="P208" s="151" t="s">
        <v>478</v>
      </c>
      <c r="Q208" s="151" t="s">
        <v>27</v>
      </c>
      <c r="R208" s="151" t="s">
        <v>28</v>
      </c>
      <c r="S208" s="154">
        <v>483302177</v>
      </c>
      <c r="T208" s="151" t="s">
        <v>1234</v>
      </c>
      <c r="U208" s="153" t="s">
        <v>1235</v>
      </c>
      <c r="V208" s="153" t="s">
        <v>31</v>
      </c>
      <c r="W208" s="153" t="s">
        <v>871</v>
      </c>
      <c r="X208" s="151" t="s">
        <v>1236</v>
      </c>
      <c r="Y208" s="256" t="s">
        <v>2996</v>
      </c>
      <c r="Z208" s="155" t="s">
        <v>49</v>
      </c>
      <c r="AA208" s="267" t="s">
        <v>2857</v>
      </c>
      <c r="AB208" s="156"/>
      <c r="AC208" s="157"/>
      <c r="AD208" s="157"/>
      <c r="AE208" s="157"/>
      <c r="AF208" s="157"/>
      <c r="AG208" s="293">
        <f t="shared" si="128"/>
        <v>0</v>
      </c>
      <c r="AH208" s="145"/>
      <c r="AI208" s="143"/>
      <c r="AJ208" s="143"/>
      <c r="AK208" s="143"/>
      <c r="AL208" s="143"/>
      <c r="AM208" s="138">
        <f t="shared" si="145"/>
        <v>0</v>
      </c>
      <c r="AN208" s="160"/>
      <c r="AO208" s="146"/>
      <c r="AP208" s="146"/>
      <c r="AQ208" s="146"/>
      <c r="AR208" s="146"/>
      <c r="AS208" s="202">
        <f t="shared" si="129"/>
        <v>0</v>
      </c>
      <c r="AT208" s="172"/>
      <c r="AU208" s="137"/>
      <c r="AV208" s="137"/>
      <c r="AW208" s="137"/>
      <c r="AX208" s="137"/>
      <c r="AY208" s="138">
        <f t="shared" si="141"/>
        <v>0</v>
      </c>
      <c r="AZ208" s="160"/>
      <c r="BA208" s="146"/>
      <c r="BB208" s="146"/>
      <c r="BC208" s="146"/>
      <c r="BD208" s="146"/>
      <c r="BE208" s="138">
        <f t="shared" si="142"/>
        <v>0</v>
      </c>
      <c r="BF208" s="205"/>
      <c r="BG208" s="146"/>
      <c r="BH208" s="146"/>
      <c r="BI208" s="146"/>
      <c r="BJ208" s="146"/>
      <c r="BK208" s="202">
        <f t="shared" si="130"/>
        <v>0</v>
      </c>
      <c r="BL208" s="160"/>
      <c r="BM208" s="146"/>
      <c r="BN208" s="146"/>
      <c r="BO208" s="146"/>
      <c r="BP208" s="146"/>
      <c r="BQ208" s="138">
        <f t="shared" si="143"/>
        <v>0</v>
      </c>
      <c r="BR208" s="160"/>
      <c r="BS208" s="146"/>
      <c r="BT208" s="146"/>
      <c r="BU208" s="146"/>
      <c r="BV208" s="146"/>
      <c r="BW208" s="138">
        <f t="shared" si="144"/>
        <v>0</v>
      </c>
      <c r="BX208" s="205"/>
      <c r="BY208" s="146"/>
      <c r="BZ208" s="146"/>
      <c r="CA208" s="146"/>
      <c r="CB208" s="146"/>
      <c r="CC208" s="138">
        <f t="shared" si="131"/>
        <v>0</v>
      </c>
      <c r="CD208" s="158"/>
      <c r="CE208" s="137"/>
      <c r="CF208" s="137"/>
      <c r="CG208" s="137"/>
      <c r="CH208" s="137"/>
      <c r="CI208" s="138">
        <f t="shared" si="116"/>
        <v>0</v>
      </c>
      <c r="CJ208" s="172">
        <f t="shared" si="117"/>
        <v>0</v>
      </c>
      <c r="CK208" s="137">
        <f t="shared" si="118"/>
        <v>0</v>
      </c>
      <c r="CL208" s="137">
        <f t="shared" si="119"/>
        <v>0</v>
      </c>
      <c r="CM208" s="137">
        <f t="shared" si="120"/>
        <v>0</v>
      </c>
      <c r="CN208" s="137">
        <f t="shared" si="121"/>
        <v>0</v>
      </c>
      <c r="CO208" s="173">
        <f t="shared" si="122"/>
        <v>0</v>
      </c>
      <c r="CP208" s="172">
        <f t="shared" si="123"/>
        <v>0</v>
      </c>
      <c r="CQ208" s="137">
        <f t="shared" si="124"/>
        <v>0</v>
      </c>
      <c r="CR208" s="137">
        <f t="shared" si="125"/>
        <v>0</v>
      </c>
      <c r="CS208" s="137">
        <f t="shared" si="126"/>
        <v>0</v>
      </c>
      <c r="CT208" s="137">
        <f t="shared" si="127"/>
        <v>0</v>
      </c>
      <c r="CU208" s="173">
        <f t="shared" si="146"/>
        <v>0</v>
      </c>
      <c r="CV208" s="172">
        <f t="shared" si="147"/>
        <v>0</v>
      </c>
      <c r="CW208" s="137">
        <f t="shared" si="148"/>
        <v>0</v>
      </c>
      <c r="CX208" s="137">
        <f t="shared" si="149"/>
        <v>0</v>
      </c>
      <c r="CY208" s="137">
        <f t="shared" si="150"/>
        <v>0</v>
      </c>
      <c r="CZ208" s="137">
        <f t="shared" si="151"/>
        <v>0</v>
      </c>
      <c r="DA208" s="173">
        <f t="shared" si="152"/>
        <v>0</v>
      </c>
      <c r="DC208" s="220"/>
      <c r="DF208" s="141"/>
      <c r="DG208" s="142"/>
      <c r="DH208" s="146"/>
      <c r="DI208" s="142"/>
      <c r="DJ208" s="144"/>
      <c r="DK208" s="145"/>
      <c r="DL208" s="142"/>
      <c r="DM208" s="144"/>
      <c r="DO208" s="140" t="str">
        <f t="shared" si="132"/>
        <v>Dana Štrynclová</v>
      </c>
      <c r="DP208" s="140">
        <v>3418</v>
      </c>
      <c r="DQ208" s="140">
        <v>600078001</v>
      </c>
      <c r="DR208" s="140">
        <v>70695954</v>
      </c>
      <c r="DS208" s="140" t="s">
        <v>1229</v>
      </c>
      <c r="DT208" s="140" t="s">
        <v>3720</v>
      </c>
      <c r="DU208" s="140" t="s">
        <v>3721</v>
      </c>
      <c r="DV208" s="140" t="s">
        <v>1232</v>
      </c>
      <c r="DW208" s="140" t="s">
        <v>1065</v>
      </c>
      <c r="DX208" s="140">
        <v>0</v>
      </c>
      <c r="DY208" s="140" t="s">
        <v>3722</v>
      </c>
      <c r="DZ208" s="140">
        <v>702029567</v>
      </c>
      <c r="EA208" s="140" t="s">
        <v>1234</v>
      </c>
      <c r="EB208" s="140" t="s">
        <v>3723</v>
      </c>
      <c r="EC208" s="140" t="s">
        <v>1236</v>
      </c>
      <c r="ED208" s="140" t="s">
        <v>49</v>
      </c>
      <c r="EF208" s="140" t="str">
        <f t="shared" si="133"/>
        <v>ok</v>
      </c>
      <c r="EG208" s="140" t="str">
        <f t="shared" si="134"/>
        <v>ŠPATNĚ</v>
      </c>
      <c r="EH208" s="140" t="str">
        <f t="shared" si="135"/>
        <v>ok</v>
      </c>
      <c r="EI208" s="140" t="str">
        <f t="shared" si="136"/>
        <v>ok</v>
      </c>
      <c r="EJ208" s="140" t="str">
        <f t="shared" si="137"/>
        <v>ok</v>
      </c>
      <c r="EK208" s="140" t="str">
        <f t="shared" si="138"/>
        <v>ok</v>
      </c>
      <c r="EO208" s="140" t="str">
        <f t="shared" si="139"/>
        <v>ŠPATNĚ</v>
      </c>
      <c r="EP208" s="140" t="str">
        <f t="shared" si="140"/>
        <v>ok</v>
      </c>
    </row>
    <row r="209" spans="1:146" s="140" customFormat="1" ht="12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227" t="s">
        <v>1238</v>
      </c>
      <c r="J209" s="151" t="s">
        <v>1239</v>
      </c>
      <c r="K209" s="151" t="s">
        <v>4686</v>
      </c>
      <c r="L209" s="153" t="s">
        <v>1240</v>
      </c>
      <c r="M209" s="151" t="s">
        <v>1241</v>
      </c>
      <c r="N209" s="151" t="s">
        <v>24</v>
      </c>
      <c r="O209" s="151" t="s">
        <v>1242</v>
      </c>
      <c r="P209" s="151" t="s">
        <v>170</v>
      </c>
      <c r="Q209" s="151" t="s">
        <v>27</v>
      </c>
      <c r="R209" s="151" t="s">
        <v>28</v>
      </c>
      <c r="S209" s="154">
        <v>722785566</v>
      </c>
      <c r="T209" s="151" t="s">
        <v>1243</v>
      </c>
      <c r="U209" s="153">
        <v>181859948</v>
      </c>
      <c r="V209" s="153" t="s">
        <v>102</v>
      </c>
      <c r="W209" s="153" t="s">
        <v>103</v>
      </c>
      <c r="X209" s="151" t="s">
        <v>1244</v>
      </c>
      <c r="Y209" s="256" t="s">
        <v>2997</v>
      </c>
      <c r="Z209" s="155" t="s">
        <v>49</v>
      </c>
      <c r="AA209" s="267" t="s">
        <v>2858</v>
      </c>
      <c r="AB209" s="156"/>
      <c r="AC209" s="157"/>
      <c r="AD209" s="157"/>
      <c r="AE209" s="157"/>
      <c r="AF209" s="157"/>
      <c r="AG209" s="293">
        <f t="shared" si="128"/>
        <v>0</v>
      </c>
      <c r="AH209" s="145"/>
      <c r="AI209" s="143"/>
      <c r="AJ209" s="143"/>
      <c r="AK209" s="143"/>
      <c r="AL209" s="143"/>
      <c r="AM209" s="138">
        <f t="shared" si="145"/>
        <v>0</v>
      </c>
      <c r="AN209" s="160"/>
      <c r="AO209" s="146"/>
      <c r="AP209" s="146"/>
      <c r="AQ209" s="146"/>
      <c r="AR209" s="146"/>
      <c r="AS209" s="202">
        <f t="shared" si="129"/>
        <v>0</v>
      </c>
      <c r="AT209" s="172"/>
      <c r="AU209" s="137"/>
      <c r="AV209" s="137"/>
      <c r="AW209" s="137"/>
      <c r="AX209" s="137"/>
      <c r="AY209" s="138">
        <f t="shared" si="141"/>
        <v>0</v>
      </c>
      <c r="AZ209" s="160"/>
      <c r="BA209" s="146"/>
      <c r="BB209" s="146"/>
      <c r="BC209" s="146"/>
      <c r="BD209" s="146"/>
      <c r="BE209" s="138">
        <f t="shared" si="142"/>
        <v>0</v>
      </c>
      <c r="BF209" s="205"/>
      <c r="BG209" s="146"/>
      <c r="BH209" s="146"/>
      <c r="BI209" s="146"/>
      <c r="BJ209" s="146"/>
      <c r="BK209" s="202">
        <f t="shared" si="130"/>
        <v>0</v>
      </c>
      <c r="BL209" s="160"/>
      <c r="BM209" s="146"/>
      <c r="BN209" s="146"/>
      <c r="BO209" s="146"/>
      <c r="BP209" s="146"/>
      <c r="BQ209" s="138">
        <f t="shared" si="143"/>
        <v>0</v>
      </c>
      <c r="BR209" s="160"/>
      <c r="BS209" s="146">
        <v>5525</v>
      </c>
      <c r="BT209" s="146"/>
      <c r="BU209" s="146"/>
      <c r="BV209" s="146"/>
      <c r="BW209" s="138">
        <f t="shared" si="144"/>
        <v>5525</v>
      </c>
      <c r="BX209" s="205"/>
      <c r="BY209" s="146"/>
      <c r="BZ209" s="146"/>
      <c r="CA209" s="146"/>
      <c r="CB209" s="146"/>
      <c r="CC209" s="138">
        <f t="shared" si="131"/>
        <v>0</v>
      </c>
      <c r="CD209" s="158"/>
      <c r="CE209" s="137"/>
      <c r="CF209" s="137"/>
      <c r="CG209" s="137"/>
      <c r="CH209" s="137"/>
      <c r="CI209" s="138">
        <f t="shared" si="116"/>
        <v>0</v>
      </c>
      <c r="CJ209" s="172">
        <f t="shared" si="117"/>
        <v>0</v>
      </c>
      <c r="CK209" s="137">
        <f t="shared" si="118"/>
        <v>5525</v>
      </c>
      <c r="CL209" s="137">
        <f t="shared" si="119"/>
        <v>0</v>
      </c>
      <c r="CM209" s="137">
        <f t="shared" si="120"/>
        <v>0</v>
      </c>
      <c r="CN209" s="137">
        <f t="shared" si="121"/>
        <v>0</v>
      </c>
      <c r="CO209" s="173">
        <f t="shared" si="122"/>
        <v>5525</v>
      </c>
      <c r="CP209" s="172">
        <f t="shared" si="123"/>
        <v>0</v>
      </c>
      <c r="CQ209" s="137">
        <f t="shared" si="124"/>
        <v>0</v>
      </c>
      <c r="CR209" s="137">
        <f t="shared" si="125"/>
        <v>0</v>
      </c>
      <c r="CS209" s="137">
        <f t="shared" si="126"/>
        <v>0</v>
      </c>
      <c r="CT209" s="137">
        <f t="shared" si="127"/>
        <v>0</v>
      </c>
      <c r="CU209" s="173">
        <f t="shared" si="146"/>
        <v>0</v>
      </c>
      <c r="CV209" s="172">
        <f t="shared" si="147"/>
        <v>0</v>
      </c>
      <c r="CW209" s="137">
        <f t="shared" si="148"/>
        <v>5525</v>
      </c>
      <c r="CX209" s="137">
        <f t="shared" si="149"/>
        <v>0</v>
      </c>
      <c r="CY209" s="137">
        <f t="shared" si="150"/>
        <v>0</v>
      </c>
      <c r="CZ209" s="137">
        <f t="shared" si="151"/>
        <v>0</v>
      </c>
      <c r="DA209" s="173">
        <f t="shared" si="152"/>
        <v>5525</v>
      </c>
      <c r="DC209" s="220"/>
      <c r="DF209" s="141"/>
      <c r="DG209" s="142"/>
      <c r="DH209" s="146"/>
      <c r="DI209" s="142"/>
      <c r="DJ209" s="144"/>
      <c r="DK209" s="145"/>
      <c r="DL209" s="142"/>
      <c r="DM209" s="144"/>
      <c r="DO209" s="140" t="str">
        <f t="shared" si="132"/>
        <v>Jana Fialová</v>
      </c>
      <c r="DP209" s="140">
        <v>3428</v>
      </c>
      <c r="DQ209" s="140">
        <v>600078311</v>
      </c>
      <c r="DR209" s="140">
        <v>72742518</v>
      </c>
      <c r="DS209" s="140" t="s">
        <v>1237</v>
      </c>
      <c r="DT209" s="140" t="s">
        <v>3724</v>
      </c>
      <c r="DU209" s="140" t="s">
        <v>3725</v>
      </c>
      <c r="DV209" s="140" t="s">
        <v>1241</v>
      </c>
      <c r="DW209" s="140" t="s">
        <v>1240</v>
      </c>
      <c r="DX209" s="140" t="s">
        <v>24</v>
      </c>
      <c r="DY209" s="140" t="s">
        <v>3726</v>
      </c>
      <c r="DZ209" s="140">
        <v>723345317</v>
      </c>
      <c r="EA209" s="140" t="s">
        <v>1243</v>
      </c>
      <c r="EB209" s="140" t="s">
        <v>3727</v>
      </c>
      <c r="EC209" s="140" t="s">
        <v>1244</v>
      </c>
      <c r="ED209" s="140" t="s">
        <v>49</v>
      </c>
      <c r="EF209" s="140" t="str">
        <f t="shared" si="133"/>
        <v>ok</v>
      </c>
      <c r="EG209" s="140" t="str">
        <f t="shared" si="134"/>
        <v>ŠPATNĚ</v>
      </c>
      <c r="EH209" s="140" t="str">
        <f t="shared" si="135"/>
        <v>ok</v>
      </c>
      <c r="EI209" s="140" t="str">
        <f t="shared" si="136"/>
        <v>ok</v>
      </c>
      <c r="EJ209" s="140" t="str">
        <f t="shared" si="137"/>
        <v>ok</v>
      </c>
      <c r="EK209" s="140" t="str">
        <f t="shared" si="138"/>
        <v>ok</v>
      </c>
      <c r="EO209" s="140" t="str">
        <f t="shared" si="139"/>
        <v>ŠPATNĚ</v>
      </c>
      <c r="EP209" s="140" t="str">
        <f t="shared" si="140"/>
        <v>ok</v>
      </c>
    </row>
    <row r="210" spans="1:146" s="140" customFormat="1" ht="12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227" t="s">
        <v>1246</v>
      </c>
      <c r="J210" s="151" t="s">
        <v>1247</v>
      </c>
      <c r="K210" s="151" t="s">
        <v>4636</v>
      </c>
      <c r="L210" s="153" t="s">
        <v>1248</v>
      </c>
      <c r="M210" s="151" t="str">
        <f>DV210</f>
        <v>Rádlo</v>
      </c>
      <c r="N210" s="151">
        <v>0</v>
      </c>
      <c r="O210" s="151" t="s">
        <v>1250</v>
      </c>
      <c r="P210" s="151" t="s">
        <v>300</v>
      </c>
      <c r="Q210" s="151" t="s">
        <v>27</v>
      </c>
      <c r="R210" s="151" t="s">
        <v>28</v>
      </c>
      <c r="S210" s="154">
        <v>483388092</v>
      </c>
      <c r="T210" s="151" t="s">
        <v>1251</v>
      </c>
      <c r="U210" s="153" t="s">
        <v>1252</v>
      </c>
      <c r="V210" s="153" t="s">
        <v>31</v>
      </c>
      <c r="W210" s="153" t="s">
        <v>871</v>
      </c>
      <c r="X210" s="151" t="s">
        <v>1253</v>
      </c>
      <c r="Y210" s="256" t="s">
        <v>2998</v>
      </c>
      <c r="Z210" s="155" t="s">
        <v>49</v>
      </c>
      <c r="AA210" s="267" t="s">
        <v>2859</v>
      </c>
      <c r="AB210" s="156"/>
      <c r="AC210" s="157"/>
      <c r="AD210" s="157"/>
      <c r="AE210" s="157"/>
      <c r="AF210" s="157"/>
      <c r="AG210" s="293">
        <f t="shared" si="128"/>
        <v>0</v>
      </c>
      <c r="AH210" s="145"/>
      <c r="AI210" s="143"/>
      <c r="AJ210" s="143"/>
      <c r="AK210" s="143"/>
      <c r="AL210" s="143"/>
      <c r="AM210" s="138">
        <f t="shared" si="145"/>
        <v>0</v>
      </c>
      <c r="AN210" s="160"/>
      <c r="AO210" s="146"/>
      <c r="AP210" s="146"/>
      <c r="AQ210" s="146"/>
      <c r="AR210" s="146"/>
      <c r="AS210" s="202">
        <f t="shared" si="129"/>
        <v>0</v>
      </c>
      <c r="AT210" s="172"/>
      <c r="AU210" s="137"/>
      <c r="AV210" s="137"/>
      <c r="AW210" s="137"/>
      <c r="AX210" s="137"/>
      <c r="AY210" s="138">
        <f t="shared" si="141"/>
        <v>0</v>
      </c>
      <c r="AZ210" s="160"/>
      <c r="BA210" s="146"/>
      <c r="BB210" s="146"/>
      <c r="BC210" s="146"/>
      <c r="BD210" s="146"/>
      <c r="BE210" s="138">
        <f t="shared" si="142"/>
        <v>0</v>
      </c>
      <c r="BF210" s="205"/>
      <c r="BG210" s="146"/>
      <c r="BH210" s="146"/>
      <c r="BI210" s="146"/>
      <c r="BJ210" s="146"/>
      <c r="BK210" s="202">
        <f t="shared" si="130"/>
        <v>0</v>
      </c>
      <c r="BL210" s="160"/>
      <c r="BM210" s="146"/>
      <c r="BN210" s="146"/>
      <c r="BO210" s="146"/>
      <c r="BP210" s="146"/>
      <c r="BQ210" s="138">
        <f t="shared" si="143"/>
        <v>0</v>
      </c>
      <c r="BR210" s="160"/>
      <c r="BS210" s="146"/>
      <c r="BT210" s="146"/>
      <c r="BU210" s="146"/>
      <c r="BV210" s="146"/>
      <c r="BW210" s="138">
        <f t="shared" si="144"/>
        <v>0</v>
      </c>
      <c r="BX210" s="205"/>
      <c r="BY210" s="146"/>
      <c r="BZ210" s="146"/>
      <c r="CA210" s="146"/>
      <c r="CB210" s="146"/>
      <c r="CC210" s="138">
        <f t="shared" si="131"/>
        <v>0</v>
      </c>
      <c r="CD210" s="158"/>
      <c r="CE210" s="137"/>
      <c r="CF210" s="137"/>
      <c r="CG210" s="137"/>
      <c r="CH210" s="137"/>
      <c r="CI210" s="138">
        <f t="shared" si="116"/>
        <v>0</v>
      </c>
      <c r="CJ210" s="172">
        <f t="shared" si="117"/>
        <v>0</v>
      </c>
      <c r="CK210" s="137">
        <f t="shared" si="118"/>
        <v>0</v>
      </c>
      <c r="CL210" s="137">
        <f t="shared" si="119"/>
        <v>0</v>
      </c>
      <c r="CM210" s="137">
        <f t="shared" si="120"/>
        <v>0</v>
      </c>
      <c r="CN210" s="137">
        <f t="shared" si="121"/>
        <v>0</v>
      </c>
      <c r="CO210" s="173">
        <f t="shared" si="122"/>
        <v>0</v>
      </c>
      <c r="CP210" s="172">
        <f t="shared" si="123"/>
        <v>0</v>
      </c>
      <c r="CQ210" s="137">
        <f t="shared" si="124"/>
        <v>0</v>
      </c>
      <c r="CR210" s="137">
        <f t="shared" si="125"/>
        <v>0</v>
      </c>
      <c r="CS210" s="137">
        <f t="shared" si="126"/>
        <v>0</v>
      </c>
      <c r="CT210" s="137">
        <f t="shared" si="127"/>
        <v>0</v>
      </c>
      <c r="CU210" s="173">
        <f t="shared" si="146"/>
        <v>0</v>
      </c>
      <c r="CV210" s="172">
        <f t="shared" si="147"/>
        <v>0</v>
      </c>
      <c r="CW210" s="137">
        <f t="shared" si="148"/>
        <v>0</v>
      </c>
      <c r="CX210" s="137">
        <f t="shared" si="149"/>
        <v>0</v>
      </c>
      <c r="CY210" s="137">
        <f t="shared" si="150"/>
        <v>0</v>
      </c>
      <c r="CZ210" s="137">
        <f t="shared" si="151"/>
        <v>0</v>
      </c>
      <c r="DA210" s="173">
        <f t="shared" si="152"/>
        <v>0</v>
      </c>
      <c r="DC210" s="220"/>
      <c r="DF210" s="141"/>
      <c r="DG210" s="142"/>
      <c r="DH210" s="146"/>
      <c r="DI210" s="142"/>
      <c r="DJ210" s="144"/>
      <c r="DK210" s="145"/>
      <c r="DL210" s="142"/>
      <c r="DM210" s="144"/>
      <c r="DO210" s="140" t="str">
        <f t="shared" si="132"/>
        <v>Eva Rydval</v>
      </c>
      <c r="DP210" s="140">
        <v>3433</v>
      </c>
      <c r="DQ210" s="140">
        <v>600078043</v>
      </c>
      <c r="DR210" s="140">
        <v>70695130</v>
      </c>
      <c r="DS210" s="140" t="s">
        <v>1245</v>
      </c>
      <c r="DT210" s="140" t="s">
        <v>3728</v>
      </c>
      <c r="DU210" s="140" t="s">
        <v>3729</v>
      </c>
      <c r="DV210" s="140" t="s">
        <v>1249</v>
      </c>
      <c r="DW210" s="140" t="s">
        <v>1248</v>
      </c>
      <c r="DX210" s="140">
        <v>0</v>
      </c>
      <c r="DY210" s="140" t="s">
        <v>3730</v>
      </c>
      <c r="DZ210" s="140">
        <v>483388092</v>
      </c>
      <c r="EA210" s="140" t="s">
        <v>1251</v>
      </c>
      <c r="EB210" s="140" t="s">
        <v>3731</v>
      </c>
      <c r="EC210" s="140" t="s">
        <v>1253</v>
      </c>
      <c r="ED210" s="140" t="s">
        <v>49</v>
      </c>
      <c r="EF210" s="140" t="str">
        <f t="shared" si="133"/>
        <v>ok</v>
      </c>
      <c r="EG210" s="140" t="str">
        <f t="shared" si="134"/>
        <v>ŠPATNĚ</v>
      </c>
      <c r="EH210" s="140" t="str">
        <f t="shared" si="135"/>
        <v>ok</v>
      </c>
      <c r="EI210" s="140" t="str">
        <f t="shared" si="136"/>
        <v>ok</v>
      </c>
      <c r="EJ210" s="140" t="str">
        <f t="shared" si="137"/>
        <v>ok</v>
      </c>
      <c r="EK210" s="140" t="str">
        <f t="shared" si="138"/>
        <v>ok</v>
      </c>
      <c r="EO210" s="140" t="str">
        <f t="shared" si="139"/>
        <v>ok</v>
      </c>
      <c r="EP210" s="140" t="str">
        <f t="shared" si="140"/>
        <v>ok</v>
      </c>
    </row>
    <row r="211" spans="1:146" s="140" customFormat="1" ht="12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227" t="s">
        <v>1255</v>
      </c>
      <c r="J211" s="151" t="s">
        <v>1256</v>
      </c>
      <c r="K211" s="151" t="s">
        <v>4687</v>
      </c>
      <c r="L211" s="153" t="s">
        <v>1248</v>
      </c>
      <c r="M211" s="151" t="s">
        <v>1249</v>
      </c>
      <c r="N211" s="151" t="s">
        <v>24</v>
      </c>
      <c r="O211" s="151" t="s">
        <v>4577</v>
      </c>
      <c r="P211" s="151" t="s">
        <v>63</v>
      </c>
      <c r="Q211" s="151" t="s">
        <v>52</v>
      </c>
      <c r="R211" s="151" t="s">
        <v>53</v>
      </c>
      <c r="S211" s="154">
        <v>483388090</v>
      </c>
      <c r="T211" s="151" t="s">
        <v>1257</v>
      </c>
      <c r="U211" s="153" t="s">
        <v>1258</v>
      </c>
      <c r="V211" s="153" t="s">
        <v>31</v>
      </c>
      <c r="W211" s="153" t="s">
        <v>871</v>
      </c>
      <c r="X211" s="151" t="s">
        <v>1253</v>
      </c>
      <c r="Y211" s="256" t="s">
        <v>2998</v>
      </c>
      <c r="Z211" s="155" t="s">
        <v>49</v>
      </c>
      <c r="AA211" s="267" t="s">
        <v>2859</v>
      </c>
      <c r="AB211" s="156"/>
      <c r="AC211" s="157"/>
      <c r="AD211" s="157"/>
      <c r="AE211" s="157"/>
      <c r="AF211" s="157"/>
      <c r="AG211" s="293">
        <f t="shared" si="128"/>
        <v>0</v>
      </c>
      <c r="AH211" s="145"/>
      <c r="AI211" s="143"/>
      <c r="AJ211" s="143"/>
      <c r="AK211" s="143"/>
      <c r="AL211" s="143"/>
      <c r="AM211" s="138">
        <f t="shared" si="145"/>
        <v>0</v>
      </c>
      <c r="AN211" s="160"/>
      <c r="AO211" s="146"/>
      <c r="AP211" s="146"/>
      <c r="AQ211" s="146"/>
      <c r="AR211" s="146"/>
      <c r="AS211" s="202">
        <f t="shared" si="129"/>
        <v>0</v>
      </c>
      <c r="AT211" s="172"/>
      <c r="AU211" s="137"/>
      <c r="AV211" s="137"/>
      <c r="AW211" s="137"/>
      <c r="AX211" s="137"/>
      <c r="AY211" s="138">
        <f t="shared" si="141"/>
        <v>0</v>
      </c>
      <c r="AZ211" s="160"/>
      <c r="BA211" s="146"/>
      <c r="BB211" s="146"/>
      <c r="BC211" s="146"/>
      <c r="BD211" s="146"/>
      <c r="BE211" s="138">
        <f t="shared" si="142"/>
        <v>0</v>
      </c>
      <c r="BF211" s="205"/>
      <c r="BG211" s="146"/>
      <c r="BH211" s="146"/>
      <c r="BI211" s="146"/>
      <c r="BJ211" s="146"/>
      <c r="BK211" s="202">
        <f t="shared" si="130"/>
        <v>0</v>
      </c>
      <c r="BL211" s="160"/>
      <c r="BM211" s="146"/>
      <c r="BN211" s="146"/>
      <c r="BO211" s="146"/>
      <c r="BP211" s="146"/>
      <c r="BQ211" s="138">
        <f t="shared" si="143"/>
        <v>0</v>
      </c>
      <c r="BR211" s="160"/>
      <c r="BS211" s="146">
        <v>21125</v>
      </c>
      <c r="BT211" s="146"/>
      <c r="BU211" s="146"/>
      <c r="BV211" s="146"/>
      <c r="BW211" s="138">
        <f t="shared" si="144"/>
        <v>21125</v>
      </c>
      <c r="BX211" s="205"/>
      <c r="BY211" s="146"/>
      <c r="BZ211" s="146"/>
      <c r="CA211" s="146"/>
      <c r="CB211" s="146"/>
      <c r="CC211" s="138">
        <f t="shared" si="131"/>
        <v>0</v>
      </c>
      <c r="CD211" s="158"/>
      <c r="CE211" s="137"/>
      <c r="CF211" s="137"/>
      <c r="CG211" s="137"/>
      <c r="CH211" s="137"/>
      <c r="CI211" s="138">
        <f t="shared" si="116"/>
        <v>0</v>
      </c>
      <c r="CJ211" s="172">
        <f t="shared" si="117"/>
        <v>0</v>
      </c>
      <c r="CK211" s="137">
        <f t="shared" si="118"/>
        <v>21125</v>
      </c>
      <c r="CL211" s="137">
        <f t="shared" si="119"/>
        <v>0</v>
      </c>
      <c r="CM211" s="137">
        <f t="shared" si="120"/>
        <v>0</v>
      </c>
      <c r="CN211" s="137">
        <f t="shared" si="121"/>
        <v>0</v>
      </c>
      <c r="CO211" s="173">
        <f t="shared" si="122"/>
        <v>21125</v>
      </c>
      <c r="CP211" s="172">
        <f t="shared" si="123"/>
        <v>0</v>
      </c>
      <c r="CQ211" s="137">
        <f t="shared" si="124"/>
        <v>0</v>
      </c>
      <c r="CR211" s="137">
        <f t="shared" si="125"/>
        <v>0</v>
      </c>
      <c r="CS211" s="137">
        <f t="shared" si="126"/>
        <v>0</v>
      </c>
      <c r="CT211" s="137">
        <f t="shared" si="127"/>
        <v>0</v>
      </c>
      <c r="CU211" s="173">
        <f t="shared" si="146"/>
        <v>0</v>
      </c>
      <c r="CV211" s="172">
        <f t="shared" si="147"/>
        <v>0</v>
      </c>
      <c r="CW211" s="137">
        <f t="shared" si="148"/>
        <v>21125</v>
      </c>
      <c r="CX211" s="137">
        <f t="shared" si="149"/>
        <v>0</v>
      </c>
      <c r="CY211" s="137">
        <f t="shared" si="150"/>
        <v>0</v>
      </c>
      <c r="CZ211" s="137">
        <f t="shared" si="151"/>
        <v>0</v>
      </c>
      <c r="DA211" s="173">
        <f t="shared" si="152"/>
        <v>21125</v>
      </c>
      <c r="DC211" s="220"/>
      <c r="DF211" s="141"/>
      <c r="DG211" s="142"/>
      <c r="DH211" s="146"/>
      <c r="DI211" s="142"/>
      <c r="DJ211" s="144"/>
      <c r="DK211" s="145"/>
      <c r="DL211" s="142"/>
      <c r="DM211" s="144"/>
      <c r="DO211" s="140" t="str">
        <f t="shared" si="132"/>
        <v>Jan Šafránek</v>
      </c>
      <c r="DP211" s="140">
        <v>3432</v>
      </c>
      <c r="DQ211" s="140">
        <v>600078329</v>
      </c>
      <c r="DR211" s="140">
        <v>70695121</v>
      </c>
      <c r="DS211" s="140" t="s">
        <v>1254</v>
      </c>
      <c r="DT211" s="140" t="s">
        <v>3732</v>
      </c>
      <c r="DU211" s="140" t="s">
        <v>3733</v>
      </c>
      <c r="DV211" s="140" t="s">
        <v>1249</v>
      </c>
      <c r="DW211" s="140" t="s">
        <v>1248</v>
      </c>
      <c r="DX211" s="140" t="s">
        <v>24</v>
      </c>
      <c r="DY211" s="140" t="s">
        <v>3734</v>
      </c>
      <c r="DZ211" s="140">
        <v>483388090</v>
      </c>
      <c r="EA211" s="140" t="s">
        <v>1257</v>
      </c>
      <c r="EB211" s="140" t="s">
        <v>3735</v>
      </c>
      <c r="EC211" s="140" t="s">
        <v>1253</v>
      </c>
      <c r="ED211" s="140" t="s">
        <v>49</v>
      </c>
      <c r="EF211" s="140" t="str">
        <f t="shared" si="133"/>
        <v>ok</v>
      </c>
      <c r="EG211" s="140" t="str">
        <f t="shared" si="134"/>
        <v>ŠPATNĚ</v>
      </c>
      <c r="EH211" s="140" t="str">
        <f t="shared" si="135"/>
        <v>ok</v>
      </c>
      <c r="EI211" s="140" t="str">
        <f t="shared" si="136"/>
        <v>ok</v>
      </c>
      <c r="EJ211" s="140" t="str">
        <f t="shared" si="137"/>
        <v>ok</v>
      </c>
      <c r="EK211" s="140" t="str">
        <f t="shared" si="138"/>
        <v>ok</v>
      </c>
      <c r="EO211" s="140" t="str">
        <f t="shared" si="139"/>
        <v>ok</v>
      </c>
      <c r="EP211" s="140" t="str">
        <f t="shared" si="140"/>
        <v>ok</v>
      </c>
    </row>
    <row r="212" spans="1:146" s="140" customFormat="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227" t="s">
        <v>1260</v>
      </c>
      <c r="J212" s="151" t="s">
        <v>1261</v>
      </c>
      <c r="K212" s="151" t="s">
        <v>3737</v>
      </c>
      <c r="L212" s="153" t="s">
        <v>1262</v>
      </c>
      <c r="M212" s="151" t="s">
        <v>1263</v>
      </c>
      <c r="N212" s="151" t="s">
        <v>24</v>
      </c>
      <c r="O212" s="151" t="s">
        <v>1264</v>
      </c>
      <c r="P212" s="151" t="s">
        <v>4578</v>
      </c>
      <c r="Q212" s="151" t="s">
        <v>52</v>
      </c>
      <c r="R212" s="151" t="s">
        <v>53</v>
      </c>
      <c r="S212" s="154">
        <v>488880942</v>
      </c>
      <c r="T212" s="263" t="s">
        <v>3137</v>
      </c>
      <c r="U212" s="153">
        <v>963824379</v>
      </c>
      <c r="V212" s="153" t="s">
        <v>82</v>
      </c>
      <c r="W212" s="153" t="s">
        <v>83</v>
      </c>
      <c r="X212" s="151" t="s">
        <v>1265</v>
      </c>
      <c r="Y212" s="256" t="s">
        <v>2999</v>
      </c>
      <c r="Z212" s="155" t="s">
        <v>49</v>
      </c>
      <c r="AA212" s="267" t="s">
        <v>2860</v>
      </c>
      <c r="AB212" s="156"/>
      <c r="AC212" s="157"/>
      <c r="AD212" s="157"/>
      <c r="AE212" s="157"/>
      <c r="AF212" s="157"/>
      <c r="AG212" s="293">
        <f t="shared" si="128"/>
        <v>0</v>
      </c>
      <c r="AH212" s="145"/>
      <c r="AI212" s="143"/>
      <c r="AJ212" s="143"/>
      <c r="AK212" s="143"/>
      <c r="AL212" s="143"/>
      <c r="AM212" s="138">
        <f t="shared" si="145"/>
        <v>0</v>
      </c>
      <c r="AN212" s="160"/>
      <c r="AO212" s="146"/>
      <c r="AP212" s="146"/>
      <c r="AQ212" s="146"/>
      <c r="AR212" s="146"/>
      <c r="AS212" s="202">
        <f t="shared" si="129"/>
        <v>0</v>
      </c>
      <c r="AT212" s="172"/>
      <c r="AU212" s="137"/>
      <c r="AV212" s="137"/>
      <c r="AW212" s="137"/>
      <c r="AX212" s="137"/>
      <c r="AY212" s="138">
        <f t="shared" si="141"/>
        <v>0</v>
      </c>
      <c r="AZ212" s="160"/>
      <c r="BA212" s="146"/>
      <c r="BB212" s="146"/>
      <c r="BC212" s="146"/>
      <c r="BD212" s="146"/>
      <c r="BE212" s="138">
        <f t="shared" si="142"/>
        <v>0</v>
      </c>
      <c r="BF212" s="205"/>
      <c r="BG212" s="146"/>
      <c r="BH212" s="146"/>
      <c r="BI212" s="146"/>
      <c r="BJ212" s="146"/>
      <c r="BK212" s="202">
        <f t="shared" si="130"/>
        <v>0</v>
      </c>
      <c r="BL212" s="160"/>
      <c r="BM212" s="146"/>
      <c r="BN212" s="146"/>
      <c r="BO212" s="146"/>
      <c r="BP212" s="146"/>
      <c r="BQ212" s="138">
        <f t="shared" si="143"/>
        <v>0</v>
      </c>
      <c r="BR212" s="160"/>
      <c r="BS212" s="146">
        <v>96850</v>
      </c>
      <c r="BT212" s="146"/>
      <c r="BU212" s="146"/>
      <c r="BV212" s="146"/>
      <c r="BW212" s="138">
        <f t="shared" si="144"/>
        <v>96850</v>
      </c>
      <c r="BX212" s="205"/>
      <c r="BY212" s="146"/>
      <c r="BZ212" s="146"/>
      <c r="CA212" s="146"/>
      <c r="CB212" s="146"/>
      <c r="CC212" s="138">
        <f t="shared" si="131"/>
        <v>0</v>
      </c>
      <c r="CD212" s="158"/>
      <c r="CE212" s="137"/>
      <c r="CF212" s="137"/>
      <c r="CG212" s="137"/>
      <c r="CH212" s="137"/>
      <c r="CI212" s="138">
        <f t="shared" si="116"/>
        <v>0</v>
      </c>
      <c r="CJ212" s="172">
        <f t="shared" si="117"/>
        <v>0</v>
      </c>
      <c r="CK212" s="137">
        <f t="shared" si="118"/>
        <v>96850</v>
      </c>
      <c r="CL212" s="137">
        <f t="shared" si="119"/>
        <v>0</v>
      </c>
      <c r="CM212" s="137">
        <f t="shared" si="120"/>
        <v>0</v>
      </c>
      <c r="CN212" s="137">
        <f t="shared" si="121"/>
        <v>0</v>
      </c>
      <c r="CO212" s="173">
        <f t="shared" si="122"/>
        <v>96850</v>
      </c>
      <c r="CP212" s="172">
        <f t="shared" si="123"/>
        <v>0</v>
      </c>
      <c r="CQ212" s="137">
        <f t="shared" si="124"/>
        <v>0</v>
      </c>
      <c r="CR212" s="137">
        <f t="shared" si="125"/>
        <v>0</v>
      </c>
      <c r="CS212" s="137">
        <f t="shared" si="126"/>
        <v>0</v>
      </c>
      <c r="CT212" s="137">
        <f t="shared" si="127"/>
        <v>0</v>
      </c>
      <c r="CU212" s="173">
        <f t="shared" si="146"/>
        <v>0</v>
      </c>
      <c r="CV212" s="172">
        <f t="shared" si="147"/>
        <v>0</v>
      </c>
      <c r="CW212" s="137">
        <f t="shared" si="148"/>
        <v>96850</v>
      </c>
      <c r="CX212" s="137">
        <f t="shared" si="149"/>
        <v>0</v>
      </c>
      <c r="CY212" s="137">
        <f t="shared" si="150"/>
        <v>0</v>
      </c>
      <c r="CZ212" s="137">
        <f t="shared" si="151"/>
        <v>0</v>
      </c>
      <c r="DA212" s="173">
        <f t="shared" si="152"/>
        <v>96850</v>
      </c>
      <c r="DC212" s="220"/>
      <c r="DF212" s="141"/>
      <c r="DG212" s="142"/>
      <c r="DH212" s="146"/>
      <c r="DI212" s="142"/>
      <c r="DJ212" s="144"/>
      <c r="DK212" s="145"/>
      <c r="DL212" s="142"/>
      <c r="DM212" s="144"/>
      <c r="DO212" s="140" t="str">
        <f t="shared" si="132"/>
        <v>Marek Zikl</v>
      </c>
      <c r="DP212" s="140">
        <v>3435</v>
      </c>
      <c r="DQ212" s="140">
        <v>650022131</v>
      </c>
      <c r="DR212" s="140">
        <v>70981531</v>
      </c>
      <c r="DS212" s="140" t="s">
        <v>1259</v>
      </c>
      <c r="DT212" s="140" t="s">
        <v>3736</v>
      </c>
      <c r="DU212" s="140" t="s">
        <v>3737</v>
      </c>
      <c r="DV212" s="140" t="s">
        <v>1263</v>
      </c>
      <c r="DW212" s="140" t="s">
        <v>1262</v>
      </c>
      <c r="DX212" s="140" t="s">
        <v>24</v>
      </c>
      <c r="DY212" s="140" t="s">
        <v>3738</v>
      </c>
      <c r="DZ212" s="140" t="s">
        <v>3739</v>
      </c>
      <c r="EA212" s="140" t="s">
        <v>3137</v>
      </c>
      <c r="EB212" s="140" t="s">
        <v>3740</v>
      </c>
      <c r="EC212" s="140" t="s">
        <v>1265</v>
      </c>
      <c r="ED212" s="140" t="s">
        <v>49</v>
      </c>
      <c r="EF212" s="140" t="str">
        <f t="shared" si="133"/>
        <v>ok</v>
      </c>
      <c r="EG212" s="140" t="str">
        <f t="shared" si="134"/>
        <v>ok</v>
      </c>
      <c r="EH212" s="140" t="str">
        <f t="shared" si="135"/>
        <v>ok</v>
      </c>
      <c r="EI212" s="140" t="str">
        <f t="shared" si="136"/>
        <v>ok</v>
      </c>
      <c r="EJ212" s="140" t="str">
        <f t="shared" si="137"/>
        <v>ok</v>
      </c>
      <c r="EK212" s="140" t="str">
        <f t="shared" si="138"/>
        <v>ok</v>
      </c>
      <c r="EO212" s="140" t="str">
        <f t="shared" si="139"/>
        <v>ŠPATNĚ</v>
      </c>
      <c r="EP212" s="140" t="str">
        <f t="shared" si="140"/>
        <v>ok</v>
      </c>
    </row>
    <row r="213" spans="1:146" s="140" customFormat="1" ht="12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227" t="s">
        <v>1267</v>
      </c>
      <c r="J213" s="151" t="s">
        <v>1268</v>
      </c>
      <c r="K213" s="151" t="s">
        <v>1269</v>
      </c>
      <c r="L213" s="153" t="s">
        <v>59</v>
      </c>
      <c r="M213" s="151" t="str">
        <f>DV213</f>
        <v>Tanvald</v>
      </c>
      <c r="N213" s="151">
        <v>0</v>
      </c>
      <c r="O213" s="151" t="s">
        <v>1270</v>
      </c>
      <c r="P213" s="151" t="s">
        <v>329</v>
      </c>
      <c r="Q213" s="151" t="s">
        <v>27</v>
      </c>
      <c r="R213" s="151" t="s">
        <v>28</v>
      </c>
      <c r="S213" s="154">
        <v>483394753</v>
      </c>
      <c r="T213" s="151" t="s">
        <v>1271</v>
      </c>
      <c r="U213" s="153">
        <v>963866309</v>
      </c>
      <c r="V213" s="153" t="s">
        <v>82</v>
      </c>
      <c r="W213" s="153" t="s">
        <v>83</v>
      </c>
      <c r="X213" s="151" t="s">
        <v>1272</v>
      </c>
      <c r="Y213" s="256" t="s">
        <v>3000</v>
      </c>
      <c r="Z213" s="155" t="s">
        <v>60</v>
      </c>
      <c r="AA213" s="267" t="s">
        <v>2861</v>
      </c>
      <c r="AB213" s="156"/>
      <c r="AC213" s="157"/>
      <c r="AD213" s="157"/>
      <c r="AE213" s="157"/>
      <c r="AF213" s="157"/>
      <c r="AG213" s="293">
        <f t="shared" si="128"/>
        <v>0</v>
      </c>
      <c r="AH213" s="145"/>
      <c r="AI213" s="143"/>
      <c r="AJ213" s="143"/>
      <c r="AK213" s="143"/>
      <c r="AL213" s="143"/>
      <c r="AM213" s="138">
        <f t="shared" si="145"/>
        <v>0</v>
      </c>
      <c r="AN213" s="160"/>
      <c r="AO213" s="146"/>
      <c r="AP213" s="146"/>
      <c r="AQ213" s="146"/>
      <c r="AR213" s="146"/>
      <c r="AS213" s="202">
        <f t="shared" si="129"/>
        <v>0</v>
      </c>
      <c r="AT213" s="172"/>
      <c r="AU213" s="137"/>
      <c r="AV213" s="137"/>
      <c r="AW213" s="137"/>
      <c r="AX213" s="137"/>
      <c r="AY213" s="138">
        <f t="shared" si="141"/>
        <v>0</v>
      </c>
      <c r="AZ213" s="160"/>
      <c r="BA213" s="146"/>
      <c r="BB213" s="146"/>
      <c r="BC213" s="146"/>
      <c r="BD213" s="146"/>
      <c r="BE213" s="138">
        <f t="shared" si="142"/>
        <v>0</v>
      </c>
      <c r="BF213" s="205"/>
      <c r="BG213" s="146"/>
      <c r="BH213" s="146"/>
      <c r="BI213" s="146"/>
      <c r="BJ213" s="146"/>
      <c r="BK213" s="202">
        <f t="shared" si="130"/>
        <v>0</v>
      </c>
      <c r="BL213" s="160"/>
      <c r="BM213" s="146"/>
      <c r="BN213" s="146"/>
      <c r="BO213" s="146"/>
      <c r="BP213" s="146"/>
      <c r="BQ213" s="138">
        <f t="shared" si="143"/>
        <v>0</v>
      </c>
      <c r="BR213" s="160"/>
      <c r="BS213" s="146"/>
      <c r="BT213" s="146"/>
      <c r="BU213" s="146"/>
      <c r="BV213" s="146"/>
      <c r="BW213" s="138">
        <f t="shared" si="144"/>
        <v>0</v>
      </c>
      <c r="BX213" s="205"/>
      <c r="BY213" s="146"/>
      <c r="BZ213" s="146"/>
      <c r="CA213" s="146"/>
      <c r="CB213" s="146"/>
      <c r="CC213" s="138">
        <f t="shared" si="131"/>
        <v>0</v>
      </c>
      <c r="CD213" s="158"/>
      <c r="CE213" s="137"/>
      <c r="CF213" s="137"/>
      <c r="CG213" s="137"/>
      <c r="CH213" s="137"/>
      <c r="CI213" s="138">
        <f t="shared" si="116"/>
        <v>0</v>
      </c>
      <c r="CJ213" s="172">
        <f t="shared" si="117"/>
        <v>0</v>
      </c>
      <c r="CK213" s="137">
        <f t="shared" si="118"/>
        <v>0</v>
      </c>
      <c r="CL213" s="137">
        <f t="shared" si="119"/>
        <v>0</v>
      </c>
      <c r="CM213" s="137">
        <f t="shared" si="120"/>
        <v>0</v>
      </c>
      <c r="CN213" s="137">
        <f t="shared" si="121"/>
        <v>0</v>
      </c>
      <c r="CO213" s="173">
        <f t="shared" si="122"/>
        <v>0</v>
      </c>
      <c r="CP213" s="172">
        <f t="shared" si="123"/>
        <v>0</v>
      </c>
      <c r="CQ213" s="137">
        <f t="shared" si="124"/>
        <v>0</v>
      </c>
      <c r="CR213" s="137">
        <f t="shared" si="125"/>
        <v>0</v>
      </c>
      <c r="CS213" s="137">
        <f t="shared" si="126"/>
        <v>0</v>
      </c>
      <c r="CT213" s="137">
        <f t="shared" si="127"/>
        <v>0</v>
      </c>
      <c r="CU213" s="173">
        <f t="shared" si="146"/>
        <v>0</v>
      </c>
      <c r="CV213" s="172">
        <f t="shared" si="147"/>
        <v>0</v>
      </c>
      <c r="CW213" s="137">
        <f t="shared" si="148"/>
        <v>0</v>
      </c>
      <c r="CX213" s="137">
        <f t="shared" si="149"/>
        <v>0</v>
      </c>
      <c r="CY213" s="137">
        <f t="shared" si="150"/>
        <v>0</v>
      </c>
      <c r="CZ213" s="137">
        <f t="shared" si="151"/>
        <v>0</v>
      </c>
      <c r="DA213" s="173">
        <f t="shared" si="152"/>
        <v>0</v>
      </c>
      <c r="DC213" s="220"/>
      <c r="DF213" s="141"/>
      <c r="DG213" s="142"/>
      <c r="DH213" s="146"/>
      <c r="DI213" s="142"/>
      <c r="DJ213" s="144"/>
      <c r="DK213" s="145"/>
      <c r="DL213" s="142"/>
      <c r="DM213" s="144"/>
      <c r="DO213" s="140" t="str">
        <f t="shared" si="132"/>
        <v>Blanka Bryscejnová</v>
      </c>
      <c r="DP213" s="140">
        <v>3440</v>
      </c>
      <c r="DQ213" s="140">
        <v>600078078</v>
      </c>
      <c r="DR213" s="140">
        <v>72743441</v>
      </c>
      <c r="DS213" s="140" t="s">
        <v>1266</v>
      </c>
      <c r="DT213" s="140" t="s">
        <v>3741</v>
      </c>
      <c r="DU213" s="140" t="s">
        <v>1269</v>
      </c>
      <c r="DV213" s="140" t="s">
        <v>60</v>
      </c>
      <c r="DW213" s="140" t="s">
        <v>59</v>
      </c>
      <c r="DX213" s="140">
        <v>0</v>
      </c>
      <c r="DY213" s="140" t="s">
        <v>3742</v>
      </c>
      <c r="DZ213" s="140" t="s">
        <v>3743</v>
      </c>
      <c r="EA213" s="140" t="s">
        <v>1271</v>
      </c>
      <c r="EB213" s="140" t="s">
        <v>3744</v>
      </c>
      <c r="EC213" s="140" t="s">
        <v>1272</v>
      </c>
      <c r="ED213" s="140" t="s">
        <v>60</v>
      </c>
      <c r="EF213" s="140" t="str">
        <f t="shared" si="133"/>
        <v>ok</v>
      </c>
      <c r="EG213" s="140" t="str">
        <f t="shared" si="134"/>
        <v>ok</v>
      </c>
      <c r="EH213" s="140" t="str">
        <f t="shared" si="135"/>
        <v>ok</v>
      </c>
      <c r="EI213" s="140" t="str">
        <f t="shared" si="136"/>
        <v>ok</v>
      </c>
      <c r="EJ213" s="140" t="str">
        <f t="shared" si="137"/>
        <v>ok</v>
      </c>
      <c r="EK213" s="140" t="str">
        <f t="shared" si="138"/>
        <v>ok</v>
      </c>
      <c r="EO213" s="140" t="str">
        <f t="shared" si="139"/>
        <v>ŠPATNĚ</v>
      </c>
      <c r="EP213" s="140" t="str">
        <f t="shared" si="140"/>
        <v>ok</v>
      </c>
    </row>
    <row r="214" spans="1:146" s="140" customFormat="1" ht="12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227" t="s">
        <v>1274</v>
      </c>
      <c r="J214" s="151" t="s">
        <v>1275</v>
      </c>
      <c r="K214" s="151" t="s">
        <v>1276</v>
      </c>
      <c r="L214" s="153" t="s">
        <v>59</v>
      </c>
      <c r="M214" s="151" t="s">
        <v>60</v>
      </c>
      <c r="N214" s="151" t="s">
        <v>24</v>
      </c>
      <c r="O214" s="151" t="s">
        <v>1277</v>
      </c>
      <c r="P214" s="151" t="s">
        <v>26</v>
      </c>
      <c r="Q214" s="151" t="s">
        <v>27</v>
      </c>
      <c r="R214" s="151" t="s">
        <v>28</v>
      </c>
      <c r="S214" s="154">
        <v>483394301</v>
      </c>
      <c r="T214" s="151" t="s">
        <v>1278</v>
      </c>
      <c r="U214" s="153" t="s">
        <v>1279</v>
      </c>
      <c r="V214" s="153" t="s">
        <v>31</v>
      </c>
      <c r="W214" s="153" t="s">
        <v>871</v>
      </c>
      <c r="X214" s="151" t="s">
        <v>1272</v>
      </c>
      <c r="Y214" s="256" t="s">
        <v>3000</v>
      </c>
      <c r="Z214" s="155" t="s">
        <v>60</v>
      </c>
      <c r="AA214" s="267" t="s">
        <v>2861</v>
      </c>
      <c r="AB214" s="156"/>
      <c r="AC214" s="157"/>
      <c r="AD214" s="157"/>
      <c r="AE214" s="157"/>
      <c r="AF214" s="157"/>
      <c r="AG214" s="293">
        <f t="shared" si="128"/>
        <v>0</v>
      </c>
      <c r="AH214" s="145"/>
      <c r="AI214" s="143"/>
      <c r="AJ214" s="143"/>
      <c r="AK214" s="143"/>
      <c r="AL214" s="143"/>
      <c r="AM214" s="138">
        <f t="shared" si="145"/>
        <v>0</v>
      </c>
      <c r="AN214" s="160"/>
      <c r="AO214" s="146"/>
      <c r="AP214" s="146"/>
      <c r="AQ214" s="146"/>
      <c r="AR214" s="146"/>
      <c r="AS214" s="202">
        <f t="shared" si="129"/>
        <v>0</v>
      </c>
      <c r="AT214" s="172"/>
      <c r="AU214" s="137"/>
      <c r="AV214" s="137"/>
      <c r="AW214" s="137"/>
      <c r="AX214" s="137"/>
      <c r="AY214" s="138">
        <f t="shared" si="141"/>
        <v>0</v>
      </c>
      <c r="AZ214" s="160"/>
      <c r="BA214" s="146"/>
      <c r="BB214" s="146"/>
      <c r="BC214" s="146"/>
      <c r="BD214" s="146"/>
      <c r="BE214" s="138">
        <f t="shared" si="142"/>
        <v>0</v>
      </c>
      <c r="BF214" s="205"/>
      <c r="BG214" s="146"/>
      <c r="BH214" s="146"/>
      <c r="BI214" s="146"/>
      <c r="BJ214" s="146"/>
      <c r="BK214" s="202">
        <f t="shared" si="130"/>
        <v>0</v>
      </c>
      <c r="BL214" s="160"/>
      <c r="BM214" s="146"/>
      <c r="BN214" s="146"/>
      <c r="BO214" s="146"/>
      <c r="BP214" s="146"/>
      <c r="BQ214" s="138">
        <f t="shared" si="143"/>
        <v>0</v>
      </c>
      <c r="BR214" s="160"/>
      <c r="BS214" s="146"/>
      <c r="BT214" s="146"/>
      <c r="BU214" s="146"/>
      <c r="BV214" s="146"/>
      <c r="BW214" s="138">
        <f t="shared" si="144"/>
        <v>0</v>
      </c>
      <c r="BX214" s="205"/>
      <c r="BY214" s="146"/>
      <c r="BZ214" s="146"/>
      <c r="CA214" s="146"/>
      <c r="CB214" s="146"/>
      <c r="CC214" s="138">
        <f t="shared" si="131"/>
        <v>0</v>
      </c>
      <c r="CD214" s="158"/>
      <c r="CE214" s="137"/>
      <c r="CF214" s="137"/>
      <c r="CG214" s="137"/>
      <c r="CH214" s="137"/>
      <c r="CI214" s="138">
        <f t="shared" si="116"/>
        <v>0</v>
      </c>
      <c r="CJ214" s="172">
        <f t="shared" si="117"/>
        <v>0</v>
      </c>
      <c r="CK214" s="137">
        <f t="shared" si="118"/>
        <v>0</v>
      </c>
      <c r="CL214" s="137">
        <f t="shared" si="119"/>
        <v>0</v>
      </c>
      <c r="CM214" s="137">
        <f t="shared" si="120"/>
        <v>0</v>
      </c>
      <c r="CN214" s="137">
        <f t="shared" si="121"/>
        <v>0</v>
      </c>
      <c r="CO214" s="173">
        <f t="shared" si="122"/>
        <v>0</v>
      </c>
      <c r="CP214" s="172">
        <f t="shared" si="123"/>
        <v>0</v>
      </c>
      <c r="CQ214" s="137">
        <f t="shared" si="124"/>
        <v>0</v>
      </c>
      <c r="CR214" s="137">
        <f t="shared" si="125"/>
        <v>0</v>
      </c>
      <c r="CS214" s="137">
        <f t="shared" si="126"/>
        <v>0</v>
      </c>
      <c r="CT214" s="137">
        <f t="shared" si="127"/>
        <v>0</v>
      </c>
      <c r="CU214" s="173">
        <f t="shared" si="146"/>
        <v>0</v>
      </c>
      <c r="CV214" s="172">
        <f t="shared" si="147"/>
        <v>0</v>
      </c>
      <c r="CW214" s="137">
        <f t="shared" si="148"/>
        <v>0</v>
      </c>
      <c r="CX214" s="137">
        <f t="shared" si="149"/>
        <v>0</v>
      </c>
      <c r="CY214" s="137">
        <f t="shared" si="150"/>
        <v>0</v>
      </c>
      <c r="CZ214" s="137">
        <f t="shared" si="151"/>
        <v>0</v>
      </c>
      <c r="DA214" s="173">
        <f t="shared" si="152"/>
        <v>0</v>
      </c>
      <c r="DC214" s="220"/>
      <c r="DF214" s="141"/>
      <c r="DG214" s="142"/>
      <c r="DH214" s="146"/>
      <c r="DI214" s="142"/>
      <c r="DJ214" s="144"/>
      <c r="DK214" s="145"/>
      <c r="DL214" s="142"/>
      <c r="DM214" s="144"/>
      <c r="DO214" s="140" t="str">
        <f t="shared" si="132"/>
        <v>Helena Beranová</v>
      </c>
      <c r="DP214" s="140">
        <v>3458</v>
      </c>
      <c r="DQ214" s="140">
        <v>600029069</v>
      </c>
      <c r="DR214" s="140">
        <v>75121557</v>
      </c>
      <c r="DS214" s="140" t="s">
        <v>1273</v>
      </c>
      <c r="DT214" s="140" t="s">
        <v>3745</v>
      </c>
      <c r="DU214" s="140" t="s">
        <v>3746</v>
      </c>
      <c r="DV214" s="140" t="s">
        <v>60</v>
      </c>
      <c r="DW214" s="140" t="s">
        <v>59</v>
      </c>
      <c r="DX214" s="140" t="s">
        <v>24</v>
      </c>
      <c r="DY214" s="140" t="s">
        <v>3747</v>
      </c>
      <c r="DZ214" s="140">
        <v>483394301</v>
      </c>
      <c r="EA214" s="140" t="s">
        <v>3748</v>
      </c>
      <c r="EB214" s="140" t="s">
        <v>3749</v>
      </c>
      <c r="EC214" s="140" t="s">
        <v>1272</v>
      </c>
      <c r="ED214" s="140" t="s">
        <v>60</v>
      </c>
      <c r="EF214" s="140" t="str">
        <f t="shared" si="133"/>
        <v>ok</v>
      </c>
      <c r="EG214" s="140" t="str">
        <f t="shared" si="134"/>
        <v>ŠPATNĚ</v>
      </c>
      <c r="EH214" s="140" t="str">
        <f t="shared" si="135"/>
        <v>ok</v>
      </c>
      <c r="EI214" s="140" t="str">
        <f t="shared" si="136"/>
        <v>ok</v>
      </c>
      <c r="EJ214" s="140" t="str">
        <f t="shared" si="137"/>
        <v>ok</v>
      </c>
      <c r="EK214" s="140" t="str">
        <f t="shared" si="138"/>
        <v>ok</v>
      </c>
      <c r="EO214" s="140" t="str">
        <f t="shared" si="139"/>
        <v>ok</v>
      </c>
      <c r="EP214" s="140" t="str">
        <f t="shared" si="140"/>
        <v>ŠPATNĚ</v>
      </c>
    </row>
    <row r="215" spans="1:146" s="140" customFormat="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227" t="s">
        <v>1281</v>
      </c>
      <c r="J215" s="151" t="s">
        <v>1282</v>
      </c>
      <c r="K215" s="151" t="s">
        <v>1283</v>
      </c>
      <c r="L215" s="153" t="s">
        <v>59</v>
      </c>
      <c r="M215" s="151" t="s">
        <v>60</v>
      </c>
      <c r="N215" s="151" t="s">
        <v>24</v>
      </c>
      <c r="O215" s="151" t="s">
        <v>1284</v>
      </c>
      <c r="P215" s="151" t="s">
        <v>170</v>
      </c>
      <c r="Q215" s="151" t="s">
        <v>27</v>
      </c>
      <c r="R215" s="151" t="s">
        <v>28</v>
      </c>
      <c r="S215" s="154">
        <v>483394345</v>
      </c>
      <c r="T215" s="263" t="s">
        <v>3753</v>
      </c>
      <c r="U215" s="153">
        <v>70138451</v>
      </c>
      <c r="V215" s="153" t="s">
        <v>31</v>
      </c>
      <c r="W215" s="153" t="s">
        <v>871</v>
      </c>
      <c r="X215" s="151" t="s">
        <v>1272</v>
      </c>
      <c r="Y215" s="256" t="s">
        <v>3000</v>
      </c>
      <c r="Z215" s="155" t="s">
        <v>60</v>
      </c>
      <c r="AA215" s="267" t="s">
        <v>2861</v>
      </c>
      <c r="AB215" s="156"/>
      <c r="AC215" s="157"/>
      <c r="AD215" s="157"/>
      <c r="AE215" s="157"/>
      <c r="AF215" s="157"/>
      <c r="AG215" s="293">
        <f t="shared" si="128"/>
        <v>0</v>
      </c>
      <c r="AH215" s="145"/>
      <c r="AI215" s="143"/>
      <c r="AJ215" s="143"/>
      <c r="AK215" s="143"/>
      <c r="AL215" s="143"/>
      <c r="AM215" s="138">
        <f t="shared" si="145"/>
        <v>0</v>
      </c>
      <c r="AN215" s="160"/>
      <c r="AO215" s="146"/>
      <c r="AP215" s="146"/>
      <c r="AQ215" s="146"/>
      <c r="AR215" s="146"/>
      <c r="AS215" s="202">
        <f t="shared" si="129"/>
        <v>0</v>
      </c>
      <c r="AT215" s="172"/>
      <c r="AU215" s="137"/>
      <c r="AV215" s="137"/>
      <c r="AW215" s="137"/>
      <c r="AX215" s="137"/>
      <c r="AY215" s="138">
        <f t="shared" si="141"/>
        <v>0</v>
      </c>
      <c r="AZ215" s="160"/>
      <c r="BA215" s="146"/>
      <c r="BB215" s="146"/>
      <c r="BC215" s="146"/>
      <c r="BD215" s="146"/>
      <c r="BE215" s="138">
        <f t="shared" si="142"/>
        <v>0</v>
      </c>
      <c r="BF215" s="205"/>
      <c r="BG215" s="146"/>
      <c r="BH215" s="146"/>
      <c r="BI215" s="146"/>
      <c r="BJ215" s="146"/>
      <c r="BK215" s="202">
        <f t="shared" si="130"/>
        <v>0</v>
      </c>
      <c r="BL215" s="160"/>
      <c r="BM215" s="146"/>
      <c r="BN215" s="146"/>
      <c r="BO215" s="146"/>
      <c r="BP215" s="146"/>
      <c r="BQ215" s="138">
        <f t="shared" si="143"/>
        <v>0</v>
      </c>
      <c r="BR215" s="160"/>
      <c r="BS215" s="146">
        <v>142350</v>
      </c>
      <c r="BT215" s="146"/>
      <c r="BU215" s="146"/>
      <c r="BV215" s="146"/>
      <c r="BW215" s="138">
        <f t="shared" si="144"/>
        <v>142350</v>
      </c>
      <c r="BX215" s="205"/>
      <c r="BY215" s="146"/>
      <c r="BZ215" s="146"/>
      <c r="CA215" s="146"/>
      <c r="CB215" s="146"/>
      <c r="CC215" s="138">
        <f t="shared" si="131"/>
        <v>0</v>
      </c>
      <c r="CD215" s="158"/>
      <c r="CE215" s="137"/>
      <c r="CF215" s="137"/>
      <c r="CG215" s="137"/>
      <c r="CH215" s="137"/>
      <c r="CI215" s="138">
        <f t="shared" si="116"/>
        <v>0</v>
      </c>
      <c r="CJ215" s="172">
        <f t="shared" si="117"/>
        <v>0</v>
      </c>
      <c r="CK215" s="137">
        <f t="shared" si="118"/>
        <v>142350</v>
      </c>
      <c r="CL215" s="137">
        <f t="shared" si="119"/>
        <v>0</v>
      </c>
      <c r="CM215" s="137">
        <f t="shared" si="120"/>
        <v>0</v>
      </c>
      <c r="CN215" s="137">
        <f t="shared" si="121"/>
        <v>0</v>
      </c>
      <c r="CO215" s="173">
        <f t="shared" si="122"/>
        <v>142350</v>
      </c>
      <c r="CP215" s="172">
        <f t="shared" si="123"/>
        <v>0</v>
      </c>
      <c r="CQ215" s="137">
        <f t="shared" si="124"/>
        <v>0</v>
      </c>
      <c r="CR215" s="137">
        <f t="shared" si="125"/>
        <v>0</v>
      </c>
      <c r="CS215" s="137">
        <f t="shared" si="126"/>
        <v>0</v>
      </c>
      <c r="CT215" s="137">
        <f t="shared" si="127"/>
        <v>0</v>
      </c>
      <c r="CU215" s="173">
        <f t="shared" si="146"/>
        <v>0</v>
      </c>
      <c r="CV215" s="172">
        <f t="shared" si="147"/>
        <v>0</v>
      </c>
      <c r="CW215" s="137">
        <f t="shared" si="148"/>
        <v>142350</v>
      </c>
      <c r="CX215" s="137">
        <f t="shared" si="149"/>
        <v>0</v>
      </c>
      <c r="CY215" s="137">
        <f t="shared" si="150"/>
        <v>0</v>
      </c>
      <c r="CZ215" s="137">
        <f t="shared" si="151"/>
        <v>0</v>
      </c>
      <c r="DA215" s="173">
        <f t="shared" si="152"/>
        <v>142350</v>
      </c>
      <c r="DC215" s="220"/>
      <c r="DF215" s="141"/>
      <c r="DG215" s="142"/>
      <c r="DH215" s="146"/>
      <c r="DI215" s="142"/>
      <c r="DJ215" s="144"/>
      <c r="DK215" s="145"/>
      <c r="DL215" s="142"/>
      <c r="DM215" s="144"/>
      <c r="DO215" s="140" t="str">
        <f t="shared" si="132"/>
        <v>Jana Duňková</v>
      </c>
      <c r="DP215" s="140">
        <v>3439</v>
      </c>
      <c r="DQ215" s="140">
        <v>600010473</v>
      </c>
      <c r="DR215" s="140">
        <v>43256791</v>
      </c>
      <c r="DS215" s="140" t="s">
        <v>1280</v>
      </c>
      <c r="DT215" s="140" t="s">
        <v>3750</v>
      </c>
      <c r="DU215" s="140" t="s">
        <v>1283</v>
      </c>
      <c r="DV215" s="140" t="s">
        <v>60</v>
      </c>
      <c r="DW215" s="140" t="s">
        <v>59</v>
      </c>
      <c r="DX215" s="140" t="s">
        <v>24</v>
      </c>
      <c r="DY215" s="140" t="s">
        <v>3751</v>
      </c>
      <c r="DZ215" s="140" t="s">
        <v>3752</v>
      </c>
      <c r="EA215" s="140" t="s">
        <v>3753</v>
      </c>
      <c r="EB215" s="140" t="s">
        <v>3754</v>
      </c>
      <c r="EC215" s="140" t="s">
        <v>1272</v>
      </c>
      <c r="ED215" s="140" t="s">
        <v>60</v>
      </c>
      <c r="EF215" s="140" t="str">
        <f t="shared" si="133"/>
        <v>ok</v>
      </c>
      <c r="EG215" s="140" t="str">
        <f t="shared" si="134"/>
        <v>ok</v>
      </c>
      <c r="EH215" s="140" t="str">
        <f t="shared" si="135"/>
        <v>ok</v>
      </c>
      <c r="EI215" s="140" t="str">
        <f t="shared" si="136"/>
        <v>ok</v>
      </c>
      <c r="EJ215" s="140" t="str">
        <f t="shared" si="137"/>
        <v>ok</v>
      </c>
      <c r="EK215" s="140" t="str">
        <f t="shared" si="138"/>
        <v>ok</v>
      </c>
      <c r="EO215" s="140" t="str">
        <f t="shared" si="139"/>
        <v>ŠPATNĚ</v>
      </c>
      <c r="EP215" s="140" t="str">
        <f t="shared" si="140"/>
        <v>ok</v>
      </c>
    </row>
    <row r="216" spans="1:146" s="140" customFormat="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227" t="s">
        <v>1285</v>
      </c>
      <c r="J216" s="151" t="s">
        <v>1286</v>
      </c>
      <c r="K216" s="151" t="s">
        <v>3756</v>
      </c>
      <c r="L216" s="153" t="s">
        <v>59</v>
      </c>
      <c r="M216" s="151" t="s">
        <v>60</v>
      </c>
      <c r="N216" s="151" t="s">
        <v>24</v>
      </c>
      <c r="O216" s="151" t="s">
        <v>1359</v>
      </c>
      <c r="P216" s="151" t="s">
        <v>170</v>
      </c>
      <c r="Q216" s="151" t="s">
        <v>27</v>
      </c>
      <c r="R216" s="151" t="s">
        <v>28</v>
      </c>
      <c r="S216" s="154">
        <v>483394660</v>
      </c>
      <c r="T216" s="263" t="s">
        <v>1287</v>
      </c>
      <c r="U216" s="153">
        <v>1381330277</v>
      </c>
      <c r="V216" s="153" t="s">
        <v>31</v>
      </c>
      <c r="W216" s="153" t="s">
        <v>871</v>
      </c>
      <c r="X216" s="151" t="s">
        <v>1272</v>
      </c>
      <c r="Y216" s="256" t="s">
        <v>3000</v>
      </c>
      <c r="Z216" s="155" t="s">
        <v>60</v>
      </c>
      <c r="AA216" s="267" t="s">
        <v>2861</v>
      </c>
      <c r="AB216" s="156"/>
      <c r="AC216" s="157"/>
      <c r="AD216" s="157"/>
      <c r="AE216" s="157"/>
      <c r="AF216" s="157"/>
      <c r="AG216" s="293">
        <f t="shared" si="128"/>
        <v>0</v>
      </c>
      <c r="AH216" s="145"/>
      <c r="AI216" s="143"/>
      <c r="AJ216" s="143"/>
      <c r="AK216" s="143"/>
      <c r="AL216" s="143"/>
      <c r="AM216" s="138">
        <f t="shared" si="145"/>
        <v>0</v>
      </c>
      <c r="AN216" s="160"/>
      <c r="AO216" s="146"/>
      <c r="AP216" s="146"/>
      <c r="AQ216" s="146"/>
      <c r="AR216" s="146"/>
      <c r="AS216" s="202">
        <f t="shared" si="129"/>
        <v>0</v>
      </c>
      <c r="AT216" s="172"/>
      <c r="AU216" s="137"/>
      <c r="AV216" s="137"/>
      <c r="AW216" s="137"/>
      <c r="AX216" s="137"/>
      <c r="AY216" s="138">
        <f t="shared" si="141"/>
        <v>0</v>
      </c>
      <c r="AZ216" s="160"/>
      <c r="BA216" s="146"/>
      <c r="BB216" s="146"/>
      <c r="BC216" s="146"/>
      <c r="BD216" s="146"/>
      <c r="BE216" s="138">
        <f t="shared" si="142"/>
        <v>0</v>
      </c>
      <c r="BF216" s="205"/>
      <c r="BG216" s="146"/>
      <c r="BH216" s="146"/>
      <c r="BI216" s="146"/>
      <c r="BJ216" s="146"/>
      <c r="BK216" s="202">
        <f t="shared" si="130"/>
        <v>0</v>
      </c>
      <c r="BL216" s="160"/>
      <c r="BM216" s="146"/>
      <c r="BN216" s="146"/>
      <c r="BO216" s="146"/>
      <c r="BP216" s="146"/>
      <c r="BQ216" s="138">
        <f t="shared" si="143"/>
        <v>0</v>
      </c>
      <c r="BR216" s="160"/>
      <c r="BS216" s="146">
        <v>179075</v>
      </c>
      <c r="BT216" s="146"/>
      <c r="BU216" s="146"/>
      <c r="BV216" s="146"/>
      <c r="BW216" s="138">
        <f t="shared" si="144"/>
        <v>179075</v>
      </c>
      <c r="BX216" s="205"/>
      <c r="BY216" s="146"/>
      <c r="BZ216" s="146"/>
      <c r="CA216" s="146"/>
      <c r="CB216" s="146"/>
      <c r="CC216" s="138">
        <f t="shared" si="131"/>
        <v>0</v>
      </c>
      <c r="CD216" s="158"/>
      <c r="CE216" s="137"/>
      <c r="CF216" s="137"/>
      <c r="CG216" s="137"/>
      <c r="CH216" s="137"/>
      <c r="CI216" s="138">
        <f t="shared" si="116"/>
        <v>0</v>
      </c>
      <c r="CJ216" s="172">
        <f t="shared" si="117"/>
        <v>0</v>
      </c>
      <c r="CK216" s="137">
        <f t="shared" si="118"/>
        <v>179075</v>
      </c>
      <c r="CL216" s="137">
        <f t="shared" si="119"/>
        <v>0</v>
      </c>
      <c r="CM216" s="137">
        <f t="shared" si="120"/>
        <v>0</v>
      </c>
      <c r="CN216" s="137">
        <f t="shared" si="121"/>
        <v>0</v>
      </c>
      <c r="CO216" s="173">
        <f t="shared" si="122"/>
        <v>179075</v>
      </c>
      <c r="CP216" s="172">
        <f t="shared" si="123"/>
        <v>0</v>
      </c>
      <c r="CQ216" s="137">
        <f t="shared" si="124"/>
        <v>0</v>
      </c>
      <c r="CR216" s="137">
        <f t="shared" si="125"/>
        <v>0</v>
      </c>
      <c r="CS216" s="137">
        <f t="shared" si="126"/>
        <v>0</v>
      </c>
      <c r="CT216" s="137">
        <f t="shared" si="127"/>
        <v>0</v>
      </c>
      <c r="CU216" s="173">
        <f t="shared" si="146"/>
        <v>0</v>
      </c>
      <c r="CV216" s="172">
        <f t="shared" si="147"/>
        <v>0</v>
      </c>
      <c r="CW216" s="137">
        <f t="shared" si="148"/>
        <v>179075</v>
      </c>
      <c r="CX216" s="137">
        <f t="shared" si="149"/>
        <v>0</v>
      </c>
      <c r="CY216" s="137">
        <f t="shared" si="150"/>
        <v>0</v>
      </c>
      <c r="CZ216" s="137">
        <f t="shared" si="151"/>
        <v>0</v>
      </c>
      <c r="DA216" s="173">
        <f t="shared" si="152"/>
        <v>179075</v>
      </c>
      <c r="DC216" s="220"/>
      <c r="DF216" s="141"/>
      <c r="DG216" s="142"/>
      <c r="DH216" s="146"/>
      <c r="DI216" s="142"/>
      <c r="DJ216" s="144"/>
      <c r="DK216" s="145"/>
      <c r="DL216" s="142"/>
      <c r="DM216" s="144"/>
      <c r="DO216" s="140" t="str">
        <f t="shared" si="132"/>
        <v>Jana Tůmová</v>
      </c>
      <c r="DP216" s="140">
        <v>3438</v>
      </c>
      <c r="DQ216" s="140">
        <v>600078493</v>
      </c>
      <c r="DR216" s="140">
        <v>43257089</v>
      </c>
      <c r="DS216" s="140" t="s">
        <v>2693</v>
      </c>
      <c r="DT216" s="140" t="s">
        <v>3755</v>
      </c>
      <c r="DU216" s="140" t="s">
        <v>3756</v>
      </c>
      <c r="DV216" s="140" t="s">
        <v>60</v>
      </c>
      <c r="DW216" s="140" t="s">
        <v>59</v>
      </c>
      <c r="DX216" s="140" t="s">
        <v>24</v>
      </c>
      <c r="DY216" s="140" t="s">
        <v>3757</v>
      </c>
      <c r="DZ216" s="140">
        <v>483394660</v>
      </c>
      <c r="EA216" s="140" t="s">
        <v>3758</v>
      </c>
      <c r="EB216" s="140" t="s">
        <v>3759</v>
      </c>
      <c r="EC216" s="140" t="s">
        <v>1272</v>
      </c>
      <c r="ED216" s="140" t="s">
        <v>60</v>
      </c>
      <c r="EF216" s="140" t="str">
        <f t="shared" si="133"/>
        <v>ok</v>
      </c>
      <c r="EG216" s="140" t="str">
        <f t="shared" si="134"/>
        <v>ok</v>
      </c>
      <c r="EH216" s="140" t="str">
        <f t="shared" si="135"/>
        <v>ok</v>
      </c>
      <c r="EI216" s="140" t="str">
        <f t="shared" si="136"/>
        <v>ok</v>
      </c>
      <c r="EJ216" s="140" t="str">
        <f t="shared" si="137"/>
        <v>ok</v>
      </c>
      <c r="EK216" s="140" t="str">
        <f t="shared" si="138"/>
        <v>ok</v>
      </c>
      <c r="EO216" s="140" t="str">
        <f t="shared" si="139"/>
        <v>ok</v>
      </c>
      <c r="EP216" s="140" t="str">
        <f t="shared" si="140"/>
        <v>ŠPATNĚ</v>
      </c>
    </row>
    <row r="217" spans="1:146" s="140" customFormat="1" ht="12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227" t="s">
        <v>1289</v>
      </c>
      <c r="J217" s="151" t="s">
        <v>1290</v>
      </c>
      <c r="K217" s="151" t="s">
        <v>1291</v>
      </c>
      <c r="L217" s="153" t="s">
        <v>59</v>
      </c>
      <c r="M217" s="151" t="s">
        <v>60</v>
      </c>
      <c r="N217" s="151" t="s">
        <v>24</v>
      </c>
      <c r="O217" s="151" t="s">
        <v>1292</v>
      </c>
      <c r="P217" s="151" t="s">
        <v>335</v>
      </c>
      <c r="Q217" s="151" t="s">
        <v>27</v>
      </c>
      <c r="R217" s="151" t="s">
        <v>28</v>
      </c>
      <c r="S217" s="154">
        <v>483394610</v>
      </c>
      <c r="T217" s="151" t="s">
        <v>1293</v>
      </c>
      <c r="U217" s="153">
        <v>1386660267</v>
      </c>
      <c r="V217" s="153" t="s">
        <v>31</v>
      </c>
      <c r="W217" s="153" t="s">
        <v>871</v>
      </c>
      <c r="X217" s="151" t="s">
        <v>1272</v>
      </c>
      <c r="Y217" s="256" t="s">
        <v>3000</v>
      </c>
      <c r="Z217" s="155" t="s">
        <v>60</v>
      </c>
      <c r="AA217" s="267" t="s">
        <v>2861</v>
      </c>
      <c r="AB217" s="156"/>
      <c r="AC217" s="157"/>
      <c r="AD217" s="157"/>
      <c r="AE217" s="157"/>
      <c r="AF217" s="157"/>
      <c r="AG217" s="293">
        <f t="shared" si="128"/>
        <v>0</v>
      </c>
      <c r="AH217" s="145"/>
      <c r="AI217" s="143"/>
      <c r="AJ217" s="143"/>
      <c r="AK217" s="143"/>
      <c r="AL217" s="143"/>
      <c r="AM217" s="138">
        <f t="shared" si="145"/>
        <v>0</v>
      </c>
      <c r="AN217" s="160"/>
      <c r="AO217" s="146"/>
      <c r="AP217" s="146"/>
      <c r="AQ217" s="146"/>
      <c r="AR217" s="146"/>
      <c r="AS217" s="202">
        <f t="shared" si="129"/>
        <v>0</v>
      </c>
      <c r="AT217" s="172"/>
      <c r="AU217" s="137"/>
      <c r="AV217" s="137"/>
      <c r="AW217" s="137"/>
      <c r="AX217" s="137"/>
      <c r="AY217" s="138">
        <f t="shared" si="141"/>
        <v>0</v>
      </c>
      <c r="AZ217" s="160"/>
      <c r="BA217" s="146"/>
      <c r="BB217" s="146"/>
      <c r="BC217" s="146"/>
      <c r="BD217" s="146"/>
      <c r="BE217" s="138">
        <f t="shared" si="142"/>
        <v>0</v>
      </c>
      <c r="BF217" s="205"/>
      <c r="BG217" s="146"/>
      <c r="BH217" s="146"/>
      <c r="BI217" s="146"/>
      <c r="BJ217" s="146"/>
      <c r="BK217" s="202">
        <f t="shared" si="130"/>
        <v>0</v>
      </c>
      <c r="BL217" s="160"/>
      <c r="BM217" s="146"/>
      <c r="BN217" s="146"/>
      <c r="BO217" s="146"/>
      <c r="BP217" s="146"/>
      <c r="BQ217" s="138">
        <f t="shared" si="143"/>
        <v>0</v>
      </c>
      <c r="BR217" s="160"/>
      <c r="BS217" s="146"/>
      <c r="BT217" s="146"/>
      <c r="BU217" s="146"/>
      <c r="BV217" s="146"/>
      <c r="BW217" s="138">
        <f t="shared" si="144"/>
        <v>0</v>
      </c>
      <c r="BX217" s="205"/>
      <c r="BY217" s="146"/>
      <c r="BZ217" s="146"/>
      <c r="CA217" s="146"/>
      <c r="CB217" s="146"/>
      <c r="CC217" s="138">
        <f t="shared" si="131"/>
        <v>0</v>
      </c>
      <c r="CD217" s="158"/>
      <c r="CE217" s="137"/>
      <c r="CF217" s="137"/>
      <c r="CG217" s="137"/>
      <c r="CH217" s="137"/>
      <c r="CI217" s="138">
        <f t="shared" si="116"/>
        <v>0</v>
      </c>
      <c r="CJ217" s="172">
        <f t="shared" si="117"/>
        <v>0</v>
      </c>
      <c r="CK217" s="137">
        <f t="shared" si="118"/>
        <v>0</v>
      </c>
      <c r="CL217" s="137">
        <f t="shared" si="119"/>
        <v>0</v>
      </c>
      <c r="CM217" s="137">
        <f t="shared" si="120"/>
        <v>0</v>
      </c>
      <c r="CN217" s="137">
        <f t="shared" si="121"/>
        <v>0</v>
      </c>
      <c r="CO217" s="173">
        <f t="shared" si="122"/>
        <v>0</v>
      </c>
      <c r="CP217" s="172">
        <f t="shared" si="123"/>
        <v>0</v>
      </c>
      <c r="CQ217" s="137">
        <f t="shared" si="124"/>
        <v>0</v>
      </c>
      <c r="CR217" s="137">
        <f t="shared" si="125"/>
        <v>0</v>
      </c>
      <c r="CS217" s="137">
        <f t="shared" si="126"/>
        <v>0</v>
      </c>
      <c r="CT217" s="137">
        <f t="shared" si="127"/>
        <v>0</v>
      </c>
      <c r="CU217" s="173">
        <f t="shared" si="146"/>
        <v>0</v>
      </c>
      <c r="CV217" s="172">
        <f t="shared" si="147"/>
        <v>0</v>
      </c>
      <c r="CW217" s="137">
        <f t="shared" si="148"/>
        <v>0</v>
      </c>
      <c r="CX217" s="137">
        <f t="shared" si="149"/>
        <v>0</v>
      </c>
      <c r="CY217" s="137">
        <f t="shared" si="150"/>
        <v>0</v>
      </c>
      <c r="CZ217" s="137">
        <f t="shared" si="151"/>
        <v>0</v>
      </c>
      <c r="DA217" s="173">
        <f t="shared" si="152"/>
        <v>0</v>
      </c>
      <c r="DC217" s="220"/>
      <c r="DF217" s="141"/>
      <c r="DG217" s="142"/>
      <c r="DH217" s="146"/>
      <c r="DI217" s="142"/>
      <c r="DJ217" s="144"/>
      <c r="DK217" s="145"/>
      <c r="DL217" s="142"/>
      <c r="DM217" s="144"/>
      <c r="DO217" s="140" t="str">
        <f t="shared" si="132"/>
        <v>Petra Jedličková Šimůnková</v>
      </c>
      <c r="DP217" s="140">
        <v>3459</v>
      </c>
      <c r="DQ217" s="140">
        <v>600002802</v>
      </c>
      <c r="DR217" s="140">
        <v>75121531</v>
      </c>
      <c r="DS217" s="140" t="s">
        <v>1288</v>
      </c>
      <c r="DT217" s="140" t="s">
        <v>3760</v>
      </c>
      <c r="DU217" s="140" t="s">
        <v>1291</v>
      </c>
      <c r="DV217" s="140" t="s">
        <v>60</v>
      </c>
      <c r="DW217" s="140" t="s">
        <v>59</v>
      </c>
      <c r="DX217" s="140" t="s">
        <v>24</v>
      </c>
      <c r="DY217" s="140" t="s">
        <v>3761</v>
      </c>
      <c r="DZ217" s="140">
        <v>775557121</v>
      </c>
      <c r="EA217" s="140" t="s">
        <v>1293</v>
      </c>
      <c r="EB217" s="140" t="s">
        <v>3762</v>
      </c>
      <c r="EC217" s="140" t="s">
        <v>1272</v>
      </c>
      <c r="ED217" s="140" t="s">
        <v>60</v>
      </c>
      <c r="EF217" s="140" t="str">
        <f t="shared" si="133"/>
        <v>ok</v>
      </c>
      <c r="EG217" s="140" t="str">
        <f t="shared" si="134"/>
        <v>ok</v>
      </c>
      <c r="EH217" s="140" t="str">
        <f t="shared" si="135"/>
        <v>ok</v>
      </c>
      <c r="EI217" s="140" t="str">
        <f t="shared" si="136"/>
        <v>ok</v>
      </c>
      <c r="EJ217" s="140" t="str">
        <f t="shared" si="137"/>
        <v>ok</v>
      </c>
      <c r="EK217" s="140" t="str">
        <f t="shared" si="138"/>
        <v>ok</v>
      </c>
      <c r="EO217" s="140" t="str">
        <f t="shared" si="139"/>
        <v>ŠPATNĚ</v>
      </c>
      <c r="EP217" s="140" t="str">
        <f t="shared" si="140"/>
        <v>ok</v>
      </c>
    </row>
    <row r="218" spans="1:146" s="140" customFormat="1" ht="12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227" t="s">
        <v>1295</v>
      </c>
      <c r="J218" s="151" t="s">
        <v>1296</v>
      </c>
      <c r="K218" s="151" t="s">
        <v>4637</v>
      </c>
      <c r="L218" s="153" t="s">
        <v>1297</v>
      </c>
      <c r="M218" s="151" t="str">
        <f>DV218</f>
        <v>Albrechtice v Jizerských horách</v>
      </c>
      <c r="N218" s="151" t="s">
        <v>24</v>
      </c>
      <c r="O218" s="151" t="s">
        <v>1298</v>
      </c>
      <c r="P218" s="151" t="s">
        <v>2173</v>
      </c>
      <c r="Q218" s="151" t="s">
        <v>27</v>
      </c>
      <c r="R218" s="151" t="s">
        <v>28</v>
      </c>
      <c r="S218" s="154">
        <v>605226444</v>
      </c>
      <c r="T218" s="151" t="s">
        <v>1299</v>
      </c>
      <c r="U218" s="153" t="s">
        <v>1300</v>
      </c>
      <c r="V218" s="153" t="s">
        <v>31</v>
      </c>
      <c r="W218" s="153" t="s">
        <v>871</v>
      </c>
      <c r="X218" s="151" t="s">
        <v>1301</v>
      </c>
      <c r="Y218" s="256" t="s">
        <v>3001</v>
      </c>
      <c r="Z218" s="155" t="s">
        <v>60</v>
      </c>
      <c r="AA218" s="267" t="s">
        <v>2862</v>
      </c>
      <c r="AB218" s="156"/>
      <c r="AC218" s="157"/>
      <c r="AD218" s="157"/>
      <c r="AE218" s="157"/>
      <c r="AF218" s="157"/>
      <c r="AG218" s="293">
        <f t="shared" si="128"/>
        <v>0</v>
      </c>
      <c r="AH218" s="145"/>
      <c r="AI218" s="143"/>
      <c r="AJ218" s="143"/>
      <c r="AK218" s="143"/>
      <c r="AL218" s="143"/>
      <c r="AM218" s="138">
        <f t="shared" si="145"/>
        <v>0</v>
      </c>
      <c r="AN218" s="160"/>
      <c r="AO218" s="146"/>
      <c r="AP218" s="146"/>
      <c r="AQ218" s="146"/>
      <c r="AR218" s="146"/>
      <c r="AS218" s="202">
        <f t="shared" si="129"/>
        <v>0</v>
      </c>
      <c r="AT218" s="172"/>
      <c r="AU218" s="137"/>
      <c r="AV218" s="137"/>
      <c r="AW218" s="137"/>
      <c r="AX218" s="137"/>
      <c r="AY218" s="138">
        <f t="shared" si="141"/>
        <v>0</v>
      </c>
      <c r="AZ218" s="160"/>
      <c r="BA218" s="146"/>
      <c r="BB218" s="146"/>
      <c r="BC218" s="146"/>
      <c r="BD218" s="146"/>
      <c r="BE218" s="138">
        <f t="shared" si="142"/>
        <v>0</v>
      </c>
      <c r="BF218" s="205"/>
      <c r="BG218" s="146"/>
      <c r="BH218" s="146"/>
      <c r="BI218" s="146"/>
      <c r="BJ218" s="146"/>
      <c r="BK218" s="202">
        <f t="shared" si="130"/>
        <v>0</v>
      </c>
      <c r="BL218" s="160"/>
      <c r="BM218" s="146"/>
      <c r="BN218" s="146"/>
      <c r="BO218" s="146"/>
      <c r="BP218" s="146"/>
      <c r="BQ218" s="138">
        <f t="shared" si="143"/>
        <v>0</v>
      </c>
      <c r="BR218" s="160"/>
      <c r="BS218" s="146">
        <v>3900</v>
      </c>
      <c r="BT218" s="146"/>
      <c r="BU218" s="146"/>
      <c r="BV218" s="146"/>
      <c r="BW218" s="138">
        <f t="shared" si="144"/>
        <v>3900</v>
      </c>
      <c r="BX218" s="205"/>
      <c r="BY218" s="146"/>
      <c r="BZ218" s="146"/>
      <c r="CA218" s="146"/>
      <c r="CB218" s="146"/>
      <c r="CC218" s="138">
        <f t="shared" si="131"/>
        <v>0</v>
      </c>
      <c r="CD218" s="158"/>
      <c r="CE218" s="137"/>
      <c r="CF218" s="137"/>
      <c r="CG218" s="137"/>
      <c r="CH218" s="137"/>
      <c r="CI218" s="138">
        <f t="shared" si="116"/>
        <v>0</v>
      </c>
      <c r="CJ218" s="172">
        <f t="shared" si="117"/>
        <v>0</v>
      </c>
      <c r="CK218" s="137">
        <f t="shared" si="118"/>
        <v>3900</v>
      </c>
      <c r="CL218" s="137">
        <f t="shared" si="119"/>
        <v>0</v>
      </c>
      <c r="CM218" s="137">
        <f t="shared" si="120"/>
        <v>0</v>
      </c>
      <c r="CN218" s="137">
        <f t="shared" si="121"/>
        <v>0</v>
      </c>
      <c r="CO218" s="173">
        <f t="shared" si="122"/>
        <v>3900</v>
      </c>
      <c r="CP218" s="172">
        <f t="shared" si="123"/>
        <v>0</v>
      </c>
      <c r="CQ218" s="137">
        <f t="shared" si="124"/>
        <v>0</v>
      </c>
      <c r="CR218" s="137">
        <f t="shared" si="125"/>
        <v>0</v>
      </c>
      <c r="CS218" s="137">
        <f t="shared" si="126"/>
        <v>0</v>
      </c>
      <c r="CT218" s="137">
        <f t="shared" si="127"/>
        <v>0</v>
      </c>
      <c r="CU218" s="173">
        <f t="shared" si="146"/>
        <v>0</v>
      </c>
      <c r="CV218" s="172">
        <f t="shared" si="147"/>
        <v>0</v>
      </c>
      <c r="CW218" s="137">
        <f t="shared" si="148"/>
        <v>3900</v>
      </c>
      <c r="CX218" s="137">
        <f t="shared" si="149"/>
        <v>0</v>
      </c>
      <c r="CY218" s="137">
        <f t="shared" si="150"/>
        <v>0</v>
      </c>
      <c r="CZ218" s="137">
        <f t="shared" si="151"/>
        <v>0</v>
      </c>
      <c r="DA218" s="173">
        <f t="shared" si="152"/>
        <v>3900</v>
      </c>
      <c r="DC218" s="220"/>
      <c r="DF218" s="141"/>
      <c r="DG218" s="142"/>
      <c r="DH218" s="146"/>
      <c r="DI218" s="142"/>
      <c r="DJ218" s="144"/>
      <c r="DK218" s="145"/>
      <c r="DL218" s="142"/>
      <c r="DM218" s="144"/>
      <c r="DO218" s="140" t="str">
        <f t="shared" si="132"/>
        <v>Andrea Janušková</v>
      </c>
      <c r="DP218" s="140">
        <v>3401</v>
      </c>
      <c r="DQ218" s="140">
        <v>650023404</v>
      </c>
      <c r="DR218" s="140">
        <v>70981477</v>
      </c>
      <c r="DS218" s="140" t="s">
        <v>1294</v>
      </c>
      <c r="DT218" s="140" t="s">
        <v>3763</v>
      </c>
      <c r="DU218" s="140" t="s">
        <v>3764</v>
      </c>
      <c r="DV218" s="140" t="s">
        <v>3765</v>
      </c>
      <c r="DW218" s="140" t="s">
        <v>1297</v>
      </c>
      <c r="DX218" s="140" t="s">
        <v>24</v>
      </c>
      <c r="DY218" s="140" t="s">
        <v>3766</v>
      </c>
      <c r="DZ218" s="140">
        <v>605226444</v>
      </c>
      <c r="EA218" s="140" t="s">
        <v>1299</v>
      </c>
      <c r="EB218" s="140" t="s">
        <v>3767</v>
      </c>
      <c r="EC218" s="140" t="s">
        <v>1301</v>
      </c>
      <c r="ED218" s="140" t="s">
        <v>60</v>
      </c>
      <c r="EF218" s="140" t="str">
        <f t="shared" si="133"/>
        <v>ok</v>
      </c>
      <c r="EG218" s="140" t="str">
        <f t="shared" si="134"/>
        <v>ŠPATNĚ</v>
      </c>
      <c r="EH218" s="140" t="str">
        <f t="shared" si="135"/>
        <v>ok</v>
      </c>
      <c r="EI218" s="140" t="str">
        <f t="shared" si="136"/>
        <v>ok</v>
      </c>
      <c r="EJ218" s="140" t="str">
        <f t="shared" si="137"/>
        <v>ok</v>
      </c>
      <c r="EK218" s="140" t="str">
        <f t="shared" si="138"/>
        <v>ok</v>
      </c>
      <c r="EO218" s="140" t="str">
        <f t="shared" si="139"/>
        <v>ok</v>
      </c>
      <c r="EP218" s="140" t="str">
        <f t="shared" si="140"/>
        <v>ok</v>
      </c>
    </row>
    <row r="219" spans="1:146" s="140" customFormat="1" ht="12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227" t="s">
        <v>1303</v>
      </c>
      <c r="J219" s="151" t="s">
        <v>1304</v>
      </c>
      <c r="K219" s="151" t="s">
        <v>3769</v>
      </c>
      <c r="L219" s="153" t="s">
        <v>1305</v>
      </c>
      <c r="M219" s="151" t="str">
        <f>DV219</f>
        <v>Desná</v>
      </c>
      <c r="N219" s="151" t="s">
        <v>24</v>
      </c>
      <c r="O219" s="151" t="s">
        <v>1307</v>
      </c>
      <c r="P219" s="151" t="s">
        <v>192</v>
      </c>
      <c r="Q219" s="151" t="s">
        <v>27</v>
      </c>
      <c r="R219" s="151" t="s">
        <v>28</v>
      </c>
      <c r="S219" s="154">
        <v>483383256</v>
      </c>
      <c r="T219" s="151" t="s">
        <v>3771</v>
      </c>
      <c r="U219" s="153">
        <v>963853399</v>
      </c>
      <c r="V219" s="153" t="s">
        <v>82</v>
      </c>
      <c r="W219" s="153" t="s">
        <v>83</v>
      </c>
      <c r="X219" s="151" t="s">
        <v>1308</v>
      </c>
      <c r="Y219" s="256" t="s">
        <v>3002</v>
      </c>
      <c r="Z219" s="155" t="s">
        <v>60</v>
      </c>
      <c r="AA219" s="267" t="s">
        <v>2863</v>
      </c>
      <c r="AB219" s="156"/>
      <c r="AC219" s="157"/>
      <c r="AD219" s="157"/>
      <c r="AE219" s="157"/>
      <c r="AF219" s="157"/>
      <c r="AG219" s="136">
        <f t="shared" si="128"/>
        <v>0</v>
      </c>
      <c r="AH219" s="145"/>
      <c r="AI219" s="143"/>
      <c r="AJ219" s="143"/>
      <c r="AK219" s="143"/>
      <c r="AL219" s="143"/>
      <c r="AM219" s="138">
        <f t="shared" si="145"/>
        <v>0</v>
      </c>
      <c r="AN219" s="160"/>
      <c r="AO219" s="146"/>
      <c r="AP219" s="146"/>
      <c r="AQ219" s="146"/>
      <c r="AR219" s="146"/>
      <c r="AS219" s="202">
        <f t="shared" si="129"/>
        <v>0</v>
      </c>
      <c r="AT219" s="172"/>
      <c r="AU219" s="137"/>
      <c r="AV219" s="137"/>
      <c r="AW219" s="137"/>
      <c r="AX219" s="137"/>
      <c r="AY219" s="138">
        <f t="shared" si="141"/>
        <v>0</v>
      </c>
      <c r="AZ219" s="160"/>
      <c r="BA219" s="146"/>
      <c r="BB219" s="146"/>
      <c r="BC219" s="146"/>
      <c r="BD219" s="146"/>
      <c r="BE219" s="138">
        <f t="shared" si="142"/>
        <v>0</v>
      </c>
      <c r="BF219" s="205"/>
      <c r="BG219" s="146"/>
      <c r="BH219" s="146"/>
      <c r="BI219" s="146"/>
      <c r="BJ219" s="146"/>
      <c r="BK219" s="202">
        <f t="shared" si="130"/>
        <v>0</v>
      </c>
      <c r="BL219" s="160"/>
      <c r="BM219" s="146"/>
      <c r="BN219" s="146"/>
      <c r="BO219" s="146"/>
      <c r="BP219" s="146"/>
      <c r="BQ219" s="138">
        <f t="shared" si="143"/>
        <v>0</v>
      </c>
      <c r="BR219" s="160"/>
      <c r="BS219" s="146">
        <v>118950</v>
      </c>
      <c r="BT219" s="146"/>
      <c r="BU219" s="146"/>
      <c r="BV219" s="146"/>
      <c r="BW219" s="138">
        <f t="shared" si="144"/>
        <v>118950</v>
      </c>
      <c r="BX219" s="205"/>
      <c r="BY219" s="146"/>
      <c r="BZ219" s="146"/>
      <c r="CA219" s="146"/>
      <c r="CB219" s="146"/>
      <c r="CC219" s="138">
        <f t="shared" si="131"/>
        <v>0</v>
      </c>
      <c r="CD219" s="158"/>
      <c r="CE219" s="137"/>
      <c r="CF219" s="137"/>
      <c r="CG219" s="137"/>
      <c r="CH219" s="137"/>
      <c r="CI219" s="138">
        <f t="shared" ref="CI219:CI282" si="153">SUM(CD219:CH219)</f>
        <v>0</v>
      </c>
      <c r="CJ219" s="172">
        <f t="shared" si="117"/>
        <v>0</v>
      </c>
      <c r="CK219" s="137">
        <f t="shared" si="118"/>
        <v>118950</v>
      </c>
      <c r="CL219" s="137">
        <f t="shared" si="119"/>
        <v>0</v>
      </c>
      <c r="CM219" s="137">
        <f t="shared" si="120"/>
        <v>0</v>
      </c>
      <c r="CN219" s="137">
        <f t="shared" si="121"/>
        <v>0</v>
      </c>
      <c r="CO219" s="173">
        <f t="shared" si="122"/>
        <v>118950</v>
      </c>
      <c r="CP219" s="172">
        <f t="shared" si="123"/>
        <v>0</v>
      </c>
      <c r="CQ219" s="137">
        <f t="shared" si="124"/>
        <v>0</v>
      </c>
      <c r="CR219" s="137">
        <f t="shared" si="125"/>
        <v>0</v>
      </c>
      <c r="CS219" s="137">
        <f t="shared" si="126"/>
        <v>0</v>
      </c>
      <c r="CT219" s="137">
        <f t="shared" si="127"/>
        <v>0</v>
      </c>
      <c r="CU219" s="173">
        <f t="shared" si="146"/>
        <v>0</v>
      </c>
      <c r="CV219" s="172">
        <f t="shared" si="147"/>
        <v>0</v>
      </c>
      <c r="CW219" s="137">
        <f t="shared" si="148"/>
        <v>118950</v>
      </c>
      <c r="CX219" s="137">
        <f t="shared" si="149"/>
        <v>0</v>
      </c>
      <c r="CY219" s="137">
        <f t="shared" si="150"/>
        <v>0</v>
      </c>
      <c r="CZ219" s="137">
        <f t="shared" si="151"/>
        <v>0</v>
      </c>
      <c r="DA219" s="173">
        <f t="shared" si="152"/>
        <v>118950</v>
      </c>
      <c r="DC219" s="220"/>
      <c r="DF219" s="141"/>
      <c r="DG219" s="142"/>
      <c r="DH219" s="146"/>
      <c r="DI219" s="142"/>
      <c r="DJ219" s="144"/>
      <c r="DK219" s="145"/>
      <c r="DL219" s="142"/>
      <c r="DM219" s="144"/>
      <c r="DO219" s="140" t="str">
        <f t="shared" si="132"/>
        <v>Martina Hrubá</v>
      </c>
      <c r="DP219" s="140">
        <v>3404</v>
      </c>
      <c r="DQ219" s="140">
        <v>650023021</v>
      </c>
      <c r="DR219" s="140">
        <v>70982597</v>
      </c>
      <c r="DS219" s="140" t="s">
        <v>1302</v>
      </c>
      <c r="DT219" s="140" t="s">
        <v>3768</v>
      </c>
      <c r="DU219" s="140" t="s">
        <v>3769</v>
      </c>
      <c r="DV219" s="140" t="s">
        <v>1306</v>
      </c>
      <c r="DW219" s="140" t="s">
        <v>1305</v>
      </c>
      <c r="DX219" s="140" t="s">
        <v>24</v>
      </c>
      <c r="DY219" s="140" t="s">
        <v>3770</v>
      </c>
      <c r="DZ219" s="140">
        <v>483383256</v>
      </c>
      <c r="EA219" s="140" t="s">
        <v>3771</v>
      </c>
      <c r="EB219" s="140" t="s">
        <v>3772</v>
      </c>
      <c r="EC219" s="140" t="s">
        <v>1308</v>
      </c>
      <c r="ED219" s="140" t="s">
        <v>60</v>
      </c>
      <c r="EF219" s="140" t="str">
        <f t="shared" si="133"/>
        <v>ok</v>
      </c>
      <c r="EG219" s="140" t="str">
        <f t="shared" si="134"/>
        <v>ok</v>
      </c>
      <c r="EH219" s="140" t="str">
        <f t="shared" si="135"/>
        <v>ok</v>
      </c>
      <c r="EI219" s="140" t="str">
        <f t="shared" si="136"/>
        <v>ok</v>
      </c>
      <c r="EJ219" s="140" t="str">
        <f t="shared" si="137"/>
        <v>ok</v>
      </c>
      <c r="EK219" s="140" t="str">
        <f t="shared" si="138"/>
        <v>ok</v>
      </c>
      <c r="EO219" s="140" t="str">
        <f t="shared" si="139"/>
        <v>ok</v>
      </c>
      <c r="EP219" s="140" t="str">
        <f t="shared" si="140"/>
        <v>ok</v>
      </c>
    </row>
    <row r="220" spans="1:146" s="140" customFormat="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227" t="s">
        <v>1310</v>
      </c>
      <c r="J220" s="151" t="s">
        <v>1311</v>
      </c>
      <c r="K220" s="151" t="s">
        <v>4638</v>
      </c>
      <c r="L220" s="153" t="s">
        <v>1312</v>
      </c>
      <c r="M220" s="151" t="str">
        <f>DV220</f>
        <v>Harrachov</v>
      </c>
      <c r="N220" s="151">
        <v>0</v>
      </c>
      <c r="O220" s="151" t="s">
        <v>1314</v>
      </c>
      <c r="P220" s="151" t="s">
        <v>891</v>
      </c>
      <c r="Q220" s="151" t="s">
        <v>27</v>
      </c>
      <c r="R220" s="151" t="s">
        <v>28</v>
      </c>
      <c r="S220" s="154">
        <v>481529337</v>
      </c>
      <c r="T220" s="140" t="s">
        <v>3776</v>
      </c>
      <c r="U220" s="153">
        <v>1263698329</v>
      </c>
      <c r="V220" s="153" t="s">
        <v>82</v>
      </c>
      <c r="W220" s="153" t="s">
        <v>83</v>
      </c>
      <c r="X220" s="151" t="s">
        <v>1315</v>
      </c>
      <c r="Y220" s="256" t="s">
        <v>3003</v>
      </c>
      <c r="Z220" s="155" t="s">
        <v>60</v>
      </c>
      <c r="AA220" s="267" t="s">
        <v>2864</v>
      </c>
      <c r="AB220" s="156"/>
      <c r="AC220" s="157"/>
      <c r="AD220" s="157"/>
      <c r="AE220" s="157"/>
      <c r="AF220" s="157"/>
      <c r="AG220" s="136">
        <f t="shared" si="128"/>
        <v>0</v>
      </c>
      <c r="AH220" s="145"/>
      <c r="AI220" s="143"/>
      <c r="AJ220" s="143"/>
      <c r="AK220" s="143"/>
      <c r="AL220" s="143"/>
      <c r="AM220" s="138">
        <f t="shared" si="145"/>
        <v>0</v>
      </c>
      <c r="AN220" s="160"/>
      <c r="AO220" s="146"/>
      <c r="AP220" s="146"/>
      <c r="AQ220" s="146"/>
      <c r="AR220" s="146"/>
      <c r="AS220" s="202">
        <f t="shared" si="129"/>
        <v>0</v>
      </c>
      <c r="AT220" s="172"/>
      <c r="AU220" s="137"/>
      <c r="AV220" s="137"/>
      <c r="AW220" s="137"/>
      <c r="AX220" s="137"/>
      <c r="AY220" s="138">
        <f t="shared" si="141"/>
        <v>0</v>
      </c>
      <c r="AZ220" s="160"/>
      <c r="BA220" s="146"/>
      <c r="BB220" s="146"/>
      <c r="BC220" s="146"/>
      <c r="BD220" s="146"/>
      <c r="BE220" s="138">
        <f t="shared" si="142"/>
        <v>0</v>
      </c>
      <c r="BF220" s="205"/>
      <c r="BG220" s="146"/>
      <c r="BH220" s="146"/>
      <c r="BI220" s="146"/>
      <c r="BJ220" s="146"/>
      <c r="BK220" s="202">
        <f t="shared" si="130"/>
        <v>0</v>
      </c>
      <c r="BL220" s="160"/>
      <c r="BM220" s="146"/>
      <c r="BN220" s="146"/>
      <c r="BO220" s="146"/>
      <c r="BP220" s="146"/>
      <c r="BQ220" s="138">
        <f t="shared" si="143"/>
        <v>0</v>
      </c>
      <c r="BR220" s="160"/>
      <c r="BS220" s="146"/>
      <c r="BT220" s="146"/>
      <c r="BU220" s="146"/>
      <c r="BV220" s="146"/>
      <c r="BW220" s="138">
        <f t="shared" si="144"/>
        <v>0</v>
      </c>
      <c r="BX220" s="205"/>
      <c r="BY220" s="146"/>
      <c r="BZ220" s="146"/>
      <c r="CA220" s="146"/>
      <c r="CB220" s="146"/>
      <c r="CC220" s="138">
        <f t="shared" si="131"/>
        <v>0</v>
      </c>
      <c r="CD220" s="158"/>
      <c r="CE220" s="137"/>
      <c r="CF220" s="137"/>
      <c r="CG220" s="137"/>
      <c r="CH220" s="137"/>
      <c r="CI220" s="138">
        <f t="shared" si="153"/>
        <v>0</v>
      </c>
      <c r="CJ220" s="172">
        <f t="shared" si="117"/>
        <v>0</v>
      </c>
      <c r="CK220" s="137">
        <f t="shared" si="118"/>
        <v>0</v>
      </c>
      <c r="CL220" s="137">
        <f t="shared" si="119"/>
        <v>0</v>
      </c>
      <c r="CM220" s="137">
        <f t="shared" si="120"/>
        <v>0</v>
      </c>
      <c r="CN220" s="137">
        <f t="shared" si="121"/>
        <v>0</v>
      </c>
      <c r="CO220" s="173">
        <f t="shared" si="122"/>
        <v>0</v>
      </c>
      <c r="CP220" s="172">
        <f t="shared" si="123"/>
        <v>0</v>
      </c>
      <c r="CQ220" s="137">
        <f t="shared" si="124"/>
        <v>0</v>
      </c>
      <c r="CR220" s="137">
        <f t="shared" si="125"/>
        <v>0</v>
      </c>
      <c r="CS220" s="137">
        <f t="shared" si="126"/>
        <v>0</v>
      </c>
      <c r="CT220" s="137">
        <f t="shared" si="127"/>
        <v>0</v>
      </c>
      <c r="CU220" s="173">
        <f t="shared" si="146"/>
        <v>0</v>
      </c>
      <c r="CV220" s="172">
        <f t="shared" si="147"/>
        <v>0</v>
      </c>
      <c r="CW220" s="137">
        <f t="shared" si="148"/>
        <v>0</v>
      </c>
      <c r="CX220" s="137">
        <f t="shared" si="149"/>
        <v>0</v>
      </c>
      <c r="CY220" s="137">
        <f t="shared" si="150"/>
        <v>0</v>
      </c>
      <c r="CZ220" s="137">
        <f t="shared" si="151"/>
        <v>0</v>
      </c>
      <c r="DA220" s="173">
        <f t="shared" si="152"/>
        <v>0</v>
      </c>
      <c r="DC220" s="220"/>
      <c r="DF220" s="141"/>
      <c r="DG220" s="142"/>
      <c r="DH220" s="146"/>
      <c r="DI220" s="142"/>
      <c r="DJ220" s="144"/>
      <c r="DK220" s="145"/>
      <c r="DL220" s="142"/>
      <c r="DM220" s="144"/>
      <c r="DO220" s="140" t="str">
        <f t="shared" si="132"/>
        <v>Kateřina Kynclová</v>
      </c>
      <c r="DP220" s="140">
        <v>3477</v>
      </c>
      <c r="DQ220" s="140">
        <v>600098451</v>
      </c>
      <c r="DR220" s="140">
        <v>70695491</v>
      </c>
      <c r="DS220" s="140" t="s">
        <v>1309</v>
      </c>
      <c r="DT220" s="140" t="s">
        <v>3773</v>
      </c>
      <c r="DU220" s="140" t="s">
        <v>3774</v>
      </c>
      <c r="DV220" s="140" t="s">
        <v>1313</v>
      </c>
      <c r="DW220" s="140" t="s">
        <v>1312</v>
      </c>
      <c r="DX220" s="140">
        <v>0</v>
      </c>
      <c r="DY220" s="140" t="s">
        <v>3775</v>
      </c>
      <c r="DZ220" s="140">
        <v>481529337</v>
      </c>
      <c r="EA220" s="284" t="s">
        <v>4710</v>
      </c>
      <c r="EB220" s="140" t="s">
        <v>3777</v>
      </c>
      <c r="EC220" s="140" t="s">
        <v>1315</v>
      </c>
      <c r="ED220" s="140" t="s">
        <v>60</v>
      </c>
      <c r="EF220" s="140" t="str">
        <f t="shared" si="133"/>
        <v>ok</v>
      </c>
      <c r="EG220" s="140" t="str">
        <f t="shared" si="134"/>
        <v>ŠPATNĚ</v>
      </c>
      <c r="EH220" s="140" t="str">
        <f t="shared" si="135"/>
        <v>ok</v>
      </c>
      <c r="EI220" s="140" t="str">
        <f t="shared" si="136"/>
        <v>ok</v>
      </c>
      <c r="EJ220" s="140" t="str">
        <f t="shared" si="137"/>
        <v>ok</v>
      </c>
      <c r="EK220" s="140" t="str">
        <f t="shared" si="138"/>
        <v>ok</v>
      </c>
      <c r="EO220" s="140" t="str">
        <f t="shared" si="139"/>
        <v>ok</v>
      </c>
      <c r="EP220" s="140" t="str">
        <f t="shared" si="140"/>
        <v>ŠPATNĚ</v>
      </c>
    </row>
    <row r="221" spans="1:146" s="140" customFormat="1" ht="12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4719</v>
      </c>
      <c r="I221" s="227" t="s">
        <v>1316</v>
      </c>
      <c r="J221" s="151" t="s">
        <v>1317</v>
      </c>
      <c r="K221" s="151" t="s">
        <v>1318</v>
      </c>
      <c r="L221" s="153" t="s">
        <v>1312</v>
      </c>
      <c r="M221" s="151" t="str">
        <f>DV221</f>
        <v>Harrachov</v>
      </c>
      <c r="N221" s="151" t="s">
        <v>128</v>
      </c>
      <c r="O221" s="151" t="s">
        <v>1319</v>
      </c>
      <c r="P221" s="151" t="s">
        <v>26</v>
      </c>
      <c r="Q221" s="151" t="s">
        <v>27</v>
      </c>
      <c r="R221" s="151" t="s">
        <v>28</v>
      </c>
      <c r="S221" s="154">
        <v>481528134</v>
      </c>
      <c r="T221" s="151" t="s">
        <v>1320</v>
      </c>
      <c r="U221" s="153">
        <v>158865661</v>
      </c>
      <c r="V221" s="153" t="s">
        <v>102</v>
      </c>
      <c r="W221" s="153" t="s">
        <v>1321</v>
      </c>
      <c r="X221" s="151" t="s">
        <v>1315</v>
      </c>
      <c r="Y221" s="256" t="s">
        <v>3003</v>
      </c>
      <c r="Z221" s="155" t="s">
        <v>60</v>
      </c>
      <c r="AA221" s="267" t="s">
        <v>2864</v>
      </c>
      <c r="AB221" s="156"/>
      <c r="AC221" s="157"/>
      <c r="AD221" s="157"/>
      <c r="AE221" s="157"/>
      <c r="AF221" s="157"/>
      <c r="AG221" s="136">
        <f t="shared" si="128"/>
        <v>0</v>
      </c>
      <c r="AH221" s="145"/>
      <c r="AI221" s="143"/>
      <c r="AJ221" s="143"/>
      <c r="AK221" s="143"/>
      <c r="AL221" s="143"/>
      <c r="AM221" s="138">
        <f t="shared" si="145"/>
        <v>0</v>
      </c>
      <c r="AN221" s="160"/>
      <c r="AO221" s="146"/>
      <c r="AP221" s="146"/>
      <c r="AQ221" s="146"/>
      <c r="AR221" s="146"/>
      <c r="AS221" s="202">
        <f t="shared" si="129"/>
        <v>0</v>
      </c>
      <c r="AT221" s="172"/>
      <c r="AU221" s="137"/>
      <c r="AV221" s="137"/>
      <c r="AW221" s="137"/>
      <c r="AX221" s="137"/>
      <c r="AY221" s="138">
        <f t="shared" si="141"/>
        <v>0</v>
      </c>
      <c r="AZ221" s="160"/>
      <c r="BA221" s="146"/>
      <c r="BB221" s="146"/>
      <c r="BC221" s="146"/>
      <c r="BD221" s="146"/>
      <c r="BE221" s="138">
        <f t="shared" si="142"/>
        <v>0</v>
      </c>
      <c r="BF221" s="205"/>
      <c r="BG221" s="146"/>
      <c r="BH221" s="146"/>
      <c r="BI221" s="146"/>
      <c r="BJ221" s="146"/>
      <c r="BK221" s="202">
        <f t="shared" si="130"/>
        <v>0</v>
      </c>
      <c r="BL221" s="160"/>
      <c r="BM221" s="146"/>
      <c r="BN221" s="146"/>
      <c r="BO221" s="146"/>
      <c r="BP221" s="146"/>
      <c r="BQ221" s="138">
        <f t="shared" si="143"/>
        <v>0</v>
      </c>
      <c r="BR221" s="160"/>
      <c r="BS221" s="146">
        <v>31200</v>
      </c>
      <c r="BT221" s="146"/>
      <c r="BU221" s="146"/>
      <c r="BV221" s="146"/>
      <c r="BW221" s="138">
        <f t="shared" si="144"/>
        <v>31200</v>
      </c>
      <c r="BX221" s="205"/>
      <c r="BY221" s="146"/>
      <c r="BZ221" s="146"/>
      <c r="CA221" s="146"/>
      <c r="CB221" s="146"/>
      <c r="CC221" s="138">
        <f t="shared" si="131"/>
        <v>0</v>
      </c>
      <c r="CD221" s="158"/>
      <c r="CE221" s="137"/>
      <c r="CF221" s="137"/>
      <c r="CG221" s="137"/>
      <c r="CH221" s="137"/>
      <c r="CI221" s="138">
        <f t="shared" si="153"/>
        <v>0</v>
      </c>
      <c r="CJ221" s="172">
        <f t="shared" si="117"/>
        <v>0</v>
      </c>
      <c r="CK221" s="137">
        <f t="shared" si="118"/>
        <v>31200</v>
      </c>
      <c r="CL221" s="137">
        <f t="shared" si="119"/>
        <v>0</v>
      </c>
      <c r="CM221" s="137">
        <f t="shared" si="120"/>
        <v>0</v>
      </c>
      <c r="CN221" s="137">
        <f t="shared" si="121"/>
        <v>0</v>
      </c>
      <c r="CO221" s="173">
        <f t="shared" si="122"/>
        <v>31200</v>
      </c>
      <c r="CP221" s="172">
        <f t="shared" si="123"/>
        <v>0</v>
      </c>
      <c r="CQ221" s="137">
        <f t="shared" si="124"/>
        <v>0</v>
      </c>
      <c r="CR221" s="137">
        <f t="shared" si="125"/>
        <v>0</v>
      </c>
      <c r="CS221" s="137">
        <f t="shared" si="126"/>
        <v>0</v>
      </c>
      <c r="CT221" s="137">
        <f t="shared" si="127"/>
        <v>0</v>
      </c>
      <c r="CU221" s="173">
        <f t="shared" si="146"/>
        <v>0</v>
      </c>
      <c r="CV221" s="172">
        <f t="shared" si="147"/>
        <v>0</v>
      </c>
      <c r="CW221" s="137">
        <f t="shared" si="148"/>
        <v>31200</v>
      </c>
      <c r="CX221" s="137">
        <f t="shared" si="149"/>
        <v>0</v>
      </c>
      <c r="CY221" s="137">
        <f t="shared" si="150"/>
        <v>0</v>
      </c>
      <c r="CZ221" s="137">
        <f t="shared" si="151"/>
        <v>0</v>
      </c>
      <c r="DA221" s="173">
        <f t="shared" si="152"/>
        <v>31200</v>
      </c>
      <c r="DC221" s="220"/>
      <c r="DF221" s="141"/>
      <c r="DG221" s="142"/>
      <c r="DH221" s="146"/>
      <c r="DI221" s="142"/>
      <c r="DJ221" s="144"/>
      <c r="DK221" s="145"/>
      <c r="DL221" s="142"/>
      <c r="DM221" s="144"/>
      <c r="DO221" s="140" t="str">
        <f t="shared" si="132"/>
        <v>Helena Stříbrná</v>
      </c>
      <c r="DP221" s="140">
        <v>3476</v>
      </c>
      <c r="DQ221" s="140">
        <v>600099164</v>
      </c>
      <c r="DR221" s="140">
        <v>854808</v>
      </c>
      <c r="DS221" s="281" t="s">
        <v>4719</v>
      </c>
      <c r="DT221" s="140" t="s">
        <v>3778</v>
      </c>
      <c r="DU221" s="140" t="s">
        <v>1318</v>
      </c>
      <c r="DV221" s="140" t="s">
        <v>1313</v>
      </c>
      <c r="DW221" s="140" t="s">
        <v>1312</v>
      </c>
      <c r="DX221" s="140" t="s">
        <v>128</v>
      </c>
      <c r="DY221" s="140" t="s">
        <v>3779</v>
      </c>
      <c r="DZ221" s="140">
        <v>481528134</v>
      </c>
      <c r="EA221" s="140" t="s">
        <v>1320</v>
      </c>
      <c r="EB221" s="140" t="s">
        <v>3780</v>
      </c>
      <c r="EC221" s="140" t="s">
        <v>1315</v>
      </c>
      <c r="ED221" s="140" t="s">
        <v>60</v>
      </c>
      <c r="EF221" s="140" t="str">
        <f t="shared" si="133"/>
        <v>ok</v>
      </c>
      <c r="EG221" s="140" t="str">
        <f t="shared" si="134"/>
        <v>ok</v>
      </c>
      <c r="EH221" s="140" t="str">
        <f t="shared" si="135"/>
        <v>ok</v>
      </c>
      <c r="EI221" s="140" t="str">
        <f t="shared" si="136"/>
        <v>ok</v>
      </c>
      <c r="EJ221" s="140" t="str">
        <f t="shared" si="137"/>
        <v>ok</v>
      </c>
      <c r="EK221" s="140" t="str">
        <f t="shared" si="138"/>
        <v>ok</v>
      </c>
      <c r="EO221" s="140" t="str">
        <f t="shared" si="139"/>
        <v>ok</v>
      </c>
      <c r="EP221" s="140" t="str">
        <f t="shared" si="140"/>
        <v>ok</v>
      </c>
    </row>
    <row r="222" spans="1:146" s="140" customFormat="1" ht="12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227" t="s">
        <v>1323</v>
      </c>
      <c r="J222" s="151" t="s">
        <v>1324</v>
      </c>
      <c r="K222" s="151" t="s">
        <v>4639</v>
      </c>
      <c r="L222" s="153" t="s">
        <v>1325</v>
      </c>
      <c r="M222" s="151" t="s">
        <v>1326</v>
      </c>
      <c r="N222" s="151" t="s">
        <v>24</v>
      </c>
      <c r="O222" s="151" t="s">
        <v>1327</v>
      </c>
      <c r="P222" s="151" t="s">
        <v>217</v>
      </c>
      <c r="Q222" s="151" t="s">
        <v>27</v>
      </c>
      <c r="R222" s="151" t="s">
        <v>28</v>
      </c>
      <c r="S222" s="154">
        <v>483399104</v>
      </c>
      <c r="T222" s="151" t="s">
        <v>1328</v>
      </c>
      <c r="U222" s="153" t="s">
        <v>1329</v>
      </c>
      <c r="V222" s="153" t="s">
        <v>31</v>
      </c>
      <c r="W222" s="153" t="s">
        <v>871</v>
      </c>
      <c r="X222" s="151" t="s">
        <v>1330</v>
      </c>
      <c r="Y222" s="256" t="s">
        <v>3004</v>
      </c>
      <c r="Z222" s="155" t="s">
        <v>60</v>
      </c>
      <c r="AA222" s="267" t="s">
        <v>2865</v>
      </c>
      <c r="AB222" s="156"/>
      <c r="AC222" s="157"/>
      <c r="AD222" s="157"/>
      <c r="AE222" s="157"/>
      <c r="AF222" s="157"/>
      <c r="AG222" s="136">
        <f t="shared" si="128"/>
        <v>0</v>
      </c>
      <c r="AH222" s="145"/>
      <c r="AI222" s="143"/>
      <c r="AJ222" s="143"/>
      <c r="AK222" s="143"/>
      <c r="AL222" s="143"/>
      <c r="AM222" s="138">
        <f t="shared" si="145"/>
        <v>0</v>
      </c>
      <c r="AN222" s="160"/>
      <c r="AO222" s="146"/>
      <c r="AP222" s="146"/>
      <c r="AQ222" s="146"/>
      <c r="AR222" s="146"/>
      <c r="AS222" s="202">
        <f t="shared" si="129"/>
        <v>0</v>
      </c>
      <c r="AT222" s="172"/>
      <c r="AU222" s="137"/>
      <c r="AV222" s="137"/>
      <c r="AW222" s="137"/>
      <c r="AX222" s="137"/>
      <c r="AY222" s="138">
        <f t="shared" si="141"/>
        <v>0</v>
      </c>
      <c r="AZ222" s="160"/>
      <c r="BA222" s="146"/>
      <c r="BB222" s="146"/>
      <c r="BC222" s="146"/>
      <c r="BD222" s="146"/>
      <c r="BE222" s="138">
        <f t="shared" si="142"/>
        <v>0</v>
      </c>
      <c r="BF222" s="205"/>
      <c r="BG222" s="146"/>
      <c r="BH222" s="146"/>
      <c r="BI222" s="146"/>
      <c r="BJ222" s="146"/>
      <c r="BK222" s="202">
        <f t="shared" si="130"/>
        <v>0</v>
      </c>
      <c r="BL222" s="160"/>
      <c r="BM222" s="146"/>
      <c r="BN222" s="146"/>
      <c r="BO222" s="146"/>
      <c r="BP222" s="146"/>
      <c r="BQ222" s="138">
        <f t="shared" si="143"/>
        <v>0</v>
      </c>
      <c r="BR222" s="160"/>
      <c r="BS222" s="146">
        <v>10400</v>
      </c>
      <c r="BT222" s="146"/>
      <c r="BU222" s="146"/>
      <c r="BV222" s="146"/>
      <c r="BW222" s="138">
        <f t="shared" si="144"/>
        <v>10400</v>
      </c>
      <c r="BX222" s="205"/>
      <c r="BY222" s="146"/>
      <c r="BZ222" s="146"/>
      <c r="CA222" s="146"/>
      <c r="CB222" s="146"/>
      <c r="CC222" s="138">
        <f t="shared" si="131"/>
        <v>0</v>
      </c>
      <c r="CD222" s="158"/>
      <c r="CE222" s="137"/>
      <c r="CF222" s="137"/>
      <c r="CG222" s="137"/>
      <c r="CH222" s="137"/>
      <c r="CI222" s="138">
        <f t="shared" si="153"/>
        <v>0</v>
      </c>
      <c r="CJ222" s="172">
        <f t="shared" si="117"/>
        <v>0</v>
      </c>
      <c r="CK222" s="137">
        <f t="shared" si="118"/>
        <v>10400</v>
      </c>
      <c r="CL222" s="137">
        <f t="shared" si="119"/>
        <v>0</v>
      </c>
      <c r="CM222" s="137">
        <f t="shared" si="120"/>
        <v>0</v>
      </c>
      <c r="CN222" s="137">
        <f t="shared" si="121"/>
        <v>0</v>
      </c>
      <c r="CO222" s="173">
        <f t="shared" si="122"/>
        <v>10400</v>
      </c>
      <c r="CP222" s="172">
        <f t="shared" si="123"/>
        <v>0</v>
      </c>
      <c r="CQ222" s="137">
        <f t="shared" si="124"/>
        <v>0</v>
      </c>
      <c r="CR222" s="137">
        <f t="shared" si="125"/>
        <v>0</v>
      </c>
      <c r="CS222" s="137">
        <f t="shared" si="126"/>
        <v>0</v>
      </c>
      <c r="CT222" s="137">
        <f t="shared" si="127"/>
        <v>0</v>
      </c>
      <c r="CU222" s="173">
        <f t="shared" si="146"/>
        <v>0</v>
      </c>
      <c r="CV222" s="172">
        <f t="shared" si="147"/>
        <v>0</v>
      </c>
      <c r="CW222" s="137">
        <f t="shared" si="148"/>
        <v>10400</v>
      </c>
      <c r="CX222" s="137">
        <f t="shared" si="149"/>
        <v>0</v>
      </c>
      <c r="CY222" s="137">
        <f t="shared" si="150"/>
        <v>0</v>
      </c>
      <c r="CZ222" s="137">
        <f t="shared" si="151"/>
        <v>0</v>
      </c>
      <c r="DA222" s="173">
        <f t="shared" si="152"/>
        <v>10400</v>
      </c>
      <c r="DC222" s="220"/>
      <c r="DF222" s="141"/>
      <c r="DG222" s="142"/>
      <c r="DH222" s="146"/>
      <c r="DI222" s="142"/>
      <c r="DJ222" s="144"/>
      <c r="DK222" s="145"/>
      <c r="DL222" s="142"/>
      <c r="DM222" s="144"/>
      <c r="DO222" s="140" t="str">
        <f t="shared" si="132"/>
        <v>Lenka Lipská</v>
      </c>
      <c r="DP222" s="140">
        <v>3424</v>
      </c>
      <c r="DQ222" s="140">
        <v>650040384</v>
      </c>
      <c r="DR222" s="140">
        <v>72744561</v>
      </c>
      <c r="DS222" s="140" t="s">
        <v>1322</v>
      </c>
      <c r="DT222" s="140" t="s">
        <v>3781</v>
      </c>
      <c r="DU222" s="140" t="s">
        <v>3782</v>
      </c>
      <c r="DV222" s="140" t="s">
        <v>1326</v>
      </c>
      <c r="DW222" s="140" t="s">
        <v>1325</v>
      </c>
      <c r="DX222" s="140" t="s">
        <v>24</v>
      </c>
      <c r="DY222" s="140" t="s">
        <v>3783</v>
      </c>
      <c r="DZ222" s="140">
        <v>483399104</v>
      </c>
      <c r="EA222" s="140" t="s">
        <v>1328</v>
      </c>
      <c r="EB222" s="140" t="s">
        <v>3784</v>
      </c>
      <c r="EC222" s="140" t="s">
        <v>1330</v>
      </c>
      <c r="ED222" s="140" t="s">
        <v>60</v>
      </c>
      <c r="EF222" s="140" t="str">
        <f t="shared" si="133"/>
        <v>ok</v>
      </c>
      <c r="EG222" s="140" t="str">
        <f t="shared" si="134"/>
        <v>ŠPATNĚ</v>
      </c>
      <c r="EH222" s="140" t="str">
        <f t="shared" si="135"/>
        <v>ok</v>
      </c>
      <c r="EI222" s="140" t="str">
        <f t="shared" si="136"/>
        <v>ok</v>
      </c>
      <c r="EJ222" s="140" t="str">
        <f t="shared" si="137"/>
        <v>ok</v>
      </c>
      <c r="EK222" s="140" t="str">
        <f t="shared" si="138"/>
        <v>ok</v>
      </c>
      <c r="EO222" s="140" t="str">
        <f t="shared" si="139"/>
        <v>ok</v>
      </c>
      <c r="EP222" s="140" t="str">
        <f t="shared" si="140"/>
        <v>ok</v>
      </c>
    </row>
    <row r="223" spans="1:146" s="140" customFormat="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227" t="s">
        <v>1332</v>
      </c>
      <c r="J223" s="151" t="s">
        <v>1333</v>
      </c>
      <c r="K223" s="151" t="s">
        <v>4640</v>
      </c>
      <c r="L223" s="153" t="s">
        <v>1334</v>
      </c>
      <c r="M223" s="151" t="str">
        <f>DV223</f>
        <v>Plavy</v>
      </c>
      <c r="N223" s="151">
        <v>0</v>
      </c>
      <c r="O223" s="151" t="s">
        <v>1336</v>
      </c>
      <c r="P223" s="151" t="s">
        <v>552</v>
      </c>
      <c r="Q223" s="151" t="s">
        <v>27</v>
      </c>
      <c r="R223" s="151" t="s">
        <v>28</v>
      </c>
      <c r="S223" s="154">
        <v>483398100</v>
      </c>
      <c r="T223" s="284" t="s">
        <v>3788</v>
      </c>
      <c r="U223" s="153" t="s">
        <v>1337</v>
      </c>
      <c r="V223" s="153" t="s">
        <v>31</v>
      </c>
      <c r="W223" s="153" t="s">
        <v>871</v>
      </c>
      <c r="X223" s="151" t="s">
        <v>1338</v>
      </c>
      <c r="Y223" s="256" t="s">
        <v>3005</v>
      </c>
      <c r="Z223" s="155" t="s">
        <v>60</v>
      </c>
      <c r="AA223" s="267" t="s">
        <v>2866</v>
      </c>
      <c r="AB223" s="156"/>
      <c r="AC223" s="157"/>
      <c r="AD223" s="157"/>
      <c r="AE223" s="157"/>
      <c r="AF223" s="157"/>
      <c r="AG223" s="136">
        <f t="shared" si="128"/>
        <v>0</v>
      </c>
      <c r="AH223" s="145"/>
      <c r="AI223" s="143"/>
      <c r="AJ223" s="143"/>
      <c r="AK223" s="143"/>
      <c r="AL223" s="143"/>
      <c r="AM223" s="138">
        <f t="shared" si="145"/>
        <v>0</v>
      </c>
      <c r="AN223" s="160"/>
      <c r="AO223" s="146"/>
      <c r="AP223" s="146"/>
      <c r="AQ223" s="146"/>
      <c r="AR223" s="146"/>
      <c r="AS223" s="202">
        <f t="shared" si="129"/>
        <v>0</v>
      </c>
      <c r="AT223" s="172"/>
      <c r="AU223" s="137"/>
      <c r="AV223" s="137"/>
      <c r="AW223" s="137"/>
      <c r="AX223" s="137"/>
      <c r="AY223" s="138">
        <f t="shared" si="141"/>
        <v>0</v>
      </c>
      <c r="AZ223" s="160"/>
      <c r="BA223" s="146"/>
      <c r="BB223" s="146"/>
      <c r="BC223" s="146"/>
      <c r="BD223" s="146"/>
      <c r="BE223" s="138">
        <f t="shared" si="142"/>
        <v>0</v>
      </c>
      <c r="BF223" s="205"/>
      <c r="BG223" s="146"/>
      <c r="BH223" s="146"/>
      <c r="BI223" s="146"/>
      <c r="BJ223" s="146"/>
      <c r="BK223" s="202">
        <f t="shared" si="130"/>
        <v>0</v>
      </c>
      <c r="BL223" s="160"/>
      <c r="BM223" s="146"/>
      <c r="BN223" s="146"/>
      <c r="BO223" s="146"/>
      <c r="BP223" s="146"/>
      <c r="BQ223" s="138">
        <f t="shared" si="143"/>
        <v>0</v>
      </c>
      <c r="BR223" s="160"/>
      <c r="BS223" s="146"/>
      <c r="BT223" s="146"/>
      <c r="BU223" s="146"/>
      <c r="BV223" s="146"/>
      <c r="BW223" s="138">
        <f t="shared" si="144"/>
        <v>0</v>
      </c>
      <c r="BX223" s="205"/>
      <c r="BY223" s="146"/>
      <c r="BZ223" s="146"/>
      <c r="CA223" s="146"/>
      <c r="CB223" s="146"/>
      <c r="CC223" s="138">
        <f t="shared" si="131"/>
        <v>0</v>
      </c>
      <c r="CD223" s="158"/>
      <c r="CE223" s="137"/>
      <c r="CF223" s="137"/>
      <c r="CG223" s="137"/>
      <c r="CH223" s="137"/>
      <c r="CI223" s="138">
        <f t="shared" si="153"/>
        <v>0</v>
      </c>
      <c r="CJ223" s="172">
        <f t="shared" si="117"/>
        <v>0</v>
      </c>
      <c r="CK223" s="137">
        <f t="shared" si="118"/>
        <v>0</v>
      </c>
      <c r="CL223" s="137">
        <f t="shared" si="119"/>
        <v>0</v>
      </c>
      <c r="CM223" s="137">
        <f t="shared" si="120"/>
        <v>0</v>
      </c>
      <c r="CN223" s="137">
        <f t="shared" si="121"/>
        <v>0</v>
      </c>
      <c r="CO223" s="173">
        <f t="shared" si="122"/>
        <v>0</v>
      </c>
      <c r="CP223" s="172">
        <f t="shared" si="123"/>
        <v>0</v>
      </c>
      <c r="CQ223" s="137">
        <f t="shared" si="124"/>
        <v>0</v>
      </c>
      <c r="CR223" s="137">
        <f t="shared" si="125"/>
        <v>0</v>
      </c>
      <c r="CS223" s="137">
        <f t="shared" si="126"/>
        <v>0</v>
      </c>
      <c r="CT223" s="137">
        <f t="shared" si="127"/>
        <v>0</v>
      </c>
      <c r="CU223" s="173">
        <f t="shared" si="146"/>
        <v>0</v>
      </c>
      <c r="CV223" s="172">
        <f t="shared" si="147"/>
        <v>0</v>
      </c>
      <c r="CW223" s="137">
        <f t="shared" si="148"/>
        <v>0</v>
      </c>
      <c r="CX223" s="137">
        <f t="shared" si="149"/>
        <v>0</v>
      </c>
      <c r="CY223" s="137">
        <f t="shared" si="150"/>
        <v>0</v>
      </c>
      <c r="CZ223" s="137">
        <f t="shared" si="151"/>
        <v>0</v>
      </c>
      <c r="DA223" s="173">
        <f t="shared" si="152"/>
        <v>0</v>
      </c>
      <c r="DC223" s="220"/>
      <c r="DF223" s="141"/>
      <c r="DG223" s="142"/>
      <c r="DH223" s="146"/>
      <c r="DI223" s="142"/>
      <c r="DJ223" s="144"/>
      <c r="DK223" s="145"/>
      <c r="DL223" s="142"/>
      <c r="DM223" s="144"/>
      <c r="DO223" s="140" t="str">
        <f t="shared" si="132"/>
        <v>Iveta Bryndová</v>
      </c>
      <c r="DP223" s="140">
        <v>3430</v>
      </c>
      <c r="DQ223" s="140">
        <v>600078183</v>
      </c>
      <c r="DR223" s="140">
        <v>72744405</v>
      </c>
      <c r="DS223" s="140" t="s">
        <v>1331</v>
      </c>
      <c r="DT223" s="140" t="s">
        <v>3785</v>
      </c>
      <c r="DU223" s="140" t="s">
        <v>3786</v>
      </c>
      <c r="DV223" s="140" t="s">
        <v>1335</v>
      </c>
      <c r="DW223" s="140" t="s">
        <v>1334</v>
      </c>
      <c r="DX223" s="140">
        <v>0</v>
      </c>
      <c r="DY223" s="140" t="s">
        <v>3787</v>
      </c>
      <c r="DZ223" s="140">
        <v>483398100</v>
      </c>
      <c r="EA223" s="284" t="s">
        <v>3788</v>
      </c>
      <c r="EB223" s="140" t="s">
        <v>3789</v>
      </c>
      <c r="EC223" s="140" t="s">
        <v>1338</v>
      </c>
      <c r="ED223" s="140" t="s">
        <v>60</v>
      </c>
      <c r="EF223" s="140" t="str">
        <f t="shared" si="133"/>
        <v>ok</v>
      </c>
      <c r="EG223" s="140" t="str">
        <f t="shared" si="134"/>
        <v>ŠPATNĚ</v>
      </c>
      <c r="EH223" s="140" t="str">
        <f t="shared" si="135"/>
        <v>ok</v>
      </c>
      <c r="EI223" s="140" t="str">
        <f t="shared" si="136"/>
        <v>ok</v>
      </c>
      <c r="EJ223" s="140" t="str">
        <f t="shared" si="137"/>
        <v>ok</v>
      </c>
      <c r="EK223" s="140" t="str">
        <f t="shared" si="138"/>
        <v>ok</v>
      </c>
      <c r="EO223" s="140" t="str">
        <f t="shared" si="139"/>
        <v>ok</v>
      </c>
      <c r="EP223" s="140" t="str">
        <f t="shared" si="140"/>
        <v>ok</v>
      </c>
    </row>
    <row r="224" spans="1:146" s="140" customFormat="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227" t="s">
        <v>1339</v>
      </c>
      <c r="J224" s="151" t="s">
        <v>1340</v>
      </c>
      <c r="K224" s="151" t="s">
        <v>4641</v>
      </c>
      <c r="L224" s="153" t="s">
        <v>1334</v>
      </c>
      <c r="M224" s="151" t="s">
        <v>1335</v>
      </c>
      <c r="N224" s="151" t="s">
        <v>24</v>
      </c>
      <c r="O224" s="151" t="s">
        <v>1341</v>
      </c>
      <c r="P224" s="151" t="s">
        <v>1342</v>
      </c>
      <c r="Q224" s="151" t="s">
        <v>27</v>
      </c>
      <c r="R224" s="151" t="s">
        <v>28</v>
      </c>
      <c r="S224" s="154">
        <v>483398181</v>
      </c>
      <c r="T224" s="263" t="s">
        <v>3794</v>
      </c>
      <c r="U224" s="153">
        <v>4967679349</v>
      </c>
      <c r="V224" s="153" t="s">
        <v>82</v>
      </c>
      <c r="W224" s="153" t="s">
        <v>83</v>
      </c>
      <c r="X224" s="151" t="s">
        <v>1338</v>
      </c>
      <c r="Y224" s="256" t="s">
        <v>3005</v>
      </c>
      <c r="Z224" s="155" t="s">
        <v>60</v>
      </c>
      <c r="AA224" s="267" t="s">
        <v>2866</v>
      </c>
      <c r="AB224" s="156"/>
      <c r="AC224" s="157"/>
      <c r="AD224" s="157"/>
      <c r="AE224" s="157"/>
      <c r="AF224" s="157"/>
      <c r="AG224" s="136">
        <f t="shared" si="128"/>
        <v>0</v>
      </c>
      <c r="AH224" s="145"/>
      <c r="AI224" s="143"/>
      <c r="AJ224" s="143"/>
      <c r="AK224" s="143"/>
      <c r="AL224" s="143"/>
      <c r="AM224" s="138">
        <f t="shared" si="145"/>
        <v>0</v>
      </c>
      <c r="AN224" s="160"/>
      <c r="AO224" s="146"/>
      <c r="AP224" s="146"/>
      <c r="AQ224" s="146"/>
      <c r="AR224" s="146"/>
      <c r="AS224" s="202">
        <f t="shared" si="129"/>
        <v>0</v>
      </c>
      <c r="AT224" s="172"/>
      <c r="AU224" s="137"/>
      <c r="AV224" s="137"/>
      <c r="AW224" s="137"/>
      <c r="AX224" s="137"/>
      <c r="AY224" s="138">
        <f t="shared" si="141"/>
        <v>0</v>
      </c>
      <c r="AZ224" s="160"/>
      <c r="BA224" s="146"/>
      <c r="BB224" s="146"/>
      <c r="BC224" s="146"/>
      <c r="BD224" s="146"/>
      <c r="BE224" s="138">
        <f t="shared" si="142"/>
        <v>0</v>
      </c>
      <c r="BF224" s="205"/>
      <c r="BG224" s="146"/>
      <c r="BH224" s="146"/>
      <c r="BI224" s="146"/>
      <c r="BJ224" s="146"/>
      <c r="BK224" s="202">
        <f t="shared" si="130"/>
        <v>0</v>
      </c>
      <c r="BL224" s="160"/>
      <c r="BM224" s="146"/>
      <c r="BN224" s="146"/>
      <c r="BO224" s="146"/>
      <c r="BP224" s="146"/>
      <c r="BQ224" s="138">
        <f t="shared" si="143"/>
        <v>0</v>
      </c>
      <c r="BR224" s="160"/>
      <c r="BS224" s="146">
        <v>30550</v>
      </c>
      <c r="BT224" s="146"/>
      <c r="BU224" s="146"/>
      <c r="BV224" s="146"/>
      <c r="BW224" s="138">
        <f t="shared" si="144"/>
        <v>30550</v>
      </c>
      <c r="BX224" s="205"/>
      <c r="BY224" s="146"/>
      <c r="BZ224" s="146"/>
      <c r="CA224" s="146"/>
      <c r="CB224" s="146"/>
      <c r="CC224" s="138">
        <f t="shared" si="131"/>
        <v>0</v>
      </c>
      <c r="CD224" s="158"/>
      <c r="CE224" s="137"/>
      <c r="CF224" s="137"/>
      <c r="CG224" s="137"/>
      <c r="CH224" s="137"/>
      <c r="CI224" s="138">
        <f t="shared" si="153"/>
        <v>0</v>
      </c>
      <c r="CJ224" s="172">
        <f t="shared" si="117"/>
        <v>0</v>
      </c>
      <c r="CK224" s="137">
        <f t="shared" si="118"/>
        <v>30550</v>
      </c>
      <c r="CL224" s="137">
        <f t="shared" si="119"/>
        <v>0</v>
      </c>
      <c r="CM224" s="137">
        <f t="shared" si="120"/>
        <v>0</v>
      </c>
      <c r="CN224" s="137">
        <f t="shared" si="121"/>
        <v>0</v>
      </c>
      <c r="CO224" s="173">
        <f t="shared" si="122"/>
        <v>30550</v>
      </c>
      <c r="CP224" s="172">
        <f t="shared" si="123"/>
        <v>0</v>
      </c>
      <c r="CQ224" s="137">
        <f t="shared" si="124"/>
        <v>0</v>
      </c>
      <c r="CR224" s="137">
        <f t="shared" si="125"/>
        <v>0</v>
      </c>
      <c r="CS224" s="137">
        <f t="shared" si="126"/>
        <v>0</v>
      </c>
      <c r="CT224" s="137">
        <f t="shared" si="127"/>
        <v>0</v>
      </c>
      <c r="CU224" s="173">
        <f t="shared" si="146"/>
        <v>0</v>
      </c>
      <c r="CV224" s="172">
        <f t="shared" si="147"/>
        <v>0</v>
      </c>
      <c r="CW224" s="137">
        <f t="shared" si="148"/>
        <v>30550</v>
      </c>
      <c r="CX224" s="137">
        <f t="shared" si="149"/>
        <v>0</v>
      </c>
      <c r="CY224" s="137">
        <f t="shared" si="150"/>
        <v>0</v>
      </c>
      <c r="CZ224" s="137">
        <f t="shared" si="151"/>
        <v>0</v>
      </c>
      <c r="DA224" s="173">
        <f t="shared" si="152"/>
        <v>30550</v>
      </c>
      <c r="DC224" s="220"/>
      <c r="DF224" s="141"/>
      <c r="DG224" s="142"/>
      <c r="DH224" s="146"/>
      <c r="DI224" s="142"/>
      <c r="DJ224" s="144"/>
      <c r="DK224" s="145"/>
      <c r="DL224" s="142"/>
      <c r="DM224" s="144"/>
      <c r="DO224" s="140" t="str">
        <f t="shared" si="132"/>
        <v>Marie Navrátilová</v>
      </c>
      <c r="DP224" s="140">
        <v>3431</v>
      </c>
      <c r="DQ224" s="140">
        <v>600078370</v>
      </c>
      <c r="DR224" s="140">
        <v>72744162</v>
      </c>
      <c r="DS224" s="280" t="s">
        <v>3101</v>
      </c>
      <c r="DT224" s="140" t="s">
        <v>3790</v>
      </c>
      <c r="DU224" s="140" t="s">
        <v>3791</v>
      </c>
      <c r="DV224" s="140" t="s">
        <v>1335</v>
      </c>
      <c r="DW224" s="140" t="s">
        <v>1334</v>
      </c>
      <c r="DX224" s="140" t="s">
        <v>24</v>
      </c>
      <c r="DY224" s="140" t="s">
        <v>3792</v>
      </c>
      <c r="DZ224" s="140" t="s">
        <v>3793</v>
      </c>
      <c r="EA224" s="140" t="s">
        <v>3794</v>
      </c>
      <c r="EB224" s="140" t="s">
        <v>3795</v>
      </c>
      <c r="EC224" s="140" t="s">
        <v>1338</v>
      </c>
      <c r="ED224" s="140" t="s">
        <v>60</v>
      </c>
      <c r="EF224" s="140" t="str">
        <f t="shared" si="133"/>
        <v>ok</v>
      </c>
      <c r="EG224" s="140" t="str">
        <f t="shared" si="134"/>
        <v>ŠPATNĚ</v>
      </c>
      <c r="EH224" s="140" t="str">
        <f t="shared" si="135"/>
        <v>ok</v>
      </c>
      <c r="EI224" s="140" t="str">
        <f t="shared" si="136"/>
        <v>ok</v>
      </c>
      <c r="EJ224" s="140" t="str">
        <f t="shared" si="137"/>
        <v>ok</v>
      </c>
      <c r="EK224" s="140" t="str">
        <f t="shared" si="138"/>
        <v>ok</v>
      </c>
      <c r="EO224" s="140" t="str">
        <f t="shared" si="139"/>
        <v>ŠPATNĚ</v>
      </c>
      <c r="EP224" s="140" t="str">
        <f t="shared" si="140"/>
        <v>ok</v>
      </c>
    </row>
    <row r="225" spans="1:146" s="140" customFormat="1" ht="12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227" t="s">
        <v>1344</v>
      </c>
      <c r="J225" s="151" t="s">
        <v>1345</v>
      </c>
      <c r="K225" s="151" t="s">
        <v>3797</v>
      </c>
      <c r="L225" s="153" t="s">
        <v>1346</v>
      </c>
      <c r="M225" s="151" t="s">
        <v>1347</v>
      </c>
      <c r="N225" s="151">
        <v>0</v>
      </c>
      <c r="O225" s="151" t="s">
        <v>1348</v>
      </c>
      <c r="P225" s="151" t="s">
        <v>1349</v>
      </c>
      <c r="Q225" s="151" t="s">
        <v>27</v>
      </c>
      <c r="R225" s="151" t="s">
        <v>28</v>
      </c>
      <c r="S225" s="154">
        <v>483382157</v>
      </c>
      <c r="T225" s="151" t="s">
        <v>1350</v>
      </c>
      <c r="U225" s="153">
        <v>963870359</v>
      </c>
      <c r="V225" s="153" t="s">
        <v>82</v>
      </c>
      <c r="W225" s="153" t="s">
        <v>83</v>
      </c>
      <c r="X225" s="151" t="s">
        <v>1351</v>
      </c>
      <c r="Y225" s="256" t="s">
        <v>3006</v>
      </c>
      <c r="Z225" s="155" t="s">
        <v>60</v>
      </c>
      <c r="AA225" s="267" t="s">
        <v>2867</v>
      </c>
      <c r="AB225" s="156"/>
      <c r="AC225" s="157"/>
      <c r="AD225" s="157"/>
      <c r="AE225" s="157"/>
      <c r="AF225" s="157"/>
      <c r="AG225" s="136">
        <f t="shared" si="128"/>
        <v>0</v>
      </c>
      <c r="AH225" s="145"/>
      <c r="AI225" s="143"/>
      <c r="AJ225" s="143"/>
      <c r="AK225" s="143"/>
      <c r="AL225" s="143"/>
      <c r="AM225" s="138">
        <f t="shared" si="145"/>
        <v>0</v>
      </c>
      <c r="AN225" s="160"/>
      <c r="AO225" s="146"/>
      <c r="AP225" s="146"/>
      <c r="AQ225" s="146"/>
      <c r="AR225" s="146"/>
      <c r="AS225" s="202">
        <f t="shared" si="129"/>
        <v>0</v>
      </c>
      <c r="AT225" s="172"/>
      <c r="AU225" s="137"/>
      <c r="AV225" s="137"/>
      <c r="AW225" s="137"/>
      <c r="AX225" s="137"/>
      <c r="AY225" s="138">
        <f t="shared" si="141"/>
        <v>0</v>
      </c>
      <c r="AZ225" s="160"/>
      <c r="BA225" s="146"/>
      <c r="BB225" s="146"/>
      <c r="BC225" s="146"/>
      <c r="BD225" s="146"/>
      <c r="BE225" s="138">
        <f t="shared" si="142"/>
        <v>0</v>
      </c>
      <c r="BF225" s="205"/>
      <c r="BG225" s="146"/>
      <c r="BH225" s="146"/>
      <c r="BI225" s="146"/>
      <c r="BJ225" s="146"/>
      <c r="BK225" s="202">
        <f t="shared" si="130"/>
        <v>0</v>
      </c>
      <c r="BL225" s="160"/>
      <c r="BM225" s="146"/>
      <c r="BN225" s="146"/>
      <c r="BO225" s="146"/>
      <c r="BP225" s="146"/>
      <c r="BQ225" s="138">
        <f t="shared" si="143"/>
        <v>0</v>
      </c>
      <c r="BR225" s="160"/>
      <c r="BS225" s="146"/>
      <c r="BT225" s="146"/>
      <c r="BU225" s="146"/>
      <c r="BV225" s="146"/>
      <c r="BW225" s="138">
        <f t="shared" si="144"/>
        <v>0</v>
      </c>
      <c r="BX225" s="205"/>
      <c r="BY225" s="146"/>
      <c r="BZ225" s="146"/>
      <c r="CA225" s="146"/>
      <c r="CB225" s="146"/>
      <c r="CC225" s="138">
        <f t="shared" si="131"/>
        <v>0</v>
      </c>
      <c r="CD225" s="158"/>
      <c r="CE225" s="137"/>
      <c r="CF225" s="137"/>
      <c r="CG225" s="137"/>
      <c r="CH225" s="137"/>
      <c r="CI225" s="138">
        <f t="shared" si="153"/>
        <v>0</v>
      </c>
      <c r="CJ225" s="172">
        <f t="shared" si="117"/>
        <v>0</v>
      </c>
      <c r="CK225" s="137">
        <f t="shared" si="118"/>
        <v>0</v>
      </c>
      <c r="CL225" s="137">
        <f t="shared" si="119"/>
        <v>0</v>
      </c>
      <c r="CM225" s="137">
        <f t="shared" si="120"/>
        <v>0</v>
      </c>
      <c r="CN225" s="137">
        <f t="shared" si="121"/>
        <v>0</v>
      </c>
      <c r="CO225" s="173">
        <f t="shared" si="122"/>
        <v>0</v>
      </c>
      <c r="CP225" s="172">
        <f t="shared" si="123"/>
        <v>0</v>
      </c>
      <c r="CQ225" s="137">
        <f t="shared" si="124"/>
        <v>0</v>
      </c>
      <c r="CR225" s="137">
        <f t="shared" si="125"/>
        <v>0</v>
      </c>
      <c r="CS225" s="137">
        <f t="shared" si="126"/>
        <v>0</v>
      </c>
      <c r="CT225" s="137">
        <f t="shared" si="127"/>
        <v>0</v>
      </c>
      <c r="CU225" s="173">
        <f t="shared" si="146"/>
        <v>0</v>
      </c>
      <c r="CV225" s="172">
        <f t="shared" si="147"/>
        <v>0</v>
      </c>
      <c r="CW225" s="137">
        <f t="shared" si="148"/>
        <v>0</v>
      </c>
      <c r="CX225" s="137">
        <f t="shared" si="149"/>
        <v>0</v>
      </c>
      <c r="CY225" s="137">
        <f t="shared" si="150"/>
        <v>0</v>
      </c>
      <c r="CZ225" s="137">
        <f t="shared" si="151"/>
        <v>0</v>
      </c>
      <c r="DA225" s="173">
        <f t="shared" si="152"/>
        <v>0</v>
      </c>
      <c r="DC225" s="220"/>
      <c r="DF225" s="141"/>
      <c r="DG225" s="142"/>
      <c r="DH225" s="146"/>
      <c r="DI225" s="142"/>
      <c r="DJ225" s="144"/>
      <c r="DK225" s="145"/>
      <c r="DL225" s="142"/>
      <c r="DM225" s="144"/>
      <c r="DO225" s="140" t="str">
        <f t="shared" si="132"/>
        <v>Elena Hulcká</v>
      </c>
      <c r="DP225" s="140">
        <v>3437</v>
      </c>
      <c r="DQ225" s="140">
        <v>600078051</v>
      </c>
      <c r="DR225" s="140">
        <v>70695377</v>
      </c>
      <c r="DS225" s="140" t="s">
        <v>1343</v>
      </c>
      <c r="DT225" s="140" t="s">
        <v>3796</v>
      </c>
      <c r="DU225" s="140" t="s">
        <v>3797</v>
      </c>
      <c r="DV225" s="140" t="s">
        <v>1347</v>
      </c>
      <c r="DW225" s="140" t="s">
        <v>1346</v>
      </c>
      <c r="DX225" s="140">
        <v>0</v>
      </c>
      <c r="DY225" s="140" t="s">
        <v>3798</v>
      </c>
      <c r="DZ225" s="140" t="s">
        <v>3799</v>
      </c>
      <c r="EA225" s="140" t="s">
        <v>1350</v>
      </c>
      <c r="EB225" s="140" t="s">
        <v>3800</v>
      </c>
      <c r="EC225" s="140" t="s">
        <v>1351</v>
      </c>
      <c r="ED225" s="140" t="s">
        <v>60</v>
      </c>
      <c r="EF225" s="140" t="str">
        <f t="shared" si="133"/>
        <v>ok</v>
      </c>
      <c r="EG225" s="140" t="str">
        <f t="shared" si="134"/>
        <v>ok</v>
      </c>
      <c r="EH225" s="140" t="str">
        <f t="shared" si="135"/>
        <v>ok</v>
      </c>
      <c r="EI225" s="140" t="str">
        <f t="shared" si="136"/>
        <v>ok</v>
      </c>
      <c r="EJ225" s="140" t="str">
        <f t="shared" si="137"/>
        <v>ok</v>
      </c>
      <c r="EK225" s="140" t="str">
        <f t="shared" si="138"/>
        <v>ok</v>
      </c>
      <c r="EO225" s="140" t="str">
        <f t="shared" si="139"/>
        <v>ŠPATNĚ</v>
      </c>
      <c r="EP225" s="140" t="str">
        <f t="shared" si="140"/>
        <v>ok</v>
      </c>
    </row>
    <row r="226" spans="1:146" s="140" customFormat="1" ht="12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227" t="s">
        <v>1353</v>
      </c>
      <c r="J226" s="151" t="s">
        <v>1354</v>
      </c>
      <c r="K226" s="151" t="s">
        <v>3802</v>
      </c>
      <c r="L226" s="153" t="s">
        <v>1346</v>
      </c>
      <c r="M226" s="151" t="s">
        <v>1347</v>
      </c>
      <c r="N226" s="151" t="s">
        <v>24</v>
      </c>
      <c r="O226" s="282" t="s">
        <v>4579</v>
      </c>
      <c r="P226" s="151" t="s">
        <v>907</v>
      </c>
      <c r="Q226" s="151" t="s">
        <v>27</v>
      </c>
      <c r="R226" s="151" t="s">
        <v>28</v>
      </c>
      <c r="S226" s="154">
        <v>483382222</v>
      </c>
      <c r="T226" s="151" t="s">
        <v>3138</v>
      </c>
      <c r="U226" s="153">
        <v>963861399</v>
      </c>
      <c r="V226" s="153" t="s">
        <v>82</v>
      </c>
      <c r="W226" s="153" t="s">
        <v>83</v>
      </c>
      <c r="X226" s="151" t="s">
        <v>1351</v>
      </c>
      <c r="Y226" s="256" t="s">
        <v>3006</v>
      </c>
      <c r="Z226" s="155" t="s">
        <v>60</v>
      </c>
      <c r="AA226" s="267" t="s">
        <v>2867</v>
      </c>
      <c r="AB226" s="156"/>
      <c r="AC226" s="157"/>
      <c r="AD226" s="157"/>
      <c r="AE226" s="157"/>
      <c r="AF226" s="157"/>
      <c r="AG226" s="136">
        <f t="shared" si="128"/>
        <v>0</v>
      </c>
      <c r="AH226" s="145"/>
      <c r="AI226" s="143"/>
      <c r="AJ226" s="143"/>
      <c r="AK226" s="143"/>
      <c r="AL226" s="143"/>
      <c r="AM226" s="138">
        <f t="shared" si="145"/>
        <v>0</v>
      </c>
      <c r="AN226" s="160"/>
      <c r="AO226" s="146"/>
      <c r="AP226" s="146"/>
      <c r="AQ226" s="146"/>
      <c r="AR226" s="146"/>
      <c r="AS226" s="202">
        <f t="shared" si="129"/>
        <v>0</v>
      </c>
      <c r="AT226" s="172"/>
      <c r="AU226" s="137"/>
      <c r="AV226" s="137"/>
      <c r="AW226" s="137"/>
      <c r="AX226" s="137"/>
      <c r="AY226" s="138">
        <f t="shared" si="141"/>
        <v>0</v>
      </c>
      <c r="AZ226" s="160"/>
      <c r="BA226" s="146"/>
      <c r="BB226" s="146"/>
      <c r="BC226" s="146"/>
      <c r="BD226" s="146"/>
      <c r="BE226" s="138">
        <f t="shared" si="142"/>
        <v>0</v>
      </c>
      <c r="BF226" s="205"/>
      <c r="BG226" s="146"/>
      <c r="BH226" s="146"/>
      <c r="BI226" s="146"/>
      <c r="BJ226" s="146"/>
      <c r="BK226" s="202">
        <f t="shared" si="130"/>
        <v>0</v>
      </c>
      <c r="BL226" s="160"/>
      <c r="BM226" s="146"/>
      <c r="BN226" s="146"/>
      <c r="BO226" s="146"/>
      <c r="BP226" s="146"/>
      <c r="BQ226" s="138">
        <f t="shared" si="143"/>
        <v>0</v>
      </c>
      <c r="BR226" s="160"/>
      <c r="BS226" s="146">
        <v>93275</v>
      </c>
      <c r="BT226" s="146"/>
      <c r="BU226" s="146"/>
      <c r="BV226" s="146"/>
      <c r="BW226" s="138">
        <f t="shared" si="144"/>
        <v>93275</v>
      </c>
      <c r="BX226" s="205"/>
      <c r="BY226" s="146"/>
      <c r="BZ226" s="146"/>
      <c r="CA226" s="146"/>
      <c r="CB226" s="146"/>
      <c r="CC226" s="138">
        <f t="shared" si="131"/>
        <v>0</v>
      </c>
      <c r="CD226" s="158"/>
      <c r="CE226" s="137"/>
      <c r="CF226" s="137"/>
      <c r="CG226" s="137"/>
      <c r="CH226" s="137"/>
      <c r="CI226" s="138">
        <f t="shared" si="153"/>
        <v>0</v>
      </c>
      <c r="CJ226" s="172">
        <f t="shared" si="117"/>
        <v>0</v>
      </c>
      <c r="CK226" s="137">
        <f t="shared" si="118"/>
        <v>93275</v>
      </c>
      <c r="CL226" s="137">
        <f t="shared" si="119"/>
        <v>0</v>
      </c>
      <c r="CM226" s="137">
        <f t="shared" si="120"/>
        <v>0</v>
      </c>
      <c r="CN226" s="137">
        <f t="shared" si="121"/>
        <v>0</v>
      </c>
      <c r="CO226" s="173">
        <f t="shared" si="122"/>
        <v>93275</v>
      </c>
      <c r="CP226" s="172">
        <f t="shared" si="123"/>
        <v>0</v>
      </c>
      <c r="CQ226" s="137">
        <f t="shared" si="124"/>
        <v>0</v>
      </c>
      <c r="CR226" s="137">
        <f t="shared" si="125"/>
        <v>0</v>
      </c>
      <c r="CS226" s="137">
        <f t="shared" si="126"/>
        <v>0</v>
      </c>
      <c r="CT226" s="137">
        <f t="shared" si="127"/>
        <v>0</v>
      </c>
      <c r="CU226" s="173">
        <f t="shared" si="146"/>
        <v>0</v>
      </c>
      <c r="CV226" s="172">
        <f t="shared" si="147"/>
        <v>0</v>
      </c>
      <c r="CW226" s="137">
        <f t="shared" si="148"/>
        <v>93275</v>
      </c>
      <c r="CX226" s="137">
        <f t="shared" si="149"/>
        <v>0</v>
      </c>
      <c r="CY226" s="137">
        <f t="shared" si="150"/>
        <v>0</v>
      </c>
      <c r="CZ226" s="137">
        <f t="shared" si="151"/>
        <v>0</v>
      </c>
      <c r="DA226" s="173">
        <f t="shared" si="152"/>
        <v>93275</v>
      </c>
      <c r="DC226" s="220"/>
      <c r="DF226" s="141"/>
      <c r="DG226" s="142"/>
      <c r="DH226" s="146"/>
      <c r="DI226" s="142"/>
      <c r="DJ226" s="144"/>
      <c r="DK226" s="145"/>
      <c r="DL226" s="142"/>
      <c r="DM226" s="144"/>
      <c r="DO226" s="140" t="str">
        <f t="shared" si="132"/>
        <v>Renata Klimentová</v>
      </c>
      <c r="DP226" s="140">
        <v>3436</v>
      </c>
      <c r="DQ226" s="140">
        <v>600078485</v>
      </c>
      <c r="DR226" s="140">
        <v>70695385</v>
      </c>
      <c r="DS226" s="140" t="s">
        <v>1352</v>
      </c>
      <c r="DT226" s="140" t="s">
        <v>3801</v>
      </c>
      <c r="DU226" s="140" t="s">
        <v>3802</v>
      </c>
      <c r="DV226" s="140" t="s">
        <v>1347</v>
      </c>
      <c r="DW226" s="140" t="s">
        <v>1346</v>
      </c>
      <c r="DX226" s="140" t="s">
        <v>24</v>
      </c>
      <c r="DY226" s="140" t="s">
        <v>3803</v>
      </c>
      <c r="DZ226" s="140">
        <v>483382222</v>
      </c>
      <c r="EA226" s="140" t="s">
        <v>3804</v>
      </c>
      <c r="EB226" s="140" t="s">
        <v>3805</v>
      </c>
      <c r="EC226" s="140" t="s">
        <v>1351</v>
      </c>
      <c r="ED226" s="140" t="s">
        <v>60</v>
      </c>
      <c r="EF226" s="140" t="str">
        <f t="shared" si="133"/>
        <v>ok</v>
      </c>
      <c r="EG226" s="140" t="str">
        <f t="shared" si="134"/>
        <v>ok</v>
      </c>
      <c r="EH226" s="140" t="str">
        <f t="shared" si="135"/>
        <v>ok</v>
      </c>
      <c r="EI226" s="140" t="str">
        <f t="shared" si="136"/>
        <v>ok</v>
      </c>
      <c r="EJ226" s="140" t="str">
        <f t="shared" si="137"/>
        <v>ok</v>
      </c>
      <c r="EK226" s="140" t="str">
        <f t="shared" si="138"/>
        <v>ok</v>
      </c>
      <c r="EO226" s="140" t="str">
        <f t="shared" si="139"/>
        <v>ok</v>
      </c>
      <c r="EP226" s="140" t="str">
        <f t="shared" si="140"/>
        <v>ŠPATNĚ</v>
      </c>
    </row>
    <row r="227" spans="1:146" s="140" customFormat="1" ht="12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227" t="s">
        <v>1356</v>
      </c>
      <c r="J227" s="151" t="s">
        <v>1357</v>
      </c>
      <c r="K227" s="151" t="s">
        <v>4642</v>
      </c>
      <c r="L227" s="153" t="s">
        <v>1358</v>
      </c>
      <c r="M227" s="151" t="str">
        <f>DV227</f>
        <v>Velké Hamry</v>
      </c>
      <c r="N227" s="151" t="s">
        <v>466</v>
      </c>
      <c r="O227" s="151" t="s">
        <v>1359</v>
      </c>
      <c r="P227" s="151" t="s">
        <v>1360</v>
      </c>
      <c r="Q227" s="151" t="s">
        <v>27</v>
      </c>
      <c r="R227" s="151" t="s">
        <v>28</v>
      </c>
      <c r="S227" s="154">
        <v>777914026</v>
      </c>
      <c r="T227" s="151" t="s">
        <v>4616</v>
      </c>
      <c r="U227" s="153">
        <v>181593502</v>
      </c>
      <c r="V227" s="153" t="s">
        <v>102</v>
      </c>
      <c r="W227" s="153" t="s">
        <v>1321</v>
      </c>
      <c r="X227" s="151" t="s">
        <v>1361</v>
      </c>
      <c r="Y227" s="256" t="s">
        <v>3007</v>
      </c>
      <c r="Z227" s="155" t="s">
        <v>60</v>
      </c>
      <c r="AA227" s="267" t="s">
        <v>2868</v>
      </c>
      <c r="AB227" s="156"/>
      <c r="AC227" s="157"/>
      <c r="AD227" s="157"/>
      <c r="AE227" s="157"/>
      <c r="AF227" s="157"/>
      <c r="AG227" s="136">
        <f t="shared" si="128"/>
        <v>0</v>
      </c>
      <c r="AH227" s="145"/>
      <c r="AI227" s="143"/>
      <c r="AJ227" s="143"/>
      <c r="AK227" s="143"/>
      <c r="AL227" s="143"/>
      <c r="AM227" s="138">
        <f t="shared" si="145"/>
        <v>0</v>
      </c>
      <c r="AN227" s="160"/>
      <c r="AO227" s="146"/>
      <c r="AP227" s="146"/>
      <c r="AQ227" s="146"/>
      <c r="AR227" s="146"/>
      <c r="AS227" s="202">
        <f t="shared" si="129"/>
        <v>0</v>
      </c>
      <c r="AT227" s="172"/>
      <c r="AU227" s="137"/>
      <c r="AV227" s="137"/>
      <c r="AW227" s="137"/>
      <c r="AX227" s="137"/>
      <c r="AY227" s="138">
        <f t="shared" si="141"/>
        <v>0</v>
      </c>
      <c r="AZ227" s="160"/>
      <c r="BA227" s="146"/>
      <c r="BB227" s="146"/>
      <c r="BC227" s="146"/>
      <c r="BD227" s="146"/>
      <c r="BE227" s="138">
        <f t="shared" si="142"/>
        <v>0</v>
      </c>
      <c r="BF227" s="205"/>
      <c r="BG227" s="146"/>
      <c r="BH227" s="146"/>
      <c r="BI227" s="146"/>
      <c r="BJ227" s="146"/>
      <c r="BK227" s="202">
        <f t="shared" si="130"/>
        <v>0</v>
      </c>
      <c r="BL227" s="160"/>
      <c r="BM227" s="146"/>
      <c r="BN227" s="146"/>
      <c r="BO227" s="146"/>
      <c r="BP227" s="146"/>
      <c r="BQ227" s="138">
        <f t="shared" si="143"/>
        <v>0</v>
      </c>
      <c r="BR227" s="160"/>
      <c r="BS227" s="146"/>
      <c r="BT227" s="146"/>
      <c r="BU227" s="146"/>
      <c r="BV227" s="146"/>
      <c r="BW227" s="138">
        <f t="shared" si="144"/>
        <v>0</v>
      </c>
      <c r="BX227" s="205"/>
      <c r="BY227" s="146"/>
      <c r="BZ227" s="146"/>
      <c r="CA227" s="146"/>
      <c r="CB227" s="146"/>
      <c r="CC227" s="138">
        <f t="shared" si="131"/>
        <v>0</v>
      </c>
      <c r="CD227" s="158"/>
      <c r="CE227" s="137"/>
      <c r="CF227" s="137"/>
      <c r="CG227" s="137"/>
      <c r="CH227" s="137"/>
      <c r="CI227" s="138">
        <f t="shared" si="153"/>
        <v>0</v>
      </c>
      <c r="CJ227" s="172">
        <f t="shared" si="117"/>
        <v>0</v>
      </c>
      <c r="CK227" s="137">
        <f t="shared" si="118"/>
        <v>0</v>
      </c>
      <c r="CL227" s="137">
        <f t="shared" si="119"/>
        <v>0</v>
      </c>
      <c r="CM227" s="137">
        <f t="shared" si="120"/>
        <v>0</v>
      </c>
      <c r="CN227" s="137">
        <f t="shared" si="121"/>
        <v>0</v>
      </c>
      <c r="CO227" s="173">
        <f t="shared" si="122"/>
        <v>0</v>
      </c>
      <c r="CP227" s="172">
        <f t="shared" si="123"/>
        <v>0</v>
      </c>
      <c r="CQ227" s="137">
        <f t="shared" si="124"/>
        <v>0</v>
      </c>
      <c r="CR227" s="137">
        <f t="shared" si="125"/>
        <v>0</v>
      </c>
      <c r="CS227" s="137">
        <f t="shared" si="126"/>
        <v>0</v>
      </c>
      <c r="CT227" s="137">
        <f t="shared" si="127"/>
        <v>0</v>
      </c>
      <c r="CU227" s="173">
        <f t="shared" si="146"/>
        <v>0</v>
      </c>
      <c r="CV227" s="172">
        <f t="shared" si="147"/>
        <v>0</v>
      </c>
      <c r="CW227" s="137">
        <f t="shared" si="148"/>
        <v>0</v>
      </c>
      <c r="CX227" s="137">
        <f t="shared" si="149"/>
        <v>0</v>
      </c>
      <c r="CY227" s="137">
        <f t="shared" si="150"/>
        <v>0</v>
      </c>
      <c r="CZ227" s="137">
        <f t="shared" si="151"/>
        <v>0</v>
      </c>
      <c r="DA227" s="173">
        <f t="shared" si="152"/>
        <v>0</v>
      </c>
      <c r="DC227" s="220"/>
      <c r="DF227" s="141"/>
      <c r="DG227" s="142"/>
      <c r="DH227" s="146"/>
      <c r="DI227" s="142"/>
      <c r="DJ227" s="144"/>
      <c r="DK227" s="145"/>
      <c r="DL227" s="142"/>
      <c r="DM227" s="144"/>
      <c r="DO227" s="140" t="str">
        <f t="shared" si="132"/>
        <v>Soňa Tůmová</v>
      </c>
      <c r="DP227" s="140">
        <v>3442</v>
      </c>
      <c r="DQ227" s="140">
        <v>600078205</v>
      </c>
      <c r="DR227" s="140">
        <v>72743638</v>
      </c>
      <c r="DS227" s="140" t="s">
        <v>1355</v>
      </c>
      <c r="DT227" s="140" t="s">
        <v>3806</v>
      </c>
      <c r="DU227" s="140" t="s">
        <v>3807</v>
      </c>
      <c r="DV227" s="140" t="s">
        <v>3808</v>
      </c>
      <c r="DW227" s="140" t="s">
        <v>1358</v>
      </c>
      <c r="DX227" s="140" t="s">
        <v>466</v>
      </c>
      <c r="DY227" s="140" t="s">
        <v>3809</v>
      </c>
      <c r="DZ227" s="140">
        <v>483387360</v>
      </c>
      <c r="EA227" s="140" t="s">
        <v>3810</v>
      </c>
      <c r="EB227" s="140" t="s">
        <v>3811</v>
      </c>
      <c r="EC227" s="140" t="s">
        <v>1361</v>
      </c>
      <c r="ED227" s="140" t="s">
        <v>60</v>
      </c>
      <c r="EF227" s="140" t="str">
        <f t="shared" si="133"/>
        <v>ok</v>
      </c>
      <c r="EG227" s="140" t="str">
        <f t="shared" si="134"/>
        <v>ŠPATNĚ</v>
      </c>
      <c r="EH227" s="140" t="str">
        <f t="shared" si="135"/>
        <v>ok</v>
      </c>
      <c r="EI227" s="140" t="str">
        <f t="shared" si="136"/>
        <v>ok</v>
      </c>
      <c r="EJ227" s="140" t="str">
        <f t="shared" si="137"/>
        <v>ok</v>
      </c>
      <c r="EK227" s="140" t="str">
        <f t="shared" si="138"/>
        <v>ok</v>
      </c>
      <c r="EO227" s="140" t="str">
        <f t="shared" si="139"/>
        <v>ŠPATNĚ</v>
      </c>
      <c r="EP227" s="140" t="str">
        <f t="shared" si="140"/>
        <v>ŠPATNĚ</v>
      </c>
    </row>
    <row r="228" spans="1:146" s="140" customFormat="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227" t="s">
        <v>1363</v>
      </c>
      <c r="J228" s="151" t="s">
        <v>1363</v>
      </c>
      <c r="K228" s="151" t="s">
        <v>4643</v>
      </c>
      <c r="L228" s="153" t="s">
        <v>1358</v>
      </c>
      <c r="M228" s="151" t="str">
        <f>DV228</f>
        <v>Velké Hamry II.</v>
      </c>
      <c r="N228" s="151" t="s">
        <v>128</v>
      </c>
      <c r="O228" s="151" t="s">
        <v>1364</v>
      </c>
      <c r="P228" s="151" t="s">
        <v>391</v>
      </c>
      <c r="Q228" s="151" t="s">
        <v>27</v>
      </c>
      <c r="R228" s="151" t="s">
        <v>28</v>
      </c>
      <c r="S228" s="154">
        <v>777914021</v>
      </c>
      <c r="T228" s="263" t="s">
        <v>4707</v>
      </c>
      <c r="U228" s="153">
        <v>963878369</v>
      </c>
      <c r="V228" s="153" t="s">
        <v>82</v>
      </c>
      <c r="W228" s="153" t="s">
        <v>83</v>
      </c>
      <c r="X228" s="151" t="s">
        <v>1361</v>
      </c>
      <c r="Y228" s="256" t="s">
        <v>3007</v>
      </c>
      <c r="Z228" s="155" t="s">
        <v>60</v>
      </c>
      <c r="AA228" s="267" t="s">
        <v>2868</v>
      </c>
      <c r="AB228" s="156"/>
      <c r="AC228" s="157"/>
      <c r="AD228" s="157"/>
      <c r="AE228" s="157"/>
      <c r="AF228" s="157"/>
      <c r="AG228" s="136">
        <f t="shared" si="128"/>
        <v>0</v>
      </c>
      <c r="AH228" s="145"/>
      <c r="AI228" s="143"/>
      <c r="AJ228" s="143"/>
      <c r="AK228" s="143"/>
      <c r="AL228" s="143"/>
      <c r="AM228" s="138">
        <f t="shared" si="145"/>
        <v>0</v>
      </c>
      <c r="AN228" s="160"/>
      <c r="AO228" s="146"/>
      <c r="AP228" s="146"/>
      <c r="AQ228" s="146"/>
      <c r="AR228" s="146"/>
      <c r="AS228" s="202">
        <f t="shared" si="129"/>
        <v>0</v>
      </c>
      <c r="AT228" s="172"/>
      <c r="AU228" s="137"/>
      <c r="AV228" s="137"/>
      <c r="AW228" s="137"/>
      <c r="AX228" s="137"/>
      <c r="AY228" s="138">
        <f t="shared" si="141"/>
        <v>0</v>
      </c>
      <c r="AZ228" s="160"/>
      <c r="BA228" s="146"/>
      <c r="BB228" s="146"/>
      <c r="BC228" s="146"/>
      <c r="BD228" s="146"/>
      <c r="BE228" s="138">
        <f t="shared" si="142"/>
        <v>0</v>
      </c>
      <c r="BF228" s="205"/>
      <c r="BG228" s="146"/>
      <c r="BH228" s="146"/>
      <c r="BI228" s="146"/>
      <c r="BJ228" s="146"/>
      <c r="BK228" s="202">
        <f t="shared" si="130"/>
        <v>0</v>
      </c>
      <c r="BL228" s="160"/>
      <c r="BM228" s="146"/>
      <c r="BN228" s="146"/>
      <c r="BO228" s="146"/>
      <c r="BP228" s="146"/>
      <c r="BQ228" s="138">
        <f t="shared" si="143"/>
        <v>0</v>
      </c>
      <c r="BR228" s="160"/>
      <c r="BS228" s="146">
        <v>72150</v>
      </c>
      <c r="BT228" s="146"/>
      <c r="BU228" s="146"/>
      <c r="BV228" s="146"/>
      <c r="BW228" s="138">
        <f t="shared" si="144"/>
        <v>72150</v>
      </c>
      <c r="BX228" s="205"/>
      <c r="BY228" s="146"/>
      <c r="BZ228" s="146"/>
      <c r="CA228" s="146"/>
      <c r="CB228" s="146"/>
      <c r="CC228" s="138">
        <f t="shared" si="131"/>
        <v>0</v>
      </c>
      <c r="CD228" s="158"/>
      <c r="CE228" s="137"/>
      <c r="CF228" s="137"/>
      <c r="CG228" s="137"/>
      <c r="CH228" s="137"/>
      <c r="CI228" s="138">
        <f t="shared" si="153"/>
        <v>0</v>
      </c>
      <c r="CJ228" s="172">
        <f t="shared" si="117"/>
        <v>0</v>
      </c>
      <c r="CK228" s="137">
        <f t="shared" si="118"/>
        <v>72150</v>
      </c>
      <c r="CL228" s="137">
        <f t="shared" si="119"/>
        <v>0</v>
      </c>
      <c r="CM228" s="137">
        <f t="shared" si="120"/>
        <v>0</v>
      </c>
      <c r="CN228" s="137">
        <f t="shared" si="121"/>
        <v>0</v>
      </c>
      <c r="CO228" s="173">
        <f t="shared" si="122"/>
        <v>72150</v>
      </c>
      <c r="CP228" s="172">
        <f t="shared" si="123"/>
        <v>0</v>
      </c>
      <c r="CQ228" s="137">
        <f t="shared" si="124"/>
        <v>0</v>
      </c>
      <c r="CR228" s="137">
        <f t="shared" si="125"/>
        <v>0</v>
      </c>
      <c r="CS228" s="137">
        <f t="shared" si="126"/>
        <v>0</v>
      </c>
      <c r="CT228" s="137">
        <f t="shared" si="127"/>
        <v>0</v>
      </c>
      <c r="CU228" s="173">
        <f t="shared" si="146"/>
        <v>0</v>
      </c>
      <c r="CV228" s="172">
        <f t="shared" si="147"/>
        <v>0</v>
      </c>
      <c r="CW228" s="137">
        <f t="shared" si="148"/>
        <v>72150</v>
      </c>
      <c r="CX228" s="137">
        <f t="shared" si="149"/>
        <v>0</v>
      </c>
      <c r="CY228" s="137">
        <f t="shared" si="150"/>
        <v>0</v>
      </c>
      <c r="CZ228" s="137">
        <f t="shared" si="151"/>
        <v>0</v>
      </c>
      <c r="DA228" s="173">
        <f t="shared" si="152"/>
        <v>72150</v>
      </c>
      <c r="DC228" s="220"/>
      <c r="DF228" s="141"/>
      <c r="DG228" s="142"/>
      <c r="DH228" s="146"/>
      <c r="DI228" s="142"/>
      <c r="DJ228" s="144"/>
      <c r="DK228" s="145"/>
      <c r="DL228" s="142"/>
      <c r="DM228" s="144"/>
      <c r="DO228" s="140" t="str">
        <f t="shared" si="132"/>
        <v>Zdeňka Juklová</v>
      </c>
      <c r="DP228" s="140">
        <v>3452</v>
      </c>
      <c r="DQ228" s="140">
        <v>600078264</v>
      </c>
      <c r="DR228" s="140">
        <v>72743557</v>
      </c>
      <c r="DS228" s="140" t="s">
        <v>1362</v>
      </c>
      <c r="DT228" s="140" t="s">
        <v>3812</v>
      </c>
      <c r="DU228" s="140" t="s">
        <v>3813</v>
      </c>
      <c r="DV228" s="140" t="s">
        <v>3814</v>
      </c>
      <c r="DW228" s="140" t="s">
        <v>1358</v>
      </c>
      <c r="DX228" s="140" t="s">
        <v>128</v>
      </c>
      <c r="DY228" s="140" t="s">
        <v>3815</v>
      </c>
      <c r="DZ228" s="140">
        <v>777914021</v>
      </c>
      <c r="EA228" s="284" t="s">
        <v>3816</v>
      </c>
      <c r="EB228" s="140" t="s">
        <v>3817</v>
      </c>
      <c r="EC228" s="140" t="s">
        <v>3818</v>
      </c>
      <c r="ED228" s="140" t="s">
        <v>60</v>
      </c>
      <c r="EF228" s="140" t="str">
        <f t="shared" si="133"/>
        <v>ok</v>
      </c>
      <c r="EG228" s="140" t="str">
        <f t="shared" si="134"/>
        <v>ŠPATNĚ</v>
      </c>
      <c r="EH228" s="140" t="str">
        <f t="shared" si="135"/>
        <v>ok</v>
      </c>
      <c r="EI228" s="140" t="str">
        <f t="shared" si="136"/>
        <v>ok</v>
      </c>
      <c r="EJ228" s="140" t="str">
        <f t="shared" si="137"/>
        <v>ok</v>
      </c>
      <c r="EK228" s="140" t="str">
        <f t="shared" si="138"/>
        <v>ok</v>
      </c>
      <c r="EO228" s="140" t="str">
        <f t="shared" si="139"/>
        <v>ok</v>
      </c>
      <c r="EP228" s="140" t="str">
        <f t="shared" si="140"/>
        <v>ŠPATNĚ</v>
      </c>
    </row>
    <row r="229" spans="1:146" s="140" customFormat="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227" t="s">
        <v>1366</v>
      </c>
      <c r="J229" s="151" t="s">
        <v>1366</v>
      </c>
      <c r="K229" s="151" t="s">
        <v>4644</v>
      </c>
      <c r="L229" s="153" t="s">
        <v>1367</v>
      </c>
      <c r="M229" s="151" t="s">
        <v>1368</v>
      </c>
      <c r="N229" s="151" t="s">
        <v>24</v>
      </c>
      <c r="O229" s="151" t="s">
        <v>1369</v>
      </c>
      <c r="P229" s="151" t="s">
        <v>907</v>
      </c>
      <c r="Q229" s="151" t="s">
        <v>27</v>
      </c>
      <c r="R229" s="151" t="s">
        <v>28</v>
      </c>
      <c r="S229" s="154">
        <v>483769019</v>
      </c>
      <c r="T229" s="263" t="s">
        <v>3823</v>
      </c>
      <c r="U229" s="153">
        <v>180880729</v>
      </c>
      <c r="V229" s="153" t="s">
        <v>102</v>
      </c>
      <c r="W229" s="153" t="s">
        <v>1321</v>
      </c>
      <c r="X229" s="151" t="s">
        <v>1370</v>
      </c>
      <c r="Y229" s="256" t="s">
        <v>3008</v>
      </c>
      <c r="Z229" s="155" t="s">
        <v>60</v>
      </c>
      <c r="AA229" s="267" t="s">
        <v>2869</v>
      </c>
      <c r="AB229" s="156"/>
      <c r="AC229" s="157"/>
      <c r="AD229" s="157"/>
      <c r="AE229" s="157"/>
      <c r="AF229" s="157"/>
      <c r="AG229" s="136">
        <f t="shared" si="128"/>
        <v>0</v>
      </c>
      <c r="AH229" s="145"/>
      <c r="AI229" s="143"/>
      <c r="AJ229" s="143"/>
      <c r="AK229" s="143"/>
      <c r="AL229" s="143"/>
      <c r="AM229" s="138">
        <f t="shared" si="145"/>
        <v>0</v>
      </c>
      <c r="AN229" s="160"/>
      <c r="AO229" s="146"/>
      <c r="AP229" s="146"/>
      <c r="AQ229" s="146"/>
      <c r="AR229" s="146"/>
      <c r="AS229" s="202">
        <f t="shared" si="129"/>
        <v>0</v>
      </c>
      <c r="AT229" s="172"/>
      <c r="AU229" s="137"/>
      <c r="AV229" s="137"/>
      <c r="AW229" s="137"/>
      <c r="AX229" s="137"/>
      <c r="AY229" s="138">
        <f t="shared" si="141"/>
        <v>0</v>
      </c>
      <c r="AZ229" s="160"/>
      <c r="BA229" s="146"/>
      <c r="BB229" s="146"/>
      <c r="BC229" s="146"/>
      <c r="BD229" s="146"/>
      <c r="BE229" s="138">
        <f t="shared" si="142"/>
        <v>0</v>
      </c>
      <c r="BF229" s="205"/>
      <c r="BG229" s="146"/>
      <c r="BH229" s="146"/>
      <c r="BI229" s="146"/>
      <c r="BJ229" s="146"/>
      <c r="BK229" s="202">
        <f t="shared" si="130"/>
        <v>0</v>
      </c>
      <c r="BL229" s="160"/>
      <c r="BM229" s="146"/>
      <c r="BN229" s="146"/>
      <c r="BO229" s="146"/>
      <c r="BP229" s="146"/>
      <c r="BQ229" s="138">
        <f t="shared" si="143"/>
        <v>0</v>
      </c>
      <c r="BR229" s="160"/>
      <c r="BS229" s="146">
        <v>19825</v>
      </c>
      <c r="BT229" s="146"/>
      <c r="BU229" s="146"/>
      <c r="BV229" s="146"/>
      <c r="BW229" s="138">
        <f t="shared" si="144"/>
        <v>19825</v>
      </c>
      <c r="BX229" s="205"/>
      <c r="BY229" s="146"/>
      <c r="BZ229" s="146"/>
      <c r="CA229" s="146"/>
      <c r="CB229" s="146"/>
      <c r="CC229" s="138">
        <f t="shared" si="131"/>
        <v>0</v>
      </c>
      <c r="CD229" s="158"/>
      <c r="CE229" s="137"/>
      <c r="CF229" s="137"/>
      <c r="CG229" s="137"/>
      <c r="CH229" s="137"/>
      <c r="CI229" s="138">
        <f t="shared" si="153"/>
        <v>0</v>
      </c>
      <c r="CJ229" s="172">
        <f t="shared" si="117"/>
        <v>0</v>
      </c>
      <c r="CK229" s="137">
        <f t="shared" si="118"/>
        <v>19825</v>
      </c>
      <c r="CL229" s="137">
        <f t="shared" si="119"/>
        <v>0</v>
      </c>
      <c r="CM229" s="137">
        <f t="shared" si="120"/>
        <v>0</v>
      </c>
      <c r="CN229" s="137">
        <f t="shared" si="121"/>
        <v>0</v>
      </c>
      <c r="CO229" s="173">
        <f t="shared" si="122"/>
        <v>19825</v>
      </c>
      <c r="CP229" s="172">
        <f t="shared" si="123"/>
        <v>0</v>
      </c>
      <c r="CQ229" s="137">
        <f t="shared" si="124"/>
        <v>0</v>
      </c>
      <c r="CR229" s="137">
        <f t="shared" si="125"/>
        <v>0</v>
      </c>
      <c r="CS229" s="137">
        <f t="shared" si="126"/>
        <v>0</v>
      </c>
      <c r="CT229" s="137">
        <f t="shared" si="127"/>
        <v>0</v>
      </c>
      <c r="CU229" s="173">
        <f t="shared" si="146"/>
        <v>0</v>
      </c>
      <c r="CV229" s="172">
        <f t="shared" si="147"/>
        <v>0</v>
      </c>
      <c r="CW229" s="137">
        <f t="shared" si="148"/>
        <v>19825</v>
      </c>
      <c r="CX229" s="137">
        <f t="shared" si="149"/>
        <v>0</v>
      </c>
      <c r="CY229" s="137">
        <f t="shared" si="150"/>
        <v>0</v>
      </c>
      <c r="CZ229" s="137">
        <f t="shared" si="151"/>
        <v>0</v>
      </c>
      <c r="DA229" s="173">
        <f t="shared" si="152"/>
        <v>19825</v>
      </c>
      <c r="DC229" s="220"/>
      <c r="DF229" s="141"/>
      <c r="DG229" s="142"/>
      <c r="DH229" s="146"/>
      <c r="DI229" s="142"/>
      <c r="DJ229" s="144"/>
      <c r="DK229" s="145"/>
      <c r="DL229" s="142"/>
      <c r="DM229" s="144"/>
      <c r="DO229" s="140" t="str">
        <f t="shared" si="132"/>
        <v>Renata Pekařová</v>
      </c>
      <c r="DP229" s="140">
        <v>3445</v>
      </c>
      <c r="DQ229" s="140">
        <v>600078604</v>
      </c>
      <c r="DR229" s="140">
        <v>70695849</v>
      </c>
      <c r="DS229" s="140" t="s">
        <v>1365</v>
      </c>
      <c r="DT229" s="140" t="s">
        <v>3819</v>
      </c>
      <c r="DU229" s="140" t="s">
        <v>3820</v>
      </c>
      <c r="DV229" s="140" t="s">
        <v>1368</v>
      </c>
      <c r="DW229" s="140" t="s">
        <v>1367</v>
      </c>
      <c r="DX229" s="140" t="s">
        <v>24</v>
      </c>
      <c r="DY229" s="140" t="s">
        <v>3821</v>
      </c>
      <c r="DZ229" s="140" t="s">
        <v>3822</v>
      </c>
      <c r="EA229" s="140" t="s">
        <v>3823</v>
      </c>
      <c r="EB229" s="140" t="s">
        <v>3824</v>
      </c>
      <c r="EC229" s="140" t="s">
        <v>1370</v>
      </c>
      <c r="ED229" s="140" t="s">
        <v>60</v>
      </c>
      <c r="EF229" s="140" t="str">
        <f t="shared" si="133"/>
        <v>ok</v>
      </c>
      <c r="EG229" s="140" t="str">
        <f t="shared" si="134"/>
        <v>ŠPATNĚ</v>
      </c>
      <c r="EH229" s="140" t="str">
        <f t="shared" si="135"/>
        <v>ok</v>
      </c>
      <c r="EI229" s="140" t="str">
        <f t="shared" si="136"/>
        <v>ok</v>
      </c>
      <c r="EJ229" s="140" t="str">
        <f t="shared" si="137"/>
        <v>ok</v>
      </c>
      <c r="EK229" s="140" t="str">
        <f t="shared" si="138"/>
        <v>ok</v>
      </c>
      <c r="EO229" s="140" t="str">
        <f t="shared" si="139"/>
        <v>ŠPATNĚ</v>
      </c>
      <c r="EP229" s="140" t="str">
        <f t="shared" si="140"/>
        <v>ok</v>
      </c>
    </row>
    <row r="230" spans="1:146" s="140" customFormat="1" ht="12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227" t="s">
        <v>1372</v>
      </c>
      <c r="J230" s="151" t="s">
        <v>1373</v>
      </c>
      <c r="K230" s="151" t="s">
        <v>1374</v>
      </c>
      <c r="L230" s="153" t="s">
        <v>198</v>
      </c>
      <c r="M230" s="151" t="s">
        <v>199</v>
      </c>
      <c r="N230" s="151">
        <v>0</v>
      </c>
      <c r="O230" s="282" t="s">
        <v>4580</v>
      </c>
      <c r="P230" s="151" t="s">
        <v>524</v>
      </c>
      <c r="Q230" s="151" t="s">
        <v>27</v>
      </c>
      <c r="R230" s="151" t="s">
        <v>28</v>
      </c>
      <c r="S230" s="154" t="s">
        <v>1376</v>
      </c>
      <c r="T230" s="151" t="s">
        <v>1377</v>
      </c>
      <c r="U230" s="153" t="s">
        <v>1378</v>
      </c>
      <c r="V230" s="153" t="s">
        <v>31</v>
      </c>
      <c r="W230" s="153" t="s">
        <v>871</v>
      </c>
      <c r="X230" s="151" t="s">
        <v>1379</v>
      </c>
      <c r="Y230" s="256" t="s">
        <v>3009</v>
      </c>
      <c r="Z230" s="155" t="s">
        <v>199</v>
      </c>
      <c r="AA230" s="267" t="s">
        <v>2870</v>
      </c>
      <c r="AB230" s="156"/>
      <c r="AC230" s="157"/>
      <c r="AD230" s="157"/>
      <c r="AE230" s="157"/>
      <c r="AF230" s="157"/>
      <c r="AG230" s="136">
        <f t="shared" si="128"/>
        <v>0</v>
      </c>
      <c r="AH230" s="145"/>
      <c r="AI230" s="143"/>
      <c r="AJ230" s="143"/>
      <c r="AK230" s="143"/>
      <c r="AL230" s="143"/>
      <c r="AM230" s="138">
        <f t="shared" si="145"/>
        <v>0</v>
      </c>
      <c r="AN230" s="160"/>
      <c r="AO230" s="146"/>
      <c r="AP230" s="146"/>
      <c r="AQ230" s="146"/>
      <c r="AR230" s="146"/>
      <c r="AS230" s="202">
        <f t="shared" si="129"/>
        <v>0</v>
      </c>
      <c r="AT230" s="172"/>
      <c r="AU230" s="137"/>
      <c r="AV230" s="137"/>
      <c r="AW230" s="137"/>
      <c r="AX230" s="137"/>
      <c r="AY230" s="138">
        <f t="shared" si="141"/>
        <v>0</v>
      </c>
      <c r="AZ230" s="160"/>
      <c r="BA230" s="146"/>
      <c r="BB230" s="146"/>
      <c r="BC230" s="146"/>
      <c r="BD230" s="146"/>
      <c r="BE230" s="138">
        <f t="shared" si="142"/>
        <v>0</v>
      </c>
      <c r="BF230" s="205"/>
      <c r="BG230" s="146"/>
      <c r="BH230" s="146"/>
      <c r="BI230" s="146"/>
      <c r="BJ230" s="146"/>
      <c r="BK230" s="202">
        <f t="shared" si="130"/>
        <v>0</v>
      </c>
      <c r="BL230" s="160"/>
      <c r="BM230" s="146"/>
      <c r="BN230" s="146"/>
      <c r="BO230" s="146"/>
      <c r="BP230" s="146"/>
      <c r="BQ230" s="138">
        <f t="shared" si="143"/>
        <v>0</v>
      </c>
      <c r="BR230" s="160"/>
      <c r="BS230" s="146"/>
      <c r="BT230" s="146"/>
      <c r="BU230" s="146"/>
      <c r="BV230" s="146"/>
      <c r="BW230" s="138">
        <f t="shared" si="144"/>
        <v>0</v>
      </c>
      <c r="BX230" s="205"/>
      <c r="BY230" s="146"/>
      <c r="BZ230" s="146"/>
      <c r="CA230" s="146"/>
      <c r="CB230" s="146"/>
      <c r="CC230" s="138">
        <f t="shared" si="131"/>
        <v>0</v>
      </c>
      <c r="CD230" s="158"/>
      <c r="CE230" s="137"/>
      <c r="CF230" s="137"/>
      <c r="CG230" s="137"/>
      <c r="CH230" s="137"/>
      <c r="CI230" s="138">
        <f t="shared" si="153"/>
        <v>0</v>
      </c>
      <c r="CJ230" s="172">
        <f t="shared" si="117"/>
        <v>0</v>
      </c>
      <c r="CK230" s="137">
        <f t="shared" si="118"/>
        <v>0</v>
      </c>
      <c r="CL230" s="137">
        <f t="shared" si="119"/>
        <v>0</v>
      </c>
      <c r="CM230" s="137">
        <f t="shared" si="120"/>
        <v>0</v>
      </c>
      <c r="CN230" s="137">
        <f t="shared" si="121"/>
        <v>0</v>
      </c>
      <c r="CO230" s="173">
        <f t="shared" si="122"/>
        <v>0</v>
      </c>
      <c r="CP230" s="172">
        <f t="shared" si="123"/>
        <v>0</v>
      </c>
      <c r="CQ230" s="137">
        <f t="shared" si="124"/>
        <v>0</v>
      </c>
      <c r="CR230" s="137">
        <f t="shared" si="125"/>
        <v>0</v>
      </c>
      <c r="CS230" s="137">
        <f t="shared" si="126"/>
        <v>0</v>
      </c>
      <c r="CT230" s="137">
        <f t="shared" si="127"/>
        <v>0</v>
      </c>
      <c r="CU230" s="173">
        <f t="shared" si="146"/>
        <v>0</v>
      </c>
      <c r="CV230" s="172">
        <f t="shared" si="147"/>
        <v>0</v>
      </c>
      <c r="CW230" s="137">
        <f t="shared" si="148"/>
        <v>0</v>
      </c>
      <c r="CX230" s="137">
        <f t="shared" si="149"/>
        <v>0</v>
      </c>
      <c r="CY230" s="137">
        <f t="shared" si="150"/>
        <v>0</v>
      </c>
      <c r="CZ230" s="137">
        <f t="shared" si="151"/>
        <v>0</v>
      </c>
      <c r="DA230" s="173">
        <f t="shared" si="152"/>
        <v>0</v>
      </c>
      <c r="DC230" s="220"/>
      <c r="DF230" s="141"/>
      <c r="DG230" s="142"/>
      <c r="DH230" s="146"/>
      <c r="DI230" s="142"/>
      <c r="DJ230" s="144"/>
      <c r="DK230" s="145"/>
      <c r="DL230" s="142"/>
      <c r="DM230" s="144"/>
      <c r="DO230" s="140" t="str">
        <f t="shared" si="132"/>
        <v>Jitka Jírová</v>
      </c>
      <c r="DP230" s="140">
        <v>3475</v>
      </c>
      <c r="DQ230" s="140">
        <v>691008604</v>
      </c>
      <c r="DR230" s="140">
        <v>4624548</v>
      </c>
      <c r="DS230" s="140" t="s">
        <v>1371</v>
      </c>
      <c r="DT230" s="140" t="s">
        <v>3825</v>
      </c>
      <c r="DU230" s="140" t="s">
        <v>1374</v>
      </c>
      <c r="DV230" s="140" t="s">
        <v>199</v>
      </c>
      <c r="DW230" s="140" t="s">
        <v>198</v>
      </c>
      <c r="DX230" s="140">
        <v>0</v>
      </c>
      <c r="DY230" s="140" t="s">
        <v>3826</v>
      </c>
      <c r="DZ230" s="140">
        <v>739572089</v>
      </c>
      <c r="EA230" s="140" t="s">
        <v>1377</v>
      </c>
      <c r="EB230" s="140" t="s">
        <v>3827</v>
      </c>
      <c r="EC230" s="140" t="s">
        <v>1379</v>
      </c>
      <c r="ED230" s="140" t="s">
        <v>199</v>
      </c>
      <c r="EF230" s="140" t="str">
        <f t="shared" si="133"/>
        <v>ok</v>
      </c>
      <c r="EG230" s="140" t="str">
        <f t="shared" si="134"/>
        <v>ok</v>
      </c>
      <c r="EH230" s="140" t="str">
        <f t="shared" si="135"/>
        <v>ok</v>
      </c>
      <c r="EI230" s="140" t="str">
        <f t="shared" si="136"/>
        <v>ok</v>
      </c>
      <c r="EJ230" s="140" t="str">
        <f t="shared" si="137"/>
        <v>ok</v>
      </c>
      <c r="EK230" s="140" t="str">
        <f t="shared" si="138"/>
        <v>ok</v>
      </c>
      <c r="EO230" s="140" t="str">
        <f t="shared" si="139"/>
        <v>ŠPATNĚ</v>
      </c>
      <c r="EP230" s="140" t="str">
        <f t="shared" si="140"/>
        <v>ok</v>
      </c>
    </row>
    <row r="231" spans="1:146" s="140" customFormat="1" ht="12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227" t="s">
        <v>1381</v>
      </c>
      <c r="J231" s="151" t="s">
        <v>1373</v>
      </c>
      <c r="K231" s="151" t="s">
        <v>3829</v>
      </c>
      <c r="L231" s="153" t="s">
        <v>198</v>
      </c>
      <c r="M231" s="151" t="s">
        <v>199</v>
      </c>
      <c r="N231" s="151">
        <v>0</v>
      </c>
      <c r="O231" s="282" t="s">
        <v>4581</v>
      </c>
      <c r="P231" s="282" t="s">
        <v>998</v>
      </c>
      <c r="Q231" s="151" t="s">
        <v>27</v>
      </c>
      <c r="R231" s="151" t="s">
        <v>28</v>
      </c>
      <c r="S231" s="154">
        <v>483389462</v>
      </c>
      <c r="T231" s="151" t="s">
        <v>1382</v>
      </c>
      <c r="U231" s="153" t="s">
        <v>1383</v>
      </c>
      <c r="V231" s="153" t="s">
        <v>31</v>
      </c>
      <c r="W231" s="153" t="s">
        <v>871</v>
      </c>
      <c r="X231" s="151" t="s">
        <v>1379</v>
      </c>
      <c r="Y231" s="256" t="s">
        <v>3009</v>
      </c>
      <c r="Z231" s="155" t="s">
        <v>199</v>
      </c>
      <c r="AA231" s="267" t="s">
        <v>2870</v>
      </c>
      <c r="AB231" s="156"/>
      <c r="AC231" s="157"/>
      <c r="AD231" s="157"/>
      <c r="AE231" s="157"/>
      <c r="AF231" s="157"/>
      <c r="AG231" s="136">
        <f t="shared" si="128"/>
        <v>0</v>
      </c>
      <c r="AH231" s="145"/>
      <c r="AI231" s="143"/>
      <c r="AJ231" s="143"/>
      <c r="AK231" s="143"/>
      <c r="AL231" s="143"/>
      <c r="AM231" s="138">
        <f t="shared" si="145"/>
        <v>0</v>
      </c>
      <c r="AN231" s="160"/>
      <c r="AO231" s="146"/>
      <c r="AP231" s="146"/>
      <c r="AQ231" s="146"/>
      <c r="AR231" s="146"/>
      <c r="AS231" s="202">
        <f t="shared" si="129"/>
        <v>0</v>
      </c>
      <c r="AT231" s="172"/>
      <c r="AU231" s="137"/>
      <c r="AV231" s="137"/>
      <c r="AW231" s="137"/>
      <c r="AX231" s="137"/>
      <c r="AY231" s="138">
        <f t="shared" si="141"/>
        <v>0</v>
      </c>
      <c r="AZ231" s="160"/>
      <c r="BA231" s="146"/>
      <c r="BB231" s="146"/>
      <c r="BC231" s="146"/>
      <c r="BD231" s="146"/>
      <c r="BE231" s="138">
        <f t="shared" si="142"/>
        <v>0</v>
      </c>
      <c r="BF231" s="205"/>
      <c r="BG231" s="146"/>
      <c r="BH231" s="146"/>
      <c r="BI231" s="146"/>
      <c r="BJ231" s="146"/>
      <c r="BK231" s="202">
        <f t="shared" si="130"/>
        <v>0</v>
      </c>
      <c r="BL231" s="160"/>
      <c r="BM231" s="146"/>
      <c r="BN231" s="146"/>
      <c r="BO231" s="146"/>
      <c r="BP231" s="146"/>
      <c r="BQ231" s="138">
        <f t="shared" si="143"/>
        <v>0</v>
      </c>
      <c r="BR231" s="160"/>
      <c r="BS231" s="146"/>
      <c r="BT231" s="146"/>
      <c r="BU231" s="146"/>
      <c r="BV231" s="146"/>
      <c r="BW231" s="138">
        <f t="shared" si="144"/>
        <v>0</v>
      </c>
      <c r="BX231" s="205"/>
      <c r="BY231" s="146"/>
      <c r="BZ231" s="146"/>
      <c r="CA231" s="146"/>
      <c r="CB231" s="146"/>
      <c r="CC231" s="138">
        <f t="shared" si="131"/>
        <v>0</v>
      </c>
      <c r="CD231" s="158"/>
      <c r="CE231" s="137"/>
      <c r="CF231" s="137"/>
      <c r="CG231" s="137"/>
      <c r="CH231" s="137"/>
      <c r="CI231" s="138">
        <f t="shared" si="153"/>
        <v>0</v>
      </c>
      <c r="CJ231" s="172">
        <f t="shared" si="117"/>
        <v>0</v>
      </c>
      <c r="CK231" s="137">
        <f t="shared" si="118"/>
        <v>0</v>
      </c>
      <c r="CL231" s="137">
        <f t="shared" si="119"/>
        <v>0</v>
      </c>
      <c r="CM231" s="137">
        <f t="shared" si="120"/>
        <v>0</v>
      </c>
      <c r="CN231" s="137">
        <f t="shared" si="121"/>
        <v>0</v>
      </c>
      <c r="CO231" s="173">
        <f t="shared" si="122"/>
        <v>0</v>
      </c>
      <c r="CP231" s="172">
        <f t="shared" si="123"/>
        <v>0</v>
      </c>
      <c r="CQ231" s="137">
        <f t="shared" si="124"/>
        <v>0</v>
      </c>
      <c r="CR231" s="137">
        <f t="shared" si="125"/>
        <v>0</v>
      </c>
      <c r="CS231" s="137">
        <f t="shared" si="126"/>
        <v>0</v>
      </c>
      <c r="CT231" s="137">
        <f t="shared" si="127"/>
        <v>0</v>
      </c>
      <c r="CU231" s="173">
        <f t="shared" si="146"/>
        <v>0</v>
      </c>
      <c r="CV231" s="172">
        <f t="shared" si="147"/>
        <v>0</v>
      </c>
      <c r="CW231" s="137">
        <f t="shared" si="148"/>
        <v>0</v>
      </c>
      <c r="CX231" s="137">
        <f t="shared" si="149"/>
        <v>0</v>
      </c>
      <c r="CY231" s="137">
        <f t="shared" si="150"/>
        <v>0</v>
      </c>
      <c r="CZ231" s="137">
        <f t="shared" si="151"/>
        <v>0</v>
      </c>
      <c r="DA231" s="173">
        <f t="shared" si="152"/>
        <v>0</v>
      </c>
      <c r="DC231" s="220"/>
      <c r="DF231" s="141"/>
      <c r="DG231" s="142"/>
      <c r="DH231" s="146"/>
      <c r="DI231" s="142"/>
      <c r="DJ231" s="144"/>
      <c r="DK231" s="145"/>
      <c r="DL231" s="142"/>
      <c r="DM231" s="144"/>
      <c r="DO231" s="140" t="str">
        <f t="shared" si="132"/>
        <v>Daniela Lufinková</v>
      </c>
      <c r="DP231" s="140">
        <v>3449</v>
      </c>
      <c r="DQ231" s="140">
        <v>600078116</v>
      </c>
      <c r="DR231" s="140">
        <v>70695016</v>
      </c>
      <c r="DS231" s="140" t="s">
        <v>1380</v>
      </c>
      <c r="DT231" s="140" t="s">
        <v>3828</v>
      </c>
      <c r="DU231" s="140" t="s">
        <v>3829</v>
      </c>
      <c r="DV231" s="140" t="s">
        <v>199</v>
      </c>
      <c r="DW231" s="140" t="s">
        <v>198</v>
      </c>
      <c r="DX231" s="140">
        <v>0</v>
      </c>
      <c r="DY231" s="140" t="s">
        <v>3830</v>
      </c>
      <c r="DZ231" s="140">
        <v>483389462</v>
      </c>
      <c r="EA231" s="140" t="s">
        <v>1382</v>
      </c>
      <c r="EB231" s="140" t="s">
        <v>3831</v>
      </c>
      <c r="EC231" s="140" t="s">
        <v>1379</v>
      </c>
      <c r="ED231" s="140" t="s">
        <v>199</v>
      </c>
      <c r="EF231" s="140" t="str">
        <f t="shared" si="133"/>
        <v>ok</v>
      </c>
      <c r="EG231" s="140" t="str">
        <f t="shared" si="134"/>
        <v>ok</v>
      </c>
      <c r="EH231" s="140" t="str">
        <f t="shared" si="135"/>
        <v>ok</v>
      </c>
      <c r="EI231" s="140" t="str">
        <f t="shared" si="136"/>
        <v>ok</v>
      </c>
      <c r="EJ231" s="140" t="str">
        <f t="shared" si="137"/>
        <v>ok</v>
      </c>
      <c r="EK231" s="140" t="str">
        <f t="shared" si="138"/>
        <v>ok</v>
      </c>
      <c r="EO231" s="140" t="str">
        <f t="shared" si="139"/>
        <v>ok</v>
      </c>
      <c r="EP231" s="140" t="str">
        <f t="shared" si="140"/>
        <v>ok</v>
      </c>
    </row>
    <row r="232" spans="1:146" s="140" customFormat="1" ht="12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227" t="s">
        <v>1384</v>
      </c>
      <c r="J232" s="151" t="s">
        <v>1373</v>
      </c>
      <c r="K232" s="151" t="s">
        <v>3833</v>
      </c>
      <c r="L232" s="153" t="s">
        <v>198</v>
      </c>
      <c r="M232" s="151" t="s">
        <v>199</v>
      </c>
      <c r="N232" s="151">
        <v>0</v>
      </c>
      <c r="O232" s="151" t="s">
        <v>1385</v>
      </c>
      <c r="P232" s="151" t="s">
        <v>26</v>
      </c>
      <c r="Q232" s="151" t="s">
        <v>27</v>
      </c>
      <c r="R232" s="151" t="s">
        <v>28</v>
      </c>
      <c r="S232" s="154">
        <v>778493489</v>
      </c>
      <c r="T232" s="151" t="s">
        <v>1386</v>
      </c>
      <c r="U232" s="153" t="s">
        <v>1387</v>
      </c>
      <c r="V232" s="153" t="s">
        <v>31</v>
      </c>
      <c r="W232" s="153" t="s">
        <v>871</v>
      </c>
      <c r="X232" s="151" t="s">
        <v>1379</v>
      </c>
      <c r="Y232" s="256" t="s">
        <v>3009</v>
      </c>
      <c r="Z232" s="155" t="s">
        <v>199</v>
      </c>
      <c r="AA232" s="267" t="s">
        <v>2870</v>
      </c>
      <c r="AB232" s="156"/>
      <c r="AC232" s="157"/>
      <c r="AD232" s="157"/>
      <c r="AE232" s="157"/>
      <c r="AF232" s="157"/>
      <c r="AG232" s="136">
        <f t="shared" si="128"/>
        <v>0</v>
      </c>
      <c r="AH232" s="145"/>
      <c r="AI232" s="143"/>
      <c r="AJ232" s="143"/>
      <c r="AK232" s="143"/>
      <c r="AL232" s="143"/>
      <c r="AM232" s="138">
        <f t="shared" si="145"/>
        <v>0</v>
      </c>
      <c r="AN232" s="160"/>
      <c r="AO232" s="146"/>
      <c r="AP232" s="146"/>
      <c r="AQ232" s="146"/>
      <c r="AR232" s="146"/>
      <c r="AS232" s="202">
        <f t="shared" si="129"/>
        <v>0</v>
      </c>
      <c r="AT232" s="172"/>
      <c r="AU232" s="137"/>
      <c r="AV232" s="137"/>
      <c r="AW232" s="137"/>
      <c r="AX232" s="137"/>
      <c r="AY232" s="138">
        <f t="shared" si="141"/>
        <v>0</v>
      </c>
      <c r="AZ232" s="160"/>
      <c r="BA232" s="146"/>
      <c r="BB232" s="146"/>
      <c r="BC232" s="146"/>
      <c r="BD232" s="146"/>
      <c r="BE232" s="138">
        <f t="shared" si="142"/>
        <v>0</v>
      </c>
      <c r="BF232" s="205"/>
      <c r="BG232" s="146"/>
      <c r="BH232" s="146"/>
      <c r="BI232" s="146"/>
      <c r="BJ232" s="146"/>
      <c r="BK232" s="202">
        <f t="shared" si="130"/>
        <v>0</v>
      </c>
      <c r="BL232" s="160"/>
      <c r="BM232" s="146"/>
      <c r="BN232" s="146"/>
      <c r="BO232" s="146"/>
      <c r="BP232" s="146"/>
      <c r="BQ232" s="138">
        <f t="shared" si="143"/>
        <v>0</v>
      </c>
      <c r="BR232" s="160"/>
      <c r="BS232" s="146"/>
      <c r="BT232" s="146"/>
      <c r="BU232" s="146"/>
      <c r="BV232" s="146"/>
      <c r="BW232" s="138">
        <f t="shared" si="144"/>
        <v>0</v>
      </c>
      <c r="BX232" s="205"/>
      <c r="BY232" s="146"/>
      <c r="BZ232" s="146"/>
      <c r="CA232" s="146"/>
      <c r="CB232" s="146"/>
      <c r="CC232" s="138">
        <f t="shared" si="131"/>
        <v>0</v>
      </c>
      <c r="CD232" s="158"/>
      <c r="CE232" s="137"/>
      <c r="CF232" s="137"/>
      <c r="CG232" s="137"/>
      <c r="CH232" s="137"/>
      <c r="CI232" s="138">
        <f t="shared" si="153"/>
        <v>0</v>
      </c>
      <c r="CJ232" s="172">
        <f t="shared" si="117"/>
        <v>0</v>
      </c>
      <c r="CK232" s="137">
        <f t="shared" si="118"/>
        <v>0</v>
      </c>
      <c r="CL232" s="137">
        <f t="shared" si="119"/>
        <v>0</v>
      </c>
      <c r="CM232" s="137">
        <f t="shared" si="120"/>
        <v>0</v>
      </c>
      <c r="CN232" s="137">
        <f t="shared" si="121"/>
        <v>0</v>
      </c>
      <c r="CO232" s="173">
        <f t="shared" si="122"/>
        <v>0</v>
      </c>
      <c r="CP232" s="172">
        <f t="shared" si="123"/>
        <v>0</v>
      </c>
      <c r="CQ232" s="137">
        <f t="shared" si="124"/>
        <v>0</v>
      </c>
      <c r="CR232" s="137">
        <f t="shared" si="125"/>
        <v>0</v>
      </c>
      <c r="CS232" s="137">
        <f t="shared" si="126"/>
        <v>0</v>
      </c>
      <c r="CT232" s="137">
        <f t="shared" si="127"/>
        <v>0</v>
      </c>
      <c r="CU232" s="173">
        <f t="shared" si="146"/>
        <v>0</v>
      </c>
      <c r="CV232" s="172">
        <f t="shared" si="147"/>
        <v>0</v>
      </c>
      <c r="CW232" s="137">
        <f t="shared" si="148"/>
        <v>0</v>
      </c>
      <c r="CX232" s="137">
        <f t="shared" si="149"/>
        <v>0</v>
      </c>
      <c r="CY232" s="137">
        <f t="shared" si="150"/>
        <v>0</v>
      </c>
      <c r="CZ232" s="137">
        <f t="shared" si="151"/>
        <v>0</v>
      </c>
      <c r="DA232" s="173">
        <f t="shared" si="152"/>
        <v>0</v>
      </c>
      <c r="DC232" s="220"/>
      <c r="DF232" s="141"/>
      <c r="DG232" s="142"/>
      <c r="DH232" s="146"/>
      <c r="DI232" s="142"/>
      <c r="DJ232" s="144"/>
      <c r="DK232" s="145"/>
      <c r="DL232" s="142"/>
      <c r="DM232" s="144"/>
      <c r="DO232" s="140" t="str">
        <f t="shared" si="132"/>
        <v>Helena Korecká</v>
      </c>
      <c r="DP232" s="140">
        <v>3451</v>
      </c>
      <c r="DQ232" s="140">
        <v>600078621</v>
      </c>
      <c r="DR232" s="140">
        <v>70694991</v>
      </c>
      <c r="DS232" s="140" t="s">
        <v>2773</v>
      </c>
      <c r="DT232" s="140" t="s">
        <v>3832</v>
      </c>
      <c r="DU232" s="140" t="s">
        <v>3833</v>
      </c>
      <c r="DV232" s="140" t="s">
        <v>199</v>
      </c>
      <c r="DW232" s="140" t="s">
        <v>198</v>
      </c>
      <c r="DX232" s="140">
        <v>0</v>
      </c>
      <c r="DY232" s="140" t="s">
        <v>3834</v>
      </c>
      <c r="DZ232" s="140">
        <v>778493489</v>
      </c>
      <c r="EA232" s="140" t="s">
        <v>1386</v>
      </c>
      <c r="EB232" s="140" t="s">
        <v>3835</v>
      </c>
      <c r="EC232" s="140" t="s">
        <v>1379</v>
      </c>
      <c r="ED232" s="140" t="s">
        <v>199</v>
      </c>
      <c r="EF232" s="140" t="str">
        <f t="shared" si="133"/>
        <v>ok</v>
      </c>
      <c r="EG232" s="140" t="str">
        <f t="shared" si="134"/>
        <v>ok</v>
      </c>
      <c r="EH232" s="140" t="str">
        <f t="shared" si="135"/>
        <v>ok</v>
      </c>
      <c r="EI232" s="140" t="str">
        <f t="shared" si="136"/>
        <v>ok</v>
      </c>
      <c r="EJ232" s="140" t="str">
        <f t="shared" si="137"/>
        <v>ok</v>
      </c>
      <c r="EK232" s="140" t="str">
        <f t="shared" si="138"/>
        <v>ok</v>
      </c>
      <c r="EO232" s="140" t="str">
        <f t="shared" si="139"/>
        <v>ok</v>
      </c>
      <c r="EP232" s="140" t="str">
        <f t="shared" si="140"/>
        <v>ok</v>
      </c>
    </row>
    <row r="233" spans="1:146" s="140" customFormat="1" ht="12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227" t="s">
        <v>1389</v>
      </c>
      <c r="J233" s="151" t="s">
        <v>1390</v>
      </c>
      <c r="K233" s="151" t="s">
        <v>1391</v>
      </c>
      <c r="L233" s="153" t="s">
        <v>198</v>
      </c>
      <c r="M233" s="151" t="s">
        <v>199</v>
      </c>
      <c r="N233" s="151">
        <v>0</v>
      </c>
      <c r="O233" s="282" t="s">
        <v>1375</v>
      </c>
      <c r="P233" s="282" t="s">
        <v>524</v>
      </c>
      <c r="Q233" s="151" t="s">
        <v>27</v>
      </c>
      <c r="R233" s="151" t="s">
        <v>28</v>
      </c>
      <c r="S233" s="154">
        <v>483389396</v>
      </c>
      <c r="T233" s="151" t="s">
        <v>1393</v>
      </c>
      <c r="U233" s="153">
        <v>992468369</v>
      </c>
      <c r="V233" s="153" t="s">
        <v>82</v>
      </c>
      <c r="W233" s="153" t="s">
        <v>83</v>
      </c>
      <c r="X233" s="151" t="s">
        <v>1379</v>
      </c>
      <c r="Y233" s="256" t="s">
        <v>3009</v>
      </c>
      <c r="Z233" s="155" t="s">
        <v>199</v>
      </c>
      <c r="AA233" s="267" t="s">
        <v>2870</v>
      </c>
      <c r="AB233" s="156"/>
      <c r="AC233" s="157"/>
      <c r="AD233" s="157"/>
      <c r="AE233" s="157"/>
      <c r="AF233" s="157"/>
      <c r="AG233" s="136">
        <f t="shared" si="128"/>
        <v>0</v>
      </c>
      <c r="AH233" s="145"/>
      <c r="AI233" s="143"/>
      <c r="AJ233" s="143"/>
      <c r="AK233" s="143"/>
      <c r="AL233" s="143"/>
      <c r="AM233" s="138">
        <f t="shared" si="145"/>
        <v>0</v>
      </c>
      <c r="AN233" s="160"/>
      <c r="AO233" s="146"/>
      <c r="AP233" s="146"/>
      <c r="AQ233" s="146"/>
      <c r="AR233" s="146"/>
      <c r="AS233" s="202">
        <f t="shared" si="129"/>
        <v>0</v>
      </c>
      <c r="AT233" s="172"/>
      <c r="AU233" s="137"/>
      <c r="AV233" s="137"/>
      <c r="AW233" s="137"/>
      <c r="AX233" s="137"/>
      <c r="AY233" s="138">
        <f t="shared" si="141"/>
        <v>0</v>
      </c>
      <c r="AZ233" s="160"/>
      <c r="BA233" s="146"/>
      <c r="BB233" s="146"/>
      <c r="BC233" s="146"/>
      <c r="BD233" s="146"/>
      <c r="BE233" s="138">
        <f t="shared" si="142"/>
        <v>0</v>
      </c>
      <c r="BF233" s="205"/>
      <c r="BG233" s="146"/>
      <c r="BH233" s="146"/>
      <c r="BI233" s="146"/>
      <c r="BJ233" s="146"/>
      <c r="BK233" s="202">
        <f t="shared" si="130"/>
        <v>0</v>
      </c>
      <c r="BL233" s="160"/>
      <c r="BM233" s="146"/>
      <c r="BN233" s="146"/>
      <c r="BO233" s="146"/>
      <c r="BP233" s="146"/>
      <c r="BQ233" s="138">
        <f t="shared" si="143"/>
        <v>0</v>
      </c>
      <c r="BR233" s="160"/>
      <c r="BS233" s="146"/>
      <c r="BT233" s="146"/>
      <c r="BU233" s="146"/>
      <c r="BV233" s="146"/>
      <c r="BW233" s="138">
        <f t="shared" si="144"/>
        <v>0</v>
      </c>
      <c r="BX233" s="205"/>
      <c r="BY233" s="146"/>
      <c r="BZ233" s="146"/>
      <c r="CA233" s="146"/>
      <c r="CB233" s="146"/>
      <c r="CC233" s="138">
        <f t="shared" si="131"/>
        <v>0</v>
      </c>
      <c r="CD233" s="158"/>
      <c r="CE233" s="137"/>
      <c r="CF233" s="137"/>
      <c r="CG233" s="137"/>
      <c r="CH233" s="137"/>
      <c r="CI233" s="138">
        <f t="shared" si="153"/>
        <v>0</v>
      </c>
      <c r="CJ233" s="172">
        <f t="shared" si="117"/>
        <v>0</v>
      </c>
      <c r="CK233" s="137">
        <f t="shared" si="118"/>
        <v>0</v>
      </c>
      <c r="CL233" s="137">
        <f t="shared" si="119"/>
        <v>0</v>
      </c>
      <c r="CM233" s="137">
        <f t="shared" si="120"/>
        <v>0</v>
      </c>
      <c r="CN233" s="137">
        <f t="shared" si="121"/>
        <v>0</v>
      </c>
      <c r="CO233" s="173">
        <f t="shared" si="122"/>
        <v>0</v>
      </c>
      <c r="CP233" s="172">
        <f t="shared" si="123"/>
        <v>0</v>
      </c>
      <c r="CQ233" s="137">
        <f t="shared" si="124"/>
        <v>0</v>
      </c>
      <c r="CR233" s="137">
        <f t="shared" si="125"/>
        <v>0</v>
      </c>
      <c r="CS233" s="137">
        <f t="shared" si="126"/>
        <v>0</v>
      </c>
      <c r="CT233" s="137">
        <f t="shared" si="127"/>
        <v>0</v>
      </c>
      <c r="CU233" s="173">
        <f t="shared" si="146"/>
        <v>0</v>
      </c>
      <c r="CV233" s="172">
        <f t="shared" si="147"/>
        <v>0</v>
      </c>
      <c r="CW233" s="137">
        <f t="shared" si="148"/>
        <v>0</v>
      </c>
      <c r="CX233" s="137">
        <f t="shared" si="149"/>
        <v>0</v>
      </c>
      <c r="CY233" s="137">
        <f t="shared" si="150"/>
        <v>0</v>
      </c>
      <c r="CZ233" s="137">
        <f t="shared" si="151"/>
        <v>0</v>
      </c>
      <c r="DA233" s="173">
        <f t="shared" si="152"/>
        <v>0</v>
      </c>
      <c r="DC233" s="220"/>
      <c r="DF233" s="141"/>
      <c r="DG233" s="142"/>
      <c r="DH233" s="146"/>
      <c r="DI233" s="142"/>
      <c r="DJ233" s="144"/>
      <c r="DK233" s="145"/>
      <c r="DL233" s="142"/>
      <c r="DM233" s="144"/>
      <c r="DO233" s="140" t="str">
        <f t="shared" si="132"/>
        <v>Jitka Šírková</v>
      </c>
      <c r="DP233" s="140">
        <v>3456</v>
      </c>
      <c r="DQ233" s="140">
        <v>600029051</v>
      </c>
      <c r="DR233" s="140">
        <v>75125439</v>
      </c>
      <c r="DS233" s="140" t="s">
        <v>1388</v>
      </c>
      <c r="DT233" s="140" t="s">
        <v>3836</v>
      </c>
      <c r="DU233" s="140" t="s">
        <v>1391</v>
      </c>
      <c r="DV233" s="140" t="s">
        <v>199</v>
      </c>
      <c r="DW233" s="140" t="s">
        <v>198</v>
      </c>
      <c r="DX233" s="140">
        <v>0</v>
      </c>
      <c r="DY233" s="140" t="s">
        <v>3837</v>
      </c>
      <c r="DZ233" s="140">
        <v>778494827</v>
      </c>
      <c r="EA233" s="140" t="s">
        <v>1393</v>
      </c>
      <c r="EB233" s="140" t="s">
        <v>3838</v>
      </c>
      <c r="EC233" s="140" t="s">
        <v>1379</v>
      </c>
      <c r="ED233" s="140" t="s">
        <v>199</v>
      </c>
      <c r="EF233" s="140" t="str">
        <f t="shared" si="133"/>
        <v>ok</v>
      </c>
      <c r="EG233" s="140" t="str">
        <f t="shared" si="134"/>
        <v>ok</v>
      </c>
      <c r="EH233" s="140" t="str">
        <f t="shared" si="135"/>
        <v>ok</v>
      </c>
      <c r="EI233" s="140" t="str">
        <f t="shared" si="136"/>
        <v>ok</v>
      </c>
      <c r="EJ233" s="140" t="str">
        <f t="shared" si="137"/>
        <v>ok</v>
      </c>
      <c r="EK233" s="140" t="str">
        <f t="shared" si="138"/>
        <v>ok</v>
      </c>
      <c r="EO233" s="140" t="str">
        <f t="shared" si="139"/>
        <v>ŠPATNĚ</v>
      </c>
      <c r="EP233" s="140" t="str">
        <f t="shared" si="140"/>
        <v>ok</v>
      </c>
    </row>
    <row r="234" spans="1:146" s="140" customFormat="1" ht="12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227" t="s">
        <v>1395</v>
      </c>
      <c r="J234" s="151" t="s">
        <v>1396</v>
      </c>
      <c r="K234" s="151" t="s">
        <v>1397</v>
      </c>
      <c r="L234" s="153" t="s">
        <v>198</v>
      </c>
      <c r="M234" s="151" t="s">
        <v>199</v>
      </c>
      <c r="N234" s="151" t="s">
        <v>24</v>
      </c>
      <c r="O234" s="151" t="s">
        <v>1398</v>
      </c>
      <c r="P234" s="151" t="s">
        <v>292</v>
      </c>
      <c r="Q234" s="151" t="s">
        <v>52</v>
      </c>
      <c r="R234" s="151" t="s">
        <v>53</v>
      </c>
      <c r="S234" s="154">
        <v>484355501</v>
      </c>
      <c r="T234" s="151" t="s">
        <v>1399</v>
      </c>
      <c r="U234" s="153" t="s">
        <v>1400</v>
      </c>
      <c r="V234" s="153" t="s">
        <v>31</v>
      </c>
      <c r="W234" s="153" t="s">
        <v>871</v>
      </c>
      <c r="X234" s="151" t="s">
        <v>1379</v>
      </c>
      <c r="Y234" s="256" t="s">
        <v>3009</v>
      </c>
      <c r="Z234" s="155" t="s">
        <v>199</v>
      </c>
      <c r="AA234" s="267" t="s">
        <v>2870</v>
      </c>
      <c r="AB234" s="156"/>
      <c r="AC234" s="157"/>
      <c r="AD234" s="157"/>
      <c r="AE234" s="157"/>
      <c r="AF234" s="157"/>
      <c r="AG234" s="136">
        <f t="shared" si="128"/>
        <v>0</v>
      </c>
      <c r="AH234" s="145"/>
      <c r="AI234" s="143"/>
      <c r="AJ234" s="143"/>
      <c r="AK234" s="143"/>
      <c r="AL234" s="143"/>
      <c r="AM234" s="138">
        <f t="shared" si="145"/>
        <v>0</v>
      </c>
      <c r="AN234" s="160"/>
      <c r="AO234" s="146"/>
      <c r="AP234" s="146"/>
      <c r="AQ234" s="146"/>
      <c r="AR234" s="146"/>
      <c r="AS234" s="202">
        <f t="shared" si="129"/>
        <v>0</v>
      </c>
      <c r="AT234" s="172"/>
      <c r="AU234" s="137"/>
      <c r="AV234" s="137"/>
      <c r="AW234" s="137"/>
      <c r="AX234" s="137"/>
      <c r="AY234" s="138">
        <f t="shared" si="141"/>
        <v>0</v>
      </c>
      <c r="AZ234" s="160"/>
      <c r="BA234" s="146"/>
      <c r="BB234" s="146"/>
      <c r="BC234" s="146"/>
      <c r="BD234" s="146"/>
      <c r="BE234" s="138">
        <f t="shared" si="142"/>
        <v>0</v>
      </c>
      <c r="BF234" s="205"/>
      <c r="BG234" s="146"/>
      <c r="BH234" s="146"/>
      <c r="BI234" s="146"/>
      <c r="BJ234" s="146"/>
      <c r="BK234" s="202">
        <f t="shared" si="130"/>
        <v>0</v>
      </c>
      <c r="BL234" s="160"/>
      <c r="BM234" s="146"/>
      <c r="BN234" s="146"/>
      <c r="BO234" s="146"/>
      <c r="BP234" s="146"/>
      <c r="BQ234" s="138">
        <f t="shared" si="143"/>
        <v>0</v>
      </c>
      <c r="BR234" s="160"/>
      <c r="BS234" s="146">
        <v>79300</v>
      </c>
      <c r="BT234" s="146"/>
      <c r="BU234" s="146"/>
      <c r="BV234" s="146"/>
      <c r="BW234" s="138">
        <f t="shared" si="144"/>
        <v>79300</v>
      </c>
      <c r="BX234" s="205"/>
      <c r="BY234" s="146"/>
      <c r="BZ234" s="146"/>
      <c r="CA234" s="146"/>
      <c r="CB234" s="146"/>
      <c r="CC234" s="138">
        <f t="shared" si="131"/>
        <v>0</v>
      </c>
      <c r="CD234" s="158"/>
      <c r="CE234" s="137"/>
      <c r="CF234" s="137"/>
      <c r="CG234" s="137"/>
      <c r="CH234" s="137"/>
      <c r="CI234" s="138">
        <f t="shared" si="153"/>
        <v>0</v>
      </c>
      <c r="CJ234" s="172">
        <f t="shared" si="117"/>
        <v>0</v>
      </c>
      <c r="CK234" s="137">
        <f t="shared" si="118"/>
        <v>79300</v>
      </c>
      <c r="CL234" s="137">
        <f t="shared" si="119"/>
        <v>0</v>
      </c>
      <c r="CM234" s="137">
        <f t="shared" si="120"/>
        <v>0</v>
      </c>
      <c r="CN234" s="137">
        <f t="shared" si="121"/>
        <v>0</v>
      </c>
      <c r="CO234" s="173">
        <f t="shared" si="122"/>
        <v>79300</v>
      </c>
      <c r="CP234" s="172">
        <f t="shared" si="123"/>
        <v>0</v>
      </c>
      <c r="CQ234" s="137">
        <f t="shared" si="124"/>
        <v>0</v>
      </c>
      <c r="CR234" s="137">
        <f t="shared" si="125"/>
        <v>0</v>
      </c>
      <c r="CS234" s="137">
        <f t="shared" si="126"/>
        <v>0</v>
      </c>
      <c r="CT234" s="137">
        <f t="shared" si="127"/>
        <v>0</v>
      </c>
      <c r="CU234" s="173">
        <f t="shared" si="146"/>
        <v>0</v>
      </c>
      <c r="CV234" s="172">
        <f t="shared" si="147"/>
        <v>0</v>
      </c>
      <c r="CW234" s="137">
        <f t="shared" si="148"/>
        <v>79300</v>
      </c>
      <c r="CX234" s="137">
        <f t="shared" si="149"/>
        <v>0</v>
      </c>
      <c r="CY234" s="137">
        <f t="shared" si="150"/>
        <v>0</v>
      </c>
      <c r="CZ234" s="137">
        <f t="shared" si="151"/>
        <v>0</v>
      </c>
      <c r="DA234" s="173">
        <f t="shared" si="152"/>
        <v>79300</v>
      </c>
      <c r="DC234" s="220"/>
      <c r="DF234" s="141"/>
      <c r="DG234" s="142"/>
      <c r="DH234" s="146"/>
      <c r="DI234" s="142"/>
      <c r="DJ234" s="144"/>
      <c r="DK234" s="145"/>
      <c r="DL234" s="142"/>
      <c r="DM234" s="144"/>
      <c r="DO234" s="140" t="str">
        <f t="shared" si="132"/>
        <v>Milan Hlubuček</v>
      </c>
      <c r="DP234" s="140">
        <v>3447</v>
      </c>
      <c r="DQ234" s="140">
        <v>600078531</v>
      </c>
      <c r="DR234" s="140">
        <v>70694982</v>
      </c>
      <c r="DS234" s="140" t="s">
        <v>1394</v>
      </c>
      <c r="DT234" s="140" t="s">
        <v>3839</v>
      </c>
      <c r="DU234" s="140" t="s">
        <v>1397</v>
      </c>
      <c r="DV234" s="140" t="s">
        <v>199</v>
      </c>
      <c r="DW234" s="140" t="s">
        <v>198</v>
      </c>
      <c r="DX234" s="140" t="s">
        <v>24</v>
      </c>
      <c r="DY234" s="140" t="s">
        <v>3840</v>
      </c>
      <c r="DZ234" s="140">
        <v>484355501</v>
      </c>
      <c r="EA234" s="140" t="s">
        <v>1399</v>
      </c>
      <c r="EB234" s="140" t="s">
        <v>3841</v>
      </c>
      <c r="EC234" s="140" t="s">
        <v>1379</v>
      </c>
      <c r="ED234" s="140" t="s">
        <v>199</v>
      </c>
      <c r="EF234" s="140" t="str">
        <f t="shared" si="133"/>
        <v>ok</v>
      </c>
      <c r="EG234" s="140" t="str">
        <f t="shared" si="134"/>
        <v>ok</v>
      </c>
      <c r="EH234" s="140" t="str">
        <f t="shared" si="135"/>
        <v>ok</v>
      </c>
      <c r="EI234" s="140" t="str">
        <f t="shared" si="136"/>
        <v>ok</v>
      </c>
      <c r="EJ234" s="140" t="str">
        <f t="shared" si="137"/>
        <v>ok</v>
      </c>
      <c r="EK234" s="140" t="str">
        <f t="shared" si="138"/>
        <v>ok</v>
      </c>
      <c r="EO234" s="140" t="str">
        <f t="shared" si="139"/>
        <v>ok</v>
      </c>
      <c r="EP234" s="140" t="str">
        <f t="shared" si="140"/>
        <v>ok</v>
      </c>
    </row>
    <row r="235" spans="1:146" s="140" customFormat="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227" t="s">
        <v>1402</v>
      </c>
      <c r="J235" s="151" t="s">
        <v>1396</v>
      </c>
      <c r="K235" s="151" t="s">
        <v>3843</v>
      </c>
      <c r="L235" s="153" t="s">
        <v>198</v>
      </c>
      <c r="M235" s="151" t="s">
        <v>199</v>
      </c>
      <c r="N235" s="151" t="s">
        <v>24</v>
      </c>
      <c r="O235" s="151" t="s">
        <v>4582</v>
      </c>
      <c r="P235" s="151" t="s">
        <v>225</v>
      </c>
      <c r="Q235" s="151" t="s">
        <v>52</v>
      </c>
      <c r="R235" s="151" t="s">
        <v>53</v>
      </c>
      <c r="S235" s="154">
        <v>483389063</v>
      </c>
      <c r="T235" s="263" t="s">
        <v>3136</v>
      </c>
      <c r="U235" s="153">
        <v>963849349</v>
      </c>
      <c r="V235" s="153" t="s">
        <v>82</v>
      </c>
      <c r="W235" s="153" t="s">
        <v>83</v>
      </c>
      <c r="X235" s="151" t="s">
        <v>1379</v>
      </c>
      <c r="Y235" s="256" t="s">
        <v>3009</v>
      </c>
      <c r="Z235" s="155" t="s">
        <v>199</v>
      </c>
      <c r="AA235" s="267" t="s">
        <v>2870</v>
      </c>
      <c r="AB235" s="156"/>
      <c r="AC235" s="157"/>
      <c r="AD235" s="157"/>
      <c r="AE235" s="157"/>
      <c r="AF235" s="157"/>
      <c r="AG235" s="136">
        <f t="shared" si="128"/>
        <v>0</v>
      </c>
      <c r="AH235" s="145"/>
      <c r="AI235" s="143"/>
      <c r="AJ235" s="143"/>
      <c r="AK235" s="143"/>
      <c r="AL235" s="143"/>
      <c r="AM235" s="138">
        <f t="shared" si="145"/>
        <v>0</v>
      </c>
      <c r="AN235" s="160"/>
      <c r="AO235" s="146"/>
      <c r="AP235" s="146"/>
      <c r="AQ235" s="146"/>
      <c r="AR235" s="146"/>
      <c r="AS235" s="202">
        <f t="shared" si="129"/>
        <v>0</v>
      </c>
      <c r="AT235" s="172"/>
      <c r="AU235" s="137"/>
      <c r="AV235" s="137"/>
      <c r="AW235" s="137"/>
      <c r="AX235" s="137"/>
      <c r="AY235" s="138">
        <f t="shared" si="141"/>
        <v>0</v>
      </c>
      <c r="AZ235" s="160"/>
      <c r="BA235" s="146"/>
      <c r="BB235" s="146"/>
      <c r="BC235" s="146"/>
      <c r="BD235" s="146"/>
      <c r="BE235" s="138">
        <f t="shared" si="142"/>
        <v>0</v>
      </c>
      <c r="BF235" s="205"/>
      <c r="BG235" s="146"/>
      <c r="BH235" s="146"/>
      <c r="BI235" s="146"/>
      <c r="BJ235" s="146"/>
      <c r="BK235" s="202">
        <f t="shared" si="130"/>
        <v>0</v>
      </c>
      <c r="BL235" s="160"/>
      <c r="BM235" s="146"/>
      <c r="BN235" s="146"/>
      <c r="BO235" s="146"/>
      <c r="BP235" s="146"/>
      <c r="BQ235" s="138">
        <f t="shared" si="143"/>
        <v>0</v>
      </c>
      <c r="BR235" s="160"/>
      <c r="BS235" s="146">
        <v>43225</v>
      </c>
      <c r="BT235" s="146"/>
      <c r="BU235" s="146"/>
      <c r="BV235" s="146"/>
      <c r="BW235" s="138">
        <f t="shared" si="144"/>
        <v>43225</v>
      </c>
      <c r="BX235" s="205"/>
      <c r="BY235" s="146"/>
      <c r="BZ235" s="146"/>
      <c r="CA235" s="146"/>
      <c r="CB235" s="146"/>
      <c r="CC235" s="138">
        <f t="shared" si="131"/>
        <v>0</v>
      </c>
      <c r="CD235" s="158"/>
      <c r="CE235" s="137"/>
      <c r="CF235" s="137"/>
      <c r="CG235" s="137"/>
      <c r="CH235" s="137"/>
      <c r="CI235" s="138">
        <f t="shared" si="153"/>
        <v>0</v>
      </c>
      <c r="CJ235" s="172">
        <f t="shared" si="117"/>
        <v>0</v>
      </c>
      <c r="CK235" s="137">
        <f t="shared" si="118"/>
        <v>43225</v>
      </c>
      <c r="CL235" s="137">
        <f t="shared" si="119"/>
        <v>0</v>
      </c>
      <c r="CM235" s="137">
        <f t="shared" si="120"/>
        <v>0</v>
      </c>
      <c r="CN235" s="137">
        <f t="shared" si="121"/>
        <v>0</v>
      </c>
      <c r="CO235" s="173">
        <f t="shared" si="122"/>
        <v>43225</v>
      </c>
      <c r="CP235" s="172">
        <f t="shared" si="123"/>
        <v>0</v>
      </c>
      <c r="CQ235" s="137">
        <f t="shared" si="124"/>
        <v>0</v>
      </c>
      <c r="CR235" s="137">
        <f t="shared" si="125"/>
        <v>0</v>
      </c>
      <c r="CS235" s="137">
        <f t="shared" si="126"/>
        <v>0</v>
      </c>
      <c r="CT235" s="137">
        <f t="shared" si="127"/>
        <v>0</v>
      </c>
      <c r="CU235" s="173">
        <f t="shared" si="146"/>
        <v>0</v>
      </c>
      <c r="CV235" s="172">
        <f t="shared" si="147"/>
        <v>0</v>
      </c>
      <c r="CW235" s="137">
        <f t="shared" si="148"/>
        <v>43225</v>
      </c>
      <c r="CX235" s="137">
        <f t="shared" si="149"/>
        <v>0</v>
      </c>
      <c r="CY235" s="137">
        <f t="shared" si="150"/>
        <v>0</v>
      </c>
      <c r="CZ235" s="137">
        <f t="shared" si="151"/>
        <v>0</v>
      </c>
      <c r="DA235" s="173">
        <f t="shared" si="152"/>
        <v>43225</v>
      </c>
      <c r="DC235" s="220"/>
      <c r="DF235" s="141"/>
      <c r="DG235" s="142"/>
      <c r="DH235" s="146"/>
      <c r="DI235" s="142"/>
      <c r="DJ235" s="144"/>
      <c r="DK235" s="145"/>
      <c r="DL235" s="142"/>
      <c r="DM235" s="144"/>
      <c r="DO235" s="140" t="str">
        <f t="shared" si="132"/>
        <v>Zdeněk Kučera</v>
      </c>
      <c r="DP235" s="140">
        <v>3446</v>
      </c>
      <c r="DQ235" s="140">
        <v>600078515</v>
      </c>
      <c r="DR235" s="140">
        <v>70694974</v>
      </c>
      <c r="DS235" s="140" t="s">
        <v>1401</v>
      </c>
      <c r="DT235" s="140" t="s">
        <v>3842</v>
      </c>
      <c r="DU235" s="140" t="s">
        <v>3843</v>
      </c>
      <c r="DV235" s="140" t="s">
        <v>199</v>
      </c>
      <c r="DW235" s="140" t="s">
        <v>198</v>
      </c>
      <c r="DX235" s="140" t="s">
        <v>24</v>
      </c>
      <c r="DY235" s="140" t="s">
        <v>3844</v>
      </c>
      <c r="DZ235" s="140">
        <v>483389063</v>
      </c>
      <c r="EA235" s="140" t="s">
        <v>3136</v>
      </c>
      <c r="EB235" s="140" t="s">
        <v>3845</v>
      </c>
      <c r="EC235" s="140" t="s">
        <v>1379</v>
      </c>
      <c r="ED235" s="140" t="s">
        <v>199</v>
      </c>
      <c r="EF235" s="140" t="str">
        <f t="shared" si="133"/>
        <v>ok</v>
      </c>
      <c r="EG235" s="140" t="str">
        <f t="shared" si="134"/>
        <v>ok</v>
      </c>
      <c r="EH235" s="140" t="str">
        <f t="shared" si="135"/>
        <v>ok</v>
      </c>
      <c r="EI235" s="140" t="str">
        <f t="shared" si="136"/>
        <v>ok</v>
      </c>
      <c r="EJ235" s="140" t="str">
        <f t="shared" si="137"/>
        <v>ok</v>
      </c>
      <c r="EK235" s="140" t="str">
        <f t="shared" si="138"/>
        <v>ok</v>
      </c>
      <c r="EO235" s="140" t="str">
        <f t="shared" si="139"/>
        <v>ok</v>
      </c>
      <c r="EP235" s="140" t="str">
        <f t="shared" si="140"/>
        <v>ok</v>
      </c>
    </row>
    <row r="236" spans="1:146" s="140" customFormat="1" ht="12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3846</v>
      </c>
      <c r="I236" s="227" t="s">
        <v>1403</v>
      </c>
      <c r="J236" s="151" t="s">
        <v>1404</v>
      </c>
      <c r="K236" s="151" t="s">
        <v>1405</v>
      </c>
      <c r="L236" s="153" t="s">
        <v>198</v>
      </c>
      <c r="M236" s="151" t="s">
        <v>199</v>
      </c>
      <c r="N236" s="151" t="s">
        <v>24</v>
      </c>
      <c r="O236" s="151" t="s">
        <v>1406</v>
      </c>
      <c r="P236" s="151" t="s">
        <v>300</v>
      </c>
      <c r="Q236" s="151" t="s">
        <v>27</v>
      </c>
      <c r="R236" s="151" t="s">
        <v>28</v>
      </c>
      <c r="S236" s="154">
        <v>483389327</v>
      </c>
      <c r="T236" s="151" t="s">
        <v>1407</v>
      </c>
      <c r="U236" s="153">
        <v>992439349</v>
      </c>
      <c r="V236" s="153" t="s">
        <v>82</v>
      </c>
      <c r="W236" s="153" t="s">
        <v>83</v>
      </c>
      <c r="X236" s="151" t="s">
        <v>1379</v>
      </c>
      <c r="Y236" s="256" t="s">
        <v>3009</v>
      </c>
      <c r="Z236" s="155" t="s">
        <v>199</v>
      </c>
      <c r="AA236" s="267" t="s">
        <v>2870</v>
      </c>
      <c r="AB236" s="156"/>
      <c r="AC236" s="157"/>
      <c r="AD236" s="157"/>
      <c r="AE236" s="157"/>
      <c r="AF236" s="157"/>
      <c r="AG236" s="293">
        <f t="shared" si="128"/>
        <v>0</v>
      </c>
      <c r="AH236" s="145"/>
      <c r="AI236" s="143"/>
      <c r="AJ236" s="143"/>
      <c r="AK236" s="143"/>
      <c r="AL236" s="143"/>
      <c r="AM236" s="138">
        <f t="shared" si="145"/>
        <v>0</v>
      </c>
      <c r="AN236" s="160"/>
      <c r="AO236" s="146"/>
      <c r="AP236" s="146"/>
      <c r="AQ236" s="146"/>
      <c r="AR236" s="146"/>
      <c r="AS236" s="202">
        <f t="shared" si="129"/>
        <v>0</v>
      </c>
      <c r="AT236" s="172"/>
      <c r="AU236" s="137"/>
      <c r="AV236" s="137"/>
      <c r="AW236" s="137"/>
      <c r="AX236" s="137"/>
      <c r="AY236" s="138">
        <f t="shared" si="141"/>
        <v>0</v>
      </c>
      <c r="AZ236" s="160"/>
      <c r="BA236" s="146"/>
      <c r="BB236" s="146"/>
      <c r="BC236" s="146"/>
      <c r="BD236" s="146"/>
      <c r="BE236" s="138">
        <f t="shared" si="142"/>
        <v>0</v>
      </c>
      <c r="BF236" s="205"/>
      <c r="BG236" s="146"/>
      <c r="BH236" s="146"/>
      <c r="BI236" s="146"/>
      <c r="BJ236" s="146"/>
      <c r="BK236" s="202">
        <f t="shared" si="130"/>
        <v>0</v>
      </c>
      <c r="BL236" s="160"/>
      <c r="BM236" s="146"/>
      <c r="BN236" s="146"/>
      <c r="BO236" s="146"/>
      <c r="BP236" s="146"/>
      <c r="BQ236" s="138">
        <f t="shared" si="143"/>
        <v>0</v>
      </c>
      <c r="BR236" s="160"/>
      <c r="BS236" s="146"/>
      <c r="BT236" s="146"/>
      <c r="BU236" s="146"/>
      <c r="BV236" s="146"/>
      <c r="BW236" s="138">
        <f t="shared" si="144"/>
        <v>0</v>
      </c>
      <c r="BX236" s="205"/>
      <c r="BY236" s="146"/>
      <c r="BZ236" s="146"/>
      <c r="CA236" s="146"/>
      <c r="CB236" s="146"/>
      <c r="CC236" s="138">
        <f t="shared" si="131"/>
        <v>0</v>
      </c>
      <c r="CD236" s="158"/>
      <c r="CE236" s="137"/>
      <c r="CF236" s="137"/>
      <c r="CG236" s="137"/>
      <c r="CH236" s="137"/>
      <c r="CI236" s="138">
        <f t="shared" si="153"/>
        <v>0</v>
      </c>
      <c r="CJ236" s="172">
        <f t="shared" si="117"/>
        <v>0</v>
      </c>
      <c r="CK236" s="137">
        <f t="shared" si="118"/>
        <v>0</v>
      </c>
      <c r="CL236" s="137">
        <f t="shared" si="119"/>
        <v>0</v>
      </c>
      <c r="CM236" s="137">
        <f t="shared" si="120"/>
        <v>0</v>
      </c>
      <c r="CN236" s="137">
        <f t="shared" si="121"/>
        <v>0</v>
      </c>
      <c r="CO236" s="173">
        <f t="shared" si="122"/>
        <v>0</v>
      </c>
      <c r="CP236" s="172">
        <f t="shared" si="123"/>
        <v>0</v>
      </c>
      <c r="CQ236" s="137">
        <f t="shared" si="124"/>
        <v>0</v>
      </c>
      <c r="CR236" s="137">
        <f t="shared" si="125"/>
        <v>0</v>
      </c>
      <c r="CS236" s="137">
        <f t="shared" si="126"/>
        <v>0</v>
      </c>
      <c r="CT236" s="137">
        <f t="shared" si="127"/>
        <v>0</v>
      </c>
      <c r="CU236" s="173">
        <f t="shared" si="146"/>
        <v>0</v>
      </c>
      <c r="CV236" s="172">
        <f t="shared" si="147"/>
        <v>0</v>
      </c>
      <c r="CW236" s="137">
        <f t="shared" si="148"/>
        <v>0</v>
      </c>
      <c r="CX236" s="137">
        <f t="shared" si="149"/>
        <v>0</v>
      </c>
      <c r="CY236" s="137">
        <f t="shared" si="150"/>
        <v>0</v>
      </c>
      <c r="CZ236" s="137">
        <f t="shared" si="151"/>
        <v>0</v>
      </c>
      <c r="DA236" s="173">
        <f t="shared" si="152"/>
        <v>0</v>
      </c>
      <c r="DC236" s="220"/>
      <c r="DF236" s="141"/>
      <c r="DG236" s="142"/>
      <c r="DH236" s="146"/>
      <c r="DI236" s="142"/>
      <c r="DJ236" s="144"/>
      <c r="DK236" s="145"/>
      <c r="DL236" s="142"/>
      <c r="DM236" s="144"/>
      <c r="DO236" s="140" t="str">
        <f t="shared" si="132"/>
        <v>Eva Lédlová</v>
      </c>
      <c r="DP236" s="140">
        <v>3457</v>
      </c>
      <c r="DQ236" s="140">
        <v>651040230</v>
      </c>
      <c r="DR236" s="140">
        <v>75125412</v>
      </c>
      <c r="DS236" s="140" t="s">
        <v>3846</v>
      </c>
      <c r="DT236" s="140" t="s">
        <v>3847</v>
      </c>
      <c r="DU236" s="140" t="s">
        <v>1405</v>
      </c>
      <c r="DV236" s="140" t="s">
        <v>199</v>
      </c>
      <c r="DW236" s="140" t="s">
        <v>198</v>
      </c>
      <c r="DX236" s="140" t="s">
        <v>24</v>
      </c>
      <c r="DY236" s="140" t="s">
        <v>3848</v>
      </c>
      <c r="DZ236" s="140">
        <v>483389327</v>
      </c>
      <c r="EA236" s="140" t="s">
        <v>1407</v>
      </c>
      <c r="EB236" s="140" t="s">
        <v>3849</v>
      </c>
      <c r="EC236" s="140" t="s">
        <v>1379</v>
      </c>
      <c r="ED236" s="140" t="s">
        <v>199</v>
      </c>
      <c r="EF236" s="140" t="str">
        <f t="shared" si="133"/>
        <v>ok</v>
      </c>
      <c r="EG236" s="140" t="str">
        <f t="shared" si="134"/>
        <v>ok</v>
      </c>
      <c r="EH236" s="140" t="str">
        <f t="shared" si="135"/>
        <v>ok</v>
      </c>
      <c r="EI236" s="140" t="str">
        <f t="shared" si="136"/>
        <v>ok</v>
      </c>
      <c r="EJ236" s="140" t="str">
        <f t="shared" si="137"/>
        <v>ok</v>
      </c>
      <c r="EK236" s="140" t="str">
        <f t="shared" si="138"/>
        <v>ok</v>
      </c>
      <c r="EO236" s="140" t="str">
        <f t="shared" si="139"/>
        <v>ok</v>
      </c>
      <c r="EP236" s="140" t="str">
        <f t="shared" si="140"/>
        <v>ok</v>
      </c>
    </row>
    <row r="237" spans="1:146" s="140" customFormat="1" ht="12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227" t="s">
        <v>1409</v>
      </c>
      <c r="J237" s="151" t="s">
        <v>1410</v>
      </c>
      <c r="K237" s="151" t="s">
        <v>4645</v>
      </c>
      <c r="L237" s="153" t="s">
        <v>198</v>
      </c>
      <c r="M237" s="151" t="str">
        <f>DV237</f>
        <v>Koberovy</v>
      </c>
      <c r="N237" s="151">
        <v>0</v>
      </c>
      <c r="O237" s="151" t="s">
        <v>4583</v>
      </c>
      <c r="P237" s="151" t="s">
        <v>217</v>
      </c>
      <c r="Q237" s="151" t="s">
        <v>27</v>
      </c>
      <c r="R237" s="151" t="s">
        <v>28</v>
      </c>
      <c r="S237" s="154">
        <v>487354613</v>
      </c>
      <c r="T237" s="151" t="s">
        <v>1411</v>
      </c>
      <c r="U237" s="153" t="s">
        <v>1412</v>
      </c>
      <c r="V237" s="153" t="s">
        <v>31</v>
      </c>
      <c r="W237" s="153" t="s">
        <v>871</v>
      </c>
      <c r="X237" s="151" t="s">
        <v>1413</v>
      </c>
      <c r="Y237" s="256" t="s">
        <v>3010</v>
      </c>
      <c r="Z237" s="155" t="s">
        <v>199</v>
      </c>
      <c r="AA237" s="267" t="s">
        <v>2871</v>
      </c>
      <c r="AB237" s="156"/>
      <c r="AC237" s="157"/>
      <c r="AD237" s="157"/>
      <c r="AE237" s="157"/>
      <c r="AF237" s="157"/>
      <c r="AG237" s="293">
        <f t="shared" si="128"/>
        <v>0</v>
      </c>
      <c r="AH237" s="145"/>
      <c r="AI237" s="143"/>
      <c r="AJ237" s="143"/>
      <c r="AK237" s="143"/>
      <c r="AL237" s="143"/>
      <c r="AM237" s="138">
        <f t="shared" si="145"/>
        <v>0</v>
      </c>
      <c r="AN237" s="160"/>
      <c r="AO237" s="146"/>
      <c r="AP237" s="146"/>
      <c r="AQ237" s="146"/>
      <c r="AR237" s="146"/>
      <c r="AS237" s="202">
        <f t="shared" si="129"/>
        <v>0</v>
      </c>
      <c r="AT237" s="172"/>
      <c r="AU237" s="137"/>
      <c r="AV237" s="137"/>
      <c r="AW237" s="137"/>
      <c r="AX237" s="137"/>
      <c r="AY237" s="138">
        <f t="shared" si="141"/>
        <v>0</v>
      </c>
      <c r="AZ237" s="160"/>
      <c r="BA237" s="146"/>
      <c r="BB237" s="146"/>
      <c r="BC237" s="146"/>
      <c r="BD237" s="146"/>
      <c r="BE237" s="138">
        <f t="shared" si="142"/>
        <v>0</v>
      </c>
      <c r="BF237" s="205"/>
      <c r="BG237" s="146"/>
      <c r="BH237" s="146"/>
      <c r="BI237" s="146"/>
      <c r="BJ237" s="146"/>
      <c r="BK237" s="202">
        <f t="shared" si="130"/>
        <v>0</v>
      </c>
      <c r="BL237" s="160"/>
      <c r="BM237" s="146"/>
      <c r="BN237" s="146"/>
      <c r="BO237" s="146"/>
      <c r="BP237" s="146"/>
      <c r="BQ237" s="138">
        <f t="shared" si="143"/>
        <v>0</v>
      </c>
      <c r="BR237" s="160"/>
      <c r="BS237" s="146"/>
      <c r="BT237" s="146"/>
      <c r="BU237" s="146"/>
      <c r="BV237" s="146"/>
      <c r="BW237" s="138">
        <f t="shared" si="144"/>
        <v>0</v>
      </c>
      <c r="BX237" s="205"/>
      <c r="BY237" s="146"/>
      <c r="BZ237" s="146"/>
      <c r="CA237" s="146"/>
      <c r="CB237" s="146"/>
      <c r="CC237" s="138">
        <f t="shared" si="131"/>
        <v>0</v>
      </c>
      <c r="CD237" s="158"/>
      <c r="CE237" s="137"/>
      <c r="CF237" s="137"/>
      <c r="CG237" s="137"/>
      <c r="CH237" s="137"/>
      <c r="CI237" s="138">
        <f t="shared" si="153"/>
        <v>0</v>
      </c>
      <c r="CJ237" s="172">
        <f t="shared" si="117"/>
        <v>0</v>
      </c>
      <c r="CK237" s="137">
        <f t="shared" si="118"/>
        <v>0</v>
      </c>
      <c r="CL237" s="137">
        <f t="shared" si="119"/>
        <v>0</v>
      </c>
      <c r="CM237" s="137">
        <f t="shared" si="120"/>
        <v>0</v>
      </c>
      <c r="CN237" s="137">
        <f t="shared" si="121"/>
        <v>0</v>
      </c>
      <c r="CO237" s="173">
        <f t="shared" si="122"/>
        <v>0</v>
      </c>
      <c r="CP237" s="172">
        <f t="shared" si="123"/>
        <v>0</v>
      </c>
      <c r="CQ237" s="137">
        <f t="shared" si="124"/>
        <v>0</v>
      </c>
      <c r="CR237" s="137">
        <f t="shared" si="125"/>
        <v>0</v>
      </c>
      <c r="CS237" s="137">
        <f t="shared" si="126"/>
        <v>0</v>
      </c>
      <c r="CT237" s="137">
        <f t="shared" si="127"/>
        <v>0</v>
      </c>
      <c r="CU237" s="173">
        <f t="shared" si="146"/>
        <v>0</v>
      </c>
      <c r="CV237" s="172">
        <f t="shared" si="147"/>
        <v>0</v>
      </c>
      <c r="CW237" s="137">
        <f t="shared" si="148"/>
        <v>0</v>
      </c>
      <c r="CX237" s="137">
        <f t="shared" si="149"/>
        <v>0</v>
      </c>
      <c r="CY237" s="137">
        <f t="shared" si="150"/>
        <v>0</v>
      </c>
      <c r="CZ237" s="137">
        <f t="shared" si="151"/>
        <v>0</v>
      </c>
      <c r="DA237" s="173">
        <f t="shared" si="152"/>
        <v>0</v>
      </c>
      <c r="DC237" s="220"/>
      <c r="DF237" s="141"/>
      <c r="DG237" s="142"/>
      <c r="DH237" s="146"/>
      <c r="DI237" s="142"/>
      <c r="DJ237" s="144"/>
      <c r="DK237" s="145"/>
      <c r="DL237" s="142"/>
      <c r="DM237" s="144"/>
      <c r="DO237" s="140" t="str">
        <f t="shared" si="132"/>
        <v>Lenka Hynková</v>
      </c>
      <c r="DP237" s="140">
        <v>3423</v>
      </c>
      <c r="DQ237" s="140">
        <v>600078108</v>
      </c>
      <c r="DR237" s="140">
        <v>70695059</v>
      </c>
      <c r="DS237" s="140" t="s">
        <v>1408</v>
      </c>
      <c r="DT237" s="140" t="s">
        <v>3850</v>
      </c>
      <c r="DU237" s="140" t="s">
        <v>3851</v>
      </c>
      <c r="DV237" s="140" t="s">
        <v>4553</v>
      </c>
      <c r="DW237" s="140" t="s">
        <v>198</v>
      </c>
      <c r="DX237" s="140">
        <v>0</v>
      </c>
      <c r="DY237" s="140" t="s">
        <v>3852</v>
      </c>
      <c r="DZ237" s="140">
        <v>487354613</v>
      </c>
      <c r="EA237" s="140" t="s">
        <v>1411</v>
      </c>
      <c r="EB237" s="140">
        <v>0</v>
      </c>
      <c r="EC237" s="140" t="s">
        <v>1413</v>
      </c>
      <c r="ED237" s="140" t="s">
        <v>199</v>
      </c>
      <c r="EF237" s="140" t="str">
        <f t="shared" si="133"/>
        <v>ok</v>
      </c>
      <c r="EG237" s="140" t="str">
        <f t="shared" si="134"/>
        <v>ŠPATNĚ</v>
      </c>
      <c r="EH237" s="140" t="str">
        <f t="shared" si="135"/>
        <v>ok</v>
      </c>
      <c r="EI237" s="140" t="str">
        <f t="shared" si="136"/>
        <v>ok</v>
      </c>
      <c r="EJ237" s="140" t="str">
        <f t="shared" si="137"/>
        <v>ok</v>
      </c>
      <c r="EK237" s="140" t="str">
        <f t="shared" si="138"/>
        <v>ok</v>
      </c>
      <c r="EO237" s="140" t="str">
        <f t="shared" si="139"/>
        <v>ok</v>
      </c>
      <c r="EP237" s="140" t="str">
        <f t="shared" si="140"/>
        <v>ok</v>
      </c>
    </row>
    <row r="238" spans="1:146" s="140" customFormat="1" ht="12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227" t="s">
        <v>1415</v>
      </c>
      <c r="J238" s="151" t="s">
        <v>1416</v>
      </c>
      <c r="K238" s="151" t="s">
        <v>4646</v>
      </c>
      <c r="L238" s="153" t="s">
        <v>198</v>
      </c>
      <c r="M238" s="151" t="str">
        <f>DV238</f>
        <v>Koberovy</v>
      </c>
      <c r="N238" s="151" t="s">
        <v>24</v>
      </c>
      <c r="O238" s="151" t="s">
        <v>1417</v>
      </c>
      <c r="P238" s="151" t="s">
        <v>148</v>
      </c>
      <c r="Q238" s="151" t="s">
        <v>52</v>
      </c>
      <c r="R238" s="151" t="s">
        <v>53</v>
      </c>
      <c r="S238" s="154">
        <v>487354612</v>
      </c>
      <c r="T238" s="151" t="s">
        <v>1418</v>
      </c>
      <c r="U238" s="153" t="s">
        <v>1419</v>
      </c>
      <c r="V238" s="153" t="s">
        <v>31</v>
      </c>
      <c r="W238" s="153" t="s">
        <v>871</v>
      </c>
      <c r="X238" s="151" t="s">
        <v>1413</v>
      </c>
      <c r="Y238" s="256" t="s">
        <v>3010</v>
      </c>
      <c r="Z238" s="155" t="s">
        <v>199</v>
      </c>
      <c r="AA238" s="267" t="s">
        <v>2871</v>
      </c>
      <c r="AB238" s="156"/>
      <c r="AC238" s="157"/>
      <c r="AD238" s="157"/>
      <c r="AE238" s="157"/>
      <c r="AF238" s="157"/>
      <c r="AG238" s="293">
        <f t="shared" si="128"/>
        <v>0</v>
      </c>
      <c r="AH238" s="145"/>
      <c r="AI238" s="143"/>
      <c r="AJ238" s="143"/>
      <c r="AK238" s="143"/>
      <c r="AL238" s="143"/>
      <c r="AM238" s="138">
        <f t="shared" si="145"/>
        <v>0</v>
      </c>
      <c r="AN238" s="160"/>
      <c r="AO238" s="146"/>
      <c r="AP238" s="146"/>
      <c r="AQ238" s="146"/>
      <c r="AR238" s="146"/>
      <c r="AS238" s="202">
        <f t="shared" si="129"/>
        <v>0</v>
      </c>
      <c r="AT238" s="172"/>
      <c r="AU238" s="137"/>
      <c r="AV238" s="137"/>
      <c r="AW238" s="137"/>
      <c r="AX238" s="137"/>
      <c r="AY238" s="138">
        <f t="shared" si="141"/>
        <v>0</v>
      </c>
      <c r="AZ238" s="160"/>
      <c r="BA238" s="146"/>
      <c r="BB238" s="146"/>
      <c r="BC238" s="146"/>
      <c r="BD238" s="146"/>
      <c r="BE238" s="138">
        <f t="shared" si="142"/>
        <v>0</v>
      </c>
      <c r="BF238" s="205"/>
      <c r="BG238" s="146"/>
      <c r="BH238" s="146"/>
      <c r="BI238" s="146"/>
      <c r="BJ238" s="146"/>
      <c r="BK238" s="202">
        <f t="shared" si="130"/>
        <v>0</v>
      </c>
      <c r="BL238" s="160"/>
      <c r="BM238" s="146"/>
      <c r="BN238" s="146"/>
      <c r="BO238" s="146"/>
      <c r="BP238" s="146"/>
      <c r="BQ238" s="138">
        <f t="shared" si="143"/>
        <v>0</v>
      </c>
      <c r="BR238" s="160"/>
      <c r="BS238" s="146">
        <v>11700</v>
      </c>
      <c r="BT238" s="146"/>
      <c r="BU238" s="146"/>
      <c r="BV238" s="146"/>
      <c r="BW238" s="138">
        <f t="shared" si="144"/>
        <v>11700</v>
      </c>
      <c r="BX238" s="205"/>
      <c r="BY238" s="146"/>
      <c r="BZ238" s="146"/>
      <c r="CA238" s="146"/>
      <c r="CB238" s="146"/>
      <c r="CC238" s="138">
        <f t="shared" si="131"/>
        <v>0</v>
      </c>
      <c r="CD238" s="158"/>
      <c r="CE238" s="137"/>
      <c r="CF238" s="137"/>
      <c r="CG238" s="137"/>
      <c r="CH238" s="137"/>
      <c r="CI238" s="138">
        <f t="shared" si="153"/>
        <v>0</v>
      </c>
      <c r="CJ238" s="172">
        <f t="shared" si="117"/>
        <v>0</v>
      </c>
      <c r="CK238" s="137">
        <f t="shared" si="118"/>
        <v>11700</v>
      </c>
      <c r="CL238" s="137">
        <f t="shared" si="119"/>
        <v>0</v>
      </c>
      <c r="CM238" s="137">
        <f t="shared" si="120"/>
        <v>0</v>
      </c>
      <c r="CN238" s="137">
        <f t="shared" si="121"/>
        <v>0</v>
      </c>
      <c r="CO238" s="173">
        <f t="shared" si="122"/>
        <v>11700</v>
      </c>
      <c r="CP238" s="172">
        <f t="shared" si="123"/>
        <v>0</v>
      </c>
      <c r="CQ238" s="137">
        <f t="shared" si="124"/>
        <v>0</v>
      </c>
      <c r="CR238" s="137">
        <f t="shared" si="125"/>
        <v>0</v>
      </c>
      <c r="CS238" s="137">
        <f t="shared" si="126"/>
        <v>0</v>
      </c>
      <c r="CT238" s="137">
        <f t="shared" si="127"/>
        <v>0</v>
      </c>
      <c r="CU238" s="173">
        <f t="shared" si="146"/>
        <v>0</v>
      </c>
      <c r="CV238" s="172">
        <f t="shared" si="147"/>
        <v>0</v>
      </c>
      <c r="CW238" s="137">
        <f t="shared" si="148"/>
        <v>11700</v>
      </c>
      <c r="CX238" s="137">
        <f t="shared" si="149"/>
        <v>0</v>
      </c>
      <c r="CY238" s="137">
        <f t="shared" si="150"/>
        <v>0</v>
      </c>
      <c r="CZ238" s="137">
        <f t="shared" si="151"/>
        <v>0</v>
      </c>
      <c r="DA238" s="173">
        <f t="shared" si="152"/>
        <v>11700</v>
      </c>
      <c r="DC238" s="220"/>
      <c r="DF238" s="141"/>
      <c r="DG238" s="142"/>
      <c r="DH238" s="146"/>
      <c r="DI238" s="142"/>
      <c r="DJ238" s="144"/>
      <c r="DK238" s="145"/>
      <c r="DL238" s="142"/>
      <c r="DM238" s="144"/>
      <c r="DO238" s="140" t="str">
        <f t="shared" si="132"/>
        <v>Petr Flégr</v>
      </c>
      <c r="DP238" s="140">
        <v>3448</v>
      </c>
      <c r="DQ238" s="140">
        <v>600078299</v>
      </c>
      <c r="DR238" s="140">
        <v>70695041</v>
      </c>
      <c r="DS238" s="140" t="s">
        <v>1414</v>
      </c>
      <c r="DT238" s="140" t="s">
        <v>3853</v>
      </c>
      <c r="DU238" s="140" t="s">
        <v>3854</v>
      </c>
      <c r="DV238" s="140" t="s">
        <v>4553</v>
      </c>
      <c r="DW238" s="140" t="s">
        <v>198</v>
      </c>
      <c r="DX238" s="140" t="s">
        <v>24</v>
      </c>
      <c r="DY238" s="140" t="s">
        <v>3855</v>
      </c>
      <c r="DZ238" s="140">
        <v>487354612</v>
      </c>
      <c r="EA238" s="140" t="s">
        <v>1418</v>
      </c>
      <c r="EB238" s="140" t="s">
        <v>3856</v>
      </c>
      <c r="EC238" s="140" t="s">
        <v>1413</v>
      </c>
      <c r="ED238" s="140" t="s">
        <v>199</v>
      </c>
      <c r="EF238" s="140" t="str">
        <f t="shared" si="133"/>
        <v>ok</v>
      </c>
      <c r="EG238" s="140" t="str">
        <f t="shared" si="134"/>
        <v>ŠPATNĚ</v>
      </c>
      <c r="EH238" s="140" t="str">
        <f t="shared" si="135"/>
        <v>ok</v>
      </c>
      <c r="EI238" s="140" t="str">
        <f t="shared" si="136"/>
        <v>ok</v>
      </c>
      <c r="EJ238" s="140" t="str">
        <f t="shared" si="137"/>
        <v>ok</v>
      </c>
      <c r="EK238" s="140" t="str">
        <f t="shared" si="138"/>
        <v>ok</v>
      </c>
      <c r="EO238" s="140" t="str">
        <f t="shared" si="139"/>
        <v>ok</v>
      </c>
      <c r="EP238" s="140" t="str">
        <f t="shared" si="140"/>
        <v>ok</v>
      </c>
    </row>
    <row r="239" spans="1:146" s="140" customFormat="1" ht="12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227" t="s">
        <v>1421</v>
      </c>
      <c r="J239" s="151" t="s">
        <v>1422</v>
      </c>
      <c r="K239" s="151" t="s">
        <v>4688</v>
      </c>
      <c r="L239" s="153" t="s">
        <v>1423</v>
      </c>
      <c r="M239" s="151" t="s">
        <v>1424</v>
      </c>
      <c r="N239" s="151">
        <v>0</v>
      </c>
      <c r="O239" s="151" t="s">
        <v>1425</v>
      </c>
      <c r="P239" s="151" t="s">
        <v>252</v>
      </c>
      <c r="Q239" s="151" t="s">
        <v>27</v>
      </c>
      <c r="R239" s="151" t="s">
        <v>28</v>
      </c>
      <c r="S239" s="154">
        <v>483390487</v>
      </c>
      <c r="T239" s="151" t="s">
        <v>1426</v>
      </c>
      <c r="U239" s="153">
        <v>963864389</v>
      </c>
      <c r="V239" s="153" t="s">
        <v>82</v>
      </c>
      <c r="W239" s="153" t="s">
        <v>83</v>
      </c>
      <c r="X239" s="151" t="s">
        <v>2817</v>
      </c>
      <c r="Y239" s="256" t="s">
        <v>3011</v>
      </c>
      <c r="Z239" s="155" t="s">
        <v>199</v>
      </c>
      <c r="AA239" s="267" t="s">
        <v>2872</v>
      </c>
      <c r="AB239" s="156"/>
      <c r="AC239" s="157"/>
      <c r="AD239" s="157"/>
      <c r="AE239" s="157"/>
      <c r="AF239" s="157"/>
      <c r="AG239" s="293">
        <f t="shared" si="128"/>
        <v>0</v>
      </c>
      <c r="AH239" s="145"/>
      <c r="AI239" s="143"/>
      <c r="AJ239" s="143"/>
      <c r="AK239" s="143"/>
      <c r="AL239" s="143"/>
      <c r="AM239" s="138">
        <f t="shared" si="145"/>
        <v>0</v>
      </c>
      <c r="AN239" s="160"/>
      <c r="AO239" s="146"/>
      <c r="AP239" s="146"/>
      <c r="AQ239" s="146"/>
      <c r="AR239" s="146"/>
      <c r="AS239" s="202">
        <f t="shared" si="129"/>
        <v>0</v>
      </c>
      <c r="AT239" s="172"/>
      <c r="AU239" s="137"/>
      <c r="AV239" s="137"/>
      <c r="AW239" s="137"/>
      <c r="AX239" s="137"/>
      <c r="AY239" s="138">
        <f t="shared" si="141"/>
        <v>0</v>
      </c>
      <c r="AZ239" s="160"/>
      <c r="BA239" s="146"/>
      <c r="BB239" s="146"/>
      <c r="BC239" s="146"/>
      <c r="BD239" s="146"/>
      <c r="BE239" s="138">
        <f t="shared" si="142"/>
        <v>0</v>
      </c>
      <c r="BF239" s="205"/>
      <c r="BG239" s="146"/>
      <c r="BH239" s="146"/>
      <c r="BI239" s="146"/>
      <c r="BJ239" s="146"/>
      <c r="BK239" s="202">
        <f t="shared" si="130"/>
        <v>0</v>
      </c>
      <c r="BL239" s="160"/>
      <c r="BM239" s="146"/>
      <c r="BN239" s="146"/>
      <c r="BO239" s="146"/>
      <c r="BP239" s="146"/>
      <c r="BQ239" s="138">
        <f t="shared" si="143"/>
        <v>0</v>
      </c>
      <c r="BR239" s="160"/>
      <c r="BS239" s="146"/>
      <c r="BT239" s="146"/>
      <c r="BU239" s="146"/>
      <c r="BV239" s="146"/>
      <c r="BW239" s="138">
        <f t="shared" si="144"/>
        <v>0</v>
      </c>
      <c r="BX239" s="205"/>
      <c r="BY239" s="146"/>
      <c r="BZ239" s="146"/>
      <c r="CA239" s="146"/>
      <c r="CB239" s="146"/>
      <c r="CC239" s="138">
        <f t="shared" si="131"/>
        <v>0</v>
      </c>
      <c r="CD239" s="158"/>
      <c r="CE239" s="137"/>
      <c r="CF239" s="137"/>
      <c r="CG239" s="137"/>
      <c r="CH239" s="137"/>
      <c r="CI239" s="138">
        <f t="shared" si="153"/>
        <v>0</v>
      </c>
      <c r="CJ239" s="172">
        <f t="shared" si="117"/>
        <v>0</v>
      </c>
      <c r="CK239" s="137">
        <f t="shared" si="118"/>
        <v>0</v>
      </c>
      <c r="CL239" s="137">
        <f t="shared" si="119"/>
        <v>0</v>
      </c>
      <c r="CM239" s="137">
        <f t="shared" si="120"/>
        <v>0</v>
      </c>
      <c r="CN239" s="137">
        <f t="shared" si="121"/>
        <v>0</v>
      </c>
      <c r="CO239" s="173">
        <f t="shared" si="122"/>
        <v>0</v>
      </c>
      <c r="CP239" s="172">
        <f t="shared" si="123"/>
        <v>0</v>
      </c>
      <c r="CQ239" s="137">
        <f t="shared" si="124"/>
        <v>0</v>
      </c>
      <c r="CR239" s="137">
        <f t="shared" si="125"/>
        <v>0</v>
      </c>
      <c r="CS239" s="137">
        <f t="shared" si="126"/>
        <v>0</v>
      </c>
      <c r="CT239" s="137">
        <f t="shared" si="127"/>
        <v>0</v>
      </c>
      <c r="CU239" s="173">
        <f t="shared" si="146"/>
        <v>0</v>
      </c>
      <c r="CV239" s="172">
        <f t="shared" si="147"/>
        <v>0</v>
      </c>
      <c r="CW239" s="137">
        <f t="shared" si="148"/>
        <v>0</v>
      </c>
      <c r="CX239" s="137">
        <f t="shared" si="149"/>
        <v>0</v>
      </c>
      <c r="CY239" s="137">
        <f t="shared" si="150"/>
        <v>0</v>
      </c>
      <c r="CZ239" s="137">
        <f t="shared" si="151"/>
        <v>0</v>
      </c>
      <c r="DA239" s="173">
        <f t="shared" si="152"/>
        <v>0</v>
      </c>
      <c r="DC239" s="220"/>
      <c r="DF239" s="141"/>
      <c r="DG239" s="142"/>
      <c r="DH239" s="146"/>
      <c r="DI239" s="142"/>
      <c r="DJ239" s="144"/>
      <c r="DK239" s="145"/>
      <c r="DL239" s="142"/>
      <c r="DM239" s="144"/>
      <c r="DO239" s="140" t="str">
        <f t="shared" si="132"/>
        <v>Hana Pešková</v>
      </c>
      <c r="DP239" s="140">
        <v>3402</v>
      </c>
      <c r="DQ239" s="140">
        <v>600078124</v>
      </c>
      <c r="DR239" s="140">
        <v>70982643</v>
      </c>
      <c r="DS239" s="140" t="s">
        <v>1420</v>
      </c>
      <c r="DT239" s="140" t="s">
        <v>3857</v>
      </c>
      <c r="DU239" s="140" t="s">
        <v>3858</v>
      </c>
      <c r="DV239" s="140" t="s">
        <v>1424</v>
      </c>
      <c r="DW239" s="140" t="s">
        <v>1423</v>
      </c>
      <c r="DX239" s="140">
        <v>0</v>
      </c>
      <c r="DY239" s="140" t="s">
        <v>3859</v>
      </c>
      <c r="DZ239" s="140">
        <v>483390487</v>
      </c>
      <c r="EA239" s="140" t="s">
        <v>1426</v>
      </c>
      <c r="EB239" s="140" t="s">
        <v>3860</v>
      </c>
      <c r="EC239" s="140" t="s">
        <v>1427</v>
      </c>
      <c r="ED239" s="140" t="s">
        <v>199</v>
      </c>
      <c r="EF239" s="140" t="str">
        <f t="shared" si="133"/>
        <v>ok</v>
      </c>
      <c r="EG239" s="140" t="str">
        <f t="shared" si="134"/>
        <v>ŠPATNĚ</v>
      </c>
      <c r="EH239" s="140" t="str">
        <f t="shared" si="135"/>
        <v>ok</v>
      </c>
      <c r="EI239" s="140" t="str">
        <f t="shared" si="136"/>
        <v>ok</v>
      </c>
      <c r="EJ239" s="140" t="str">
        <f t="shared" si="137"/>
        <v>ok</v>
      </c>
      <c r="EK239" s="140" t="str">
        <f t="shared" si="138"/>
        <v>ok</v>
      </c>
      <c r="EO239" s="140" t="str">
        <f t="shared" si="139"/>
        <v>ok</v>
      </c>
      <c r="EP239" s="140" t="str">
        <f t="shared" si="140"/>
        <v>ok</v>
      </c>
    </row>
    <row r="240" spans="1:146" s="140" customFormat="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227" t="s">
        <v>1429</v>
      </c>
      <c r="J240" s="151" t="s">
        <v>1430</v>
      </c>
      <c r="K240" s="151" t="s">
        <v>4689</v>
      </c>
      <c r="L240" s="153" t="s">
        <v>1423</v>
      </c>
      <c r="M240" s="151" t="s">
        <v>1424</v>
      </c>
      <c r="N240" s="151" t="s">
        <v>24</v>
      </c>
      <c r="O240" s="151" t="s">
        <v>1431</v>
      </c>
      <c r="P240" s="151" t="s">
        <v>266</v>
      </c>
      <c r="Q240" s="151" t="s">
        <v>52</v>
      </c>
      <c r="R240" s="151" t="s">
        <v>53</v>
      </c>
      <c r="S240" s="154">
        <v>483397027</v>
      </c>
      <c r="T240" s="263" t="s">
        <v>4708</v>
      </c>
      <c r="U240" s="153">
        <v>1300080297</v>
      </c>
      <c r="V240" s="153" t="s">
        <v>31</v>
      </c>
      <c r="W240" s="153" t="s">
        <v>871</v>
      </c>
      <c r="X240" s="151" t="s">
        <v>2817</v>
      </c>
      <c r="Y240" s="256" t="s">
        <v>3011</v>
      </c>
      <c r="Z240" s="155" t="s">
        <v>199</v>
      </c>
      <c r="AA240" s="267" t="s">
        <v>2872</v>
      </c>
      <c r="AB240" s="156"/>
      <c r="AC240" s="157"/>
      <c r="AD240" s="157"/>
      <c r="AE240" s="157"/>
      <c r="AF240" s="157"/>
      <c r="AG240" s="293">
        <f t="shared" si="128"/>
        <v>0</v>
      </c>
      <c r="AH240" s="145"/>
      <c r="AI240" s="143"/>
      <c r="AJ240" s="143"/>
      <c r="AK240" s="143"/>
      <c r="AL240" s="143"/>
      <c r="AM240" s="138">
        <f t="shared" si="145"/>
        <v>0</v>
      </c>
      <c r="AN240" s="160"/>
      <c r="AO240" s="146"/>
      <c r="AP240" s="146"/>
      <c r="AQ240" s="146"/>
      <c r="AR240" s="146"/>
      <c r="AS240" s="202">
        <f t="shared" si="129"/>
        <v>0</v>
      </c>
      <c r="AT240" s="172"/>
      <c r="AU240" s="137"/>
      <c r="AV240" s="137"/>
      <c r="AW240" s="137"/>
      <c r="AX240" s="137"/>
      <c r="AY240" s="138">
        <f t="shared" si="141"/>
        <v>0</v>
      </c>
      <c r="AZ240" s="160"/>
      <c r="BA240" s="146"/>
      <c r="BB240" s="146"/>
      <c r="BC240" s="146"/>
      <c r="BD240" s="146"/>
      <c r="BE240" s="138">
        <f t="shared" si="142"/>
        <v>0</v>
      </c>
      <c r="BF240" s="205"/>
      <c r="BG240" s="146"/>
      <c r="BH240" s="146"/>
      <c r="BI240" s="146"/>
      <c r="BJ240" s="146"/>
      <c r="BK240" s="202">
        <f t="shared" si="130"/>
        <v>0</v>
      </c>
      <c r="BL240" s="160"/>
      <c r="BM240" s="146"/>
      <c r="BN240" s="146"/>
      <c r="BO240" s="146"/>
      <c r="BP240" s="146"/>
      <c r="BQ240" s="138">
        <f t="shared" si="143"/>
        <v>0</v>
      </c>
      <c r="BR240" s="160"/>
      <c r="BS240" s="146">
        <v>11050</v>
      </c>
      <c r="BT240" s="146"/>
      <c r="BU240" s="146"/>
      <c r="BV240" s="146"/>
      <c r="BW240" s="138">
        <f t="shared" si="144"/>
        <v>11050</v>
      </c>
      <c r="BX240" s="205"/>
      <c r="BY240" s="146"/>
      <c r="BZ240" s="146"/>
      <c r="CA240" s="146"/>
      <c r="CB240" s="146"/>
      <c r="CC240" s="138">
        <f t="shared" si="131"/>
        <v>0</v>
      </c>
      <c r="CD240" s="158"/>
      <c r="CE240" s="137"/>
      <c r="CF240" s="137"/>
      <c r="CG240" s="137"/>
      <c r="CH240" s="137"/>
      <c r="CI240" s="138">
        <f t="shared" si="153"/>
        <v>0</v>
      </c>
      <c r="CJ240" s="172">
        <f t="shared" si="117"/>
        <v>0</v>
      </c>
      <c r="CK240" s="137">
        <f t="shared" si="118"/>
        <v>11050</v>
      </c>
      <c r="CL240" s="137">
        <f t="shared" si="119"/>
        <v>0</v>
      </c>
      <c r="CM240" s="137">
        <f t="shared" si="120"/>
        <v>0</v>
      </c>
      <c r="CN240" s="137">
        <f t="shared" si="121"/>
        <v>0</v>
      </c>
      <c r="CO240" s="173">
        <f t="shared" si="122"/>
        <v>11050</v>
      </c>
      <c r="CP240" s="172">
        <f t="shared" si="123"/>
        <v>0</v>
      </c>
      <c r="CQ240" s="137">
        <f t="shared" si="124"/>
        <v>0</v>
      </c>
      <c r="CR240" s="137">
        <f t="shared" si="125"/>
        <v>0</v>
      </c>
      <c r="CS240" s="137">
        <f t="shared" si="126"/>
        <v>0</v>
      </c>
      <c r="CT240" s="137">
        <f t="shared" si="127"/>
        <v>0</v>
      </c>
      <c r="CU240" s="173">
        <f t="shared" si="146"/>
        <v>0</v>
      </c>
      <c r="CV240" s="172">
        <f t="shared" si="147"/>
        <v>0</v>
      </c>
      <c r="CW240" s="137">
        <f t="shared" si="148"/>
        <v>11050</v>
      </c>
      <c r="CX240" s="137">
        <f t="shared" si="149"/>
        <v>0</v>
      </c>
      <c r="CY240" s="137">
        <f t="shared" si="150"/>
        <v>0</v>
      </c>
      <c r="CZ240" s="137">
        <f t="shared" si="151"/>
        <v>0</v>
      </c>
      <c r="DA240" s="173">
        <f t="shared" si="152"/>
        <v>11050</v>
      </c>
      <c r="DC240" s="220"/>
      <c r="DF240" s="141"/>
      <c r="DG240" s="142"/>
      <c r="DH240" s="146"/>
      <c r="DI240" s="142"/>
      <c r="DJ240" s="144"/>
      <c r="DK240" s="145"/>
      <c r="DL240" s="142"/>
      <c r="DM240" s="144"/>
      <c r="DO240" s="140" t="str">
        <f t="shared" si="132"/>
        <v>Martin Zicháček</v>
      </c>
      <c r="DP240" s="140">
        <v>3429</v>
      </c>
      <c r="DQ240" s="140">
        <v>600078256</v>
      </c>
      <c r="DR240" s="140">
        <v>43257151</v>
      </c>
      <c r="DS240" s="140" t="s">
        <v>1428</v>
      </c>
      <c r="DT240" s="140" t="s">
        <v>3861</v>
      </c>
      <c r="DU240" s="140" t="s">
        <v>3862</v>
      </c>
      <c r="DV240" s="140" t="s">
        <v>1424</v>
      </c>
      <c r="DW240" s="140" t="s">
        <v>1423</v>
      </c>
      <c r="DX240" s="140" t="s">
        <v>24</v>
      </c>
      <c r="DY240" s="140" t="s">
        <v>3863</v>
      </c>
      <c r="DZ240" s="140">
        <v>483397027</v>
      </c>
      <c r="EA240" s="294" t="s">
        <v>3864</v>
      </c>
      <c r="EB240" s="140" t="s">
        <v>3865</v>
      </c>
      <c r="EC240" s="140" t="s">
        <v>1427</v>
      </c>
      <c r="ED240" s="140" t="s">
        <v>199</v>
      </c>
      <c r="EF240" s="140" t="str">
        <f t="shared" si="133"/>
        <v>ok</v>
      </c>
      <c r="EG240" s="140" t="str">
        <f t="shared" si="134"/>
        <v>ŠPATNĚ</v>
      </c>
      <c r="EH240" s="140" t="str">
        <f t="shared" si="135"/>
        <v>ok</v>
      </c>
      <c r="EI240" s="140" t="str">
        <f t="shared" si="136"/>
        <v>ok</v>
      </c>
      <c r="EJ240" s="140" t="str">
        <f t="shared" si="137"/>
        <v>ok</v>
      </c>
      <c r="EK240" s="140" t="str">
        <f t="shared" si="138"/>
        <v>ok</v>
      </c>
      <c r="EO240" s="140" t="str">
        <f t="shared" si="139"/>
        <v>ok</v>
      </c>
      <c r="EP240" s="140" t="str">
        <f t="shared" si="140"/>
        <v>ŠPATNĚ</v>
      </c>
    </row>
    <row r="241" spans="1:146" s="140" customFormat="1" ht="12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227" t="s">
        <v>1433</v>
      </c>
      <c r="J241" s="151" t="s">
        <v>1434</v>
      </c>
      <c r="K241" s="151" t="s">
        <v>4647</v>
      </c>
      <c r="L241" s="153" t="s">
        <v>198</v>
      </c>
      <c r="M241" s="151" t="s">
        <v>199</v>
      </c>
      <c r="N241" s="151" t="s">
        <v>24</v>
      </c>
      <c r="O241" s="151" t="s">
        <v>1435</v>
      </c>
      <c r="P241" s="151" t="s">
        <v>1436</v>
      </c>
      <c r="Q241" s="151" t="s">
        <v>27</v>
      </c>
      <c r="R241" s="151" t="s">
        <v>28</v>
      </c>
      <c r="S241" s="154">
        <v>739047440</v>
      </c>
      <c r="T241" s="151" t="s">
        <v>1437</v>
      </c>
      <c r="U241" s="153" t="s">
        <v>1438</v>
      </c>
      <c r="V241" s="153" t="s">
        <v>31</v>
      </c>
      <c r="W241" s="153" t="s">
        <v>871</v>
      </c>
      <c r="X241" s="151" t="s">
        <v>1439</v>
      </c>
      <c r="Y241" s="256" t="s">
        <v>3012</v>
      </c>
      <c r="Z241" s="155" t="s">
        <v>199</v>
      </c>
      <c r="AA241" s="267" t="s">
        <v>2873</v>
      </c>
      <c r="AB241" s="156"/>
      <c r="AC241" s="157"/>
      <c r="AD241" s="157"/>
      <c r="AE241" s="157"/>
      <c r="AF241" s="157"/>
      <c r="AG241" s="293">
        <f t="shared" si="128"/>
        <v>0</v>
      </c>
      <c r="AH241" s="145"/>
      <c r="AI241" s="143"/>
      <c r="AJ241" s="143"/>
      <c r="AK241" s="143"/>
      <c r="AL241" s="143"/>
      <c r="AM241" s="138">
        <f t="shared" si="145"/>
        <v>0</v>
      </c>
      <c r="AN241" s="160"/>
      <c r="AO241" s="146"/>
      <c r="AP241" s="146"/>
      <c r="AQ241" s="146"/>
      <c r="AR241" s="146"/>
      <c r="AS241" s="202">
        <f t="shared" si="129"/>
        <v>0</v>
      </c>
      <c r="AT241" s="172"/>
      <c r="AU241" s="137"/>
      <c r="AV241" s="137"/>
      <c r="AW241" s="137"/>
      <c r="AX241" s="137"/>
      <c r="AY241" s="138">
        <f t="shared" si="141"/>
        <v>0</v>
      </c>
      <c r="AZ241" s="160"/>
      <c r="BA241" s="146"/>
      <c r="BB241" s="146"/>
      <c r="BC241" s="146"/>
      <c r="BD241" s="146"/>
      <c r="BE241" s="138">
        <f t="shared" si="142"/>
        <v>0</v>
      </c>
      <c r="BF241" s="205"/>
      <c r="BG241" s="146"/>
      <c r="BH241" s="146"/>
      <c r="BI241" s="146"/>
      <c r="BJ241" s="146"/>
      <c r="BK241" s="202">
        <f t="shared" si="130"/>
        <v>0</v>
      </c>
      <c r="BL241" s="160"/>
      <c r="BM241" s="146"/>
      <c r="BN241" s="146"/>
      <c r="BO241" s="146"/>
      <c r="BP241" s="146"/>
      <c r="BQ241" s="138">
        <f t="shared" si="143"/>
        <v>0</v>
      </c>
      <c r="BR241" s="160"/>
      <c r="BS241" s="146">
        <v>3250</v>
      </c>
      <c r="BT241" s="146"/>
      <c r="BU241" s="146"/>
      <c r="BV241" s="146"/>
      <c r="BW241" s="138">
        <f t="shared" si="144"/>
        <v>3250</v>
      </c>
      <c r="BX241" s="205"/>
      <c r="BY241" s="146"/>
      <c r="BZ241" s="146"/>
      <c r="CA241" s="146"/>
      <c r="CB241" s="146"/>
      <c r="CC241" s="138">
        <f t="shared" si="131"/>
        <v>0</v>
      </c>
      <c r="CD241" s="158"/>
      <c r="CE241" s="137"/>
      <c r="CF241" s="137"/>
      <c r="CG241" s="137"/>
      <c r="CH241" s="137"/>
      <c r="CI241" s="138">
        <f t="shared" si="153"/>
        <v>0</v>
      </c>
      <c r="CJ241" s="172">
        <f t="shared" si="117"/>
        <v>0</v>
      </c>
      <c r="CK241" s="137">
        <f t="shared" si="118"/>
        <v>3250</v>
      </c>
      <c r="CL241" s="137">
        <f t="shared" si="119"/>
        <v>0</v>
      </c>
      <c r="CM241" s="137">
        <f t="shared" si="120"/>
        <v>0</v>
      </c>
      <c r="CN241" s="137">
        <f t="shared" si="121"/>
        <v>0</v>
      </c>
      <c r="CO241" s="173">
        <f t="shared" si="122"/>
        <v>3250</v>
      </c>
      <c r="CP241" s="172">
        <f t="shared" si="123"/>
        <v>0</v>
      </c>
      <c r="CQ241" s="137">
        <f t="shared" si="124"/>
        <v>0</v>
      </c>
      <c r="CR241" s="137">
        <f t="shared" si="125"/>
        <v>0</v>
      </c>
      <c r="CS241" s="137">
        <f t="shared" si="126"/>
        <v>0</v>
      </c>
      <c r="CT241" s="137">
        <f t="shared" si="127"/>
        <v>0</v>
      </c>
      <c r="CU241" s="173">
        <f t="shared" si="146"/>
        <v>0</v>
      </c>
      <c r="CV241" s="172">
        <f t="shared" si="147"/>
        <v>0</v>
      </c>
      <c r="CW241" s="137">
        <f t="shared" si="148"/>
        <v>3250</v>
      </c>
      <c r="CX241" s="137">
        <f t="shared" si="149"/>
        <v>0</v>
      </c>
      <c r="CY241" s="137">
        <f t="shared" si="150"/>
        <v>0</v>
      </c>
      <c r="CZ241" s="137">
        <f t="shared" si="151"/>
        <v>0</v>
      </c>
      <c r="DA241" s="173">
        <f t="shared" si="152"/>
        <v>3250</v>
      </c>
      <c r="DC241" s="220"/>
      <c r="DF241" s="141"/>
      <c r="DG241" s="142"/>
      <c r="DH241" s="146"/>
      <c r="DI241" s="142"/>
      <c r="DJ241" s="144"/>
      <c r="DK241" s="145"/>
      <c r="DL241" s="142"/>
      <c r="DM241" s="144"/>
      <c r="DO241" s="140" t="str">
        <f t="shared" si="132"/>
        <v>Miroslava Kopecká</v>
      </c>
      <c r="DP241" s="140">
        <v>3405</v>
      </c>
      <c r="DQ241" s="140">
        <v>600078337</v>
      </c>
      <c r="DR241" s="140">
        <v>70698325</v>
      </c>
      <c r="DS241" s="140" t="s">
        <v>1432</v>
      </c>
      <c r="DT241" s="140" t="s">
        <v>3866</v>
      </c>
      <c r="DU241" s="140" t="s">
        <v>3867</v>
      </c>
      <c r="DV241" s="140" t="s">
        <v>199</v>
      </c>
      <c r="DW241" s="140" t="s">
        <v>198</v>
      </c>
      <c r="DX241" s="140" t="s">
        <v>24</v>
      </c>
      <c r="DY241" s="140" t="s">
        <v>3868</v>
      </c>
      <c r="DZ241" s="140">
        <v>739047440</v>
      </c>
      <c r="EA241" s="140" t="s">
        <v>1437</v>
      </c>
      <c r="EB241" s="140" t="s">
        <v>3869</v>
      </c>
      <c r="EC241" s="140" t="s">
        <v>1439</v>
      </c>
      <c r="ED241" s="140" t="s">
        <v>199</v>
      </c>
      <c r="EF241" s="140" t="str">
        <f t="shared" si="133"/>
        <v>ok</v>
      </c>
      <c r="EG241" s="140" t="str">
        <f t="shared" si="134"/>
        <v>ŠPATNĚ</v>
      </c>
      <c r="EH241" s="140" t="str">
        <f t="shared" si="135"/>
        <v>ok</v>
      </c>
      <c r="EI241" s="140" t="str">
        <f t="shared" si="136"/>
        <v>ok</v>
      </c>
      <c r="EJ241" s="140" t="str">
        <f t="shared" si="137"/>
        <v>ok</v>
      </c>
      <c r="EK241" s="140" t="str">
        <f t="shared" si="138"/>
        <v>ok</v>
      </c>
      <c r="EO241" s="140" t="str">
        <f t="shared" si="139"/>
        <v>ok</v>
      </c>
      <c r="EP241" s="140" t="str">
        <f t="shared" si="140"/>
        <v>ok</v>
      </c>
    </row>
    <row r="242" spans="1:146" s="140" customFormat="1" ht="12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227" t="s">
        <v>1441</v>
      </c>
      <c r="J242" s="151" t="s">
        <v>1442</v>
      </c>
      <c r="K242" s="151" t="s">
        <v>4690</v>
      </c>
      <c r="L242" s="153" t="s">
        <v>1443</v>
      </c>
      <c r="M242" s="151" t="s">
        <v>1444</v>
      </c>
      <c r="N242" s="151">
        <v>0</v>
      </c>
      <c r="O242" s="151" t="s">
        <v>1445</v>
      </c>
      <c r="P242" s="151" t="s">
        <v>671</v>
      </c>
      <c r="Q242" s="151" t="s">
        <v>27</v>
      </c>
      <c r="R242" s="151" t="s">
        <v>28</v>
      </c>
      <c r="S242" s="154">
        <v>483385206</v>
      </c>
      <c r="T242" s="151" t="s">
        <v>1446</v>
      </c>
      <c r="U242" s="153">
        <v>962107319</v>
      </c>
      <c r="V242" s="153" t="s">
        <v>82</v>
      </c>
      <c r="W242" s="153" t="s">
        <v>83</v>
      </c>
      <c r="X242" s="151" t="s">
        <v>1447</v>
      </c>
      <c r="Y242" s="256" t="s">
        <v>3013</v>
      </c>
      <c r="Z242" s="155" t="s">
        <v>199</v>
      </c>
      <c r="AA242" s="267" t="s">
        <v>2874</v>
      </c>
      <c r="AB242" s="156"/>
      <c r="AC242" s="157"/>
      <c r="AD242" s="157"/>
      <c r="AE242" s="157"/>
      <c r="AF242" s="157"/>
      <c r="AG242" s="293">
        <f t="shared" si="128"/>
        <v>0</v>
      </c>
      <c r="AH242" s="145"/>
      <c r="AI242" s="143"/>
      <c r="AJ242" s="143"/>
      <c r="AK242" s="143"/>
      <c r="AL242" s="143"/>
      <c r="AM242" s="138">
        <f t="shared" si="145"/>
        <v>0</v>
      </c>
      <c r="AN242" s="160"/>
      <c r="AO242" s="146"/>
      <c r="AP242" s="146"/>
      <c r="AQ242" s="146"/>
      <c r="AR242" s="146"/>
      <c r="AS242" s="202">
        <f t="shared" si="129"/>
        <v>0</v>
      </c>
      <c r="AT242" s="172"/>
      <c r="AU242" s="137"/>
      <c r="AV242" s="137"/>
      <c r="AW242" s="137"/>
      <c r="AX242" s="137"/>
      <c r="AY242" s="138">
        <f t="shared" si="141"/>
        <v>0</v>
      </c>
      <c r="AZ242" s="160"/>
      <c r="BA242" s="146"/>
      <c r="BB242" s="146"/>
      <c r="BC242" s="146"/>
      <c r="BD242" s="146"/>
      <c r="BE242" s="138">
        <f t="shared" si="142"/>
        <v>0</v>
      </c>
      <c r="BF242" s="205"/>
      <c r="BG242" s="146"/>
      <c r="BH242" s="146"/>
      <c r="BI242" s="146"/>
      <c r="BJ242" s="146"/>
      <c r="BK242" s="202">
        <f t="shared" si="130"/>
        <v>0</v>
      </c>
      <c r="BL242" s="160"/>
      <c r="BM242" s="146"/>
      <c r="BN242" s="146"/>
      <c r="BO242" s="146"/>
      <c r="BP242" s="146"/>
      <c r="BQ242" s="138">
        <f t="shared" si="143"/>
        <v>0</v>
      </c>
      <c r="BR242" s="160"/>
      <c r="BS242" s="146"/>
      <c r="BT242" s="146"/>
      <c r="BU242" s="146"/>
      <c r="BV242" s="146"/>
      <c r="BW242" s="138">
        <f t="shared" si="144"/>
        <v>0</v>
      </c>
      <c r="BX242" s="205"/>
      <c r="BY242" s="146"/>
      <c r="BZ242" s="146"/>
      <c r="CA242" s="146"/>
      <c r="CB242" s="146"/>
      <c r="CC242" s="138">
        <f t="shared" si="131"/>
        <v>0</v>
      </c>
      <c r="CD242" s="158"/>
      <c r="CE242" s="137"/>
      <c r="CF242" s="137"/>
      <c r="CG242" s="137"/>
      <c r="CH242" s="137"/>
      <c r="CI242" s="138">
        <f t="shared" si="153"/>
        <v>0</v>
      </c>
      <c r="CJ242" s="172">
        <f t="shared" si="117"/>
        <v>0</v>
      </c>
      <c r="CK242" s="137">
        <f t="shared" si="118"/>
        <v>0</v>
      </c>
      <c r="CL242" s="137">
        <f t="shared" si="119"/>
        <v>0</v>
      </c>
      <c r="CM242" s="137">
        <f t="shared" si="120"/>
        <v>0</v>
      </c>
      <c r="CN242" s="137">
        <f t="shared" si="121"/>
        <v>0</v>
      </c>
      <c r="CO242" s="173">
        <f t="shared" si="122"/>
        <v>0</v>
      </c>
      <c r="CP242" s="172">
        <f t="shared" si="123"/>
        <v>0</v>
      </c>
      <c r="CQ242" s="137">
        <f t="shared" si="124"/>
        <v>0</v>
      </c>
      <c r="CR242" s="137">
        <f t="shared" si="125"/>
        <v>0</v>
      </c>
      <c r="CS242" s="137">
        <f t="shared" si="126"/>
        <v>0</v>
      </c>
      <c r="CT242" s="137">
        <f t="shared" si="127"/>
        <v>0</v>
      </c>
      <c r="CU242" s="173">
        <f t="shared" si="146"/>
        <v>0</v>
      </c>
      <c r="CV242" s="172">
        <f t="shared" si="147"/>
        <v>0</v>
      </c>
      <c r="CW242" s="137">
        <f t="shared" si="148"/>
        <v>0</v>
      </c>
      <c r="CX242" s="137">
        <f t="shared" si="149"/>
        <v>0</v>
      </c>
      <c r="CY242" s="137">
        <f t="shared" si="150"/>
        <v>0</v>
      </c>
      <c r="CZ242" s="137">
        <f t="shared" si="151"/>
        <v>0</v>
      </c>
      <c r="DA242" s="173">
        <f t="shared" si="152"/>
        <v>0</v>
      </c>
      <c r="DC242" s="220"/>
      <c r="DF242" s="141"/>
      <c r="DG242" s="142"/>
      <c r="DH242" s="146"/>
      <c r="DI242" s="142"/>
      <c r="DJ242" s="144"/>
      <c r="DK242" s="145"/>
      <c r="DL242" s="142"/>
      <c r="DM242" s="144"/>
      <c r="DO242" s="140" t="str">
        <f t="shared" si="132"/>
        <v>Alena Vávrová</v>
      </c>
      <c r="DP242" s="140">
        <v>3444</v>
      </c>
      <c r="DQ242" s="140">
        <v>600078086</v>
      </c>
      <c r="DR242" s="140">
        <v>16389573</v>
      </c>
      <c r="DS242" s="140" t="s">
        <v>1440</v>
      </c>
      <c r="DT242" s="140" t="s">
        <v>3870</v>
      </c>
      <c r="DU242" s="140" t="s">
        <v>3871</v>
      </c>
      <c r="DV242" s="140" t="s">
        <v>1444</v>
      </c>
      <c r="DW242" s="140" t="s">
        <v>1443</v>
      </c>
      <c r="DX242" s="140">
        <v>0</v>
      </c>
      <c r="DY242" s="140" t="s">
        <v>3872</v>
      </c>
      <c r="DZ242" s="140">
        <v>483385206</v>
      </c>
      <c r="EA242" s="140" t="s">
        <v>1446</v>
      </c>
      <c r="EB242" s="140" t="s">
        <v>3873</v>
      </c>
      <c r="EC242" s="140" t="s">
        <v>3874</v>
      </c>
      <c r="ED242" s="140" t="s">
        <v>199</v>
      </c>
      <c r="EF242" s="140" t="str">
        <f t="shared" si="133"/>
        <v>ok</v>
      </c>
      <c r="EG242" s="140" t="str">
        <f t="shared" si="134"/>
        <v>ŠPATNĚ</v>
      </c>
      <c r="EH242" s="140" t="str">
        <f t="shared" si="135"/>
        <v>ok</v>
      </c>
      <c r="EI242" s="140" t="str">
        <f t="shared" si="136"/>
        <v>ok</v>
      </c>
      <c r="EJ242" s="140" t="str">
        <f t="shared" si="137"/>
        <v>ok</v>
      </c>
      <c r="EK242" s="140" t="str">
        <f t="shared" si="138"/>
        <v>ok</v>
      </c>
      <c r="EO242" s="140" t="str">
        <f t="shared" si="139"/>
        <v>ok</v>
      </c>
      <c r="EP242" s="140" t="str">
        <f t="shared" si="140"/>
        <v>ok</v>
      </c>
    </row>
    <row r="243" spans="1:146" s="140" customFormat="1" ht="12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227" t="s">
        <v>1449</v>
      </c>
      <c r="J243" s="151" t="s">
        <v>1450</v>
      </c>
      <c r="K243" s="151" t="s">
        <v>4691</v>
      </c>
      <c r="L243" s="153" t="s">
        <v>1443</v>
      </c>
      <c r="M243" s="151" t="str">
        <f>DV243</f>
        <v>Zásada</v>
      </c>
      <c r="N243" s="151" t="s">
        <v>24</v>
      </c>
      <c r="O243" s="151" t="s">
        <v>1451</v>
      </c>
      <c r="P243" s="151" t="s">
        <v>70</v>
      </c>
      <c r="Q243" s="151" t="s">
        <v>52</v>
      </c>
      <c r="R243" s="151" t="s">
        <v>53</v>
      </c>
      <c r="S243" s="154">
        <v>483385182</v>
      </c>
      <c r="T243" s="151" t="s">
        <v>1452</v>
      </c>
      <c r="U243" s="153">
        <v>962108389</v>
      </c>
      <c r="V243" s="153" t="s">
        <v>82</v>
      </c>
      <c r="W243" s="153" t="s">
        <v>83</v>
      </c>
      <c r="X243" s="151" t="s">
        <v>1447</v>
      </c>
      <c r="Y243" s="256" t="s">
        <v>3013</v>
      </c>
      <c r="Z243" s="155" t="s">
        <v>199</v>
      </c>
      <c r="AA243" s="267" t="s">
        <v>2874</v>
      </c>
      <c r="AB243" s="156"/>
      <c r="AC243" s="157"/>
      <c r="AD243" s="157"/>
      <c r="AE243" s="157"/>
      <c r="AF243" s="157"/>
      <c r="AG243" s="293">
        <f t="shared" si="128"/>
        <v>0</v>
      </c>
      <c r="AH243" s="145"/>
      <c r="AI243" s="143"/>
      <c r="AJ243" s="143"/>
      <c r="AK243" s="143"/>
      <c r="AL243" s="143"/>
      <c r="AM243" s="138">
        <f t="shared" si="145"/>
        <v>0</v>
      </c>
      <c r="AN243" s="160"/>
      <c r="AO243" s="146"/>
      <c r="AP243" s="146"/>
      <c r="AQ243" s="146"/>
      <c r="AR243" s="146"/>
      <c r="AS243" s="202">
        <f t="shared" si="129"/>
        <v>0</v>
      </c>
      <c r="AT243" s="172"/>
      <c r="AU243" s="137"/>
      <c r="AV243" s="137"/>
      <c r="AW243" s="137"/>
      <c r="AX243" s="137"/>
      <c r="AY243" s="138">
        <f t="shared" si="141"/>
        <v>0</v>
      </c>
      <c r="AZ243" s="160"/>
      <c r="BA243" s="146"/>
      <c r="BB243" s="146"/>
      <c r="BC243" s="146"/>
      <c r="BD243" s="146"/>
      <c r="BE243" s="138">
        <f t="shared" si="142"/>
        <v>0</v>
      </c>
      <c r="BF243" s="205"/>
      <c r="BG243" s="146"/>
      <c r="BH243" s="146"/>
      <c r="BI243" s="146"/>
      <c r="BJ243" s="146"/>
      <c r="BK243" s="202">
        <f t="shared" si="130"/>
        <v>0</v>
      </c>
      <c r="BL243" s="160"/>
      <c r="BM243" s="146"/>
      <c r="BN243" s="146"/>
      <c r="BO243" s="146"/>
      <c r="BP243" s="146"/>
      <c r="BQ243" s="138">
        <f t="shared" si="143"/>
        <v>0</v>
      </c>
      <c r="BR243" s="160"/>
      <c r="BS243" s="146">
        <v>35100</v>
      </c>
      <c r="BT243" s="146"/>
      <c r="BU243" s="146"/>
      <c r="BV243" s="146"/>
      <c r="BW243" s="138">
        <f t="shared" si="144"/>
        <v>35100</v>
      </c>
      <c r="BX243" s="205"/>
      <c r="BY243" s="146"/>
      <c r="BZ243" s="146"/>
      <c r="CA243" s="146"/>
      <c r="CB243" s="146"/>
      <c r="CC243" s="138">
        <f t="shared" si="131"/>
        <v>0</v>
      </c>
      <c r="CD243" s="158"/>
      <c r="CE243" s="137"/>
      <c r="CF243" s="137"/>
      <c r="CG243" s="137"/>
      <c r="CH243" s="137"/>
      <c r="CI243" s="138">
        <f t="shared" si="153"/>
        <v>0</v>
      </c>
      <c r="CJ243" s="172">
        <f t="shared" si="117"/>
        <v>0</v>
      </c>
      <c r="CK243" s="137">
        <f t="shared" si="118"/>
        <v>35100</v>
      </c>
      <c r="CL243" s="137">
        <f t="shared" si="119"/>
        <v>0</v>
      </c>
      <c r="CM243" s="137">
        <f t="shared" si="120"/>
        <v>0</v>
      </c>
      <c r="CN243" s="137">
        <f t="shared" si="121"/>
        <v>0</v>
      </c>
      <c r="CO243" s="173">
        <f t="shared" si="122"/>
        <v>35100</v>
      </c>
      <c r="CP243" s="172">
        <f t="shared" si="123"/>
        <v>0</v>
      </c>
      <c r="CQ243" s="137">
        <f t="shared" si="124"/>
        <v>0</v>
      </c>
      <c r="CR243" s="137">
        <f t="shared" si="125"/>
        <v>0</v>
      </c>
      <c r="CS243" s="137">
        <f t="shared" si="126"/>
        <v>0</v>
      </c>
      <c r="CT243" s="137">
        <f t="shared" si="127"/>
        <v>0</v>
      </c>
      <c r="CU243" s="173">
        <f t="shared" si="146"/>
        <v>0</v>
      </c>
      <c r="CV243" s="172">
        <f t="shared" si="147"/>
        <v>0</v>
      </c>
      <c r="CW243" s="137">
        <f t="shared" si="148"/>
        <v>35100</v>
      </c>
      <c r="CX243" s="137">
        <f t="shared" si="149"/>
        <v>0</v>
      </c>
      <c r="CY243" s="137">
        <f t="shared" si="150"/>
        <v>0</v>
      </c>
      <c r="CZ243" s="137">
        <f t="shared" si="151"/>
        <v>0</v>
      </c>
      <c r="DA243" s="173">
        <f t="shared" si="152"/>
        <v>35100</v>
      </c>
      <c r="DC243" s="220"/>
      <c r="DF243" s="141"/>
      <c r="DG243" s="142"/>
      <c r="DH243" s="146"/>
      <c r="DI243" s="142"/>
      <c r="DJ243" s="144"/>
      <c r="DK243" s="145">
        <v>53499</v>
      </c>
      <c r="DL243" s="142" t="s">
        <v>4903</v>
      </c>
      <c r="DM243" s="144">
        <v>44606</v>
      </c>
      <c r="DO243" s="140" t="str">
        <f t="shared" si="132"/>
        <v>Václav Horáček</v>
      </c>
      <c r="DP243" s="140">
        <v>3443</v>
      </c>
      <c r="DQ243" s="140">
        <v>600078582</v>
      </c>
      <c r="DR243" s="140">
        <v>16389581</v>
      </c>
      <c r="DS243" s="140" t="s">
        <v>1448</v>
      </c>
      <c r="DT243" s="140" t="s">
        <v>3875</v>
      </c>
      <c r="DU243" s="140" t="s">
        <v>3725</v>
      </c>
      <c r="DV243" s="140" t="s">
        <v>1444</v>
      </c>
      <c r="DW243" s="140" t="s">
        <v>1443</v>
      </c>
      <c r="DX243" s="140" t="s">
        <v>24</v>
      </c>
      <c r="DY243" s="140" t="s">
        <v>3876</v>
      </c>
      <c r="DZ243" s="140">
        <v>483385182</v>
      </c>
      <c r="EA243" s="140" t="s">
        <v>1452</v>
      </c>
      <c r="EB243" s="140" t="s">
        <v>3877</v>
      </c>
      <c r="EC243" s="140" t="s">
        <v>3874</v>
      </c>
      <c r="ED243" s="140" t="s">
        <v>199</v>
      </c>
      <c r="EF243" s="140" t="str">
        <f t="shared" si="133"/>
        <v>ok</v>
      </c>
      <c r="EG243" s="140" t="str">
        <f t="shared" si="134"/>
        <v>ŠPATNĚ</v>
      </c>
      <c r="EH243" s="140" t="str">
        <f t="shared" si="135"/>
        <v>ok</v>
      </c>
      <c r="EI243" s="140" t="str">
        <f t="shared" si="136"/>
        <v>ok</v>
      </c>
      <c r="EJ243" s="140" t="str">
        <f t="shared" si="137"/>
        <v>ok</v>
      </c>
      <c r="EK243" s="140" t="str">
        <f t="shared" si="138"/>
        <v>ok</v>
      </c>
      <c r="EO243" s="140" t="str">
        <f t="shared" si="139"/>
        <v>ok</v>
      </c>
      <c r="EP243" s="140" t="str">
        <f t="shared" si="140"/>
        <v>ok</v>
      </c>
    </row>
    <row r="244" spans="1:146" s="140" customFormat="1" ht="12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227" t="s">
        <v>1454</v>
      </c>
      <c r="J244" s="151" t="s">
        <v>1455</v>
      </c>
      <c r="K244" s="151" t="s">
        <v>3879</v>
      </c>
      <c r="L244" s="153" t="s">
        <v>22</v>
      </c>
      <c r="M244" s="151" t="s">
        <v>23</v>
      </c>
      <c r="N244" s="151">
        <v>0</v>
      </c>
      <c r="O244" s="151" t="s">
        <v>1456</v>
      </c>
      <c r="P244" s="151" t="s">
        <v>1436</v>
      </c>
      <c r="Q244" s="151" t="s">
        <v>27</v>
      </c>
      <c r="R244" s="151" t="s">
        <v>28</v>
      </c>
      <c r="S244" s="154">
        <v>487823404</v>
      </c>
      <c r="T244" s="151" t="s">
        <v>1457</v>
      </c>
      <c r="U244" s="153">
        <v>286633902</v>
      </c>
      <c r="V244" s="153" t="s">
        <v>102</v>
      </c>
      <c r="W244" s="153" t="s">
        <v>103</v>
      </c>
      <c r="X244" s="151" t="s">
        <v>1458</v>
      </c>
      <c r="Y244" s="256" t="s">
        <v>3014</v>
      </c>
      <c r="Z244" s="155" t="s">
        <v>23</v>
      </c>
      <c r="AA244" s="267" t="s">
        <v>2875</v>
      </c>
      <c r="AB244" s="156"/>
      <c r="AC244" s="157"/>
      <c r="AD244" s="157"/>
      <c r="AE244" s="157"/>
      <c r="AF244" s="157"/>
      <c r="AG244" s="293">
        <f t="shared" si="128"/>
        <v>0</v>
      </c>
      <c r="AH244" s="145"/>
      <c r="AI244" s="143"/>
      <c r="AJ244" s="143"/>
      <c r="AK244" s="143"/>
      <c r="AL244" s="143"/>
      <c r="AM244" s="138">
        <f t="shared" si="145"/>
        <v>0</v>
      </c>
      <c r="AN244" s="160"/>
      <c r="AO244" s="146"/>
      <c r="AP244" s="146"/>
      <c r="AQ244" s="146"/>
      <c r="AR244" s="146"/>
      <c r="AS244" s="202">
        <f t="shared" si="129"/>
        <v>0</v>
      </c>
      <c r="AT244" s="172"/>
      <c r="AU244" s="137"/>
      <c r="AV244" s="137"/>
      <c r="AW244" s="137"/>
      <c r="AX244" s="137"/>
      <c r="AY244" s="138">
        <f t="shared" si="141"/>
        <v>0</v>
      </c>
      <c r="AZ244" s="160"/>
      <c r="BA244" s="146"/>
      <c r="BB244" s="146"/>
      <c r="BC244" s="146"/>
      <c r="BD244" s="146"/>
      <c r="BE244" s="138">
        <f t="shared" si="142"/>
        <v>0</v>
      </c>
      <c r="BF244" s="205"/>
      <c r="BG244" s="146"/>
      <c r="BH244" s="146"/>
      <c r="BI244" s="146"/>
      <c r="BJ244" s="146"/>
      <c r="BK244" s="202">
        <f t="shared" si="130"/>
        <v>0</v>
      </c>
      <c r="BL244" s="160"/>
      <c r="BM244" s="146"/>
      <c r="BN244" s="146"/>
      <c r="BO244" s="146"/>
      <c r="BP244" s="146"/>
      <c r="BQ244" s="138">
        <f t="shared" si="143"/>
        <v>0</v>
      </c>
      <c r="BR244" s="160"/>
      <c r="BS244" s="146"/>
      <c r="BT244" s="146"/>
      <c r="BU244" s="146"/>
      <c r="BV244" s="146"/>
      <c r="BW244" s="138">
        <f t="shared" si="144"/>
        <v>0</v>
      </c>
      <c r="BX244" s="205"/>
      <c r="BY244" s="146"/>
      <c r="BZ244" s="146"/>
      <c r="CA244" s="146"/>
      <c r="CB244" s="146"/>
      <c r="CC244" s="138">
        <f t="shared" si="131"/>
        <v>0</v>
      </c>
      <c r="CD244" s="158"/>
      <c r="CE244" s="137"/>
      <c r="CF244" s="137"/>
      <c r="CG244" s="137"/>
      <c r="CH244" s="137"/>
      <c r="CI244" s="138">
        <f t="shared" si="153"/>
        <v>0</v>
      </c>
      <c r="CJ244" s="172">
        <f t="shared" si="117"/>
        <v>0</v>
      </c>
      <c r="CK244" s="137">
        <f t="shared" si="118"/>
        <v>0</v>
      </c>
      <c r="CL244" s="137">
        <f t="shared" si="119"/>
        <v>0</v>
      </c>
      <c r="CM244" s="137">
        <f t="shared" si="120"/>
        <v>0</v>
      </c>
      <c r="CN244" s="137">
        <f t="shared" si="121"/>
        <v>0</v>
      </c>
      <c r="CO244" s="173">
        <f t="shared" si="122"/>
        <v>0</v>
      </c>
      <c r="CP244" s="172">
        <f t="shared" si="123"/>
        <v>0</v>
      </c>
      <c r="CQ244" s="137">
        <f t="shared" si="124"/>
        <v>0</v>
      </c>
      <c r="CR244" s="137">
        <f t="shared" si="125"/>
        <v>0</v>
      </c>
      <c r="CS244" s="137">
        <f t="shared" si="126"/>
        <v>0</v>
      </c>
      <c r="CT244" s="137">
        <f t="shared" si="127"/>
        <v>0</v>
      </c>
      <c r="CU244" s="173">
        <f t="shared" si="146"/>
        <v>0</v>
      </c>
      <c r="CV244" s="172">
        <f t="shared" si="147"/>
        <v>0</v>
      </c>
      <c r="CW244" s="137">
        <f t="shared" si="148"/>
        <v>0</v>
      </c>
      <c r="CX244" s="137">
        <f t="shared" si="149"/>
        <v>0</v>
      </c>
      <c r="CY244" s="137">
        <f t="shared" si="150"/>
        <v>0</v>
      </c>
      <c r="CZ244" s="137">
        <f t="shared" si="151"/>
        <v>0</v>
      </c>
      <c r="DA244" s="173">
        <f t="shared" si="152"/>
        <v>0</v>
      </c>
      <c r="DC244" s="220"/>
      <c r="DF244" s="141"/>
      <c r="DG244" s="142"/>
      <c r="DH244" s="146"/>
      <c r="DI244" s="142"/>
      <c r="DJ244" s="144"/>
      <c r="DK244" s="145"/>
      <c r="DL244" s="142"/>
      <c r="DM244" s="144"/>
      <c r="DO244" s="140" t="str">
        <f t="shared" si="132"/>
        <v>Miroslava Netolická</v>
      </c>
      <c r="DP244" s="140">
        <v>4476</v>
      </c>
      <c r="DQ244" s="140">
        <v>600075184</v>
      </c>
      <c r="DR244" s="140">
        <v>70200815</v>
      </c>
      <c r="DS244" s="140" t="s">
        <v>1453</v>
      </c>
      <c r="DT244" s="140" t="s">
        <v>3878</v>
      </c>
      <c r="DU244" s="140" t="s">
        <v>3879</v>
      </c>
      <c r="DV244" s="140" t="s">
        <v>23</v>
      </c>
      <c r="DW244" s="140" t="s">
        <v>22</v>
      </c>
      <c r="DX244" s="140">
        <v>0</v>
      </c>
      <c r="DY244" s="140" t="s">
        <v>3880</v>
      </c>
      <c r="DZ244" s="140">
        <v>487823404</v>
      </c>
      <c r="EA244" s="140" t="s">
        <v>1457</v>
      </c>
      <c r="EB244" s="140" t="s">
        <v>3881</v>
      </c>
      <c r="EC244" s="140" t="s">
        <v>1458</v>
      </c>
      <c r="ED244" s="140" t="s">
        <v>23</v>
      </c>
      <c r="EF244" s="140" t="str">
        <f t="shared" si="133"/>
        <v>ok</v>
      </c>
      <c r="EG244" s="140" t="str">
        <f t="shared" si="134"/>
        <v>ok</v>
      </c>
      <c r="EH244" s="140" t="str">
        <f t="shared" si="135"/>
        <v>ok</v>
      </c>
      <c r="EI244" s="140" t="str">
        <f t="shared" si="136"/>
        <v>ok</v>
      </c>
      <c r="EJ244" s="140" t="str">
        <f t="shared" si="137"/>
        <v>ok</v>
      </c>
      <c r="EK244" s="140" t="str">
        <f t="shared" si="138"/>
        <v>ok</v>
      </c>
      <c r="EO244" s="140" t="str">
        <f t="shared" si="139"/>
        <v>ok</v>
      </c>
      <c r="EP244" s="140" t="str">
        <f t="shared" si="140"/>
        <v>ok</v>
      </c>
    </row>
    <row r="245" spans="1:146" s="140" customFormat="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227" t="s">
        <v>1460</v>
      </c>
      <c r="J245" s="151" t="s">
        <v>1461</v>
      </c>
      <c r="K245" s="151" t="s">
        <v>3883</v>
      </c>
      <c r="L245" s="153" t="s">
        <v>22</v>
      </c>
      <c r="M245" s="151" t="s">
        <v>23</v>
      </c>
      <c r="N245" s="151">
        <v>0</v>
      </c>
      <c r="O245" s="151" t="s">
        <v>1462</v>
      </c>
      <c r="P245" s="151" t="s">
        <v>1463</v>
      </c>
      <c r="Q245" s="151" t="s">
        <v>27</v>
      </c>
      <c r="R245" s="151" t="s">
        <v>28</v>
      </c>
      <c r="S245" s="154">
        <v>487831107</v>
      </c>
      <c r="T245" s="263" t="s">
        <v>4709</v>
      </c>
      <c r="U245" s="153">
        <v>2106470480</v>
      </c>
      <c r="V245" s="153" t="s">
        <v>254</v>
      </c>
      <c r="W245" s="153" t="s">
        <v>1464</v>
      </c>
      <c r="X245" s="151" t="s">
        <v>1458</v>
      </c>
      <c r="Y245" s="256" t="s">
        <v>3014</v>
      </c>
      <c r="Z245" s="155" t="s">
        <v>23</v>
      </c>
      <c r="AA245" s="267" t="s">
        <v>2875</v>
      </c>
      <c r="AB245" s="156"/>
      <c r="AC245" s="157"/>
      <c r="AD245" s="157"/>
      <c r="AE245" s="157"/>
      <c r="AF245" s="157"/>
      <c r="AG245" s="293">
        <f t="shared" si="128"/>
        <v>0</v>
      </c>
      <c r="AH245" s="145"/>
      <c r="AI245" s="143"/>
      <c r="AJ245" s="143"/>
      <c r="AK245" s="143"/>
      <c r="AL245" s="143"/>
      <c r="AM245" s="138">
        <f t="shared" si="145"/>
        <v>0</v>
      </c>
      <c r="AN245" s="160"/>
      <c r="AO245" s="146"/>
      <c r="AP245" s="146"/>
      <c r="AQ245" s="146"/>
      <c r="AR245" s="146"/>
      <c r="AS245" s="202">
        <f t="shared" si="129"/>
        <v>0</v>
      </c>
      <c r="AT245" s="172"/>
      <c r="AU245" s="137"/>
      <c r="AV245" s="137"/>
      <c r="AW245" s="137"/>
      <c r="AX245" s="137"/>
      <c r="AY245" s="138">
        <f t="shared" si="141"/>
        <v>0</v>
      </c>
      <c r="AZ245" s="160"/>
      <c r="BA245" s="146"/>
      <c r="BB245" s="146"/>
      <c r="BC245" s="146"/>
      <c r="BD245" s="146"/>
      <c r="BE245" s="138">
        <f t="shared" si="142"/>
        <v>0</v>
      </c>
      <c r="BF245" s="205"/>
      <c r="BG245" s="146"/>
      <c r="BH245" s="146"/>
      <c r="BI245" s="146"/>
      <c r="BJ245" s="146"/>
      <c r="BK245" s="202">
        <f t="shared" si="130"/>
        <v>0</v>
      </c>
      <c r="BL245" s="160"/>
      <c r="BM245" s="146"/>
      <c r="BN245" s="146"/>
      <c r="BO245" s="146"/>
      <c r="BP245" s="146"/>
      <c r="BQ245" s="138">
        <f t="shared" si="143"/>
        <v>0</v>
      </c>
      <c r="BR245" s="160"/>
      <c r="BS245" s="146"/>
      <c r="BT245" s="146"/>
      <c r="BU245" s="146"/>
      <c r="BV245" s="146"/>
      <c r="BW245" s="138">
        <f t="shared" si="144"/>
        <v>0</v>
      </c>
      <c r="BX245" s="205"/>
      <c r="BY245" s="146"/>
      <c r="BZ245" s="146"/>
      <c r="CA245" s="146"/>
      <c r="CB245" s="146"/>
      <c r="CC245" s="138">
        <f t="shared" si="131"/>
        <v>0</v>
      </c>
      <c r="CD245" s="158"/>
      <c r="CE245" s="137"/>
      <c r="CF245" s="137"/>
      <c r="CG245" s="137"/>
      <c r="CH245" s="137"/>
      <c r="CI245" s="138">
        <f t="shared" si="153"/>
        <v>0</v>
      </c>
      <c r="CJ245" s="172">
        <f t="shared" si="117"/>
        <v>0</v>
      </c>
      <c r="CK245" s="137">
        <f t="shared" si="118"/>
        <v>0</v>
      </c>
      <c r="CL245" s="137">
        <f t="shared" si="119"/>
        <v>0</v>
      </c>
      <c r="CM245" s="137">
        <f t="shared" si="120"/>
        <v>0</v>
      </c>
      <c r="CN245" s="137">
        <f t="shared" si="121"/>
        <v>0</v>
      </c>
      <c r="CO245" s="173">
        <f t="shared" si="122"/>
        <v>0</v>
      </c>
      <c r="CP245" s="172">
        <f t="shared" si="123"/>
        <v>0</v>
      </c>
      <c r="CQ245" s="137">
        <f t="shared" si="124"/>
        <v>0</v>
      </c>
      <c r="CR245" s="137">
        <f t="shared" si="125"/>
        <v>0</v>
      </c>
      <c r="CS245" s="137">
        <f t="shared" si="126"/>
        <v>0</v>
      </c>
      <c r="CT245" s="137">
        <f t="shared" si="127"/>
        <v>0</v>
      </c>
      <c r="CU245" s="173">
        <f t="shared" si="146"/>
        <v>0</v>
      </c>
      <c r="CV245" s="172">
        <f t="shared" si="147"/>
        <v>0</v>
      </c>
      <c r="CW245" s="137">
        <f t="shared" si="148"/>
        <v>0</v>
      </c>
      <c r="CX245" s="137">
        <f t="shared" si="149"/>
        <v>0</v>
      </c>
      <c r="CY245" s="137">
        <f t="shared" si="150"/>
        <v>0</v>
      </c>
      <c r="CZ245" s="137">
        <f t="shared" si="151"/>
        <v>0</v>
      </c>
      <c r="DA245" s="173">
        <f t="shared" si="152"/>
        <v>0</v>
      </c>
      <c r="DC245" s="220"/>
      <c r="DF245" s="141"/>
      <c r="DG245" s="142"/>
      <c r="DH245" s="146"/>
      <c r="DI245" s="142"/>
      <c r="DJ245" s="144"/>
      <c r="DK245" s="145"/>
      <c r="DL245" s="142"/>
      <c r="DM245" s="144"/>
      <c r="DO245" s="140" t="str">
        <f t="shared" si="132"/>
        <v>Libuše Šťastná</v>
      </c>
      <c r="DP245" s="140">
        <v>4411</v>
      </c>
      <c r="DQ245" s="140">
        <v>600074340</v>
      </c>
      <c r="DR245" s="140">
        <v>70982121</v>
      </c>
      <c r="DS245" s="140" t="s">
        <v>1459</v>
      </c>
      <c r="DT245" s="140" t="s">
        <v>3882</v>
      </c>
      <c r="DU245" s="140" t="s">
        <v>3883</v>
      </c>
      <c r="DV245" s="140" t="s">
        <v>23</v>
      </c>
      <c r="DW245" s="140" t="s">
        <v>22</v>
      </c>
      <c r="DX245" s="140">
        <v>0</v>
      </c>
      <c r="DY245" s="140" t="s">
        <v>4584</v>
      </c>
      <c r="DZ245" s="140">
        <v>487831107</v>
      </c>
      <c r="EA245" s="294" t="s">
        <v>3884</v>
      </c>
      <c r="EB245" s="140" t="s">
        <v>3885</v>
      </c>
      <c r="EC245" s="140" t="s">
        <v>1458</v>
      </c>
      <c r="ED245" s="140" t="s">
        <v>23</v>
      </c>
      <c r="EF245" s="140" t="str">
        <f t="shared" si="133"/>
        <v>ok</v>
      </c>
      <c r="EG245" s="140" t="str">
        <f t="shared" si="134"/>
        <v>ok</v>
      </c>
      <c r="EH245" s="140" t="str">
        <f t="shared" si="135"/>
        <v>ok</v>
      </c>
      <c r="EI245" s="140" t="str">
        <f t="shared" si="136"/>
        <v>ok</v>
      </c>
      <c r="EJ245" s="140" t="str">
        <f t="shared" si="137"/>
        <v>ok</v>
      </c>
      <c r="EK245" s="140" t="str">
        <f t="shared" si="138"/>
        <v>ok</v>
      </c>
      <c r="EO245" s="140" t="str">
        <f t="shared" si="139"/>
        <v>ok</v>
      </c>
      <c r="EP245" s="140" t="str">
        <f t="shared" si="140"/>
        <v>ŠPATNĚ</v>
      </c>
    </row>
    <row r="246" spans="1:146" s="140" customFormat="1" ht="12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227" t="s">
        <v>1466</v>
      </c>
      <c r="J246" s="151" t="s">
        <v>1467</v>
      </c>
      <c r="K246" s="151" t="s">
        <v>3887</v>
      </c>
      <c r="L246" s="153" t="s">
        <v>22</v>
      </c>
      <c r="M246" s="151" t="s">
        <v>23</v>
      </c>
      <c r="N246" s="151" t="s">
        <v>466</v>
      </c>
      <c r="O246" s="151" t="s">
        <v>1468</v>
      </c>
      <c r="P246" s="151" t="s">
        <v>664</v>
      </c>
      <c r="Q246" s="151" t="s">
        <v>27</v>
      </c>
      <c r="R246" s="151" t="s">
        <v>28</v>
      </c>
      <c r="S246" s="154">
        <v>487521918</v>
      </c>
      <c r="T246" s="151" t="s">
        <v>1469</v>
      </c>
      <c r="U246" s="153">
        <v>185210361</v>
      </c>
      <c r="V246" s="153" t="s">
        <v>102</v>
      </c>
      <c r="W246" s="153" t="s">
        <v>103</v>
      </c>
      <c r="X246" s="151" t="s">
        <v>1458</v>
      </c>
      <c r="Y246" s="256" t="s">
        <v>3014</v>
      </c>
      <c r="Z246" s="155" t="s">
        <v>23</v>
      </c>
      <c r="AA246" s="267" t="s">
        <v>2875</v>
      </c>
      <c r="AB246" s="156"/>
      <c r="AC246" s="157"/>
      <c r="AD246" s="157"/>
      <c r="AE246" s="157"/>
      <c r="AF246" s="157"/>
      <c r="AG246" s="293">
        <f t="shared" si="128"/>
        <v>0</v>
      </c>
      <c r="AH246" s="145"/>
      <c r="AI246" s="143"/>
      <c r="AJ246" s="143"/>
      <c r="AK246" s="143"/>
      <c r="AL246" s="143"/>
      <c r="AM246" s="138">
        <f t="shared" si="145"/>
        <v>0</v>
      </c>
      <c r="AN246" s="160"/>
      <c r="AO246" s="146"/>
      <c r="AP246" s="146"/>
      <c r="AQ246" s="146"/>
      <c r="AR246" s="146"/>
      <c r="AS246" s="202">
        <f t="shared" si="129"/>
        <v>0</v>
      </c>
      <c r="AT246" s="172"/>
      <c r="AU246" s="137"/>
      <c r="AV246" s="137"/>
      <c r="AW246" s="137"/>
      <c r="AX246" s="137"/>
      <c r="AY246" s="138">
        <f t="shared" si="141"/>
        <v>0</v>
      </c>
      <c r="AZ246" s="160"/>
      <c r="BA246" s="146"/>
      <c r="BB246" s="146"/>
      <c r="BC246" s="146"/>
      <c r="BD246" s="146"/>
      <c r="BE246" s="138">
        <f t="shared" si="142"/>
        <v>0</v>
      </c>
      <c r="BF246" s="205"/>
      <c r="BG246" s="146"/>
      <c r="BH246" s="146"/>
      <c r="BI246" s="146"/>
      <c r="BJ246" s="146"/>
      <c r="BK246" s="202">
        <f t="shared" si="130"/>
        <v>0</v>
      </c>
      <c r="BL246" s="160"/>
      <c r="BM246" s="146"/>
      <c r="BN246" s="146"/>
      <c r="BO246" s="146"/>
      <c r="BP246" s="146"/>
      <c r="BQ246" s="138">
        <f t="shared" si="143"/>
        <v>0</v>
      </c>
      <c r="BR246" s="160"/>
      <c r="BS246" s="146"/>
      <c r="BT246" s="146"/>
      <c r="BU246" s="146"/>
      <c r="BV246" s="146"/>
      <c r="BW246" s="138">
        <f t="shared" si="144"/>
        <v>0</v>
      </c>
      <c r="BX246" s="205"/>
      <c r="BY246" s="146"/>
      <c r="BZ246" s="146"/>
      <c r="CA246" s="146"/>
      <c r="CB246" s="146"/>
      <c r="CC246" s="138">
        <f t="shared" si="131"/>
        <v>0</v>
      </c>
      <c r="CD246" s="158"/>
      <c r="CE246" s="137"/>
      <c r="CF246" s="137"/>
      <c r="CG246" s="137"/>
      <c r="CH246" s="137"/>
      <c r="CI246" s="138">
        <f t="shared" si="153"/>
        <v>0</v>
      </c>
      <c r="CJ246" s="172">
        <f t="shared" si="117"/>
        <v>0</v>
      </c>
      <c r="CK246" s="137">
        <f t="shared" si="118"/>
        <v>0</v>
      </c>
      <c r="CL246" s="137">
        <f t="shared" si="119"/>
        <v>0</v>
      </c>
      <c r="CM246" s="137">
        <f t="shared" si="120"/>
        <v>0</v>
      </c>
      <c r="CN246" s="137">
        <f t="shared" si="121"/>
        <v>0</v>
      </c>
      <c r="CO246" s="173">
        <f t="shared" si="122"/>
        <v>0</v>
      </c>
      <c r="CP246" s="172">
        <f t="shared" si="123"/>
        <v>0</v>
      </c>
      <c r="CQ246" s="137">
        <f t="shared" si="124"/>
        <v>0</v>
      </c>
      <c r="CR246" s="137">
        <f t="shared" si="125"/>
        <v>0</v>
      </c>
      <c r="CS246" s="137">
        <f t="shared" si="126"/>
        <v>0</v>
      </c>
      <c r="CT246" s="137">
        <f t="shared" si="127"/>
        <v>0</v>
      </c>
      <c r="CU246" s="173">
        <f t="shared" si="146"/>
        <v>0</v>
      </c>
      <c r="CV246" s="172">
        <f t="shared" si="147"/>
        <v>0</v>
      </c>
      <c r="CW246" s="137">
        <f t="shared" si="148"/>
        <v>0</v>
      </c>
      <c r="CX246" s="137">
        <f t="shared" si="149"/>
        <v>0</v>
      </c>
      <c r="CY246" s="137">
        <f t="shared" si="150"/>
        <v>0</v>
      </c>
      <c r="CZ246" s="137">
        <f t="shared" si="151"/>
        <v>0</v>
      </c>
      <c r="DA246" s="173">
        <f t="shared" si="152"/>
        <v>0</v>
      </c>
      <c r="DC246" s="220"/>
      <c r="DF246" s="141"/>
      <c r="DG246" s="142"/>
      <c r="DH246" s="146"/>
      <c r="DI246" s="142"/>
      <c r="DJ246" s="144"/>
      <c r="DK246" s="145"/>
      <c r="DL246" s="142"/>
      <c r="DM246" s="144"/>
      <c r="DO246" s="140" t="str">
        <f t="shared" si="132"/>
        <v>Pavlína Černá</v>
      </c>
      <c r="DP246" s="140">
        <v>4409</v>
      </c>
      <c r="DQ246" s="140">
        <v>600074358</v>
      </c>
      <c r="DR246" s="140">
        <v>70982104</v>
      </c>
      <c r="DS246" s="140" t="s">
        <v>1465</v>
      </c>
      <c r="DT246" s="140" t="s">
        <v>3886</v>
      </c>
      <c r="DU246" s="140" t="s">
        <v>3887</v>
      </c>
      <c r="DV246" s="140" t="s">
        <v>23</v>
      </c>
      <c r="DW246" s="140" t="s">
        <v>22</v>
      </c>
      <c r="DX246" s="140" t="s">
        <v>466</v>
      </c>
      <c r="DY246" s="140" t="s">
        <v>4585</v>
      </c>
      <c r="DZ246" s="140">
        <v>484844702</v>
      </c>
      <c r="EA246" s="140" t="s">
        <v>1469</v>
      </c>
      <c r="EB246" s="140" t="s">
        <v>3888</v>
      </c>
      <c r="EC246" s="140" t="s">
        <v>1458</v>
      </c>
      <c r="ED246" s="140" t="s">
        <v>23</v>
      </c>
      <c r="EF246" s="140" t="str">
        <f t="shared" si="133"/>
        <v>ok</v>
      </c>
      <c r="EG246" s="140" t="str">
        <f t="shared" si="134"/>
        <v>ok</v>
      </c>
      <c r="EH246" s="140" t="str">
        <f t="shared" si="135"/>
        <v>ok</v>
      </c>
      <c r="EI246" s="140" t="str">
        <f t="shared" si="136"/>
        <v>ok</v>
      </c>
      <c r="EJ246" s="140" t="str">
        <f t="shared" si="137"/>
        <v>ok</v>
      </c>
      <c r="EK246" s="140" t="str">
        <f t="shared" si="138"/>
        <v>ok</v>
      </c>
      <c r="EO246" s="140" t="str">
        <f t="shared" si="139"/>
        <v>ŠPATNĚ</v>
      </c>
      <c r="EP246" s="140" t="str">
        <f t="shared" si="140"/>
        <v>ok</v>
      </c>
    </row>
    <row r="247" spans="1:146" s="140" customFormat="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227" t="s">
        <v>1466</v>
      </c>
      <c r="J247" s="151" t="s">
        <v>1467</v>
      </c>
      <c r="K247" s="151" t="s">
        <v>3890</v>
      </c>
      <c r="L247" s="153" t="s">
        <v>1471</v>
      </c>
      <c r="M247" s="151" t="s">
        <v>23</v>
      </c>
      <c r="N247" s="151" t="s">
        <v>466</v>
      </c>
      <c r="O247" s="151" t="s">
        <v>1472</v>
      </c>
      <c r="P247" s="151" t="s">
        <v>391</v>
      </c>
      <c r="Q247" s="151" t="s">
        <v>27</v>
      </c>
      <c r="R247" s="151" t="s">
        <v>28</v>
      </c>
      <c r="S247" s="154">
        <v>487522598</v>
      </c>
      <c r="T247" s="263" t="s">
        <v>3151</v>
      </c>
      <c r="U247" s="153" t="s">
        <v>1473</v>
      </c>
      <c r="V247" s="153" t="s">
        <v>31</v>
      </c>
      <c r="W247" s="153" t="s">
        <v>32</v>
      </c>
      <c r="X247" s="151" t="s">
        <v>1458</v>
      </c>
      <c r="Y247" s="256" t="s">
        <v>3014</v>
      </c>
      <c r="Z247" s="155" t="s">
        <v>23</v>
      </c>
      <c r="AA247" s="267" t="s">
        <v>2875</v>
      </c>
      <c r="AB247" s="156"/>
      <c r="AC247" s="157"/>
      <c r="AD247" s="157"/>
      <c r="AE247" s="157"/>
      <c r="AF247" s="157"/>
      <c r="AG247" s="293">
        <f t="shared" si="128"/>
        <v>0</v>
      </c>
      <c r="AH247" s="145"/>
      <c r="AI247" s="143"/>
      <c r="AJ247" s="143"/>
      <c r="AK247" s="143"/>
      <c r="AL247" s="143"/>
      <c r="AM247" s="138">
        <f t="shared" si="145"/>
        <v>0</v>
      </c>
      <c r="AN247" s="160"/>
      <c r="AO247" s="146"/>
      <c r="AP247" s="146"/>
      <c r="AQ247" s="146"/>
      <c r="AR247" s="146"/>
      <c r="AS247" s="202">
        <f t="shared" si="129"/>
        <v>0</v>
      </c>
      <c r="AT247" s="172"/>
      <c r="AU247" s="137"/>
      <c r="AV247" s="137"/>
      <c r="AW247" s="137"/>
      <c r="AX247" s="137"/>
      <c r="AY247" s="138">
        <f t="shared" si="141"/>
        <v>0</v>
      </c>
      <c r="AZ247" s="160"/>
      <c r="BA247" s="146"/>
      <c r="BB247" s="146"/>
      <c r="BC247" s="146"/>
      <c r="BD247" s="146"/>
      <c r="BE247" s="138">
        <f t="shared" si="142"/>
        <v>0</v>
      </c>
      <c r="BF247" s="205"/>
      <c r="BG247" s="146"/>
      <c r="BH247" s="146"/>
      <c r="BI247" s="146"/>
      <c r="BJ247" s="146"/>
      <c r="BK247" s="202">
        <f t="shared" si="130"/>
        <v>0</v>
      </c>
      <c r="BL247" s="160"/>
      <c r="BM247" s="146"/>
      <c r="BN247" s="146"/>
      <c r="BO247" s="146"/>
      <c r="BP247" s="146"/>
      <c r="BQ247" s="138">
        <f t="shared" si="143"/>
        <v>0</v>
      </c>
      <c r="BR247" s="160"/>
      <c r="BS247" s="146"/>
      <c r="BT247" s="146"/>
      <c r="BU247" s="146"/>
      <c r="BV247" s="146"/>
      <c r="BW247" s="138">
        <f t="shared" si="144"/>
        <v>0</v>
      </c>
      <c r="BX247" s="205"/>
      <c r="BY247" s="146"/>
      <c r="BZ247" s="146"/>
      <c r="CA247" s="146"/>
      <c r="CB247" s="146"/>
      <c r="CC247" s="138">
        <f t="shared" si="131"/>
        <v>0</v>
      </c>
      <c r="CD247" s="158"/>
      <c r="CE247" s="137"/>
      <c r="CF247" s="137"/>
      <c r="CG247" s="137"/>
      <c r="CH247" s="137"/>
      <c r="CI247" s="138">
        <f t="shared" si="153"/>
        <v>0</v>
      </c>
      <c r="CJ247" s="172">
        <f t="shared" si="117"/>
        <v>0</v>
      </c>
      <c r="CK247" s="137">
        <f t="shared" si="118"/>
        <v>0</v>
      </c>
      <c r="CL247" s="137">
        <f t="shared" si="119"/>
        <v>0</v>
      </c>
      <c r="CM247" s="137">
        <f t="shared" si="120"/>
        <v>0</v>
      </c>
      <c r="CN247" s="137">
        <f t="shared" si="121"/>
        <v>0</v>
      </c>
      <c r="CO247" s="173">
        <f t="shared" si="122"/>
        <v>0</v>
      </c>
      <c r="CP247" s="172">
        <f t="shared" si="123"/>
        <v>0</v>
      </c>
      <c r="CQ247" s="137">
        <f t="shared" si="124"/>
        <v>0</v>
      </c>
      <c r="CR247" s="137">
        <f t="shared" si="125"/>
        <v>0</v>
      </c>
      <c r="CS247" s="137">
        <f t="shared" si="126"/>
        <v>0</v>
      </c>
      <c r="CT247" s="137">
        <f t="shared" si="127"/>
        <v>0</v>
      </c>
      <c r="CU247" s="173">
        <f t="shared" si="146"/>
        <v>0</v>
      </c>
      <c r="CV247" s="172">
        <f t="shared" si="147"/>
        <v>0</v>
      </c>
      <c r="CW247" s="137">
        <f t="shared" si="148"/>
        <v>0</v>
      </c>
      <c r="CX247" s="137">
        <f t="shared" si="149"/>
        <v>0</v>
      </c>
      <c r="CY247" s="137">
        <f t="shared" si="150"/>
        <v>0</v>
      </c>
      <c r="CZ247" s="137">
        <f t="shared" si="151"/>
        <v>0</v>
      </c>
      <c r="DA247" s="173">
        <f t="shared" si="152"/>
        <v>0</v>
      </c>
      <c r="DC247" s="220"/>
      <c r="DF247" s="141"/>
      <c r="DG247" s="142"/>
      <c r="DH247" s="146"/>
      <c r="DI247" s="142"/>
      <c r="DJ247" s="144"/>
      <c r="DK247" s="145"/>
      <c r="DL247" s="142"/>
      <c r="DM247" s="144"/>
      <c r="DO247" s="140" t="str">
        <f t="shared" si="132"/>
        <v>Zdeňka Coufalová</v>
      </c>
      <c r="DP247" s="140">
        <v>4407</v>
      </c>
      <c r="DQ247" s="140">
        <v>600074552</v>
      </c>
      <c r="DR247" s="140">
        <v>70982201</v>
      </c>
      <c r="DS247" s="140" t="s">
        <v>1470</v>
      </c>
      <c r="DT247" s="140" t="s">
        <v>3889</v>
      </c>
      <c r="DU247" s="140" t="s">
        <v>3890</v>
      </c>
      <c r="DV247" s="140" t="s">
        <v>23</v>
      </c>
      <c r="DW247" s="140" t="s">
        <v>1471</v>
      </c>
      <c r="DX247" s="140" t="s">
        <v>466</v>
      </c>
      <c r="DY247" s="140" t="s">
        <v>3891</v>
      </c>
      <c r="DZ247" s="140">
        <v>487522598</v>
      </c>
      <c r="EA247" s="140" t="s">
        <v>3151</v>
      </c>
      <c r="EB247" s="140">
        <v>0</v>
      </c>
      <c r="EC247" s="140" t="s">
        <v>1458</v>
      </c>
      <c r="ED247" s="140" t="s">
        <v>23</v>
      </c>
      <c r="EF247" s="140" t="str">
        <f t="shared" si="133"/>
        <v>ok</v>
      </c>
      <c r="EG247" s="140" t="str">
        <f t="shared" si="134"/>
        <v>ok</v>
      </c>
      <c r="EH247" s="140" t="str">
        <f t="shared" si="135"/>
        <v>ok</v>
      </c>
      <c r="EI247" s="140" t="str">
        <f t="shared" si="136"/>
        <v>ok</v>
      </c>
      <c r="EJ247" s="140" t="str">
        <f t="shared" si="137"/>
        <v>ok</v>
      </c>
      <c r="EK247" s="140" t="str">
        <f t="shared" si="138"/>
        <v>ok</v>
      </c>
      <c r="EO247" s="140" t="str">
        <f t="shared" si="139"/>
        <v>ok</v>
      </c>
      <c r="EP247" s="140" t="str">
        <f t="shared" si="140"/>
        <v>ok</v>
      </c>
    </row>
    <row r="248" spans="1:146" s="140" customFormat="1" ht="12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227" t="s">
        <v>1475</v>
      </c>
      <c r="J248" s="151" t="s">
        <v>1476</v>
      </c>
      <c r="K248" s="151" t="s">
        <v>3893</v>
      </c>
      <c r="L248" s="153" t="s">
        <v>22</v>
      </c>
      <c r="M248" s="151" t="s">
        <v>23</v>
      </c>
      <c r="N248" s="151" t="s">
        <v>466</v>
      </c>
      <c r="O248" s="151" t="s">
        <v>1477</v>
      </c>
      <c r="P248" s="151" t="s">
        <v>879</v>
      </c>
      <c r="Q248" s="151" t="s">
        <v>27</v>
      </c>
      <c r="R248" s="151" t="s">
        <v>28</v>
      </c>
      <c r="S248" s="154">
        <v>487883085</v>
      </c>
      <c r="T248" s="151" t="s">
        <v>1478</v>
      </c>
      <c r="U248" s="153">
        <v>8236421</v>
      </c>
      <c r="V248" s="153" t="s">
        <v>31</v>
      </c>
      <c r="W248" s="153" t="s">
        <v>32</v>
      </c>
      <c r="X248" s="151" t="s">
        <v>1458</v>
      </c>
      <c r="Y248" s="256" t="s">
        <v>3014</v>
      </c>
      <c r="Z248" s="155" t="s">
        <v>23</v>
      </c>
      <c r="AA248" s="267" t="s">
        <v>2875</v>
      </c>
      <c r="AB248" s="156"/>
      <c r="AC248" s="157"/>
      <c r="AD248" s="157"/>
      <c r="AE248" s="157"/>
      <c r="AF248" s="157"/>
      <c r="AG248" s="293">
        <f t="shared" si="128"/>
        <v>0</v>
      </c>
      <c r="AH248" s="145"/>
      <c r="AI248" s="143"/>
      <c r="AJ248" s="143"/>
      <c r="AK248" s="143"/>
      <c r="AL248" s="143"/>
      <c r="AM248" s="138">
        <f t="shared" si="145"/>
        <v>0</v>
      </c>
      <c r="AN248" s="160"/>
      <c r="AO248" s="146"/>
      <c r="AP248" s="146"/>
      <c r="AQ248" s="146"/>
      <c r="AR248" s="146"/>
      <c r="AS248" s="202">
        <f t="shared" si="129"/>
        <v>0</v>
      </c>
      <c r="AT248" s="172"/>
      <c r="AU248" s="137"/>
      <c r="AV248" s="137"/>
      <c r="AW248" s="137"/>
      <c r="AX248" s="137"/>
      <c r="AY248" s="138">
        <f t="shared" si="141"/>
        <v>0</v>
      </c>
      <c r="AZ248" s="160"/>
      <c r="BA248" s="146"/>
      <c r="BB248" s="146"/>
      <c r="BC248" s="146"/>
      <c r="BD248" s="146"/>
      <c r="BE248" s="138">
        <f t="shared" si="142"/>
        <v>0</v>
      </c>
      <c r="BF248" s="205"/>
      <c r="BG248" s="146"/>
      <c r="BH248" s="146"/>
      <c r="BI248" s="146"/>
      <c r="BJ248" s="146"/>
      <c r="BK248" s="202">
        <f t="shared" si="130"/>
        <v>0</v>
      </c>
      <c r="BL248" s="160"/>
      <c r="BM248" s="146"/>
      <c r="BN248" s="146"/>
      <c r="BO248" s="146"/>
      <c r="BP248" s="146"/>
      <c r="BQ248" s="138">
        <f t="shared" si="143"/>
        <v>0</v>
      </c>
      <c r="BR248" s="160"/>
      <c r="BS248" s="146"/>
      <c r="BT248" s="146"/>
      <c r="BU248" s="146"/>
      <c r="BV248" s="146"/>
      <c r="BW248" s="138">
        <f t="shared" si="144"/>
        <v>0</v>
      </c>
      <c r="BX248" s="205"/>
      <c r="BY248" s="146"/>
      <c r="BZ248" s="146"/>
      <c r="CA248" s="146"/>
      <c r="CB248" s="146"/>
      <c r="CC248" s="138">
        <f t="shared" si="131"/>
        <v>0</v>
      </c>
      <c r="CD248" s="158"/>
      <c r="CE248" s="137"/>
      <c r="CF248" s="137"/>
      <c r="CG248" s="137"/>
      <c r="CH248" s="137"/>
      <c r="CI248" s="138">
        <f t="shared" si="153"/>
        <v>0</v>
      </c>
      <c r="CJ248" s="172">
        <f t="shared" si="117"/>
        <v>0</v>
      </c>
      <c r="CK248" s="137">
        <f t="shared" si="118"/>
        <v>0</v>
      </c>
      <c r="CL248" s="137">
        <f t="shared" si="119"/>
        <v>0</v>
      </c>
      <c r="CM248" s="137">
        <f t="shared" si="120"/>
        <v>0</v>
      </c>
      <c r="CN248" s="137">
        <f t="shared" si="121"/>
        <v>0</v>
      </c>
      <c r="CO248" s="173">
        <f t="shared" si="122"/>
        <v>0</v>
      </c>
      <c r="CP248" s="172">
        <f t="shared" si="123"/>
        <v>0</v>
      </c>
      <c r="CQ248" s="137">
        <f t="shared" si="124"/>
        <v>0</v>
      </c>
      <c r="CR248" s="137">
        <f t="shared" si="125"/>
        <v>0</v>
      </c>
      <c r="CS248" s="137">
        <f t="shared" si="126"/>
        <v>0</v>
      </c>
      <c r="CT248" s="137">
        <f t="shared" si="127"/>
        <v>0</v>
      </c>
      <c r="CU248" s="173">
        <f t="shared" si="146"/>
        <v>0</v>
      </c>
      <c r="CV248" s="172">
        <f t="shared" si="147"/>
        <v>0</v>
      </c>
      <c r="CW248" s="137">
        <f t="shared" si="148"/>
        <v>0</v>
      </c>
      <c r="CX248" s="137">
        <f t="shared" si="149"/>
        <v>0</v>
      </c>
      <c r="CY248" s="137">
        <f t="shared" si="150"/>
        <v>0</v>
      </c>
      <c r="CZ248" s="137">
        <f t="shared" si="151"/>
        <v>0</v>
      </c>
      <c r="DA248" s="173">
        <f t="shared" si="152"/>
        <v>0</v>
      </c>
      <c r="DC248" s="220"/>
      <c r="DF248" s="141"/>
      <c r="DG248" s="142"/>
      <c r="DH248" s="146"/>
      <c r="DI248" s="142"/>
      <c r="DJ248" s="144"/>
      <c r="DK248" s="145"/>
      <c r="DL248" s="142"/>
      <c r="DM248" s="144"/>
      <c r="DO248" s="140" t="str">
        <f t="shared" si="132"/>
        <v>Šárka Malá</v>
      </c>
      <c r="DP248" s="140">
        <v>4492</v>
      </c>
      <c r="DQ248" s="140">
        <v>650065221</v>
      </c>
      <c r="DR248" s="140">
        <v>71173838</v>
      </c>
      <c r="DS248" s="140" t="s">
        <v>1474</v>
      </c>
      <c r="DT248" s="140" t="s">
        <v>3892</v>
      </c>
      <c r="DU248" s="140" t="s">
        <v>3893</v>
      </c>
      <c r="DV248" s="140" t="s">
        <v>23</v>
      </c>
      <c r="DW248" s="140" t="s">
        <v>22</v>
      </c>
      <c r="DX248" s="140" t="s">
        <v>466</v>
      </c>
      <c r="DY248" s="140" t="s">
        <v>3894</v>
      </c>
      <c r="DZ248" s="140">
        <v>487883085</v>
      </c>
      <c r="EA248" s="140" t="s">
        <v>1478</v>
      </c>
      <c r="EB248" s="140" t="s">
        <v>3895</v>
      </c>
      <c r="EC248" s="140" t="s">
        <v>1458</v>
      </c>
      <c r="ED248" s="140" t="s">
        <v>23</v>
      </c>
      <c r="EF248" s="140" t="str">
        <f t="shared" si="133"/>
        <v>ok</v>
      </c>
      <c r="EG248" s="140" t="str">
        <f t="shared" si="134"/>
        <v>ok</v>
      </c>
      <c r="EH248" s="140" t="str">
        <f t="shared" si="135"/>
        <v>ok</v>
      </c>
      <c r="EI248" s="140" t="str">
        <f t="shared" si="136"/>
        <v>ok</v>
      </c>
      <c r="EJ248" s="140" t="str">
        <f t="shared" si="137"/>
        <v>ok</v>
      </c>
      <c r="EK248" s="140" t="str">
        <f t="shared" si="138"/>
        <v>ok</v>
      </c>
      <c r="EO248" s="140" t="str">
        <f t="shared" si="139"/>
        <v>ok</v>
      </c>
      <c r="EP248" s="140" t="str">
        <f t="shared" si="140"/>
        <v>ok</v>
      </c>
    </row>
    <row r="249" spans="1:146" s="140" customFormat="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227" t="s">
        <v>1466</v>
      </c>
      <c r="J249" s="151" t="s">
        <v>1467</v>
      </c>
      <c r="K249" s="151" t="s">
        <v>3897</v>
      </c>
      <c r="L249" s="153" t="s">
        <v>22</v>
      </c>
      <c r="M249" s="151" t="s">
        <v>23</v>
      </c>
      <c r="N249" s="151" t="s">
        <v>466</v>
      </c>
      <c r="O249" s="151" t="s">
        <v>1480</v>
      </c>
      <c r="P249" s="151" t="s">
        <v>1481</v>
      </c>
      <c r="Q249" s="151" t="s">
        <v>27</v>
      </c>
      <c r="R249" s="151" t="s">
        <v>28</v>
      </c>
      <c r="S249" s="154" t="s">
        <v>1482</v>
      </c>
      <c r="T249" s="263" t="s">
        <v>3152</v>
      </c>
      <c r="U249" s="153" t="s">
        <v>1483</v>
      </c>
      <c r="V249" s="153" t="s">
        <v>31</v>
      </c>
      <c r="W249" s="153" t="s">
        <v>32</v>
      </c>
      <c r="X249" s="151" t="s">
        <v>1458</v>
      </c>
      <c r="Y249" s="256" t="s">
        <v>3014</v>
      </c>
      <c r="Z249" s="155" t="s">
        <v>23</v>
      </c>
      <c r="AA249" s="267" t="s">
        <v>2875</v>
      </c>
      <c r="AB249" s="156"/>
      <c r="AC249" s="157"/>
      <c r="AD249" s="157"/>
      <c r="AE249" s="157"/>
      <c r="AF249" s="157"/>
      <c r="AG249" s="293">
        <f t="shared" si="128"/>
        <v>0</v>
      </c>
      <c r="AH249" s="145"/>
      <c r="AI249" s="143"/>
      <c r="AJ249" s="143"/>
      <c r="AK249" s="143"/>
      <c r="AL249" s="143"/>
      <c r="AM249" s="138">
        <f t="shared" si="145"/>
        <v>0</v>
      </c>
      <c r="AN249" s="160"/>
      <c r="AO249" s="146"/>
      <c r="AP249" s="146"/>
      <c r="AQ249" s="146"/>
      <c r="AR249" s="146"/>
      <c r="AS249" s="202">
        <f t="shared" si="129"/>
        <v>0</v>
      </c>
      <c r="AT249" s="172"/>
      <c r="AU249" s="137"/>
      <c r="AV249" s="137"/>
      <c r="AW249" s="137"/>
      <c r="AX249" s="137"/>
      <c r="AY249" s="138">
        <f t="shared" si="141"/>
        <v>0</v>
      </c>
      <c r="AZ249" s="160"/>
      <c r="BA249" s="146"/>
      <c r="BB249" s="146"/>
      <c r="BC249" s="146"/>
      <c r="BD249" s="146"/>
      <c r="BE249" s="138">
        <f t="shared" si="142"/>
        <v>0</v>
      </c>
      <c r="BF249" s="205"/>
      <c r="BG249" s="146"/>
      <c r="BH249" s="146"/>
      <c r="BI249" s="146"/>
      <c r="BJ249" s="146"/>
      <c r="BK249" s="202">
        <f t="shared" si="130"/>
        <v>0</v>
      </c>
      <c r="BL249" s="160"/>
      <c r="BM249" s="146"/>
      <c r="BN249" s="146"/>
      <c r="BO249" s="146"/>
      <c r="BP249" s="146"/>
      <c r="BQ249" s="138">
        <f t="shared" si="143"/>
        <v>0</v>
      </c>
      <c r="BR249" s="160"/>
      <c r="BS249" s="146"/>
      <c r="BT249" s="146"/>
      <c r="BU249" s="146"/>
      <c r="BV249" s="146"/>
      <c r="BW249" s="138">
        <f t="shared" si="144"/>
        <v>0</v>
      </c>
      <c r="BX249" s="205"/>
      <c r="BY249" s="146"/>
      <c r="BZ249" s="146"/>
      <c r="CA249" s="146"/>
      <c r="CB249" s="146"/>
      <c r="CC249" s="138">
        <f t="shared" si="131"/>
        <v>0</v>
      </c>
      <c r="CD249" s="158"/>
      <c r="CE249" s="137"/>
      <c r="CF249" s="137"/>
      <c r="CG249" s="137"/>
      <c r="CH249" s="137"/>
      <c r="CI249" s="138">
        <f t="shared" si="153"/>
        <v>0</v>
      </c>
      <c r="CJ249" s="172">
        <f t="shared" si="117"/>
        <v>0</v>
      </c>
      <c r="CK249" s="137">
        <f t="shared" si="118"/>
        <v>0</v>
      </c>
      <c r="CL249" s="137">
        <f t="shared" si="119"/>
        <v>0</v>
      </c>
      <c r="CM249" s="137">
        <f t="shared" si="120"/>
        <v>0</v>
      </c>
      <c r="CN249" s="137">
        <f t="shared" si="121"/>
        <v>0</v>
      </c>
      <c r="CO249" s="173">
        <f t="shared" si="122"/>
        <v>0</v>
      </c>
      <c r="CP249" s="172">
        <f t="shared" si="123"/>
        <v>0</v>
      </c>
      <c r="CQ249" s="137">
        <f t="shared" si="124"/>
        <v>0</v>
      </c>
      <c r="CR249" s="137">
        <f t="shared" si="125"/>
        <v>0</v>
      </c>
      <c r="CS249" s="137">
        <f t="shared" si="126"/>
        <v>0</v>
      </c>
      <c r="CT249" s="137">
        <f t="shared" si="127"/>
        <v>0</v>
      </c>
      <c r="CU249" s="173">
        <f t="shared" si="146"/>
        <v>0</v>
      </c>
      <c r="CV249" s="172">
        <f t="shared" si="147"/>
        <v>0</v>
      </c>
      <c r="CW249" s="137">
        <f t="shared" si="148"/>
        <v>0</v>
      </c>
      <c r="CX249" s="137">
        <f t="shared" si="149"/>
        <v>0</v>
      </c>
      <c r="CY249" s="137">
        <f t="shared" si="150"/>
        <v>0</v>
      </c>
      <c r="CZ249" s="137">
        <f t="shared" si="151"/>
        <v>0</v>
      </c>
      <c r="DA249" s="173">
        <f t="shared" si="152"/>
        <v>0</v>
      </c>
      <c r="DC249" s="220"/>
      <c r="DF249" s="141"/>
      <c r="DG249" s="142"/>
      <c r="DH249" s="146"/>
      <c r="DI249" s="142"/>
      <c r="DJ249" s="144"/>
      <c r="DK249" s="145"/>
      <c r="DL249" s="142"/>
      <c r="DM249" s="144"/>
      <c r="DO249" s="140" t="str">
        <f t="shared" si="132"/>
        <v>Alexandra Rybářová</v>
      </c>
      <c r="DP249" s="140">
        <v>4408</v>
      </c>
      <c r="DQ249" s="140">
        <v>600074528</v>
      </c>
      <c r="DR249" s="140">
        <v>70982163</v>
      </c>
      <c r="DS249" s="140" t="s">
        <v>1479</v>
      </c>
      <c r="DT249" s="140" t="s">
        <v>3896</v>
      </c>
      <c r="DU249" s="140" t="s">
        <v>3897</v>
      </c>
      <c r="DV249" s="140" t="s">
        <v>23</v>
      </c>
      <c r="DW249" s="140" t="s">
        <v>22</v>
      </c>
      <c r="DX249" s="140" t="s">
        <v>466</v>
      </c>
      <c r="DY249" s="140" t="s">
        <v>3898</v>
      </c>
      <c r="DZ249" s="140" t="s">
        <v>3899</v>
      </c>
      <c r="EA249" s="140" t="s">
        <v>3152</v>
      </c>
      <c r="EB249" s="140" t="s">
        <v>3900</v>
      </c>
      <c r="EC249" s="140" t="s">
        <v>1458</v>
      </c>
      <c r="ED249" s="140" t="s">
        <v>23</v>
      </c>
      <c r="EF249" s="140" t="str">
        <f t="shared" si="133"/>
        <v>ok</v>
      </c>
      <c r="EG249" s="140" t="str">
        <f t="shared" si="134"/>
        <v>ok</v>
      </c>
      <c r="EH249" s="140" t="str">
        <f t="shared" si="135"/>
        <v>ok</v>
      </c>
      <c r="EI249" s="140" t="str">
        <f t="shared" si="136"/>
        <v>ok</v>
      </c>
      <c r="EJ249" s="140" t="str">
        <f t="shared" si="137"/>
        <v>ok</v>
      </c>
      <c r="EK249" s="140" t="str">
        <f t="shared" si="138"/>
        <v>ok</v>
      </c>
      <c r="EO249" s="140" t="str">
        <f t="shared" si="139"/>
        <v>ŠPATNĚ</v>
      </c>
      <c r="EP249" s="140" t="str">
        <f t="shared" si="140"/>
        <v>ok</v>
      </c>
    </row>
    <row r="250" spans="1:146" s="140" customFormat="1" ht="12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227" t="s">
        <v>1485</v>
      </c>
      <c r="J250" s="151" t="s">
        <v>1486</v>
      </c>
      <c r="K250" s="151" t="s">
        <v>3902</v>
      </c>
      <c r="L250" s="153" t="s">
        <v>22</v>
      </c>
      <c r="M250" s="151" t="s">
        <v>23</v>
      </c>
      <c r="N250" s="151">
        <v>0</v>
      </c>
      <c r="O250" s="151" t="s">
        <v>1487</v>
      </c>
      <c r="P250" s="151" t="s">
        <v>170</v>
      </c>
      <c r="Q250" s="151" t="s">
        <v>27</v>
      </c>
      <c r="R250" s="151" t="s">
        <v>28</v>
      </c>
      <c r="S250" s="154">
        <v>487853646</v>
      </c>
      <c r="T250" s="151" t="s">
        <v>1488</v>
      </c>
      <c r="U250" s="153">
        <v>7639421</v>
      </c>
      <c r="V250" s="153" t="s">
        <v>31</v>
      </c>
      <c r="W250" s="153" t="s">
        <v>32</v>
      </c>
      <c r="X250" s="151" t="s">
        <v>1458</v>
      </c>
      <c r="Y250" s="256" t="s">
        <v>3014</v>
      </c>
      <c r="Z250" s="155" t="s">
        <v>23</v>
      </c>
      <c r="AA250" s="267" t="s">
        <v>2875</v>
      </c>
      <c r="AB250" s="156"/>
      <c r="AC250" s="157"/>
      <c r="AD250" s="157"/>
      <c r="AE250" s="157"/>
      <c r="AF250" s="157"/>
      <c r="AG250" s="293">
        <f t="shared" si="128"/>
        <v>0</v>
      </c>
      <c r="AH250" s="145"/>
      <c r="AI250" s="143"/>
      <c r="AJ250" s="143"/>
      <c r="AK250" s="143"/>
      <c r="AL250" s="143"/>
      <c r="AM250" s="138">
        <f t="shared" si="145"/>
        <v>0</v>
      </c>
      <c r="AN250" s="160"/>
      <c r="AO250" s="146"/>
      <c r="AP250" s="146"/>
      <c r="AQ250" s="146"/>
      <c r="AR250" s="146"/>
      <c r="AS250" s="202">
        <f t="shared" si="129"/>
        <v>0</v>
      </c>
      <c r="AT250" s="172"/>
      <c r="AU250" s="137"/>
      <c r="AV250" s="137"/>
      <c r="AW250" s="137"/>
      <c r="AX250" s="137"/>
      <c r="AY250" s="138">
        <f t="shared" si="141"/>
        <v>0</v>
      </c>
      <c r="AZ250" s="160"/>
      <c r="BA250" s="146"/>
      <c r="BB250" s="146"/>
      <c r="BC250" s="146"/>
      <c r="BD250" s="146"/>
      <c r="BE250" s="138">
        <f t="shared" si="142"/>
        <v>0</v>
      </c>
      <c r="BF250" s="205"/>
      <c r="BG250" s="146"/>
      <c r="BH250" s="146"/>
      <c r="BI250" s="146"/>
      <c r="BJ250" s="146"/>
      <c r="BK250" s="202">
        <f t="shared" si="130"/>
        <v>0</v>
      </c>
      <c r="BL250" s="160"/>
      <c r="BM250" s="146"/>
      <c r="BN250" s="146"/>
      <c r="BO250" s="146"/>
      <c r="BP250" s="146"/>
      <c r="BQ250" s="138">
        <f t="shared" si="143"/>
        <v>0</v>
      </c>
      <c r="BR250" s="160"/>
      <c r="BS250" s="146"/>
      <c r="BT250" s="146"/>
      <c r="BU250" s="146"/>
      <c r="BV250" s="146"/>
      <c r="BW250" s="138">
        <f t="shared" si="144"/>
        <v>0</v>
      </c>
      <c r="BX250" s="205"/>
      <c r="BY250" s="146"/>
      <c r="BZ250" s="146"/>
      <c r="CA250" s="146"/>
      <c r="CB250" s="146"/>
      <c r="CC250" s="138">
        <f t="shared" si="131"/>
        <v>0</v>
      </c>
      <c r="CD250" s="158"/>
      <c r="CE250" s="137"/>
      <c r="CF250" s="137"/>
      <c r="CG250" s="137"/>
      <c r="CH250" s="137"/>
      <c r="CI250" s="138">
        <f t="shared" si="153"/>
        <v>0</v>
      </c>
      <c r="CJ250" s="172">
        <f t="shared" si="117"/>
        <v>0</v>
      </c>
      <c r="CK250" s="137">
        <f t="shared" si="118"/>
        <v>0</v>
      </c>
      <c r="CL250" s="137">
        <f t="shared" si="119"/>
        <v>0</v>
      </c>
      <c r="CM250" s="137">
        <f t="shared" si="120"/>
        <v>0</v>
      </c>
      <c r="CN250" s="137">
        <f t="shared" si="121"/>
        <v>0</v>
      </c>
      <c r="CO250" s="173">
        <f t="shared" si="122"/>
        <v>0</v>
      </c>
      <c r="CP250" s="172">
        <f t="shared" si="123"/>
        <v>0</v>
      </c>
      <c r="CQ250" s="137">
        <f t="shared" si="124"/>
        <v>0</v>
      </c>
      <c r="CR250" s="137">
        <f t="shared" si="125"/>
        <v>0</v>
      </c>
      <c r="CS250" s="137">
        <f t="shared" si="126"/>
        <v>0</v>
      </c>
      <c r="CT250" s="137">
        <f t="shared" si="127"/>
        <v>0</v>
      </c>
      <c r="CU250" s="173">
        <f t="shared" si="146"/>
        <v>0</v>
      </c>
      <c r="CV250" s="172">
        <f t="shared" si="147"/>
        <v>0</v>
      </c>
      <c r="CW250" s="137">
        <f t="shared" si="148"/>
        <v>0</v>
      </c>
      <c r="CX250" s="137">
        <f t="shared" si="149"/>
        <v>0</v>
      </c>
      <c r="CY250" s="137">
        <f t="shared" si="150"/>
        <v>0</v>
      </c>
      <c r="CZ250" s="137">
        <f t="shared" si="151"/>
        <v>0</v>
      </c>
      <c r="DA250" s="173">
        <f t="shared" si="152"/>
        <v>0</v>
      </c>
      <c r="DC250" s="220"/>
      <c r="DF250" s="141"/>
      <c r="DG250" s="142"/>
      <c r="DH250" s="146"/>
      <c r="DI250" s="142"/>
      <c r="DJ250" s="144"/>
      <c r="DK250" s="145"/>
      <c r="DL250" s="142"/>
      <c r="DM250" s="144"/>
      <c r="DO250" s="140" t="str">
        <f t="shared" si="132"/>
        <v>Jana Červinková</v>
      </c>
      <c r="DP250" s="140">
        <v>4423</v>
      </c>
      <c r="DQ250" s="140">
        <v>600074439</v>
      </c>
      <c r="DR250" s="140">
        <v>70982155</v>
      </c>
      <c r="DS250" s="140" t="s">
        <v>1484</v>
      </c>
      <c r="DT250" s="140" t="s">
        <v>3901</v>
      </c>
      <c r="DU250" s="140" t="s">
        <v>3902</v>
      </c>
      <c r="DV250" s="140" t="s">
        <v>23</v>
      </c>
      <c r="DW250" s="140" t="s">
        <v>22</v>
      </c>
      <c r="DX250" s="140">
        <v>0</v>
      </c>
      <c r="DY250" s="140" t="s">
        <v>3903</v>
      </c>
      <c r="DZ250" s="140">
        <v>734346248</v>
      </c>
      <c r="EA250" s="140" t="s">
        <v>1488</v>
      </c>
      <c r="EB250" s="140" t="s">
        <v>3904</v>
      </c>
      <c r="EC250" s="140" t="s">
        <v>1458</v>
      </c>
      <c r="ED250" s="140" t="s">
        <v>23</v>
      </c>
      <c r="EF250" s="140" t="str">
        <f t="shared" si="133"/>
        <v>ok</v>
      </c>
      <c r="EG250" s="140" t="str">
        <f t="shared" si="134"/>
        <v>ok</v>
      </c>
      <c r="EH250" s="140" t="str">
        <f t="shared" si="135"/>
        <v>ok</v>
      </c>
      <c r="EI250" s="140" t="str">
        <f t="shared" si="136"/>
        <v>ok</v>
      </c>
      <c r="EJ250" s="140" t="str">
        <f t="shared" si="137"/>
        <v>ok</v>
      </c>
      <c r="EK250" s="140" t="str">
        <f t="shared" si="138"/>
        <v>ok</v>
      </c>
      <c r="EO250" s="140" t="str">
        <f t="shared" si="139"/>
        <v>ŠPATNĚ</v>
      </c>
      <c r="EP250" s="140" t="str">
        <f t="shared" si="140"/>
        <v>ok</v>
      </c>
    </row>
    <row r="251" spans="1:146" s="140" customFormat="1" ht="12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227" t="s">
        <v>1490</v>
      </c>
      <c r="J251" s="151" t="s">
        <v>1491</v>
      </c>
      <c r="K251" s="151" t="s">
        <v>3906</v>
      </c>
      <c r="L251" s="153" t="s">
        <v>250</v>
      </c>
      <c r="M251" s="151" t="s">
        <v>23</v>
      </c>
      <c r="N251" s="151">
        <v>0</v>
      </c>
      <c r="O251" s="151" t="s">
        <v>1492</v>
      </c>
      <c r="P251" s="151" t="s">
        <v>170</v>
      </c>
      <c r="Q251" s="151" t="s">
        <v>27</v>
      </c>
      <c r="R251" s="151" t="s">
        <v>28</v>
      </c>
      <c r="S251" s="154">
        <v>487523495</v>
      </c>
      <c r="T251" s="151" t="s">
        <v>1493</v>
      </c>
      <c r="U251" s="153" t="s">
        <v>1494</v>
      </c>
      <c r="V251" s="153" t="s">
        <v>31</v>
      </c>
      <c r="W251" s="153" t="s">
        <v>32</v>
      </c>
      <c r="X251" s="151" t="s">
        <v>1458</v>
      </c>
      <c r="Y251" s="256" t="s">
        <v>3014</v>
      </c>
      <c r="Z251" s="155" t="s">
        <v>23</v>
      </c>
      <c r="AA251" s="267" t="s">
        <v>2875</v>
      </c>
      <c r="AB251" s="156"/>
      <c r="AC251" s="157"/>
      <c r="AD251" s="157"/>
      <c r="AE251" s="157"/>
      <c r="AF251" s="157"/>
      <c r="AG251" s="293">
        <f t="shared" si="128"/>
        <v>0</v>
      </c>
      <c r="AH251" s="145"/>
      <c r="AI251" s="143"/>
      <c r="AJ251" s="143"/>
      <c r="AK251" s="143"/>
      <c r="AL251" s="143"/>
      <c r="AM251" s="138">
        <f t="shared" si="145"/>
        <v>0</v>
      </c>
      <c r="AN251" s="160"/>
      <c r="AO251" s="146"/>
      <c r="AP251" s="146"/>
      <c r="AQ251" s="146"/>
      <c r="AR251" s="146"/>
      <c r="AS251" s="202">
        <f t="shared" si="129"/>
        <v>0</v>
      </c>
      <c r="AT251" s="172"/>
      <c r="AU251" s="137"/>
      <c r="AV251" s="137"/>
      <c r="AW251" s="137"/>
      <c r="AX251" s="137"/>
      <c r="AY251" s="138">
        <f t="shared" si="141"/>
        <v>0</v>
      </c>
      <c r="AZ251" s="160"/>
      <c r="BA251" s="146"/>
      <c r="BB251" s="146"/>
      <c r="BC251" s="146"/>
      <c r="BD251" s="146"/>
      <c r="BE251" s="138">
        <f t="shared" si="142"/>
        <v>0</v>
      </c>
      <c r="BF251" s="205"/>
      <c r="BG251" s="146"/>
      <c r="BH251" s="146"/>
      <c r="BI251" s="146"/>
      <c r="BJ251" s="146"/>
      <c r="BK251" s="202">
        <f t="shared" si="130"/>
        <v>0</v>
      </c>
      <c r="BL251" s="160"/>
      <c r="BM251" s="146"/>
      <c r="BN251" s="146"/>
      <c r="BO251" s="146"/>
      <c r="BP251" s="146"/>
      <c r="BQ251" s="138">
        <f t="shared" si="143"/>
        <v>0</v>
      </c>
      <c r="BR251" s="160"/>
      <c r="BS251" s="146"/>
      <c r="BT251" s="146"/>
      <c r="BU251" s="146"/>
      <c r="BV251" s="146"/>
      <c r="BW251" s="138">
        <f t="shared" si="144"/>
        <v>0</v>
      </c>
      <c r="BX251" s="205"/>
      <c r="BY251" s="146"/>
      <c r="BZ251" s="146"/>
      <c r="CA251" s="146"/>
      <c r="CB251" s="146"/>
      <c r="CC251" s="138">
        <f t="shared" si="131"/>
        <v>0</v>
      </c>
      <c r="CD251" s="158"/>
      <c r="CE251" s="137"/>
      <c r="CF251" s="137"/>
      <c r="CG251" s="137"/>
      <c r="CH251" s="137"/>
      <c r="CI251" s="138">
        <f t="shared" si="153"/>
        <v>0</v>
      </c>
      <c r="CJ251" s="172">
        <f t="shared" si="117"/>
        <v>0</v>
      </c>
      <c r="CK251" s="137">
        <f t="shared" si="118"/>
        <v>0</v>
      </c>
      <c r="CL251" s="137">
        <f t="shared" si="119"/>
        <v>0</v>
      </c>
      <c r="CM251" s="137">
        <f t="shared" si="120"/>
        <v>0</v>
      </c>
      <c r="CN251" s="137">
        <f t="shared" si="121"/>
        <v>0</v>
      </c>
      <c r="CO251" s="173">
        <f t="shared" si="122"/>
        <v>0</v>
      </c>
      <c r="CP251" s="172">
        <f t="shared" si="123"/>
        <v>0</v>
      </c>
      <c r="CQ251" s="137">
        <f t="shared" si="124"/>
        <v>0</v>
      </c>
      <c r="CR251" s="137">
        <f t="shared" si="125"/>
        <v>0</v>
      </c>
      <c r="CS251" s="137">
        <f t="shared" si="126"/>
        <v>0</v>
      </c>
      <c r="CT251" s="137">
        <f t="shared" si="127"/>
        <v>0</v>
      </c>
      <c r="CU251" s="173">
        <f t="shared" si="146"/>
        <v>0</v>
      </c>
      <c r="CV251" s="172">
        <f t="shared" si="147"/>
        <v>0</v>
      </c>
      <c r="CW251" s="137">
        <f t="shared" si="148"/>
        <v>0</v>
      </c>
      <c r="CX251" s="137">
        <f t="shared" si="149"/>
        <v>0</v>
      </c>
      <c r="CY251" s="137">
        <f t="shared" si="150"/>
        <v>0</v>
      </c>
      <c r="CZ251" s="137">
        <f t="shared" si="151"/>
        <v>0</v>
      </c>
      <c r="DA251" s="173">
        <f t="shared" si="152"/>
        <v>0</v>
      </c>
      <c r="DC251" s="220"/>
      <c r="DF251" s="141"/>
      <c r="DG251" s="142"/>
      <c r="DH251" s="146"/>
      <c r="DI251" s="142"/>
      <c r="DJ251" s="144"/>
      <c r="DK251" s="145"/>
      <c r="DL251" s="142"/>
      <c r="DM251" s="144"/>
      <c r="DO251" s="140" t="str">
        <f t="shared" si="132"/>
        <v>Jana Timová</v>
      </c>
      <c r="DP251" s="140">
        <v>4404</v>
      </c>
      <c r="DQ251" s="140">
        <v>600074331</v>
      </c>
      <c r="DR251" s="140">
        <v>831298</v>
      </c>
      <c r="DS251" s="140" t="s">
        <v>1489</v>
      </c>
      <c r="DT251" s="140" t="s">
        <v>3905</v>
      </c>
      <c r="DU251" s="140" t="s">
        <v>3906</v>
      </c>
      <c r="DV251" s="140" t="s">
        <v>23</v>
      </c>
      <c r="DW251" s="140" t="s">
        <v>250</v>
      </c>
      <c r="DX251" s="140">
        <v>0</v>
      </c>
      <c r="DY251" s="140" t="s">
        <v>3907</v>
      </c>
      <c r="DZ251" s="140">
        <v>487523495</v>
      </c>
      <c r="EA251" s="140" t="s">
        <v>1493</v>
      </c>
      <c r="EB251" s="140" t="s">
        <v>3908</v>
      </c>
      <c r="EC251" s="140" t="s">
        <v>1458</v>
      </c>
      <c r="ED251" s="140" t="s">
        <v>23</v>
      </c>
      <c r="EF251" s="140" t="str">
        <f t="shared" si="133"/>
        <v>ok</v>
      </c>
      <c r="EG251" s="140" t="str">
        <f t="shared" si="134"/>
        <v>ok</v>
      </c>
      <c r="EH251" s="140" t="str">
        <f t="shared" si="135"/>
        <v>ok</v>
      </c>
      <c r="EI251" s="140" t="str">
        <f t="shared" si="136"/>
        <v>ok</v>
      </c>
      <c r="EJ251" s="140" t="str">
        <f t="shared" si="137"/>
        <v>ok</v>
      </c>
      <c r="EK251" s="140" t="str">
        <f t="shared" si="138"/>
        <v>ok</v>
      </c>
      <c r="EO251" s="140" t="str">
        <f t="shared" si="139"/>
        <v>ok</v>
      </c>
      <c r="EP251" s="140" t="str">
        <f t="shared" si="140"/>
        <v>ok</v>
      </c>
    </row>
    <row r="252" spans="1:146" s="140" customFormat="1" ht="12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227" t="s">
        <v>1496</v>
      </c>
      <c r="J252" s="151" t="s">
        <v>1497</v>
      </c>
      <c r="K252" s="151" t="s">
        <v>1498</v>
      </c>
      <c r="L252" s="153" t="s">
        <v>250</v>
      </c>
      <c r="M252" s="151" t="s">
        <v>23</v>
      </c>
      <c r="N252" s="151">
        <v>0</v>
      </c>
      <c r="O252" s="151" t="s">
        <v>1499</v>
      </c>
      <c r="P252" s="151" t="s">
        <v>742</v>
      </c>
      <c r="Q252" s="151" t="s">
        <v>27</v>
      </c>
      <c r="R252" s="151" t="s">
        <v>28</v>
      </c>
      <c r="S252" s="154">
        <v>487523199</v>
      </c>
      <c r="T252" s="151" t="s">
        <v>1500</v>
      </c>
      <c r="U252" s="153">
        <v>2569110297</v>
      </c>
      <c r="V252" s="153" t="s">
        <v>31</v>
      </c>
      <c r="W252" s="153" t="s">
        <v>32</v>
      </c>
      <c r="X252" s="151" t="s">
        <v>1458</v>
      </c>
      <c r="Y252" s="256" t="s">
        <v>3014</v>
      </c>
      <c r="Z252" s="155" t="s">
        <v>23</v>
      </c>
      <c r="AA252" s="267" t="s">
        <v>2875</v>
      </c>
      <c r="AB252" s="156"/>
      <c r="AC252" s="157"/>
      <c r="AD252" s="157"/>
      <c r="AE252" s="157"/>
      <c r="AF252" s="157"/>
      <c r="AG252" s="293">
        <f t="shared" si="128"/>
        <v>0</v>
      </c>
      <c r="AH252" s="145"/>
      <c r="AI252" s="143"/>
      <c r="AJ252" s="143"/>
      <c r="AK252" s="143"/>
      <c r="AL252" s="143"/>
      <c r="AM252" s="138">
        <f t="shared" si="145"/>
        <v>0</v>
      </c>
      <c r="AN252" s="160"/>
      <c r="AO252" s="146"/>
      <c r="AP252" s="146"/>
      <c r="AQ252" s="146"/>
      <c r="AR252" s="146"/>
      <c r="AS252" s="202">
        <f t="shared" si="129"/>
        <v>0</v>
      </c>
      <c r="AT252" s="172"/>
      <c r="AU252" s="137"/>
      <c r="AV252" s="137"/>
      <c r="AW252" s="137"/>
      <c r="AX252" s="137"/>
      <c r="AY252" s="138">
        <f t="shared" si="141"/>
        <v>0</v>
      </c>
      <c r="AZ252" s="160"/>
      <c r="BA252" s="146"/>
      <c r="BB252" s="146"/>
      <c r="BC252" s="146"/>
      <c r="BD252" s="146"/>
      <c r="BE252" s="138">
        <f t="shared" si="142"/>
        <v>0</v>
      </c>
      <c r="BF252" s="205"/>
      <c r="BG252" s="146"/>
      <c r="BH252" s="146"/>
      <c r="BI252" s="146"/>
      <c r="BJ252" s="146"/>
      <c r="BK252" s="202">
        <f t="shared" si="130"/>
        <v>0</v>
      </c>
      <c r="BL252" s="160"/>
      <c r="BM252" s="146"/>
      <c r="BN252" s="146"/>
      <c r="BO252" s="146"/>
      <c r="BP252" s="146"/>
      <c r="BQ252" s="138">
        <f t="shared" si="143"/>
        <v>0</v>
      </c>
      <c r="BR252" s="160"/>
      <c r="BS252" s="146"/>
      <c r="BT252" s="146"/>
      <c r="BU252" s="146"/>
      <c r="BV252" s="146"/>
      <c r="BW252" s="138">
        <f t="shared" si="144"/>
        <v>0</v>
      </c>
      <c r="BX252" s="205"/>
      <c r="BY252" s="146"/>
      <c r="BZ252" s="146"/>
      <c r="CA252" s="146"/>
      <c r="CB252" s="146"/>
      <c r="CC252" s="138">
        <f t="shared" si="131"/>
        <v>0</v>
      </c>
      <c r="CD252" s="158"/>
      <c r="CE252" s="137"/>
      <c r="CF252" s="137"/>
      <c r="CG252" s="137"/>
      <c r="CH252" s="137"/>
      <c r="CI252" s="138">
        <f t="shared" si="153"/>
        <v>0</v>
      </c>
      <c r="CJ252" s="172">
        <f t="shared" si="117"/>
        <v>0</v>
      </c>
      <c r="CK252" s="137">
        <f t="shared" si="118"/>
        <v>0</v>
      </c>
      <c r="CL252" s="137">
        <f t="shared" si="119"/>
        <v>0</v>
      </c>
      <c r="CM252" s="137">
        <f t="shared" si="120"/>
        <v>0</v>
      </c>
      <c r="CN252" s="137">
        <f t="shared" si="121"/>
        <v>0</v>
      </c>
      <c r="CO252" s="173">
        <f t="shared" si="122"/>
        <v>0</v>
      </c>
      <c r="CP252" s="172">
        <f t="shared" si="123"/>
        <v>0</v>
      </c>
      <c r="CQ252" s="137">
        <f t="shared" si="124"/>
        <v>0</v>
      </c>
      <c r="CR252" s="137">
        <f t="shared" si="125"/>
        <v>0</v>
      </c>
      <c r="CS252" s="137">
        <f t="shared" si="126"/>
        <v>0</v>
      </c>
      <c r="CT252" s="137">
        <f t="shared" si="127"/>
        <v>0</v>
      </c>
      <c r="CU252" s="173">
        <f t="shared" si="146"/>
        <v>0</v>
      </c>
      <c r="CV252" s="172">
        <f t="shared" si="147"/>
        <v>0</v>
      </c>
      <c r="CW252" s="137">
        <f t="shared" si="148"/>
        <v>0</v>
      </c>
      <c r="CX252" s="137">
        <f t="shared" si="149"/>
        <v>0</v>
      </c>
      <c r="CY252" s="137">
        <f t="shared" si="150"/>
        <v>0</v>
      </c>
      <c r="CZ252" s="137">
        <f t="shared" si="151"/>
        <v>0</v>
      </c>
      <c r="DA252" s="173">
        <f t="shared" si="152"/>
        <v>0</v>
      </c>
      <c r="DC252" s="220"/>
      <c r="DF252" s="141"/>
      <c r="DG252" s="142"/>
      <c r="DH252" s="146"/>
      <c r="DI252" s="142"/>
      <c r="DJ252" s="144"/>
      <c r="DK252" s="145"/>
      <c r="DL252" s="142"/>
      <c r="DM252" s="144"/>
      <c r="DO252" s="140" t="str">
        <f t="shared" si="132"/>
        <v>Marcela Brejchová</v>
      </c>
      <c r="DP252" s="140">
        <v>4480</v>
      </c>
      <c r="DQ252" s="140">
        <v>600075249</v>
      </c>
      <c r="DR252" s="140">
        <v>49864548</v>
      </c>
      <c r="DS252" s="140" t="s">
        <v>1495</v>
      </c>
      <c r="DT252" s="140" t="s">
        <v>3909</v>
      </c>
      <c r="DU252" s="140" t="s">
        <v>1498</v>
      </c>
      <c r="DV252" s="140" t="s">
        <v>23</v>
      </c>
      <c r="DW252" s="140" t="s">
        <v>250</v>
      </c>
      <c r="DX252" s="140">
        <v>0</v>
      </c>
      <c r="DY252" s="140" t="s">
        <v>3910</v>
      </c>
      <c r="DZ252" s="140">
        <v>487523199</v>
      </c>
      <c r="EA252" s="151" t="s">
        <v>1500</v>
      </c>
      <c r="EB252" s="140" t="s">
        <v>3911</v>
      </c>
      <c r="EC252" s="140" t="s">
        <v>1458</v>
      </c>
      <c r="ED252" s="140" t="s">
        <v>23</v>
      </c>
      <c r="EF252" s="140" t="str">
        <f t="shared" si="133"/>
        <v>ok</v>
      </c>
      <c r="EG252" s="140" t="str">
        <f t="shared" si="134"/>
        <v>ok</v>
      </c>
      <c r="EH252" s="140" t="str">
        <f t="shared" si="135"/>
        <v>ok</v>
      </c>
      <c r="EI252" s="140" t="str">
        <f t="shared" si="136"/>
        <v>ok</v>
      </c>
      <c r="EJ252" s="140" t="str">
        <f t="shared" si="137"/>
        <v>ok</v>
      </c>
      <c r="EK252" s="140" t="str">
        <f t="shared" si="138"/>
        <v>ok</v>
      </c>
      <c r="EO252" s="140" t="str">
        <f t="shared" si="139"/>
        <v>ok</v>
      </c>
      <c r="EP252" s="140" t="str">
        <f t="shared" si="140"/>
        <v>ok</v>
      </c>
    </row>
    <row r="253" spans="1:146" s="140" customFormat="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227" t="s">
        <v>1502</v>
      </c>
      <c r="J253" s="151" t="s">
        <v>1503</v>
      </c>
      <c r="K253" s="151" t="s">
        <v>3913</v>
      </c>
      <c r="L253" s="153" t="s">
        <v>22</v>
      </c>
      <c r="M253" s="151" t="s">
        <v>23</v>
      </c>
      <c r="N253" s="151" t="s">
        <v>24</v>
      </c>
      <c r="O253" s="151" t="s">
        <v>1504</v>
      </c>
      <c r="P253" s="151" t="s">
        <v>63</v>
      </c>
      <c r="Q253" s="151" t="s">
        <v>52</v>
      </c>
      <c r="R253" s="151" t="s">
        <v>53</v>
      </c>
      <c r="S253" s="154">
        <v>487829320</v>
      </c>
      <c r="T253" s="263" t="s">
        <v>4793</v>
      </c>
      <c r="U253" s="153">
        <v>41123824</v>
      </c>
      <c r="V253" s="153" t="s">
        <v>43</v>
      </c>
      <c r="W253" s="153" t="s">
        <v>44</v>
      </c>
      <c r="X253" s="151" t="s">
        <v>1458</v>
      </c>
      <c r="Y253" s="256" t="s">
        <v>3014</v>
      </c>
      <c r="Z253" s="155" t="s">
        <v>23</v>
      </c>
      <c r="AA253" s="267" t="s">
        <v>2875</v>
      </c>
      <c r="AB253" s="156"/>
      <c r="AC253" s="157"/>
      <c r="AD253" s="157"/>
      <c r="AE253" s="157"/>
      <c r="AF253" s="157"/>
      <c r="AG253" s="293">
        <f t="shared" si="128"/>
        <v>0</v>
      </c>
      <c r="AH253" s="145"/>
      <c r="AI253" s="143"/>
      <c r="AJ253" s="143"/>
      <c r="AK253" s="143"/>
      <c r="AL253" s="143"/>
      <c r="AM253" s="138">
        <f t="shared" si="145"/>
        <v>0</v>
      </c>
      <c r="AN253" s="160"/>
      <c r="AO253" s="146"/>
      <c r="AP253" s="146"/>
      <c r="AQ253" s="146"/>
      <c r="AR253" s="146"/>
      <c r="AS253" s="202">
        <f t="shared" si="129"/>
        <v>0</v>
      </c>
      <c r="AT253" s="172"/>
      <c r="AU253" s="137"/>
      <c r="AV253" s="137"/>
      <c r="AW253" s="137"/>
      <c r="AX253" s="137"/>
      <c r="AY253" s="138">
        <f t="shared" si="141"/>
        <v>0</v>
      </c>
      <c r="AZ253" s="160"/>
      <c r="BA253" s="146"/>
      <c r="BB253" s="146"/>
      <c r="BC253" s="146"/>
      <c r="BD253" s="146"/>
      <c r="BE253" s="138">
        <f t="shared" si="142"/>
        <v>0</v>
      </c>
      <c r="BF253" s="205"/>
      <c r="BG253" s="146"/>
      <c r="BH253" s="146"/>
      <c r="BI253" s="146"/>
      <c r="BJ253" s="146"/>
      <c r="BK253" s="202">
        <f t="shared" si="130"/>
        <v>0</v>
      </c>
      <c r="BL253" s="160"/>
      <c r="BM253" s="146"/>
      <c r="BN253" s="146"/>
      <c r="BO253" s="146"/>
      <c r="BP253" s="146"/>
      <c r="BQ253" s="138">
        <f t="shared" si="143"/>
        <v>0</v>
      </c>
      <c r="BR253" s="160"/>
      <c r="BS253" s="146">
        <v>134875</v>
      </c>
      <c r="BT253" s="146"/>
      <c r="BU253" s="146"/>
      <c r="BV253" s="146"/>
      <c r="BW253" s="138">
        <f t="shared" si="144"/>
        <v>134875</v>
      </c>
      <c r="BX253" s="205"/>
      <c r="BY253" s="146"/>
      <c r="BZ253" s="146"/>
      <c r="CA253" s="146"/>
      <c r="CB253" s="146"/>
      <c r="CC253" s="138">
        <f t="shared" si="131"/>
        <v>0</v>
      </c>
      <c r="CD253" s="158"/>
      <c r="CE253" s="137"/>
      <c r="CF253" s="137"/>
      <c r="CG253" s="137"/>
      <c r="CH253" s="137"/>
      <c r="CI253" s="138">
        <f t="shared" si="153"/>
        <v>0</v>
      </c>
      <c r="CJ253" s="172">
        <f t="shared" si="117"/>
        <v>0</v>
      </c>
      <c r="CK253" s="137">
        <f t="shared" si="118"/>
        <v>134875</v>
      </c>
      <c r="CL253" s="137">
        <f t="shared" si="119"/>
        <v>0</v>
      </c>
      <c r="CM253" s="137">
        <f t="shared" si="120"/>
        <v>0</v>
      </c>
      <c r="CN253" s="137">
        <f t="shared" si="121"/>
        <v>0</v>
      </c>
      <c r="CO253" s="173">
        <f t="shared" si="122"/>
        <v>134875</v>
      </c>
      <c r="CP253" s="172">
        <f t="shared" si="123"/>
        <v>0</v>
      </c>
      <c r="CQ253" s="137">
        <f t="shared" si="124"/>
        <v>0</v>
      </c>
      <c r="CR253" s="137">
        <f t="shared" si="125"/>
        <v>0</v>
      </c>
      <c r="CS253" s="137">
        <f t="shared" si="126"/>
        <v>0</v>
      </c>
      <c r="CT253" s="137">
        <f t="shared" si="127"/>
        <v>0</v>
      </c>
      <c r="CU253" s="173">
        <f t="shared" si="146"/>
        <v>0</v>
      </c>
      <c r="CV253" s="172">
        <f t="shared" si="147"/>
        <v>0</v>
      </c>
      <c r="CW253" s="137">
        <f t="shared" si="148"/>
        <v>134875</v>
      </c>
      <c r="CX253" s="137">
        <f t="shared" si="149"/>
        <v>0</v>
      </c>
      <c r="CY253" s="137">
        <f t="shared" si="150"/>
        <v>0</v>
      </c>
      <c r="CZ253" s="137">
        <f t="shared" si="151"/>
        <v>0</v>
      </c>
      <c r="DA253" s="173">
        <f t="shared" si="152"/>
        <v>134875</v>
      </c>
      <c r="DC253" s="220"/>
      <c r="DF253" s="141"/>
      <c r="DG253" s="142"/>
      <c r="DH253" s="146"/>
      <c r="DI253" s="142"/>
      <c r="DJ253" s="144"/>
      <c r="DK253" s="145">
        <v>47021</v>
      </c>
      <c r="DL253" s="142" t="s">
        <v>4961</v>
      </c>
      <c r="DM253" s="144">
        <v>44648</v>
      </c>
      <c r="DO253" s="140" t="str">
        <f t="shared" si="132"/>
        <v>Jan Policer</v>
      </c>
      <c r="DP253" s="140">
        <v>4439</v>
      </c>
      <c r="DQ253" s="140">
        <v>600074951</v>
      </c>
      <c r="DR253" s="140">
        <v>48283088</v>
      </c>
      <c r="DS253" s="140" t="s">
        <v>1501</v>
      </c>
      <c r="DT253" s="140" t="s">
        <v>3912</v>
      </c>
      <c r="DU253" s="140" t="s">
        <v>3913</v>
      </c>
      <c r="DV253" s="140" t="s">
        <v>23</v>
      </c>
      <c r="DW253" s="140" t="s">
        <v>22</v>
      </c>
      <c r="DX253" s="140" t="s">
        <v>24</v>
      </c>
      <c r="DY253" s="140" t="s">
        <v>3914</v>
      </c>
      <c r="DZ253" s="140">
        <v>487829321</v>
      </c>
      <c r="EA253" s="140" t="s">
        <v>1505</v>
      </c>
      <c r="EB253" s="140" t="s">
        <v>3915</v>
      </c>
      <c r="EC253" s="140" t="s">
        <v>1458</v>
      </c>
      <c r="ED253" s="140" t="s">
        <v>23</v>
      </c>
      <c r="EF253" s="140" t="str">
        <f t="shared" si="133"/>
        <v>ok</v>
      </c>
      <c r="EG253" s="140" t="str">
        <f t="shared" si="134"/>
        <v>ok</v>
      </c>
      <c r="EH253" s="140" t="str">
        <f t="shared" si="135"/>
        <v>ok</v>
      </c>
      <c r="EI253" s="140" t="str">
        <f t="shared" si="136"/>
        <v>ok</v>
      </c>
      <c r="EJ253" s="140" t="str">
        <f t="shared" si="137"/>
        <v>ok</v>
      </c>
      <c r="EK253" s="140" t="str">
        <f t="shared" si="138"/>
        <v>ok</v>
      </c>
      <c r="EO253" s="140" t="str">
        <f t="shared" si="139"/>
        <v>ŠPATNĚ</v>
      </c>
      <c r="EP253" s="140" t="str">
        <f t="shared" si="140"/>
        <v>ŠPATNĚ</v>
      </c>
    </row>
    <row r="254" spans="1:146" s="140" customFormat="1" ht="12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227" t="s">
        <v>1507</v>
      </c>
      <c r="J254" s="151" t="s">
        <v>1508</v>
      </c>
      <c r="K254" s="151" t="s">
        <v>1498</v>
      </c>
      <c r="L254" s="153" t="s">
        <v>22</v>
      </c>
      <c r="M254" s="151" t="s">
        <v>23</v>
      </c>
      <c r="N254" s="151" t="s">
        <v>24</v>
      </c>
      <c r="O254" s="151" t="s">
        <v>1509</v>
      </c>
      <c r="P254" s="151" t="s">
        <v>200</v>
      </c>
      <c r="Q254" s="151" t="s">
        <v>52</v>
      </c>
      <c r="R254" s="151" t="s">
        <v>53</v>
      </c>
      <c r="S254" s="154">
        <v>487825179</v>
      </c>
      <c r="T254" s="151" t="s">
        <v>1510</v>
      </c>
      <c r="U254" s="153">
        <v>17132421</v>
      </c>
      <c r="V254" s="153" t="s">
        <v>31</v>
      </c>
      <c r="W254" s="153" t="s">
        <v>32</v>
      </c>
      <c r="X254" s="151" t="s">
        <v>1458</v>
      </c>
      <c r="Y254" s="256" t="s">
        <v>3014</v>
      </c>
      <c r="Z254" s="155" t="s">
        <v>23</v>
      </c>
      <c r="AA254" s="267" t="s">
        <v>2875</v>
      </c>
      <c r="AB254" s="156"/>
      <c r="AC254" s="157"/>
      <c r="AD254" s="157"/>
      <c r="AE254" s="157"/>
      <c r="AF254" s="157"/>
      <c r="AG254" s="293">
        <f t="shared" si="128"/>
        <v>0</v>
      </c>
      <c r="AH254" s="145"/>
      <c r="AI254" s="143"/>
      <c r="AJ254" s="143"/>
      <c r="AK254" s="143"/>
      <c r="AL254" s="143"/>
      <c r="AM254" s="138">
        <f t="shared" si="145"/>
        <v>0</v>
      </c>
      <c r="AN254" s="160"/>
      <c r="AO254" s="146"/>
      <c r="AP254" s="146"/>
      <c r="AQ254" s="146"/>
      <c r="AR254" s="146"/>
      <c r="AS254" s="202">
        <f t="shared" si="129"/>
        <v>0</v>
      </c>
      <c r="AT254" s="172"/>
      <c r="AU254" s="137"/>
      <c r="AV254" s="137"/>
      <c r="AW254" s="137"/>
      <c r="AX254" s="137"/>
      <c r="AY254" s="138">
        <f t="shared" si="141"/>
        <v>0</v>
      </c>
      <c r="AZ254" s="160"/>
      <c r="BA254" s="146"/>
      <c r="BB254" s="146"/>
      <c r="BC254" s="146"/>
      <c r="BD254" s="146"/>
      <c r="BE254" s="138">
        <f t="shared" si="142"/>
        <v>0</v>
      </c>
      <c r="BF254" s="205"/>
      <c r="BG254" s="146"/>
      <c r="BH254" s="146"/>
      <c r="BI254" s="146"/>
      <c r="BJ254" s="146"/>
      <c r="BK254" s="202">
        <f t="shared" si="130"/>
        <v>0</v>
      </c>
      <c r="BL254" s="160"/>
      <c r="BM254" s="146"/>
      <c r="BN254" s="146"/>
      <c r="BO254" s="146"/>
      <c r="BP254" s="146"/>
      <c r="BQ254" s="138">
        <f t="shared" si="143"/>
        <v>0</v>
      </c>
      <c r="BR254" s="160"/>
      <c r="BS254" s="146">
        <v>356525</v>
      </c>
      <c r="BT254" s="146"/>
      <c r="BU254" s="146"/>
      <c r="BV254" s="146"/>
      <c r="BW254" s="138">
        <f t="shared" si="144"/>
        <v>356525</v>
      </c>
      <c r="BX254" s="205"/>
      <c r="BY254" s="146"/>
      <c r="BZ254" s="146"/>
      <c r="CA254" s="146"/>
      <c r="CB254" s="146"/>
      <c r="CC254" s="138">
        <f t="shared" si="131"/>
        <v>0</v>
      </c>
      <c r="CD254" s="158"/>
      <c r="CE254" s="137"/>
      <c r="CF254" s="137"/>
      <c r="CG254" s="137"/>
      <c r="CH254" s="137"/>
      <c r="CI254" s="138">
        <f t="shared" si="153"/>
        <v>0</v>
      </c>
      <c r="CJ254" s="172">
        <f t="shared" si="117"/>
        <v>0</v>
      </c>
      <c r="CK254" s="137">
        <f t="shared" si="118"/>
        <v>356525</v>
      </c>
      <c r="CL254" s="137">
        <f t="shared" si="119"/>
        <v>0</v>
      </c>
      <c r="CM254" s="137">
        <f t="shared" si="120"/>
        <v>0</v>
      </c>
      <c r="CN254" s="137">
        <f t="shared" si="121"/>
        <v>0</v>
      </c>
      <c r="CO254" s="173">
        <f t="shared" si="122"/>
        <v>356525</v>
      </c>
      <c r="CP254" s="172">
        <f t="shared" si="123"/>
        <v>0</v>
      </c>
      <c r="CQ254" s="137">
        <f t="shared" si="124"/>
        <v>0</v>
      </c>
      <c r="CR254" s="137">
        <f t="shared" si="125"/>
        <v>0</v>
      </c>
      <c r="CS254" s="137">
        <f t="shared" si="126"/>
        <v>0</v>
      </c>
      <c r="CT254" s="137">
        <f t="shared" si="127"/>
        <v>0</v>
      </c>
      <c r="CU254" s="173">
        <f t="shared" si="146"/>
        <v>0</v>
      </c>
      <c r="CV254" s="172">
        <f t="shared" si="147"/>
        <v>0</v>
      </c>
      <c r="CW254" s="137">
        <f t="shared" si="148"/>
        <v>356525</v>
      </c>
      <c r="CX254" s="137">
        <f t="shared" si="149"/>
        <v>0</v>
      </c>
      <c r="CY254" s="137">
        <f t="shared" si="150"/>
        <v>0</v>
      </c>
      <c r="CZ254" s="137">
        <f t="shared" si="151"/>
        <v>0</v>
      </c>
      <c r="DA254" s="173">
        <f t="shared" si="152"/>
        <v>356525</v>
      </c>
      <c r="DC254" s="220"/>
      <c r="DF254" s="141"/>
      <c r="DG254" s="142"/>
      <c r="DH254" s="146"/>
      <c r="DI254" s="142"/>
      <c r="DJ254" s="144"/>
      <c r="DK254" s="145"/>
      <c r="DL254" s="142"/>
      <c r="DM254" s="144"/>
      <c r="DO254" s="140" t="str">
        <f t="shared" si="132"/>
        <v>Libor Šmejda</v>
      </c>
      <c r="DP254" s="140">
        <v>4443</v>
      </c>
      <c r="DQ254" s="140">
        <v>600074994</v>
      </c>
      <c r="DR254" s="140">
        <v>46750045</v>
      </c>
      <c r="DS254" s="140" t="s">
        <v>1506</v>
      </c>
      <c r="DT254" s="140" t="s">
        <v>3916</v>
      </c>
      <c r="DU254" s="140" t="s">
        <v>1498</v>
      </c>
      <c r="DV254" s="140" t="s">
        <v>23</v>
      </c>
      <c r="DW254" s="140" t="s">
        <v>22</v>
      </c>
      <c r="DX254" s="140" t="s">
        <v>24</v>
      </c>
      <c r="DY254" s="140" t="s">
        <v>3917</v>
      </c>
      <c r="DZ254" s="140">
        <v>487825179</v>
      </c>
      <c r="EA254" s="140" t="s">
        <v>1510</v>
      </c>
      <c r="EB254" s="140" t="s">
        <v>3918</v>
      </c>
      <c r="EC254" s="140" t="s">
        <v>1458</v>
      </c>
      <c r="ED254" s="140" t="s">
        <v>23</v>
      </c>
      <c r="EF254" s="140" t="str">
        <f t="shared" si="133"/>
        <v>ok</v>
      </c>
      <c r="EG254" s="140" t="str">
        <f t="shared" si="134"/>
        <v>ok</v>
      </c>
      <c r="EH254" s="140" t="str">
        <f t="shared" si="135"/>
        <v>ok</v>
      </c>
      <c r="EI254" s="140" t="str">
        <f t="shared" si="136"/>
        <v>ok</v>
      </c>
      <c r="EJ254" s="140" t="str">
        <f t="shared" si="137"/>
        <v>ok</v>
      </c>
      <c r="EK254" s="140" t="str">
        <f t="shared" si="138"/>
        <v>ok</v>
      </c>
      <c r="EO254" s="140" t="str">
        <f t="shared" si="139"/>
        <v>ok</v>
      </c>
      <c r="EP254" s="140" t="str">
        <f t="shared" si="140"/>
        <v>ok</v>
      </c>
    </row>
    <row r="255" spans="1:146" s="140" customFormat="1" ht="12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227" t="s">
        <v>1512</v>
      </c>
      <c r="J255" s="151" t="s">
        <v>1513</v>
      </c>
      <c r="K255" s="151" t="s">
        <v>3920</v>
      </c>
      <c r="L255" s="153" t="s">
        <v>22</v>
      </c>
      <c r="M255" s="151" t="s">
        <v>23</v>
      </c>
      <c r="N255" s="151" t="s">
        <v>24</v>
      </c>
      <c r="O255" s="151" t="s">
        <v>1514</v>
      </c>
      <c r="P255" s="151" t="s">
        <v>70</v>
      </c>
      <c r="Q255" s="151" t="s">
        <v>52</v>
      </c>
      <c r="R255" s="151" t="s">
        <v>53</v>
      </c>
      <c r="S255" s="154" t="s">
        <v>1515</v>
      </c>
      <c r="T255" s="151" t="s">
        <v>1516</v>
      </c>
      <c r="U255" s="153">
        <v>42724824</v>
      </c>
      <c r="V255" s="153" t="s">
        <v>43</v>
      </c>
      <c r="W255" s="153" t="s">
        <v>44</v>
      </c>
      <c r="X255" s="151" t="s">
        <v>1458</v>
      </c>
      <c r="Y255" s="256" t="s">
        <v>3014</v>
      </c>
      <c r="Z255" s="155" t="s">
        <v>23</v>
      </c>
      <c r="AA255" s="267" t="s">
        <v>2875</v>
      </c>
      <c r="AB255" s="156"/>
      <c r="AC255" s="157"/>
      <c r="AD255" s="157"/>
      <c r="AE255" s="157"/>
      <c r="AF255" s="157"/>
      <c r="AG255" s="293">
        <f t="shared" si="128"/>
        <v>0</v>
      </c>
      <c r="AH255" s="145"/>
      <c r="AI255" s="143"/>
      <c r="AJ255" s="143"/>
      <c r="AK255" s="143"/>
      <c r="AL255" s="143"/>
      <c r="AM255" s="138">
        <f t="shared" si="145"/>
        <v>0</v>
      </c>
      <c r="AN255" s="160"/>
      <c r="AO255" s="146"/>
      <c r="AP255" s="146"/>
      <c r="AQ255" s="146"/>
      <c r="AR255" s="146"/>
      <c r="AS255" s="202">
        <f t="shared" si="129"/>
        <v>0</v>
      </c>
      <c r="AT255" s="172"/>
      <c r="AU255" s="137"/>
      <c r="AV255" s="137"/>
      <c r="AW255" s="137"/>
      <c r="AX255" s="137"/>
      <c r="AY255" s="138">
        <f t="shared" si="141"/>
        <v>0</v>
      </c>
      <c r="AZ255" s="160"/>
      <c r="BA255" s="146"/>
      <c r="BB255" s="146"/>
      <c r="BC255" s="146"/>
      <c r="BD255" s="146"/>
      <c r="BE255" s="138">
        <f t="shared" si="142"/>
        <v>0</v>
      </c>
      <c r="BF255" s="205"/>
      <c r="BG255" s="146"/>
      <c r="BH255" s="146"/>
      <c r="BI255" s="146"/>
      <c r="BJ255" s="146"/>
      <c r="BK255" s="202">
        <f t="shared" si="130"/>
        <v>0</v>
      </c>
      <c r="BL255" s="160"/>
      <c r="BM255" s="146"/>
      <c r="BN255" s="146"/>
      <c r="BO255" s="146"/>
      <c r="BP255" s="146"/>
      <c r="BQ255" s="138">
        <f t="shared" si="143"/>
        <v>0</v>
      </c>
      <c r="BR255" s="160"/>
      <c r="BS255" s="146">
        <v>242775</v>
      </c>
      <c r="BT255" s="146"/>
      <c r="BU255" s="146"/>
      <c r="BV255" s="146"/>
      <c r="BW255" s="138">
        <f t="shared" si="144"/>
        <v>242775</v>
      </c>
      <c r="BX255" s="205"/>
      <c r="BY255" s="146"/>
      <c r="BZ255" s="146"/>
      <c r="CA255" s="146"/>
      <c r="CB255" s="146"/>
      <c r="CC255" s="138">
        <f t="shared" si="131"/>
        <v>0</v>
      </c>
      <c r="CD255" s="158"/>
      <c r="CE255" s="137"/>
      <c r="CF255" s="137"/>
      <c r="CG255" s="137"/>
      <c r="CH255" s="137"/>
      <c r="CI255" s="138">
        <f t="shared" si="153"/>
        <v>0</v>
      </c>
      <c r="CJ255" s="172">
        <f t="shared" si="117"/>
        <v>0</v>
      </c>
      <c r="CK255" s="137">
        <f t="shared" si="118"/>
        <v>242775</v>
      </c>
      <c r="CL255" s="137">
        <f t="shared" si="119"/>
        <v>0</v>
      </c>
      <c r="CM255" s="137">
        <f t="shared" si="120"/>
        <v>0</v>
      </c>
      <c r="CN255" s="137">
        <f t="shared" si="121"/>
        <v>0</v>
      </c>
      <c r="CO255" s="173">
        <f t="shared" si="122"/>
        <v>242775</v>
      </c>
      <c r="CP255" s="172">
        <f t="shared" si="123"/>
        <v>0</v>
      </c>
      <c r="CQ255" s="137">
        <f t="shared" si="124"/>
        <v>0</v>
      </c>
      <c r="CR255" s="137">
        <f t="shared" si="125"/>
        <v>0</v>
      </c>
      <c r="CS255" s="137">
        <f t="shared" si="126"/>
        <v>0</v>
      </c>
      <c r="CT255" s="137">
        <f t="shared" si="127"/>
        <v>0</v>
      </c>
      <c r="CU255" s="173">
        <f t="shared" si="146"/>
        <v>0</v>
      </c>
      <c r="CV255" s="172">
        <f t="shared" si="147"/>
        <v>0</v>
      </c>
      <c r="CW255" s="137">
        <f t="shared" si="148"/>
        <v>242775</v>
      </c>
      <c r="CX255" s="137">
        <f t="shared" si="149"/>
        <v>0</v>
      </c>
      <c r="CY255" s="137">
        <f t="shared" si="150"/>
        <v>0</v>
      </c>
      <c r="CZ255" s="137">
        <f t="shared" si="151"/>
        <v>0</v>
      </c>
      <c r="DA255" s="173">
        <f t="shared" si="152"/>
        <v>242775</v>
      </c>
      <c r="DC255" s="220"/>
      <c r="DF255" s="141"/>
      <c r="DG255" s="142"/>
      <c r="DH255" s="146"/>
      <c r="DI255" s="142"/>
      <c r="DJ255" s="144"/>
      <c r="DK255" s="145">
        <v>4286</v>
      </c>
      <c r="DL255" s="142" t="s">
        <v>4829</v>
      </c>
      <c r="DM255" s="144">
        <v>44601</v>
      </c>
      <c r="DO255" s="140" t="str">
        <f t="shared" si="132"/>
        <v>Václav Špetlík</v>
      </c>
      <c r="DP255" s="140">
        <v>4438</v>
      </c>
      <c r="DQ255" s="140">
        <v>600074871</v>
      </c>
      <c r="DR255" s="140">
        <v>49864599</v>
      </c>
      <c r="DS255" s="140" t="s">
        <v>1511</v>
      </c>
      <c r="DT255" s="140" t="s">
        <v>3919</v>
      </c>
      <c r="DU255" s="140" t="s">
        <v>3920</v>
      </c>
      <c r="DV255" s="140" t="s">
        <v>23</v>
      </c>
      <c r="DW255" s="140" t="s">
        <v>22</v>
      </c>
      <c r="DX255" s="140" t="s">
        <v>24</v>
      </c>
      <c r="DY255" s="140" t="s">
        <v>3921</v>
      </c>
      <c r="DZ255" s="140">
        <v>730573056</v>
      </c>
      <c r="EA255" s="140" t="s">
        <v>1516</v>
      </c>
      <c r="EB255" s="140" t="s">
        <v>3922</v>
      </c>
      <c r="EC255" s="140" t="s">
        <v>1458</v>
      </c>
      <c r="ED255" s="140" t="s">
        <v>23</v>
      </c>
      <c r="EF255" s="140" t="str">
        <f t="shared" si="133"/>
        <v>ok</v>
      </c>
      <c r="EG255" s="140" t="str">
        <f t="shared" si="134"/>
        <v>ok</v>
      </c>
      <c r="EH255" s="140" t="str">
        <f t="shared" si="135"/>
        <v>ok</v>
      </c>
      <c r="EI255" s="140" t="str">
        <f t="shared" si="136"/>
        <v>ok</v>
      </c>
      <c r="EJ255" s="140" t="str">
        <f t="shared" si="137"/>
        <v>ok</v>
      </c>
      <c r="EK255" s="140" t="str">
        <f t="shared" si="138"/>
        <v>ok</v>
      </c>
      <c r="EO255" s="140" t="str">
        <f t="shared" si="139"/>
        <v>ŠPATNĚ</v>
      </c>
      <c r="EP255" s="140" t="str">
        <f t="shared" si="140"/>
        <v>ok</v>
      </c>
    </row>
    <row r="256" spans="1:146" s="140" customFormat="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227" t="s">
        <v>1518</v>
      </c>
      <c r="J256" s="151" t="s">
        <v>1519</v>
      </c>
      <c r="K256" s="151" t="s">
        <v>3924</v>
      </c>
      <c r="L256" s="153" t="s">
        <v>22</v>
      </c>
      <c r="M256" s="151" t="s">
        <v>23</v>
      </c>
      <c r="N256" s="151" t="s">
        <v>24</v>
      </c>
      <c r="O256" s="151" t="s">
        <v>1520</v>
      </c>
      <c r="P256" s="151" t="s">
        <v>1521</v>
      </c>
      <c r="Q256" s="151" t="s">
        <v>52</v>
      </c>
      <c r="R256" s="151" t="s">
        <v>53</v>
      </c>
      <c r="S256" s="154">
        <v>487829220</v>
      </c>
      <c r="T256" s="263" t="s">
        <v>4711</v>
      </c>
      <c r="U256" s="153">
        <v>2671410237</v>
      </c>
      <c r="V256" s="153" t="s">
        <v>31</v>
      </c>
      <c r="W256" s="153" t="s">
        <v>32</v>
      </c>
      <c r="X256" s="151" t="s">
        <v>1458</v>
      </c>
      <c r="Y256" s="256" t="s">
        <v>3014</v>
      </c>
      <c r="Z256" s="155" t="s">
        <v>23</v>
      </c>
      <c r="AA256" s="267" t="s">
        <v>2875</v>
      </c>
      <c r="AB256" s="156"/>
      <c r="AC256" s="157"/>
      <c r="AD256" s="157"/>
      <c r="AE256" s="157"/>
      <c r="AF256" s="157"/>
      <c r="AG256" s="293">
        <f t="shared" si="128"/>
        <v>0</v>
      </c>
      <c r="AH256" s="145"/>
      <c r="AI256" s="143"/>
      <c r="AJ256" s="143"/>
      <c r="AK256" s="143"/>
      <c r="AL256" s="143"/>
      <c r="AM256" s="138">
        <f t="shared" si="145"/>
        <v>0</v>
      </c>
      <c r="AN256" s="160"/>
      <c r="AO256" s="146"/>
      <c r="AP256" s="146"/>
      <c r="AQ256" s="146"/>
      <c r="AR256" s="146"/>
      <c r="AS256" s="202">
        <f t="shared" si="129"/>
        <v>0</v>
      </c>
      <c r="AT256" s="172"/>
      <c r="AU256" s="137"/>
      <c r="AV256" s="137"/>
      <c r="AW256" s="137"/>
      <c r="AX256" s="137"/>
      <c r="AY256" s="138">
        <f t="shared" si="141"/>
        <v>0</v>
      </c>
      <c r="AZ256" s="160"/>
      <c r="BA256" s="146"/>
      <c r="BB256" s="146"/>
      <c r="BC256" s="146"/>
      <c r="BD256" s="146"/>
      <c r="BE256" s="138">
        <f t="shared" si="142"/>
        <v>0</v>
      </c>
      <c r="BF256" s="205"/>
      <c r="BG256" s="146"/>
      <c r="BH256" s="146"/>
      <c r="BI256" s="146"/>
      <c r="BJ256" s="146"/>
      <c r="BK256" s="202">
        <f t="shared" si="130"/>
        <v>0</v>
      </c>
      <c r="BL256" s="160"/>
      <c r="BM256" s="146"/>
      <c r="BN256" s="146"/>
      <c r="BO256" s="146"/>
      <c r="BP256" s="146"/>
      <c r="BQ256" s="138">
        <f t="shared" si="143"/>
        <v>0</v>
      </c>
      <c r="BR256" s="160"/>
      <c r="BS256" s="146">
        <v>103675</v>
      </c>
      <c r="BT256" s="146"/>
      <c r="BU256" s="146"/>
      <c r="BV256" s="146"/>
      <c r="BW256" s="138">
        <f t="shared" si="144"/>
        <v>103675</v>
      </c>
      <c r="BX256" s="205"/>
      <c r="BY256" s="146"/>
      <c r="BZ256" s="146"/>
      <c r="CA256" s="146"/>
      <c r="CB256" s="146"/>
      <c r="CC256" s="138">
        <f t="shared" si="131"/>
        <v>0</v>
      </c>
      <c r="CD256" s="158"/>
      <c r="CE256" s="137"/>
      <c r="CF256" s="137"/>
      <c r="CG256" s="137"/>
      <c r="CH256" s="137"/>
      <c r="CI256" s="138">
        <f t="shared" si="153"/>
        <v>0</v>
      </c>
      <c r="CJ256" s="172">
        <f t="shared" si="117"/>
        <v>0</v>
      </c>
      <c r="CK256" s="137">
        <f t="shared" si="118"/>
        <v>103675</v>
      </c>
      <c r="CL256" s="137">
        <f t="shared" si="119"/>
        <v>0</v>
      </c>
      <c r="CM256" s="137">
        <f t="shared" si="120"/>
        <v>0</v>
      </c>
      <c r="CN256" s="137">
        <f t="shared" si="121"/>
        <v>0</v>
      </c>
      <c r="CO256" s="173">
        <f t="shared" si="122"/>
        <v>103675</v>
      </c>
      <c r="CP256" s="172">
        <f t="shared" si="123"/>
        <v>0</v>
      </c>
      <c r="CQ256" s="137">
        <f t="shared" si="124"/>
        <v>0</v>
      </c>
      <c r="CR256" s="137">
        <f t="shared" si="125"/>
        <v>0</v>
      </c>
      <c r="CS256" s="137">
        <f t="shared" si="126"/>
        <v>0</v>
      </c>
      <c r="CT256" s="137">
        <f t="shared" si="127"/>
        <v>0</v>
      </c>
      <c r="CU256" s="173">
        <f t="shared" si="146"/>
        <v>0</v>
      </c>
      <c r="CV256" s="172">
        <f t="shared" si="147"/>
        <v>0</v>
      </c>
      <c r="CW256" s="137">
        <f t="shared" si="148"/>
        <v>103675</v>
      </c>
      <c r="CX256" s="137">
        <f t="shared" si="149"/>
        <v>0</v>
      </c>
      <c r="CY256" s="137">
        <f t="shared" si="150"/>
        <v>0</v>
      </c>
      <c r="CZ256" s="137">
        <f t="shared" si="151"/>
        <v>0</v>
      </c>
      <c r="DA256" s="173">
        <f t="shared" si="152"/>
        <v>103675</v>
      </c>
      <c r="DC256" s="220"/>
      <c r="DF256" s="141"/>
      <c r="DG256" s="142"/>
      <c r="DH256" s="146"/>
      <c r="DI256" s="142"/>
      <c r="DJ256" s="144"/>
      <c r="DK256" s="145"/>
      <c r="DL256" s="142"/>
      <c r="DM256" s="144"/>
      <c r="DO256" s="140" t="str">
        <f t="shared" si="132"/>
        <v>Antonín Lačný</v>
      </c>
      <c r="DP256" s="140">
        <v>4455</v>
      </c>
      <c r="DQ256" s="140">
        <v>600074889</v>
      </c>
      <c r="DR256" s="140">
        <v>49864611</v>
      </c>
      <c r="DS256" s="140" t="s">
        <v>1517</v>
      </c>
      <c r="DT256" s="140" t="s">
        <v>3923</v>
      </c>
      <c r="DU256" s="140" t="s">
        <v>3924</v>
      </c>
      <c r="DV256" s="140" t="s">
        <v>23</v>
      </c>
      <c r="DW256" s="140" t="s">
        <v>22</v>
      </c>
      <c r="DX256" s="140" t="s">
        <v>24</v>
      </c>
      <c r="DY256" s="140" t="s">
        <v>3925</v>
      </c>
      <c r="DZ256" s="140">
        <v>487829220</v>
      </c>
      <c r="EA256" s="294" t="s">
        <v>3926</v>
      </c>
      <c r="EB256" s="140" t="s">
        <v>3927</v>
      </c>
      <c r="EC256" s="140" t="s">
        <v>1458</v>
      </c>
      <c r="ED256" s="140" t="s">
        <v>23</v>
      </c>
      <c r="EF256" s="140" t="str">
        <f t="shared" si="133"/>
        <v>ok</v>
      </c>
      <c r="EG256" s="140" t="str">
        <f t="shared" si="134"/>
        <v>ok</v>
      </c>
      <c r="EH256" s="140" t="str">
        <f t="shared" si="135"/>
        <v>ok</v>
      </c>
      <c r="EI256" s="140" t="str">
        <f t="shared" si="136"/>
        <v>ok</v>
      </c>
      <c r="EJ256" s="140" t="str">
        <f t="shared" si="137"/>
        <v>ok</v>
      </c>
      <c r="EK256" s="140" t="str">
        <f t="shared" si="138"/>
        <v>ok</v>
      </c>
      <c r="EO256" s="140" t="str">
        <f t="shared" si="139"/>
        <v>ok</v>
      </c>
      <c r="EP256" s="140" t="str">
        <f t="shared" si="140"/>
        <v>ŠPATNĚ</v>
      </c>
    </row>
    <row r="257" spans="1:146" s="140" customFormat="1" ht="12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227" t="s">
        <v>1507</v>
      </c>
      <c r="J257" s="151" t="s">
        <v>1508</v>
      </c>
      <c r="K257" s="151" t="s">
        <v>3929</v>
      </c>
      <c r="L257" s="153" t="s">
        <v>22</v>
      </c>
      <c r="M257" s="151" t="s">
        <v>23</v>
      </c>
      <c r="N257" s="151" t="s">
        <v>24</v>
      </c>
      <c r="O257" s="151" t="s">
        <v>1523</v>
      </c>
      <c r="P257" s="151" t="s">
        <v>812</v>
      </c>
      <c r="Q257" s="151" t="s">
        <v>52</v>
      </c>
      <c r="R257" s="151" t="s">
        <v>53</v>
      </c>
      <c r="S257" s="154">
        <v>487829611</v>
      </c>
      <c r="T257" s="151" t="s">
        <v>1524</v>
      </c>
      <c r="U257" s="153">
        <v>40825824</v>
      </c>
      <c r="V257" s="153" t="s">
        <v>43</v>
      </c>
      <c r="W257" s="153" t="s">
        <v>44</v>
      </c>
      <c r="X257" s="151" t="s">
        <v>1458</v>
      </c>
      <c r="Y257" s="256" t="s">
        <v>3014</v>
      </c>
      <c r="Z257" s="155" t="s">
        <v>23</v>
      </c>
      <c r="AA257" s="267" t="s">
        <v>2875</v>
      </c>
      <c r="AB257" s="156"/>
      <c r="AC257" s="157"/>
      <c r="AD257" s="157"/>
      <c r="AE257" s="157"/>
      <c r="AF257" s="157"/>
      <c r="AG257" s="293">
        <f t="shared" si="128"/>
        <v>0</v>
      </c>
      <c r="AH257" s="145"/>
      <c r="AI257" s="143"/>
      <c r="AJ257" s="143"/>
      <c r="AK257" s="143"/>
      <c r="AL257" s="143"/>
      <c r="AM257" s="138">
        <f t="shared" si="145"/>
        <v>0</v>
      </c>
      <c r="AN257" s="160"/>
      <c r="AO257" s="146"/>
      <c r="AP257" s="146"/>
      <c r="AQ257" s="146"/>
      <c r="AR257" s="146"/>
      <c r="AS257" s="202">
        <f t="shared" si="129"/>
        <v>0</v>
      </c>
      <c r="AT257" s="172"/>
      <c r="AU257" s="137"/>
      <c r="AV257" s="137"/>
      <c r="AW257" s="137"/>
      <c r="AX257" s="137"/>
      <c r="AY257" s="138">
        <f t="shared" si="141"/>
        <v>0</v>
      </c>
      <c r="AZ257" s="160"/>
      <c r="BA257" s="146"/>
      <c r="BB257" s="146"/>
      <c r="BC257" s="146"/>
      <c r="BD257" s="146"/>
      <c r="BE257" s="138">
        <f t="shared" si="142"/>
        <v>0</v>
      </c>
      <c r="BF257" s="205"/>
      <c r="BG257" s="146"/>
      <c r="BH257" s="146"/>
      <c r="BI257" s="146"/>
      <c r="BJ257" s="146"/>
      <c r="BK257" s="202">
        <f t="shared" si="130"/>
        <v>0</v>
      </c>
      <c r="BL257" s="160"/>
      <c r="BM257" s="146"/>
      <c r="BN257" s="146"/>
      <c r="BO257" s="146"/>
      <c r="BP257" s="146"/>
      <c r="BQ257" s="138">
        <f t="shared" si="143"/>
        <v>0</v>
      </c>
      <c r="BR257" s="160"/>
      <c r="BS257" s="146">
        <v>179400</v>
      </c>
      <c r="BT257" s="146"/>
      <c r="BU257" s="146"/>
      <c r="BV257" s="146"/>
      <c r="BW257" s="138">
        <f t="shared" si="144"/>
        <v>179400</v>
      </c>
      <c r="BX257" s="205"/>
      <c r="BY257" s="146"/>
      <c r="BZ257" s="146"/>
      <c r="CA257" s="146"/>
      <c r="CB257" s="146"/>
      <c r="CC257" s="138">
        <f t="shared" si="131"/>
        <v>0</v>
      </c>
      <c r="CD257" s="158"/>
      <c r="CE257" s="137"/>
      <c r="CF257" s="137"/>
      <c r="CG257" s="137"/>
      <c r="CH257" s="137"/>
      <c r="CI257" s="138">
        <f t="shared" si="153"/>
        <v>0</v>
      </c>
      <c r="CJ257" s="172">
        <f t="shared" ref="CJ257:CJ320" si="154">AB257+AH257+BF257+BX257+CD257+AT257+BL257+BR257</f>
        <v>0</v>
      </c>
      <c r="CK257" s="137">
        <f t="shared" ref="CK257:CK320" si="155">AC257+AI257+BG257+BY257+CE257+AU257+BM257+BS257</f>
        <v>179400</v>
      </c>
      <c r="CL257" s="137">
        <f t="shared" ref="CL257:CL320" si="156">AD257+AJ257+BH257+BZ257+CF257+AV257+BN257+BT257</f>
        <v>0</v>
      </c>
      <c r="CM257" s="137">
        <f t="shared" ref="CM257:CM320" si="157">AE257+AK257+BI257+CA257+CG257+AW257+BO257+BU257</f>
        <v>0</v>
      </c>
      <c r="CN257" s="137">
        <f t="shared" ref="CN257:CN320" si="158">AF257+AL257+BJ257+CB257+CH257+AX257+BP257+BV257</f>
        <v>0</v>
      </c>
      <c r="CO257" s="173">
        <f t="shared" ref="CO257:CO320" si="159">SUM(CJ257:CN257)</f>
        <v>179400</v>
      </c>
      <c r="CP257" s="172">
        <f t="shared" ref="CP257:CP320" si="160">AN257+AZ257</f>
        <v>0</v>
      </c>
      <c r="CQ257" s="137">
        <f t="shared" ref="CQ257:CQ320" si="161">AO257+BA257</f>
        <v>0</v>
      </c>
      <c r="CR257" s="137">
        <f t="shared" ref="CR257:CR320" si="162">AP257+BB257</f>
        <v>0</v>
      </c>
      <c r="CS257" s="137">
        <f t="shared" ref="CS257:CS320" si="163">AQ257+BC257</f>
        <v>0</v>
      </c>
      <c r="CT257" s="137">
        <f t="shared" ref="CT257:CT320" si="164">AR257+BD257</f>
        <v>0</v>
      </c>
      <c r="CU257" s="173">
        <f t="shared" si="146"/>
        <v>0</v>
      </c>
      <c r="CV257" s="172">
        <f t="shared" si="147"/>
        <v>0</v>
      </c>
      <c r="CW257" s="137">
        <f t="shared" si="148"/>
        <v>179400</v>
      </c>
      <c r="CX257" s="137">
        <f t="shared" si="149"/>
        <v>0</v>
      </c>
      <c r="CY257" s="137">
        <f t="shared" si="150"/>
        <v>0</v>
      </c>
      <c r="CZ257" s="137">
        <f t="shared" si="151"/>
        <v>0</v>
      </c>
      <c r="DA257" s="173">
        <f t="shared" si="152"/>
        <v>179400</v>
      </c>
      <c r="DC257" s="220"/>
      <c r="DF257" s="141"/>
      <c r="DG257" s="142"/>
      <c r="DH257" s="146"/>
      <c r="DI257" s="142"/>
      <c r="DJ257" s="144"/>
      <c r="DK257" s="145"/>
      <c r="DL257" s="142"/>
      <c r="DM257" s="144"/>
      <c r="DO257" s="140" t="str">
        <f t="shared" si="132"/>
        <v>Karel Minařík</v>
      </c>
      <c r="DP257" s="140">
        <v>4440</v>
      </c>
      <c r="DQ257" s="140">
        <v>600074897</v>
      </c>
      <c r="DR257" s="140">
        <v>48283029</v>
      </c>
      <c r="DS257" s="140" t="s">
        <v>1522</v>
      </c>
      <c r="DT257" s="140" t="s">
        <v>3928</v>
      </c>
      <c r="DU257" s="140" t="s">
        <v>3929</v>
      </c>
      <c r="DV257" s="140" t="s">
        <v>23</v>
      </c>
      <c r="DW257" s="140" t="s">
        <v>22</v>
      </c>
      <c r="DX257" s="140" t="s">
        <v>24</v>
      </c>
      <c r="DY257" s="140" t="s">
        <v>3930</v>
      </c>
      <c r="DZ257" s="140">
        <v>487829611</v>
      </c>
      <c r="EA257" s="140" t="s">
        <v>1524</v>
      </c>
      <c r="EB257" s="140" t="s">
        <v>3931</v>
      </c>
      <c r="EC257" s="140" t="s">
        <v>1458</v>
      </c>
      <c r="ED257" s="140" t="s">
        <v>23</v>
      </c>
      <c r="EF257" s="140" t="str">
        <f t="shared" si="133"/>
        <v>ok</v>
      </c>
      <c r="EG257" s="140" t="str">
        <f t="shared" si="134"/>
        <v>ok</v>
      </c>
      <c r="EH257" s="140" t="str">
        <f t="shared" si="135"/>
        <v>ok</v>
      </c>
      <c r="EI257" s="140" t="str">
        <f t="shared" si="136"/>
        <v>ok</v>
      </c>
      <c r="EJ257" s="140" t="str">
        <f t="shared" si="137"/>
        <v>ok</v>
      </c>
      <c r="EK257" s="140" t="str">
        <f t="shared" si="138"/>
        <v>ok</v>
      </c>
      <c r="EO257" s="140" t="str">
        <f t="shared" si="139"/>
        <v>ok</v>
      </c>
      <c r="EP257" s="140" t="str">
        <f t="shared" si="140"/>
        <v>ok</v>
      </c>
    </row>
    <row r="258" spans="1:146" s="140" customFormat="1" ht="12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227" t="s">
        <v>1507</v>
      </c>
      <c r="J258" s="151" t="s">
        <v>1508</v>
      </c>
      <c r="K258" s="151" t="s">
        <v>3933</v>
      </c>
      <c r="L258" s="153" t="s">
        <v>22</v>
      </c>
      <c r="M258" s="151" t="s">
        <v>23</v>
      </c>
      <c r="N258" s="151" t="s">
        <v>24</v>
      </c>
      <c r="O258" s="151" t="s">
        <v>1526</v>
      </c>
      <c r="P258" s="151" t="s">
        <v>148</v>
      </c>
      <c r="Q258" s="151" t="s">
        <v>52</v>
      </c>
      <c r="R258" s="151" t="s">
        <v>53</v>
      </c>
      <c r="S258" s="154">
        <v>487833021</v>
      </c>
      <c r="T258" s="151" t="s">
        <v>1527</v>
      </c>
      <c r="U258" s="153">
        <v>41326824</v>
      </c>
      <c r="V258" s="153" t="s">
        <v>43</v>
      </c>
      <c r="W258" s="153" t="s">
        <v>44</v>
      </c>
      <c r="X258" s="151" t="s">
        <v>1458</v>
      </c>
      <c r="Y258" s="256" t="s">
        <v>3014</v>
      </c>
      <c r="Z258" s="155" t="s">
        <v>23</v>
      </c>
      <c r="AA258" s="267" t="s">
        <v>2875</v>
      </c>
      <c r="AB258" s="156"/>
      <c r="AC258" s="157"/>
      <c r="AD258" s="157"/>
      <c r="AE258" s="157"/>
      <c r="AF258" s="157"/>
      <c r="AG258" s="293">
        <f t="shared" ref="AG258:AG321" si="165">SUM(AB258:AF258)</f>
        <v>0</v>
      </c>
      <c r="AH258" s="145"/>
      <c r="AI258" s="143"/>
      <c r="AJ258" s="143"/>
      <c r="AK258" s="143"/>
      <c r="AL258" s="143"/>
      <c r="AM258" s="138">
        <f t="shared" si="145"/>
        <v>0</v>
      </c>
      <c r="AN258" s="160"/>
      <c r="AO258" s="146"/>
      <c r="AP258" s="146"/>
      <c r="AQ258" s="146"/>
      <c r="AR258" s="146"/>
      <c r="AS258" s="202">
        <f t="shared" ref="AS258:AS321" si="166">SUM(AN258:AR258)</f>
        <v>0</v>
      </c>
      <c r="AT258" s="172"/>
      <c r="AU258" s="137"/>
      <c r="AV258" s="137"/>
      <c r="AW258" s="137"/>
      <c r="AX258" s="137"/>
      <c r="AY258" s="138">
        <f t="shared" si="141"/>
        <v>0</v>
      </c>
      <c r="AZ258" s="160"/>
      <c r="BA258" s="146"/>
      <c r="BB258" s="146"/>
      <c r="BC258" s="146"/>
      <c r="BD258" s="146"/>
      <c r="BE258" s="138">
        <f t="shared" si="142"/>
        <v>0</v>
      </c>
      <c r="BF258" s="205"/>
      <c r="BG258" s="146"/>
      <c r="BH258" s="146"/>
      <c r="BI258" s="146"/>
      <c r="BJ258" s="146"/>
      <c r="BK258" s="202">
        <f t="shared" ref="BK258:BK321" si="167">SUM(BF258:BJ258)</f>
        <v>0</v>
      </c>
      <c r="BL258" s="160"/>
      <c r="BM258" s="146"/>
      <c r="BN258" s="146"/>
      <c r="BO258" s="146"/>
      <c r="BP258" s="146"/>
      <c r="BQ258" s="138">
        <f t="shared" si="143"/>
        <v>0</v>
      </c>
      <c r="BR258" s="160"/>
      <c r="BS258" s="146">
        <v>107900</v>
      </c>
      <c r="BT258" s="146"/>
      <c r="BU258" s="146"/>
      <c r="BV258" s="146"/>
      <c r="BW258" s="138">
        <f t="shared" si="144"/>
        <v>107900</v>
      </c>
      <c r="BX258" s="205"/>
      <c r="BY258" s="146"/>
      <c r="BZ258" s="146"/>
      <c r="CA258" s="146"/>
      <c r="CB258" s="146"/>
      <c r="CC258" s="138">
        <f t="shared" ref="CC258:CC321" si="168">SUM(BX258:CB258)</f>
        <v>0</v>
      </c>
      <c r="CD258" s="158"/>
      <c r="CE258" s="137"/>
      <c r="CF258" s="137"/>
      <c r="CG258" s="137"/>
      <c r="CH258" s="137"/>
      <c r="CI258" s="138">
        <f t="shared" si="153"/>
        <v>0</v>
      </c>
      <c r="CJ258" s="172">
        <f t="shared" si="154"/>
        <v>0</v>
      </c>
      <c r="CK258" s="137">
        <f t="shared" si="155"/>
        <v>107900</v>
      </c>
      <c r="CL258" s="137">
        <f t="shared" si="156"/>
        <v>0</v>
      </c>
      <c r="CM258" s="137">
        <f t="shared" si="157"/>
        <v>0</v>
      </c>
      <c r="CN258" s="137">
        <f t="shared" si="158"/>
        <v>0</v>
      </c>
      <c r="CO258" s="173">
        <f t="shared" si="159"/>
        <v>107900</v>
      </c>
      <c r="CP258" s="172">
        <f t="shared" si="160"/>
        <v>0</v>
      </c>
      <c r="CQ258" s="137">
        <f t="shared" si="161"/>
        <v>0</v>
      </c>
      <c r="CR258" s="137">
        <f t="shared" si="162"/>
        <v>0</v>
      </c>
      <c r="CS258" s="137">
        <f t="shared" si="163"/>
        <v>0</v>
      </c>
      <c r="CT258" s="137">
        <f t="shared" si="164"/>
        <v>0</v>
      </c>
      <c r="CU258" s="173">
        <f t="shared" si="146"/>
        <v>0</v>
      </c>
      <c r="CV258" s="172">
        <f t="shared" si="147"/>
        <v>0</v>
      </c>
      <c r="CW258" s="137">
        <f t="shared" si="148"/>
        <v>107900</v>
      </c>
      <c r="CX258" s="137">
        <f t="shared" si="149"/>
        <v>0</v>
      </c>
      <c r="CY258" s="137">
        <f t="shared" si="150"/>
        <v>0</v>
      </c>
      <c r="CZ258" s="137">
        <f t="shared" si="151"/>
        <v>0</v>
      </c>
      <c r="DA258" s="173">
        <f t="shared" si="152"/>
        <v>107900</v>
      </c>
      <c r="DC258" s="220"/>
      <c r="DF258" s="141"/>
      <c r="DG258" s="142"/>
      <c r="DH258" s="146"/>
      <c r="DI258" s="142"/>
      <c r="DJ258" s="144"/>
      <c r="DK258" s="145"/>
      <c r="DL258" s="142"/>
      <c r="DM258" s="144"/>
      <c r="DO258" s="140" t="str">
        <f t="shared" ref="DO258:DO321" si="169">P258&amp;" "&amp;O258</f>
        <v>Petr Jonáš</v>
      </c>
      <c r="DP258" s="140">
        <v>4442</v>
      </c>
      <c r="DQ258" s="140">
        <v>600074901</v>
      </c>
      <c r="DR258" s="140">
        <v>48283061</v>
      </c>
      <c r="DS258" s="140" t="s">
        <v>1525</v>
      </c>
      <c r="DT258" s="140" t="s">
        <v>3932</v>
      </c>
      <c r="DU258" s="140" t="s">
        <v>3933</v>
      </c>
      <c r="DV258" s="140" t="s">
        <v>23</v>
      </c>
      <c r="DW258" s="140" t="s">
        <v>22</v>
      </c>
      <c r="DX258" s="140" t="s">
        <v>24</v>
      </c>
      <c r="DY258" s="140" t="s">
        <v>3934</v>
      </c>
      <c r="DZ258" s="140">
        <v>487833021</v>
      </c>
      <c r="EA258" s="140" t="s">
        <v>1527</v>
      </c>
      <c r="EB258" s="140" t="s">
        <v>3935</v>
      </c>
      <c r="EC258" s="140" t="s">
        <v>1458</v>
      </c>
      <c r="ED258" s="140" t="s">
        <v>23</v>
      </c>
      <c r="EF258" s="140" t="str">
        <f t="shared" ref="EF258:EF321" si="170">IF(H258=DS258,"ok","ŠPATNĚ")</f>
        <v>ok</v>
      </c>
      <c r="EG258" s="140" t="str">
        <f t="shared" ref="EG258:EG321" si="171">IF(K258=DU258,"ok","ŠPATNĚ")</f>
        <v>ok</v>
      </c>
      <c r="EH258" s="140" t="str">
        <f t="shared" ref="EH258:EH321" si="172">IF(L258=DW258,"ok","ŠPATNĚ")</f>
        <v>ok</v>
      </c>
      <c r="EI258" s="140" t="str">
        <f t="shared" ref="EI258:EI321" si="173">IF(M258=DV258,"ok","ŠPATNĚ")</f>
        <v>ok</v>
      </c>
      <c r="EJ258" s="140" t="str">
        <f t="shared" ref="EJ258:EJ321" si="174">IF(N258=DX258,"ok","ŠPATNĚ")</f>
        <v>ok</v>
      </c>
      <c r="EK258" s="140" t="str">
        <f t="shared" ref="EK258:EK321" si="175">IF(DO258=DY258,"ok","ŠPATNĚ")</f>
        <v>ok</v>
      </c>
      <c r="EO258" s="140" t="str">
        <f t="shared" ref="EO258:EO321" si="176">IF(S258=DZ258,"ok","ŠPATNĚ")</f>
        <v>ok</v>
      </c>
      <c r="EP258" s="140" t="str">
        <f t="shared" ref="EP258:EP321" si="177">IF(T258=EA258,"ok","ŠPATNĚ")</f>
        <v>ok</v>
      </c>
    </row>
    <row r="259" spans="1:146" s="140" customFormat="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227" t="s">
        <v>1507</v>
      </c>
      <c r="J259" s="151" t="s">
        <v>1508</v>
      </c>
      <c r="K259" s="151" t="s">
        <v>3937</v>
      </c>
      <c r="L259" s="153" t="s">
        <v>1471</v>
      </c>
      <c r="M259" s="151" t="s">
        <v>23</v>
      </c>
      <c r="N259" s="151" t="s">
        <v>24</v>
      </c>
      <c r="O259" s="151" t="s">
        <v>1529</v>
      </c>
      <c r="P259" s="151" t="s">
        <v>80</v>
      </c>
      <c r="Q259" s="151" t="s">
        <v>52</v>
      </c>
      <c r="R259" s="151" t="s">
        <v>53</v>
      </c>
      <c r="S259" s="154">
        <v>487521731</v>
      </c>
      <c r="T259" s="151" t="s">
        <v>4620</v>
      </c>
      <c r="U259" s="153">
        <v>2106587929</v>
      </c>
      <c r="V259" s="153" t="s">
        <v>254</v>
      </c>
      <c r="W259" s="153" t="s">
        <v>1464</v>
      </c>
      <c r="X259" s="151" t="s">
        <v>1458</v>
      </c>
      <c r="Y259" s="256" t="s">
        <v>3014</v>
      </c>
      <c r="Z259" s="155" t="s">
        <v>23</v>
      </c>
      <c r="AA259" s="267" t="s">
        <v>2875</v>
      </c>
      <c r="AB259" s="156"/>
      <c r="AC259" s="157"/>
      <c r="AD259" s="157"/>
      <c r="AE259" s="157"/>
      <c r="AF259" s="157"/>
      <c r="AG259" s="293">
        <f t="shared" si="165"/>
        <v>0</v>
      </c>
      <c r="AH259" s="145"/>
      <c r="AI259" s="143"/>
      <c r="AJ259" s="143"/>
      <c r="AK259" s="143"/>
      <c r="AL259" s="143"/>
      <c r="AM259" s="138">
        <f t="shared" si="145"/>
        <v>0</v>
      </c>
      <c r="AN259" s="160"/>
      <c r="AO259" s="146"/>
      <c r="AP259" s="146"/>
      <c r="AQ259" s="146"/>
      <c r="AR259" s="146"/>
      <c r="AS259" s="202">
        <f t="shared" si="166"/>
        <v>0</v>
      </c>
      <c r="AT259" s="172"/>
      <c r="AU259" s="137"/>
      <c r="AV259" s="137"/>
      <c r="AW259" s="137"/>
      <c r="AX259" s="137"/>
      <c r="AY259" s="138">
        <f t="shared" si="141"/>
        <v>0</v>
      </c>
      <c r="AZ259" s="160"/>
      <c r="BA259" s="146"/>
      <c r="BB259" s="146"/>
      <c r="BC259" s="146"/>
      <c r="BD259" s="146"/>
      <c r="BE259" s="138">
        <f t="shared" si="142"/>
        <v>0</v>
      </c>
      <c r="BF259" s="205"/>
      <c r="BG259" s="146"/>
      <c r="BH259" s="146"/>
      <c r="BI259" s="146"/>
      <c r="BJ259" s="146"/>
      <c r="BK259" s="202">
        <f t="shared" si="167"/>
        <v>0</v>
      </c>
      <c r="BL259" s="160"/>
      <c r="BM259" s="146"/>
      <c r="BN259" s="146"/>
      <c r="BO259" s="146"/>
      <c r="BP259" s="146"/>
      <c r="BQ259" s="138">
        <f t="shared" si="143"/>
        <v>0</v>
      </c>
      <c r="BR259" s="160"/>
      <c r="BS259" s="146">
        <v>139100</v>
      </c>
      <c r="BT259" s="146"/>
      <c r="BU259" s="146"/>
      <c r="BV259" s="146"/>
      <c r="BW259" s="138">
        <f t="shared" si="144"/>
        <v>139100</v>
      </c>
      <c r="BX259" s="205"/>
      <c r="BY259" s="146"/>
      <c r="BZ259" s="146"/>
      <c r="CA259" s="146"/>
      <c r="CB259" s="146"/>
      <c r="CC259" s="138">
        <f t="shared" si="168"/>
        <v>0</v>
      </c>
      <c r="CD259" s="158"/>
      <c r="CE259" s="137"/>
      <c r="CF259" s="137"/>
      <c r="CG259" s="137"/>
      <c r="CH259" s="137"/>
      <c r="CI259" s="138">
        <f t="shared" si="153"/>
        <v>0</v>
      </c>
      <c r="CJ259" s="172">
        <f t="shared" si="154"/>
        <v>0</v>
      </c>
      <c r="CK259" s="137">
        <f t="shared" si="155"/>
        <v>139100</v>
      </c>
      <c r="CL259" s="137">
        <f t="shared" si="156"/>
        <v>0</v>
      </c>
      <c r="CM259" s="137">
        <f t="shared" si="157"/>
        <v>0</v>
      </c>
      <c r="CN259" s="137">
        <f t="shared" si="158"/>
        <v>0</v>
      </c>
      <c r="CO259" s="173">
        <f t="shared" si="159"/>
        <v>139100</v>
      </c>
      <c r="CP259" s="172">
        <f t="shared" si="160"/>
        <v>0</v>
      </c>
      <c r="CQ259" s="137">
        <f t="shared" si="161"/>
        <v>0</v>
      </c>
      <c r="CR259" s="137">
        <f t="shared" si="162"/>
        <v>0</v>
      </c>
      <c r="CS259" s="137">
        <f t="shared" si="163"/>
        <v>0</v>
      </c>
      <c r="CT259" s="137">
        <f t="shared" si="164"/>
        <v>0</v>
      </c>
      <c r="CU259" s="173">
        <f t="shared" si="146"/>
        <v>0</v>
      </c>
      <c r="CV259" s="172">
        <f t="shared" si="147"/>
        <v>0</v>
      </c>
      <c r="CW259" s="137">
        <f t="shared" si="148"/>
        <v>139100</v>
      </c>
      <c r="CX259" s="137">
        <f t="shared" si="149"/>
        <v>0</v>
      </c>
      <c r="CY259" s="137">
        <f t="shared" si="150"/>
        <v>0</v>
      </c>
      <c r="CZ259" s="137">
        <f t="shared" si="151"/>
        <v>0</v>
      </c>
      <c r="DA259" s="173">
        <f t="shared" si="152"/>
        <v>139100</v>
      </c>
      <c r="DC259" s="220"/>
      <c r="DF259" s="141"/>
      <c r="DG259" s="142"/>
      <c r="DH259" s="146"/>
      <c r="DI259" s="142"/>
      <c r="DJ259" s="144"/>
      <c r="DK259" s="145"/>
      <c r="DL259" s="142"/>
      <c r="DM259" s="144"/>
      <c r="DO259" s="140" t="str">
        <f t="shared" si="169"/>
        <v>Pavel Černý</v>
      </c>
      <c r="DP259" s="140">
        <v>4436</v>
      </c>
      <c r="DQ259" s="140">
        <v>600074986</v>
      </c>
      <c r="DR259" s="140">
        <v>70982198</v>
      </c>
      <c r="DS259" s="140" t="s">
        <v>1528</v>
      </c>
      <c r="DT259" s="140" t="s">
        <v>3936</v>
      </c>
      <c r="DU259" s="140" t="s">
        <v>3937</v>
      </c>
      <c r="DV259" s="140" t="s">
        <v>23</v>
      </c>
      <c r="DW259" s="140" t="s">
        <v>1471</v>
      </c>
      <c r="DX259" s="140" t="s">
        <v>24</v>
      </c>
      <c r="DY259" s="140" t="s">
        <v>3938</v>
      </c>
      <c r="DZ259" s="140">
        <v>487828921</v>
      </c>
      <c r="EA259" s="294" t="s">
        <v>3939</v>
      </c>
      <c r="EB259" s="140" t="s">
        <v>3940</v>
      </c>
      <c r="EC259" s="140" t="s">
        <v>1458</v>
      </c>
      <c r="ED259" s="140" t="s">
        <v>23</v>
      </c>
      <c r="EF259" s="140" t="str">
        <f t="shared" si="170"/>
        <v>ok</v>
      </c>
      <c r="EG259" s="140" t="str">
        <f t="shared" si="171"/>
        <v>ok</v>
      </c>
      <c r="EH259" s="140" t="str">
        <f t="shared" si="172"/>
        <v>ok</v>
      </c>
      <c r="EI259" s="140" t="str">
        <f t="shared" si="173"/>
        <v>ok</v>
      </c>
      <c r="EJ259" s="140" t="str">
        <f t="shared" si="174"/>
        <v>ok</v>
      </c>
      <c r="EK259" s="140" t="str">
        <f t="shared" si="175"/>
        <v>ok</v>
      </c>
      <c r="EO259" s="140" t="str">
        <f t="shared" si="176"/>
        <v>ŠPATNĚ</v>
      </c>
      <c r="EP259" s="140" t="str">
        <f t="shared" si="177"/>
        <v>ŠPATNĚ</v>
      </c>
    </row>
    <row r="260" spans="1:146" s="140" customFormat="1" ht="12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227" t="s">
        <v>1507</v>
      </c>
      <c r="J260" s="151" t="s">
        <v>1508</v>
      </c>
      <c r="K260" s="151" t="s">
        <v>3942</v>
      </c>
      <c r="L260" s="153" t="s">
        <v>1471</v>
      </c>
      <c r="M260" s="151" t="s">
        <v>23</v>
      </c>
      <c r="N260" s="151" t="s">
        <v>89</v>
      </c>
      <c r="O260" s="151" t="s">
        <v>1531</v>
      </c>
      <c r="P260" s="151" t="s">
        <v>156</v>
      </c>
      <c r="Q260" s="151" t="s">
        <v>52</v>
      </c>
      <c r="R260" s="151" t="s">
        <v>53</v>
      </c>
      <c r="S260" s="154">
        <v>487714666</v>
      </c>
      <c r="T260" s="151" t="s">
        <v>1532</v>
      </c>
      <c r="U260" s="153">
        <v>41027824</v>
      </c>
      <c r="V260" s="153" t="s">
        <v>43</v>
      </c>
      <c r="W260" s="153" t="s">
        <v>44</v>
      </c>
      <c r="X260" s="151" t="s">
        <v>1458</v>
      </c>
      <c r="Y260" s="256" t="s">
        <v>3014</v>
      </c>
      <c r="Z260" s="155" t="s">
        <v>23</v>
      </c>
      <c r="AA260" s="267" t="s">
        <v>2875</v>
      </c>
      <c r="AB260" s="156"/>
      <c r="AC260" s="157"/>
      <c r="AD260" s="157"/>
      <c r="AE260" s="157"/>
      <c r="AF260" s="157"/>
      <c r="AG260" s="293">
        <f t="shared" si="165"/>
        <v>0</v>
      </c>
      <c r="AH260" s="145"/>
      <c r="AI260" s="143"/>
      <c r="AJ260" s="143"/>
      <c r="AK260" s="143"/>
      <c r="AL260" s="143"/>
      <c r="AM260" s="138">
        <f t="shared" si="145"/>
        <v>0</v>
      </c>
      <c r="AN260" s="160"/>
      <c r="AO260" s="146"/>
      <c r="AP260" s="146"/>
      <c r="AQ260" s="146"/>
      <c r="AR260" s="146"/>
      <c r="AS260" s="202">
        <f t="shared" si="166"/>
        <v>0</v>
      </c>
      <c r="AT260" s="172"/>
      <c r="AU260" s="137"/>
      <c r="AV260" s="137"/>
      <c r="AW260" s="137"/>
      <c r="AX260" s="137"/>
      <c r="AY260" s="138">
        <f t="shared" si="141"/>
        <v>0</v>
      </c>
      <c r="AZ260" s="160"/>
      <c r="BA260" s="146"/>
      <c r="BB260" s="146"/>
      <c r="BC260" s="146"/>
      <c r="BD260" s="146"/>
      <c r="BE260" s="138">
        <f t="shared" si="142"/>
        <v>0</v>
      </c>
      <c r="BF260" s="205"/>
      <c r="BG260" s="146"/>
      <c r="BH260" s="146"/>
      <c r="BI260" s="146"/>
      <c r="BJ260" s="146"/>
      <c r="BK260" s="202">
        <f t="shared" si="167"/>
        <v>0</v>
      </c>
      <c r="BL260" s="160"/>
      <c r="BM260" s="146"/>
      <c r="BN260" s="146"/>
      <c r="BO260" s="146"/>
      <c r="BP260" s="146"/>
      <c r="BQ260" s="138">
        <f t="shared" si="143"/>
        <v>0</v>
      </c>
      <c r="BR260" s="160"/>
      <c r="BS260" s="146">
        <v>180050</v>
      </c>
      <c r="BT260" s="146"/>
      <c r="BU260" s="146"/>
      <c r="BV260" s="146"/>
      <c r="BW260" s="138">
        <f t="shared" si="144"/>
        <v>180050</v>
      </c>
      <c r="BX260" s="205"/>
      <c r="BY260" s="146"/>
      <c r="BZ260" s="146"/>
      <c r="CA260" s="146"/>
      <c r="CB260" s="146"/>
      <c r="CC260" s="138">
        <f t="shared" si="168"/>
        <v>0</v>
      </c>
      <c r="CD260" s="158"/>
      <c r="CE260" s="137"/>
      <c r="CF260" s="137"/>
      <c r="CG260" s="137"/>
      <c r="CH260" s="137"/>
      <c r="CI260" s="138">
        <f t="shared" si="153"/>
        <v>0</v>
      </c>
      <c r="CJ260" s="172">
        <f t="shared" si="154"/>
        <v>0</v>
      </c>
      <c r="CK260" s="137">
        <f t="shared" si="155"/>
        <v>180050</v>
      </c>
      <c r="CL260" s="137">
        <f t="shared" si="156"/>
        <v>0</v>
      </c>
      <c r="CM260" s="137">
        <f t="shared" si="157"/>
        <v>0</v>
      </c>
      <c r="CN260" s="137">
        <f t="shared" si="158"/>
        <v>0</v>
      </c>
      <c r="CO260" s="173">
        <f t="shared" si="159"/>
        <v>180050</v>
      </c>
      <c r="CP260" s="172">
        <f t="shared" si="160"/>
        <v>0</v>
      </c>
      <c r="CQ260" s="137">
        <f t="shared" si="161"/>
        <v>0</v>
      </c>
      <c r="CR260" s="137">
        <f t="shared" si="162"/>
        <v>0</v>
      </c>
      <c r="CS260" s="137">
        <f t="shared" si="163"/>
        <v>0</v>
      </c>
      <c r="CT260" s="137">
        <f t="shared" si="164"/>
        <v>0</v>
      </c>
      <c r="CU260" s="173">
        <f t="shared" si="146"/>
        <v>0</v>
      </c>
      <c r="CV260" s="172">
        <f t="shared" si="147"/>
        <v>0</v>
      </c>
      <c r="CW260" s="137">
        <f t="shared" si="148"/>
        <v>180050</v>
      </c>
      <c r="CX260" s="137">
        <f t="shared" si="149"/>
        <v>0</v>
      </c>
      <c r="CY260" s="137">
        <f t="shared" si="150"/>
        <v>0</v>
      </c>
      <c r="CZ260" s="137">
        <f t="shared" si="151"/>
        <v>0</v>
      </c>
      <c r="DA260" s="173">
        <f t="shared" si="152"/>
        <v>180050</v>
      </c>
      <c r="DC260" s="220"/>
      <c r="DF260" s="141"/>
      <c r="DG260" s="142"/>
      <c r="DH260" s="146"/>
      <c r="DI260" s="142"/>
      <c r="DJ260" s="144"/>
      <c r="DK260" s="145"/>
      <c r="DL260" s="142"/>
      <c r="DM260" s="144"/>
      <c r="DO260" s="140" t="str">
        <f t="shared" si="169"/>
        <v>Radek Častulík</v>
      </c>
      <c r="DP260" s="140">
        <v>4454</v>
      </c>
      <c r="DQ260" s="140">
        <v>600074811</v>
      </c>
      <c r="DR260" s="140">
        <v>48283070</v>
      </c>
      <c r="DS260" s="140" t="s">
        <v>1530</v>
      </c>
      <c r="DT260" s="140" t="s">
        <v>3941</v>
      </c>
      <c r="DU260" s="140" t="s">
        <v>3942</v>
      </c>
      <c r="DV260" s="140" t="s">
        <v>23</v>
      </c>
      <c r="DW260" s="140" t="s">
        <v>1471</v>
      </c>
      <c r="DX260" s="140" t="s">
        <v>89</v>
      </c>
      <c r="DY260" s="140" t="s">
        <v>3943</v>
      </c>
      <c r="DZ260" s="140">
        <v>487714666</v>
      </c>
      <c r="EA260" s="140" t="s">
        <v>3944</v>
      </c>
      <c r="EB260" s="140" t="s">
        <v>3945</v>
      </c>
      <c r="EC260" s="140" t="s">
        <v>1458</v>
      </c>
      <c r="ED260" s="140" t="s">
        <v>23</v>
      </c>
      <c r="EF260" s="140" t="str">
        <f t="shared" si="170"/>
        <v>ok</v>
      </c>
      <c r="EG260" s="140" t="str">
        <f t="shared" si="171"/>
        <v>ok</v>
      </c>
      <c r="EH260" s="140" t="str">
        <f t="shared" si="172"/>
        <v>ok</v>
      </c>
      <c r="EI260" s="140" t="str">
        <f t="shared" si="173"/>
        <v>ok</v>
      </c>
      <c r="EJ260" s="140" t="str">
        <f t="shared" si="174"/>
        <v>ok</v>
      </c>
      <c r="EK260" s="140" t="str">
        <f t="shared" si="175"/>
        <v>ok</v>
      </c>
      <c r="EO260" s="140" t="str">
        <f t="shared" si="176"/>
        <v>ok</v>
      </c>
      <c r="EP260" s="140" t="str">
        <f t="shared" si="177"/>
        <v>ŠPATNĚ</v>
      </c>
    </row>
    <row r="261" spans="1:146" s="140" customFormat="1" ht="12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227" t="s">
        <v>1534</v>
      </c>
      <c r="J261" s="151" t="s">
        <v>1535</v>
      </c>
      <c r="K261" s="151" t="s">
        <v>3947</v>
      </c>
      <c r="L261" s="153" t="s">
        <v>22</v>
      </c>
      <c r="M261" s="151" t="s">
        <v>23</v>
      </c>
      <c r="N261" s="151" t="s">
        <v>24</v>
      </c>
      <c r="O261" s="151" t="s">
        <v>1536</v>
      </c>
      <c r="P261" s="151" t="s">
        <v>891</v>
      </c>
      <c r="Q261" s="151" t="s">
        <v>27</v>
      </c>
      <c r="R261" s="151" t="s">
        <v>28</v>
      </c>
      <c r="S261" s="154">
        <v>487522879</v>
      </c>
      <c r="T261" s="151" t="s">
        <v>1537</v>
      </c>
      <c r="U261" s="153">
        <v>888086010</v>
      </c>
      <c r="V261" s="153" t="s">
        <v>1538</v>
      </c>
      <c r="W261" s="153" t="s">
        <v>1539</v>
      </c>
      <c r="X261" s="151" t="s">
        <v>1458</v>
      </c>
      <c r="Y261" s="256" t="s">
        <v>3014</v>
      </c>
      <c r="Z261" s="155" t="s">
        <v>23</v>
      </c>
      <c r="AA261" s="267" t="s">
        <v>2875</v>
      </c>
      <c r="AB261" s="156"/>
      <c r="AC261" s="157"/>
      <c r="AD261" s="157"/>
      <c r="AE261" s="157"/>
      <c r="AF261" s="157"/>
      <c r="AG261" s="293">
        <f t="shared" si="165"/>
        <v>0</v>
      </c>
      <c r="AH261" s="145"/>
      <c r="AI261" s="143"/>
      <c r="AJ261" s="143"/>
      <c r="AK261" s="143"/>
      <c r="AL261" s="143"/>
      <c r="AM261" s="138">
        <f t="shared" si="145"/>
        <v>0</v>
      </c>
      <c r="AN261" s="160"/>
      <c r="AO261" s="146"/>
      <c r="AP261" s="146"/>
      <c r="AQ261" s="146"/>
      <c r="AR261" s="146"/>
      <c r="AS261" s="202">
        <f t="shared" si="166"/>
        <v>0</v>
      </c>
      <c r="AT261" s="172"/>
      <c r="AU261" s="137"/>
      <c r="AV261" s="137"/>
      <c r="AW261" s="137"/>
      <c r="AX261" s="137"/>
      <c r="AY261" s="138">
        <f t="shared" si="141"/>
        <v>0</v>
      </c>
      <c r="AZ261" s="160"/>
      <c r="BA261" s="146"/>
      <c r="BB261" s="146"/>
      <c r="BC261" s="146"/>
      <c r="BD261" s="146"/>
      <c r="BE261" s="138">
        <f t="shared" si="142"/>
        <v>0</v>
      </c>
      <c r="BF261" s="205"/>
      <c r="BG261" s="146"/>
      <c r="BH261" s="146"/>
      <c r="BI261" s="146"/>
      <c r="BJ261" s="146"/>
      <c r="BK261" s="202">
        <f t="shared" si="167"/>
        <v>0</v>
      </c>
      <c r="BL261" s="160"/>
      <c r="BM261" s="146"/>
      <c r="BN261" s="146"/>
      <c r="BO261" s="146"/>
      <c r="BP261" s="146"/>
      <c r="BQ261" s="138">
        <f t="shared" si="143"/>
        <v>0</v>
      </c>
      <c r="BR261" s="160"/>
      <c r="BS261" s="146">
        <v>3250</v>
      </c>
      <c r="BT261" s="146"/>
      <c r="BU261" s="146"/>
      <c r="BV261" s="146"/>
      <c r="BW261" s="138">
        <f t="shared" si="144"/>
        <v>3250</v>
      </c>
      <c r="BX261" s="205"/>
      <c r="BY261" s="146"/>
      <c r="BZ261" s="146"/>
      <c r="CA261" s="146"/>
      <c r="CB261" s="146"/>
      <c r="CC261" s="138">
        <f t="shared" si="168"/>
        <v>0</v>
      </c>
      <c r="CD261" s="158"/>
      <c r="CE261" s="137"/>
      <c r="CF261" s="137"/>
      <c r="CG261" s="137"/>
      <c r="CH261" s="137"/>
      <c r="CI261" s="138">
        <f t="shared" si="153"/>
        <v>0</v>
      </c>
      <c r="CJ261" s="172">
        <f t="shared" si="154"/>
        <v>0</v>
      </c>
      <c r="CK261" s="137">
        <f t="shared" si="155"/>
        <v>3250</v>
      </c>
      <c r="CL261" s="137">
        <f t="shared" si="156"/>
        <v>0</v>
      </c>
      <c r="CM261" s="137">
        <f t="shared" si="157"/>
        <v>0</v>
      </c>
      <c r="CN261" s="137">
        <f t="shared" si="158"/>
        <v>0</v>
      </c>
      <c r="CO261" s="173">
        <f t="shared" si="159"/>
        <v>3250</v>
      </c>
      <c r="CP261" s="172">
        <f t="shared" si="160"/>
        <v>0</v>
      </c>
      <c r="CQ261" s="137">
        <f t="shared" si="161"/>
        <v>0</v>
      </c>
      <c r="CR261" s="137">
        <f t="shared" si="162"/>
        <v>0</v>
      </c>
      <c r="CS261" s="137">
        <f t="shared" si="163"/>
        <v>0</v>
      </c>
      <c r="CT261" s="137">
        <f t="shared" si="164"/>
        <v>0</v>
      </c>
      <c r="CU261" s="173">
        <f t="shared" si="146"/>
        <v>0</v>
      </c>
      <c r="CV261" s="172">
        <f t="shared" si="147"/>
        <v>0</v>
      </c>
      <c r="CW261" s="137">
        <f t="shared" si="148"/>
        <v>3250</v>
      </c>
      <c r="CX261" s="137">
        <f t="shared" si="149"/>
        <v>0</v>
      </c>
      <c r="CY261" s="137">
        <f t="shared" si="150"/>
        <v>0</v>
      </c>
      <c r="CZ261" s="137">
        <f t="shared" si="151"/>
        <v>0</v>
      </c>
      <c r="DA261" s="173">
        <f t="shared" si="152"/>
        <v>3250</v>
      </c>
      <c r="DC261" s="220"/>
      <c r="DF261" s="141"/>
      <c r="DG261" s="142"/>
      <c r="DH261" s="146"/>
      <c r="DI261" s="142"/>
      <c r="DJ261" s="144"/>
      <c r="DK261" s="145"/>
      <c r="DL261" s="142"/>
      <c r="DM261" s="144"/>
      <c r="DO261" s="140" t="str">
        <f t="shared" si="169"/>
        <v>Kateřina Holá</v>
      </c>
      <c r="DP261" s="140">
        <v>4479</v>
      </c>
      <c r="DQ261" s="140">
        <v>600075150</v>
      </c>
      <c r="DR261" s="140">
        <v>70982228</v>
      </c>
      <c r="DS261" s="140" t="s">
        <v>1533</v>
      </c>
      <c r="DT261" s="140" t="s">
        <v>3946</v>
      </c>
      <c r="DU261" s="140" t="s">
        <v>3947</v>
      </c>
      <c r="DV261" s="140" t="s">
        <v>23</v>
      </c>
      <c r="DW261" s="140" t="s">
        <v>22</v>
      </c>
      <c r="DX261" s="140" t="s">
        <v>24</v>
      </c>
      <c r="DY261" s="140" t="s">
        <v>3948</v>
      </c>
      <c r="DZ261" s="140">
        <v>487522879</v>
      </c>
      <c r="EA261" s="140" t="s">
        <v>1537</v>
      </c>
      <c r="EB261" s="140" t="s">
        <v>3949</v>
      </c>
      <c r="EC261" s="140" t="s">
        <v>1458</v>
      </c>
      <c r="ED261" s="140" t="s">
        <v>23</v>
      </c>
      <c r="EF261" s="140" t="str">
        <f t="shared" si="170"/>
        <v>ok</v>
      </c>
      <c r="EG261" s="140" t="str">
        <f t="shared" si="171"/>
        <v>ok</v>
      </c>
      <c r="EH261" s="140" t="str">
        <f t="shared" si="172"/>
        <v>ok</v>
      </c>
      <c r="EI261" s="140" t="str">
        <f t="shared" si="173"/>
        <v>ok</v>
      </c>
      <c r="EJ261" s="140" t="str">
        <f t="shared" si="174"/>
        <v>ok</v>
      </c>
      <c r="EK261" s="140" t="str">
        <f t="shared" si="175"/>
        <v>ok</v>
      </c>
      <c r="EO261" s="140" t="str">
        <f t="shared" si="176"/>
        <v>ok</v>
      </c>
      <c r="EP261" s="140" t="str">
        <f t="shared" si="177"/>
        <v>ok</v>
      </c>
    </row>
    <row r="262" spans="1:146" s="140" customFormat="1" ht="12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3950</v>
      </c>
      <c r="I262" s="227" t="s">
        <v>1540</v>
      </c>
      <c r="J262" s="151" t="s">
        <v>1541</v>
      </c>
      <c r="K262" s="151" t="s">
        <v>3952</v>
      </c>
      <c r="L262" s="153" t="s">
        <v>22</v>
      </c>
      <c r="M262" s="151" t="s">
        <v>23</v>
      </c>
      <c r="N262" s="151">
        <v>0</v>
      </c>
      <c r="O262" s="151" t="s">
        <v>4586</v>
      </c>
      <c r="P262" s="151" t="s">
        <v>4578</v>
      </c>
      <c r="Q262" s="151" t="s">
        <v>52</v>
      </c>
      <c r="R262" s="151" t="s">
        <v>53</v>
      </c>
      <c r="S262" s="154">
        <v>487827326</v>
      </c>
      <c r="T262" s="151" t="s">
        <v>1542</v>
      </c>
      <c r="U262" s="153">
        <v>900320309</v>
      </c>
      <c r="V262" s="153" t="s">
        <v>82</v>
      </c>
      <c r="W262" s="153" t="s">
        <v>83</v>
      </c>
      <c r="X262" s="151" t="s">
        <v>1458</v>
      </c>
      <c r="Y262" s="256" t="s">
        <v>3014</v>
      </c>
      <c r="Z262" s="155" t="s">
        <v>23</v>
      </c>
      <c r="AA262" s="267" t="s">
        <v>2875</v>
      </c>
      <c r="AB262" s="156"/>
      <c r="AC262" s="157"/>
      <c r="AD262" s="157"/>
      <c r="AE262" s="157"/>
      <c r="AF262" s="157"/>
      <c r="AG262" s="293">
        <f t="shared" si="165"/>
        <v>0</v>
      </c>
      <c r="AH262" s="145"/>
      <c r="AI262" s="143"/>
      <c r="AJ262" s="143"/>
      <c r="AK262" s="143"/>
      <c r="AL262" s="143"/>
      <c r="AM262" s="138">
        <f t="shared" si="145"/>
        <v>0</v>
      </c>
      <c r="AN262" s="160"/>
      <c r="AO262" s="146"/>
      <c r="AP262" s="146"/>
      <c r="AQ262" s="146"/>
      <c r="AR262" s="146"/>
      <c r="AS262" s="202">
        <f t="shared" si="166"/>
        <v>0</v>
      </c>
      <c r="AT262" s="172"/>
      <c r="AU262" s="137"/>
      <c r="AV262" s="137"/>
      <c r="AW262" s="137"/>
      <c r="AX262" s="137"/>
      <c r="AY262" s="138">
        <f t="shared" si="141"/>
        <v>0</v>
      </c>
      <c r="AZ262" s="160"/>
      <c r="BA262" s="146"/>
      <c r="BB262" s="146"/>
      <c r="BC262" s="146"/>
      <c r="BD262" s="146"/>
      <c r="BE262" s="138">
        <f t="shared" si="142"/>
        <v>0</v>
      </c>
      <c r="BF262" s="205"/>
      <c r="BG262" s="146"/>
      <c r="BH262" s="146"/>
      <c r="BI262" s="146"/>
      <c r="BJ262" s="146"/>
      <c r="BK262" s="202">
        <f t="shared" si="167"/>
        <v>0</v>
      </c>
      <c r="BL262" s="160"/>
      <c r="BM262" s="146"/>
      <c r="BN262" s="146"/>
      <c r="BO262" s="146"/>
      <c r="BP262" s="146"/>
      <c r="BQ262" s="138">
        <f t="shared" si="143"/>
        <v>0</v>
      </c>
      <c r="BR262" s="160"/>
      <c r="BS262" s="146"/>
      <c r="BT262" s="146"/>
      <c r="BU262" s="146"/>
      <c r="BV262" s="146"/>
      <c r="BW262" s="138">
        <f t="shared" si="144"/>
        <v>0</v>
      </c>
      <c r="BX262" s="205"/>
      <c r="BY262" s="146"/>
      <c r="BZ262" s="146"/>
      <c r="CA262" s="146"/>
      <c r="CB262" s="146"/>
      <c r="CC262" s="138">
        <f t="shared" si="168"/>
        <v>0</v>
      </c>
      <c r="CD262" s="158"/>
      <c r="CE262" s="137"/>
      <c r="CF262" s="137"/>
      <c r="CG262" s="137"/>
      <c r="CH262" s="137"/>
      <c r="CI262" s="138">
        <f t="shared" si="153"/>
        <v>0</v>
      </c>
      <c r="CJ262" s="172">
        <f t="shared" si="154"/>
        <v>0</v>
      </c>
      <c r="CK262" s="137">
        <f t="shared" si="155"/>
        <v>0</v>
      </c>
      <c r="CL262" s="137">
        <f t="shared" si="156"/>
        <v>0</v>
      </c>
      <c r="CM262" s="137">
        <f t="shared" si="157"/>
        <v>0</v>
      </c>
      <c r="CN262" s="137">
        <f t="shared" si="158"/>
        <v>0</v>
      </c>
      <c r="CO262" s="173">
        <f t="shared" si="159"/>
        <v>0</v>
      </c>
      <c r="CP262" s="172">
        <f t="shared" si="160"/>
        <v>0</v>
      </c>
      <c r="CQ262" s="137">
        <f t="shared" si="161"/>
        <v>0</v>
      </c>
      <c r="CR262" s="137">
        <f t="shared" si="162"/>
        <v>0</v>
      </c>
      <c r="CS262" s="137">
        <f t="shared" si="163"/>
        <v>0</v>
      </c>
      <c r="CT262" s="137">
        <f t="shared" si="164"/>
        <v>0</v>
      </c>
      <c r="CU262" s="173">
        <f t="shared" si="146"/>
        <v>0</v>
      </c>
      <c r="CV262" s="172">
        <f t="shared" si="147"/>
        <v>0</v>
      </c>
      <c r="CW262" s="137">
        <f t="shared" si="148"/>
        <v>0</v>
      </c>
      <c r="CX262" s="137">
        <f t="shared" si="149"/>
        <v>0</v>
      </c>
      <c r="CY262" s="137">
        <f t="shared" si="150"/>
        <v>0</v>
      </c>
      <c r="CZ262" s="137">
        <f t="shared" si="151"/>
        <v>0</v>
      </c>
      <c r="DA262" s="173">
        <f t="shared" si="152"/>
        <v>0</v>
      </c>
      <c r="DC262" s="220"/>
      <c r="DF262" s="141"/>
      <c r="DG262" s="142"/>
      <c r="DH262" s="146"/>
      <c r="DI262" s="142"/>
      <c r="DJ262" s="144"/>
      <c r="DK262" s="145"/>
      <c r="DL262" s="142"/>
      <c r="DM262" s="144"/>
      <c r="DO262" s="140" t="str">
        <f t="shared" si="169"/>
        <v>Marek Kučera DiS.</v>
      </c>
      <c r="DP262" s="140">
        <v>4473</v>
      </c>
      <c r="DQ262" s="140">
        <v>600075117</v>
      </c>
      <c r="DR262" s="140">
        <v>62237021</v>
      </c>
      <c r="DS262" s="140" t="s">
        <v>3950</v>
      </c>
      <c r="DT262" s="140" t="s">
        <v>3951</v>
      </c>
      <c r="DU262" s="140" t="s">
        <v>3952</v>
      </c>
      <c r="DV262" s="140" t="s">
        <v>23</v>
      </c>
      <c r="DW262" s="140" t="s">
        <v>22</v>
      </c>
      <c r="DX262" s="140">
        <v>0</v>
      </c>
      <c r="DY262" s="140" t="s">
        <v>3953</v>
      </c>
      <c r="DZ262" s="140">
        <v>487827326</v>
      </c>
      <c r="EA262" s="140" t="s">
        <v>1542</v>
      </c>
      <c r="EB262" s="140" t="s">
        <v>3954</v>
      </c>
      <c r="EC262" s="140" t="s">
        <v>1458</v>
      </c>
      <c r="ED262" s="140" t="s">
        <v>23</v>
      </c>
      <c r="EF262" s="140" t="str">
        <f t="shared" si="170"/>
        <v>ok</v>
      </c>
      <c r="EG262" s="140" t="str">
        <f t="shared" si="171"/>
        <v>ok</v>
      </c>
      <c r="EH262" s="140" t="str">
        <f t="shared" si="172"/>
        <v>ok</v>
      </c>
      <c r="EI262" s="140" t="str">
        <f t="shared" si="173"/>
        <v>ok</v>
      </c>
      <c r="EJ262" s="140" t="str">
        <f t="shared" si="174"/>
        <v>ok</v>
      </c>
      <c r="EK262" s="140" t="str">
        <f t="shared" si="175"/>
        <v>ok</v>
      </c>
      <c r="EO262" s="140" t="str">
        <f t="shared" si="176"/>
        <v>ok</v>
      </c>
      <c r="EP262" s="140" t="str">
        <f t="shared" si="177"/>
        <v>ok</v>
      </c>
    </row>
    <row r="263" spans="1:146" s="140" customFormat="1" ht="12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227" t="s">
        <v>1544</v>
      </c>
      <c r="J263" s="151" t="s">
        <v>1545</v>
      </c>
      <c r="K263" s="151" t="s">
        <v>4648</v>
      </c>
      <c r="L263" s="153" t="s">
        <v>1546</v>
      </c>
      <c r="M263" s="151" t="s">
        <v>1547</v>
      </c>
      <c r="N263" s="151" t="s">
        <v>466</v>
      </c>
      <c r="O263" s="151" t="s">
        <v>1548</v>
      </c>
      <c r="P263" s="151" t="s">
        <v>217</v>
      </c>
      <c r="Q263" s="151" t="s">
        <v>27</v>
      </c>
      <c r="R263" s="151" t="s">
        <v>28</v>
      </c>
      <c r="S263" s="154">
        <v>734153991</v>
      </c>
      <c r="T263" s="151" t="s">
        <v>1549</v>
      </c>
      <c r="U263" s="153">
        <v>904015379</v>
      </c>
      <c r="V263" s="153" t="s">
        <v>82</v>
      </c>
      <c r="W263" s="153" t="s">
        <v>83</v>
      </c>
      <c r="X263" s="151" t="s">
        <v>1550</v>
      </c>
      <c r="Y263" s="256" t="s">
        <v>3015</v>
      </c>
      <c r="Z263" s="155" t="s">
        <v>23</v>
      </c>
      <c r="AA263" s="267" t="s">
        <v>2876</v>
      </c>
      <c r="AB263" s="156"/>
      <c r="AC263" s="157"/>
      <c r="AD263" s="157"/>
      <c r="AE263" s="157"/>
      <c r="AF263" s="157"/>
      <c r="AG263" s="293">
        <f t="shared" si="165"/>
        <v>0</v>
      </c>
      <c r="AH263" s="145"/>
      <c r="AI263" s="143"/>
      <c r="AJ263" s="143"/>
      <c r="AK263" s="143"/>
      <c r="AL263" s="143"/>
      <c r="AM263" s="138">
        <f t="shared" si="145"/>
        <v>0</v>
      </c>
      <c r="AN263" s="160"/>
      <c r="AO263" s="146"/>
      <c r="AP263" s="146"/>
      <c r="AQ263" s="146"/>
      <c r="AR263" s="146"/>
      <c r="AS263" s="202">
        <f t="shared" si="166"/>
        <v>0</v>
      </c>
      <c r="AT263" s="172"/>
      <c r="AU263" s="137"/>
      <c r="AV263" s="137"/>
      <c r="AW263" s="137"/>
      <c r="AX263" s="137"/>
      <c r="AY263" s="138">
        <f t="shared" ref="AY263:AY326" si="178">SUM(AT263:AX263)</f>
        <v>0</v>
      </c>
      <c r="AZ263" s="160"/>
      <c r="BA263" s="146"/>
      <c r="BB263" s="146"/>
      <c r="BC263" s="146"/>
      <c r="BD263" s="146"/>
      <c r="BE263" s="138">
        <f t="shared" ref="BE263:BE326" si="179">SUM(AZ263:BD263)</f>
        <v>0</v>
      </c>
      <c r="BF263" s="205"/>
      <c r="BG263" s="146"/>
      <c r="BH263" s="146"/>
      <c r="BI263" s="146"/>
      <c r="BJ263" s="146"/>
      <c r="BK263" s="202">
        <f t="shared" si="167"/>
        <v>0</v>
      </c>
      <c r="BL263" s="160"/>
      <c r="BM263" s="146"/>
      <c r="BN263" s="146"/>
      <c r="BO263" s="146"/>
      <c r="BP263" s="146"/>
      <c r="BQ263" s="138">
        <f t="shared" ref="BQ263:BQ326" si="180">SUM(BL263:BP263)</f>
        <v>0</v>
      </c>
      <c r="BR263" s="160"/>
      <c r="BS263" s="146"/>
      <c r="BT263" s="146"/>
      <c r="BU263" s="146"/>
      <c r="BV263" s="146"/>
      <c r="BW263" s="138">
        <f t="shared" ref="BW263:BW326" si="181">SUM(BR263:BV263)</f>
        <v>0</v>
      </c>
      <c r="BX263" s="205"/>
      <c r="BY263" s="146"/>
      <c r="BZ263" s="146"/>
      <c r="CA263" s="146"/>
      <c r="CB263" s="146"/>
      <c r="CC263" s="138">
        <f t="shared" si="168"/>
        <v>0</v>
      </c>
      <c r="CD263" s="158"/>
      <c r="CE263" s="137"/>
      <c r="CF263" s="137"/>
      <c r="CG263" s="137"/>
      <c r="CH263" s="137"/>
      <c r="CI263" s="138">
        <f t="shared" si="153"/>
        <v>0</v>
      </c>
      <c r="CJ263" s="172">
        <f t="shared" si="154"/>
        <v>0</v>
      </c>
      <c r="CK263" s="137">
        <f t="shared" si="155"/>
        <v>0</v>
      </c>
      <c r="CL263" s="137">
        <f t="shared" si="156"/>
        <v>0</v>
      </c>
      <c r="CM263" s="137">
        <f t="shared" si="157"/>
        <v>0</v>
      </c>
      <c r="CN263" s="137">
        <f t="shared" si="158"/>
        <v>0</v>
      </c>
      <c r="CO263" s="173">
        <f t="shared" si="159"/>
        <v>0</v>
      </c>
      <c r="CP263" s="172">
        <f t="shared" si="160"/>
        <v>0</v>
      </c>
      <c r="CQ263" s="137">
        <f t="shared" si="161"/>
        <v>0</v>
      </c>
      <c r="CR263" s="137">
        <f t="shared" si="162"/>
        <v>0</v>
      </c>
      <c r="CS263" s="137">
        <f t="shared" si="163"/>
        <v>0</v>
      </c>
      <c r="CT263" s="137">
        <f t="shared" si="164"/>
        <v>0</v>
      </c>
      <c r="CU263" s="173">
        <f t="shared" si="146"/>
        <v>0</v>
      </c>
      <c r="CV263" s="172">
        <f t="shared" si="147"/>
        <v>0</v>
      </c>
      <c r="CW263" s="137">
        <f t="shared" si="148"/>
        <v>0</v>
      </c>
      <c r="CX263" s="137">
        <f t="shared" si="149"/>
        <v>0</v>
      </c>
      <c r="CY263" s="137">
        <f t="shared" si="150"/>
        <v>0</v>
      </c>
      <c r="CZ263" s="137">
        <f t="shared" si="151"/>
        <v>0</v>
      </c>
      <c r="DA263" s="173">
        <f t="shared" si="152"/>
        <v>0</v>
      </c>
      <c r="DC263" s="220"/>
      <c r="DF263" s="141"/>
      <c r="DG263" s="142"/>
      <c r="DH263" s="146"/>
      <c r="DI263" s="142"/>
      <c r="DJ263" s="144"/>
      <c r="DK263" s="145"/>
      <c r="DL263" s="142"/>
      <c r="DM263" s="144"/>
      <c r="DO263" s="140" t="str">
        <f t="shared" si="169"/>
        <v>Lenka Košlerová</v>
      </c>
      <c r="DP263" s="140">
        <v>4485</v>
      </c>
      <c r="DQ263" s="140">
        <v>600074102</v>
      </c>
      <c r="DR263" s="140">
        <v>70695113</v>
      </c>
      <c r="DS263" s="140" t="s">
        <v>1543</v>
      </c>
      <c r="DT263" s="140" t="s">
        <v>3955</v>
      </c>
      <c r="DU263" s="140" t="s">
        <v>3956</v>
      </c>
      <c r="DV263" s="140" t="s">
        <v>1547</v>
      </c>
      <c r="DW263" s="140" t="s">
        <v>1546</v>
      </c>
      <c r="DX263" s="140" t="s">
        <v>466</v>
      </c>
      <c r="DY263" s="140" t="s">
        <v>3957</v>
      </c>
      <c r="DZ263" s="140">
        <v>734153991</v>
      </c>
      <c r="EA263" s="140" t="s">
        <v>1549</v>
      </c>
      <c r="EB263" s="140">
        <v>0</v>
      </c>
      <c r="EC263" s="140" t="s">
        <v>1550</v>
      </c>
      <c r="ED263" s="140" t="s">
        <v>23</v>
      </c>
      <c r="EF263" s="140" t="str">
        <f t="shared" si="170"/>
        <v>ok</v>
      </c>
      <c r="EG263" s="140" t="str">
        <f t="shared" si="171"/>
        <v>ŠPATNĚ</v>
      </c>
      <c r="EH263" s="140" t="str">
        <f t="shared" si="172"/>
        <v>ok</v>
      </c>
      <c r="EI263" s="140" t="str">
        <f t="shared" si="173"/>
        <v>ok</v>
      </c>
      <c r="EJ263" s="140" t="str">
        <f t="shared" si="174"/>
        <v>ok</v>
      </c>
      <c r="EK263" s="140" t="str">
        <f t="shared" si="175"/>
        <v>ok</v>
      </c>
      <c r="EO263" s="140" t="str">
        <f t="shared" si="176"/>
        <v>ok</v>
      </c>
      <c r="EP263" s="140" t="str">
        <f t="shared" si="177"/>
        <v>ok</v>
      </c>
    </row>
    <row r="264" spans="1:146" s="140" customFormat="1" ht="12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227" t="s">
        <v>1552</v>
      </c>
      <c r="J264" s="151" t="s">
        <v>1553</v>
      </c>
      <c r="K264" s="151" t="s">
        <v>4649</v>
      </c>
      <c r="L264" s="153" t="s">
        <v>1554</v>
      </c>
      <c r="M264" s="151" t="s">
        <v>1555</v>
      </c>
      <c r="N264" s="151" t="s">
        <v>24</v>
      </c>
      <c r="O264" s="151" t="s">
        <v>1556</v>
      </c>
      <c r="P264" s="151" t="s">
        <v>405</v>
      </c>
      <c r="Q264" s="151" t="s">
        <v>27</v>
      </c>
      <c r="R264" s="151" t="s">
        <v>28</v>
      </c>
      <c r="S264" s="154">
        <v>487850189</v>
      </c>
      <c r="T264" s="151" t="s">
        <v>1557</v>
      </c>
      <c r="U264" s="153" t="s">
        <v>1558</v>
      </c>
      <c r="V264" s="153" t="s">
        <v>31</v>
      </c>
      <c r="W264" s="153" t="s">
        <v>32</v>
      </c>
      <c r="X264" s="151" t="s">
        <v>1559</v>
      </c>
      <c r="Y264" s="256" t="s">
        <v>3016</v>
      </c>
      <c r="Z264" s="155" t="s">
        <v>23</v>
      </c>
      <c r="AA264" s="267" t="s">
        <v>2877</v>
      </c>
      <c r="AB264" s="156"/>
      <c r="AC264" s="157"/>
      <c r="AD264" s="157"/>
      <c r="AE264" s="157"/>
      <c r="AF264" s="157"/>
      <c r="AG264" s="293">
        <f t="shared" si="165"/>
        <v>0</v>
      </c>
      <c r="AH264" s="145"/>
      <c r="AI264" s="143"/>
      <c r="AJ264" s="143"/>
      <c r="AK264" s="143"/>
      <c r="AL264" s="143"/>
      <c r="AM264" s="138">
        <f t="shared" ref="AM264:AM327" si="182">SUM(AH264:AL264)</f>
        <v>0</v>
      </c>
      <c r="AN264" s="160"/>
      <c r="AO264" s="146"/>
      <c r="AP264" s="146"/>
      <c r="AQ264" s="146"/>
      <c r="AR264" s="146"/>
      <c r="AS264" s="202">
        <f t="shared" si="166"/>
        <v>0</v>
      </c>
      <c r="AT264" s="172"/>
      <c r="AU264" s="137"/>
      <c r="AV264" s="137"/>
      <c r="AW264" s="137"/>
      <c r="AX264" s="137"/>
      <c r="AY264" s="138">
        <f t="shared" si="178"/>
        <v>0</v>
      </c>
      <c r="AZ264" s="160"/>
      <c r="BA264" s="146"/>
      <c r="BB264" s="146"/>
      <c r="BC264" s="146"/>
      <c r="BD264" s="146"/>
      <c r="BE264" s="138">
        <f t="shared" si="179"/>
        <v>0</v>
      </c>
      <c r="BF264" s="205"/>
      <c r="BG264" s="146"/>
      <c r="BH264" s="146"/>
      <c r="BI264" s="146"/>
      <c r="BJ264" s="146"/>
      <c r="BK264" s="202">
        <f t="shared" si="167"/>
        <v>0</v>
      </c>
      <c r="BL264" s="160"/>
      <c r="BM264" s="146"/>
      <c r="BN264" s="146"/>
      <c r="BO264" s="146"/>
      <c r="BP264" s="146"/>
      <c r="BQ264" s="138">
        <f t="shared" si="180"/>
        <v>0</v>
      </c>
      <c r="BR264" s="160"/>
      <c r="BS264" s="146">
        <v>36725</v>
      </c>
      <c r="BT264" s="146"/>
      <c r="BU264" s="146"/>
      <c r="BV264" s="146"/>
      <c r="BW264" s="138">
        <f t="shared" si="181"/>
        <v>36725</v>
      </c>
      <c r="BX264" s="205"/>
      <c r="BY264" s="146"/>
      <c r="BZ264" s="146"/>
      <c r="CA264" s="146"/>
      <c r="CB264" s="146"/>
      <c r="CC264" s="138">
        <f t="shared" si="168"/>
        <v>0</v>
      </c>
      <c r="CD264" s="158"/>
      <c r="CE264" s="137"/>
      <c r="CF264" s="137"/>
      <c r="CG264" s="137"/>
      <c r="CH264" s="137"/>
      <c r="CI264" s="138">
        <f t="shared" si="153"/>
        <v>0</v>
      </c>
      <c r="CJ264" s="172">
        <f t="shared" si="154"/>
        <v>0</v>
      </c>
      <c r="CK264" s="137">
        <f t="shared" si="155"/>
        <v>36725</v>
      </c>
      <c r="CL264" s="137">
        <f t="shared" si="156"/>
        <v>0</v>
      </c>
      <c r="CM264" s="137">
        <f t="shared" si="157"/>
        <v>0</v>
      </c>
      <c r="CN264" s="137">
        <f t="shared" si="158"/>
        <v>0</v>
      </c>
      <c r="CO264" s="173">
        <f t="shared" si="159"/>
        <v>36725</v>
      </c>
      <c r="CP264" s="172">
        <f t="shared" si="160"/>
        <v>0</v>
      </c>
      <c r="CQ264" s="137">
        <f t="shared" si="161"/>
        <v>0</v>
      </c>
      <c r="CR264" s="137">
        <f t="shared" si="162"/>
        <v>0</v>
      </c>
      <c r="CS264" s="137">
        <f t="shared" si="163"/>
        <v>0</v>
      </c>
      <c r="CT264" s="137">
        <f t="shared" si="164"/>
        <v>0</v>
      </c>
      <c r="CU264" s="173">
        <f t="shared" ref="CU264:CU327" si="183">SUM(CP264:CT264)</f>
        <v>0</v>
      </c>
      <c r="CV264" s="172">
        <f t="shared" ref="CV264:CV327" si="184">CJ264-CP264</f>
        <v>0</v>
      </c>
      <c r="CW264" s="137">
        <f t="shared" ref="CW264:CW327" si="185">CK264-CQ264</f>
        <v>36725</v>
      </c>
      <c r="CX264" s="137">
        <f t="shared" ref="CX264:CX327" si="186">CL264-CR264</f>
        <v>0</v>
      </c>
      <c r="CY264" s="137">
        <f t="shared" ref="CY264:CY327" si="187">CM264-CS264</f>
        <v>0</v>
      </c>
      <c r="CZ264" s="137">
        <f t="shared" ref="CZ264:CZ327" si="188">CN264-CT264</f>
        <v>0</v>
      </c>
      <c r="DA264" s="173">
        <f t="shared" ref="DA264:DA327" si="189">SUM(CV264:CZ264)</f>
        <v>36725</v>
      </c>
      <c r="DC264" s="220"/>
      <c r="DF264" s="141"/>
      <c r="DG264" s="142"/>
      <c r="DH264" s="146"/>
      <c r="DI264" s="142"/>
      <c r="DJ264" s="144"/>
      <c r="DK264" s="145"/>
      <c r="DL264" s="142"/>
      <c r="DM264" s="144"/>
      <c r="DO264" s="140" t="str">
        <f t="shared" si="169"/>
        <v>Věra Tvrdíková</v>
      </c>
      <c r="DP264" s="140">
        <v>4435</v>
      </c>
      <c r="DQ264" s="140">
        <v>650034295</v>
      </c>
      <c r="DR264" s="140">
        <v>72744669</v>
      </c>
      <c r="DS264" s="140" t="s">
        <v>1551</v>
      </c>
      <c r="DT264" s="140" t="s">
        <v>3958</v>
      </c>
      <c r="DU264" s="140" t="s">
        <v>3959</v>
      </c>
      <c r="DV264" s="140" t="s">
        <v>1555</v>
      </c>
      <c r="DW264" s="140" t="s">
        <v>1554</v>
      </c>
      <c r="DX264" s="140" t="s">
        <v>24</v>
      </c>
      <c r="DY264" s="140" t="s">
        <v>3960</v>
      </c>
      <c r="DZ264" s="140">
        <v>487850189</v>
      </c>
      <c r="EA264" s="140" t="s">
        <v>1557</v>
      </c>
      <c r="EB264" s="140">
        <v>0</v>
      </c>
      <c r="EC264" s="140" t="s">
        <v>1559</v>
      </c>
      <c r="ED264" s="140" t="s">
        <v>23</v>
      </c>
      <c r="EF264" s="140" t="str">
        <f t="shared" si="170"/>
        <v>ok</v>
      </c>
      <c r="EG264" s="140" t="str">
        <f t="shared" si="171"/>
        <v>ŠPATNĚ</v>
      </c>
      <c r="EH264" s="140" t="str">
        <f t="shared" si="172"/>
        <v>ok</v>
      </c>
      <c r="EI264" s="140" t="str">
        <f t="shared" si="173"/>
        <v>ok</v>
      </c>
      <c r="EJ264" s="140" t="str">
        <f t="shared" si="174"/>
        <v>ok</v>
      </c>
      <c r="EK264" s="140" t="str">
        <f t="shared" si="175"/>
        <v>ok</v>
      </c>
      <c r="EO264" s="140" t="str">
        <f t="shared" si="176"/>
        <v>ok</v>
      </c>
      <c r="EP264" s="140" t="str">
        <f t="shared" si="177"/>
        <v>ok</v>
      </c>
    </row>
    <row r="265" spans="1:146" s="140" customFormat="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227" t="s">
        <v>1561</v>
      </c>
      <c r="J265" s="151" t="s">
        <v>1562</v>
      </c>
      <c r="K265" s="151" t="s">
        <v>1563</v>
      </c>
      <c r="L265" s="153" t="s">
        <v>388</v>
      </c>
      <c r="M265" s="151" t="str">
        <f>DV265</f>
        <v>Doksy</v>
      </c>
      <c r="N265" s="151" t="s">
        <v>466</v>
      </c>
      <c r="O265" s="151" t="s">
        <v>4587</v>
      </c>
      <c r="P265" s="151" t="s">
        <v>879</v>
      </c>
      <c r="Q265" s="151" t="s">
        <v>27</v>
      </c>
      <c r="R265" s="151" t="s">
        <v>28</v>
      </c>
      <c r="S265" s="154">
        <v>487872010</v>
      </c>
      <c r="T265" s="263" t="s">
        <v>4712</v>
      </c>
      <c r="U265" s="153">
        <v>162410061</v>
      </c>
      <c r="V265" s="153" t="s">
        <v>43</v>
      </c>
      <c r="W265" s="153" t="s">
        <v>44</v>
      </c>
      <c r="X265" s="151" t="s">
        <v>1565</v>
      </c>
      <c r="Y265" s="256" t="s">
        <v>3017</v>
      </c>
      <c r="Z265" s="155" t="s">
        <v>23</v>
      </c>
      <c r="AA265" s="267" t="s">
        <v>2878</v>
      </c>
      <c r="AB265" s="156"/>
      <c r="AC265" s="157"/>
      <c r="AD265" s="157"/>
      <c r="AE265" s="157"/>
      <c r="AF265" s="157"/>
      <c r="AG265" s="293">
        <f t="shared" si="165"/>
        <v>0</v>
      </c>
      <c r="AH265" s="145"/>
      <c r="AI265" s="143"/>
      <c r="AJ265" s="143"/>
      <c r="AK265" s="143"/>
      <c r="AL265" s="143"/>
      <c r="AM265" s="138">
        <f t="shared" si="182"/>
        <v>0</v>
      </c>
      <c r="AN265" s="160"/>
      <c r="AO265" s="146"/>
      <c r="AP265" s="146"/>
      <c r="AQ265" s="146"/>
      <c r="AR265" s="146"/>
      <c r="AS265" s="202">
        <f t="shared" si="166"/>
        <v>0</v>
      </c>
      <c r="AT265" s="172"/>
      <c r="AU265" s="137"/>
      <c r="AV265" s="137"/>
      <c r="AW265" s="137"/>
      <c r="AX265" s="137"/>
      <c r="AY265" s="138">
        <f t="shared" si="178"/>
        <v>0</v>
      </c>
      <c r="AZ265" s="160"/>
      <c r="BA265" s="146"/>
      <c r="BB265" s="146"/>
      <c r="BC265" s="146"/>
      <c r="BD265" s="146"/>
      <c r="BE265" s="138">
        <f t="shared" si="179"/>
        <v>0</v>
      </c>
      <c r="BF265" s="205"/>
      <c r="BG265" s="146"/>
      <c r="BH265" s="146"/>
      <c r="BI265" s="146"/>
      <c r="BJ265" s="146"/>
      <c r="BK265" s="202">
        <f t="shared" si="167"/>
        <v>0</v>
      </c>
      <c r="BL265" s="160"/>
      <c r="BM265" s="146"/>
      <c r="BN265" s="146"/>
      <c r="BO265" s="146"/>
      <c r="BP265" s="146"/>
      <c r="BQ265" s="138">
        <f t="shared" si="180"/>
        <v>0</v>
      </c>
      <c r="BR265" s="160"/>
      <c r="BS265" s="146"/>
      <c r="BT265" s="146"/>
      <c r="BU265" s="146"/>
      <c r="BV265" s="146"/>
      <c r="BW265" s="138">
        <f t="shared" si="181"/>
        <v>0</v>
      </c>
      <c r="BX265" s="205"/>
      <c r="BY265" s="146"/>
      <c r="BZ265" s="146"/>
      <c r="CA265" s="146"/>
      <c r="CB265" s="146"/>
      <c r="CC265" s="138">
        <f t="shared" si="168"/>
        <v>0</v>
      </c>
      <c r="CD265" s="158"/>
      <c r="CE265" s="137"/>
      <c r="CF265" s="137"/>
      <c r="CG265" s="137"/>
      <c r="CH265" s="137"/>
      <c r="CI265" s="138">
        <f t="shared" si="153"/>
        <v>0</v>
      </c>
      <c r="CJ265" s="172">
        <f t="shared" si="154"/>
        <v>0</v>
      </c>
      <c r="CK265" s="137">
        <f t="shared" si="155"/>
        <v>0</v>
      </c>
      <c r="CL265" s="137">
        <f t="shared" si="156"/>
        <v>0</v>
      </c>
      <c r="CM265" s="137">
        <f t="shared" si="157"/>
        <v>0</v>
      </c>
      <c r="CN265" s="137">
        <f t="shared" si="158"/>
        <v>0</v>
      </c>
      <c r="CO265" s="173">
        <f t="shared" si="159"/>
        <v>0</v>
      </c>
      <c r="CP265" s="172">
        <f t="shared" si="160"/>
        <v>0</v>
      </c>
      <c r="CQ265" s="137">
        <f t="shared" si="161"/>
        <v>0</v>
      </c>
      <c r="CR265" s="137">
        <f t="shared" si="162"/>
        <v>0</v>
      </c>
      <c r="CS265" s="137">
        <f t="shared" si="163"/>
        <v>0</v>
      </c>
      <c r="CT265" s="137">
        <f t="shared" si="164"/>
        <v>0</v>
      </c>
      <c r="CU265" s="173">
        <f t="shared" si="183"/>
        <v>0</v>
      </c>
      <c r="CV265" s="172">
        <f t="shared" si="184"/>
        <v>0</v>
      </c>
      <c r="CW265" s="137">
        <f t="shared" si="185"/>
        <v>0</v>
      </c>
      <c r="CX265" s="137">
        <f t="shared" si="186"/>
        <v>0</v>
      </c>
      <c r="CY265" s="137">
        <f t="shared" si="187"/>
        <v>0</v>
      </c>
      <c r="CZ265" s="137">
        <f t="shared" si="188"/>
        <v>0</v>
      </c>
      <c r="DA265" s="173">
        <f t="shared" si="189"/>
        <v>0</v>
      </c>
      <c r="DC265" s="220"/>
      <c r="DF265" s="141"/>
      <c r="DG265" s="142"/>
      <c r="DH265" s="146"/>
      <c r="DI265" s="142"/>
      <c r="DJ265" s="144"/>
      <c r="DK265" s="145"/>
      <c r="DL265" s="142"/>
      <c r="DM265" s="144"/>
      <c r="DO265" s="140" t="str">
        <f t="shared" si="169"/>
        <v>Šárka Semecká</v>
      </c>
      <c r="DP265" s="140">
        <v>4412</v>
      </c>
      <c r="DQ265" s="140">
        <v>600074447</v>
      </c>
      <c r="DR265" s="140">
        <v>70698554</v>
      </c>
      <c r="DS265" s="140" t="s">
        <v>1560</v>
      </c>
      <c r="DT265" s="140" t="s">
        <v>3961</v>
      </c>
      <c r="DU265" s="140" t="s">
        <v>1563</v>
      </c>
      <c r="DV265" s="140" t="s">
        <v>1564</v>
      </c>
      <c r="DW265" s="140" t="s">
        <v>388</v>
      </c>
      <c r="DX265" s="140" t="s">
        <v>466</v>
      </c>
      <c r="DY265" s="140" t="s">
        <v>3962</v>
      </c>
      <c r="DZ265" s="140">
        <v>487872010</v>
      </c>
      <c r="EA265" s="294" t="s">
        <v>3963</v>
      </c>
      <c r="EB265" s="140" t="s">
        <v>3964</v>
      </c>
      <c r="EC265" s="140" t="s">
        <v>1565</v>
      </c>
      <c r="ED265" s="140" t="s">
        <v>23</v>
      </c>
      <c r="EF265" s="140" t="str">
        <f t="shared" si="170"/>
        <v>ok</v>
      </c>
      <c r="EG265" s="140" t="str">
        <f t="shared" si="171"/>
        <v>ok</v>
      </c>
      <c r="EH265" s="140" t="str">
        <f t="shared" si="172"/>
        <v>ok</v>
      </c>
      <c r="EI265" s="140" t="str">
        <f t="shared" si="173"/>
        <v>ok</v>
      </c>
      <c r="EJ265" s="140" t="str">
        <f t="shared" si="174"/>
        <v>ok</v>
      </c>
      <c r="EK265" s="140" t="str">
        <f t="shared" si="175"/>
        <v>ok</v>
      </c>
      <c r="EO265" s="140" t="str">
        <f t="shared" si="176"/>
        <v>ok</v>
      </c>
      <c r="EP265" s="140" t="str">
        <f t="shared" si="177"/>
        <v>ŠPATNĚ</v>
      </c>
    </row>
    <row r="266" spans="1:146" s="140" customFormat="1" ht="12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227" t="s">
        <v>1561</v>
      </c>
      <c r="J266" s="151" t="s">
        <v>1562</v>
      </c>
      <c r="K266" s="151" t="s">
        <v>3966</v>
      </c>
      <c r="L266" s="153" t="s">
        <v>388</v>
      </c>
      <c r="M266" s="151" t="str">
        <f>DV266</f>
        <v>Doksy</v>
      </c>
      <c r="N266" s="151" t="s">
        <v>24</v>
      </c>
      <c r="O266" s="151" t="s">
        <v>1567</v>
      </c>
      <c r="P266" s="151" t="s">
        <v>41</v>
      </c>
      <c r="Q266" s="151" t="s">
        <v>27</v>
      </c>
      <c r="R266" s="151" t="s">
        <v>28</v>
      </c>
      <c r="S266" s="154">
        <v>487872504</v>
      </c>
      <c r="T266" s="151" t="s">
        <v>1568</v>
      </c>
      <c r="U266" s="153">
        <v>162651017</v>
      </c>
      <c r="V266" s="153" t="s">
        <v>43</v>
      </c>
      <c r="W266" s="153" t="s">
        <v>44</v>
      </c>
      <c r="X266" s="151" t="s">
        <v>1565</v>
      </c>
      <c r="Y266" s="256" t="s">
        <v>3017</v>
      </c>
      <c r="Z266" s="155" t="s">
        <v>23</v>
      </c>
      <c r="AA266" s="267" t="s">
        <v>2878</v>
      </c>
      <c r="AB266" s="156"/>
      <c r="AC266" s="157"/>
      <c r="AD266" s="157"/>
      <c r="AE266" s="157"/>
      <c r="AF266" s="157"/>
      <c r="AG266" s="293">
        <f t="shared" si="165"/>
        <v>0</v>
      </c>
      <c r="AH266" s="145"/>
      <c r="AI266" s="143"/>
      <c r="AJ266" s="143"/>
      <c r="AK266" s="143"/>
      <c r="AL266" s="143"/>
      <c r="AM266" s="138">
        <f t="shared" si="182"/>
        <v>0</v>
      </c>
      <c r="AN266" s="160"/>
      <c r="AO266" s="146"/>
      <c r="AP266" s="146"/>
      <c r="AQ266" s="146"/>
      <c r="AR266" s="146"/>
      <c r="AS266" s="202">
        <f t="shared" si="166"/>
        <v>0</v>
      </c>
      <c r="AT266" s="172"/>
      <c r="AU266" s="137"/>
      <c r="AV266" s="137"/>
      <c r="AW266" s="137"/>
      <c r="AX266" s="137"/>
      <c r="AY266" s="138">
        <f t="shared" si="178"/>
        <v>0</v>
      </c>
      <c r="AZ266" s="160"/>
      <c r="BA266" s="146"/>
      <c r="BB266" s="146"/>
      <c r="BC266" s="146"/>
      <c r="BD266" s="146"/>
      <c r="BE266" s="138">
        <f t="shared" si="179"/>
        <v>0</v>
      </c>
      <c r="BF266" s="205"/>
      <c r="BG266" s="146"/>
      <c r="BH266" s="146"/>
      <c r="BI266" s="146"/>
      <c r="BJ266" s="146"/>
      <c r="BK266" s="202">
        <f t="shared" si="167"/>
        <v>0</v>
      </c>
      <c r="BL266" s="160"/>
      <c r="BM266" s="146"/>
      <c r="BN266" s="146"/>
      <c r="BO266" s="146"/>
      <c r="BP266" s="146"/>
      <c r="BQ266" s="138">
        <f t="shared" si="180"/>
        <v>0</v>
      </c>
      <c r="BR266" s="160"/>
      <c r="BS266" s="146"/>
      <c r="BT266" s="146"/>
      <c r="BU266" s="146"/>
      <c r="BV266" s="146"/>
      <c r="BW266" s="138">
        <f t="shared" si="181"/>
        <v>0</v>
      </c>
      <c r="BX266" s="205"/>
      <c r="BY266" s="146"/>
      <c r="BZ266" s="146"/>
      <c r="CA266" s="146"/>
      <c r="CB266" s="146"/>
      <c r="CC266" s="138">
        <f t="shared" si="168"/>
        <v>0</v>
      </c>
      <c r="CD266" s="158"/>
      <c r="CE266" s="137"/>
      <c r="CF266" s="137"/>
      <c r="CG266" s="137"/>
      <c r="CH266" s="137"/>
      <c r="CI266" s="138">
        <f t="shared" si="153"/>
        <v>0</v>
      </c>
      <c r="CJ266" s="172">
        <f t="shared" si="154"/>
        <v>0</v>
      </c>
      <c r="CK266" s="137">
        <f t="shared" si="155"/>
        <v>0</v>
      </c>
      <c r="CL266" s="137">
        <f t="shared" si="156"/>
        <v>0</v>
      </c>
      <c r="CM266" s="137">
        <f t="shared" si="157"/>
        <v>0</v>
      </c>
      <c r="CN266" s="137">
        <f t="shared" si="158"/>
        <v>0</v>
      </c>
      <c r="CO266" s="173">
        <f t="shared" si="159"/>
        <v>0</v>
      </c>
      <c r="CP266" s="172">
        <f t="shared" si="160"/>
        <v>0</v>
      </c>
      <c r="CQ266" s="137">
        <f t="shared" si="161"/>
        <v>0</v>
      </c>
      <c r="CR266" s="137">
        <f t="shared" si="162"/>
        <v>0</v>
      </c>
      <c r="CS266" s="137">
        <f t="shared" si="163"/>
        <v>0</v>
      </c>
      <c r="CT266" s="137">
        <f t="shared" si="164"/>
        <v>0</v>
      </c>
      <c r="CU266" s="173">
        <f t="shared" si="183"/>
        <v>0</v>
      </c>
      <c r="CV266" s="172">
        <f t="shared" si="184"/>
        <v>0</v>
      </c>
      <c r="CW266" s="137">
        <f t="shared" si="185"/>
        <v>0</v>
      </c>
      <c r="CX266" s="137">
        <f t="shared" si="186"/>
        <v>0</v>
      </c>
      <c r="CY266" s="137">
        <f t="shared" si="187"/>
        <v>0</v>
      </c>
      <c r="CZ266" s="137">
        <f t="shared" si="188"/>
        <v>0</v>
      </c>
      <c r="DA266" s="173">
        <f t="shared" si="189"/>
        <v>0</v>
      </c>
      <c r="DC266" s="220"/>
      <c r="DF266" s="141"/>
      <c r="DG266" s="142"/>
      <c r="DH266" s="146"/>
      <c r="DI266" s="142"/>
      <c r="DJ266" s="144"/>
      <c r="DK266" s="145"/>
      <c r="DL266" s="142"/>
      <c r="DM266" s="144"/>
      <c r="DO266" s="140" t="str">
        <f t="shared" si="169"/>
        <v>Ivana Moudrá</v>
      </c>
      <c r="DP266" s="140">
        <v>4413</v>
      </c>
      <c r="DQ266" s="140">
        <v>600074455</v>
      </c>
      <c r="DR266" s="140">
        <v>70695369</v>
      </c>
      <c r="DS266" s="140" t="s">
        <v>1566</v>
      </c>
      <c r="DT266" s="140" t="s">
        <v>3965</v>
      </c>
      <c r="DU266" s="140" t="s">
        <v>3966</v>
      </c>
      <c r="DV266" s="140" t="s">
        <v>1564</v>
      </c>
      <c r="DW266" s="140" t="s">
        <v>388</v>
      </c>
      <c r="DX266" s="140" t="s">
        <v>24</v>
      </c>
      <c r="DY266" s="140" t="s">
        <v>3967</v>
      </c>
      <c r="DZ266" s="140">
        <v>487872504</v>
      </c>
      <c r="EA266" s="140" t="s">
        <v>1568</v>
      </c>
      <c r="EB266" s="140" t="s">
        <v>3968</v>
      </c>
      <c r="EC266" s="140" t="s">
        <v>1565</v>
      </c>
      <c r="ED266" s="140" t="s">
        <v>23</v>
      </c>
      <c r="EF266" s="140" t="str">
        <f t="shared" si="170"/>
        <v>ok</v>
      </c>
      <c r="EG266" s="140" t="str">
        <f t="shared" si="171"/>
        <v>ok</v>
      </c>
      <c r="EH266" s="140" t="str">
        <f t="shared" si="172"/>
        <v>ok</v>
      </c>
      <c r="EI266" s="140" t="str">
        <f t="shared" si="173"/>
        <v>ok</v>
      </c>
      <c r="EJ266" s="140" t="str">
        <f t="shared" si="174"/>
        <v>ok</v>
      </c>
      <c r="EK266" s="140" t="str">
        <f t="shared" si="175"/>
        <v>ok</v>
      </c>
      <c r="EO266" s="140" t="str">
        <f t="shared" si="176"/>
        <v>ok</v>
      </c>
      <c r="EP266" s="140" t="str">
        <f t="shared" si="177"/>
        <v>ok</v>
      </c>
    </row>
    <row r="267" spans="1:146" s="140" customFormat="1" ht="12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227" t="s">
        <v>1570</v>
      </c>
      <c r="J267" s="151" t="s">
        <v>1570</v>
      </c>
      <c r="K267" s="151" t="s">
        <v>3970</v>
      </c>
      <c r="L267" s="153" t="s">
        <v>1571</v>
      </c>
      <c r="M267" s="151" t="str">
        <f>DV267</f>
        <v>Staré Splavy</v>
      </c>
      <c r="N267" s="151" t="s">
        <v>24</v>
      </c>
      <c r="O267" s="151" t="s">
        <v>1572</v>
      </c>
      <c r="P267" s="151" t="s">
        <v>405</v>
      </c>
      <c r="Q267" s="151" t="s">
        <v>27</v>
      </c>
      <c r="R267" s="151" t="s">
        <v>28</v>
      </c>
      <c r="S267" s="154">
        <v>487873340</v>
      </c>
      <c r="T267" s="151" t="s">
        <v>1573</v>
      </c>
      <c r="U267" s="153">
        <v>162537126</v>
      </c>
      <c r="V267" s="153" t="s">
        <v>43</v>
      </c>
      <c r="W267" s="153" t="s">
        <v>44</v>
      </c>
      <c r="X267" s="151" t="s">
        <v>1565</v>
      </c>
      <c r="Y267" s="256" t="s">
        <v>3017</v>
      </c>
      <c r="Z267" s="155" t="s">
        <v>23</v>
      </c>
      <c r="AA267" s="267" t="s">
        <v>2878</v>
      </c>
      <c r="AB267" s="156"/>
      <c r="AC267" s="157"/>
      <c r="AD267" s="157"/>
      <c r="AE267" s="157"/>
      <c r="AF267" s="157"/>
      <c r="AG267" s="293">
        <f t="shared" si="165"/>
        <v>0</v>
      </c>
      <c r="AH267" s="145"/>
      <c r="AI267" s="143"/>
      <c r="AJ267" s="143"/>
      <c r="AK267" s="143"/>
      <c r="AL267" s="143"/>
      <c r="AM267" s="138">
        <f t="shared" si="182"/>
        <v>0</v>
      </c>
      <c r="AN267" s="160"/>
      <c r="AO267" s="146"/>
      <c r="AP267" s="146"/>
      <c r="AQ267" s="146"/>
      <c r="AR267" s="146"/>
      <c r="AS267" s="202">
        <f t="shared" si="166"/>
        <v>0</v>
      </c>
      <c r="AT267" s="172"/>
      <c r="AU267" s="137"/>
      <c r="AV267" s="137"/>
      <c r="AW267" s="137"/>
      <c r="AX267" s="137"/>
      <c r="AY267" s="138">
        <f t="shared" si="178"/>
        <v>0</v>
      </c>
      <c r="AZ267" s="160"/>
      <c r="BA267" s="146"/>
      <c r="BB267" s="146"/>
      <c r="BC267" s="146"/>
      <c r="BD267" s="146"/>
      <c r="BE267" s="138">
        <f t="shared" si="179"/>
        <v>0</v>
      </c>
      <c r="BF267" s="205"/>
      <c r="BG267" s="146"/>
      <c r="BH267" s="146"/>
      <c r="BI267" s="146"/>
      <c r="BJ267" s="146"/>
      <c r="BK267" s="202">
        <f t="shared" si="167"/>
        <v>0</v>
      </c>
      <c r="BL267" s="160"/>
      <c r="BM267" s="146"/>
      <c r="BN267" s="146"/>
      <c r="BO267" s="146"/>
      <c r="BP267" s="146"/>
      <c r="BQ267" s="138">
        <f t="shared" si="180"/>
        <v>0</v>
      </c>
      <c r="BR267" s="160"/>
      <c r="BS267" s="146">
        <v>32825</v>
      </c>
      <c r="BT267" s="146"/>
      <c r="BU267" s="146"/>
      <c r="BV267" s="146"/>
      <c r="BW267" s="138">
        <f t="shared" si="181"/>
        <v>32825</v>
      </c>
      <c r="BX267" s="205"/>
      <c r="BY267" s="146"/>
      <c r="BZ267" s="146"/>
      <c r="CA267" s="146"/>
      <c r="CB267" s="146"/>
      <c r="CC267" s="138">
        <f t="shared" si="168"/>
        <v>0</v>
      </c>
      <c r="CD267" s="158"/>
      <c r="CE267" s="137"/>
      <c r="CF267" s="137"/>
      <c r="CG267" s="137"/>
      <c r="CH267" s="137"/>
      <c r="CI267" s="138">
        <f t="shared" si="153"/>
        <v>0</v>
      </c>
      <c r="CJ267" s="172">
        <f t="shared" si="154"/>
        <v>0</v>
      </c>
      <c r="CK267" s="137">
        <f t="shared" si="155"/>
        <v>32825</v>
      </c>
      <c r="CL267" s="137">
        <f t="shared" si="156"/>
        <v>0</v>
      </c>
      <c r="CM267" s="137">
        <f t="shared" si="157"/>
        <v>0</v>
      </c>
      <c r="CN267" s="137">
        <f t="shared" si="158"/>
        <v>0</v>
      </c>
      <c r="CO267" s="173">
        <f t="shared" si="159"/>
        <v>32825</v>
      </c>
      <c r="CP267" s="172">
        <f t="shared" si="160"/>
        <v>0</v>
      </c>
      <c r="CQ267" s="137">
        <f t="shared" si="161"/>
        <v>0</v>
      </c>
      <c r="CR267" s="137">
        <f t="shared" si="162"/>
        <v>0</v>
      </c>
      <c r="CS267" s="137">
        <f t="shared" si="163"/>
        <v>0</v>
      </c>
      <c r="CT267" s="137">
        <f t="shared" si="164"/>
        <v>0</v>
      </c>
      <c r="CU267" s="173">
        <f t="shared" si="183"/>
        <v>0</v>
      </c>
      <c r="CV267" s="172">
        <f t="shared" si="184"/>
        <v>0</v>
      </c>
      <c r="CW267" s="137">
        <f t="shared" si="185"/>
        <v>32825</v>
      </c>
      <c r="CX267" s="137">
        <f t="shared" si="186"/>
        <v>0</v>
      </c>
      <c r="CY267" s="137">
        <f t="shared" si="187"/>
        <v>0</v>
      </c>
      <c r="CZ267" s="137">
        <f t="shared" si="188"/>
        <v>0</v>
      </c>
      <c r="DA267" s="173">
        <f t="shared" si="189"/>
        <v>32825</v>
      </c>
      <c r="DC267" s="220"/>
      <c r="DF267" s="141"/>
      <c r="DG267" s="142"/>
      <c r="DH267" s="146"/>
      <c r="DI267" s="142"/>
      <c r="DJ267" s="144"/>
      <c r="DK267" s="145"/>
      <c r="DL267" s="142"/>
      <c r="DM267" s="144"/>
      <c r="DO267" s="140" t="str">
        <f t="shared" si="169"/>
        <v>Věra Konečná</v>
      </c>
      <c r="DP267" s="140">
        <v>4429</v>
      </c>
      <c r="DQ267" s="140">
        <v>600074595</v>
      </c>
      <c r="DR267" s="140">
        <v>70698520</v>
      </c>
      <c r="DS267" s="140" t="s">
        <v>1569</v>
      </c>
      <c r="DT267" s="140" t="s">
        <v>3969</v>
      </c>
      <c r="DU267" s="140" t="s">
        <v>3970</v>
      </c>
      <c r="DV267" s="140" t="s">
        <v>3971</v>
      </c>
      <c r="DW267" s="140" t="s">
        <v>1571</v>
      </c>
      <c r="DX267" s="140" t="s">
        <v>24</v>
      </c>
      <c r="DY267" s="140" t="s">
        <v>3972</v>
      </c>
      <c r="DZ267" s="140">
        <v>487873340</v>
      </c>
      <c r="EA267" s="140" t="s">
        <v>1573</v>
      </c>
      <c r="EB267" s="140" t="s">
        <v>3973</v>
      </c>
      <c r="EC267" s="140" t="s">
        <v>1565</v>
      </c>
      <c r="ED267" s="140" t="s">
        <v>23</v>
      </c>
      <c r="EF267" s="140" t="str">
        <f t="shared" si="170"/>
        <v>ok</v>
      </c>
      <c r="EG267" s="140" t="str">
        <f t="shared" si="171"/>
        <v>ok</v>
      </c>
      <c r="EH267" s="140" t="str">
        <f t="shared" si="172"/>
        <v>ok</v>
      </c>
      <c r="EI267" s="140" t="str">
        <f t="shared" si="173"/>
        <v>ok</v>
      </c>
      <c r="EJ267" s="140" t="str">
        <f t="shared" si="174"/>
        <v>ok</v>
      </c>
      <c r="EK267" s="140" t="str">
        <f t="shared" si="175"/>
        <v>ok</v>
      </c>
      <c r="EO267" s="140" t="str">
        <f t="shared" si="176"/>
        <v>ok</v>
      </c>
      <c r="EP267" s="140" t="str">
        <f t="shared" si="177"/>
        <v>ok</v>
      </c>
    </row>
    <row r="268" spans="1:146" s="140" customFormat="1" ht="12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227" t="s">
        <v>1575</v>
      </c>
      <c r="J268" s="151" t="s">
        <v>1575</v>
      </c>
      <c r="K268" s="151" t="s">
        <v>3975</v>
      </c>
      <c r="L268" s="153" t="s">
        <v>388</v>
      </c>
      <c r="M268" s="151" t="s">
        <v>1564</v>
      </c>
      <c r="N268" s="151" t="s">
        <v>24</v>
      </c>
      <c r="O268" s="151" t="s">
        <v>1576</v>
      </c>
      <c r="P268" s="151" t="s">
        <v>375</v>
      </c>
      <c r="Q268" s="151" t="s">
        <v>52</v>
      </c>
      <c r="R268" s="151" t="s">
        <v>53</v>
      </c>
      <c r="S268" s="154">
        <v>487872034</v>
      </c>
      <c r="T268" s="151" t="s">
        <v>1577</v>
      </c>
      <c r="U268" s="153">
        <v>903961339</v>
      </c>
      <c r="V268" s="153" t="s">
        <v>82</v>
      </c>
      <c r="W268" s="153" t="s">
        <v>83</v>
      </c>
      <c r="X268" s="151" t="s">
        <v>1565</v>
      </c>
      <c r="Y268" s="256" t="s">
        <v>3017</v>
      </c>
      <c r="Z268" s="155" t="s">
        <v>23</v>
      </c>
      <c r="AA268" s="267" t="s">
        <v>2878</v>
      </c>
      <c r="AB268" s="156"/>
      <c r="AC268" s="157"/>
      <c r="AD268" s="157"/>
      <c r="AE268" s="157"/>
      <c r="AF268" s="157"/>
      <c r="AG268" s="293">
        <f t="shared" si="165"/>
        <v>0</v>
      </c>
      <c r="AH268" s="145"/>
      <c r="AI268" s="143"/>
      <c r="AJ268" s="143"/>
      <c r="AK268" s="143"/>
      <c r="AL268" s="143"/>
      <c r="AM268" s="138">
        <f t="shared" si="182"/>
        <v>0</v>
      </c>
      <c r="AN268" s="160"/>
      <c r="AO268" s="146"/>
      <c r="AP268" s="146"/>
      <c r="AQ268" s="146"/>
      <c r="AR268" s="146"/>
      <c r="AS268" s="202">
        <f t="shared" si="166"/>
        <v>0</v>
      </c>
      <c r="AT268" s="172"/>
      <c r="AU268" s="137"/>
      <c r="AV268" s="137"/>
      <c r="AW268" s="137"/>
      <c r="AX268" s="137"/>
      <c r="AY268" s="138">
        <f t="shared" si="178"/>
        <v>0</v>
      </c>
      <c r="AZ268" s="160"/>
      <c r="BA268" s="146"/>
      <c r="BB268" s="146"/>
      <c r="BC268" s="146"/>
      <c r="BD268" s="146"/>
      <c r="BE268" s="138">
        <f t="shared" si="179"/>
        <v>0</v>
      </c>
      <c r="BF268" s="205"/>
      <c r="BG268" s="146"/>
      <c r="BH268" s="146"/>
      <c r="BI268" s="146"/>
      <c r="BJ268" s="146"/>
      <c r="BK268" s="202">
        <f t="shared" si="167"/>
        <v>0</v>
      </c>
      <c r="BL268" s="160"/>
      <c r="BM268" s="146"/>
      <c r="BN268" s="146"/>
      <c r="BO268" s="146"/>
      <c r="BP268" s="146"/>
      <c r="BQ268" s="138">
        <f t="shared" si="180"/>
        <v>0</v>
      </c>
      <c r="BR268" s="160"/>
      <c r="BS268" s="146">
        <v>182975</v>
      </c>
      <c r="BT268" s="146"/>
      <c r="BU268" s="146"/>
      <c r="BV268" s="146"/>
      <c r="BW268" s="138">
        <f t="shared" si="181"/>
        <v>182975</v>
      </c>
      <c r="BX268" s="205"/>
      <c r="BY268" s="146"/>
      <c r="BZ268" s="146"/>
      <c r="CA268" s="146"/>
      <c r="CB268" s="146"/>
      <c r="CC268" s="138">
        <f t="shared" si="168"/>
        <v>0</v>
      </c>
      <c r="CD268" s="158"/>
      <c r="CE268" s="137"/>
      <c r="CF268" s="137"/>
      <c r="CG268" s="137"/>
      <c r="CH268" s="137"/>
      <c r="CI268" s="138">
        <f t="shared" si="153"/>
        <v>0</v>
      </c>
      <c r="CJ268" s="172">
        <f t="shared" si="154"/>
        <v>0</v>
      </c>
      <c r="CK268" s="137">
        <f t="shared" si="155"/>
        <v>182975</v>
      </c>
      <c r="CL268" s="137">
        <f t="shared" si="156"/>
        <v>0</v>
      </c>
      <c r="CM268" s="137">
        <f t="shared" si="157"/>
        <v>0</v>
      </c>
      <c r="CN268" s="137">
        <f t="shared" si="158"/>
        <v>0</v>
      </c>
      <c r="CO268" s="173">
        <f t="shared" si="159"/>
        <v>182975</v>
      </c>
      <c r="CP268" s="172">
        <f t="shared" si="160"/>
        <v>0</v>
      </c>
      <c r="CQ268" s="137">
        <f t="shared" si="161"/>
        <v>0</v>
      </c>
      <c r="CR268" s="137">
        <f t="shared" si="162"/>
        <v>0</v>
      </c>
      <c r="CS268" s="137">
        <f t="shared" si="163"/>
        <v>0</v>
      </c>
      <c r="CT268" s="137">
        <f t="shared" si="164"/>
        <v>0</v>
      </c>
      <c r="CU268" s="173">
        <f t="shared" si="183"/>
        <v>0</v>
      </c>
      <c r="CV268" s="172">
        <f t="shared" si="184"/>
        <v>0</v>
      </c>
      <c r="CW268" s="137">
        <f t="shared" si="185"/>
        <v>182975</v>
      </c>
      <c r="CX268" s="137">
        <f t="shared" si="186"/>
        <v>0</v>
      </c>
      <c r="CY268" s="137">
        <f t="shared" si="187"/>
        <v>0</v>
      </c>
      <c r="CZ268" s="137">
        <f t="shared" si="188"/>
        <v>0</v>
      </c>
      <c r="DA268" s="173">
        <f t="shared" si="189"/>
        <v>182975</v>
      </c>
      <c r="DC268" s="220"/>
      <c r="DF268" s="141"/>
      <c r="DG268" s="142"/>
      <c r="DH268" s="146"/>
      <c r="DI268" s="142"/>
      <c r="DJ268" s="144"/>
      <c r="DK268" s="145"/>
      <c r="DL268" s="142"/>
      <c r="DM268" s="144"/>
      <c r="DO268" s="140" t="str">
        <f t="shared" si="169"/>
        <v>Vlastimil Tuťálek</v>
      </c>
      <c r="DP268" s="140">
        <v>4452</v>
      </c>
      <c r="DQ268" s="140">
        <v>600074919</v>
      </c>
      <c r="DR268" s="140">
        <v>70698511</v>
      </c>
      <c r="DS268" s="140" t="s">
        <v>1574</v>
      </c>
      <c r="DT268" s="140" t="s">
        <v>3974</v>
      </c>
      <c r="DU268" s="140" t="s">
        <v>3975</v>
      </c>
      <c r="DV268" s="140" t="s">
        <v>1564</v>
      </c>
      <c r="DW268" s="140" t="s">
        <v>388</v>
      </c>
      <c r="DX268" s="140" t="s">
        <v>24</v>
      </c>
      <c r="DY268" s="140" t="s">
        <v>3976</v>
      </c>
      <c r="DZ268" s="140">
        <v>487872034</v>
      </c>
      <c r="EA268" s="140" t="s">
        <v>1577</v>
      </c>
      <c r="EB268" s="140" t="s">
        <v>3977</v>
      </c>
      <c r="EC268" s="140" t="s">
        <v>1565</v>
      </c>
      <c r="ED268" s="140" t="s">
        <v>23</v>
      </c>
      <c r="EF268" s="140" t="str">
        <f t="shared" si="170"/>
        <v>ok</v>
      </c>
      <c r="EG268" s="140" t="str">
        <f t="shared" si="171"/>
        <v>ok</v>
      </c>
      <c r="EH268" s="140" t="str">
        <f t="shared" si="172"/>
        <v>ok</v>
      </c>
      <c r="EI268" s="140" t="str">
        <f t="shared" si="173"/>
        <v>ok</v>
      </c>
      <c r="EJ268" s="140" t="str">
        <f t="shared" si="174"/>
        <v>ok</v>
      </c>
      <c r="EK268" s="140" t="str">
        <f t="shared" si="175"/>
        <v>ok</v>
      </c>
      <c r="EO268" s="140" t="str">
        <f t="shared" si="176"/>
        <v>ok</v>
      </c>
      <c r="EP268" s="140" t="str">
        <f t="shared" si="177"/>
        <v>ok</v>
      </c>
    </row>
    <row r="269" spans="1:146" s="140" customFormat="1" ht="12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227" t="s">
        <v>1579</v>
      </c>
      <c r="J269" s="151" t="s">
        <v>1580</v>
      </c>
      <c r="K269" s="151" t="s">
        <v>3979</v>
      </c>
      <c r="L269" s="153" t="s">
        <v>388</v>
      </c>
      <c r="M269" s="151" t="s">
        <v>1564</v>
      </c>
      <c r="N269" s="151">
        <v>0</v>
      </c>
      <c r="O269" s="151" t="s">
        <v>4588</v>
      </c>
      <c r="P269" s="151" t="s">
        <v>252</v>
      </c>
      <c r="Q269" s="151" t="s">
        <v>27</v>
      </c>
      <c r="R269" s="151" t="s">
        <v>28</v>
      </c>
      <c r="S269" s="154">
        <v>487872254</v>
      </c>
      <c r="T269" s="151" t="s">
        <v>1581</v>
      </c>
      <c r="U269" s="153">
        <v>162665320</v>
      </c>
      <c r="V269" s="153" t="s">
        <v>43</v>
      </c>
      <c r="W269" s="153" t="s">
        <v>44</v>
      </c>
      <c r="X269" s="151" t="s">
        <v>1565</v>
      </c>
      <c r="Y269" s="256" t="s">
        <v>3017</v>
      </c>
      <c r="Z269" s="155" t="s">
        <v>23</v>
      </c>
      <c r="AA269" s="267" t="s">
        <v>2878</v>
      </c>
      <c r="AB269" s="156"/>
      <c r="AC269" s="157"/>
      <c r="AD269" s="157"/>
      <c r="AE269" s="157"/>
      <c r="AF269" s="157"/>
      <c r="AG269" s="293">
        <f t="shared" si="165"/>
        <v>0</v>
      </c>
      <c r="AH269" s="145"/>
      <c r="AI269" s="143"/>
      <c r="AJ269" s="143"/>
      <c r="AK269" s="143"/>
      <c r="AL269" s="143"/>
      <c r="AM269" s="138">
        <f t="shared" si="182"/>
        <v>0</v>
      </c>
      <c r="AN269" s="160"/>
      <c r="AO269" s="146"/>
      <c r="AP269" s="146"/>
      <c r="AQ269" s="146"/>
      <c r="AR269" s="146"/>
      <c r="AS269" s="202">
        <f t="shared" si="166"/>
        <v>0</v>
      </c>
      <c r="AT269" s="172"/>
      <c r="AU269" s="137"/>
      <c r="AV269" s="137"/>
      <c r="AW269" s="137"/>
      <c r="AX269" s="137"/>
      <c r="AY269" s="138">
        <f t="shared" si="178"/>
        <v>0</v>
      </c>
      <c r="AZ269" s="160"/>
      <c r="BA269" s="146"/>
      <c r="BB269" s="146"/>
      <c r="BC269" s="146"/>
      <c r="BD269" s="146"/>
      <c r="BE269" s="138">
        <f t="shared" si="179"/>
        <v>0</v>
      </c>
      <c r="BF269" s="205"/>
      <c r="BG269" s="146"/>
      <c r="BH269" s="146"/>
      <c r="BI269" s="146"/>
      <c r="BJ269" s="146"/>
      <c r="BK269" s="202">
        <f t="shared" si="167"/>
        <v>0</v>
      </c>
      <c r="BL269" s="160"/>
      <c r="BM269" s="146"/>
      <c r="BN269" s="146"/>
      <c r="BO269" s="146"/>
      <c r="BP269" s="146"/>
      <c r="BQ269" s="138">
        <f t="shared" si="180"/>
        <v>0</v>
      </c>
      <c r="BR269" s="160"/>
      <c r="BS269" s="146"/>
      <c r="BT269" s="146"/>
      <c r="BU269" s="146"/>
      <c r="BV269" s="146"/>
      <c r="BW269" s="138">
        <f t="shared" si="181"/>
        <v>0</v>
      </c>
      <c r="BX269" s="205"/>
      <c r="BY269" s="146"/>
      <c r="BZ269" s="146"/>
      <c r="CA269" s="146"/>
      <c r="CB269" s="146"/>
      <c r="CC269" s="138">
        <f t="shared" si="168"/>
        <v>0</v>
      </c>
      <c r="CD269" s="158"/>
      <c r="CE269" s="137"/>
      <c r="CF269" s="137"/>
      <c r="CG269" s="137"/>
      <c r="CH269" s="137"/>
      <c r="CI269" s="138">
        <f t="shared" si="153"/>
        <v>0</v>
      </c>
      <c r="CJ269" s="172">
        <f t="shared" si="154"/>
        <v>0</v>
      </c>
      <c r="CK269" s="137">
        <f t="shared" si="155"/>
        <v>0</v>
      </c>
      <c r="CL269" s="137">
        <f t="shared" si="156"/>
        <v>0</v>
      </c>
      <c r="CM269" s="137">
        <f t="shared" si="157"/>
        <v>0</v>
      </c>
      <c r="CN269" s="137">
        <f t="shared" si="158"/>
        <v>0</v>
      </c>
      <c r="CO269" s="173">
        <f t="shared" si="159"/>
        <v>0</v>
      </c>
      <c r="CP269" s="172">
        <f t="shared" si="160"/>
        <v>0</v>
      </c>
      <c r="CQ269" s="137">
        <f t="shared" si="161"/>
        <v>0</v>
      </c>
      <c r="CR269" s="137">
        <f t="shared" si="162"/>
        <v>0</v>
      </c>
      <c r="CS269" s="137">
        <f t="shared" si="163"/>
        <v>0</v>
      </c>
      <c r="CT269" s="137">
        <f t="shared" si="164"/>
        <v>0</v>
      </c>
      <c r="CU269" s="173">
        <f t="shared" si="183"/>
        <v>0</v>
      </c>
      <c r="CV269" s="172">
        <f t="shared" si="184"/>
        <v>0</v>
      </c>
      <c r="CW269" s="137">
        <f t="shared" si="185"/>
        <v>0</v>
      </c>
      <c r="CX269" s="137">
        <f t="shared" si="186"/>
        <v>0</v>
      </c>
      <c r="CY269" s="137">
        <f t="shared" si="187"/>
        <v>0</v>
      </c>
      <c r="CZ269" s="137">
        <f t="shared" si="188"/>
        <v>0</v>
      </c>
      <c r="DA269" s="173">
        <f t="shared" si="189"/>
        <v>0</v>
      </c>
      <c r="DC269" s="220"/>
      <c r="DF269" s="141"/>
      <c r="DG269" s="142"/>
      <c r="DH269" s="146"/>
      <c r="DI269" s="142"/>
      <c r="DJ269" s="144"/>
      <c r="DK269" s="145">
        <v>28936</v>
      </c>
      <c r="DL269" s="142" t="s">
        <v>2688</v>
      </c>
      <c r="DM269" s="144">
        <v>44629</v>
      </c>
      <c r="DO269" s="140" t="str">
        <f t="shared" si="169"/>
        <v>Hana Jungmanová DiS.</v>
      </c>
      <c r="DP269" s="140">
        <v>4468</v>
      </c>
      <c r="DQ269" s="140">
        <v>600075052</v>
      </c>
      <c r="DR269" s="140">
        <v>70698546</v>
      </c>
      <c r="DS269" s="140" t="s">
        <v>1578</v>
      </c>
      <c r="DT269" s="140" t="s">
        <v>3978</v>
      </c>
      <c r="DU269" s="140" t="s">
        <v>3979</v>
      </c>
      <c r="DV269" s="140" t="s">
        <v>1564</v>
      </c>
      <c r="DW269" s="140" t="s">
        <v>388</v>
      </c>
      <c r="DX269" s="140">
        <v>0</v>
      </c>
      <c r="DY269" s="140" t="s">
        <v>3980</v>
      </c>
      <c r="DZ269" s="140" t="s">
        <v>3981</v>
      </c>
      <c r="EA269" s="140" t="s">
        <v>1581</v>
      </c>
      <c r="EB269" s="140" t="s">
        <v>3982</v>
      </c>
      <c r="EC269" s="140" t="s">
        <v>1565</v>
      </c>
      <c r="ED269" s="140" t="s">
        <v>23</v>
      </c>
      <c r="EF269" s="140" t="str">
        <f t="shared" si="170"/>
        <v>ok</v>
      </c>
      <c r="EG269" s="140" t="str">
        <f t="shared" si="171"/>
        <v>ok</v>
      </c>
      <c r="EH269" s="140" t="str">
        <f t="shared" si="172"/>
        <v>ok</v>
      </c>
      <c r="EI269" s="140" t="str">
        <f t="shared" si="173"/>
        <v>ok</v>
      </c>
      <c r="EJ269" s="140" t="str">
        <f t="shared" si="174"/>
        <v>ok</v>
      </c>
      <c r="EK269" s="140" t="str">
        <f t="shared" si="175"/>
        <v>ok</v>
      </c>
      <c r="EO269" s="140" t="str">
        <f t="shared" si="176"/>
        <v>ŠPATNĚ</v>
      </c>
      <c r="EP269" s="140" t="str">
        <f t="shared" si="177"/>
        <v>ok</v>
      </c>
    </row>
    <row r="270" spans="1:146" s="140" customFormat="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4548</v>
      </c>
      <c r="I270" s="227" t="s">
        <v>1582</v>
      </c>
      <c r="J270" s="151" t="s">
        <v>1583</v>
      </c>
      <c r="K270" s="151" t="s">
        <v>3984</v>
      </c>
      <c r="L270" s="153" t="s">
        <v>1584</v>
      </c>
      <c r="M270" s="151" t="s">
        <v>389</v>
      </c>
      <c r="N270" s="151" t="s">
        <v>466</v>
      </c>
      <c r="O270" s="151" t="s">
        <v>505</v>
      </c>
      <c r="P270" s="151" t="s">
        <v>1585</v>
      </c>
      <c r="Q270" s="151" t="s">
        <v>27</v>
      </c>
      <c r="R270" s="151" t="s">
        <v>28</v>
      </c>
      <c r="S270" s="154">
        <v>487870265</v>
      </c>
      <c r="T270" s="263" t="s">
        <v>4713</v>
      </c>
      <c r="U270" s="153">
        <v>181894129</v>
      </c>
      <c r="V270" s="153" t="s">
        <v>102</v>
      </c>
      <c r="W270" s="153" t="s">
        <v>103</v>
      </c>
      <c r="X270" s="151" t="s">
        <v>1586</v>
      </c>
      <c r="Y270" s="256" t="s">
        <v>3018</v>
      </c>
      <c r="Z270" s="155" t="s">
        <v>23</v>
      </c>
      <c r="AA270" s="267" t="s">
        <v>2879</v>
      </c>
      <c r="AB270" s="156"/>
      <c r="AC270" s="157"/>
      <c r="AD270" s="157"/>
      <c r="AE270" s="157"/>
      <c r="AF270" s="157"/>
      <c r="AG270" s="293">
        <f t="shared" si="165"/>
        <v>0</v>
      </c>
      <c r="AH270" s="145"/>
      <c r="AI270" s="143"/>
      <c r="AJ270" s="143"/>
      <c r="AK270" s="143"/>
      <c r="AL270" s="143"/>
      <c r="AM270" s="138">
        <f t="shared" si="182"/>
        <v>0</v>
      </c>
      <c r="AN270" s="160"/>
      <c r="AO270" s="146"/>
      <c r="AP270" s="146"/>
      <c r="AQ270" s="146"/>
      <c r="AR270" s="146"/>
      <c r="AS270" s="202">
        <f t="shared" si="166"/>
        <v>0</v>
      </c>
      <c r="AT270" s="172"/>
      <c r="AU270" s="137"/>
      <c r="AV270" s="137"/>
      <c r="AW270" s="137"/>
      <c r="AX270" s="137"/>
      <c r="AY270" s="138">
        <f t="shared" si="178"/>
        <v>0</v>
      </c>
      <c r="AZ270" s="160"/>
      <c r="BA270" s="146"/>
      <c r="BB270" s="146"/>
      <c r="BC270" s="146"/>
      <c r="BD270" s="146"/>
      <c r="BE270" s="138">
        <f t="shared" si="179"/>
        <v>0</v>
      </c>
      <c r="BF270" s="205"/>
      <c r="BG270" s="146"/>
      <c r="BH270" s="146"/>
      <c r="BI270" s="146"/>
      <c r="BJ270" s="146"/>
      <c r="BK270" s="202">
        <f t="shared" si="167"/>
        <v>0</v>
      </c>
      <c r="BL270" s="160"/>
      <c r="BM270" s="146"/>
      <c r="BN270" s="146"/>
      <c r="BO270" s="146"/>
      <c r="BP270" s="146"/>
      <c r="BQ270" s="138">
        <f t="shared" si="180"/>
        <v>0</v>
      </c>
      <c r="BR270" s="160"/>
      <c r="BS270" s="146"/>
      <c r="BT270" s="146"/>
      <c r="BU270" s="146"/>
      <c r="BV270" s="146"/>
      <c r="BW270" s="138">
        <f t="shared" si="181"/>
        <v>0</v>
      </c>
      <c r="BX270" s="205"/>
      <c r="BY270" s="146"/>
      <c r="BZ270" s="146"/>
      <c r="CA270" s="146"/>
      <c r="CB270" s="146"/>
      <c r="CC270" s="138">
        <f t="shared" si="168"/>
        <v>0</v>
      </c>
      <c r="CD270" s="158"/>
      <c r="CE270" s="137"/>
      <c r="CF270" s="137"/>
      <c r="CG270" s="137"/>
      <c r="CH270" s="137"/>
      <c r="CI270" s="138">
        <f t="shared" si="153"/>
        <v>0</v>
      </c>
      <c r="CJ270" s="172">
        <f t="shared" si="154"/>
        <v>0</v>
      </c>
      <c r="CK270" s="137">
        <f t="shared" si="155"/>
        <v>0</v>
      </c>
      <c r="CL270" s="137">
        <f t="shared" si="156"/>
        <v>0</v>
      </c>
      <c r="CM270" s="137">
        <f t="shared" si="157"/>
        <v>0</v>
      </c>
      <c r="CN270" s="137">
        <f t="shared" si="158"/>
        <v>0</v>
      </c>
      <c r="CO270" s="173">
        <f t="shared" si="159"/>
        <v>0</v>
      </c>
      <c r="CP270" s="172">
        <f t="shared" si="160"/>
        <v>0</v>
      </c>
      <c r="CQ270" s="137">
        <f t="shared" si="161"/>
        <v>0</v>
      </c>
      <c r="CR270" s="137">
        <f t="shared" si="162"/>
        <v>0</v>
      </c>
      <c r="CS270" s="137">
        <f t="shared" si="163"/>
        <v>0</v>
      </c>
      <c r="CT270" s="137">
        <f t="shared" si="164"/>
        <v>0</v>
      </c>
      <c r="CU270" s="173">
        <f t="shared" si="183"/>
        <v>0</v>
      </c>
      <c r="CV270" s="172">
        <f t="shared" si="184"/>
        <v>0</v>
      </c>
      <c r="CW270" s="137">
        <f t="shared" si="185"/>
        <v>0</v>
      </c>
      <c r="CX270" s="137">
        <f t="shared" si="186"/>
        <v>0</v>
      </c>
      <c r="CY270" s="137">
        <f t="shared" si="187"/>
        <v>0</v>
      </c>
      <c r="CZ270" s="137">
        <f t="shared" si="188"/>
        <v>0</v>
      </c>
      <c r="DA270" s="173">
        <f t="shared" si="189"/>
        <v>0</v>
      </c>
      <c r="DC270" s="220"/>
      <c r="DF270" s="141"/>
      <c r="DG270" s="142"/>
      <c r="DH270" s="146"/>
      <c r="DI270" s="142"/>
      <c r="DJ270" s="144"/>
      <c r="DK270" s="145"/>
      <c r="DL270" s="142"/>
      <c r="DM270" s="144"/>
      <c r="DO270" s="140" t="str">
        <f t="shared" si="169"/>
        <v>Zdena Šindelářová</v>
      </c>
      <c r="DP270" s="140">
        <v>4414</v>
      </c>
      <c r="DQ270" s="140">
        <v>600074307</v>
      </c>
      <c r="DR270" s="140">
        <v>70695831</v>
      </c>
      <c r="DS270" s="140" t="s">
        <v>4548</v>
      </c>
      <c r="DT270" s="140" t="s">
        <v>3983</v>
      </c>
      <c r="DU270" s="140" t="s">
        <v>3984</v>
      </c>
      <c r="DV270" s="140" t="s">
        <v>389</v>
      </c>
      <c r="DW270" s="140" t="s">
        <v>1584</v>
      </c>
      <c r="DX270" s="140" t="s">
        <v>466</v>
      </c>
      <c r="DY270" s="140" t="s">
        <v>3985</v>
      </c>
      <c r="DZ270" s="140">
        <v>487870265</v>
      </c>
      <c r="EA270" s="294" t="s">
        <v>3986</v>
      </c>
      <c r="EB270" s="140" t="s">
        <v>3987</v>
      </c>
      <c r="EC270" s="140" t="s">
        <v>1586</v>
      </c>
      <c r="ED270" s="140" t="s">
        <v>23</v>
      </c>
      <c r="EF270" s="140" t="str">
        <f t="shared" si="170"/>
        <v>ok</v>
      </c>
      <c r="EG270" s="140" t="str">
        <f t="shared" si="171"/>
        <v>ok</v>
      </c>
      <c r="EH270" s="140" t="str">
        <f t="shared" si="172"/>
        <v>ok</v>
      </c>
      <c r="EI270" s="140" t="str">
        <f t="shared" si="173"/>
        <v>ok</v>
      </c>
      <c r="EJ270" s="140" t="str">
        <f t="shared" si="174"/>
        <v>ok</v>
      </c>
      <c r="EK270" s="140" t="str">
        <f t="shared" si="175"/>
        <v>ok</v>
      </c>
      <c r="EO270" s="140" t="str">
        <f t="shared" si="176"/>
        <v>ok</v>
      </c>
      <c r="EP270" s="140" t="str">
        <f t="shared" si="177"/>
        <v>ŠPATNĚ</v>
      </c>
    </row>
    <row r="271" spans="1:146" s="140" customFormat="1" ht="12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227" t="s">
        <v>1588</v>
      </c>
      <c r="J271" s="151" t="s">
        <v>1589</v>
      </c>
      <c r="K271" s="151" t="s">
        <v>3989</v>
      </c>
      <c r="L271" s="153" t="s">
        <v>1584</v>
      </c>
      <c r="M271" s="151" t="s">
        <v>389</v>
      </c>
      <c r="N271" s="151" t="s">
        <v>24</v>
      </c>
      <c r="O271" s="151" t="s">
        <v>1590</v>
      </c>
      <c r="P271" s="151" t="s">
        <v>900</v>
      </c>
      <c r="Q271" s="151" t="s">
        <v>27</v>
      </c>
      <c r="R271" s="151" t="s">
        <v>28</v>
      </c>
      <c r="S271" s="154">
        <v>487883951</v>
      </c>
      <c r="T271" s="151" t="s">
        <v>1591</v>
      </c>
      <c r="U271" s="153">
        <v>129595711</v>
      </c>
      <c r="V271" s="153" t="s">
        <v>102</v>
      </c>
      <c r="W271" s="153" t="s">
        <v>103</v>
      </c>
      <c r="X271" s="151" t="s">
        <v>1586</v>
      </c>
      <c r="Y271" s="256" t="s">
        <v>3018</v>
      </c>
      <c r="Z271" s="155" t="s">
        <v>23</v>
      </c>
      <c r="AA271" s="267" t="s">
        <v>2879</v>
      </c>
      <c r="AB271" s="156"/>
      <c r="AC271" s="157"/>
      <c r="AD271" s="157"/>
      <c r="AE271" s="157"/>
      <c r="AF271" s="157"/>
      <c r="AG271" s="293">
        <f t="shared" si="165"/>
        <v>0</v>
      </c>
      <c r="AH271" s="145"/>
      <c r="AI271" s="143"/>
      <c r="AJ271" s="143"/>
      <c r="AK271" s="143"/>
      <c r="AL271" s="143"/>
      <c r="AM271" s="138">
        <f t="shared" si="182"/>
        <v>0</v>
      </c>
      <c r="AN271" s="160"/>
      <c r="AO271" s="146"/>
      <c r="AP271" s="146"/>
      <c r="AQ271" s="146"/>
      <c r="AR271" s="146"/>
      <c r="AS271" s="202">
        <f t="shared" si="166"/>
        <v>0</v>
      </c>
      <c r="AT271" s="172"/>
      <c r="AU271" s="137"/>
      <c r="AV271" s="137"/>
      <c r="AW271" s="137"/>
      <c r="AX271" s="137"/>
      <c r="AY271" s="138">
        <f t="shared" si="178"/>
        <v>0</v>
      </c>
      <c r="AZ271" s="160"/>
      <c r="BA271" s="146"/>
      <c r="BB271" s="146"/>
      <c r="BC271" s="146"/>
      <c r="BD271" s="146"/>
      <c r="BE271" s="138">
        <f t="shared" si="179"/>
        <v>0</v>
      </c>
      <c r="BF271" s="205"/>
      <c r="BG271" s="146"/>
      <c r="BH271" s="146"/>
      <c r="BI271" s="146"/>
      <c r="BJ271" s="146"/>
      <c r="BK271" s="202">
        <f t="shared" si="167"/>
        <v>0</v>
      </c>
      <c r="BL271" s="160"/>
      <c r="BM271" s="146"/>
      <c r="BN271" s="146"/>
      <c r="BO271" s="146"/>
      <c r="BP271" s="146"/>
      <c r="BQ271" s="138">
        <f t="shared" si="180"/>
        <v>0</v>
      </c>
      <c r="BR271" s="160"/>
      <c r="BS271" s="146">
        <v>107900</v>
      </c>
      <c r="BT271" s="146"/>
      <c r="BU271" s="146"/>
      <c r="BV271" s="146"/>
      <c r="BW271" s="138">
        <f t="shared" si="181"/>
        <v>107900</v>
      </c>
      <c r="BX271" s="205"/>
      <c r="BY271" s="146"/>
      <c r="BZ271" s="146"/>
      <c r="CA271" s="146"/>
      <c r="CB271" s="146"/>
      <c r="CC271" s="138">
        <f t="shared" si="168"/>
        <v>0</v>
      </c>
      <c r="CD271" s="158"/>
      <c r="CE271" s="137"/>
      <c r="CF271" s="137"/>
      <c r="CG271" s="137"/>
      <c r="CH271" s="137"/>
      <c r="CI271" s="138">
        <f t="shared" si="153"/>
        <v>0</v>
      </c>
      <c r="CJ271" s="172">
        <f t="shared" si="154"/>
        <v>0</v>
      </c>
      <c r="CK271" s="137">
        <f t="shared" si="155"/>
        <v>107900</v>
      </c>
      <c r="CL271" s="137">
        <f t="shared" si="156"/>
        <v>0</v>
      </c>
      <c r="CM271" s="137">
        <f t="shared" si="157"/>
        <v>0</v>
      </c>
      <c r="CN271" s="137">
        <f t="shared" si="158"/>
        <v>0</v>
      </c>
      <c r="CO271" s="173">
        <f t="shared" si="159"/>
        <v>107900</v>
      </c>
      <c r="CP271" s="172">
        <f t="shared" si="160"/>
        <v>0</v>
      </c>
      <c r="CQ271" s="137">
        <f t="shared" si="161"/>
        <v>0</v>
      </c>
      <c r="CR271" s="137">
        <f t="shared" si="162"/>
        <v>0</v>
      </c>
      <c r="CS271" s="137">
        <f t="shared" si="163"/>
        <v>0</v>
      </c>
      <c r="CT271" s="137">
        <f t="shared" si="164"/>
        <v>0</v>
      </c>
      <c r="CU271" s="173">
        <f t="shared" si="183"/>
        <v>0</v>
      </c>
      <c r="CV271" s="172">
        <f t="shared" si="184"/>
        <v>0</v>
      </c>
      <c r="CW271" s="137">
        <f t="shared" si="185"/>
        <v>107900</v>
      </c>
      <c r="CX271" s="137">
        <f t="shared" si="186"/>
        <v>0</v>
      </c>
      <c r="CY271" s="137">
        <f t="shared" si="187"/>
        <v>0</v>
      </c>
      <c r="CZ271" s="137">
        <f t="shared" si="188"/>
        <v>0</v>
      </c>
      <c r="DA271" s="173">
        <f t="shared" si="189"/>
        <v>107900</v>
      </c>
      <c r="DC271" s="220"/>
      <c r="DF271" s="141"/>
      <c r="DG271" s="142"/>
      <c r="DH271" s="146"/>
      <c r="DI271" s="142"/>
      <c r="DJ271" s="144"/>
      <c r="DK271" s="145"/>
      <c r="DL271" s="142"/>
      <c r="DM271" s="144"/>
      <c r="DO271" s="140" t="str">
        <f t="shared" si="169"/>
        <v>Jindřiška Skalická</v>
      </c>
      <c r="DP271" s="140">
        <v>4444</v>
      </c>
      <c r="DQ271" s="140">
        <v>600074731</v>
      </c>
      <c r="DR271" s="140">
        <v>48282979</v>
      </c>
      <c r="DS271" s="140" t="s">
        <v>1587</v>
      </c>
      <c r="DT271" s="140" t="s">
        <v>3988</v>
      </c>
      <c r="DU271" s="140" t="s">
        <v>3989</v>
      </c>
      <c r="DV271" s="140" t="s">
        <v>389</v>
      </c>
      <c r="DW271" s="140" t="s">
        <v>1584</v>
      </c>
      <c r="DX271" s="140" t="s">
        <v>24</v>
      </c>
      <c r="DY271" s="140" t="s">
        <v>3990</v>
      </c>
      <c r="DZ271" s="140">
        <v>487883951</v>
      </c>
      <c r="EA271" s="140" t="s">
        <v>1591</v>
      </c>
      <c r="EB271" s="140" t="s">
        <v>3991</v>
      </c>
      <c r="EC271" s="140" t="s">
        <v>1586</v>
      </c>
      <c r="ED271" s="140" t="s">
        <v>23</v>
      </c>
      <c r="EF271" s="140" t="str">
        <f t="shared" si="170"/>
        <v>ok</v>
      </c>
      <c r="EG271" s="140" t="str">
        <f t="shared" si="171"/>
        <v>ok</v>
      </c>
      <c r="EH271" s="140" t="str">
        <f t="shared" si="172"/>
        <v>ok</v>
      </c>
      <c r="EI271" s="140" t="str">
        <f t="shared" si="173"/>
        <v>ok</v>
      </c>
      <c r="EJ271" s="140" t="str">
        <f t="shared" si="174"/>
        <v>ok</v>
      </c>
      <c r="EK271" s="140" t="str">
        <f t="shared" si="175"/>
        <v>ok</v>
      </c>
      <c r="EO271" s="140" t="str">
        <f t="shared" si="176"/>
        <v>ok</v>
      </c>
      <c r="EP271" s="140" t="str">
        <f t="shared" si="177"/>
        <v>ok</v>
      </c>
    </row>
    <row r="272" spans="1:146" s="140" customFormat="1" ht="12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227" t="s">
        <v>1593</v>
      </c>
      <c r="J272" s="151" t="s">
        <v>1594</v>
      </c>
      <c r="K272" s="151" t="s">
        <v>4650</v>
      </c>
      <c r="L272" s="153" t="s">
        <v>1595</v>
      </c>
      <c r="M272" s="151" t="s">
        <v>1596</v>
      </c>
      <c r="N272" s="151" t="s">
        <v>24</v>
      </c>
      <c r="O272" s="151" t="s">
        <v>1597</v>
      </c>
      <c r="P272" s="151" t="s">
        <v>490</v>
      </c>
      <c r="Q272" s="151" t="s">
        <v>27</v>
      </c>
      <c r="R272" s="151" t="s">
        <v>28</v>
      </c>
      <c r="S272" s="154">
        <v>487851598</v>
      </c>
      <c r="T272" s="151" t="s">
        <v>1598</v>
      </c>
      <c r="U272" s="153">
        <v>181885396</v>
      </c>
      <c r="V272" s="153" t="s">
        <v>102</v>
      </c>
      <c r="W272" s="153" t="s">
        <v>103</v>
      </c>
      <c r="X272" s="151" t="s">
        <v>1599</v>
      </c>
      <c r="Y272" s="256" t="s">
        <v>3019</v>
      </c>
      <c r="Z272" s="155" t="s">
        <v>23</v>
      </c>
      <c r="AA272" s="267" t="s">
        <v>2880</v>
      </c>
      <c r="AB272" s="156"/>
      <c r="AC272" s="157"/>
      <c r="AD272" s="157"/>
      <c r="AE272" s="157"/>
      <c r="AF272" s="157"/>
      <c r="AG272" s="293">
        <f t="shared" si="165"/>
        <v>0</v>
      </c>
      <c r="AH272" s="145"/>
      <c r="AI272" s="143"/>
      <c r="AJ272" s="143"/>
      <c r="AK272" s="143"/>
      <c r="AL272" s="143"/>
      <c r="AM272" s="138">
        <f t="shared" si="182"/>
        <v>0</v>
      </c>
      <c r="AN272" s="160"/>
      <c r="AO272" s="146"/>
      <c r="AP272" s="146"/>
      <c r="AQ272" s="146"/>
      <c r="AR272" s="146"/>
      <c r="AS272" s="202">
        <f t="shared" si="166"/>
        <v>0</v>
      </c>
      <c r="AT272" s="172"/>
      <c r="AU272" s="137"/>
      <c r="AV272" s="137"/>
      <c r="AW272" s="137"/>
      <c r="AX272" s="137"/>
      <c r="AY272" s="138">
        <f t="shared" si="178"/>
        <v>0</v>
      </c>
      <c r="AZ272" s="160"/>
      <c r="BA272" s="146"/>
      <c r="BB272" s="146"/>
      <c r="BC272" s="146"/>
      <c r="BD272" s="146"/>
      <c r="BE272" s="138">
        <f t="shared" si="179"/>
        <v>0</v>
      </c>
      <c r="BF272" s="205"/>
      <c r="BG272" s="146"/>
      <c r="BH272" s="146"/>
      <c r="BI272" s="146"/>
      <c r="BJ272" s="146"/>
      <c r="BK272" s="202">
        <f t="shared" si="167"/>
        <v>0</v>
      </c>
      <c r="BL272" s="160"/>
      <c r="BM272" s="146"/>
      <c r="BN272" s="146"/>
      <c r="BO272" s="146"/>
      <c r="BP272" s="146"/>
      <c r="BQ272" s="138">
        <f t="shared" si="180"/>
        <v>0</v>
      </c>
      <c r="BR272" s="160"/>
      <c r="BS272" s="146">
        <v>26650</v>
      </c>
      <c r="BT272" s="146"/>
      <c r="BU272" s="146"/>
      <c r="BV272" s="146"/>
      <c r="BW272" s="138">
        <f t="shared" si="181"/>
        <v>26650</v>
      </c>
      <c r="BX272" s="205"/>
      <c r="BY272" s="146"/>
      <c r="BZ272" s="146"/>
      <c r="CA272" s="146"/>
      <c r="CB272" s="146"/>
      <c r="CC272" s="138">
        <f t="shared" si="168"/>
        <v>0</v>
      </c>
      <c r="CD272" s="158"/>
      <c r="CE272" s="137"/>
      <c r="CF272" s="137"/>
      <c r="CG272" s="137"/>
      <c r="CH272" s="137"/>
      <c r="CI272" s="138">
        <f t="shared" si="153"/>
        <v>0</v>
      </c>
      <c r="CJ272" s="172">
        <f t="shared" si="154"/>
        <v>0</v>
      </c>
      <c r="CK272" s="137">
        <f t="shared" si="155"/>
        <v>26650</v>
      </c>
      <c r="CL272" s="137">
        <f t="shared" si="156"/>
        <v>0</v>
      </c>
      <c r="CM272" s="137">
        <f t="shared" si="157"/>
        <v>0</v>
      </c>
      <c r="CN272" s="137">
        <f t="shared" si="158"/>
        <v>0</v>
      </c>
      <c r="CO272" s="173">
        <f t="shared" si="159"/>
        <v>26650</v>
      </c>
      <c r="CP272" s="172">
        <f t="shared" si="160"/>
        <v>0</v>
      </c>
      <c r="CQ272" s="137">
        <f t="shared" si="161"/>
        <v>0</v>
      </c>
      <c r="CR272" s="137">
        <f t="shared" si="162"/>
        <v>0</v>
      </c>
      <c r="CS272" s="137">
        <f t="shared" si="163"/>
        <v>0</v>
      </c>
      <c r="CT272" s="137">
        <f t="shared" si="164"/>
        <v>0</v>
      </c>
      <c r="CU272" s="173">
        <f t="shared" si="183"/>
        <v>0</v>
      </c>
      <c r="CV272" s="172">
        <f t="shared" si="184"/>
        <v>0</v>
      </c>
      <c r="CW272" s="137">
        <f t="shared" si="185"/>
        <v>26650</v>
      </c>
      <c r="CX272" s="137">
        <f t="shared" si="186"/>
        <v>0</v>
      </c>
      <c r="CY272" s="137">
        <f t="shared" si="187"/>
        <v>0</v>
      </c>
      <c r="CZ272" s="137">
        <f t="shared" si="188"/>
        <v>0</v>
      </c>
      <c r="DA272" s="173">
        <f t="shared" si="189"/>
        <v>26650</v>
      </c>
      <c r="DC272" s="220"/>
      <c r="DF272" s="141"/>
      <c r="DG272" s="142"/>
      <c r="DH272" s="146"/>
      <c r="DI272" s="142"/>
      <c r="DJ272" s="144"/>
      <c r="DK272" s="145"/>
      <c r="DL272" s="142"/>
      <c r="DM272" s="144"/>
      <c r="DO272" s="140" t="str">
        <f t="shared" si="169"/>
        <v>Jaroslava Hujková</v>
      </c>
      <c r="DP272" s="140">
        <v>4445</v>
      </c>
      <c r="DQ272" s="140">
        <v>600075044</v>
      </c>
      <c r="DR272" s="140">
        <v>72742631</v>
      </c>
      <c r="DS272" s="140" t="s">
        <v>1592</v>
      </c>
      <c r="DT272" s="140" t="s">
        <v>3992</v>
      </c>
      <c r="DU272" s="140" t="s">
        <v>3993</v>
      </c>
      <c r="DV272" s="140" t="s">
        <v>1596</v>
      </c>
      <c r="DW272" s="140" t="s">
        <v>1595</v>
      </c>
      <c r="DX272" s="140" t="s">
        <v>24</v>
      </c>
      <c r="DY272" s="140" t="s">
        <v>3994</v>
      </c>
      <c r="DZ272" s="140">
        <v>487851598</v>
      </c>
      <c r="EA272" s="140" t="s">
        <v>1598</v>
      </c>
      <c r="EB272" s="140" t="s">
        <v>3995</v>
      </c>
      <c r="EC272" s="140" t="s">
        <v>1599</v>
      </c>
      <c r="ED272" s="140" t="s">
        <v>23</v>
      </c>
      <c r="EF272" s="140" t="str">
        <f t="shared" si="170"/>
        <v>ok</v>
      </c>
      <c r="EG272" s="140" t="str">
        <f t="shared" si="171"/>
        <v>ŠPATNĚ</v>
      </c>
      <c r="EH272" s="140" t="str">
        <f t="shared" si="172"/>
        <v>ok</v>
      </c>
      <c r="EI272" s="140" t="str">
        <f t="shared" si="173"/>
        <v>ok</v>
      </c>
      <c r="EJ272" s="140" t="str">
        <f t="shared" si="174"/>
        <v>ok</v>
      </c>
      <c r="EK272" s="140" t="str">
        <f t="shared" si="175"/>
        <v>ok</v>
      </c>
      <c r="EO272" s="140" t="str">
        <f t="shared" si="176"/>
        <v>ok</v>
      </c>
      <c r="EP272" s="140" t="str">
        <f t="shared" si="177"/>
        <v>ok</v>
      </c>
    </row>
    <row r="273" spans="1:146" s="140" customFormat="1" ht="12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227" t="s">
        <v>1601</v>
      </c>
      <c r="J273" s="151" t="s">
        <v>1602</v>
      </c>
      <c r="K273" s="151" t="s">
        <v>3997</v>
      </c>
      <c r="L273" s="153" t="s">
        <v>1603</v>
      </c>
      <c r="M273" s="151" t="str">
        <f>DV273</f>
        <v>Česká Lípa 2</v>
      </c>
      <c r="N273" s="151" t="s">
        <v>128</v>
      </c>
      <c r="O273" s="151" t="s">
        <v>2749</v>
      </c>
      <c r="P273" s="151" t="s">
        <v>51</v>
      </c>
      <c r="Q273" s="151" t="s">
        <v>52</v>
      </c>
      <c r="R273" s="151" t="s">
        <v>53</v>
      </c>
      <c r="S273" s="154">
        <v>487877161</v>
      </c>
      <c r="T273" s="151" t="s">
        <v>1604</v>
      </c>
      <c r="U273" s="153" t="s">
        <v>1605</v>
      </c>
      <c r="V273" s="153" t="s">
        <v>31</v>
      </c>
      <c r="W273" s="153" t="s">
        <v>32</v>
      </c>
      <c r="X273" s="151" t="s">
        <v>3132</v>
      </c>
      <c r="Y273" s="256" t="s">
        <v>3020</v>
      </c>
      <c r="Z273" s="155" t="s">
        <v>23</v>
      </c>
      <c r="AA273" s="267" t="s">
        <v>2881</v>
      </c>
      <c r="AB273" s="156"/>
      <c r="AC273" s="157"/>
      <c r="AD273" s="157"/>
      <c r="AE273" s="157"/>
      <c r="AF273" s="157"/>
      <c r="AG273" s="293">
        <f t="shared" si="165"/>
        <v>0</v>
      </c>
      <c r="AH273" s="145"/>
      <c r="AI273" s="143"/>
      <c r="AJ273" s="143"/>
      <c r="AK273" s="143"/>
      <c r="AL273" s="143"/>
      <c r="AM273" s="138">
        <f t="shared" si="182"/>
        <v>0</v>
      </c>
      <c r="AN273" s="160"/>
      <c r="AO273" s="146"/>
      <c r="AP273" s="146"/>
      <c r="AQ273" s="146"/>
      <c r="AR273" s="146"/>
      <c r="AS273" s="202">
        <f t="shared" si="166"/>
        <v>0</v>
      </c>
      <c r="AT273" s="172"/>
      <c r="AU273" s="137"/>
      <c r="AV273" s="137"/>
      <c r="AW273" s="137"/>
      <c r="AX273" s="137"/>
      <c r="AY273" s="138">
        <f t="shared" si="178"/>
        <v>0</v>
      </c>
      <c r="AZ273" s="160"/>
      <c r="BA273" s="146"/>
      <c r="BB273" s="146"/>
      <c r="BC273" s="146"/>
      <c r="BD273" s="146"/>
      <c r="BE273" s="138">
        <f t="shared" si="179"/>
        <v>0</v>
      </c>
      <c r="BF273" s="205"/>
      <c r="BG273" s="146"/>
      <c r="BH273" s="146"/>
      <c r="BI273" s="146"/>
      <c r="BJ273" s="146"/>
      <c r="BK273" s="202">
        <f t="shared" si="167"/>
        <v>0</v>
      </c>
      <c r="BL273" s="160"/>
      <c r="BM273" s="146"/>
      <c r="BN273" s="146"/>
      <c r="BO273" s="146"/>
      <c r="BP273" s="146"/>
      <c r="BQ273" s="138">
        <f t="shared" si="180"/>
        <v>0</v>
      </c>
      <c r="BR273" s="160"/>
      <c r="BS273" s="146">
        <v>11700</v>
      </c>
      <c r="BT273" s="146"/>
      <c r="BU273" s="146"/>
      <c r="BV273" s="146"/>
      <c r="BW273" s="138">
        <f t="shared" si="181"/>
        <v>11700</v>
      </c>
      <c r="BX273" s="205"/>
      <c r="BY273" s="146"/>
      <c r="BZ273" s="146"/>
      <c r="CA273" s="146"/>
      <c r="CB273" s="146"/>
      <c r="CC273" s="138">
        <f t="shared" si="168"/>
        <v>0</v>
      </c>
      <c r="CD273" s="158"/>
      <c r="CE273" s="137"/>
      <c r="CF273" s="137"/>
      <c r="CG273" s="137"/>
      <c r="CH273" s="137"/>
      <c r="CI273" s="138">
        <f t="shared" si="153"/>
        <v>0</v>
      </c>
      <c r="CJ273" s="172">
        <f t="shared" si="154"/>
        <v>0</v>
      </c>
      <c r="CK273" s="137">
        <f t="shared" si="155"/>
        <v>11700</v>
      </c>
      <c r="CL273" s="137">
        <f t="shared" si="156"/>
        <v>0</v>
      </c>
      <c r="CM273" s="137">
        <f t="shared" si="157"/>
        <v>0</v>
      </c>
      <c r="CN273" s="137">
        <f t="shared" si="158"/>
        <v>0</v>
      </c>
      <c r="CO273" s="173">
        <f t="shared" si="159"/>
        <v>11700</v>
      </c>
      <c r="CP273" s="172">
        <f t="shared" si="160"/>
        <v>0</v>
      </c>
      <c r="CQ273" s="137">
        <f t="shared" si="161"/>
        <v>0</v>
      </c>
      <c r="CR273" s="137">
        <f t="shared" si="162"/>
        <v>0</v>
      </c>
      <c r="CS273" s="137">
        <f t="shared" si="163"/>
        <v>0</v>
      </c>
      <c r="CT273" s="137">
        <f t="shared" si="164"/>
        <v>0</v>
      </c>
      <c r="CU273" s="173">
        <f t="shared" si="183"/>
        <v>0</v>
      </c>
      <c r="CV273" s="172">
        <f t="shared" si="184"/>
        <v>0</v>
      </c>
      <c r="CW273" s="137">
        <f t="shared" si="185"/>
        <v>11700</v>
      </c>
      <c r="CX273" s="137">
        <f t="shared" si="186"/>
        <v>0</v>
      </c>
      <c r="CY273" s="137">
        <f t="shared" si="187"/>
        <v>0</v>
      </c>
      <c r="CZ273" s="137">
        <f t="shared" si="188"/>
        <v>0</v>
      </c>
      <c r="DA273" s="173">
        <f t="shared" si="189"/>
        <v>11700</v>
      </c>
      <c r="DC273" s="220"/>
      <c r="DF273" s="141"/>
      <c r="DG273" s="142"/>
      <c r="DH273" s="146"/>
      <c r="DI273" s="142"/>
      <c r="DJ273" s="144"/>
      <c r="DK273" s="145"/>
      <c r="DL273" s="142"/>
      <c r="DM273" s="144"/>
      <c r="DO273" s="140" t="str">
        <f t="shared" si="169"/>
        <v>Jiří Pachovský</v>
      </c>
      <c r="DP273" s="140">
        <v>4446</v>
      </c>
      <c r="DQ273" s="140">
        <v>600074587</v>
      </c>
      <c r="DR273" s="140">
        <v>70695504</v>
      </c>
      <c r="DS273" s="140" t="s">
        <v>1600</v>
      </c>
      <c r="DT273" s="140" t="s">
        <v>3996</v>
      </c>
      <c r="DU273" s="140" t="s">
        <v>3997</v>
      </c>
      <c r="DV273" s="140" t="s">
        <v>3998</v>
      </c>
      <c r="DW273" s="140" t="s">
        <v>1603</v>
      </c>
      <c r="DX273" s="140" t="s">
        <v>128</v>
      </c>
      <c r="DY273" s="140" t="s">
        <v>4589</v>
      </c>
      <c r="DZ273" s="140">
        <v>487877161</v>
      </c>
      <c r="EA273" s="140" t="s">
        <v>1604</v>
      </c>
      <c r="EB273" s="140" t="s">
        <v>3999</v>
      </c>
      <c r="EC273" s="140" t="s">
        <v>4000</v>
      </c>
      <c r="ED273" s="140" t="s">
        <v>23</v>
      </c>
      <c r="EF273" s="140" t="str">
        <f t="shared" si="170"/>
        <v>ok</v>
      </c>
      <c r="EG273" s="140" t="str">
        <f t="shared" si="171"/>
        <v>ok</v>
      </c>
      <c r="EH273" s="140" t="str">
        <f t="shared" si="172"/>
        <v>ok</v>
      </c>
      <c r="EI273" s="140" t="str">
        <f t="shared" si="173"/>
        <v>ok</v>
      </c>
      <c r="EJ273" s="140" t="str">
        <f t="shared" si="174"/>
        <v>ok</v>
      </c>
      <c r="EK273" s="140" t="str">
        <f t="shared" si="175"/>
        <v>ok</v>
      </c>
      <c r="EO273" s="140" t="str">
        <f t="shared" si="176"/>
        <v>ok</v>
      </c>
      <c r="EP273" s="140" t="str">
        <f t="shared" si="177"/>
        <v>ok</v>
      </c>
    </row>
    <row r="274" spans="1:146" s="140" customFormat="1" ht="12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227" t="s">
        <v>1607</v>
      </c>
      <c r="J274" s="151" t="s">
        <v>1607</v>
      </c>
      <c r="K274" s="151" t="s">
        <v>4651</v>
      </c>
      <c r="L274" s="153" t="s">
        <v>1608</v>
      </c>
      <c r="M274" s="151" t="s">
        <v>1609</v>
      </c>
      <c r="N274" s="151" t="s">
        <v>24</v>
      </c>
      <c r="O274" s="151" t="s">
        <v>1610</v>
      </c>
      <c r="P274" s="151" t="s">
        <v>1342</v>
      </c>
      <c r="Q274" s="151" t="s">
        <v>27</v>
      </c>
      <c r="R274" s="151" t="s">
        <v>28</v>
      </c>
      <c r="S274" s="154">
        <v>487837013</v>
      </c>
      <c r="T274" s="151" t="s">
        <v>1611</v>
      </c>
      <c r="U274" s="153">
        <v>903999329</v>
      </c>
      <c r="V274" s="153" t="s">
        <v>82</v>
      </c>
      <c r="W274" s="153" t="s">
        <v>83</v>
      </c>
      <c r="X274" s="151" t="s">
        <v>1612</v>
      </c>
      <c r="Y274" s="256" t="s">
        <v>3021</v>
      </c>
      <c r="Z274" s="155" t="s">
        <v>23</v>
      </c>
      <c r="AA274" s="267" t="s">
        <v>2882</v>
      </c>
      <c r="AB274" s="156"/>
      <c r="AC274" s="157"/>
      <c r="AD274" s="157"/>
      <c r="AE274" s="157"/>
      <c r="AF274" s="157"/>
      <c r="AG274" s="293">
        <f t="shared" si="165"/>
        <v>0</v>
      </c>
      <c r="AH274" s="145"/>
      <c r="AI274" s="143"/>
      <c r="AJ274" s="143"/>
      <c r="AK274" s="143"/>
      <c r="AL274" s="143"/>
      <c r="AM274" s="138">
        <f t="shared" si="182"/>
        <v>0</v>
      </c>
      <c r="AN274" s="160"/>
      <c r="AO274" s="146"/>
      <c r="AP274" s="146"/>
      <c r="AQ274" s="146"/>
      <c r="AR274" s="146"/>
      <c r="AS274" s="202">
        <f t="shared" si="166"/>
        <v>0</v>
      </c>
      <c r="AT274" s="172"/>
      <c r="AU274" s="137"/>
      <c r="AV274" s="137"/>
      <c r="AW274" s="137"/>
      <c r="AX274" s="137"/>
      <c r="AY274" s="138">
        <f t="shared" si="178"/>
        <v>0</v>
      </c>
      <c r="AZ274" s="160"/>
      <c r="BA274" s="146"/>
      <c r="BB274" s="146"/>
      <c r="BC274" s="146"/>
      <c r="BD274" s="146"/>
      <c r="BE274" s="138">
        <f t="shared" si="179"/>
        <v>0</v>
      </c>
      <c r="BF274" s="205"/>
      <c r="BG274" s="146"/>
      <c r="BH274" s="146"/>
      <c r="BI274" s="146"/>
      <c r="BJ274" s="146"/>
      <c r="BK274" s="202">
        <f t="shared" si="167"/>
        <v>0</v>
      </c>
      <c r="BL274" s="160"/>
      <c r="BM274" s="146"/>
      <c r="BN274" s="146"/>
      <c r="BO274" s="146"/>
      <c r="BP274" s="146"/>
      <c r="BQ274" s="138">
        <f t="shared" si="180"/>
        <v>0</v>
      </c>
      <c r="BR274" s="160"/>
      <c r="BS274" s="146">
        <v>11700</v>
      </c>
      <c r="BT274" s="146"/>
      <c r="BU274" s="146"/>
      <c r="BV274" s="146"/>
      <c r="BW274" s="138">
        <f t="shared" si="181"/>
        <v>11700</v>
      </c>
      <c r="BX274" s="205"/>
      <c r="BY274" s="146"/>
      <c r="BZ274" s="146"/>
      <c r="CA274" s="146"/>
      <c r="CB274" s="146"/>
      <c r="CC274" s="138">
        <f t="shared" si="168"/>
        <v>0</v>
      </c>
      <c r="CD274" s="158"/>
      <c r="CE274" s="137"/>
      <c r="CF274" s="137"/>
      <c r="CG274" s="137"/>
      <c r="CH274" s="137"/>
      <c r="CI274" s="138">
        <f t="shared" si="153"/>
        <v>0</v>
      </c>
      <c r="CJ274" s="172">
        <f t="shared" si="154"/>
        <v>0</v>
      </c>
      <c r="CK274" s="137">
        <f t="shared" si="155"/>
        <v>11700</v>
      </c>
      <c r="CL274" s="137">
        <f t="shared" si="156"/>
        <v>0</v>
      </c>
      <c r="CM274" s="137">
        <f t="shared" si="157"/>
        <v>0</v>
      </c>
      <c r="CN274" s="137">
        <f t="shared" si="158"/>
        <v>0</v>
      </c>
      <c r="CO274" s="173">
        <f t="shared" si="159"/>
        <v>11700</v>
      </c>
      <c r="CP274" s="172">
        <f t="shared" si="160"/>
        <v>0</v>
      </c>
      <c r="CQ274" s="137">
        <f t="shared" si="161"/>
        <v>0</v>
      </c>
      <c r="CR274" s="137">
        <f t="shared" si="162"/>
        <v>0</v>
      </c>
      <c r="CS274" s="137">
        <f t="shared" si="163"/>
        <v>0</v>
      </c>
      <c r="CT274" s="137">
        <f t="shared" si="164"/>
        <v>0</v>
      </c>
      <c r="CU274" s="173">
        <f t="shared" si="183"/>
        <v>0</v>
      </c>
      <c r="CV274" s="172">
        <f t="shared" si="184"/>
        <v>0</v>
      </c>
      <c r="CW274" s="137">
        <f t="shared" si="185"/>
        <v>11700</v>
      </c>
      <c r="CX274" s="137">
        <f t="shared" si="186"/>
        <v>0</v>
      </c>
      <c r="CY274" s="137">
        <f t="shared" si="187"/>
        <v>0</v>
      </c>
      <c r="CZ274" s="137">
        <f t="shared" si="188"/>
        <v>0</v>
      </c>
      <c r="DA274" s="173">
        <f t="shared" si="189"/>
        <v>11700</v>
      </c>
      <c r="DC274" s="220"/>
      <c r="DF274" s="141"/>
      <c r="DG274" s="142"/>
      <c r="DH274" s="146"/>
      <c r="DI274" s="142"/>
      <c r="DJ274" s="144"/>
      <c r="DK274" s="145"/>
      <c r="DL274" s="142"/>
      <c r="DM274" s="144"/>
      <c r="DO274" s="140" t="str">
        <f t="shared" si="169"/>
        <v>Marie Medřická</v>
      </c>
      <c r="DP274" s="140">
        <v>4431</v>
      </c>
      <c r="DQ274" s="140">
        <v>600074820</v>
      </c>
      <c r="DR274" s="140">
        <v>70981515</v>
      </c>
      <c r="DS274" s="140" t="s">
        <v>1606</v>
      </c>
      <c r="DT274" s="140" t="s">
        <v>4001</v>
      </c>
      <c r="DU274" s="140" t="s">
        <v>4002</v>
      </c>
      <c r="DV274" s="140" t="s">
        <v>1609</v>
      </c>
      <c r="DW274" s="140" t="s">
        <v>1608</v>
      </c>
      <c r="DX274" s="140" t="s">
        <v>24</v>
      </c>
      <c r="DY274" s="140" t="s">
        <v>4003</v>
      </c>
      <c r="DZ274" s="140">
        <v>487837013</v>
      </c>
      <c r="EA274" s="140" t="s">
        <v>1611</v>
      </c>
      <c r="EB274" s="140" t="s">
        <v>4004</v>
      </c>
      <c r="EC274" s="140" t="s">
        <v>1612</v>
      </c>
      <c r="ED274" s="140" t="s">
        <v>23</v>
      </c>
      <c r="EF274" s="140" t="str">
        <f t="shared" si="170"/>
        <v>ok</v>
      </c>
      <c r="EG274" s="140" t="str">
        <f t="shared" si="171"/>
        <v>ŠPATNĚ</v>
      </c>
      <c r="EH274" s="140" t="str">
        <f t="shared" si="172"/>
        <v>ok</v>
      </c>
      <c r="EI274" s="140" t="str">
        <f t="shared" si="173"/>
        <v>ok</v>
      </c>
      <c r="EJ274" s="140" t="str">
        <f t="shared" si="174"/>
        <v>ok</v>
      </c>
      <c r="EK274" s="140" t="str">
        <f t="shared" si="175"/>
        <v>ok</v>
      </c>
      <c r="EO274" s="140" t="str">
        <f t="shared" si="176"/>
        <v>ok</v>
      </c>
      <c r="EP274" s="140" t="str">
        <f t="shared" si="177"/>
        <v>ok</v>
      </c>
    </row>
    <row r="275" spans="1:146" s="140" customFormat="1" ht="12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227" t="s">
        <v>1614</v>
      </c>
      <c r="J275" s="151" t="s">
        <v>1615</v>
      </c>
      <c r="K275" s="151" t="s">
        <v>4006</v>
      </c>
      <c r="L275" s="153" t="s">
        <v>1616</v>
      </c>
      <c r="M275" s="151" t="s">
        <v>1617</v>
      </c>
      <c r="N275" s="151">
        <v>0</v>
      </c>
      <c r="O275" s="151" t="s">
        <v>1618</v>
      </c>
      <c r="P275" s="151" t="s">
        <v>1619</v>
      </c>
      <c r="Q275" s="151" t="s">
        <v>27</v>
      </c>
      <c r="R275" s="151" t="s">
        <v>28</v>
      </c>
      <c r="S275" s="154">
        <v>487860240</v>
      </c>
      <c r="T275" s="151" t="s">
        <v>1620</v>
      </c>
      <c r="U275" s="153" t="s">
        <v>1621</v>
      </c>
      <c r="V275" s="153" t="s">
        <v>31</v>
      </c>
      <c r="W275" s="153" t="s">
        <v>32</v>
      </c>
      <c r="X275" s="151" t="s">
        <v>1622</v>
      </c>
      <c r="Y275" s="256" t="s">
        <v>3022</v>
      </c>
      <c r="Z275" s="155" t="s">
        <v>23</v>
      </c>
      <c r="AA275" s="267" t="s">
        <v>2883</v>
      </c>
      <c r="AB275" s="156"/>
      <c r="AC275" s="157"/>
      <c r="AD275" s="157"/>
      <c r="AE275" s="157"/>
      <c r="AF275" s="157"/>
      <c r="AG275" s="293">
        <f t="shared" si="165"/>
        <v>0</v>
      </c>
      <c r="AH275" s="145"/>
      <c r="AI275" s="143"/>
      <c r="AJ275" s="143"/>
      <c r="AK275" s="143"/>
      <c r="AL275" s="143"/>
      <c r="AM275" s="138">
        <f t="shared" si="182"/>
        <v>0</v>
      </c>
      <c r="AN275" s="160"/>
      <c r="AO275" s="146"/>
      <c r="AP275" s="146"/>
      <c r="AQ275" s="146"/>
      <c r="AR275" s="146"/>
      <c r="AS275" s="202">
        <f t="shared" si="166"/>
        <v>0</v>
      </c>
      <c r="AT275" s="172"/>
      <c r="AU275" s="137"/>
      <c r="AV275" s="137"/>
      <c r="AW275" s="137"/>
      <c r="AX275" s="137"/>
      <c r="AY275" s="138">
        <f t="shared" si="178"/>
        <v>0</v>
      </c>
      <c r="AZ275" s="160"/>
      <c r="BA275" s="146"/>
      <c r="BB275" s="146"/>
      <c r="BC275" s="146"/>
      <c r="BD275" s="146"/>
      <c r="BE275" s="138">
        <f t="shared" si="179"/>
        <v>0</v>
      </c>
      <c r="BF275" s="205"/>
      <c r="BG275" s="146"/>
      <c r="BH275" s="146"/>
      <c r="BI275" s="146"/>
      <c r="BJ275" s="146"/>
      <c r="BK275" s="202">
        <f t="shared" si="167"/>
        <v>0</v>
      </c>
      <c r="BL275" s="160"/>
      <c r="BM275" s="146"/>
      <c r="BN275" s="146"/>
      <c r="BO275" s="146"/>
      <c r="BP275" s="146"/>
      <c r="BQ275" s="138">
        <f t="shared" si="180"/>
        <v>0</v>
      </c>
      <c r="BR275" s="160"/>
      <c r="BS275" s="146"/>
      <c r="BT275" s="146"/>
      <c r="BU275" s="146"/>
      <c r="BV275" s="146"/>
      <c r="BW275" s="138">
        <f t="shared" si="181"/>
        <v>0</v>
      </c>
      <c r="BX275" s="205"/>
      <c r="BY275" s="146"/>
      <c r="BZ275" s="146"/>
      <c r="CA275" s="146"/>
      <c r="CB275" s="146"/>
      <c r="CC275" s="138">
        <f t="shared" si="168"/>
        <v>0</v>
      </c>
      <c r="CD275" s="158"/>
      <c r="CE275" s="137"/>
      <c r="CF275" s="137"/>
      <c r="CG275" s="137"/>
      <c r="CH275" s="137"/>
      <c r="CI275" s="138">
        <f t="shared" si="153"/>
        <v>0</v>
      </c>
      <c r="CJ275" s="172">
        <f t="shared" si="154"/>
        <v>0</v>
      </c>
      <c r="CK275" s="137">
        <f t="shared" si="155"/>
        <v>0</v>
      </c>
      <c r="CL275" s="137">
        <f t="shared" si="156"/>
        <v>0</v>
      </c>
      <c r="CM275" s="137">
        <f t="shared" si="157"/>
        <v>0</v>
      </c>
      <c r="CN275" s="137">
        <f t="shared" si="158"/>
        <v>0</v>
      </c>
      <c r="CO275" s="173">
        <f t="shared" si="159"/>
        <v>0</v>
      </c>
      <c r="CP275" s="172">
        <f t="shared" si="160"/>
        <v>0</v>
      </c>
      <c r="CQ275" s="137">
        <f t="shared" si="161"/>
        <v>0</v>
      </c>
      <c r="CR275" s="137">
        <f t="shared" si="162"/>
        <v>0</v>
      </c>
      <c r="CS275" s="137">
        <f t="shared" si="163"/>
        <v>0</v>
      </c>
      <c r="CT275" s="137">
        <f t="shared" si="164"/>
        <v>0</v>
      </c>
      <c r="CU275" s="173">
        <f t="shared" si="183"/>
        <v>0</v>
      </c>
      <c r="CV275" s="172">
        <f t="shared" si="184"/>
        <v>0</v>
      </c>
      <c r="CW275" s="137">
        <f t="shared" si="185"/>
        <v>0</v>
      </c>
      <c r="CX275" s="137">
        <f t="shared" si="186"/>
        <v>0</v>
      </c>
      <c r="CY275" s="137">
        <f t="shared" si="187"/>
        <v>0</v>
      </c>
      <c r="CZ275" s="137">
        <f t="shared" si="188"/>
        <v>0</v>
      </c>
      <c r="DA275" s="173">
        <f t="shared" si="189"/>
        <v>0</v>
      </c>
      <c r="DC275" s="220"/>
      <c r="DF275" s="141"/>
      <c r="DG275" s="142"/>
      <c r="DH275" s="146"/>
      <c r="DI275" s="142"/>
      <c r="DJ275" s="144"/>
      <c r="DK275" s="145"/>
      <c r="DL275" s="142"/>
      <c r="DM275" s="144"/>
      <c r="DO275" s="140" t="str">
        <f t="shared" si="169"/>
        <v>Stanislava Holovská</v>
      </c>
      <c r="DP275" s="140">
        <v>4416</v>
      </c>
      <c r="DQ275" s="140">
        <v>600074153</v>
      </c>
      <c r="DR275" s="140">
        <v>71013105</v>
      </c>
      <c r="DS275" s="140" t="s">
        <v>1613</v>
      </c>
      <c r="DT275" s="140" t="s">
        <v>4005</v>
      </c>
      <c r="DU275" s="140" t="s">
        <v>4006</v>
      </c>
      <c r="DV275" s="140" t="s">
        <v>1617</v>
      </c>
      <c r="DW275" s="140" t="s">
        <v>1616</v>
      </c>
      <c r="DX275" s="140">
        <v>0</v>
      </c>
      <c r="DY275" s="140" t="s">
        <v>4007</v>
      </c>
      <c r="DZ275" s="140">
        <v>487860240</v>
      </c>
      <c r="EA275" s="140" t="s">
        <v>1620</v>
      </c>
      <c r="EB275" s="140" t="s">
        <v>4008</v>
      </c>
      <c r="EC275" s="140" t="s">
        <v>1622</v>
      </c>
      <c r="ED275" s="140" t="s">
        <v>23</v>
      </c>
      <c r="EF275" s="140" t="str">
        <f t="shared" si="170"/>
        <v>ok</v>
      </c>
      <c r="EG275" s="140" t="str">
        <f t="shared" si="171"/>
        <v>ok</v>
      </c>
      <c r="EH275" s="140" t="str">
        <f t="shared" si="172"/>
        <v>ok</v>
      </c>
      <c r="EI275" s="140" t="str">
        <f t="shared" si="173"/>
        <v>ok</v>
      </c>
      <c r="EJ275" s="140" t="str">
        <f t="shared" si="174"/>
        <v>ok</v>
      </c>
      <c r="EK275" s="140" t="str">
        <f t="shared" si="175"/>
        <v>ok</v>
      </c>
      <c r="EO275" s="140" t="str">
        <f t="shared" si="176"/>
        <v>ok</v>
      </c>
      <c r="EP275" s="140" t="str">
        <f t="shared" si="177"/>
        <v>ok</v>
      </c>
    </row>
    <row r="276" spans="1:146" s="140" customFormat="1" ht="12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227" t="s">
        <v>1624</v>
      </c>
      <c r="J276" s="151" t="s">
        <v>1625</v>
      </c>
      <c r="K276" s="151" t="s">
        <v>4010</v>
      </c>
      <c r="L276" s="153" t="s">
        <v>1616</v>
      </c>
      <c r="M276" s="151" t="s">
        <v>1617</v>
      </c>
      <c r="N276" s="151" t="s">
        <v>24</v>
      </c>
      <c r="O276" s="151" t="s">
        <v>1626</v>
      </c>
      <c r="P276" s="151" t="s">
        <v>1627</v>
      </c>
      <c r="Q276" s="151" t="s">
        <v>27</v>
      </c>
      <c r="R276" s="151" t="s">
        <v>28</v>
      </c>
      <c r="S276" s="154">
        <v>487861238</v>
      </c>
      <c r="T276" s="151" t="s">
        <v>1628</v>
      </c>
      <c r="U276" s="153" t="s">
        <v>1629</v>
      </c>
      <c r="V276" s="153" t="s">
        <v>31</v>
      </c>
      <c r="W276" s="153" t="s">
        <v>32</v>
      </c>
      <c r="X276" s="151" t="s">
        <v>1622</v>
      </c>
      <c r="Y276" s="256" t="s">
        <v>3022</v>
      </c>
      <c r="Z276" s="155" t="s">
        <v>23</v>
      </c>
      <c r="AA276" s="267" t="s">
        <v>2883</v>
      </c>
      <c r="AB276" s="156"/>
      <c r="AC276" s="157"/>
      <c r="AD276" s="157"/>
      <c r="AE276" s="157"/>
      <c r="AF276" s="157"/>
      <c r="AG276" s="293">
        <f t="shared" si="165"/>
        <v>0</v>
      </c>
      <c r="AH276" s="145"/>
      <c r="AI276" s="143"/>
      <c r="AJ276" s="143"/>
      <c r="AK276" s="143"/>
      <c r="AL276" s="143"/>
      <c r="AM276" s="138">
        <f t="shared" si="182"/>
        <v>0</v>
      </c>
      <c r="AN276" s="160"/>
      <c r="AO276" s="146"/>
      <c r="AP276" s="146"/>
      <c r="AQ276" s="146"/>
      <c r="AR276" s="146"/>
      <c r="AS276" s="202">
        <f t="shared" si="166"/>
        <v>0</v>
      </c>
      <c r="AT276" s="172"/>
      <c r="AU276" s="137"/>
      <c r="AV276" s="137"/>
      <c r="AW276" s="137"/>
      <c r="AX276" s="137"/>
      <c r="AY276" s="138">
        <f t="shared" si="178"/>
        <v>0</v>
      </c>
      <c r="AZ276" s="160"/>
      <c r="BA276" s="146"/>
      <c r="BB276" s="146"/>
      <c r="BC276" s="146"/>
      <c r="BD276" s="146"/>
      <c r="BE276" s="138">
        <f t="shared" si="179"/>
        <v>0</v>
      </c>
      <c r="BF276" s="205"/>
      <c r="BG276" s="146"/>
      <c r="BH276" s="146"/>
      <c r="BI276" s="146"/>
      <c r="BJ276" s="146"/>
      <c r="BK276" s="202">
        <f t="shared" si="167"/>
        <v>0</v>
      </c>
      <c r="BL276" s="160"/>
      <c r="BM276" s="146"/>
      <c r="BN276" s="146"/>
      <c r="BO276" s="146"/>
      <c r="BP276" s="146"/>
      <c r="BQ276" s="138">
        <f t="shared" si="180"/>
        <v>0</v>
      </c>
      <c r="BR276" s="160"/>
      <c r="BS276" s="146">
        <v>72800</v>
      </c>
      <c r="BT276" s="146"/>
      <c r="BU276" s="146"/>
      <c r="BV276" s="146"/>
      <c r="BW276" s="138">
        <f t="shared" si="181"/>
        <v>72800</v>
      </c>
      <c r="BX276" s="205"/>
      <c r="BY276" s="146"/>
      <c r="BZ276" s="146"/>
      <c r="CA276" s="146"/>
      <c r="CB276" s="146"/>
      <c r="CC276" s="138">
        <f t="shared" si="168"/>
        <v>0</v>
      </c>
      <c r="CD276" s="158"/>
      <c r="CE276" s="137"/>
      <c r="CF276" s="137"/>
      <c r="CG276" s="137"/>
      <c r="CH276" s="137"/>
      <c r="CI276" s="138">
        <f t="shared" si="153"/>
        <v>0</v>
      </c>
      <c r="CJ276" s="172">
        <f t="shared" si="154"/>
        <v>0</v>
      </c>
      <c r="CK276" s="137">
        <f t="shared" si="155"/>
        <v>72800</v>
      </c>
      <c r="CL276" s="137">
        <f t="shared" si="156"/>
        <v>0</v>
      </c>
      <c r="CM276" s="137">
        <f t="shared" si="157"/>
        <v>0</v>
      </c>
      <c r="CN276" s="137">
        <f t="shared" si="158"/>
        <v>0</v>
      </c>
      <c r="CO276" s="173">
        <f t="shared" si="159"/>
        <v>72800</v>
      </c>
      <c r="CP276" s="172">
        <f t="shared" si="160"/>
        <v>0</v>
      </c>
      <c r="CQ276" s="137">
        <f t="shared" si="161"/>
        <v>0</v>
      </c>
      <c r="CR276" s="137">
        <f t="shared" si="162"/>
        <v>0</v>
      </c>
      <c r="CS276" s="137">
        <f t="shared" si="163"/>
        <v>0</v>
      </c>
      <c r="CT276" s="137">
        <f t="shared" si="164"/>
        <v>0</v>
      </c>
      <c r="CU276" s="173">
        <f t="shared" si="183"/>
        <v>0</v>
      </c>
      <c r="CV276" s="172">
        <f t="shared" si="184"/>
        <v>0</v>
      </c>
      <c r="CW276" s="137">
        <f t="shared" si="185"/>
        <v>72800</v>
      </c>
      <c r="CX276" s="137">
        <f t="shared" si="186"/>
        <v>0</v>
      </c>
      <c r="CY276" s="137">
        <f t="shared" si="187"/>
        <v>0</v>
      </c>
      <c r="CZ276" s="137">
        <f t="shared" si="188"/>
        <v>0</v>
      </c>
      <c r="DA276" s="173">
        <f t="shared" si="189"/>
        <v>72800</v>
      </c>
      <c r="DC276" s="220"/>
      <c r="DF276" s="141"/>
      <c r="DG276" s="142"/>
      <c r="DH276" s="146"/>
      <c r="DI276" s="142"/>
      <c r="DJ276" s="144"/>
      <c r="DK276" s="145"/>
      <c r="DL276" s="142"/>
      <c r="DM276" s="144"/>
      <c r="DO276" s="140" t="str">
        <f t="shared" si="169"/>
        <v>Leona Ježková</v>
      </c>
      <c r="DP276" s="140">
        <v>4447</v>
      </c>
      <c r="DQ276" s="140">
        <v>600074749</v>
      </c>
      <c r="DR276" s="140">
        <v>70695962</v>
      </c>
      <c r="DS276" s="140" t="s">
        <v>1623</v>
      </c>
      <c r="DT276" s="140" t="s">
        <v>4009</v>
      </c>
      <c r="DU276" s="140" t="s">
        <v>4010</v>
      </c>
      <c r="DV276" s="140" t="s">
        <v>1617</v>
      </c>
      <c r="DW276" s="140" t="s">
        <v>1616</v>
      </c>
      <c r="DX276" s="140" t="s">
        <v>24</v>
      </c>
      <c r="DY276" s="140" t="s">
        <v>4011</v>
      </c>
      <c r="DZ276" s="140">
        <v>487861238</v>
      </c>
      <c r="EA276" s="140" t="s">
        <v>1628</v>
      </c>
      <c r="EB276" s="140" t="s">
        <v>4012</v>
      </c>
      <c r="EC276" s="140" t="s">
        <v>1622</v>
      </c>
      <c r="ED276" s="140" t="s">
        <v>23</v>
      </c>
      <c r="EF276" s="140" t="str">
        <f t="shared" si="170"/>
        <v>ok</v>
      </c>
      <c r="EG276" s="140" t="str">
        <f t="shared" si="171"/>
        <v>ok</v>
      </c>
      <c r="EH276" s="140" t="str">
        <f t="shared" si="172"/>
        <v>ok</v>
      </c>
      <c r="EI276" s="140" t="str">
        <f t="shared" si="173"/>
        <v>ok</v>
      </c>
      <c r="EJ276" s="140" t="str">
        <f t="shared" si="174"/>
        <v>ok</v>
      </c>
      <c r="EK276" s="140" t="str">
        <f t="shared" si="175"/>
        <v>ok</v>
      </c>
      <c r="EO276" s="140" t="str">
        <f t="shared" si="176"/>
        <v>ok</v>
      </c>
      <c r="EP276" s="140" t="str">
        <f t="shared" si="177"/>
        <v>ok</v>
      </c>
    </row>
    <row r="277" spans="1:146" s="140" customFormat="1" ht="12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227" t="s">
        <v>1631</v>
      </c>
      <c r="J277" s="151" t="s">
        <v>1632</v>
      </c>
      <c r="K277" s="151" t="s">
        <v>4652</v>
      </c>
      <c r="L277" s="153" t="s">
        <v>1633</v>
      </c>
      <c r="M277" s="151" t="str">
        <f>DV277</f>
        <v>Jestřebí</v>
      </c>
      <c r="N277" s="151" t="s">
        <v>24</v>
      </c>
      <c r="O277" s="151" t="s">
        <v>1634</v>
      </c>
      <c r="P277" s="151" t="s">
        <v>1635</v>
      </c>
      <c r="Q277" s="151" t="s">
        <v>52</v>
      </c>
      <c r="R277" s="151" t="s">
        <v>53</v>
      </c>
      <c r="S277" s="154">
        <v>487877328</v>
      </c>
      <c r="T277" s="151" t="s">
        <v>4714</v>
      </c>
      <c r="U277" s="153" t="s">
        <v>1636</v>
      </c>
      <c r="V277" s="153" t="s">
        <v>31</v>
      </c>
      <c r="W277" s="153" t="s">
        <v>32</v>
      </c>
      <c r="X277" s="151" t="s">
        <v>1637</v>
      </c>
      <c r="Y277" s="256" t="s">
        <v>3023</v>
      </c>
      <c r="Z277" s="155" t="s">
        <v>23</v>
      </c>
      <c r="AA277" s="267" t="s">
        <v>2884</v>
      </c>
      <c r="AB277" s="156"/>
      <c r="AC277" s="157"/>
      <c r="AD277" s="157"/>
      <c r="AE277" s="157"/>
      <c r="AF277" s="157"/>
      <c r="AG277" s="293">
        <f t="shared" si="165"/>
        <v>0</v>
      </c>
      <c r="AH277" s="145"/>
      <c r="AI277" s="143"/>
      <c r="AJ277" s="143"/>
      <c r="AK277" s="143"/>
      <c r="AL277" s="143"/>
      <c r="AM277" s="138">
        <f t="shared" si="182"/>
        <v>0</v>
      </c>
      <c r="AN277" s="160"/>
      <c r="AO277" s="146"/>
      <c r="AP277" s="146"/>
      <c r="AQ277" s="146"/>
      <c r="AR277" s="146"/>
      <c r="AS277" s="202">
        <f t="shared" si="166"/>
        <v>0</v>
      </c>
      <c r="AT277" s="172"/>
      <c r="AU277" s="137"/>
      <c r="AV277" s="137"/>
      <c r="AW277" s="137"/>
      <c r="AX277" s="137"/>
      <c r="AY277" s="138">
        <f t="shared" si="178"/>
        <v>0</v>
      </c>
      <c r="AZ277" s="160"/>
      <c r="BA277" s="146"/>
      <c r="BB277" s="146"/>
      <c r="BC277" s="146"/>
      <c r="BD277" s="146"/>
      <c r="BE277" s="138">
        <f t="shared" si="179"/>
        <v>0</v>
      </c>
      <c r="BF277" s="205"/>
      <c r="BG277" s="146"/>
      <c r="BH277" s="146"/>
      <c r="BI277" s="146"/>
      <c r="BJ277" s="146"/>
      <c r="BK277" s="202">
        <f t="shared" si="167"/>
        <v>0</v>
      </c>
      <c r="BL277" s="160"/>
      <c r="BM277" s="146"/>
      <c r="BN277" s="146"/>
      <c r="BO277" s="146"/>
      <c r="BP277" s="146"/>
      <c r="BQ277" s="138">
        <f t="shared" si="180"/>
        <v>0</v>
      </c>
      <c r="BR277" s="160"/>
      <c r="BS277" s="146">
        <v>55250</v>
      </c>
      <c r="BT277" s="146"/>
      <c r="BU277" s="146"/>
      <c r="BV277" s="146"/>
      <c r="BW277" s="138">
        <f t="shared" si="181"/>
        <v>55250</v>
      </c>
      <c r="BX277" s="205"/>
      <c r="BY277" s="146"/>
      <c r="BZ277" s="146"/>
      <c r="CA277" s="146"/>
      <c r="CB277" s="146"/>
      <c r="CC277" s="138">
        <f t="shared" si="168"/>
        <v>0</v>
      </c>
      <c r="CD277" s="158"/>
      <c r="CE277" s="137"/>
      <c r="CF277" s="137"/>
      <c r="CG277" s="137"/>
      <c r="CH277" s="137"/>
      <c r="CI277" s="138">
        <f t="shared" si="153"/>
        <v>0</v>
      </c>
      <c r="CJ277" s="172">
        <f t="shared" si="154"/>
        <v>0</v>
      </c>
      <c r="CK277" s="137">
        <f t="shared" si="155"/>
        <v>55250</v>
      </c>
      <c r="CL277" s="137">
        <f t="shared" si="156"/>
        <v>0</v>
      </c>
      <c r="CM277" s="137">
        <f t="shared" si="157"/>
        <v>0</v>
      </c>
      <c r="CN277" s="137">
        <f t="shared" si="158"/>
        <v>0</v>
      </c>
      <c r="CO277" s="173">
        <f t="shared" si="159"/>
        <v>55250</v>
      </c>
      <c r="CP277" s="172">
        <f t="shared" si="160"/>
        <v>0</v>
      </c>
      <c r="CQ277" s="137">
        <f t="shared" si="161"/>
        <v>0</v>
      </c>
      <c r="CR277" s="137">
        <f t="shared" si="162"/>
        <v>0</v>
      </c>
      <c r="CS277" s="137">
        <f t="shared" si="163"/>
        <v>0</v>
      </c>
      <c r="CT277" s="137">
        <f t="shared" si="164"/>
        <v>0</v>
      </c>
      <c r="CU277" s="173">
        <f t="shared" si="183"/>
        <v>0</v>
      </c>
      <c r="CV277" s="172">
        <f t="shared" si="184"/>
        <v>0</v>
      </c>
      <c r="CW277" s="137">
        <f t="shared" si="185"/>
        <v>55250</v>
      </c>
      <c r="CX277" s="137">
        <f t="shared" si="186"/>
        <v>0</v>
      </c>
      <c r="CY277" s="137">
        <f t="shared" si="187"/>
        <v>0</v>
      </c>
      <c r="CZ277" s="137">
        <f t="shared" si="188"/>
        <v>0</v>
      </c>
      <c r="DA277" s="173">
        <f t="shared" si="189"/>
        <v>55250</v>
      </c>
      <c r="DC277" s="220"/>
      <c r="DF277" s="141"/>
      <c r="DG277" s="142"/>
      <c r="DH277" s="146"/>
      <c r="DI277" s="142"/>
      <c r="DJ277" s="144"/>
      <c r="DK277" s="145"/>
      <c r="DL277" s="142"/>
      <c r="DM277" s="144"/>
      <c r="DO277" s="140" t="str">
        <f t="shared" si="169"/>
        <v>Michal Kotek</v>
      </c>
      <c r="DP277" s="140">
        <v>4449</v>
      </c>
      <c r="DQ277" s="140">
        <v>650037090</v>
      </c>
      <c r="DR277" s="140">
        <v>72744171</v>
      </c>
      <c r="DS277" s="140" t="s">
        <v>1630</v>
      </c>
      <c r="DT277" s="140" t="s">
        <v>4013</v>
      </c>
      <c r="DU277" s="140" t="s">
        <v>4014</v>
      </c>
      <c r="DV277" s="140" t="s">
        <v>4015</v>
      </c>
      <c r="DW277" s="140" t="s">
        <v>1633</v>
      </c>
      <c r="DX277" s="140" t="s">
        <v>24</v>
      </c>
      <c r="DY277" s="140" t="s">
        <v>4016</v>
      </c>
      <c r="DZ277" s="140">
        <v>487877328</v>
      </c>
      <c r="EA277" s="140" t="s">
        <v>4017</v>
      </c>
      <c r="EB277" s="140" t="s">
        <v>4018</v>
      </c>
      <c r="EC277" s="140" t="s">
        <v>1637</v>
      </c>
      <c r="ED277" s="140" t="s">
        <v>23</v>
      </c>
      <c r="EF277" s="140" t="str">
        <f t="shared" si="170"/>
        <v>ok</v>
      </c>
      <c r="EG277" s="140" t="str">
        <f t="shared" si="171"/>
        <v>ŠPATNĚ</v>
      </c>
      <c r="EH277" s="140" t="str">
        <f t="shared" si="172"/>
        <v>ok</v>
      </c>
      <c r="EI277" s="140" t="str">
        <f t="shared" si="173"/>
        <v>ok</v>
      </c>
      <c r="EJ277" s="140" t="str">
        <f t="shared" si="174"/>
        <v>ok</v>
      </c>
      <c r="EK277" s="140" t="str">
        <f t="shared" si="175"/>
        <v>ok</v>
      </c>
      <c r="EO277" s="140" t="str">
        <f t="shared" si="176"/>
        <v>ok</v>
      </c>
      <c r="EP277" s="140" t="str">
        <f t="shared" si="177"/>
        <v>ŠPATNĚ</v>
      </c>
    </row>
    <row r="278" spans="1:146" s="140" customFormat="1" ht="12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227" t="s">
        <v>1639</v>
      </c>
      <c r="J278" s="151" t="s">
        <v>1640</v>
      </c>
      <c r="K278" s="151" t="s">
        <v>4020</v>
      </c>
      <c r="L278" s="153" t="s">
        <v>1641</v>
      </c>
      <c r="M278" s="151" t="s">
        <v>1642</v>
      </c>
      <c r="N278" s="151">
        <v>0</v>
      </c>
      <c r="O278" s="151" t="s">
        <v>1643</v>
      </c>
      <c r="P278" s="151" t="s">
        <v>170</v>
      </c>
      <c r="Q278" s="151" t="s">
        <v>27</v>
      </c>
      <c r="R278" s="151" t="s">
        <v>28</v>
      </c>
      <c r="S278" s="154">
        <v>487867096</v>
      </c>
      <c r="T278" s="151" t="s">
        <v>1644</v>
      </c>
      <c r="U278" s="153" t="s">
        <v>1645</v>
      </c>
      <c r="V278" s="153" t="s">
        <v>82</v>
      </c>
      <c r="W278" s="153" t="s">
        <v>83</v>
      </c>
      <c r="X278" s="151" t="s">
        <v>1646</v>
      </c>
      <c r="Y278" s="256" t="s">
        <v>3024</v>
      </c>
      <c r="Z278" s="155" t="s">
        <v>23</v>
      </c>
      <c r="AA278" s="267" t="s">
        <v>2885</v>
      </c>
      <c r="AB278" s="156"/>
      <c r="AC278" s="157"/>
      <c r="AD278" s="157"/>
      <c r="AE278" s="157"/>
      <c r="AF278" s="157"/>
      <c r="AG278" s="293">
        <f t="shared" si="165"/>
        <v>0</v>
      </c>
      <c r="AH278" s="145"/>
      <c r="AI278" s="143"/>
      <c r="AJ278" s="143"/>
      <c r="AK278" s="143"/>
      <c r="AL278" s="143"/>
      <c r="AM278" s="138">
        <f t="shared" si="182"/>
        <v>0</v>
      </c>
      <c r="AN278" s="160"/>
      <c r="AO278" s="146"/>
      <c r="AP278" s="146"/>
      <c r="AQ278" s="146"/>
      <c r="AR278" s="146"/>
      <c r="AS278" s="202">
        <f t="shared" si="166"/>
        <v>0</v>
      </c>
      <c r="AT278" s="172"/>
      <c r="AU278" s="137"/>
      <c r="AV278" s="137"/>
      <c r="AW278" s="137"/>
      <c r="AX278" s="137"/>
      <c r="AY278" s="138">
        <f t="shared" si="178"/>
        <v>0</v>
      </c>
      <c r="AZ278" s="160"/>
      <c r="BA278" s="146"/>
      <c r="BB278" s="146"/>
      <c r="BC278" s="146"/>
      <c r="BD278" s="146"/>
      <c r="BE278" s="138">
        <f t="shared" si="179"/>
        <v>0</v>
      </c>
      <c r="BF278" s="205"/>
      <c r="BG278" s="146"/>
      <c r="BH278" s="146"/>
      <c r="BI278" s="146"/>
      <c r="BJ278" s="146"/>
      <c r="BK278" s="202">
        <f t="shared" si="167"/>
        <v>0</v>
      </c>
      <c r="BL278" s="160"/>
      <c r="BM278" s="146"/>
      <c r="BN278" s="146"/>
      <c r="BO278" s="146"/>
      <c r="BP278" s="146"/>
      <c r="BQ278" s="138">
        <f t="shared" si="180"/>
        <v>0</v>
      </c>
      <c r="BR278" s="160"/>
      <c r="BS278" s="146"/>
      <c r="BT278" s="146"/>
      <c r="BU278" s="146"/>
      <c r="BV278" s="146"/>
      <c r="BW278" s="138">
        <f t="shared" si="181"/>
        <v>0</v>
      </c>
      <c r="BX278" s="205"/>
      <c r="BY278" s="146"/>
      <c r="BZ278" s="146"/>
      <c r="CA278" s="146"/>
      <c r="CB278" s="146"/>
      <c r="CC278" s="138">
        <f t="shared" si="168"/>
        <v>0</v>
      </c>
      <c r="CD278" s="158"/>
      <c r="CE278" s="137"/>
      <c r="CF278" s="137"/>
      <c r="CG278" s="137"/>
      <c r="CH278" s="137"/>
      <c r="CI278" s="138">
        <f t="shared" si="153"/>
        <v>0</v>
      </c>
      <c r="CJ278" s="172">
        <f t="shared" si="154"/>
        <v>0</v>
      </c>
      <c r="CK278" s="137">
        <f t="shared" si="155"/>
        <v>0</v>
      </c>
      <c r="CL278" s="137">
        <f t="shared" si="156"/>
        <v>0</v>
      </c>
      <c r="CM278" s="137">
        <f t="shared" si="157"/>
        <v>0</v>
      </c>
      <c r="CN278" s="137">
        <f t="shared" si="158"/>
        <v>0</v>
      </c>
      <c r="CO278" s="173">
        <f t="shared" si="159"/>
        <v>0</v>
      </c>
      <c r="CP278" s="172">
        <f t="shared" si="160"/>
        <v>0</v>
      </c>
      <c r="CQ278" s="137">
        <f t="shared" si="161"/>
        <v>0</v>
      </c>
      <c r="CR278" s="137">
        <f t="shared" si="162"/>
        <v>0</v>
      </c>
      <c r="CS278" s="137">
        <f t="shared" si="163"/>
        <v>0</v>
      </c>
      <c r="CT278" s="137">
        <f t="shared" si="164"/>
        <v>0</v>
      </c>
      <c r="CU278" s="173">
        <f t="shared" si="183"/>
        <v>0</v>
      </c>
      <c r="CV278" s="172">
        <f t="shared" si="184"/>
        <v>0</v>
      </c>
      <c r="CW278" s="137">
        <f t="shared" si="185"/>
        <v>0</v>
      </c>
      <c r="CX278" s="137">
        <f t="shared" si="186"/>
        <v>0</v>
      </c>
      <c r="CY278" s="137">
        <f t="shared" si="187"/>
        <v>0</v>
      </c>
      <c r="CZ278" s="137">
        <f t="shared" si="188"/>
        <v>0</v>
      </c>
      <c r="DA278" s="173">
        <f t="shared" si="189"/>
        <v>0</v>
      </c>
      <c r="DC278" s="220"/>
      <c r="DF278" s="141"/>
      <c r="DG278" s="142"/>
      <c r="DH278" s="146"/>
      <c r="DI278" s="142"/>
      <c r="DJ278" s="144"/>
      <c r="DK278" s="145"/>
      <c r="DL278" s="142"/>
      <c r="DM278" s="144"/>
      <c r="DO278" s="140" t="str">
        <f t="shared" si="169"/>
        <v>Jana Syblíková</v>
      </c>
      <c r="DP278" s="140">
        <v>4401</v>
      </c>
      <c r="DQ278" s="140">
        <v>600074196</v>
      </c>
      <c r="DR278" s="140">
        <v>71011129</v>
      </c>
      <c r="DS278" s="140" t="s">
        <v>1638</v>
      </c>
      <c r="DT278" s="140" t="s">
        <v>4019</v>
      </c>
      <c r="DU278" s="140" t="s">
        <v>4020</v>
      </c>
      <c r="DV278" s="140" t="s">
        <v>1642</v>
      </c>
      <c r="DW278" s="140" t="s">
        <v>1641</v>
      </c>
      <c r="DX278" s="140">
        <v>0</v>
      </c>
      <c r="DY278" s="140" t="s">
        <v>4021</v>
      </c>
      <c r="DZ278" s="140">
        <v>487867096</v>
      </c>
      <c r="EA278" s="140" t="s">
        <v>1644</v>
      </c>
      <c r="EB278" s="140" t="s">
        <v>4022</v>
      </c>
      <c r="EC278" s="140" t="s">
        <v>1646</v>
      </c>
      <c r="ED278" s="140" t="s">
        <v>23</v>
      </c>
      <c r="EF278" s="140" t="str">
        <f t="shared" si="170"/>
        <v>ok</v>
      </c>
      <c r="EG278" s="140" t="str">
        <f t="shared" si="171"/>
        <v>ok</v>
      </c>
      <c r="EH278" s="140" t="str">
        <f t="shared" si="172"/>
        <v>ok</v>
      </c>
      <c r="EI278" s="140" t="str">
        <f t="shared" si="173"/>
        <v>ok</v>
      </c>
      <c r="EJ278" s="140" t="str">
        <f t="shared" si="174"/>
        <v>ok</v>
      </c>
      <c r="EK278" s="140" t="str">
        <f t="shared" si="175"/>
        <v>ok</v>
      </c>
      <c r="EO278" s="140" t="str">
        <f t="shared" si="176"/>
        <v>ok</v>
      </c>
      <c r="EP278" s="140" t="str">
        <f t="shared" si="177"/>
        <v>ok</v>
      </c>
    </row>
    <row r="279" spans="1:146" s="140" customFormat="1" ht="12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227" t="s">
        <v>1648</v>
      </c>
      <c r="J279" s="151" t="s">
        <v>1649</v>
      </c>
      <c r="K279" s="151" t="s">
        <v>4024</v>
      </c>
      <c r="L279" s="153" t="s">
        <v>1641</v>
      </c>
      <c r="M279" s="151" t="s">
        <v>1642</v>
      </c>
      <c r="N279" s="151" t="s">
        <v>24</v>
      </c>
      <c r="O279" s="151" t="s">
        <v>1650</v>
      </c>
      <c r="P279" s="151" t="s">
        <v>225</v>
      </c>
      <c r="Q279" s="151" t="s">
        <v>52</v>
      </c>
      <c r="R279" s="151" t="s">
        <v>53</v>
      </c>
      <c r="S279" s="154">
        <v>487868225</v>
      </c>
      <c r="T279" s="151" t="s">
        <v>1651</v>
      </c>
      <c r="U279" s="153">
        <v>904012389</v>
      </c>
      <c r="V279" s="153" t="s">
        <v>82</v>
      </c>
      <c r="W279" s="153" t="s">
        <v>83</v>
      </c>
      <c r="X279" s="151" t="s">
        <v>1646</v>
      </c>
      <c r="Y279" s="256" t="s">
        <v>3024</v>
      </c>
      <c r="Z279" s="155" t="s">
        <v>23</v>
      </c>
      <c r="AA279" s="267" t="s">
        <v>2885</v>
      </c>
      <c r="AB279" s="156"/>
      <c r="AC279" s="157"/>
      <c r="AD279" s="157"/>
      <c r="AE279" s="157"/>
      <c r="AF279" s="157"/>
      <c r="AG279" s="293">
        <f t="shared" si="165"/>
        <v>0</v>
      </c>
      <c r="AH279" s="145"/>
      <c r="AI279" s="143"/>
      <c r="AJ279" s="143"/>
      <c r="AK279" s="143"/>
      <c r="AL279" s="143"/>
      <c r="AM279" s="138">
        <f t="shared" si="182"/>
        <v>0</v>
      </c>
      <c r="AN279" s="160"/>
      <c r="AO279" s="146"/>
      <c r="AP279" s="146"/>
      <c r="AQ279" s="146"/>
      <c r="AR279" s="146"/>
      <c r="AS279" s="202">
        <f t="shared" si="166"/>
        <v>0</v>
      </c>
      <c r="AT279" s="172"/>
      <c r="AU279" s="137"/>
      <c r="AV279" s="137"/>
      <c r="AW279" s="137"/>
      <c r="AX279" s="137"/>
      <c r="AY279" s="138">
        <f t="shared" si="178"/>
        <v>0</v>
      </c>
      <c r="AZ279" s="160"/>
      <c r="BA279" s="146"/>
      <c r="BB279" s="146"/>
      <c r="BC279" s="146"/>
      <c r="BD279" s="146"/>
      <c r="BE279" s="138">
        <f t="shared" si="179"/>
        <v>0</v>
      </c>
      <c r="BF279" s="205"/>
      <c r="BG279" s="146"/>
      <c r="BH279" s="146"/>
      <c r="BI279" s="146"/>
      <c r="BJ279" s="146"/>
      <c r="BK279" s="202">
        <f t="shared" si="167"/>
        <v>0</v>
      </c>
      <c r="BL279" s="160"/>
      <c r="BM279" s="146"/>
      <c r="BN279" s="146"/>
      <c r="BO279" s="146"/>
      <c r="BP279" s="146"/>
      <c r="BQ279" s="138">
        <f t="shared" si="180"/>
        <v>0</v>
      </c>
      <c r="BR279" s="160"/>
      <c r="BS279" s="146">
        <v>41600</v>
      </c>
      <c r="BT279" s="146"/>
      <c r="BU279" s="146"/>
      <c r="BV279" s="146"/>
      <c r="BW279" s="138">
        <f t="shared" si="181"/>
        <v>41600</v>
      </c>
      <c r="BX279" s="205"/>
      <c r="BY279" s="146"/>
      <c r="BZ279" s="146"/>
      <c r="CA279" s="146"/>
      <c r="CB279" s="146"/>
      <c r="CC279" s="138">
        <f t="shared" si="168"/>
        <v>0</v>
      </c>
      <c r="CD279" s="158"/>
      <c r="CE279" s="137"/>
      <c r="CF279" s="137"/>
      <c r="CG279" s="137"/>
      <c r="CH279" s="137"/>
      <c r="CI279" s="138">
        <f t="shared" si="153"/>
        <v>0</v>
      </c>
      <c r="CJ279" s="172">
        <f t="shared" si="154"/>
        <v>0</v>
      </c>
      <c r="CK279" s="137">
        <f t="shared" si="155"/>
        <v>41600</v>
      </c>
      <c r="CL279" s="137">
        <f t="shared" si="156"/>
        <v>0</v>
      </c>
      <c r="CM279" s="137">
        <f t="shared" si="157"/>
        <v>0</v>
      </c>
      <c r="CN279" s="137">
        <f t="shared" si="158"/>
        <v>0</v>
      </c>
      <c r="CO279" s="173">
        <f t="shared" si="159"/>
        <v>41600</v>
      </c>
      <c r="CP279" s="172">
        <f t="shared" si="160"/>
        <v>0</v>
      </c>
      <c r="CQ279" s="137">
        <f t="shared" si="161"/>
        <v>0</v>
      </c>
      <c r="CR279" s="137">
        <f t="shared" si="162"/>
        <v>0</v>
      </c>
      <c r="CS279" s="137">
        <f t="shared" si="163"/>
        <v>0</v>
      </c>
      <c r="CT279" s="137">
        <f t="shared" si="164"/>
        <v>0</v>
      </c>
      <c r="CU279" s="173">
        <f t="shared" si="183"/>
        <v>0</v>
      </c>
      <c r="CV279" s="172">
        <f t="shared" si="184"/>
        <v>0</v>
      </c>
      <c r="CW279" s="137">
        <f t="shared" si="185"/>
        <v>41600</v>
      </c>
      <c r="CX279" s="137">
        <f t="shared" si="186"/>
        <v>0</v>
      </c>
      <c r="CY279" s="137">
        <f t="shared" si="187"/>
        <v>0</v>
      </c>
      <c r="CZ279" s="137">
        <f t="shared" si="188"/>
        <v>0</v>
      </c>
      <c r="DA279" s="173">
        <f t="shared" si="189"/>
        <v>41600</v>
      </c>
      <c r="DC279" s="220"/>
      <c r="DF279" s="141"/>
      <c r="DG279" s="142"/>
      <c r="DH279" s="146"/>
      <c r="DI279" s="142"/>
      <c r="DJ279" s="144"/>
      <c r="DK279" s="145"/>
      <c r="DL279" s="142"/>
      <c r="DM279" s="144"/>
      <c r="DO279" s="140" t="str">
        <f t="shared" si="169"/>
        <v>Zdeněk Šmída</v>
      </c>
      <c r="DP279" s="140">
        <v>4453</v>
      </c>
      <c r="DQ279" s="140">
        <v>600074790</v>
      </c>
      <c r="DR279" s="140">
        <v>71011111</v>
      </c>
      <c r="DS279" s="140" t="s">
        <v>1647</v>
      </c>
      <c r="DT279" s="140" t="s">
        <v>4023</v>
      </c>
      <c r="DU279" s="140" t="s">
        <v>4024</v>
      </c>
      <c r="DV279" s="140" t="s">
        <v>1642</v>
      </c>
      <c r="DW279" s="140" t="s">
        <v>1641</v>
      </c>
      <c r="DX279" s="140" t="s">
        <v>24</v>
      </c>
      <c r="DY279" s="140" t="s">
        <v>4025</v>
      </c>
      <c r="DZ279" s="140">
        <v>487868225</v>
      </c>
      <c r="EA279" s="140" t="s">
        <v>1651</v>
      </c>
      <c r="EB279" s="140" t="s">
        <v>4026</v>
      </c>
      <c r="EC279" s="140" t="s">
        <v>1646</v>
      </c>
      <c r="ED279" s="140" t="s">
        <v>23</v>
      </c>
      <c r="EF279" s="140" t="str">
        <f t="shared" si="170"/>
        <v>ok</v>
      </c>
      <c r="EG279" s="140" t="str">
        <f t="shared" si="171"/>
        <v>ok</v>
      </c>
      <c r="EH279" s="140" t="str">
        <f t="shared" si="172"/>
        <v>ok</v>
      </c>
      <c r="EI279" s="140" t="str">
        <f t="shared" si="173"/>
        <v>ok</v>
      </c>
      <c r="EJ279" s="140" t="str">
        <f t="shared" si="174"/>
        <v>ok</v>
      </c>
      <c r="EK279" s="140" t="str">
        <f t="shared" si="175"/>
        <v>ok</v>
      </c>
      <c r="EO279" s="140" t="str">
        <f t="shared" si="176"/>
        <v>ok</v>
      </c>
      <c r="EP279" s="140" t="str">
        <f t="shared" si="177"/>
        <v>ok</v>
      </c>
    </row>
    <row r="280" spans="1:146" s="140" customFormat="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227" t="s">
        <v>1653</v>
      </c>
      <c r="J280" s="151" t="s">
        <v>1654</v>
      </c>
      <c r="K280" s="151" t="s">
        <v>4028</v>
      </c>
      <c r="L280" s="153" t="s">
        <v>38</v>
      </c>
      <c r="M280" s="151" t="s">
        <v>39</v>
      </c>
      <c r="N280" s="151" t="s">
        <v>190</v>
      </c>
      <c r="O280" s="151" t="s">
        <v>4571</v>
      </c>
      <c r="P280" s="151" t="s">
        <v>1655</v>
      </c>
      <c r="Q280" s="151" t="s">
        <v>27</v>
      </c>
      <c r="R280" s="151" t="s">
        <v>28</v>
      </c>
      <c r="S280" s="154">
        <v>487862180</v>
      </c>
      <c r="T280" s="263" t="s">
        <v>3153</v>
      </c>
      <c r="U280" s="153">
        <v>2658340297</v>
      </c>
      <c r="V280" s="153" t="s">
        <v>31</v>
      </c>
      <c r="W280" s="153" t="s">
        <v>32</v>
      </c>
      <c r="X280" s="151" t="s">
        <v>1656</v>
      </c>
      <c r="Y280" s="256" t="s">
        <v>3025</v>
      </c>
      <c r="Z280" s="155" t="s">
        <v>23</v>
      </c>
      <c r="AA280" s="267" t="s">
        <v>2886</v>
      </c>
      <c r="AB280" s="156"/>
      <c r="AC280" s="157"/>
      <c r="AD280" s="157"/>
      <c r="AE280" s="157"/>
      <c r="AF280" s="157"/>
      <c r="AG280" s="293">
        <f t="shared" si="165"/>
        <v>0</v>
      </c>
      <c r="AH280" s="145"/>
      <c r="AI280" s="143"/>
      <c r="AJ280" s="143"/>
      <c r="AK280" s="143"/>
      <c r="AL280" s="143"/>
      <c r="AM280" s="138">
        <f t="shared" si="182"/>
        <v>0</v>
      </c>
      <c r="AN280" s="160"/>
      <c r="AO280" s="146"/>
      <c r="AP280" s="146"/>
      <c r="AQ280" s="146"/>
      <c r="AR280" s="146"/>
      <c r="AS280" s="202">
        <f t="shared" si="166"/>
        <v>0</v>
      </c>
      <c r="AT280" s="172"/>
      <c r="AU280" s="137"/>
      <c r="AV280" s="137"/>
      <c r="AW280" s="137"/>
      <c r="AX280" s="137"/>
      <c r="AY280" s="138">
        <f t="shared" si="178"/>
        <v>0</v>
      </c>
      <c r="AZ280" s="160"/>
      <c r="BA280" s="146"/>
      <c r="BB280" s="146"/>
      <c r="BC280" s="146"/>
      <c r="BD280" s="146"/>
      <c r="BE280" s="138">
        <f t="shared" si="179"/>
        <v>0</v>
      </c>
      <c r="BF280" s="205"/>
      <c r="BG280" s="146"/>
      <c r="BH280" s="146"/>
      <c r="BI280" s="146"/>
      <c r="BJ280" s="146"/>
      <c r="BK280" s="202">
        <f t="shared" si="167"/>
        <v>0</v>
      </c>
      <c r="BL280" s="160"/>
      <c r="BM280" s="146"/>
      <c r="BN280" s="146"/>
      <c r="BO280" s="146"/>
      <c r="BP280" s="146"/>
      <c r="BQ280" s="138">
        <f t="shared" si="180"/>
        <v>0</v>
      </c>
      <c r="BR280" s="160"/>
      <c r="BS280" s="146">
        <v>155350</v>
      </c>
      <c r="BT280" s="146"/>
      <c r="BU280" s="146"/>
      <c r="BV280" s="146"/>
      <c r="BW280" s="138">
        <f t="shared" si="181"/>
        <v>155350</v>
      </c>
      <c r="BX280" s="205"/>
      <c r="BY280" s="146"/>
      <c r="BZ280" s="146"/>
      <c r="CA280" s="146"/>
      <c r="CB280" s="146"/>
      <c r="CC280" s="138">
        <f t="shared" si="168"/>
        <v>0</v>
      </c>
      <c r="CD280" s="158"/>
      <c r="CE280" s="137"/>
      <c r="CF280" s="137"/>
      <c r="CG280" s="137"/>
      <c r="CH280" s="137"/>
      <c r="CI280" s="138">
        <f t="shared" si="153"/>
        <v>0</v>
      </c>
      <c r="CJ280" s="172">
        <f t="shared" si="154"/>
        <v>0</v>
      </c>
      <c r="CK280" s="137">
        <f t="shared" si="155"/>
        <v>155350</v>
      </c>
      <c r="CL280" s="137">
        <f t="shared" si="156"/>
        <v>0</v>
      </c>
      <c r="CM280" s="137">
        <f t="shared" si="157"/>
        <v>0</v>
      </c>
      <c r="CN280" s="137">
        <f t="shared" si="158"/>
        <v>0</v>
      </c>
      <c r="CO280" s="173">
        <f t="shared" si="159"/>
        <v>155350</v>
      </c>
      <c r="CP280" s="172">
        <f t="shared" si="160"/>
        <v>0</v>
      </c>
      <c r="CQ280" s="137">
        <f t="shared" si="161"/>
        <v>0</v>
      </c>
      <c r="CR280" s="137">
        <f t="shared" si="162"/>
        <v>0</v>
      </c>
      <c r="CS280" s="137">
        <f t="shared" si="163"/>
        <v>0</v>
      </c>
      <c r="CT280" s="137">
        <f t="shared" si="164"/>
        <v>0</v>
      </c>
      <c r="CU280" s="173">
        <f t="shared" si="183"/>
        <v>0</v>
      </c>
      <c r="CV280" s="172">
        <f t="shared" si="184"/>
        <v>0</v>
      </c>
      <c r="CW280" s="137">
        <f t="shared" si="185"/>
        <v>155350</v>
      </c>
      <c r="CX280" s="137">
        <f t="shared" si="186"/>
        <v>0</v>
      </c>
      <c r="CY280" s="137">
        <f t="shared" si="187"/>
        <v>0</v>
      </c>
      <c r="CZ280" s="137">
        <f t="shared" si="188"/>
        <v>0</v>
      </c>
      <c r="DA280" s="173">
        <f t="shared" si="189"/>
        <v>155350</v>
      </c>
      <c r="DC280" s="220"/>
      <c r="DF280" s="141"/>
      <c r="DG280" s="142"/>
      <c r="DH280" s="146"/>
      <c r="DI280" s="142"/>
      <c r="DJ280" s="144"/>
      <c r="DK280" s="145"/>
      <c r="DL280" s="142"/>
      <c r="DM280" s="144"/>
      <c r="DO280" s="140" t="str">
        <f t="shared" si="169"/>
        <v>Monika Novotná</v>
      </c>
      <c r="DP280" s="140">
        <v>4467</v>
      </c>
      <c r="DQ280" s="140">
        <v>600074935</v>
      </c>
      <c r="DR280" s="140">
        <v>48282545</v>
      </c>
      <c r="DS280" s="140" t="s">
        <v>1652</v>
      </c>
      <c r="DT280" s="140" t="s">
        <v>4027</v>
      </c>
      <c r="DU280" s="140" t="s">
        <v>4028</v>
      </c>
      <c r="DV280" s="140" t="s">
        <v>39</v>
      </c>
      <c r="DW280" s="140" t="s">
        <v>38</v>
      </c>
      <c r="DX280" s="140" t="s">
        <v>190</v>
      </c>
      <c r="DY280" s="140" t="s">
        <v>4029</v>
      </c>
      <c r="DZ280" s="140">
        <v>487862180</v>
      </c>
      <c r="EA280" s="140" t="s">
        <v>3153</v>
      </c>
      <c r="EB280" s="140" t="s">
        <v>4030</v>
      </c>
      <c r="EC280" s="140" t="s">
        <v>1656</v>
      </c>
      <c r="ED280" s="140" t="s">
        <v>23</v>
      </c>
      <c r="EF280" s="140" t="str">
        <f t="shared" si="170"/>
        <v>ok</v>
      </c>
      <c r="EG280" s="140" t="str">
        <f t="shared" si="171"/>
        <v>ok</v>
      </c>
      <c r="EH280" s="140" t="str">
        <f t="shared" si="172"/>
        <v>ok</v>
      </c>
      <c r="EI280" s="140" t="str">
        <f t="shared" si="173"/>
        <v>ok</v>
      </c>
      <c r="EJ280" s="140" t="str">
        <f t="shared" si="174"/>
        <v>ok</v>
      </c>
      <c r="EK280" s="140" t="str">
        <f t="shared" si="175"/>
        <v>ok</v>
      </c>
      <c r="EO280" s="140" t="str">
        <f t="shared" si="176"/>
        <v>ok</v>
      </c>
      <c r="EP280" s="140" t="str">
        <f t="shared" si="177"/>
        <v>ok</v>
      </c>
    </row>
    <row r="281" spans="1:146" s="140" customFormat="1" ht="12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227" t="s">
        <v>1653</v>
      </c>
      <c r="J281" s="151" t="s">
        <v>1654</v>
      </c>
      <c r="K281" s="151" t="s">
        <v>4032</v>
      </c>
      <c r="L281" s="153" t="s">
        <v>38</v>
      </c>
      <c r="M281" s="151" t="s">
        <v>39</v>
      </c>
      <c r="N281" s="151" t="s">
        <v>24</v>
      </c>
      <c r="O281" s="151" t="s">
        <v>1658</v>
      </c>
      <c r="P281" s="151" t="s">
        <v>123</v>
      </c>
      <c r="Q281" s="151" t="s">
        <v>52</v>
      </c>
      <c r="R281" s="151" t="s">
        <v>53</v>
      </c>
      <c r="S281" s="154">
        <v>487864527</v>
      </c>
      <c r="T281" s="151" t="s">
        <v>1659</v>
      </c>
      <c r="U281" s="153">
        <v>50628824</v>
      </c>
      <c r="V281" s="153" t="s">
        <v>43</v>
      </c>
      <c r="W281" s="153" t="s">
        <v>44</v>
      </c>
      <c r="X281" s="151" t="s">
        <v>1656</v>
      </c>
      <c r="Y281" s="256" t="s">
        <v>3025</v>
      </c>
      <c r="Z281" s="155" t="s">
        <v>23</v>
      </c>
      <c r="AA281" s="267" t="s">
        <v>2886</v>
      </c>
      <c r="AB281" s="156"/>
      <c r="AC281" s="157"/>
      <c r="AD281" s="157"/>
      <c r="AE281" s="157"/>
      <c r="AF281" s="157"/>
      <c r="AG281" s="293">
        <f t="shared" si="165"/>
        <v>0</v>
      </c>
      <c r="AH281" s="145"/>
      <c r="AI281" s="143"/>
      <c r="AJ281" s="143"/>
      <c r="AK281" s="143"/>
      <c r="AL281" s="143"/>
      <c r="AM281" s="138">
        <f t="shared" si="182"/>
        <v>0</v>
      </c>
      <c r="AN281" s="160"/>
      <c r="AO281" s="146"/>
      <c r="AP281" s="146"/>
      <c r="AQ281" s="146"/>
      <c r="AR281" s="146"/>
      <c r="AS281" s="202">
        <f t="shared" si="166"/>
        <v>0</v>
      </c>
      <c r="AT281" s="172"/>
      <c r="AU281" s="137"/>
      <c r="AV281" s="137"/>
      <c r="AW281" s="137"/>
      <c r="AX281" s="137"/>
      <c r="AY281" s="138">
        <f t="shared" si="178"/>
        <v>0</v>
      </c>
      <c r="AZ281" s="160"/>
      <c r="BA281" s="146"/>
      <c r="BB281" s="146"/>
      <c r="BC281" s="146"/>
      <c r="BD281" s="146"/>
      <c r="BE281" s="138">
        <f t="shared" si="179"/>
        <v>0</v>
      </c>
      <c r="BF281" s="205"/>
      <c r="BG281" s="146"/>
      <c r="BH281" s="146"/>
      <c r="BI281" s="146"/>
      <c r="BJ281" s="146"/>
      <c r="BK281" s="202">
        <f t="shared" si="167"/>
        <v>0</v>
      </c>
      <c r="BL281" s="160"/>
      <c r="BM281" s="146"/>
      <c r="BN281" s="146"/>
      <c r="BO281" s="146"/>
      <c r="BP281" s="146"/>
      <c r="BQ281" s="138">
        <f t="shared" si="180"/>
        <v>0</v>
      </c>
      <c r="BR281" s="160"/>
      <c r="BS281" s="146">
        <v>157625</v>
      </c>
      <c r="BT281" s="146"/>
      <c r="BU281" s="146"/>
      <c r="BV281" s="146"/>
      <c r="BW281" s="138">
        <f t="shared" si="181"/>
        <v>157625</v>
      </c>
      <c r="BX281" s="205"/>
      <c r="BY281" s="146"/>
      <c r="BZ281" s="146"/>
      <c r="CA281" s="146"/>
      <c r="CB281" s="146"/>
      <c r="CC281" s="138">
        <f t="shared" si="168"/>
        <v>0</v>
      </c>
      <c r="CD281" s="158"/>
      <c r="CE281" s="137"/>
      <c r="CF281" s="137"/>
      <c r="CG281" s="137"/>
      <c r="CH281" s="137"/>
      <c r="CI281" s="138">
        <f t="shared" si="153"/>
        <v>0</v>
      </c>
      <c r="CJ281" s="172">
        <f t="shared" si="154"/>
        <v>0</v>
      </c>
      <c r="CK281" s="137">
        <f t="shared" si="155"/>
        <v>157625</v>
      </c>
      <c r="CL281" s="137">
        <f t="shared" si="156"/>
        <v>0</v>
      </c>
      <c r="CM281" s="137">
        <f t="shared" si="157"/>
        <v>0</v>
      </c>
      <c r="CN281" s="137">
        <f t="shared" si="158"/>
        <v>0</v>
      </c>
      <c r="CO281" s="173">
        <f t="shared" si="159"/>
        <v>157625</v>
      </c>
      <c r="CP281" s="172">
        <f t="shared" si="160"/>
        <v>0</v>
      </c>
      <c r="CQ281" s="137">
        <f t="shared" si="161"/>
        <v>0</v>
      </c>
      <c r="CR281" s="137">
        <f t="shared" si="162"/>
        <v>0</v>
      </c>
      <c r="CS281" s="137">
        <f t="shared" si="163"/>
        <v>0</v>
      </c>
      <c r="CT281" s="137">
        <f t="shared" si="164"/>
        <v>0</v>
      </c>
      <c r="CU281" s="173">
        <f t="shared" si="183"/>
        <v>0</v>
      </c>
      <c r="CV281" s="172">
        <f t="shared" si="184"/>
        <v>0</v>
      </c>
      <c r="CW281" s="137">
        <f t="shared" si="185"/>
        <v>157625</v>
      </c>
      <c r="CX281" s="137">
        <f t="shared" si="186"/>
        <v>0</v>
      </c>
      <c r="CY281" s="137">
        <f t="shared" si="187"/>
        <v>0</v>
      </c>
      <c r="CZ281" s="137">
        <f t="shared" si="188"/>
        <v>0</v>
      </c>
      <c r="DA281" s="173">
        <f t="shared" si="189"/>
        <v>157625</v>
      </c>
      <c r="DC281" s="220"/>
      <c r="DF281" s="141"/>
      <c r="DG281" s="142"/>
      <c r="DH281" s="146"/>
      <c r="DI281" s="142"/>
      <c r="DJ281" s="144"/>
      <c r="DK281" s="145"/>
      <c r="DL281" s="142"/>
      <c r="DM281" s="144"/>
      <c r="DO281" s="140" t="str">
        <f t="shared" si="169"/>
        <v>Jaroslav Jirůtka</v>
      </c>
      <c r="DP281" s="140">
        <v>4460</v>
      </c>
      <c r="DQ281" s="140">
        <v>600074579</v>
      </c>
      <c r="DR281" s="140">
        <v>48283011</v>
      </c>
      <c r="DS281" s="140" t="s">
        <v>1657</v>
      </c>
      <c r="DT281" s="140" t="s">
        <v>4031</v>
      </c>
      <c r="DU281" s="140" t="s">
        <v>4032</v>
      </c>
      <c r="DV281" s="140" t="s">
        <v>39</v>
      </c>
      <c r="DW281" s="140" t="s">
        <v>38</v>
      </c>
      <c r="DX281" s="140" t="s">
        <v>24</v>
      </c>
      <c r="DY281" s="140" t="s">
        <v>4033</v>
      </c>
      <c r="DZ281" s="140">
        <v>487864527</v>
      </c>
      <c r="EA281" s="140" t="s">
        <v>1659</v>
      </c>
      <c r="EB281" s="140" t="s">
        <v>4034</v>
      </c>
      <c r="EC281" s="140" t="s">
        <v>1656</v>
      </c>
      <c r="ED281" s="140" t="s">
        <v>23</v>
      </c>
      <c r="EF281" s="140" t="str">
        <f t="shared" si="170"/>
        <v>ok</v>
      </c>
      <c r="EG281" s="140" t="str">
        <f t="shared" si="171"/>
        <v>ok</v>
      </c>
      <c r="EH281" s="140" t="str">
        <f t="shared" si="172"/>
        <v>ok</v>
      </c>
      <c r="EI281" s="140" t="str">
        <f t="shared" si="173"/>
        <v>ok</v>
      </c>
      <c r="EJ281" s="140" t="str">
        <f t="shared" si="174"/>
        <v>ok</v>
      </c>
      <c r="EK281" s="140" t="str">
        <f t="shared" si="175"/>
        <v>ok</v>
      </c>
      <c r="EO281" s="140" t="str">
        <f t="shared" si="176"/>
        <v>ok</v>
      </c>
      <c r="EP281" s="140" t="str">
        <f t="shared" si="177"/>
        <v>ok</v>
      </c>
    </row>
    <row r="282" spans="1:146" s="140" customFormat="1" ht="12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227" t="s">
        <v>1661</v>
      </c>
      <c r="J282" s="151" t="s">
        <v>1662</v>
      </c>
      <c r="K282" s="151" t="s">
        <v>4036</v>
      </c>
      <c r="L282" s="153" t="s">
        <v>38</v>
      </c>
      <c r="M282" s="151" t="s">
        <v>39</v>
      </c>
      <c r="N282" s="151" t="s">
        <v>4591</v>
      </c>
      <c r="O282" s="151" t="s">
        <v>4590</v>
      </c>
      <c r="P282" s="151" t="s">
        <v>225</v>
      </c>
      <c r="Q282" s="151" t="s">
        <v>52</v>
      </c>
      <c r="R282" s="151" t="s">
        <v>53</v>
      </c>
      <c r="S282" s="154">
        <v>487862372</v>
      </c>
      <c r="T282" s="151" t="s">
        <v>1663</v>
      </c>
      <c r="U282" s="153">
        <v>50425824</v>
      </c>
      <c r="V282" s="153" t="s">
        <v>43</v>
      </c>
      <c r="W282" s="153" t="s">
        <v>44</v>
      </c>
      <c r="X282" s="151" t="s">
        <v>1656</v>
      </c>
      <c r="Y282" s="256" t="s">
        <v>3025</v>
      </c>
      <c r="Z282" s="155" t="s">
        <v>23</v>
      </c>
      <c r="AA282" s="267" t="s">
        <v>2886</v>
      </c>
      <c r="AB282" s="156"/>
      <c r="AC282" s="157"/>
      <c r="AD282" s="157"/>
      <c r="AE282" s="157"/>
      <c r="AF282" s="157"/>
      <c r="AG282" s="293">
        <f t="shared" si="165"/>
        <v>0</v>
      </c>
      <c r="AH282" s="145"/>
      <c r="AI282" s="143"/>
      <c r="AJ282" s="143"/>
      <c r="AK282" s="143"/>
      <c r="AL282" s="143"/>
      <c r="AM282" s="138">
        <f t="shared" si="182"/>
        <v>0</v>
      </c>
      <c r="AN282" s="160"/>
      <c r="AO282" s="146"/>
      <c r="AP282" s="146"/>
      <c r="AQ282" s="146"/>
      <c r="AR282" s="146"/>
      <c r="AS282" s="202">
        <f t="shared" si="166"/>
        <v>0</v>
      </c>
      <c r="AT282" s="172"/>
      <c r="AU282" s="137"/>
      <c r="AV282" s="137"/>
      <c r="AW282" s="137"/>
      <c r="AX282" s="137"/>
      <c r="AY282" s="138">
        <f t="shared" si="178"/>
        <v>0</v>
      </c>
      <c r="AZ282" s="160"/>
      <c r="BA282" s="146"/>
      <c r="BB282" s="146"/>
      <c r="BC282" s="146"/>
      <c r="BD282" s="146"/>
      <c r="BE282" s="138">
        <f t="shared" si="179"/>
        <v>0</v>
      </c>
      <c r="BF282" s="205"/>
      <c r="BG282" s="146"/>
      <c r="BH282" s="146"/>
      <c r="BI282" s="146"/>
      <c r="BJ282" s="146"/>
      <c r="BK282" s="202">
        <f t="shared" si="167"/>
        <v>0</v>
      </c>
      <c r="BL282" s="160"/>
      <c r="BM282" s="146"/>
      <c r="BN282" s="146"/>
      <c r="BO282" s="146"/>
      <c r="BP282" s="146"/>
      <c r="BQ282" s="138">
        <f t="shared" si="180"/>
        <v>0</v>
      </c>
      <c r="BR282" s="160"/>
      <c r="BS282" s="146"/>
      <c r="BT282" s="146"/>
      <c r="BU282" s="146"/>
      <c r="BV282" s="146"/>
      <c r="BW282" s="138">
        <f t="shared" si="181"/>
        <v>0</v>
      </c>
      <c r="BX282" s="205"/>
      <c r="BY282" s="146"/>
      <c r="BZ282" s="146"/>
      <c r="CA282" s="146"/>
      <c r="CB282" s="146"/>
      <c r="CC282" s="138">
        <f t="shared" si="168"/>
        <v>0</v>
      </c>
      <c r="CD282" s="158"/>
      <c r="CE282" s="137"/>
      <c r="CF282" s="137"/>
      <c r="CG282" s="137"/>
      <c r="CH282" s="137"/>
      <c r="CI282" s="138">
        <f t="shared" si="153"/>
        <v>0</v>
      </c>
      <c r="CJ282" s="172">
        <f t="shared" si="154"/>
        <v>0</v>
      </c>
      <c r="CK282" s="137">
        <f t="shared" si="155"/>
        <v>0</v>
      </c>
      <c r="CL282" s="137">
        <f t="shared" si="156"/>
        <v>0</v>
      </c>
      <c r="CM282" s="137">
        <f t="shared" si="157"/>
        <v>0</v>
      </c>
      <c r="CN282" s="137">
        <f t="shared" si="158"/>
        <v>0</v>
      </c>
      <c r="CO282" s="173">
        <f t="shared" si="159"/>
        <v>0</v>
      </c>
      <c r="CP282" s="172">
        <f t="shared" si="160"/>
        <v>0</v>
      </c>
      <c r="CQ282" s="137">
        <f t="shared" si="161"/>
        <v>0</v>
      </c>
      <c r="CR282" s="137">
        <f t="shared" si="162"/>
        <v>0</v>
      </c>
      <c r="CS282" s="137">
        <f t="shared" si="163"/>
        <v>0</v>
      </c>
      <c r="CT282" s="137">
        <f t="shared" si="164"/>
        <v>0</v>
      </c>
      <c r="CU282" s="173">
        <f t="shared" si="183"/>
        <v>0</v>
      </c>
      <c r="CV282" s="172">
        <f t="shared" si="184"/>
        <v>0</v>
      </c>
      <c r="CW282" s="137">
        <f t="shared" si="185"/>
        <v>0</v>
      </c>
      <c r="CX282" s="137">
        <f t="shared" si="186"/>
        <v>0</v>
      </c>
      <c r="CY282" s="137">
        <f t="shared" si="187"/>
        <v>0</v>
      </c>
      <c r="CZ282" s="137">
        <f t="shared" si="188"/>
        <v>0</v>
      </c>
      <c r="DA282" s="173">
        <f t="shared" si="189"/>
        <v>0</v>
      </c>
      <c r="DC282" s="220"/>
      <c r="DF282" s="141"/>
      <c r="DG282" s="142"/>
      <c r="DH282" s="146"/>
      <c r="DI282" s="142"/>
      <c r="DJ282" s="144"/>
      <c r="DK282" s="145"/>
      <c r="DL282" s="142"/>
      <c r="DM282" s="144"/>
      <c r="DO282" s="140" t="str">
        <f t="shared" si="169"/>
        <v>Zdeněk Lorenz</v>
      </c>
      <c r="DP282" s="140">
        <v>4472</v>
      </c>
      <c r="DQ282" s="140">
        <v>600075095</v>
      </c>
      <c r="DR282" s="140">
        <v>48282561</v>
      </c>
      <c r="DS282" s="140" t="s">
        <v>1660</v>
      </c>
      <c r="DT282" s="140" t="s">
        <v>4035</v>
      </c>
      <c r="DU282" s="140" t="s">
        <v>4036</v>
      </c>
      <c r="DV282" s="140" t="s">
        <v>39</v>
      </c>
      <c r="DW282" s="140" t="s">
        <v>38</v>
      </c>
      <c r="DX282" s="140" t="s">
        <v>4591</v>
      </c>
      <c r="DY282" s="140" t="s">
        <v>4037</v>
      </c>
      <c r="DZ282" s="140">
        <v>487862372</v>
      </c>
      <c r="EA282" s="140" t="s">
        <v>1663</v>
      </c>
      <c r="EB282" s="140" t="s">
        <v>4038</v>
      </c>
      <c r="EC282" s="140" t="s">
        <v>1656</v>
      </c>
      <c r="ED282" s="140" t="s">
        <v>23</v>
      </c>
      <c r="EF282" s="140" t="str">
        <f t="shared" si="170"/>
        <v>ok</v>
      </c>
      <c r="EG282" s="140" t="str">
        <f t="shared" si="171"/>
        <v>ok</v>
      </c>
      <c r="EH282" s="140" t="str">
        <f t="shared" si="172"/>
        <v>ok</v>
      </c>
      <c r="EI282" s="140" t="str">
        <f t="shared" si="173"/>
        <v>ok</v>
      </c>
      <c r="EJ282" s="140" t="str">
        <f t="shared" si="174"/>
        <v>ok</v>
      </c>
      <c r="EK282" s="140" t="str">
        <f t="shared" si="175"/>
        <v>ok</v>
      </c>
      <c r="EO282" s="140" t="str">
        <f t="shared" si="176"/>
        <v>ok</v>
      </c>
      <c r="EP282" s="140" t="str">
        <f t="shared" si="177"/>
        <v>ok</v>
      </c>
    </row>
    <row r="283" spans="1:146" s="140" customFormat="1" ht="12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227" t="s">
        <v>1665</v>
      </c>
      <c r="J283" s="151" t="s">
        <v>1666</v>
      </c>
      <c r="K283" s="151" t="s">
        <v>4653</v>
      </c>
      <c r="L283" s="153" t="s">
        <v>38</v>
      </c>
      <c r="M283" s="151" t="str">
        <f>DV283</f>
        <v>Noviny pod Ralskem</v>
      </c>
      <c r="N283" s="151">
        <v>0</v>
      </c>
      <c r="O283" s="151" t="s">
        <v>1667</v>
      </c>
      <c r="P283" s="151" t="s">
        <v>300</v>
      </c>
      <c r="Q283" s="151" t="s">
        <v>27</v>
      </c>
      <c r="R283" s="151" t="s">
        <v>28</v>
      </c>
      <c r="S283" s="154">
        <v>487862403</v>
      </c>
      <c r="T283" s="151" t="s">
        <v>1668</v>
      </c>
      <c r="U283" s="153">
        <v>162836337</v>
      </c>
      <c r="V283" s="153" t="s">
        <v>43</v>
      </c>
      <c r="W283" s="153" t="s">
        <v>44</v>
      </c>
      <c r="X283" s="151" t="s">
        <v>1669</v>
      </c>
      <c r="Y283" s="256" t="s">
        <v>3026</v>
      </c>
      <c r="Z283" s="155" t="s">
        <v>23</v>
      </c>
      <c r="AA283" s="267" t="s">
        <v>2887</v>
      </c>
      <c r="AB283" s="156"/>
      <c r="AC283" s="157"/>
      <c r="AD283" s="157"/>
      <c r="AE283" s="157"/>
      <c r="AF283" s="157"/>
      <c r="AG283" s="293">
        <f t="shared" si="165"/>
        <v>0</v>
      </c>
      <c r="AH283" s="145"/>
      <c r="AI283" s="143"/>
      <c r="AJ283" s="143"/>
      <c r="AK283" s="143"/>
      <c r="AL283" s="143"/>
      <c r="AM283" s="138">
        <f t="shared" si="182"/>
        <v>0</v>
      </c>
      <c r="AN283" s="160"/>
      <c r="AO283" s="146"/>
      <c r="AP283" s="146"/>
      <c r="AQ283" s="146"/>
      <c r="AR283" s="146"/>
      <c r="AS283" s="202">
        <f t="shared" si="166"/>
        <v>0</v>
      </c>
      <c r="AT283" s="172"/>
      <c r="AU283" s="137"/>
      <c r="AV283" s="137"/>
      <c r="AW283" s="137"/>
      <c r="AX283" s="137"/>
      <c r="AY283" s="138">
        <f t="shared" si="178"/>
        <v>0</v>
      </c>
      <c r="AZ283" s="160"/>
      <c r="BA283" s="146"/>
      <c r="BB283" s="146"/>
      <c r="BC283" s="146"/>
      <c r="BD283" s="146"/>
      <c r="BE283" s="138">
        <f t="shared" si="179"/>
        <v>0</v>
      </c>
      <c r="BF283" s="205"/>
      <c r="BG283" s="146"/>
      <c r="BH283" s="146"/>
      <c r="BI283" s="146"/>
      <c r="BJ283" s="146"/>
      <c r="BK283" s="202">
        <f t="shared" si="167"/>
        <v>0</v>
      </c>
      <c r="BL283" s="160"/>
      <c r="BM283" s="146"/>
      <c r="BN283" s="146"/>
      <c r="BO283" s="146"/>
      <c r="BP283" s="146"/>
      <c r="BQ283" s="138">
        <f t="shared" si="180"/>
        <v>0</v>
      </c>
      <c r="BR283" s="160"/>
      <c r="BS283" s="146"/>
      <c r="BT283" s="146"/>
      <c r="BU283" s="146"/>
      <c r="BV283" s="146"/>
      <c r="BW283" s="138">
        <f t="shared" si="181"/>
        <v>0</v>
      </c>
      <c r="BX283" s="205"/>
      <c r="BY283" s="146"/>
      <c r="BZ283" s="146"/>
      <c r="CA283" s="146"/>
      <c r="CB283" s="146"/>
      <c r="CC283" s="138">
        <f t="shared" si="168"/>
        <v>0</v>
      </c>
      <c r="CD283" s="158"/>
      <c r="CE283" s="137"/>
      <c r="CF283" s="137"/>
      <c r="CG283" s="137"/>
      <c r="CH283" s="137"/>
      <c r="CI283" s="138">
        <f t="shared" ref="CI283:CI321" si="190">SUM(CD283:CH283)</f>
        <v>0</v>
      </c>
      <c r="CJ283" s="172">
        <f t="shared" si="154"/>
        <v>0</v>
      </c>
      <c r="CK283" s="137">
        <f t="shared" si="155"/>
        <v>0</v>
      </c>
      <c r="CL283" s="137">
        <f t="shared" si="156"/>
        <v>0</v>
      </c>
      <c r="CM283" s="137">
        <f t="shared" si="157"/>
        <v>0</v>
      </c>
      <c r="CN283" s="137">
        <f t="shared" si="158"/>
        <v>0</v>
      </c>
      <c r="CO283" s="173">
        <f t="shared" si="159"/>
        <v>0</v>
      </c>
      <c r="CP283" s="172">
        <f t="shared" si="160"/>
        <v>0</v>
      </c>
      <c r="CQ283" s="137">
        <f t="shared" si="161"/>
        <v>0</v>
      </c>
      <c r="CR283" s="137">
        <f t="shared" si="162"/>
        <v>0</v>
      </c>
      <c r="CS283" s="137">
        <f t="shared" si="163"/>
        <v>0</v>
      </c>
      <c r="CT283" s="137">
        <f t="shared" si="164"/>
        <v>0</v>
      </c>
      <c r="CU283" s="173">
        <f t="shared" si="183"/>
        <v>0</v>
      </c>
      <c r="CV283" s="172">
        <f t="shared" si="184"/>
        <v>0</v>
      </c>
      <c r="CW283" s="137">
        <f t="shared" si="185"/>
        <v>0</v>
      </c>
      <c r="CX283" s="137">
        <f t="shared" si="186"/>
        <v>0</v>
      </c>
      <c r="CY283" s="137">
        <f t="shared" si="187"/>
        <v>0</v>
      </c>
      <c r="CZ283" s="137">
        <f t="shared" si="188"/>
        <v>0</v>
      </c>
      <c r="DA283" s="173">
        <f t="shared" si="189"/>
        <v>0</v>
      </c>
      <c r="DC283" s="220"/>
      <c r="DF283" s="141"/>
      <c r="DG283" s="142"/>
      <c r="DH283" s="146"/>
      <c r="DI283" s="142"/>
      <c r="DJ283" s="144"/>
      <c r="DK283" s="145"/>
      <c r="DL283" s="142"/>
      <c r="DM283" s="144"/>
      <c r="DO283" s="140" t="str">
        <f t="shared" si="169"/>
        <v>Eva Litresitsová</v>
      </c>
      <c r="DP283" s="140">
        <v>4418</v>
      </c>
      <c r="DQ283" s="140">
        <v>600074048</v>
      </c>
      <c r="DR283" s="140">
        <v>72742411</v>
      </c>
      <c r="DS283" s="140" t="s">
        <v>1664</v>
      </c>
      <c r="DT283" s="140" t="s">
        <v>4039</v>
      </c>
      <c r="DU283" s="140" t="s">
        <v>4040</v>
      </c>
      <c r="DV283" s="140" t="s">
        <v>4554</v>
      </c>
      <c r="DW283" s="140" t="s">
        <v>38</v>
      </c>
      <c r="DX283" s="140">
        <v>0</v>
      </c>
      <c r="DY283" s="140" t="s">
        <v>4041</v>
      </c>
      <c r="DZ283" s="140">
        <v>487862403</v>
      </c>
      <c r="EA283" s="140" t="s">
        <v>1668</v>
      </c>
      <c r="EB283" s="140" t="s">
        <v>4042</v>
      </c>
      <c r="EC283" s="140" t="s">
        <v>1669</v>
      </c>
      <c r="ED283" s="140" t="s">
        <v>23</v>
      </c>
      <c r="EF283" s="140" t="str">
        <f t="shared" si="170"/>
        <v>ok</v>
      </c>
      <c r="EG283" s="140" t="str">
        <f t="shared" si="171"/>
        <v>ŠPATNĚ</v>
      </c>
      <c r="EH283" s="140" t="str">
        <f t="shared" si="172"/>
        <v>ok</v>
      </c>
      <c r="EI283" s="140" t="str">
        <f t="shared" si="173"/>
        <v>ok</v>
      </c>
      <c r="EJ283" s="140" t="str">
        <f t="shared" si="174"/>
        <v>ok</v>
      </c>
      <c r="EK283" s="140" t="str">
        <f t="shared" si="175"/>
        <v>ok</v>
      </c>
      <c r="EO283" s="140" t="str">
        <f t="shared" si="176"/>
        <v>ok</v>
      </c>
      <c r="EP283" s="140" t="str">
        <f t="shared" si="177"/>
        <v>ok</v>
      </c>
    </row>
    <row r="284" spans="1:146" s="140" customFormat="1" ht="12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227" t="s">
        <v>1671</v>
      </c>
      <c r="J284" s="151" t="s">
        <v>1671</v>
      </c>
      <c r="K284" s="151" t="s">
        <v>4654</v>
      </c>
      <c r="L284" s="153" t="s">
        <v>1672</v>
      </c>
      <c r="M284" s="151" t="s">
        <v>1673</v>
      </c>
      <c r="N284" s="151" t="s">
        <v>4045</v>
      </c>
      <c r="O284" s="151" t="s">
        <v>1674</v>
      </c>
      <c r="P284" s="151" t="s">
        <v>664</v>
      </c>
      <c r="Q284" s="151" t="s">
        <v>27</v>
      </c>
      <c r="R284" s="151" t="s">
        <v>28</v>
      </c>
      <c r="S284" s="154">
        <v>487767515</v>
      </c>
      <c r="T284" s="151" t="s">
        <v>1675</v>
      </c>
      <c r="U284" s="153" t="s">
        <v>1676</v>
      </c>
      <c r="V284" s="153" t="s">
        <v>31</v>
      </c>
      <c r="W284" s="153" t="s">
        <v>32</v>
      </c>
      <c r="X284" s="151" t="s">
        <v>1677</v>
      </c>
      <c r="Y284" s="256" t="s">
        <v>3027</v>
      </c>
      <c r="Z284" s="155" t="s">
        <v>23</v>
      </c>
      <c r="AA284" s="267" t="s">
        <v>2888</v>
      </c>
      <c r="AB284" s="156"/>
      <c r="AC284" s="157"/>
      <c r="AD284" s="157"/>
      <c r="AE284" s="157"/>
      <c r="AF284" s="157"/>
      <c r="AG284" s="293">
        <f t="shared" si="165"/>
        <v>0</v>
      </c>
      <c r="AH284" s="145"/>
      <c r="AI284" s="143"/>
      <c r="AJ284" s="143"/>
      <c r="AK284" s="143"/>
      <c r="AL284" s="143"/>
      <c r="AM284" s="138">
        <f t="shared" si="182"/>
        <v>0</v>
      </c>
      <c r="AN284" s="160"/>
      <c r="AO284" s="146"/>
      <c r="AP284" s="146"/>
      <c r="AQ284" s="146"/>
      <c r="AR284" s="146"/>
      <c r="AS284" s="202">
        <f t="shared" si="166"/>
        <v>0</v>
      </c>
      <c r="AT284" s="172"/>
      <c r="AU284" s="137"/>
      <c r="AV284" s="137"/>
      <c r="AW284" s="137"/>
      <c r="AX284" s="137"/>
      <c r="AY284" s="138">
        <f t="shared" si="178"/>
        <v>0</v>
      </c>
      <c r="AZ284" s="160"/>
      <c r="BA284" s="146"/>
      <c r="BB284" s="146"/>
      <c r="BC284" s="146"/>
      <c r="BD284" s="146"/>
      <c r="BE284" s="138">
        <f t="shared" si="179"/>
        <v>0</v>
      </c>
      <c r="BF284" s="205"/>
      <c r="BG284" s="146"/>
      <c r="BH284" s="146"/>
      <c r="BI284" s="146"/>
      <c r="BJ284" s="146"/>
      <c r="BK284" s="202">
        <f t="shared" si="167"/>
        <v>0</v>
      </c>
      <c r="BL284" s="160"/>
      <c r="BM284" s="146"/>
      <c r="BN284" s="146"/>
      <c r="BO284" s="146"/>
      <c r="BP284" s="146"/>
      <c r="BQ284" s="138">
        <f t="shared" si="180"/>
        <v>0</v>
      </c>
      <c r="BR284" s="160"/>
      <c r="BS284" s="146">
        <v>3900</v>
      </c>
      <c r="BT284" s="146"/>
      <c r="BU284" s="146"/>
      <c r="BV284" s="146"/>
      <c r="BW284" s="138">
        <f t="shared" si="181"/>
        <v>3900</v>
      </c>
      <c r="BX284" s="205"/>
      <c r="BY284" s="146"/>
      <c r="BZ284" s="146"/>
      <c r="CA284" s="146"/>
      <c r="CB284" s="146"/>
      <c r="CC284" s="138">
        <f t="shared" si="168"/>
        <v>0</v>
      </c>
      <c r="CD284" s="158"/>
      <c r="CE284" s="137"/>
      <c r="CF284" s="137"/>
      <c r="CG284" s="137"/>
      <c r="CH284" s="137"/>
      <c r="CI284" s="138">
        <f t="shared" si="190"/>
        <v>0</v>
      </c>
      <c r="CJ284" s="172">
        <f t="shared" si="154"/>
        <v>0</v>
      </c>
      <c r="CK284" s="137">
        <f t="shared" si="155"/>
        <v>3900</v>
      </c>
      <c r="CL284" s="137">
        <f t="shared" si="156"/>
        <v>0</v>
      </c>
      <c r="CM284" s="137">
        <f t="shared" si="157"/>
        <v>0</v>
      </c>
      <c r="CN284" s="137">
        <f t="shared" si="158"/>
        <v>0</v>
      </c>
      <c r="CO284" s="173">
        <f t="shared" si="159"/>
        <v>3900</v>
      </c>
      <c r="CP284" s="172">
        <f t="shared" si="160"/>
        <v>0</v>
      </c>
      <c r="CQ284" s="137">
        <f t="shared" si="161"/>
        <v>0</v>
      </c>
      <c r="CR284" s="137">
        <f t="shared" si="162"/>
        <v>0</v>
      </c>
      <c r="CS284" s="137">
        <f t="shared" si="163"/>
        <v>0</v>
      </c>
      <c r="CT284" s="137">
        <f t="shared" si="164"/>
        <v>0</v>
      </c>
      <c r="CU284" s="173">
        <f t="shared" si="183"/>
        <v>0</v>
      </c>
      <c r="CV284" s="172">
        <f t="shared" si="184"/>
        <v>0</v>
      </c>
      <c r="CW284" s="137">
        <f t="shared" si="185"/>
        <v>3900</v>
      </c>
      <c r="CX284" s="137">
        <f t="shared" si="186"/>
        <v>0</v>
      </c>
      <c r="CY284" s="137">
        <f t="shared" si="187"/>
        <v>0</v>
      </c>
      <c r="CZ284" s="137">
        <f t="shared" si="188"/>
        <v>0</v>
      </c>
      <c r="DA284" s="173">
        <f t="shared" si="189"/>
        <v>3900</v>
      </c>
      <c r="DC284" s="220"/>
      <c r="DF284" s="141"/>
      <c r="DG284" s="142"/>
      <c r="DH284" s="146"/>
      <c r="DI284" s="142"/>
      <c r="DJ284" s="144"/>
      <c r="DK284" s="145"/>
      <c r="DL284" s="142"/>
      <c r="DM284" s="144"/>
      <c r="DO284" s="140" t="str">
        <f t="shared" si="169"/>
        <v>Pavlína Burdová</v>
      </c>
      <c r="DP284" s="140">
        <v>4432</v>
      </c>
      <c r="DQ284" s="140">
        <v>600074625</v>
      </c>
      <c r="DR284" s="140">
        <v>70695903</v>
      </c>
      <c r="DS284" s="140" t="s">
        <v>1670</v>
      </c>
      <c r="DT284" s="140" t="s">
        <v>4043</v>
      </c>
      <c r="DU284" s="140" t="s">
        <v>4044</v>
      </c>
      <c r="DV284" s="140" t="s">
        <v>1673</v>
      </c>
      <c r="DW284" s="140" t="s">
        <v>1672</v>
      </c>
      <c r="DX284" s="140" t="s">
        <v>4045</v>
      </c>
      <c r="DY284" s="140" t="s">
        <v>4046</v>
      </c>
      <c r="DZ284" s="140">
        <v>487767515</v>
      </c>
      <c r="EA284" s="140" t="s">
        <v>1675</v>
      </c>
      <c r="EB284" s="140" t="s">
        <v>4047</v>
      </c>
      <c r="EC284" s="140" t="s">
        <v>1677</v>
      </c>
      <c r="ED284" s="140" t="s">
        <v>23</v>
      </c>
      <c r="EF284" s="140" t="str">
        <f t="shared" si="170"/>
        <v>ok</v>
      </c>
      <c r="EG284" s="140" t="str">
        <f t="shared" si="171"/>
        <v>ŠPATNĚ</v>
      </c>
      <c r="EH284" s="140" t="str">
        <f t="shared" si="172"/>
        <v>ok</v>
      </c>
      <c r="EI284" s="140" t="str">
        <f t="shared" si="173"/>
        <v>ok</v>
      </c>
      <c r="EJ284" s="140" t="str">
        <f t="shared" si="174"/>
        <v>ok</v>
      </c>
      <c r="EK284" s="140" t="str">
        <f t="shared" si="175"/>
        <v>ok</v>
      </c>
      <c r="EO284" s="140" t="str">
        <f t="shared" si="176"/>
        <v>ok</v>
      </c>
      <c r="EP284" s="140" t="str">
        <f t="shared" si="177"/>
        <v>ok</v>
      </c>
    </row>
    <row r="285" spans="1:146" s="140" customFormat="1" ht="12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227" t="s">
        <v>1679</v>
      </c>
      <c r="J285" s="151" t="s">
        <v>1680</v>
      </c>
      <c r="K285" s="151" t="s">
        <v>1681</v>
      </c>
      <c r="L285" s="153" t="s">
        <v>1682</v>
      </c>
      <c r="M285" s="151" t="s">
        <v>1683</v>
      </c>
      <c r="N285" s="151" t="s">
        <v>24</v>
      </c>
      <c r="O285" s="151" t="s">
        <v>1684</v>
      </c>
      <c r="P285" s="151" t="s">
        <v>552</v>
      </c>
      <c r="Q285" s="151" t="s">
        <v>27</v>
      </c>
      <c r="R285" s="151" t="s">
        <v>28</v>
      </c>
      <c r="S285" s="154">
        <v>487876112</v>
      </c>
      <c r="T285" s="151" t="s">
        <v>1685</v>
      </c>
      <c r="U285" s="153">
        <v>162511882</v>
      </c>
      <c r="V285" s="153" t="s">
        <v>43</v>
      </c>
      <c r="W285" s="153" t="s">
        <v>44</v>
      </c>
      <c r="X285" s="151" t="s">
        <v>1686</v>
      </c>
      <c r="Y285" s="256" t="s">
        <v>3028</v>
      </c>
      <c r="Z285" s="155" t="s">
        <v>23</v>
      </c>
      <c r="AA285" s="267" t="s">
        <v>2889</v>
      </c>
      <c r="AB285" s="156"/>
      <c r="AC285" s="157"/>
      <c r="AD285" s="157"/>
      <c r="AE285" s="157"/>
      <c r="AF285" s="157"/>
      <c r="AG285" s="293">
        <f t="shared" si="165"/>
        <v>0</v>
      </c>
      <c r="AH285" s="145"/>
      <c r="AI285" s="143"/>
      <c r="AJ285" s="143"/>
      <c r="AK285" s="143"/>
      <c r="AL285" s="143"/>
      <c r="AM285" s="138">
        <f t="shared" si="182"/>
        <v>0</v>
      </c>
      <c r="AN285" s="160"/>
      <c r="AO285" s="146"/>
      <c r="AP285" s="146"/>
      <c r="AQ285" s="146"/>
      <c r="AR285" s="146"/>
      <c r="AS285" s="202">
        <f t="shared" si="166"/>
        <v>0</v>
      </c>
      <c r="AT285" s="172"/>
      <c r="AU285" s="137"/>
      <c r="AV285" s="137"/>
      <c r="AW285" s="137"/>
      <c r="AX285" s="137"/>
      <c r="AY285" s="138">
        <f t="shared" si="178"/>
        <v>0</v>
      </c>
      <c r="AZ285" s="160"/>
      <c r="BA285" s="146"/>
      <c r="BB285" s="146"/>
      <c r="BC285" s="146"/>
      <c r="BD285" s="146"/>
      <c r="BE285" s="138">
        <f t="shared" si="179"/>
        <v>0</v>
      </c>
      <c r="BF285" s="205"/>
      <c r="BG285" s="146"/>
      <c r="BH285" s="146"/>
      <c r="BI285" s="146"/>
      <c r="BJ285" s="146"/>
      <c r="BK285" s="202">
        <f t="shared" si="167"/>
        <v>0</v>
      </c>
      <c r="BL285" s="160"/>
      <c r="BM285" s="146"/>
      <c r="BN285" s="146"/>
      <c r="BO285" s="146"/>
      <c r="BP285" s="146"/>
      <c r="BQ285" s="138">
        <f t="shared" si="180"/>
        <v>0</v>
      </c>
      <c r="BR285" s="160"/>
      <c r="BS285" s="146">
        <v>65650</v>
      </c>
      <c r="BT285" s="146"/>
      <c r="BU285" s="146"/>
      <c r="BV285" s="146"/>
      <c r="BW285" s="138">
        <f t="shared" si="181"/>
        <v>65650</v>
      </c>
      <c r="BX285" s="205"/>
      <c r="BY285" s="146"/>
      <c r="BZ285" s="146"/>
      <c r="CA285" s="146"/>
      <c r="CB285" s="146"/>
      <c r="CC285" s="138">
        <f t="shared" si="168"/>
        <v>0</v>
      </c>
      <c r="CD285" s="158"/>
      <c r="CE285" s="137"/>
      <c r="CF285" s="137"/>
      <c r="CG285" s="137"/>
      <c r="CH285" s="137"/>
      <c r="CI285" s="138">
        <f t="shared" si="190"/>
        <v>0</v>
      </c>
      <c r="CJ285" s="172">
        <f t="shared" si="154"/>
        <v>0</v>
      </c>
      <c r="CK285" s="137">
        <f t="shared" si="155"/>
        <v>65650</v>
      </c>
      <c r="CL285" s="137">
        <f t="shared" si="156"/>
        <v>0</v>
      </c>
      <c r="CM285" s="137">
        <f t="shared" si="157"/>
        <v>0</v>
      </c>
      <c r="CN285" s="137">
        <f t="shared" si="158"/>
        <v>0</v>
      </c>
      <c r="CO285" s="173">
        <f t="shared" si="159"/>
        <v>65650</v>
      </c>
      <c r="CP285" s="172">
        <f t="shared" si="160"/>
        <v>0</v>
      </c>
      <c r="CQ285" s="137">
        <f t="shared" si="161"/>
        <v>0</v>
      </c>
      <c r="CR285" s="137">
        <f t="shared" si="162"/>
        <v>0</v>
      </c>
      <c r="CS285" s="137">
        <f t="shared" si="163"/>
        <v>0</v>
      </c>
      <c r="CT285" s="137">
        <f t="shared" si="164"/>
        <v>0</v>
      </c>
      <c r="CU285" s="173">
        <f t="shared" si="183"/>
        <v>0</v>
      </c>
      <c r="CV285" s="172">
        <f t="shared" si="184"/>
        <v>0</v>
      </c>
      <c r="CW285" s="137">
        <f t="shared" si="185"/>
        <v>65650</v>
      </c>
      <c r="CX285" s="137">
        <f t="shared" si="186"/>
        <v>0</v>
      </c>
      <c r="CY285" s="137">
        <f t="shared" si="187"/>
        <v>0</v>
      </c>
      <c r="CZ285" s="137">
        <f t="shared" si="188"/>
        <v>0</v>
      </c>
      <c r="DA285" s="173">
        <f t="shared" si="189"/>
        <v>65650</v>
      </c>
      <c r="DC285" s="220"/>
      <c r="DF285" s="141"/>
      <c r="DG285" s="142"/>
      <c r="DH285" s="146"/>
      <c r="DI285" s="142"/>
      <c r="DJ285" s="144"/>
      <c r="DK285" s="145"/>
      <c r="DL285" s="142"/>
      <c r="DM285" s="144"/>
      <c r="DO285" s="140" t="str">
        <f t="shared" si="169"/>
        <v>Iveta Myšková</v>
      </c>
      <c r="DP285" s="140">
        <v>4459</v>
      </c>
      <c r="DQ285" s="140">
        <v>650037171</v>
      </c>
      <c r="DR285" s="140">
        <v>72742356</v>
      </c>
      <c r="DS285" s="140" t="s">
        <v>1678</v>
      </c>
      <c r="DT285" s="140" t="s">
        <v>4048</v>
      </c>
      <c r="DU285" s="140" t="s">
        <v>3729</v>
      </c>
      <c r="DV285" s="140" t="s">
        <v>1683</v>
      </c>
      <c r="DW285" s="140" t="s">
        <v>1682</v>
      </c>
      <c r="DX285" s="140" t="s">
        <v>24</v>
      </c>
      <c r="DY285" s="140" t="s">
        <v>4049</v>
      </c>
      <c r="DZ285" s="140">
        <v>487876112</v>
      </c>
      <c r="EA285" s="140" t="s">
        <v>1685</v>
      </c>
      <c r="EB285" s="140" t="s">
        <v>4050</v>
      </c>
      <c r="EC285" s="140" t="s">
        <v>1686</v>
      </c>
      <c r="ED285" s="140" t="s">
        <v>23</v>
      </c>
      <c r="EF285" s="140" t="str">
        <f t="shared" si="170"/>
        <v>ok</v>
      </c>
      <c r="EG285" s="140" t="str">
        <f t="shared" si="171"/>
        <v>ŠPATNĚ</v>
      </c>
      <c r="EH285" s="140" t="str">
        <f t="shared" si="172"/>
        <v>ok</v>
      </c>
      <c r="EI285" s="140" t="str">
        <f t="shared" si="173"/>
        <v>ok</v>
      </c>
      <c r="EJ285" s="140" t="str">
        <f t="shared" si="174"/>
        <v>ok</v>
      </c>
      <c r="EK285" s="140" t="str">
        <f t="shared" si="175"/>
        <v>ok</v>
      </c>
      <c r="EO285" s="140" t="str">
        <f t="shared" si="176"/>
        <v>ok</v>
      </c>
      <c r="EP285" s="140" t="str">
        <f t="shared" si="177"/>
        <v>ok</v>
      </c>
    </row>
    <row r="286" spans="1:146" s="140" customFormat="1" ht="12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227" t="s">
        <v>1688</v>
      </c>
      <c r="J286" s="151" t="s">
        <v>1689</v>
      </c>
      <c r="K286" s="151" t="s">
        <v>4655</v>
      </c>
      <c r="L286" s="153" t="s">
        <v>1690</v>
      </c>
      <c r="M286" s="151" t="str">
        <f>DV286</f>
        <v>Provodín</v>
      </c>
      <c r="N286" s="151">
        <v>0</v>
      </c>
      <c r="O286" s="151" t="s">
        <v>1692</v>
      </c>
      <c r="P286" s="151" t="s">
        <v>217</v>
      </c>
      <c r="Q286" s="151" t="s">
        <v>27</v>
      </c>
      <c r="R286" s="151" t="s">
        <v>28</v>
      </c>
      <c r="S286" s="154">
        <v>487877142</v>
      </c>
      <c r="T286" s="151" t="s">
        <v>1693</v>
      </c>
      <c r="U286" s="153">
        <v>904024339</v>
      </c>
      <c r="V286" s="153" t="s">
        <v>82</v>
      </c>
      <c r="W286" s="153" t="s">
        <v>83</v>
      </c>
      <c r="X286" s="151" t="s">
        <v>1694</v>
      </c>
      <c r="Y286" s="256" t="s">
        <v>3029</v>
      </c>
      <c r="Z286" s="155" t="s">
        <v>23</v>
      </c>
      <c r="AA286" s="267" t="s">
        <v>2890</v>
      </c>
      <c r="AB286" s="156"/>
      <c r="AC286" s="157"/>
      <c r="AD286" s="157"/>
      <c r="AE286" s="157"/>
      <c r="AF286" s="157"/>
      <c r="AG286" s="293">
        <f t="shared" si="165"/>
        <v>0</v>
      </c>
      <c r="AH286" s="145"/>
      <c r="AI286" s="143"/>
      <c r="AJ286" s="143"/>
      <c r="AK286" s="143"/>
      <c r="AL286" s="143"/>
      <c r="AM286" s="138">
        <f t="shared" si="182"/>
        <v>0</v>
      </c>
      <c r="AN286" s="160"/>
      <c r="AO286" s="146"/>
      <c r="AP286" s="146"/>
      <c r="AQ286" s="146"/>
      <c r="AR286" s="146"/>
      <c r="AS286" s="202">
        <f t="shared" si="166"/>
        <v>0</v>
      </c>
      <c r="AT286" s="172"/>
      <c r="AU286" s="137"/>
      <c r="AV286" s="137"/>
      <c r="AW286" s="137"/>
      <c r="AX286" s="137"/>
      <c r="AY286" s="138">
        <f t="shared" si="178"/>
        <v>0</v>
      </c>
      <c r="AZ286" s="160"/>
      <c r="BA286" s="146"/>
      <c r="BB286" s="146"/>
      <c r="BC286" s="146"/>
      <c r="BD286" s="146"/>
      <c r="BE286" s="138">
        <f t="shared" si="179"/>
        <v>0</v>
      </c>
      <c r="BF286" s="205"/>
      <c r="BG286" s="146"/>
      <c r="BH286" s="146"/>
      <c r="BI286" s="146"/>
      <c r="BJ286" s="146"/>
      <c r="BK286" s="202">
        <f t="shared" si="167"/>
        <v>0</v>
      </c>
      <c r="BL286" s="160"/>
      <c r="BM286" s="146"/>
      <c r="BN286" s="146"/>
      <c r="BO286" s="146"/>
      <c r="BP286" s="146"/>
      <c r="BQ286" s="138">
        <f t="shared" si="180"/>
        <v>0</v>
      </c>
      <c r="BR286" s="160"/>
      <c r="BS286" s="146"/>
      <c r="BT286" s="146"/>
      <c r="BU286" s="146"/>
      <c r="BV286" s="146"/>
      <c r="BW286" s="138">
        <f t="shared" si="181"/>
        <v>0</v>
      </c>
      <c r="BX286" s="205"/>
      <c r="BY286" s="146"/>
      <c r="BZ286" s="146"/>
      <c r="CA286" s="146"/>
      <c r="CB286" s="146"/>
      <c r="CC286" s="138">
        <f t="shared" si="168"/>
        <v>0</v>
      </c>
      <c r="CD286" s="158"/>
      <c r="CE286" s="137"/>
      <c r="CF286" s="137"/>
      <c r="CG286" s="137"/>
      <c r="CH286" s="137"/>
      <c r="CI286" s="138">
        <f t="shared" si="190"/>
        <v>0</v>
      </c>
      <c r="CJ286" s="172">
        <f t="shared" si="154"/>
        <v>0</v>
      </c>
      <c r="CK286" s="137">
        <f t="shared" si="155"/>
        <v>0</v>
      </c>
      <c r="CL286" s="137">
        <f t="shared" si="156"/>
        <v>0</v>
      </c>
      <c r="CM286" s="137">
        <f t="shared" si="157"/>
        <v>0</v>
      </c>
      <c r="CN286" s="137">
        <f t="shared" si="158"/>
        <v>0</v>
      </c>
      <c r="CO286" s="173">
        <f t="shared" si="159"/>
        <v>0</v>
      </c>
      <c r="CP286" s="172">
        <f t="shared" si="160"/>
        <v>0</v>
      </c>
      <c r="CQ286" s="137">
        <f t="shared" si="161"/>
        <v>0</v>
      </c>
      <c r="CR286" s="137">
        <f t="shared" si="162"/>
        <v>0</v>
      </c>
      <c r="CS286" s="137">
        <f t="shared" si="163"/>
        <v>0</v>
      </c>
      <c r="CT286" s="137">
        <f t="shared" si="164"/>
        <v>0</v>
      </c>
      <c r="CU286" s="173">
        <f t="shared" si="183"/>
        <v>0</v>
      </c>
      <c r="CV286" s="172">
        <f t="shared" si="184"/>
        <v>0</v>
      </c>
      <c r="CW286" s="137">
        <f t="shared" si="185"/>
        <v>0</v>
      </c>
      <c r="CX286" s="137">
        <f t="shared" si="186"/>
        <v>0</v>
      </c>
      <c r="CY286" s="137">
        <f t="shared" si="187"/>
        <v>0</v>
      </c>
      <c r="CZ286" s="137">
        <f t="shared" si="188"/>
        <v>0</v>
      </c>
      <c r="DA286" s="173">
        <f t="shared" si="189"/>
        <v>0</v>
      </c>
      <c r="DC286" s="220"/>
      <c r="DF286" s="141"/>
      <c r="DG286" s="142"/>
      <c r="DH286" s="146"/>
      <c r="DI286" s="142"/>
      <c r="DJ286" s="144"/>
      <c r="DK286" s="145"/>
      <c r="DL286" s="142"/>
      <c r="DM286" s="144"/>
      <c r="DO286" s="140" t="str">
        <f t="shared" si="169"/>
        <v>Lenka Kuklová</v>
      </c>
      <c r="DP286" s="140">
        <v>4424</v>
      </c>
      <c r="DQ286" s="140">
        <v>600074170</v>
      </c>
      <c r="DR286" s="140">
        <v>72741562</v>
      </c>
      <c r="DS286" s="140" t="s">
        <v>1687</v>
      </c>
      <c r="DT286" s="140" t="s">
        <v>4051</v>
      </c>
      <c r="DU286" s="140" t="s">
        <v>3854</v>
      </c>
      <c r="DV286" s="140" t="s">
        <v>1691</v>
      </c>
      <c r="DW286" s="140" t="s">
        <v>1690</v>
      </c>
      <c r="DX286" s="140">
        <v>0</v>
      </c>
      <c r="DY286" s="140" t="s">
        <v>4052</v>
      </c>
      <c r="DZ286" s="140">
        <v>487877142</v>
      </c>
      <c r="EA286" s="140" t="s">
        <v>1693</v>
      </c>
      <c r="EB286" s="140">
        <v>0</v>
      </c>
      <c r="EC286" s="140" t="s">
        <v>1694</v>
      </c>
      <c r="ED286" s="140" t="s">
        <v>23</v>
      </c>
      <c r="EF286" s="140" t="str">
        <f t="shared" si="170"/>
        <v>ok</v>
      </c>
      <c r="EG286" s="140" t="str">
        <f t="shared" si="171"/>
        <v>ŠPATNĚ</v>
      </c>
      <c r="EH286" s="140" t="str">
        <f t="shared" si="172"/>
        <v>ok</v>
      </c>
      <c r="EI286" s="140" t="str">
        <f t="shared" si="173"/>
        <v>ok</v>
      </c>
      <c r="EJ286" s="140" t="str">
        <f t="shared" si="174"/>
        <v>ok</v>
      </c>
      <c r="EK286" s="140" t="str">
        <f t="shared" si="175"/>
        <v>ok</v>
      </c>
      <c r="EO286" s="140" t="str">
        <f t="shared" si="176"/>
        <v>ok</v>
      </c>
      <c r="EP286" s="140" t="str">
        <f t="shared" si="177"/>
        <v>ok</v>
      </c>
    </row>
    <row r="287" spans="1:146" s="140" customFormat="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268" t="s">
        <v>3097</v>
      </c>
      <c r="J287" s="269" t="s">
        <v>3097</v>
      </c>
      <c r="K287" s="269" t="s">
        <v>4656</v>
      </c>
      <c r="L287" s="153" t="s">
        <v>38</v>
      </c>
      <c r="M287" s="151" t="str">
        <f>DV287</f>
        <v>Ralsko</v>
      </c>
      <c r="N287" s="151" t="s">
        <v>24</v>
      </c>
      <c r="O287" s="151" t="s">
        <v>4592</v>
      </c>
      <c r="P287" s="151" t="s">
        <v>4593</v>
      </c>
      <c r="Q287" s="151" t="s">
        <v>27</v>
      </c>
      <c r="R287" s="151" t="s">
        <v>28</v>
      </c>
      <c r="S287" s="154">
        <v>487898150</v>
      </c>
      <c r="T287" s="263" t="s">
        <v>4617</v>
      </c>
      <c r="U287" s="153">
        <v>162918455</v>
      </c>
      <c r="V287" s="153" t="s">
        <v>43</v>
      </c>
      <c r="W287" s="153" t="s">
        <v>44</v>
      </c>
      <c r="X287" s="151" t="s">
        <v>1695</v>
      </c>
      <c r="Y287" s="256" t="s">
        <v>3030</v>
      </c>
      <c r="Z287" s="155" t="s">
        <v>23</v>
      </c>
      <c r="AA287" s="267" t="s">
        <v>2891</v>
      </c>
      <c r="AB287" s="156"/>
      <c r="AC287" s="157"/>
      <c r="AD287" s="157"/>
      <c r="AE287" s="157"/>
      <c r="AF287" s="157"/>
      <c r="AG287" s="293">
        <f t="shared" si="165"/>
        <v>0</v>
      </c>
      <c r="AH287" s="145"/>
      <c r="AI287" s="143"/>
      <c r="AJ287" s="143"/>
      <c r="AK287" s="143"/>
      <c r="AL287" s="143"/>
      <c r="AM287" s="138">
        <f t="shared" si="182"/>
        <v>0</v>
      </c>
      <c r="AN287" s="160"/>
      <c r="AO287" s="146"/>
      <c r="AP287" s="146"/>
      <c r="AQ287" s="146"/>
      <c r="AR287" s="146"/>
      <c r="AS287" s="202">
        <f t="shared" si="166"/>
        <v>0</v>
      </c>
      <c r="AT287" s="172"/>
      <c r="AU287" s="137"/>
      <c r="AV287" s="137"/>
      <c r="AW287" s="137"/>
      <c r="AX287" s="137"/>
      <c r="AY287" s="138">
        <f t="shared" si="178"/>
        <v>0</v>
      </c>
      <c r="AZ287" s="160"/>
      <c r="BA287" s="146"/>
      <c r="BB287" s="146"/>
      <c r="BC287" s="146"/>
      <c r="BD287" s="146"/>
      <c r="BE287" s="138">
        <f t="shared" si="179"/>
        <v>0</v>
      </c>
      <c r="BF287" s="205"/>
      <c r="BG287" s="146"/>
      <c r="BH287" s="146"/>
      <c r="BI287" s="146"/>
      <c r="BJ287" s="146"/>
      <c r="BK287" s="202">
        <f t="shared" si="167"/>
        <v>0</v>
      </c>
      <c r="BL287" s="160"/>
      <c r="BM287" s="146"/>
      <c r="BN287" s="146"/>
      <c r="BO287" s="146"/>
      <c r="BP287" s="146"/>
      <c r="BQ287" s="138">
        <f t="shared" si="180"/>
        <v>0</v>
      </c>
      <c r="BR287" s="160"/>
      <c r="BS287" s="146">
        <v>29900</v>
      </c>
      <c r="BT287" s="146"/>
      <c r="BU287" s="146"/>
      <c r="BV287" s="146"/>
      <c r="BW287" s="138">
        <f t="shared" si="181"/>
        <v>29900</v>
      </c>
      <c r="BX287" s="205"/>
      <c r="BY287" s="146"/>
      <c r="BZ287" s="146"/>
      <c r="CA287" s="146"/>
      <c r="CB287" s="146"/>
      <c r="CC287" s="138">
        <f t="shared" si="168"/>
        <v>0</v>
      </c>
      <c r="CD287" s="158"/>
      <c r="CE287" s="137"/>
      <c r="CF287" s="137"/>
      <c r="CG287" s="137"/>
      <c r="CH287" s="137"/>
      <c r="CI287" s="138">
        <f t="shared" si="190"/>
        <v>0</v>
      </c>
      <c r="CJ287" s="172">
        <f t="shared" si="154"/>
        <v>0</v>
      </c>
      <c r="CK287" s="137">
        <f t="shared" si="155"/>
        <v>29900</v>
      </c>
      <c r="CL287" s="137">
        <f t="shared" si="156"/>
        <v>0</v>
      </c>
      <c r="CM287" s="137">
        <f t="shared" si="157"/>
        <v>0</v>
      </c>
      <c r="CN287" s="137">
        <f t="shared" si="158"/>
        <v>0</v>
      </c>
      <c r="CO287" s="173">
        <f t="shared" si="159"/>
        <v>29900</v>
      </c>
      <c r="CP287" s="172">
        <f t="shared" si="160"/>
        <v>0</v>
      </c>
      <c r="CQ287" s="137">
        <f t="shared" si="161"/>
        <v>0</v>
      </c>
      <c r="CR287" s="137">
        <f t="shared" si="162"/>
        <v>0</v>
      </c>
      <c r="CS287" s="137">
        <f t="shared" si="163"/>
        <v>0</v>
      </c>
      <c r="CT287" s="137">
        <f t="shared" si="164"/>
        <v>0</v>
      </c>
      <c r="CU287" s="173">
        <f t="shared" si="183"/>
        <v>0</v>
      </c>
      <c r="CV287" s="172">
        <f t="shared" si="184"/>
        <v>0</v>
      </c>
      <c r="CW287" s="137">
        <f t="shared" si="185"/>
        <v>29900</v>
      </c>
      <c r="CX287" s="137">
        <f t="shared" si="186"/>
        <v>0</v>
      </c>
      <c r="CY287" s="137">
        <f t="shared" si="187"/>
        <v>0</v>
      </c>
      <c r="CZ287" s="137">
        <f t="shared" si="188"/>
        <v>0</v>
      </c>
      <c r="DA287" s="173">
        <f t="shared" si="189"/>
        <v>29900</v>
      </c>
      <c r="DC287" s="220"/>
      <c r="DF287" s="141"/>
      <c r="DG287" s="142"/>
      <c r="DH287" s="146"/>
      <c r="DI287" s="142"/>
      <c r="DJ287" s="144"/>
      <c r="DK287" s="145"/>
      <c r="DL287" s="142"/>
      <c r="DM287" s="144"/>
      <c r="DO287" s="140" t="str">
        <f t="shared" si="169"/>
        <v>Šárka  Kalvová</v>
      </c>
      <c r="DP287" s="140">
        <v>4489</v>
      </c>
      <c r="DQ287" s="140">
        <v>600075036</v>
      </c>
      <c r="DR287" s="140">
        <v>72742607</v>
      </c>
      <c r="DS287" s="140" t="s">
        <v>3096</v>
      </c>
      <c r="DT287" s="140" t="s">
        <v>4053</v>
      </c>
      <c r="DU287" s="140" t="s">
        <v>4054</v>
      </c>
      <c r="DV287" s="140" t="s">
        <v>4055</v>
      </c>
      <c r="DW287" s="140" t="s">
        <v>38</v>
      </c>
      <c r="DX287" s="140" t="s">
        <v>4056</v>
      </c>
      <c r="DY287" s="140" t="s">
        <v>3619</v>
      </c>
      <c r="DZ287" s="140">
        <v>487898151</v>
      </c>
      <c r="EA287" s="294" t="s">
        <v>4057</v>
      </c>
      <c r="EB287" s="140" t="s">
        <v>4058</v>
      </c>
      <c r="EC287" s="140" t="s">
        <v>1695</v>
      </c>
      <c r="ED287" s="140" t="s">
        <v>23</v>
      </c>
      <c r="EF287" s="140" t="str">
        <f t="shared" si="170"/>
        <v>ok</v>
      </c>
      <c r="EG287" s="140" t="str">
        <f t="shared" si="171"/>
        <v>ŠPATNĚ</v>
      </c>
      <c r="EH287" s="140" t="str">
        <f t="shared" si="172"/>
        <v>ok</v>
      </c>
      <c r="EI287" s="140" t="str">
        <f t="shared" si="173"/>
        <v>ok</v>
      </c>
      <c r="EJ287" s="140" t="str">
        <f t="shared" si="174"/>
        <v>ŠPATNĚ</v>
      </c>
      <c r="EK287" s="140" t="str">
        <f t="shared" si="175"/>
        <v>ŠPATNĚ</v>
      </c>
      <c r="EO287" s="140" t="str">
        <f t="shared" si="176"/>
        <v>ŠPATNĚ</v>
      </c>
      <c r="EP287" s="140" t="str">
        <f t="shared" si="177"/>
        <v>ŠPATNĚ</v>
      </c>
    </row>
    <row r="288" spans="1:146" s="140" customFormat="1" ht="12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227" t="s">
        <v>1697</v>
      </c>
      <c r="J288" s="151" t="s">
        <v>1357</v>
      </c>
      <c r="K288" s="151" t="s">
        <v>4060</v>
      </c>
      <c r="L288" s="153" t="s">
        <v>22</v>
      </c>
      <c r="M288" s="151" t="s">
        <v>23</v>
      </c>
      <c r="N288" s="151" t="s">
        <v>466</v>
      </c>
      <c r="O288" s="151" t="s">
        <v>4594</v>
      </c>
      <c r="P288" s="151" t="s">
        <v>170</v>
      </c>
      <c r="Q288" s="151" t="s">
        <v>27</v>
      </c>
      <c r="R288" s="151" t="s">
        <v>28</v>
      </c>
      <c r="S288" s="154">
        <v>487520893</v>
      </c>
      <c r="T288" s="151" t="s">
        <v>1698</v>
      </c>
      <c r="U288" s="153" t="s">
        <v>1699</v>
      </c>
      <c r="V288" s="153" t="s">
        <v>31</v>
      </c>
      <c r="W288" s="153" t="s">
        <v>32</v>
      </c>
      <c r="X288" s="151" t="s">
        <v>1700</v>
      </c>
      <c r="Y288" s="256" t="s">
        <v>3031</v>
      </c>
      <c r="Z288" s="155" t="s">
        <v>23</v>
      </c>
      <c r="AA288" s="267" t="s">
        <v>2892</v>
      </c>
      <c r="AB288" s="156"/>
      <c r="AC288" s="157"/>
      <c r="AD288" s="157"/>
      <c r="AE288" s="157"/>
      <c r="AF288" s="157"/>
      <c r="AG288" s="293">
        <f t="shared" si="165"/>
        <v>0</v>
      </c>
      <c r="AH288" s="145"/>
      <c r="AI288" s="143"/>
      <c r="AJ288" s="143"/>
      <c r="AK288" s="143"/>
      <c r="AL288" s="143"/>
      <c r="AM288" s="138">
        <f t="shared" si="182"/>
        <v>0</v>
      </c>
      <c r="AN288" s="160"/>
      <c r="AO288" s="146"/>
      <c r="AP288" s="146"/>
      <c r="AQ288" s="146"/>
      <c r="AR288" s="146"/>
      <c r="AS288" s="202">
        <f t="shared" si="166"/>
        <v>0</v>
      </c>
      <c r="AT288" s="172"/>
      <c r="AU288" s="137"/>
      <c r="AV288" s="137"/>
      <c r="AW288" s="137"/>
      <c r="AX288" s="137"/>
      <c r="AY288" s="138">
        <f t="shared" si="178"/>
        <v>0</v>
      </c>
      <c r="AZ288" s="160"/>
      <c r="BA288" s="146"/>
      <c r="BB288" s="146"/>
      <c r="BC288" s="146"/>
      <c r="BD288" s="146"/>
      <c r="BE288" s="138">
        <f t="shared" si="179"/>
        <v>0</v>
      </c>
      <c r="BF288" s="205"/>
      <c r="BG288" s="146"/>
      <c r="BH288" s="146"/>
      <c r="BI288" s="146"/>
      <c r="BJ288" s="146"/>
      <c r="BK288" s="202">
        <f t="shared" si="167"/>
        <v>0</v>
      </c>
      <c r="BL288" s="160"/>
      <c r="BM288" s="146"/>
      <c r="BN288" s="146"/>
      <c r="BO288" s="146"/>
      <c r="BP288" s="146"/>
      <c r="BQ288" s="138">
        <f t="shared" si="180"/>
        <v>0</v>
      </c>
      <c r="BR288" s="160"/>
      <c r="BS288" s="146"/>
      <c r="BT288" s="146"/>
      <c r="BU288" s="146"/>
      <c r="BV288" s="146"/>
      <c r="BW288" s="138">
        <f t="shared" si="181"/>
        <v>0</v>
      </c>
      <c r="BX288" s="205"/>
      <c r="BY288" s="146"/>
      <c r="BZ288" s="146"/>
      <c r="CA288" s="146"/>
      <c r="CB288" s="146"/>
      <c r="CC288" s="138">
        <f t="shared" si="168"/>
        <v>0</v>
      </c>
      <c r="CD288" s="158"/>
      <c r="CE288" s="137"/>
      <c r="CF288" s="137"/>
      <c r="CG288" s="137"/>
      <c r="CH288" s="137"/>
      <c r="CI288" s="138">
        <f t="shared" si="190"/>
        <v>0</v>
      </c>
      <c r="CJ288" s="172">
        <f t="shared" si="154"/>
        <v>0</v>
      </c>
      <c r="CK288" s="137">
        <f t="shared" si="155"/>
        <v>0</v>
      </c>
      <c r="CL288" s="137">
        <f t="shared" si="156"/>
        <v>0</v>
      </c>
      <c r="CM288" s="137">
        <f t="shared" si="157"/>
        <v>0</v>
      </c>
      <c r="CN288" s="137">
        <f t="shared" si="158"/>
        <v>0</v>
      </c>
      <c r="CO288" s="173">
        <f t="shared" si="159"/>
        <v>0</v>
      </c>
      <c r="CP288" s="172">
        <f t="shared" si="160"/>
        <v>0</v>
      </c>
      <c r="CQ288" s="137">
        <f t="shared" si="161"/>
        <v>0</v>
      </c>
      <c r="CR288" s="137">
        <f t="shared" si="162"/>
        <v>0</v>
      </c>
      <c r="CS288" s="137">
        <f t="shared" si="163"/>
        <v>0</v>
      </c>
      <c r="CT288" s="137">
        <f t="shared" si="164"/>
        <v>0</v>
      </c>
      <c r="CU288" s="173">
        <f t="shared" si="183"/>
        <v>0</v>
      </c>
      <c r="CV288" s="172">
        <f t="shared" si="184"/>
        <v>0</v>
      </c>
      <c r="CW288" s="137">
        <f t="shared" si="185"/>
        <v>0</v>
      </c>
      <c r="CX288" s="137">
        <f t="shared" si="186"/>
        <v>0</v>
      </c>
      <c r="CY288" s="137">
        <f t="shared" si="187"/>
        <v>0</v>
      </c>
      <c r="CZ288" s="137">
        <f t="shared" si="188"/>
        <v>0</v>
      </c>
      <c r="DA288" s="173">
        <f t="shared" si="189"/>
        <v>0</v>
      </c>
      <c r="DC288" s="220"/>
      <c r="DF288" s="141"/>
      <c r="DG288" s="142"/>
      <c r="DH288" s="146"/>
      <c r="DI288" s="142"/>
      <c r="DJ288" s="144"/>
      <c r="DK288" s="145"/>
      <c r="DL288" s="142"/>
      <c r="DM288" s="144"/>
      <c r="DO288" s="140" t="str">
        <f t="shared" si="169"/>
        <v>Jana Křížová</v>
      </c>
      <c r="DP288" s="140">
        <v>4426</v>
      </c>
      <c r="DQ288" s="140">
        <v>600074129</v>
      </c>
      <c r="DR288" s="140">
        <v>72742160</v>
      </c>
      <c r="DS288" s="140" t="s">
        <v>1696</v>
      </c>
      <c r="DT288" s="140" t="s">
        <v>4059</v>
      </c>
      <c r="DU288" s="140" t="s">
        <v>4060</v>
      </c>
      <c r="DV288" s="140" t="s">
        <v>23</v>
      </c>
      <c r="DW288" s="140" t="s">
        <v>22</v>
      </c>
      <c r="DX288" s="140" t="s">
        <v>466</v>
      </c>
      <c r="DY288" s="140" t="s">
        <v>4061</v>
      </c>
      <c r="DZ288" s="140">
        <v>487520893</v>
      </c>
      <c r="EA288" s="140" t="s">
        <v>1698</v>
      </c>
      <c r="EB288" s="140" t="s">
        <v>4062</v>
      </c>
      <c r="EC288" s="140" t="s">
        <v>1700</v>
      </c>
      <c r="ED288" s="140" t="s">
        <v>23</v>
      </c>
      <c r="EF288" s="140" t="str">
        <f t="shared" si="170"/>
        <v>ok</v>
      </c>
      <c r="EG288" s="140" t="str">
        <f t="shared" si="171"/>
        <v>ok</v>
      </c>
      <c r="EH288" s="140" t="str">
        <f t="shared" si="172"/>
        <v>ok</v>
      </c>
      <c r="EI288" s="140" t="str">
        <f t="shared" si="173"/>
        <v>ok</v>
      </c>
      <c r="EJ288" s="140" t="str">
        <f t="shared" si="174"/>
        <v>ok</v>
      </c>
      <c r="EK288" s="140" t="str">
        <f t="shared" si="175"/>
        <v>ok</v>
      </c>
      <c r="EO288" s="140" t="str">
        <f t="shared" si="176"/>
        <v>ok</v>
      </c>
      <c r="EP288" s="140" t="str">
        <f t="shared" si="177"/>
        <v>ok</v>
      </c>
    </row>
    <row r="289" spans="1:146" s="140" customFormat="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227" t="s">
        <v>1702</v>
      </c>
      <c r="J289" s="151" t="s">
        <v>1703</v>
      </c>
      <c r="K289" s="151" t="s">
        <v>4064</v>
      </c>
      <c r="L289" s="153" t="s">
        <v>1704</v>
      </c>
      <c r="M289" s="151" t="s">
        <v>1705</v>
      </c>
      <c r="N289" s="151" t="s">
        <v>24</v>
      </c>
      <c r="O289" s="151" t="s">
        <v>1706</v>
      </c>
      <c r="P289" s="151" t="s">
        <v>1707</v>
      </c>
      <c r="Q289" s="151" t="s">
        <v>27</v>
      </c>
      <c r="R289" s="151" t="s">
        <v>28</v>
      </c>
      <c r="S289" s="154">
        <v>487851504</v>
      </c>
      <c r="T289" s="263" t="s">
        <v>3154</v>
      </c>
      <c r="U289" s="153">
        <v>1002206824</v>
      </c>
      <c r="V289" s="153" t="s">
        <v>43</v>
      </c>
      <c r="W289" s="153" t="s">
        <v>44</v>
      </c>
      <c r="X289" s="151" t="s">
        <v>1709</v>
      </c>
      <c r="Y289" s="256" t="s">
        <v>3032</v>
      </c>
      <c r="Z289" s="155" t="s">
        <v>23</v>
      </c>
      <c r="AA289" s="267" t="s">
        <v>2893</v>
      </c>
      <c r="AB289" s="156"/>
      <c r="AC289" s="157"/>
      <c r="AD289" s="157"/>
      <c r="AE289" s="157"/>
      <c r="AF289" s="157"/>
      <c r="AG289" s="293">
        <f t="shared" si="165"/>
        <v>0</v>
      </c>
      <c r="AH289" s="145"/>
      <c r="AI289" s="143"/>
      <c r="AJ289" s="143"/>
      <c r="AK289" s="143"/>
      <c r="AL289" s="143"/>
      <c r="AM289" s="138">
        <f t="shared" si="182"/>
        <v>0</v>
      </c>
      <c r="AN289" s="160"/>
      <c r="AO289" s="146"/>
      <c r="AP289" s="146"/>
      <c r="AQ289" s="146"/>
      <c r="AR289" s="146"/>
      <c r="AS289" s="202">
        <f t="shared" si="166"/>
        <v>0</v>
      </c>
      <c r="AT289" s="172"/>
      <c r="AU289" s="137"/>
      <c r="AV289" s="137"/>
      <c r="AW289" s="137"/>
      <c r="AX289" s="137"/>
      <c r="AY289" s="138">
        <f t="shared" si="178"/>
        <v>0</v>
      </c>
      <c r="AZ289" s="160"/>
      <c r="BA289" s="146"/>
      <c r="BB289" s="146"/>
      <c r="BC289" s="146"/>
      <c r="BD289" s="146"/>
      <c r="BE289" s="138">
        <f t="shared" si="179"/>
        <v>0</v>
      </c>
      <c r="BF289" s="205"/>
      <c r="BG289" s="146"/>
      <c r="BH289" s="146"/>
      <c r="BI289" s="146"/>
      <c r="BJ289" s="146"/>
      <c r="BK289" s="202">
        <f t="shared" si="167"/>
        <v>0</v>
      </c>
      <c r="BL289" s="160"/>
      <c r="BM289" s="146"/>
      <c r="BN289" s="146"/>
      <c r="BO289" s="146"/>
      <c r="BP289" s="146"/>
      <c r="BQ289" s="138">
        <f t="shared" si="180"/>
        <v>0</v>
      </c>
      <c r="BR289" s="160"/>
      <c r="BS289" s="146">
        <v>144300</v>
      </c>
      <c r="BT289" s="146"/>
      <c r="BU289" s="146"/>
      <c r="BV289" s="146"/>
      <c r="BW289" s="138">
        <f t="shared" si="181"/>
        <v>144300</v>
      </c>
      <c r="BX289" s="205"/>
      <c r="BY289" s="146"/>
      <c r="BZ289" s="146"/>
      <c r="CA289" s="146"/>
      <c r="CB289" s="146"/>
      <c r="CC289" s="138">
        <f t="shared" si="168"/>
        <v>0</v>
      </c>
      <c r="CD289" s="158"/>
      <c r="CE289" s="137"/>
      <c r="CF289" s="137"/>
      <c r="CG289" s="137"/>
      <c r="CH289" s="137"/>
      <c r="CI289" s="138">
        <f t="shared" si="190"/>
        <v>0</v>
      </c>
      <c r="CJ289" s="172">
        <f t="shared" si="154"/>
        <v>0</v>
      </c>
      <c r="CK289" s="137">
        <f t="shared" si="155"/>
        <v>144300</v>
      </c>
      <c r="CL289" s="137">
        <f t="shared" si="156"/>
        <v>0</v>
      </c>
      <c r="CM289" s="137">
        <f t="shared" si="157"/>
        <v>0</v>
      </c>
      <c r="CN289" s="137">
        <f t="shared" si="158"/>
        <v>0</v>
      </c>
      <c r="CO289" s="173">
        <f t="shared" si="159"/>
        <v>144300</v>
      </c>
      <c r="CP289" s="172">
        <f t="shared" si="160"/>
        <v>0</v>
      </c>
      <c r="CQ289" s="137">
        <f t="shared" si="161"/>
        <v>0</v>
      </c>
      <c r="CR289" s="137">
        <f t="shared" si="162"/>
        <v>0</v>
      </c>
      <c r="CS289" s="137">
        <f t="shared" si="163"/>
        <v>0</v>
      </c>
      <c r="CT289" s="137">
        <f t="shared" si="164"/>
        <v>0</v>
      </c>
      <c r="CU289" s="173">
        <f t="shared" si="183"/>
        <v>0</v>
      </c>
      <c r="CV289" s="172">
        <f t="shared" si="184"/>
        <v>0</v>
      </c>
      <c r="CW289" s="137">
        <f t="shared" si="185"/>
        <v>144300</v>
      </c>
      <c r="CX289" s="137">
        <f t="shared" si="186"/>
        <v>0</v>
      </c>
      <c r="CY289" s="137">
        <f t="shared" si="187"/>
        <v>0</v>
      </c>
      <c r="CZ289" s="137">
        <f t="shared" si="188"/>
        <v>0</v>
      </c>
      <c r="DA289" s="173">
        <f t="shared" si="189"/>
        <v>144300</v>
      </c>
      <c r="DC289" s="220"/>
      <c r="DF289" s="141"/>
      <c r="DG289" s="142"/>
      <c r="DH289" s="146"/>
      <c r="DI289" s="142"/>
      <c r="DJ289" s="144"/>
      <c r="DK289" s="145"/>
      <c r="DL289" s="142"/>
      <c r="DM289" s="144"/>
      <c r="DO289" s="140" t="str">
        <f t="shared" si="169"/>
        <v>Bedřiška Rychtaříková</v>
      </c>
      <c r="DP289" s="140">
        <v>4461</v>
      </c>
      <c r="DQ289" s="140">
        <v>600074765</v>
      </c>
      <c r="DR289" s="140">
        <v>46750088</v>
      </c>
      <c r="DS289" s="140" t="s">
        <v>1701</v>
      </c>
      <c r="DT289" s="140" t="s">
        <v>4063</v>
      </c>
      <c r="DU289" s="140" t="s">
        <v>4064</v>
      </c>
      <c r="DV289" s="140" t="s">
        <v>1705</v>
      </c>
      <c r="DW289" s="140" t="s">
        <v>1704</v>
      </c>
      <c r="DX289" s="140" t="s">
        <v>24</v>
      </c>
      <c r="DY289" s="140" t="s">
        <v>4065</v>
      </c>
      <c r="DZ289" s="140">
        <v>487851504</v>
      </c>
      <c r="EA289" s="140" t="s">
        <v>1708</v>
      </c>
      <c r="EB289" s="140" t="s">
        <v>4066</v>
      </c>
      <c r="EC289" s="140" t="s">
        <v>1709</v>
      </c>
      <c r="ED289" s="140" t="s">
        <v>23</v>
      </c>
      <c r="EF289" s="140" t="str">
        <f t="shared" si="170"/>
        <v>ok</v>
      </c>
      <c r="EG289" s="140" t="str">
        <f t="shared" si="171"/>
        <v>ok</v>
      </c>
      <c r="EH289" s="140" t="str">
        <f t="shared" si="172"/>
        <v>ok</v>
      </c>
      <c r="EI289" s="140" t="str">
        <f t="shared" si="173"/>
        <v>ok</v>
      </c>
      <c r="EJ289" s="140" t="str">
        <f t="shared" si="174"/>
        <v>ok</v>
      </c>
      <c r="EK289" s="140" t="str">
        <f t="shared" si="175"/>
        <v>ok</v>
      </c>
      <c r="EO289" s="140" t="str">
        <f t="shared" si="176"/>
        <v>ok</v>
      </c>
      <c r="EP289" s="140" t="str">
        <f t="shared" si="177"/>
        <v>ŠPATNĚ</v>
      </c>
    </row>
    <row r="290" spans="1:146" s="140" customFormat="1" ht="12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227" t="s">
        <v>1697</v>
      </c>
      <c r="J290" s="151" t="s">
        <v>1357</v>
      </c>
      <c r="K290" s="151" t="s">
        <v>4068</v>
      </c>
      <c r="L290" s="153" t="s">
        <v>1711</v>
      </c>
      <c r="M290" s="151" t="s">
        <v>1712</v>
      </c>
      <c r="N290" s="151">
        <v>0</v>
      </c>
      <c r="O290" s="151" t="s">
        <v>1713</v>
      </c>
      <c r="P290" s="151" t="s">
        <v>1714</v>
      </c>
      <c r="Q290" s="151" t="s">
        <v>27</v>
      </c>
      <c r="R290" s="151" t="s">
        <v>28</v>
      </c>
      <c r="S290" s="154">
        <v>487861140</v>
      </c>
      <c r="T290" s="151" t="s">
        <v>1715</v>
      </c>
      <c r="U290" s="153">
        <v>181766696</v>
      </c>
      <c r="V290" s="153" t="s">
        <v>102</v>
      </c>
      <c r="W290" s="153" t="s">
        <v>103</v>
      </c>
      <c r="X290" s="151" t="s">
        <v>1716</v>
      </c>
      <c r="Y290" s="256" t="s">
        <v>3033</v>
      </c>
      <c r="Z290" s="155" t="s">
        <v>23</v>
      </c>
      <c r="AA290" s="267" t="s">
        <v>2894</v>
      </c>
      <c r="AB290" s="156"/>
      <c r="AC290" s="157"/>
      <c r="AD290" s="157"/>
      <c r="AE290" s="157"/>
      <c r="AF290" s="157"/>
      <c r="AG290" s="293">
        <f t="shared" si="165"/>
        <v>0</v>
      </c>
      <c r="AH290" s="145"/>
      <c r="AI290" s="143"/>
      <c r="AJ290" s="143"/>
      <c r="AK290" s="143"/>
      <c r="AL290" s="143"/>
      <c r="AM290" s="138">
        <f t="shared" si="182"/>
        <v>0</v>
      </c>
      <c r="AN290" s="160"/>
      <c r="AO290" s="146"/>
      <c r="AP290" s="146"/>
      <c r="AQ290" s="146"/>
      <c r="AR290" s="146"/>
      <c r="AS290" s="202">
        <f t="shared" si="166"/>
        <v>0</v>
      </c>
      <c r="AT290" s="172"/>
      <c r="AU290" s="137"/>
      <c r="AV290" s="137"/>
      <c r="AW290" s="137"/>
      <c r="AX290" s="137"/>
      <c r="AY290" s="138">
        <f t="shared" si="178"/>
        <v>0</v>
      </c>
      <c r="AZ290" s="160"/>
      <c r="BA290" s="146"/>
      <c r="BB290" s="146"/>
      <c r="BC290" s="146"/>
      <c r="BD290" s="146"/>
      <c r="BE290" s="138">
        <f t="shared" si="179"/>
        <v>0</v>
      </c>
      <c r="BF290" s="205"/>
      <c r="BG290" s="146"/>
      <c r="BH290" s="146"/>
      <c r="BI290" s="146"/>
      <c r="BJ290" s="146"/>
      <c r="BK290" s="202">
        <f t="shared" si="167"/>
        <v>0</v>
      </c>
      <c r="BL290" s="160"/>
      <c r="BM290" s="146"/>
      <c r="BN290" s="146"/>
      <c r="BO290" s="146"/>
      <c r="BP290" s="146"/>
      <c r="BQ290" s="138">
        <f t="shared" si="180"/>
        <v>0</v>
      </c>
      <c r="BR290" s="160"/>
      <c r="BS290" s="146"/>
      <c r="BT290" s="146"/>
      <c r="BU290" s="146"/>
      <c r="BV290" s="146"/>
      <c r="BW290" s="138">
        <f t="shared" si="181"/>
        <v>0</v>
      </c>
      <c r="BX290" s="205"/>
      <c r="BY290" s="146"/>
      <c r="BZ290" s="146"/>
      <c r="CA290" s="146"/>
      <c r="CB290" s="146"/>
      <c r="CC290" s="138">
        <f t="shared" si="168"/>
        <v>0</v>
      </c>
      <c r="CD290" s="158"/>
      <c r="CE290" s="137"/>
      <c r="CF290" s="137"/>
      <c r="CG290" s="137"/>
      <c r="CH290" s="137"/>
      <c r="CI290" s="138">
        <f t="shared" si="190"/>
        <v>0</v>
      </c>
      <c r="CJ290" s="172">
        <f t="shared" si="154"/>
        <v>0</v>
      </c>
      <c r="CK290" s="137">
        <f t="shared" si="155"/>
        <v>0</v>
      </c>
      <c r="CL290" s="137">
        <f t="shared" si="156"/>
        <v>0</v>
      </c>
      <c r="CM290" s="137">
        <f t="shared" si="157"/>
        <v>0</v>
      </c>
      <c r="CN290" s="137">
        <f t="shared" si="158"/>
        <v>0</v>
      </c>
      <c r="CO290" s="173">
        <f t="shared" si="159"/>
        <v>0</v>
      </c>
      <c r="CP290" s="172">
        <f t="shared" si="160"/>
        <v>0</v>
      </c>
      <c r="CQ290" s="137">
        <f t="shared" si="161"/>
        <v>0</v>
      </c>
      <c r="CR290" s="137">
        <f t="shared" si="162"/>
        <v>0</v>
      </c>
      <c r="CS290" s="137">
        <f t="shared" si="163"/>
        <v>0</v>
      </c>
      <c r="CT290" s="137">
        <f t="shared" si="164"/>
        <v>0</v>
      </c>
      <c r="CU290" s="173">
        <f t="shared" si="183"/>
        <v>0</v>
      </c>
      <c r="CV290" s="172">
        <f t="shared" si="184"/>
        <v>0</v>
      </c>
      <c r="CW290" s="137">
        <f t="shared" si="185"/>
        <v>0</v>
      </c>
      <c r="CX290" s="137">
        <f t="shared" si="186"/>
        <v>0</v>
      </c>
      <c r="CY290" s="137">
        <f t="shared" si="187"/>
        <v>0</v>
      </c>
      <c r="CZ290" s="137">
        <f t="shared" si="188"/>
        <v>0</v>
      </c>
      <c r="DA290" s="173">
        <f t="shared" si="189"/>
        <v>0</v>
      </c>
      <c r="DC290" s="220"/>
      <c r="DF290" s="141"/>
      <c r="DG290" s="142"/>
      <c r="DH290" s="146"/>
      <c r="DI290" s="142"/>
      <c r="DJ290" s="144"/>
      <c r="DK290" s="145"/>
      <c r="DL290" s="142"/>
      <c r="DM290" s="144"/>
      <c r="DO290" s="140" t="str">
        <f t="shared" si="169"/>
        <v>Roxana Janovská</v>
      </c>
      <c r="DP290" s="140">
        <v>4427</v>
      </c>
      <c r="DQ290" s="140">
        <v>600074188</v>
      </c>
      <c r="DR290" s="140">
        <v>70982678</v>
      </c>
      <c r="DS290" s="140" t="s">
        <v>1710</v>
      </c>
      <c r="DT290" s="140" t="s">
        <v>4067</v>
      </c>
      <c r="DU290" s="140" t="s">
        <v>4068</v>
      </c>
      <c r="DV290" s="140" t="s">
        <v>1712</v>
      </c>
      <c r="DW290" s="140" t="s">
        <v>1711</v>
      </c>
      <c r="DX290" s="140">
        <v>0</v>
      </c>
      <c r="DY290" s="140" t="s">
        <v>4595</v>
      </c>
      <c r="DZ290" s="140">
        <v>487861140</v>
      </c>
      <c r="EA290" s="140" t="s">
        <v>1715</v>
      </c>
      <c r="EB290" s="140" t="s">
        <v>4069</v>
      </c>
      <c r="EC290" s="140" t="s">
        <v>1716</v>
      </c>
      <c r="ED290" s="140" t="s">
        <v>23</v>
      </c>
      <c r="EF290" s="140" t="str">
        <f t="shared" si="170"/>
        <v>ok</v>
      </c>
      <c r="EG290" s="140" t="str">
        <f t="shared" si="171"/>
        <v>ok</v>
      </c>
      <c r="EH290" s="140" t="str">
        <f t="shared" si="172"/>
        <v>ok</v>
      </c>
      <c r="EI290" s="140" t="str">
        <f t="shared" si="173"/>
        <v>ok</v>
      </c>
      <c r="EJ290" s="140" t="str">
        <f t="shared" si="174"/>
        <v>ok</v>
      </c>
      <c r="EK290" s="140" t="str">
        <f t="shared" si="175"/>
        <v>ok</v>
      </c>
      <c r="EO290" s="140" t="str">
        <f t="shared" si="176"/>
        <v>ok</v>
      </c>
      <c r="EP290" s="140" t="str">
        <f t="shared" si="177"/>
        <v>ok</v>
      </c>
    </row>
    <row r="291" spans="1:146" s="140" customFormat="1" ht="12">
      <c r="A291" s="231">
        <v>285</v>
      </c>
      <c r="B291" s="151">
        <v>4462</v>
      </c>
      <c r="C291" s="151">
        <v>70982660</v>
      </c>
      <c r="D291" s="151">
        <v>4462</v>
      </c>
      <c r="E291" s="151">
        <v>4049</v>
      </c>
      <c r="F291" s="152">
        <v>600074676</v>
      </c>
      <c r="G291" s="151">
        <v>3117</v>
      </c>
      <c r="H291" s="232" t="s">
        <v>1717</v>
      </c>
      <c r="I291" s="227" t="s">
        <v>1718</v>
      </c>
      <c r="J291" s="151" t="s">
        <v>1719</v>
      </c>
      <c r="K291" s="151" t="s">
        <v>4071</v>
      </c>
      <c r="L291" s="153" t="s">
        <v>1711</v>
      </c>
      <c r="M291" s="151" t="s">
        <v>1720</v>
      </c>
      <c r="N291" s="151" t="s">
        <v>24</v>
      </c>
      <c r="O291" s="151" t="s">
        <v>1721</v>
      </c>
      <c r="P291" s="151" t="s">
        <v>217</v>
      </c>
      <c r="Q291" s="151" t="s">
        <v>27</v>
      </c>
      <c r="R291" s="151" t="s">
        <v>28</v>
      </c>
      <c r="S291" s="154">
        <v>487861335</v>
      </c>
      <c r="T291" s="151" t="s">
        <v>1722</v>
      </c>
      <c r="U291" s="153">
        <v>181767488</v>
      </c>
      <c r="V291" s="153" t="s">
        <v>102</v>
      </c>
      <c r="W291" s="153" t="s">
        <v>103</v>
      </c>
      <c r="X291" s="151" t="s">
        <v>1716</v>
      </c>
      <c r="Y291" s="256" t="s">
        <v>3033</v>
      </c>
      <c r="Z291" s="155" t="s">
        <v>23</v>
      </c>
      <c r="AA291" s="267" t="s">
        <v>2894</v>
      </c>
      <c r="AB291" s="156"/>
      <c r="AC291" s="157"/>
      <c r="AD291" s="157"/>
      <c r="AE291" s="157"/>
      <c r="AF291" s="157"/>
      <c r="AG291" s="293">
        <f t="shared" si="165"/>
        <v>0</v>
      </c>
      <c r="AH291" s="145"/>
      <c r="AI291" s="143"/>
      <c r="AJ291" s="143"/>
      <c r="AK291" s="143"/>
      <c r="AL291" s="143"/>
      <c r="AM291" s="138">
        <f t="shared" si="182"/>
        <v>0</v>
      </c>
      <c r="AN291" s="160"/>
      <c r="AO291" s="146"/>
      <c r="AP291" s="146"/>
      <c r="AQ291" s="146"/>
      <c r="AR291" s="146"/>
      <c r="AS291" s="202">
        <f t="shared" si="166"/>
        <v>0</v>
      </c>
      <c r="AT291" s="172"/>
      <c r="AU291" s="137"/>
      <c r="AV291" s="137"/>
      <c r="AW291" s="137"/>
      <c r="AX291" s="137"/>
      <c r="AY291" s="138">
        <f t="shared" si="178"/>
        <v>0</v>
      </c>
      <c r="AZ291" s="160"/>
      <c r="BA291" s="146"/>
      <c r="BB291" s="146"/>
      <c r="BC291" s="146"/>
      <c r="BD291" s="146"/>
      <c r="BE291" s="138">
        <f t="shared" si="179"/>
        <v>0</v>
      </c>
      <c r="BF291" s="205"/>
      <c r="BG291" s="146"/>
      <c r="BH291" s="146"/>
      <c r="BI291" s="146"/>
      <c r="BJ291" s="146"/>
      <c r="BK291" s="202">
        <f t="shared" si="167"/>
        <v>0</v>
      </c>
      <c r="BL291" s="160"/>
      <c r="BM291" s="146"/>
      <c r="BN291" s="146"/>
      <c r="BO291" s="146"/>
      <c r="BP291" s="146"/>
      <c r="BQ291" s="138">
        <f t="shared" si="180"/>
        <v>0</v>
      </c>
      <c r="BR291" s="160"/>
      <c r="BS291" s="146">
        <v>18850</v>
      </c>
      <c r="BT291" s="146"/>
      <c r="BU291" s="146"/>
      <c r="BV291" s="146"/>
      <c r="BW291" s="138">
        <f t="shared" si="181"/>
        <v>18850</v>
      </c>
      <c r="BX291" s="205"/>
      <c r="BY291" s="146"/>
      <c r="BZ291" s="146"/>
      <c r="CA291" s="146"/>
      <c r="CB291" s="146"/>
      <c r="CC291" s="138">
        <f t="shared" si="168"/>
        <v>0</v>
      </c>
      <c r="CD291" s="158"/>
      <c r="CE291" s="137"/>
      <c r="CF291" s="137"/>
      <c r="CG291" s="137"/>
      <c r="CH291" s="137"/>
      <c r="CI291" s="138">
        <f t="shared" si="190"/>
        <v>0</v>
      </c>
      <c r="CJ291" s="172">
        <f t="shared" si="154"/>
        <v>0</v>
      </c>
      <c r="CK291" s="137">
        <f t="shared" si="155"/>
        <v>18850</v>
      </c>
      <c r="CL291" s="137">
        <f t="shared" si="156"/>
        <v>0</v>
      </c>
      <c r="CM291" s="137">
        <f t="shared" si="157"/>
        <v>0</v>
      </c>
      <c r="CN291" s="137">
        <f t="shared" si="158"/>
        <v>0</v>
      </c>
      <c r="CO291" s="173">
        <f t="shared" si="159"/>
        <v>18850</v>
      </c>
      <c r="CP291" s="172">
        <f t="shared" si="160"/>
        <v>0</v>
      </c>
      <c r="CQ291" s="137">
        <f t="shared" si="161"/>
        <v>0</v>
      </c>
      <c r="CR291" s="137">
        <f t="shared" si="162"/>
        <v>0</v>
      </c>
      <c r="CS291" s="137">
        <f t="shared" si="163"/>
        <v>0</v>
      </c>
      <c r="CT291" s="137">
        <f t="shared" si="164"/>
        <v>0</v>
      </c>
      <c r="CU291" s="173">
        <f t="shared" si="183"/>
        <v>0</v>
      </c>
      <c r="CV291" s="172">
        <f t="shared" si="184"/>
        <v>0</v>
      </c>
      <c r="CW291" s="137">
        <f t="shared" si="185"/>
        <v>18850</v>
      </c>
      <c r="CX291" s="137">
        <f t="shared" si="186"/>
        <v>0</v>
      </c>
      <c r="CY291" s="137">
        <f t="shared" si="187"/>
        <v>0</v>
      </c>
      <c r="CZ291" s="137">
        <f t="shared" si="188"/>
        <v>0</v>
      </c>
      <c r="DA291" s="173">
        <f t="shared" si="189"/>
        <v>18850</v>
      </c>
      <c r="DC291" s="220"/>
      <c r="DF291" s="141"/>
      <c r="DG291" s="142"/>
      <c r="DH291" s="146"/>
      <c r="DI291" s="142"/>
      <c r="DJ291" s="144"/>
      <c r="DK291" s="145"/>
      <c r="DL291" s="142"/>
      <c r="DM291" s="144"/>
      <c r="DO291" s="140" t="str">
        <f t="shared" si="169"/>
        <v>Lenka Kolstrunková</v>
      </c>
      <c r="DP291" s="140">
        <v>4462</v>
      </c>
      <c r="DQ291" s="140">
        <v>600074676</v>
      </c>
      <c r="DR291" s="140">
        <v>70982660</v>
      </c>
      <c r="DS291" s="140" t="s">
        <v>1717</v>
      </c>
      <c r="DT291" s="140" t="s">
        <v>4070</v>
      </c>
      <c r="DU291" s="140" t="s">
        <v>4071</v>
      </c>
      <c r="DV291" s="140" t="s">
        <v>1720</v>
      </c>
      <c r="DW291" s="140" t="s">
        <v>1711</v>
      </c>
      <c r="DX291" s="140" t="s">
        <v>24</v>
      </c>
      <c r="DY291" s="140" t="s">
        <v>4072</v>
      </c>
      <c r="DZ291" s="140">
        <v>487861335</v>
      </c>
      <c r="EA291" s="140" t="s">
        <v>1722</v>
      </c>
      <c r="EB291" s="140" t="s">
        <v>4069</v>
      </c>
      <c r="EC291" s="140" t="s">
        <v>1716</v>
      </c>
      <c r="ED291" s="140" t="s">
        <v>23</v>
      </c>
      <c r="EF291" s="140" t="str">
        <f t="shared" si="170"/>
        <v>ok</v>
      </c>
      <c r="EG291" s="140" t="str">
        <f t="shared" si="171"/>
        <v>ok</v>
      </c>
      <c r="EH291" s="140" t="str">
        <f t="shared" si="172"/>
        <v>ok</v>
      </c>
      <c r="EI291" s="140" t="str">
        <f t="shared" si="173"/>
        <v>ok</v>
      </c>
      <c r="EJ291" s="140" t="str">
        <f t="shared" si="174"/>
        <v>ok</v>
      </c>
      <c r="EK291" s="140" t="str">
        <f t="shared" si="175"/>
        <v>ok</v>
      </c>
      <c r="EO291" s="140" t="str">
        <f t="shared" si="176"/>
        <v>ok</v>
      </c>
      <c r="EP291" s="140" t="str">
        <f t="shared" si="177"/>
        <v>ok</v>
      </c>
    </row>
    <row r="292" spans="1:146" s="140" customFormat="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227" t="s">
        <v>1724</v>
      </c>
      <c r="J292" s="151" t="s">
        <v>1725</v>
      </c>
      <c r="K292" s="151" t="s">
        <v>4657</v>
      </c>
      <c r="L292" s="153" t="s">
        <v>1726</v>
      </c>
      <c r="M292" s="151" t="s">
        <v>1727</v>
      </c>
      <c r="N292" s="151" t="s">
        <v>24</v>
      </c>
      <c r="O292" s="151" t="s">
        <v>1728</v>
      </c>
      <c r="P292" s="151" t="s">
        <v>170</v>
      </c>
      <c r="Q292" s="151" t="s">
        <v>27</v>
      </c>
      <c r="R292" s="151" t="s">
        <v>28</v>
      </c>
      <c r="S292" s="154">
        <v>487837111</v>
      </c>
      <c r="T292" s="263" t="s">
        <v>4794</v>
      </c>
      <c r="U292" s="153" t="s">
        <v>1729</v>
      </c>
      <c r="V292" s="153" t="s">
        <v>31</v>
      </c>
      <c r="W292" s="153" t="s">
        <v>32</v>
      </c>
      <c r="X292" s="151" t="s">
        <v>1730</v>
      </c>
      <c r="Y292" s="256" t="s">
        <v>3034</v>
      </c>
      <c r="Z292" s="155" t="s">
        <v>23</v>
      </c>
      <c r="AA292" s="267" t="s">
        <v>2895</v>
      </c>
      <c r="AB292" s="156"/>
      <c r="AC292" s="157"/>
      <c r="AD292" s="157"/>
      <c r="AE292" s="157"/>
      <c r="AF292" s="157"/>
      <c r="AG292" s="293">
        <f t="shared" si="165"/>
        <v>0</v>
      </c>
      <c r="AH292" s="145"/>
      <c r="AI292" s="143"/>
      <c r="AJ292" s="143"/>
      <c r="AK292" s="143"/>
      <c r="AL292" s="143"/>
      <c r="AM292" s="138">
        <f t="shared" si="182"/>
        <v>0</v>
      </c>
      <c r="AN292" s="160"/>
      <c r="AO292" s="146"/>
      <c r="AP292" s="146"/>
      <c r="AQ292" s="146"/>
      <c r="AR292" s="146"/>
      <c r="AS292" s="202">
        <f t="shared" si="166"/>
        <v>0</v>
      </c>
      <c r="AT292" s="172"/>
      <c r="AU292" s="137"/>
      <c r="AV292" s="137"/>
      <c r="AW292" s="137"/>
      <c r="AX292" s="137"/>
      <c r="AY292" s="138">
        <f t="shared" si="178"/>
        <v>0</v>
      </c>
      <c r="AZ292" s="160"/>
      <c r="BA292" s="146"/>
      <c r="BB292" s="146"/>
      <c r="BC292" s="146"/>
      <c r="BD292" s="146"/>
      <c r="BE292" s="138">
        <f t="shared" si="179"/>
        <v>0</v>
      </c>
      <c r="BF292" s="205"/>
      <c r="BG292" s="146"/>
      <c r="BH292" s="146"/>
      <c r="BI292" s="146"/>
      <c r="BJ292" s="146"/>
      <c r="BK292" s="202">
        <f t="shared" si="167"/>
        <v>0</v>
      </c>
      <c r="BL292" s="160"/>
      <c r="BM292" s="146"/>
      <c r="BN292" s="146"/>
      <c r="BO292" s="146"/>
      <c r="BP292" s="146"/>
      <c r="BQ292" s="138">
        <f t="shared" si="180"/>
        <v>0</v>
      </c>
      <c r="BR292" s="160"/>
      <c r="BS292" s="146">
        <v>18850</v>
      </c>
      <c r="BT292" s="146"/>
      <c r="BU292" s="146"/>
      <c r="BV292" s="146"/>
      <c r="BW292" s="138">
        <f t="shared" si="181"/>
        <v>18850</v>
      </c>
      <c r="BX292" s="205"/>
      <c r="BY292" s="146"/>
      <c r="BZ292" s="146"/>
      <c r="CA292" s="146"/>
      <c r="CB292" s="146"/>
      <c r="CC292" s="138">
        <f t="shared" si="168"/>
        <v>0</v>
      </c>
      <c r="CD292" s="158"/>
      <c r="CE292" s="137"/>
      <c r="CF292" s="137"/>
      <c r="CG292" s="137"/>
      <c r="CH292" s="137"/>
      <c r="CI292" s="138">
        <f t="shared" si="190"/>
        <v>0</v>
      </c>
      <c r="CJ292" s="172">
        <f t="shared" si="154"/>
        <v>0</v>
      </c>
      <c r="CK292" s="137">
        <f t="shared" si="155"/>
        <v>18850</v>
      </c>
      <c r="CL292" s="137">
        <f t="shared" si="156"/>
        <v>0</v>
      </c>
      <c r="CM292" s="137">
        <f t="shared" si="157"/>
        <v>0</v>
      </c>
      <c r="CN292" s="137">
        <f t="shared" si="158"/>
        <v>0</v>
      </c>
      <c r="CO292" s="173">
        <f t="shared" si="159"/>
        <v>18850</v>
      </c>
      <c r="CP292" s="172">
        <f t="shared" si="160"/>
        <v>0</v>
      </c>
      <c r="CQ292" s="137">
        <f t="shared" si="161"/>
        <v>0</v>
      </c>
      <c r="CR292" s="137">
        <f t="shared" si="162"/>
        <v>0</v>
      </c>
      <c r="CS292" s="137">
        <f t="shared" si="163"/>
        <v>0</v>
      </c>
      <c r="CT292" s="137">
        <f t="shared" si="164"/>
        <v>0</v>
      </c>
      <c r="CU292" s="173">
        <f t="shared" si="183"/>
        <v>0</v>
      </c>
      <c r="CV292" s="172">
        <f t="shared" si="184"/>
        <v>0</v>
      </c>
      <c r="CW292" s="137">
        <f t="shared" si="185"/>
        <v>18850</v>
      </c>
      <c r="CX292" s="137">
        <f t="shared" si="186"/>
        <v>0</v>
      </c>
      <c r="CY292" s="137">
        <f t="shared" si="187"/>
        <v>0</v>
      </c>
      <c r="CZ292" s="137">
        <f t="shared" si="188"/>
        <v>0</v>
      </c>
      <c r="DA292" s="173">
        <f t="shared" si="189"/>
        <v>18850</v>
      </c>
      <c r="DC292" s="220"/>
      <c r="DF292" s="141"/>
      <c r="DG292" s="142"/>
      <c r="DH292" s="146"/>
      <c r="DI292" s="142"/>
      <c r="DJ292" s="144"/>
      <c r="DK292" s="145">
        <v>85814</v>
      </c>
      <c r="DL292" s="142" t="s">
        <v>4968</v>
      </c>
      <c r="DM292" s="144">
        <v>44648</v>
      </c>
      <c r="DO292" s="140" t="str">
        <f t="shared" si="169"/>
        <v>Jana Junková</v>
      </c>
      <c r="DP292" s="140">
        <v>4490</v>
      </c>
      <c r="DQ292" s="140">
        <v>600074692</v>
      </c>
      <c r="DR292" s="140">
        <v>72745088</v>
      </c>
      <c r="DS292" s="140" t="s">
        <v>4549</v>
      </c>
      <c r="DT292" s="140" t="s">
        <v>4073</v>
      </c>
      <c r="DU292" s="140" t="s">
        <v>3721</v>
      </c>
      <c r="DV292" s="140" t="s">
        <v>1727</v>
      </c>
      <c r="DW292" s="140" t="s">
        <v>1726</v>
      </c>
      <c r="DX292" s="140" t="s">
        <v>24</v>
      </c>
      <c r="DY292" s="140" t="s">
        <v>4074</v>
      </c>
      <c r="DZ292" s="140">
        <v>487837111</v>
      </c>
      <c r="EA292" s="140" t="s">
        <v>4075</v>
      </c>
      <c r="EB292" s="140" t="s">
        <v>4076</v>
      </c>
      <c r="EC292" s="140" t="s">
        <v>1730</v>
      </c>
      <c r="ED292" s="140" t="s">
        <v>23</v>
      </c>
      <c r="EF292" s="140" t="str">
        <f t="shared" si="170"/>
        <v>ok</v>
      </c>
      <c r="EG292" s="140" t="str">
        <f t="shared" si="171"/>
        <v>ŠPATNĚ</v>
      </c>
      <c r="EH292" s="140" t="str">
        <f t="shared" si="172"/>
        <v>ok</v>
      </c>
      <c r="EI292" s="140" t="str">
        <f t="shared" si="173"/>
        <v>ok</v>
      </c>
      <c r="EJ292" s="140" t="str">
        <f t="shared" si="174"/>
        <v>ok</v>
      </c>
      <c r="EK292" s="140" t="str">
        <f t="shared" si="175"/>
        <v>ok</v>
      </c>
      <c r="EO292" s="140" t="str">
        <f t="shared" si="176"/>
        <v>ok</v>
      </c>
      <c r="EP292" s="140" t="str">
        <f t="shared" si="177"/>
        <v>ŠPATNĚ</v>
      </c>
    </row>
    <row r="293" spans="1:146" s="140" customFormat="1" ht="12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227" t="s">
        <v>1732</v>
      </c>
      <c r="J293" s="151" t="s">
        <v>1733</v>
      </c>
      <c r="K293" s="151" t="s">
        <v>4658</v>
      </c>
      <c r="L293" s="153" t="s">
        <v>1734</v>
      </c>
      <c r="M293" s="151" t="s">
        <v>4079</v>
      </c>
      <c r="N293" s="151" t="s">
        <v>24</v>
      </c>
      <c r="O293" s="151" t="s">
        <v>1735</v>
      </c>
      <c r="P293" s="151" t="s">
        <v>490</v>
      </c>
      <c r="Q293" s="151" t="s">
        <v>27</v>
      </c>
      <c r="R293" s="151" t="s">
        <v>28</v>
      </c>
      <c r="S293" s="154">
        <v>487877245</v>
      </c>
      <c r="T293" s="151" t="s">
        <v>1736</v>
      </c>
      <c r="U293" s="153">
        <v>162802153</v>
      </c>
      <c r="V293" s="153" t="s">
        <v>43</v>
      </c>
      <c r="W293" s="153" t="s">
        <v>44</v>
      </c>
      <c r="X293" s="151" t="s">
        <v>1737</v>
      </c>
      <c r="Y293" s="256" t="s">
        <v>3035</v>
      </c>
      <c r="Z293" s="155" t="s">
        <v>23</v>
      </c>
      <c r="AA293" s="267" t="s">
        <v>2896</v>
      </c>
      <c r="AB293" s="156"/>
      <c r="AC293" s="157"/>
      <c r="AD293" s="157"/>
      <c r="AE293" s="157"/>
      <c r="AF293" s="157"/>
      <c r="AG293" s="293">
        <f t="shared" si="165"/>
        <v>0</v>
      </c>
      <c r="AH293" s="145"/>
      <c r="AI293" s="143"/>
      <c r="AJ293" s="143"/>
      <c r="AK293" s="143"/>
      <c r="AL293" s="143"/>
      <c r="AM293" s="138">
        <f t="shared" si="182"/>
        <v>0</v>
      </c>
      <c r="AN293" s="160"/>
      <c r="AO293" s="146"/>
      <c r="AP293" s="146"/>
      <c r="AQ293" s="146"/>
      <c r="AR293" s="146"/>
      <c r="AS293" s="202">
        <f t="shared" si="166"/>
        <v>0</v>
      </c>
      <c r="AT293" s="172"/>
      <c r="AU293" s="137"/>
      <c r="AV293" s="137"/>
      <c r="AW293" s="137"/>
      <c r="AX293" s="137"/>
      <c r="AY293" s="138">
        <f t="shared" si="178"/>
        <v>0</v>
      </c>
      <c r="AZ293" s="160"/>
      <c r="BA293" s="146"/>
      <c r="BB293" s="146"/>
      <c r="BC293" s="146"/>
      <c r="BD293" s="146"/>
      <c r="BE293" s="138">
        <f t="shared" si="179"/>
        <v>0</v>
      </c>
      <c r="BF293" s="205"/>
      <c r="BG293" s="146"/>
      <c r="BH293" s="146"/>
      <c r="BI293" s="146"/>
      <c r="BJ293" s="146"/>
      <c r="BK293" s="202">
        <f t="shared" si="167"/>
        <v>0</v>
      </c>
      <c r="BL293" s="160"/>
      <c r="BM293" s="146"/>
      <c r="BN293" s="146"/>
      <c r="BO293" s="146"/>
      <c r="BP293" s="146"/>
      <c r="BQ293" s="138">
        <f t="shared" si="180"/>
        <v>0</v>
      </c>
      <c r="BR293" s="160"/>
      <c r="BS293" s="146">
        <v>3250</v>
      </c>
      <c r="BT293" s="146"/>
      <c r="BU293" s="146"/>
      <c r="BV293" s="146"/>
      <c r="BW293" s="138">
        <f t="shared" si="181"/>
        <v>3250</v>
      </c>
      <c r="BX293" s="205"/>
      <c r="BY293" s="146"/>
      <c r="BZ293" s="146"/>
      <c r="CA293" s="146"/>
      <c r="CB293" s="146"/>
      <c r="CC293" s="138">
        <f t="shared" si="168"/>
        <v>0</v>
      </c>
      <c r="CD293" s="158"/>
      <c r="CE293" s="137"/>
      <c r="CF293" s="137"/>
      <c r="CG293" s="137"/>
      <c r="CH293" s="137"/>
      <c r="CI293" s="138">
        <f t="shared" si="190"/>
        <v>0</v>
      </c>
      <c r="CJ293" s="172">
        <f t="shared" si="154"/>
        <v>0</v>
      </c>
      <c r="CK293" s="137">
        <f t="shared" si="155"/>
        <v>3250</v>
      </c>
      <c r="CL293" s="137">
        <f t="shared" si="156"/>
        <v>0</v>
      </c>
      <c r="CM293" s="137">
        <f t="shared" si="157"/>
        <v>0</v>
      </c>
      <c r="CN293" s="137">
        <f t="shared" si="158"/>
        <v>0</v>
      </c>
      <c r="CO293" s="173">
        <f t="shared" si="159"/>
        <v>3250</v>
      </c>
      <c r="CP293" s="172">
        <f t="shared" si="160"/>
        <v>0</v>
      </c>
      <c r="CQ293" s="137">
        <f t="shared" si="161"/>
        <v>0</v>
      </c>
      <c r="CR293" s="137">
        <f t="shared" si="162"/>
        <v>0</v>
      </c>
      <c r="CS293" s="137">
        <f t="shared" si="163"/>
        <v>0</v>
      </c>
      <c r="CT293" s="137">
        <f t="shared" si="164"/>
        <v>0</v>
      </c>
      <c r="CU293" s="173">
        <f t="shared" si="183"/>
        <v>0</v>
      </c>
      <c r="CV293" s="172">
        <f t="shared" si="184"/>
        <v>0</v>
      </c>
      <c r="CW293" s="137">
        <f t="shared" si="185"/>
        <v>3250</v>
      </c>
      <c r="CX293" s="137">
        <f t="shared" si="186"/>
        <v>0</v>
      </c>
      <c r="CY293" s="137">
        <f t="shared" si="187"/>
        <v>0</v>
      </c>
      <c r="CZ293" s="137">
        <f t="shared" si="188"/>
        <v>0</v>
      </c>
      <c r="DA293" s="173">
        <f t="shared" si="189"/>
        <v>3250</v>
      </c>
      <c r="DC293" s="220"/>
      <c r="DF293" s="141"/>
      <c r="DG293" s="142"/>
      <c r="DH293" s="146"/>
      <c r="DI293" s="142"/>
      <c r="DJ293" s="144"/>
      <c r="DK293" s="145"/>
      <c r="DL293" s="142"/>
      <c r="DM293" s="144"/>
      <c r="DO293" s="140" t="str">
        <f t="shared" si="169"/>
        <v>Jaroslava Hoffmannová</v>
      </c>
      <c r="DP293" s="140">
        <v>4491</v>
      </c>
      <c r="DQ293" s="140">
        <v>650050517</v>
      </c>
      <c r="DR293" s="140">
        <v>72742437</v>
      </c>
      <c r="DS293" s="140" t="s">
        <v>1731</v>
      </c>
      <c r="DT293" s="140" t="s">
        <v>4077</v>
      </c>
      <c r="DU293" s="140" t="s">
        <v>4078</v>
      </c>
      <c r="DV293" s="140" t="s">
        <v>4079</v>
      </c>
      <c r="DW293" s="140" t="s">
        <v>1734</v>
      </c>
      <c r="DX293" s="140" t="s">
        <v>24</v>
      </c>
      <c r="DY293" s="140" t="s">
        <v>4080</v>
      </c>
      <c r="DZ293" s="140">
        <v>487877245</v>
      </c>
      <c r="EA293" s="140" t="s">
        <v>1736</v>
      </c>
      <c r="EB293" s="140" t="s">
        <v>4081</v>
      </c>
      <c r="EC293" s="140" t="s">
        <v>1737</v>
      </c>
      <c r="ED293" s="140" t="s">
        <v>23</v>
      </c>
      <c r="EF293" s="140" t="str">
        <f t="shared" si="170"/>
        <v>ok</v>
      </c>
      <c r="EG293" s="140" t="str">
        <f t="shared" si="171"/>
        <v>ŠPATNĚ</v>
      </c>
      <c r="EH293" s="140" t="str">
        <f t="shared" si="172"/>
        <v>ok</v>
      </c>
      <c r="EI293" s="140" t="str">
        <f t="shared" si="173"/>
        <v>ok</v>
      </c>
      <c r="EJ293" s="140" t="str">
        <f t="shared" si="174"/>
        <v>ok</v>
      </c>
      <c r="EK293" s="140" t="str">
        <f t="shared" si="175"/>
        <v>ok</v>
      </c>
      <c r="EO293" s="140" t="str">
        <f t="shared" si="176"/>
        <v>ok</v>
      </c>
      <c r="EP293" s="140" t="str">
        <f t="shared" si="177"/>
        <v>ok</v>
      </c>
    </row>
    <row r="294" spans="1:146" s="140" customFormat="1" ht="12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227" t="s">
        <v>1739</v>
      </c>
      <c r="J294" s="151" t="s">
        <v>1740</v>
      </c>
      <c r="K294" s="151" t="s">
        <v>4083</v>
      </c>
      <c r="L294" s="153" t="s">
        <v>1741</v>
      </c>
      <c r="M294" s="151" t="s">
        <v>1742</v>
      </c>
      <c r="N294" s="151" t="s">
        <v>24</v>
      </c>
      <c r="O294" s="151" t="s">
        <v>852</v>
      </c>
      <c r="P294" s="151" t="s">
        <v>1743</v>
      </c>
      <c r="Q294" s="151" t="s">
        <v>52</v>
      </c>
      <c r="R294" s="151" t="s">
        <v>53</v>
      </c>
      <c r="S294" s="154">
        <v>487883843</v>
      </c>
      <c r="T294" s="151" t="s">
        <v>1744</v>
      </c>
      <c r="U294" s="153">
        <v>129731701</v>
      </c>
      <c r="V294" s="153" t="s">
        <v>102</v>
      </c>
      <c r="W294" s="153" t="s">
        <v>103</v>
      </c>
      <c r="X294" s="151" t="s">
        <v>1745</v>
      </c>
      <c r="Y294" s="256" t="s">
        <v>3036</v>
      </c>
      <c r="Z294" s="155" t="s">
        <v>23</v>
      </c>
      <c r="AA294" s="267" t="s">
        <v>2897</v>
      </c>
      <c r="AB294" s="156"/>
      <c r="AC294" s="157"/>
      <c r="AD294" s="157"/>
      <c r="AE294" s="157"/>
      <c r="AF294" s="157"/>
      <c r="AG294" s="293">
        <f t="shared" si="165"/>
        <v>0</v>
      </c>
      <c r="AH294" s="145"/>
      <c r="AI294" s="143"/>
      <c r="AJ294" s="143"/>
      <c r="AK294" s="143"/>
      <c r="AL294" s="143"/>
      <c r="AM294" s="138">
        <f t="shared" si="182"/>
        <v>0</v>
      </c>
      <c r="AN294" s="160"/>
      <c r="AO294" s="146"/>
      <c r="AP294" s="146"/>
      <c r="AQ294" s="146"/>
      <c r="AR294" s="146"/>
      <c r="AS294" s="202">
        <f t="shared" si="166"/>
        <v>0</v>
      </c>
      <c r="AT294" s="172"/>
      <c r="AU294" s="137"/>
      <c r="AV294" s="137"/>
      <c r="AW294" s="137"/>
      <c r="AX294" s="137"/>
      <c r="AY294" s="138">
        <f t="shared" si="178"/>
        <v>0</v>
      </c>
      <c r="AZ294" s="160"/>
      <c r="BA294" s="146"/>
      <c r="BB294" s="146"/>
      <c r="BC294" s="146"/>
      <c r="BD294" s="146"/>
      <c r="BE294" s="138">
        <f t="shared" si="179"/>
        <v>0</v>
      </c>
      <c r="BF294" s="205"/>
      <c r="BG294" s="146"/>
      <c r="BH294" s="146"/>
      <c r="BI294" s="146"/>
      <c r="BJ294" s="146"/>
      <c r="BK294" s="202">
        <f t="shared" si="167"/>
        <v>0</v>
      </c>
      <c r="BL294" s="160"/>
      <c r="BM294" s="146"/>
      <c r="BN294" s="146"/>
      <c r="BO294" s="146"/>
      <c r="BP294" s="146"/>
      <c r="BQ294" s="138">
        <f t="shared" si="180"/>
        <v>0</v>
      </c>
      <c r="BR294" s="160"/>
      <c r="BS294" s="146">
        <v>102375</v>
      </c>
      <c r="BT294" s="146"/>
      <c r="BU294" s="146"/>
      <c r="BV294" s="146"/>
      <c r="BW294" s="138">
        <f t="shared" si="181"/>
        <v>102375</v>
      </c>
      <c r="BX294" s="205"/>
      <c r="BY294" s="146"/>
      <c r="BZ294" s="146"/>
      <c r="CA294" s="146"/>
      <c r="CB294" s="146"/>
      <c r="CC294" s="138">
        <f t="shared" si="168"/>
        <v>0</v>
      </c>
      <c r="CD294" s="158"/>
      <c r="CE294" s="137"/>
      <c r="CF294" s="137"/>
      <c r="CG294" s="137"/>
      <c r="CH294" s="137"/>
      <c r="CI294" s="138">
        <f t="shared" si="190"/>
        <v>0</v>
      </c>
      <c r="CJ294" s="172">
        <f t="shared" si="154"/>
        <v>0</v>
      </c>
      <c r="CK294" s="137">
        <f t="shared" si="155"/>
        <v>102375</v>
      </c>
      <c r="CL294" s="137">
        <f t="shared" si="156"/>
        <v>0</v>
      </c>
      <c r="CM294" s="137">
        <f t="shared" si="157"/>
        <v>0</v>
      </c>
      <c r="CN294" s="137">
        <f t="shared" si="158"/>
        <v>0</v>
      </c>
      <c r="CO294" s="173">
        <f t="shared" si="159"/>
        <v>102375</v>
      </c>
      <c r="CP294" s="172">
        <f t="shared" si="160"/>
        <v>0</v>
      </c>
      <c r="CQ294" s="137">
        <f t="shared" si="161"/>
        <v>0</v>
      </c>
      <c r="CR294" s="137">
        <f t="shared" si="162"/>
        <v>0</v>
      </c>
      <c r="CS294" s="137">
        <f t="shared" si="163"/>
        <v>0</v>
      </c>
      <c r="CT294" s="137">
        <f t="shared" si="164"/>
        <v>0</v>
      </c>
      <c r="CU294" s="173">
        <f t="shared" si="183"/>
        <v>0</v>
      </c>
      <c r="CV294" s="172">
        <f t="shared" si="184"/>
        <v>0</v>
      </c>
      <c r="CW294" s="137">
        <f t="shared" si="185"/>
        <v>102375</v>
      </c>
      <c r="CX294" s="137">
        <f t="shared" si="186"/>
        <v>0</v>
      </c>
      <c r="CY294" s="137">
        <f t="shared" si="187"/>
        <v>0</v>
      </c>
      <c r="CZ294" s="137">
        <f t="shared" si="188"/>
        <v>0</v>
      </c>
      <c r="DA294" s="173">
        <f t="shared" si="189"/>
        <v>102375</v>
      </c>
      <c r="DC294" s="220"/>
      <c r="DF294" s="141"/>
      <c r="DG294" s="142"/>
      <c r="DH294" s="146"/>
      <c r="DI294" s="142"/>
      <c r="DJ294" s="144"/>
      <c r="DK294" s="145"/>
      <c r="DL294" s="142"/>
      <c r="DM294" s="144"/>
      <c r="DO294" s="140" t="str">
        <f t="shared" si="169"/>
        <v>Čestmír Kopřiva</v>
      </c>
      <c r="DP294" s="140">
        <v>4465</v>
      </c>
      <c r="DQ294" s="140">
        <v>600074757</v>
      </c>
      <c r="DR294" s="140">
        <v>46750428</v>
      </c>
      <c r="DS294" s="140" t="s">
        <v>1738</v>
      </c>
      <c r="DT294" s="140" t="s">
        <v>4082</v>
      </c>
      <c r="DU294" s="140" t="s">
        <v>4083</v>
      </c>
      <c r="DV294" s="140" t="s">
        <v>1742</v>
      </c>
      <c r="DW294" s="140" t="s">
        <v>1741</v>
      </c>
      <c r="DX294" s="140" t="s">
        <v>24</v>
      </c>
      <c r="DY294" s="140" t="s">
        <v>4084</v>
      </c>
      <c r="DZ294" s="140">
        <v>487883841</v>
      </c>
      <c r="EA294" s="140" t="s">
        <v>1744</v>
      </c>
      <c r="EB294" s="140" t="s">
        <v>4085</v>
      </c>
      <c r="EC294" s="140" t="s">
        <v>1745</v>
      </c>
      <c r="ED294" s="140" t="s">
        <v>23</v>
      </c>
      <c r="EF294" s="140" t="str">
        <f t="shared" si="170"/>
        <v>ok</v>
      </c>
      <c r="EG294" s="140" t="str">
        <f t="shared" si="171"/>
        <v>ok</v>
      </c>
      <c r="EH294" s="140" t="str">
        <f t="shared" si="172"/>
        <v>ok</v>
      </c>
      <c r="EI294" s="140" t="str">
        <f t="shared" si="173"/>
        <v>ok</v>
      </c>
      <c r="EJ294" s="140" t="str">
        <f t="shared" si="174"/>
        <v>ok</v>
      </c>
      <c r="EK294" s="140" t="str">
        <f t="shared" si="175"/>
        <v>ok</v>
      </c>
      <c r="EO294" s="140" t="str">
        <f t="shared" si="176"/>
        <v>ŠPATNĚ</v>
      </c>
      <c r="EP294" s="140" t="str">
        <f t="shared" si="177"/>
        <v>ok</v>
      </c>
    </row>
    <row r="295" spans="1:146" s="140" customFormat="1" ht="12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227" t="s">
        <v>1747</v>
      </c>
      <c r="J295" s="151" t="s">
        <v>1748</v>
      </c>
      <c r="K295" s="151" t="s">
        <v>4087</v>
      </c>
      <c r="L295" s="153" t="s">
        <v>1749</v>
      </c>
      <c r="M295" s="151" t="s">
        <v>1750</v>
      </c>
      <c r="N295" s="151" t="s">
        <v>24</v>
      </c>
      <c r="O295" s="151" t="s">
        <v>1751</v>
      </c>
      <c r="P295" s="151" t="s">
        <v>533</v>
      </c>
      <c r="Q295" s="151" t="s">
        <v>27</v>
      </c>
      <c r="R295" s="151" t="s">
        <v>28</v>
      </c>
      <c r="S295" s="154">
        <v>487861143</v>
      </c>
      <c r="T295" s="151" t="s">
        <v>4789</v>
      </c>
      <c r="U295" s="153" t="s">
        <v>1753</v>
      </c>
      <c r="V295" s="153" t="s">
        <v>31</v>
      </c>
      <c r="W295" s="153" t="s">
        <v>32</v>
      </c>
      <c r="X295" s="151" t="s">
        <v>1754</v>
      </c>
      <c r="Y295" s="256" t="s">
        <v>3037</v>
      </c>
      <c r="Z295" s="155" t="s">
        <v>23</v>
      </c>
      <c r="AA295" s="267" t="s">
        <v>2898</v>
      </c>
      <c r="AB295" s="156"/>
      <c r="AC295" s="157"/>
      <c r="AD295" s="157"/>
      <c r="AE295" s="157"/>
      <c r="AF295" s="157"/>
      <c r="AG295" s="293">
        <f t="shared" si="165"/>
        <v>0</v>
      </c>
      <c r="AH295" s="145"/>
      <c r="AI295" s="143"/>
      <c r="AJ295" s="143"/>
      <c r="AK295" s="143"/>
      <c r="AL295" s="143"/>
      <c r="AM295" s="138">
        <f t="shared" si="182"/>
        <v>0</v>
      </c>
      <c r="AN295" s="160"/>
      <c r="AO295" s="146"/>
      <c r="AP295" s="146"/>
      <c r="AQ295" s="146"/>
      <c r="AR295" s="146"/>
      <c r="AS295" s="202">
        <f t="shared" si="166"/>
        <v>0</v>
      </c>
      <c r="AT295" s="172"/>
      <c r="AU295" s="137"/>
      <c r="AV295" s="137"/>
      <c r="AW295" s="137"/>
      <c r="AX295" s="137"/>
      <c r="AY295" s="138">
        <f t="shared" si="178"/>
        <v>0</v>
      </c>
      <c r="AZ295" s="160"/>
      <c r="BA295" s="146"/>
      <c r="BB295" s="146"/>
      <c r="BC295" s="146"/>
      <c r="BD295" s="146"/>
      <c r="BE295" s="138">
        <f t="shared" si="179"/>
        <v>0</v>
      </c>
      <c r="BF295" s="205"/>
      <c r="BG295" s="146"/>
      <c r="BH295" s="146"/>
      <c r="BI295" s="146"/>
      <c r="BJ295" s="146"/>
      <c r="BK295" s="202">
        <f t="shared" si="167"/>
        <v>0</v>
      </c>
      <c r="BL295" s="160"/>
      <c r="BM295" s="146"/>
      <c r="BN295" s="146"/>
      <c r="BO295" s="146"/>
      <c r="BP295" s="146"/>
      <c r="BQ295" s="138">
        <f t="shared" si="180"/>
        <v>0</v>
      </c>
      <c r="BR295" s="160"/>
      <c r="BS295" s="146">
        <v>33475</v>
      </c>
      <c r="BT295" s="146"/>
      <c r="BU295" s="146"/>
      <c r="BV295" s="146"/>
      <c r="BW295" s="138">
        <f t="shared" si="181"/>
        <v>33475</v>
      </c>
      <c r="BX295" s="205"/>
      <c r="BY295" s="146"/>
      <c r="BZ295" s="146"/>
      <c r="CA295" s="146"/>
      <c r="CB295" s="146"/>
      <c r="CC295" s="138">
        <f t="shared" si="168"/>
        <v>0</v>
      </c>
      <c r="CD295" s="158"/>
      <c r="CE295" s="137"/>
      <c r="CF295" s="137"/>
      <c r="CG295" s="137"/>
      <c r="CH295" s="137"/>
      <c r="CI295" s="138">
        <f t="shared" si="190"/>
        <v>0</v>
      </c>
      <c r="CJ295" s="172">
        <f t="shared" si="154"/>
        <v>0</v>
      </c>
      <c r="CK295" s="137">
        <f t="shared" si="155"/>
        <v>33475</v>
      </c>
      <c r="CL295" s="137">
        <f t="shared" si="156"/>
        <v>0</v>
      </c>
      <c r="CM295" s="137">
        <f t="shared" si="157"/>
        <v>0</v>
      </c>
      <c r="CN295" s="137">
        <f t="shared" si="158"/>
        <v>0</v>
      </c>
      <c r="CO295" s="173">
        <f t="shared" si="159"/>
        <v>33475</v>
      </c>
      <c r="CP295" s="172">
        <f t="shared" si="160"/>
        <v>0</v>
      </c>
      <c r="CQ295" s="137">
        <f t="shared" si="161"/>
        <v>0</v>
      </c>
      <c r="CR295" s="137">
        <f t="shared" si="162"/>
        <v>0</v>
      </c>
      <c r="CS295" s="137">
        <f t="shared" si="163"/>
        <v>0</v>
      </c>
      <c r="CT295" s="137">
        <f t="shared" si="164"/>
        <v>0</v>
      </c>
      <c r="CU295" s="173">
        <f t="shared" si="183"/>
        <v>0</v>
      </c>
      <c r="CV295" s="172">
        <f t="shared" si="184"/>
        <v>0</v>
      </c>
      <c r="CW295" s="137">
        <f t="shared" si="185"/>
        <v>33475</v>
      </c>
      <c r="CX295" s="137">
        <f t="shared" si="186"/>
        <v>0</v>
      </c>
      <c r="CY295" s="137">
        <f t="shared" si="187"/>
        <v>0</v>
      </c>
      <c r="CZ295" s="137">
        <f t="shared" si="188"/>
        <v>0</v>
      </c>
      <c r="DA295" s="173">
        <f t="shared" si="189"/>
        <v>33475</v>
      </c>
      <c r="DC295" s="220"/>
      <c r="DF295" s="141"/>
      <c r="DG295" s="142"/>
      <c r="DH295" s="146"/>
      <c r="DI295" s="142"/>
      <c r="DJ295" s="144"/>
      <c r="DK295" s="145">
        <v>69537</v>
      </c>
      <c r="DL295" s="142" t="s">
        <v>4916</v>
      </c>
      <c r="DM295" s="144">
        <v>44622</v>
      </c>
      <c r="DO295" s="140" t="str">
        <f t="shared" si="169"/>
        <v>Kamila Nacházelová</v>
      </c>
      <c r="DP295" s="140">
        <v>4466</v>
      </c>
      <c r="DQ295" s="140">
        <v>650039017</v>
      </c>
      <c r="DR295" s="140">
        <v>70982074</v>
      </c>
      <c r="DS295" s="140" t="s">
        <v>1746</v>
      </c>
      <c r="DT295" s="140" t="s">
        <v>4086</v>
      </c>
      <c r="DU295" s="140" t="s">
        <v>4087</v>
      </c>
      <c r="DV295" s="140" t="s">
        <v>1750</v>
      </c>
      <c r="DW295" s="140" t="s">
        <v>1749</v>
      </c>
      <c r="DX295" s="140" t="s">
        <v>24</v>
      </c>
      <c r="DY295" s="140" t="s">
        <v>4088</v>
      </c>
      <c r="DZ295" s="140">
        <v>487827635</v>
      </c>
      <c r="EA295" s="140" t="s">
        <v>1752</v>
      </c>
      <c r="EB295" s="140" t="s">
        <v>4089</v>
      </c>
      <c r="EC295" s="140" t="s">
        <v>1754</v>
      </c>
      <c r="ED295" s="140" t="s">
        <v>23</v>
      </c>
      <c r="EF295" s="140" t="str">
        <f t="shared" si="170"/>
        <v>ok</v>
      </c>
      <c r="EG295" s="140" t="str">
        <f t="shared" si="171"/>
        <v>ok</v>
      </c>
      <c r="EH295" s="140" t="str">
        <f t="shared" si="172"/>
        <v>ok</v>
      </c>
      <c r="EI295" s="140" t="str">
        <f t="shared" si="173"/>
        <v>ok</v>
      </c>
      <c r="EJ295" s="140" t="str">
        <f t="shared" si="174"/>
        <v>ok</v>
      </c>
      <c r="EK295" s="140" t="str">
        <f t="shared" si="175"/>
        <v>ok</v>
      </c>
      <c r="EO295" s="140" t="str">
        <f t="shared" si="176"/>
        <v>ŠPATNĚ</v>
      </c>
      <c r="EP295" s="140" t="str">
        <f t="shared" si="177"/>
        <v>ŠPATNĚ</v>
      </c>
    </row>
    <row r="296" spans="1:146" s="140" customFormat="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227" t="s">
        <v>1756</v>
      </c>
      <c r="J296" s="151" t="s">
        <v>1757</v>
      </c>
      <c r="K296" s="151" t="s">
        <v>4091</v>
      </c>
      <c r="L296" s="153" t="s">
        <v>1749</v>
      </c>
      <c r="M296" s="151" t="s">
        <v>1750</v>
      </c>
      <c r="N296" s="151" t="s">
        <v>1758</v>
      </c>
      <c r="O296" s="151" t="s">
        <v>1759</v>
      </c>
      <c r="P296" s="151" t="s">
        <v>671</v>
      </c>
      <c r="Q296" s="151" t="s">
        <v>27</v>
      </c>
      <c r="R296" s="151" t="s">
        <v>28</v>
      </c>
      <c r="S296" s="154">
        <v>487861241</v>
      </c>
      <c r="T296" s="263" t="s">
        <v>4093</v>
      </c>
      <c r="U296" s="153" t="s">
        <v>1760</v>
      </c>
      <c r="V296" s="153" t="s">
        <v>31</v>
      </c>
      <c r="W296" s="153" t="s">
        <v>32</v>
      </c>
      <c r="X296" s="151" t="s">
        <v>1754</v>
      </c>
      <c r="Y296" s="256" t="s">
        <v>3037</v>
      </c>
      <c r="Z296" s="155" t="s">
        <v>23</v>
      </c>
      <c r="AA296" s="267" t="s">
        <v>2898</v>
      </c>
      <c r="AB296" s="156"/>
      <c r="AC296" s="157"/>
      <c r="AD296" s="157"/>
      <c r="AE296" s="157"/>
      <c r="AF296" s="157"/>
      <c r="AG296" s="293">
        <f t="shared" si="165"/>
        <v>0</v>
      </c>
      <c r="AH296" s="145"/>
      <c r="AI296" s="143"/>
      <c r="AJ296" s="143"/>
      <c r="AK296" s="143"/>
      <c r="AL296" s="143"/>
      <c r="AM296" s="138">
        <f t="shared" si="182"/>
        <v>0</v>
      </c>
      <c r="AN296" s="160"/>
      <c r="AO296" s="146"/>
      <c r="AP296" s="146"/>
      <c r="AQ296" s="146"/>
      <c r="AR296" s="146"/>
      <c r="AS296" s="202">
        <f t="shared" si="166"/>
        <v>0</v>
      </c>
      <c r="AT296" s="172"/>
      <c r="AU296" s="137"/>
      <c r="AV296" s="137"/>
      <c r="AW296" s="137"/>
      <c r="AX296" s="137"/>
      <c r="AY296" s="138">
        <f t="shared" si="178"/>
        <v>0</v>
      </c>
      <c r="AZ296" s="160"/>
      <c r="BA296" s="146"/>
      <c r="BB296" s="146"/>
      <c r="BC296" s="146"/>
      <c r="BD296" s="146"/>
      <c r="BE296" s="138">
        <f t="shared" si="179"/>
        <v>0</v>
      </c>
      <c r="BF296" s="205"/>
      <c r="BG296" s="146"/>
      <c r="BH296" s="146"/>
      <c r="BI296" s="146"/>
      <c r="BJ296" s="146"/>
      <c r="BK296" s="202">
        <f t="shared" si="167"/>
        <v>0</v>
      </c>
      <c r="BL296" s="160"/>
      <c r="BM296" s="146"/>
      <c r="BN296" s="146"/>
      <c r="BO296" s="146"/>
      <c r="BP296" s="146"/>
      <c r="BQ296" s="138">
        <f t="shared" si="180"/>
        <v>0</v>
      </c>
      <c r="BR296" s="160"/>
      <c r="BS296" s="146"/>
      <c r="BT296" s="146"/>
      <c r="BU296" s="146"/>
      <c r="BV296" s="146"/>
      <c r="BW296" s="138">
        <f t="shared" si="181"/>
        <v>0</v>
      </c>
      <c r="BX296" s="205"/>
      <c r="BY296" s="146"/>
      <c r="BZ296" s="146"/>
      <c r="CA296" s="146"/>
      <c r="CB296" s="146"/>
      <c r="CC296" s="138">
        <f t="shared" si="168"/>
        <v>0</v>
      </c>
      <c r="CD296" s="158"/>
      <c r="CE296" s="137"/>
      <c r="CF296" s="137"/>
      <c r="CG296" s="137"/>
      <c r="CH296" s="137"/>
      <c r="CI296" s="138">
        <f t="shared" si="190"/>
        <v>0</v>
      </c>
      <c r="CJ296" s="172">
        <f t="shared" si="154"/>
        <v>0</v>
      </c>
      <c r="CK296" s="137">
        <f t="shared" si="155"/>
        <v>0</v>
      </c>
      <c r="CL296" s="137">
        <f t="shared" si="156"/>
        <v>0</v>
      </c>
      <c r="CM296" s="137">
        <f t="shared" si="157"/>
        <v>0</v>
      </c>
      <c r="CN296" s="137">
        <f t="shared" si="158"/>
        <v>0</v>
      </c>
      <c r="CO296" s="173">
        <f t="shared" si="159"/>
        <v>0</v>
      </c>
      <c r="CP296" s="172">
        <f t="shared" si="160"/>
        <v>0</v>
      </c>
      <c r="CQ296" s="137">
        <f t="shared" si="161"/>
        <v>0</v>
      </c>
      <c r="CR296" s="137">
        <f t="shared" si="162"/>
        <v>0</v>
      </c>
      <c r="CS296" s="137">
        <f t="shared" si="163"/>
        <v>0</v>
      </c>
      <c r="CT296" s="137">
        <f t="shared" si="164"/>
        <v>0</v>
      </c>
      <c r="CU296" s="173">
        <f t="shared" si="183"/>
        <v>0</v>
      </c>
      <c r="CV296" s="172">
        <f t="shared" si="184"/>
        <v>0</v>
      </c>
      <c r="CW296" s="137">
        <f t="shared" si="185"/>
        <v>0</v>
      </c>
      <c r="CX296" s="137">
        <f t="shared" si="186"/>
        <v>0</v>
      </c>
      <c r="CY296" s="137">
        <f t="shared" si="187"/>
        <v>0</v>
      </c>
      <c r="CZ296" s="137">
        <f t="shared" si="188"/>
        <v>0</v>
      </c>
      <c r="DA296" s="173">
        <f t="shared" si="189"/>
        <v>0</v>
      </c>
      <c r="DC296" s="220"/>
      <c r="DF296" s="141"/>
      <c r="DG296" s="142"/>
      <c r="DH296" s="146"/>
      <c r="DI296" s="142"/>
      <c r="DJ296" s="144"/>
      <c r="DK296" s="145"/>
      <c r="DL296" s="142"/>
      <c r="DM296" s="144"/>
      <c r="DO296" s="140" t="str">
        <f t="shared" si="169"/>
        <v>Alena Losová</v>
      </c>
      <c r="DP296" s="140">
        <v>4470</v>
      </c>
      <c r="DQ296" s="140">
        <v>600075109</v>
      </c>
      <c r="DR296" s="140">
        <v>70982112</v>
      </c>
      <c r="DS296" s="140" t="s">
        <v>1755</v>
      </c>
      <c r="DT296" s="140" t="s">
        <v>4090</v>
      </c>
      <c r="DU296" s="140" t="s">
        <v>4091</v>
      </c>
      <c r="DV296" s="140" t="s">
        <v>1750</v>
      </c>
      <c r="DW296" s="140" t="s">
        <v>1749</v>
      </c>
      <c r="DX296" s="140" t="s">
        <v>1758</v>
      </c>
      <c r="DY296" s="140" t="s">
        <v>4092</v>
      </c>
      <c r="DZ296" s="140">
        <v>777527001</v>
      </c>
      <c r="EA296" s="140" t="s">
        <v>4093</v>
      </c>
      <c r="EB296" s="140" t="s">
        <v>4094</v>
      </c>
      <c r="EC296" s="140" t="s">
        <v>1754</v>
      </c>
      <c r="ED296" s="140" t="s">
        <v>23</v>
      </c>
      <c r="EF296" s="140" t="str">
        <f t="shared" si="170"/>
        <v>ok</v>
      </c>
      <c r="EG296" s="140" t="str">
        <f t="shared" si="171"/>
        <v>ok</v>
      </c>
      <c r="EH296" s="140" t="str">
        <f t="shared" si="172"/>
        <v>ok</v>
      </c>
      <c r="EI296" s="140" t="str">
        <f t="shared" si="173"/>
        <v>ok</v>
      </c>
      <c r="EJ296" s="140" t="str">
        <f t="shared" si="174"/>
        <v>ok</v>
      </c>
      <c r="EK296" s="140" t="str">
        <f t="shared" si="175"/>
        <v>ok</v>
      </c>
      <c r="EO296" s="140" t="str">
        <f t="shared" si="176"/>
        <v>ŠPATNĚ</v>
      </c>
      <c r="EP296" s="140" t="str">
        <f t="shared" si="177"/>
        <v>ok</v>
      </c>
    </row>
    <row r="297" spans="1:146" s="140" customFormat="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227" t="s">
        <v>1762</v>
      </c>
      <c r="J297" s="151" t="s">
        <v>1761</v>
      </c>
      <c r="K297" s="151" t="s">
        <v>4096</v>
      </c>
      <c r="L297" s="153" t="s">
        <v>175</v>
      </c>
      <c r="M297" s="151" t="s">
        <v>176</v>
      </c>
      <c r="N297" s="151" t="s">
        <v>24</v>
      </c>
      <c r="O297" s="151" t="s">
        <v>1763</v>
      </c>
      <c r="P297" s="151" t="s">
        <v>1764</v>
      </c>
      <c r="Q297" s="151" t="s">
        <v>27</v>
      </c>
      <c r="R297" s="151" t="s">
        <v>28</v>
      </c>
      <c r="S297" s="154">
        <v>487727048</v>
      </c>
      <c r="T297" s="263" t="s">
        <v>4723</v>
      </c>
      <c r="U297" s="153">
        <v>227253125</v>
      </c>
      <c r="V297" s="270" t="s">
        <v>43</v>
      </c>
      <c r="W297" s="153" t="s">
        <v>103</v>
      </c>
      <c r="X297" s="151" t="s">
        <v>1765</v>
      </c>
      <c r="Y297" s="256" t="s">
        <v>3038</v>
      </c>
      <c r="Z297" s="155" t="s">
        <v>176</v>
      </c>
      <c r="AA297" s="267" t="s">
        <v>2899</v>
      </c>
      <c r="AB297" s="156"/>
      <c r="AC297" s="157"/>
      <c r="AD297" s="157"/>
      <c r="AE297" s="157"/>
      <c r="AF297" s="157"/>
      <c r="AG297" s="293">
        <f t="shared" si="165"/>
        <v>0</v>
      </c>
      <c r="AH297" s="145"/>
      <c r="AI297" s="143"/>
      <c r="AJ297" s="143"/>
      <c r="AK297" s="143"/>
      <c r="AL297" s="143"/>
      <c r="AM297" s="138">
        <f t="shared" si="182"/>
        <v>0</v>
      </c>
      <c r="AN297" s="160"/>
      <c r="AO297" s="146"/>
      <c r="AP297" s="146"/>
      <c r="AQ297" s="146"/>
      <c r="AR297" s="146"/>
      <c r="AS297" s="202">
        <f t="shared" si="166"/>
        <v>0</v>
      </c>
      <c r="AT297" s="172"/>
      <c r="AU297" s="137"/>
      <c r="AV297" s="137"/>
      <c r="AW297" s="137"/>
      <c r="AX297" s="137"/>
      <c r="AY297" s="138">
        <f t="shared" si="178"/>
        <v>0</v>
      </c>
      <c r="AZ297" s="160"/>
      <c r="BA297" s="146"/>
      <c r="BB297" s="146"/>
      <c r="BC297" s="146"/>
      <c r="BD297" s="146"/>
      <c r="BE297" s="138">
        <f t="shared" si="179"/>
        <v>0</v>
      </c>
      <c r="BF297" s="205"/>
      <c r="BG297" s="146"/>
      <c r="BH297" s="146"/>
      <c r="BI297" s="146"/>
      <c r="BJ297" s="146"/>
      <c r="BK297" s="202">
        <f t="shared" si="167"/>
        <v>0</v>
      </c>
      <c r="BL297" s="160"/>
      <c r="BM297" s="146"/>
      <c r="BN297" s="146"/>
      <c r="BO297" s="146"/>
      <c r="BP297" s="146"/>
      <c r="BQ297" s="138">
        <f t="shared" si="180"/>
        <v>0</v>
      </c>
      <c r="BR297" s="160"/>
      <c r="BS297" s="146"/>
      <c r="BT297" s="146"/>
      <c r="BU297" s="146"/>
      <c r="BV297" s="146"/>
      <c r="BW297" s="138">
        <f t="shared" si="181"/>
        <v>0</v>
      </c>
      <c r="BX297" s="205"/>
      <c r="BY297" s="146"/>
      <c r="BZ297" s="146"/>
      <c r="CA297" s="146"/>
      <c r="CB297" s="146"/>
      <c r="CC297" s="138">
        <f t="shared" si="168"/>
        <v>0</v>
      </c>
      <c r="CD297" s="158"/>
      <c r="CE297" s="137"/>
      <c r="CF297" s="137"/>
      <c r="CG297" s="137"/>
      <c r="CH297" s="137"/>
      <c r="CI297" s="138">
        <f t="shared" si="190"/>
        <v>0</v>
      </c>
      <c r="CJ297" s="172">
        <f t="shared" si="154"/>
        <v>0</v>
      </c>
      <c r="CK297" s="137">
        <f t="shared" si="155"/>
        <v>0</v>
      </c>
      <c r="CL297" s="137">
        <f t="shared" si="156"/>
        <v>0</v>
      </c>
      <c r="CM297" s="137">
        <f t="shared" si="157"/>
        <v>0</v>
      </c>
      <c r="CN297" s="137">
        <f t="shared" si="158"/>
        <v>0</v>
      </c>
      <c r="CO297" s="173">
        <f t="shared" si="159"/>
        <v>0</v>
      </c>
      <c r="CP297" s="172">
        <f t="shared" si="160"/>
        <v>0</v>
      </c>
      <c r="CQ297" s="137">
        <f t="shared" si="161"/>
        <v>0</v>
      </c>
      <c r="CR297" s="137">
        <f t="shared" si="162"/>
        <v>0</v>
      </c>
      <c r="CS297" s="137">
        <f t="shared" si="163"/>
        <v>0</v>
      </c>
      <c r="CT297" s="137">
        <f t="shared" si="164"/>
        <v>0</v>
      </c>
      <c r="CU297" s="173">
        <f t="shared" si="183"/>
        <v>0</v>
      </c>
      <c r="CV297" s="172">
        <f t="shared" si="184"/>
        <v>0</v>
      </c>
      <c r="CW297" s="137">
        <f t="shared" si="185"/>
        <v>0</v>
      </c>
      <c r="CX297" s="137">
        <f t="shared" si="186"/>
        <v>0</v>
      </c>
      <c r="CY297" s="137">
        <f t="shared" si="187"/>
        <v>0</v>
      </c>
      <c r="CZ297" s="137">
        <f t="shared" si="188"/>
        <v>0</v>
      </c>
      <c r="DA297" s="173">
        <f t="shared" si="189"/>
        <v>0</v>
      </c>
      <c r="DC297" s="220"/>
      <c r="DF297" s="141"/>
      <c r="DG297" s="142"/>
      <c r="DH297" s="146"/>
      <c r="DI297" s="142"/>
      <c r="DJ297" s="144"/>
      <c r="DK297" s="145">
        <v>831</v>
      </c>
      <c r="DL297" s="142" t="s">
        <v>4940</v>
      </c>
      <c r="DM297" s="144">
        <v>44648</v>
      </c>
      <c r="DO297" s="140" t="str">
        <f t="shared" si="169"/>
        <v>Olga Koutná</v>
      </c>
      <c r="DP297" s="140">
        <v>4486</v>
      </c>
      <c r="DQ297" s="140">
        <v>600075176</v>
      </c>
      <c r="DR297" s="140">
        <v>46750401</v>
      </c>
      <c r="DS297" s="140" t="s">
        <v>1761</v>
      </c>
      <c r="DT297" s="140" t="s">
        <v>4095</v>
      </c>
      <c r="DU297" s="140" t="s">
        <v>4096</v>
      </c>
      <c r="DV297" s="140" t="s">
        <v>176</v>
      </c>
      <c r="DW297" s="140" t="s">
        <v>175</v>
      </c>
      <c r="DX297" s="140" t="s">
        <v>24</v>
      </c>
      <c r="DY297" s="140" t="s">
        <v>4097</v>
      </c>
      <c r="DZ297" s="140">
        <v>487727048</v>
      </c>
      <c r="EA297" s="140" t="s">
        <v>4098</v>
      </c>
      <c r="EB297" s="140" t="s">
        <v>4099</v>
      </c>
      <c r="EC297" s="140" t="s">
        <v>1765</v>
      </c>
      <c r="ED297" s="140" t="s">
        <v>176</v>
      </c>
      <c r="EF297" s="140" t="str">
        <f t="shared" si="170"/>
        <v>ok</v>
      </c>
      <c r="EG297" s="140" t="str">
        <f t="shared" si="171"/>
        <v>ok</v>
      </c>
      <c r="EH297" s="140" t="str">
        <f t="shared" si="172"/>
        <v>ok</v>
      </c>
      <c r="EI297" s="140" t="str">
        <f t="shared" si="173"/>
        <v>ok</v>
      </c>
      <c r="EJ297" s="140" t="str">
        <f t="shared" si="174"/>
        <v>ok</v>
      </c>
      <c r="EK297" s="140" t="str">
        <f t="shared" si="175"/>
        <v>ok</v>
      </c>
      <c r="EO297" s="140" t="str">
        <f t="shared" si="176"/>
        <v>ok</v>
      </c>
      <c r="EP297" s="140" t="str">
        <f t="shared" si="177"/>
        <v>ŠPATNĚ</v>
      </c>
    </row>
    <row r="298" spans="1:146" s="140" customFormat="1" ht="12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227" t="s">
        <v>1767</v>
      </c>
      <c r="J298" s="151" t="s">
        <v>1766</v>
      </c>
      <c r="K298" s="151" t="s">
        <v>4101</v>
      </c>
      <c r="L298" s="153" t="s">
        <v>175</v>
      </c>
      <c r="M298" s="151" t="s">
        <v>176</v>
      </c>
      <c r="N298" s="151" t="s">
        <v>24</v>
      </c>
      <c r="O298" s="151" t="s">
        <v>1768</v>
      </c>
      <c r="P298" s="151" t="s">
        <v>41</v>
      </c>
      <c r="Q298" s="151" t="s">
        <v>27</v>
      </c>
      <c r="R298" s="151" t="s">
        <v>28</v>
      </c>
      <c r="S298" s="154">
        <v>487726647</v>
      </c>
      <c r="T298" s="151" t="s">
        <v>1769</v>
      </c>
      <c r="U298" s="153" t="s">
        <v>1770</v>
      </c>
      <c r="V298" s="153" t="s">
        <v>31</v>
      </c>
      <c r="W298" s="153" t="s">
        <v>871</v>
      </c>
      <c r="X298" s="151" t="s">
        <v>1765</v>
      </c>
      <c r="Y298" s="256" t="s">
        <v>3038</v>
      </c>
      <c r="Z298" s="155" t="s">
        <v>176</v>
      </c>
      <c r="AA298" s="267" t="s">
        <v>2899</v>
      </c>
      <c r="AB298" s="156"/>
      <c r="AC298" s="157"/>
      <c r="AD298" s="157"/>
      <c r="AE298" s="157"/>
      <c r="AF298" s="157"/>
      <c r="AG298" s="293">
        <f t="shared" si="165"/>
        <v>0</v>
      </c>
      <c r="AH298" s="145"/>
      <c r="AI298" s="143"/>
      <c r="AJ298" s="143"/>
      <c r="AK298" s="143"/>
      <c r="AL298" s="143"/>
      <c r="AM298" s="138">
        <f t="shared" si="182"/>
        <v>0</v>
      </c>
      <c r="AN298" s="160"/>
      <c r="AO298" s="146"/>
      <c r="AP298" s="146"/>
      <c r="AQ298" s="146"/>
      <c r="AR298" s="146"/>
      <c r="AS298" s="202">
        <f t="shared" si="166"/>
        <v>0</v>
      </c>
      <c r="AT298" s="172"/>
      <c r="AU298" s="137"/>
      <c r="AV298" s="137"/>
      <c r="AW298" s="137"/>
      <c r="AX298" s="137"/>
      <c r="AY298" s="138">
        <f t="shared" si="178"/>
        <v>0</v>
      </c>
      <c r="AZ298" s="160"/>
      <c r="BA298" s="146"/>
      <c r="BB298" s="146"/>
      <c r="BC298" s="146"/>
      <c r="BD298" s="146"/>
      <c r="BE298" s="138">
        <f t="shared" si="179"/>
        <v>0</v>
      </c>
      <c r="BF298" s="205"/>
      <c r="BG298" s="146"/>
      <c r="BH298" s="146"/>
      <c r="BI298" s="146"/>
      <c r="BJ298" s="146"/>
      <c r="BK298" s="202">
        <f t="shared" si="167"/>
        <v>0</v>
      </c>
      <c r="BL298" s="160"/>
      <c r="BM298" s="146"/>
      <c r="BN298" s="146"/>
      <c r="BO298" s="146"/>
      <c r="BP298" s="146"/>
      <c r="BQ298" s="138">
        <f t="shared" si="180"/>
        <v>0</v>
      </c>
      <c r="BR298" s="160"/>
      <c r="BS298" s="146"/>
      <c r="BT298" s="146"/>
      <c r="BU298" s="146"/>
      <c r="BV298" s="146"/>
      <c r="BW298" s="138">
        <f t="shared" si="181"/>
        <v>0</v>
      </c>
      <c r="BX298" s="205"/>
      <c r="BY298" s="146"/>
      <c r="BZ298" s="146"/>
      <c r="CA298" s="146"/>
      <c r="CB298" s="146"/>
      <c r="CC298" s="138">
        <f t="shared" si="168"/>
        <v>0</v>
      </c>
      <c r="CD298" s="158"/>
      <c r="CE298" s="137"/>
      <c r="CF298" s="137"/>
      <c r="CG298" s="137"/>
      <c r="CH298" s="137"/>
      <c r="CI298" s="138">
        <f t="shared" si="190"/>
        <v>0</v>
      </c>
      <c r="CJ298" s="172">
        <f t="shared" si="154"/>
        <v>0</v>
      </c>
      <c r="CK298" s="137">
        <f t="shared" si="155"/>
        <v>0</v>
      </c>
      <c r="CL298" s="137">
        <f t="shared" si="156"/>
        <v>0</v>
      </c>
      <c r="CM298" s="137">
        <f t="shared" si="157"/>
        <v>0</v>
      </c>
      <c r="CN298" s="137">
        <f t="shared" si="158"/>
        <v>0</v>
      </c>
      <c r="CO298" s="173">
        <f t="shared" si="159"/>
        <v>0</v>
      </c>
      <c r="CP298" s="172">
        <f t="shared" si="160"/>
        <v>0</v>
      </c>
      <c r="CQ298" s="137">
        <f t="shared" si="161"/>
        <v>0</v>
      </c>
      <c r="CR298" s="137">
        <f t="shared" si="162"/>
        <v>0</v>
      </c>
      <c r="CS298" s="137">
        <f t="shared" si="163"/>
        <v>0</v>
      </c>
      <c r="CT298" s="137">
        <f t="shared" si="164"/>
        <v>0</v>
      </c>
      <c r="CU298" s="173">
        <f t="shared" si="183"/>
        <v>0</v>
      </c>
      <c r="CV298" s="172">
        <f t="shared" si="184"/>
        <v>0</v>
      </c>
      <c r="CW298" s="137">
        <f t="shared" si="185"/>
        <v>0</v>
      </c>
      <c r="CX298" s="137">
        <f t="shared" si="186"/>
        <v>0</v>
      </c>
      <c r="CY298" s="137">
        <f t="shared" si="187"/>
        <v>0</v>
      </c>
      <c r="CZ298" s="137">
        <f t="shared" si="188"/>
        <v>0</v>
      </c>
      <c r="DA298" s="173">
        <f t="shared" si="189"/>
        <v>0</v>
      </c>
      <c r="DC298" s="220"/>
      <c r="DF298" s="141"/>
      <c r="DG298" s="142"/>
      <c r="DH298" s="146"/>
      <c r="DI298" s="142"/>
      <c r="DJ298" s="144"/>
      <c r="DK298" s="145"/>
      <c r="DL298" s="142"/>
      <c r="DM298" s="144"/>
      <c r="DO298" s="140" t="str">
        <f t="shared" si="169"/>
        <v>Ivana Posseltová</v>
      </c>
      <c r="DP298" s="140">
        <v>4419</v>
      </c>
      <c r="DQ298" s="140">
        <v>600074056</v>
      </c>
      <c r="DR298" s="140">
        <v>72744049</v>
      </c>
      <c r="DS298" s="140" t="s">
        <v>1766</v>
      </c>
      <c r="DT298" s="140" t="s">
        <v>4100</v>
      </c>
      <c r="DU298" s="140" t="s">
        <v>4101</v>
      </c>
      <c r="DV298" s="140" t="s">
        <v>176</v>
      </c>
      <c r="DW298" s="140" t="s">
        <v>175</v>
      </c>
      <c r="DX298" s="140" t="s">
        <v>24</v>
      </c>
      <c r="DY298" s="140" t="s">
        <v>4102</v>
      </c>
      <c r="DZ298" s="140">
        <v>487726647</v>
      </c>
      <c r="EA298" s="140" t="s">
        <v>1769</v>
      </c>
      <c r="EB298" s="140" t="s">
        <v>4103</v>
      </c>
      <c r="EC298" s="140" t="s">
        <v>1765</v>
      </c>
      <c r="ED298" s="140" t="s">
        <v>176</v>
      </c>
      <c r="EF298" s="140" t="str">
        <f t="shared" si="170"/>
        <v>ok</v>
      </c>
      <c r="EG298" s="140" t="str">
        <f t="shared" si="171"/>
        <v>ok</v>
      </c>
      <c r="EH298" s="140" t="str">
        <f t="shared" si="172"/>
        <v>ok</v>
      </c>
      <c r="EI298" s="140" t="str">
        <f t="shared" si="173"/>
        <v>ok</v>
      </c>
      <c r="EJ298" s="140" t="str">
        <f t="shared" si="174"/>
        <v>ok</v>
      </c>
      <c r="EK298" s="140" t="str">
        <f t="shared" si="175"/>
        <v>ok</v>
      </c>
      <c r="EO298" s="140" t="str">
        <f t="shared" si="176"/>
        <v>ok</v>
      </c>
      <c r="EP298" s="140" t="str">
        <f t="shared" si="177"/>
        <v>ok</v>
      </c>
    </row>
    <row r="299" spans="1:146" s="140" customFormat="1" ht="12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227" t="s">
        <v>1772</v>
      </c>
      <c r="J299" s="151" t="s">
        <v>1771</v>
      </c>
      <c r="K299" s="151" t="s">
        <v>4659</v>
      </c>
      <c r="L299" s="153" t="s">
        <v>175</v>
      </c>
      <c r="M299" s="151" t="s">
        <v>176</v>
      </c>
      <c r="N299" s="151" t="s">
        <v>341</v>
      </c>
      <c r="O299" s="151" t="s">
        <v>1773</v>
      </c>
      <c r="P299" s="151" t="s">
        <v>41</v>
      </c>
      <c r="Q299" s="151" t="s">
        <v>27</v>
      </c>
      <c r="R299" s="151" t="s">
        <v>28</v>
      </c>
      <c r="S299" s="154">
        <v>487727972</v>
      </c>
      <c r="T299" s="151" t="s">
        <v>1774</v>
      </c>
      <c r="U299" s="153">
        <v>24236421</v>
      </c>
      <c r="V299" s="153" t="s">
        <v>31</v>
      </c>
      <c r="W299" s="153" t="s">
        <v>871</v>
      </c>
      <c r="X299" s="151" t="s">
        <v>1765</v>
      </c>
      <c r="Y299" s="256" t="s">
        <v>3038</v>
      </c>
      <c r="Z299" s="155" t="s">
        <v>176</v>
      </c>
      <c r="AA299" s="267" t="s">
        <v>2899</v>
      </c>
      <c r="AB299" s="156"/>
      <c r="AC299" s="157"/>
      <c r="AD299" s="157"/>
      <c r="AE299" s="157"/>
      <c r="AF299" s="157"/>
      <c r="AG299" s="293">
        <f t="shared" si="165"/>
        <v>0</v>
      </c>
      <c r="AH299" s="145"/>
      <c r="AI299" s="143"/>
      <c r="AJ299" s="143"/>
      <c r="AK299" s="143"/>
      <c r="AL299" s="143"/>
      <c r="AM299" s="138">
        <f t="shared" si="182"/>
        <v>0</v>
      </c>
      <c r="AN299" s="160"/>
      <c r="AO299" s="146"/>
      <c r="AP299" s="146"/>
      <c r="AQ299" s="146"/>
      <c r="AR299" s="146"/>
      <c r="AS299" s="202">
        <f t="shared" si="166"/>
        <v>0</v>
      </c>
      <c r="AT299" s="172"/>
      <c r="AU299" s="137"/>
      <c r="AV299" s="137"/>
      <c r="AW299" s="137"/>
      <c r="AX299" s="137"/>
      <c r="AY299" s="138">
        <f t="shared" si="178"/>
        <v>0</v>
      </c>
      <c r="AZ299" s="160"/>
      <c r="BA299" s="146"/>
      <c r="BB299" s="146"/>
      <c r="BC299" s="146"/>
      <c r="BD299" s="146"/>
      <c r="BE299" s="138">
        <f t="shared" si="179"/>
        <v>0</v>
      </c>
      <c r="BF299" s="205"/>
      <c r="BG299" s="146"/>
      <c r="BH299" s="146"/>
      <c r="BI299" s="146"/>
      <c r="BJ299" s="146"/>
      <c r="BK299" s="202">
        <f t="shared" si="167"/>
        <v>0</v>
      </c>
      <c r="BL299" s="160"/>
      <c r="BM299" s="146"/>
      <c r="BN299" s="146"/>
      <c r="BO299" s="146"/>
      <c r="BP299" s="146"/>
      <c r="BQ299" s="138">
        <f t="shared" si="180"/>
        <v>0</v>
      </c>
      <c r="BR299" s="160"/>
      <c r="BS299" s="146">
        <v>88075</v>
      </c>
      <c r="BT299" s="146"/>
      <c r="BU299" s="146"/>
      <c r="BV299" s="146"/>
      <c r="BW299" s="138">
        <f t="shared" si="181"/>
        <v>88075</v>
      </c>
      <c r="BX299" s="205"/>
      <c r="BY299" s="146"/>
      <c r="BZ299" s="146"/>
      <c r="CA299" s="146"/>
      <c r="CB299" s="146"/>
      <c r="CC299" s="138">
        <f t="shared" si="168"/>
        <v>0</v>
      </c>
      <c r="CD299" s="158"/>
      <c r="CE299" s="137"/>
      <c r="CF299" s="137"/>
      <c r="CG299" s="137"/>
      <c r="CH299" s="137"/>
      <c r="CI299" s="138">
        <f t="shared" si="190"/>
        <v>0</v>
      </c>
      <c r="CJ299" s="172">
        <f t="shared" si="154"/>
        <v>0</v>
      </c>
      <c r="CK299" s="137">
        <f t="shared" si="155"/>
        <v>88075</v>
      </c>
      <c r="CL299" s="137">
        <f t="shared" si="156"/>
        <v>0</v>
      </c>
      <c r="CM299" s="137">
        <f t="shared" si="157"/>
        <v>0</v>
      </c>
      <c r="CN299" s="137">
        <f t="shared" si="158"/>
        <v>0</v>
      </c>
      <c r="CO299" s="173">
        <f t="shared" si="159"/>
        <v>88075</v>
      </c>
      <c r="CP299" s="172">
        <f t="shared" si="160"/>
        <v>0</v>
      </c>
      <c r="CQ299" s="137">
        <f t="shared" si="161"/>
        <v>0</v>
      </c>
      <c r="CR299" s="137">
        <f t="shared" si="162"/>
        <v>0</v>
      </c>
      <c r="CS299" s="137">
        <f t="shared" si="163"/>
        <v>0</v>
      </c>
      <c r="CT299" s="137">
        <f t="shared" si="164"/>
        <v>0</v>
      </c>
      <c r="CU299" s="173">
        <f t="shared" si="183"/>
        <v>0</v>
      </c>
      <c r="CV299" s="172">
        <f t="shared" si="184"/>
        <v>0</v>
      </c>
      <c r="CW299" s="137">
        <f t="shared" si="185"/>
        <v>88075</v>
      </c>
      <c r="CX299" s="137">
        <f t="shared" si="186"/>
        <v>0</v>
      </c>
      <c r="CY299" s="137">
        <f t="shared" si="187"/>
        <v>0</v>
      </c>
      <c r="CZ299" s="137">
        <f t="shared" si="188"/>
        <v>0</v>
      </c>
      <c r="DA299" s="173">
        <f t="shared" si="189"/>
        <v>88075</v>
      </c>
      <c r="DC299" s="220"/>
      <c r="DF299" s="141"/>
      <c r="DG299" s="142"/>
      <c r="DH299" s="146"/>
      <c r="DI299" s="142"/>
      <c r="DJ299" s="144"/>
      <c r="DK299" s="145"/>
      <c r="DL299" s="142"/>
      <c r="DM299" s="144"/>
      <c r="DO299" s="140" t="str">
        <f t="shared" si="169"/>
        <v>Ivana Kolčová</v>
      </c>
      <c r="DP299" s="140">
        <v>4464</v>
      </c>
      <c r="DQ299" s="140">
        <v>600074943</v>
      </c>
      <c r="DR299" s="140">
        <v>46750461</v>
      </c>
      <c r="DS299" s="140" t="s">
        <v>1771</v>
      </c>
      <c r="DT299" s="140" t="s">
        <v>4104</v>
      </c>
      <c r="DU299" s="140" t="s">
        <v>4105</v>
      </c>
      <c r="DV299" s="140" t="s">
        <v>176</v>
      </c>
      <c r="DW299" s="140" t="s">
        <v>175</v>
      </c>
      <c r="DX299" s="140" t="s">
        <v>341</v>
      </c>
      <c r="DY299" s="140" t="s">
        <v>4106</v>
      </c>
      <c r="DZ299" s="140">
        <v>487727972</v>
      </c>
      <c r="EA299" s="140" t="s">
        <v>4107</v>
      </c>
      <c r="EB299" s="140" t="s">
        <v>4108</v>
      </c>
      <c r="EC299" s="140" t="s">
        <v>1765</v>
      </c>
      <c r="ED299" s="140" t="s">
        <v>176</v>
      </c>
      <c r="EF299" s="140" t="str">
        <f t="shared" si="170"/>
        <v>ok</v>
      </c>
      <c r="EG299" s="140" t="str">
        <f t="shared" si="171"/>
        <v>ŠPATNĚ</v>
      </c>
      <c r="EH299" s="140" t="str">
        <f t="shared" si="172"/>
        <v>ok</v>
      </c>
      <c r="EI299" s="140" t="str">
        <f t="shared" si="173"/>
        <v>ok</v>
      </c>
      <c r="EJ299" s="140" t="str">
        <f t="shared" si="174"/>
        <v>ok</v>
      </c>
      <c r="EK299" s="140" t="str">
        <f t="shared" si="175"/>
        <v>ok</v>
      </c>
      <c r="EO299" s="140" t="str">
        <f t="shared" si="176"/>
        <v>ok</v>
      </c>
      <c r="EP299" s="140" t="str">
        <f t="shared" si="177"/>
        <v>ŠPATNĚ</v>
      </c>
    </row>
    <row r="300" spans="1:146" s="140" customFormat="1" ht="12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227" t="s">
        <v>1776</v>
      </c>
      <c r="J300" s="151" t="s">
        <v>1775</v>
      </c>
      <c r="K300" s="151" t="s">
        <v>4110</v>
      </c>
      <c r="L300" s="153" t="s">
        <v>175</v>
      </c>
      <c r="M300" s="151" t="s">
        <v>176</v>
      </c>
      <c r="N300" s="151" t="s">
        <v>341</v>
      </c>
      <c r="O300" s="151" t="s">
        <v>1777</v>
      </c>
      <c r="P300" s="151" t="s">
        <v>1778</v>
      </c>
      <c r="Q300" s="151" t="s">
        <v>27</v>
      </c>
      <c r="R300" s="151" t="s">
        <v>28</v>
      </c>
      <c r="S300" s="154">
        <v>487727686</v>
      </c>
      <c r="T300" s="151" t="s">
        <v>1779</v>
      </c>
      <c r="U300" s="153" t="s">
        <v>1780</v>
      </c>
      <c r="V300" s="153" t="s">
        <v>31</v>
      </c>
      <c r="W300" s="153" t="s">
        <v>871</v>
      </c>
      <c r="X300" s="151" t="s">
        <v>1765</v>
      </c>
      <c r="Y300" s="256" t="s">
        <v>3038</v>
      </c>
      <c r="Z300" s="155" t="s">
        <v>176</v>
      </c>
      <c r="AA300" s="267" t="s">
        <v>2899</v>
      </c>
      <c r="AB300" s="156"/>
      <c r="AC300" s="157"/>
      <c r="AD300" s="157"/>
      <c r="AE300" s="157"/>
      <c r="AF300" s="157"/>
      <c r="AG300" s="293">
        <f t="shared" si="165"/>
        <v>0</v>
      </c>
      <c r="AH300" s="145"/>
      <c r="AI300" s="143"/>
      <c r="AJ300" s="143"/>
      <c r="AK300" s="143"/>
      <c r="AL300" s="143"/>
      <c r="AM300" s="138">
        <f t="shared" si="182"/>
        <v>0</v>
      </c>
      <c r="AN300" s="160"/>
      <c r="AO300" s="146"/>
      <c r="AP300" s="146"/>
      <c r="AQ300" s="146"/>
      <c r="AR300" s="146"/>
      <c r="AS300" s="202">
        <f t="shared" si="166"/>
        <v>0</v>
      </c>
      <c r="AT300" s="172"/>
      <c r="AU300" s="137"/>
      <c r="AV300" s="137"/>
      <c r="AW300" s="137"/>
      <c r="AX300" s="137"/>
      <c r="AY300" s="138">
        <f t="shared" si="178"/>
        <v>0</v>
      </c>
      <c r="AZ300" s="160"/>
      <c r="BA300" s="146"/>
      <c r="BB300" s="146"/>
      <c r="BC300" s="146"/>
      <c r="BD300" s="146"/>
      <c r="BE300" s="138">
        <f t="shared" si="179"/>
        <v>0</v>
      </c>
      <c r="BF300" s="205"/>
      <c r="BG300" s="146"/>
      <c r="BH300" s="146"/>
      <c r="BI300" s="146"/>
      <c r="BJ300" s="146"/>
      <c r="BK300" s="202">
        <f t="shared" si="167"/>
        <v>0</v>
      </c>
      <c r="BL300" s="160"/>
      <c r="BM300" s="146"/>
      <c r="BN300" s="146"/>
      <c r="BO300" s="146"/>
      <c r="BP300" s="146"/>
      <c r="BQ300" s="138">
        <f t="shared" si="180"/>
        <v>0</v>
      </c>
      <c r="BR300" s="160"/>
      <c r="BS300" s="146">
        <v>65000</v>
      </c>
      <c r="BT300" s="146"/>
      <c r="BU300" s="146"/>
      <c r="BV300" s="146"/>
      <c r="BW300" s="138">
        <f t="shared" si="181"/>
        <v>65000</v>
      </c>
      <c r="BX300" s="205"/>
      <c r="BY300" s="146"/>
      <c r="BZ300" s="146"/>
      <c r="CA300" s="146"/>
      <c r="CB300" s="146"/>
      <c r="CC300" s="138">
        <f t="shared" si="168"/>
        <v>0</v>
      </c>
      <c r="CD300" s="158"/>
      <c r="CE300" s="137"/>
      <c r="CF300" s="137"/>
      <c r="CG300" s="137"/>
      <c r="CH300" s="137"/>
      <c r="CI300" s="138">
        <f t="shared" si="190"/>
        <v>0</v>
      </c>
      <c r="CJ300" s="172">
        <f t="shared" si="154"/>
        <v>0</v>
      </c>
      <c r="CK300" s="137">
        <f t="shared" si="155"/>
        <v>65000</v>
      </c>
      <c r="CL300" s="137">
        <f t="shared" si="156"/>
        <v>0</v>
      </c>
      <c r="CM300" s="137">
        <f t="shared" si="157"/>
        <v>0</v>
      </c>
      <c r="CN300" s="137">
        <f t="shared" si="158"/>
        <v>0</v>
      </c>
      <c r="CO300" s="173">
        <f t="shared" si="159"/>
        <v>65000</v>
      </c>
      <c r="CP300" s="172">
        <f t="shared" si="160"/>
        <v>0</v>
      </c>
      <c r="CQ300" s="137">
        <f t="shared" si="161"/>
        <v>0</v>
      </c>
      <c r="CR300" s="137">
        <f t="shared" si="162"/>
        <v>0</v>
      </c>
      <c r="CS300" s="137">
        <f t="shared" si="163"/>
        <v>0</v>
      </c>
      <c r="CT300" s="137">
        <f t="shared" si="164"/>
        <v>0</v>
      </c>
      <c r="CU300" s="173">
        <f t="shared" si="183"/>
        <v>0</v>
      </c>
      <c r="CV300" s="172">
        <f t="shared" si="184"/>
        <v>0</v>
      </c>
      <c r="CW300" s="137">
        <f t="shared" si="185"/>
        <v>65000</v>
      </c>
      <c r="CX300" s="137">
        <f t="shared" si="186"/>
        <v>0</v>
      </c>
      <c r="CY300" s="137">
        <f t="shared" si="187"/>
        <v>0</v>
      </c>
      <c r="CZ300" s="137">
        <f t="shared" si="188"/>
        <v>0</v>
      </c>
      <c r="DA300" s="173">
        <f t="shared" si="189"/>
        <v>65000</v>
      </c>
      <c r="DC300" s="220"/>
      <c r="DF300" s="141"/>
      <c r="DG300" s="142"/>
      <c r="DH300" s="146"/>
      <c r="DI300" s="142"/>
      <c r="DJ300" s="144"/>
      <c r="DK300" s="145"/>
      <c r="DL300" s="142"/>
      <c r="DM300" s="144"/>
      <c r="DO300" s="140" t="str">
        <f t="shared" si="169"/>
        <v>Jiřina Jelínková</v>
      </c>
      <c r="DP300" s="140">
        <v>4457</v>
      </c>
      <c r="DQ300" s="140">
        <v>600074609</v>
      </c>
      <c r="DR300" s="140">
        <v>72743964</v>
      </c>
      <c r="DS300" s="140" t="s">
        <v>1775</v>
      </c>
      <c r="DT300" s="140" t="s">
        <v>4109</v>
      </c>
      <c r="DU300" s="140" t="s">
        <v>4110</v>
      </c>
      <c r="DV300" s="140" t="s">
        <v>176</v>
      </c>
      <c r="DW300" s="140" t="s">
        <v>175</v>
      </c>
      <c r="DX300" s="140" t="s">
        <v>341</v>
      </c>
      <c r="DY300" s="140" t="s">
        <v>4111</v>
      </c>
      <c r="DZ300" s="140">
        <v>487727686</v>
      </c>
      <c r="EA300" s="140" t="s">
        <v>4112</v>
      </c>
      <c r="EB300" s="140" t="s">
        <v>4113</v>
      </c>
      <c r="EC300" s="140" t="s">
        <v>1765</v>
      </c>
      <c r="ED300" s="140" t="s">
        <v>176</v>
      </c>
      <c r="EF300" s="140" t="str">
        <f t="shared" si="170"/>
        <v>ok</v>
      </c>
      <c r="EG300" s="140" t="str">
        <f t="shared" si="171"/>
        <v>ok</v>
      </c>
      <c r="EH300" s="140" t="str">
        <f t="shared" si="172"/>
        <v>ok</v>
      </c>
      <c r="EI300" s="140" t="str">
        <f t="shared" si="173"/>
        <v>ok</v>
      </c>
      <c r="EJ300" s="140" t="str">
        <f t="shared" si="174"/>
        <v>ok</v>
      </c>
      <c r="EK300" s="140" t="str">
        <f t="shared" si="175"/>
        <v>ok</v>
      </c>
      <c r="EO300" s="140" t="str">
        <f t="shared" si="176"/>
        <v>ok</v>
      </c>
      <c r="EP300" s="140" t="str">
        <f t="shared" si="177"/>
        <v>ŠPATNĚ</v>
      </c>
    </row>
    <row r="301" spans="1:146" s="140" customFormat="1" ht="12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227" t="s">
        <v>1782</v>
      </c>
      <c r="J301" s="151" t="s">
        <v>1781</v>
      </c>
      <c r="K301" s="151" t="s">
        <v>4115</v>
      </c>
      <c r="L301" s="153" t="s">
        <v>175</v>
      </c>
      <c r="M301" s="151" t="s">
        <v>176</v>
      </c>
      <c r="N301" s="151" t="s">
        <v>341</v>
      </c>
      <c r="O301" s="151" t="s">
        <v>1783</v>
      </c>
      <c r="P301" s="151" t="s">
        <v>307</v>
      </c>
      <c r="Q301" s="151" t="s">
        <v>52</v>
      </c>
      <c r="R301" s="151" t="s">
        <v>53</v>
      </c>
      <c r="S301" s="154">
        <v>487722010</v>
      </c>
      <c r="T301" s="151" t="s">
        <v>1784</v>
      </c>
      <c r="U301" s="153">
        <v>250426784</v>
      </c>
      <c r="V301" s="153" t="s">
        <v>43</v>
      </c>
      <c r="W301" s="153" t="s">
        <v>1785</v>
      </c>
      <c r="X301" s="151" t="s">
        <v>1765</v>
      </c>
      <c r="Y301" s="256" t="s">
        <v>3038</v>
      </c>
      <c r="Z301" s="155" t="s">
        <v>176</v>
      </c>
      <c r="AA301" s="267" t="s">
        <v>2899</v>
      </c>
      <c r="AB301" s="156"/>
      <c r="AC301" s="157"/>
      <c r="AD301" s="157"/>
      <c r="AE301" s="157"/>
      <c r="AF301" s="157"/>
      <c r="AG301" s="293">
        <f t="shared" si="165"/>
        <v>0</v>
      </c>
      <c r="AH301" s="145"/>
      <c r="AI301" s="143"/>
      <c r="AJ301" s="143"/>
      <c r="AK301" s="143"/>
      <c r="AL301" s="143"/>
      <c r="AM301" s="138">
        <f t="shared" si="182"/>
        <v>0</v>
      </c>
      <c r="AN301" s="160"/>
      <c r="AO301" s="146"/>
      <c r="AP301" s="146"/>
      <c r="AQ301" s="146"/>
      <c r="AR301" s="146"/>
      <c r="AS301" s="202">
        <f t="shared" si="166"/>
        <v>0</v>
      </c>
      <c r="AT301" s="172"/>
      <c r="AU301" s="137"/>
      <c r="AV301" s="137"/>
      <c r="AW301" s="137"/>
      <c r="AX301" s="137"/>
      <c r="AY301" s="138">
        <f t="shared" si="178"/>
        <v>0</v>
      </c>
      <c r="AZ301" s="160"/>
      <c r="BA301" s="146"/>
      <c r="BB301" s="146"/>
      <c r="BC301" s="146"/>
      <c r="BD301" s="146"/>
      <c r="BE301" s="138">
        <f t="shared" si="179"/>
        <v>0</v>
      </c>
      <c r="BF301" s="205"/>
      <c r="BG301" s="146"/>
      <c r="BH301" s="146"/>
      <c r="BI301" s="146"/>
      <c r="BJ301" s="146"/>
      <c r="BK301" s="202">
        <f t="shared" si="167"/>
        <v>0</v>
      </c>
      <c r="BL301" s="160"/>
      <c r="BM301" s="146"/>
      <c r="BN301" s="146"/>
      <c r="BO301" s="146"/>
      <c r="BP301" s="146"/>
      <c r="BQ301" s="138">
        <f t="shared" si="180"/>
        <v>0</v>
      </c>
      <c r="BR301" s="160"/>
      <c r="BS301" s="146">
        <v>219050</v>
      </c>
      <c r="BT301" s="146"/>
      <c r="BU301" s="146"/>
      <c r="BV301" s="146"/>
      <c r="BW301" s="138">
        <f t="shared" si="181"/>
        <v>219050</v>
      </c>
      <c r="BX301" s="205"/>
      <c r="BY301" s="146"/>
      <c r="BZ301" s="146"/>
      <c r="CA301" s="146"/>
      <c r="CB301" s="146"/>
      <c r="CC301" s="138">
        <f t="shared" si="168"/>
        <v>0</v>
      </c>
      <c r="CD301" s="158"/>
      <c r="CE301" s="137"/>
      <c r="CF301" s="137"/>
      <c r="CG301" s="137"/>
      <c r="CH301" s="137"/>
      <c r="CI301" s="138">
        <f t="shared" si="190"/>
        <v>0</v>
      </c>
      <c r="CJ301" s="172">
        <f t="shared" si="154"/>
        <v>0</v>
      </c>
      <c r="CK301" s="137">
        <f t="shared" si="155"/>
        <v>219050</v>
      </c>
      <c r="CL301" s="137">
        <f t="shared" si="156"/>
        <v>0</v>
      </c>
      <c r="CM301" s="137">
        <f t="shared" si="157"/>
        <v>0</v>
      </c>
      <c r="CN301" s="137">
        <f t="shared" si="158"/>
        <v>0</v>
      </c>
      <c r="CO301" s="173">
        <f t="shared" si="159"/>
        <v>219050</v>
      </c>
      <c r="CP301" s="172">
        <f t="shared" si="160"/>
        <v>0</v>
      </c>
      <c r="CQ301" s="137">
        <f t="shared" si="161"/>
        <v>0</v>
      </c>
      <c r="CR301" s="137">
        <f t="shared" si="162"/>
        <v>0</v>
      </c>
      <c r="CS301" s="137">
        <f t="shared" si="163"/>
        <v>0</v>
      </c>
      <c r="CT301" s="137">
        <f t="shared" si="164"/>
        <v>0</v>
      </c>
      <c r="CU301" s="173">
        <f t="shared" si="183"/>
        <v>0</v>
      </c>
      <c r="CV301" s="172">
        <f t="shared" si="184"/>
        <v>0</v>
      </c>
      <c r="CW301" s="137">
        <f t="shared" si="185"/>
        <v>219050</v>
      </c>
      <c r="CX301" s="137">
        <f t="shared" si="186"/>
        <v>0</v>
      </c>
      <c r="CY301" s="137">
        <f t="shared" si="187"/>
        <v>0</v>
      </c>
      <c r="CZ301" s="137">
        <f t="shared" si="188"/>
        <v>0</v>
      </c>
      <c r="DA301" s="173">
        <f t="shared" si="189"/>
        <v>219050</v>
      </c>
      <c r="DC301" s="220"/>
      <c r="DF301" s="141"/>
      <c r="DG301" s="142"/>
      <c r="DH301" s="146"/>
      <c r="DI301" s="142"/>
      <c r="DJ301" s="144"/>
      <c r="DK301" s="145"/>
      <c r="DL301" s="142"/>
      <c r="DM301" s="144"/>
      <c r="DO301" s="140" t="str">
        <f t="shared" si="169"/>
        <v>Jakub Ujka</v>
      </c>
      <c r="DP301" s="140">
        <v>4456</v>
      </c>
      <c r="DQ301" s="140">
        <v>600074617</v>
      </c>
      <c r="DR301" s="140">
        <v>68430132</v>
      </c>
      <c r="DS301" s="140" t="s">
        <v>1781</v>
      </c>
      <c r="DT301" s="140" t="s">
        <v>4114</v>
      </c>
      <c r="DU301" s="140" t="s">
        <v>4115</v>
      </c>
      <c r="DV301" s="140" t="s">
        <v>176</v>
      </c>
      <c r="DW301" s="140" t="s">
        <v>175</v>
      </c>
      <c r="DX301" s="140" t="s">
        <v>341</v>
      </c>
      <c r="DY301" s="140" t="s">
        <v>4116</v>
      </c>
      <c r="DZ301" s="140">
        <v>487722010</v>
      </c>
      <c r="EA301" s="140" t="s">
        <v>1784</v>
      </c>
      <c r="EB301" s="140" t="s">
        <v>4117</v>
      </c>
      <c r="EC301" s="140" t="s">
        <v>1765</v>
      </c>
      <c r="ED301" s="140" t="s">
        <v>176</v>
      </c>
      <c r="EF301" s="140" t="str">
        <f t="shared" si="170"/>
        <v>ok</v>
      </c>
      <c r="EG301" s="140" t="str">
        <f t="shared" si="171"/>
        <v>ok</v>
      </c>
      <c r="EH301" s="140" t="str">
        <f t="shared" si="172"/>
        <v>ok</v>
      </c>
      <c r="EI301" s="140" t="str">
        <f t="shared" si="173"/>
        <v>ok</v>
      </c>
      <c r="EJ301" s="140" t="str">
        <f t="shared" si="174"/>
        <v>ok</v>
      </c>
      <c r="EK301" s="140" t="str">
        <f t="shared" si="175"/>
        <v>ok</v>
      </c>
      <c r="EO301" s="140" t="str">
        <f t="shared" si="176"/>
        <v>ok</v>
      </c>
      <c r="EP301" s="140" t="str">
        <f t="shared" si="177"/>
        <v>ok</v>
      </c>
    </row>
    <row r="302" spans="1:146" s="140" customFormat="1" ht="12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227" t="s">
        <v>1787</v>
      </c>
      <c r="J302" s="151" t="s">
        <v>1786</v>
      </c>
      <c r="K302" s="151" t="s">
        <v>4119</v>
      </c>
      <c r="L302" s="153" t="s">
        <v>175</v>
      </c>
      <c r="M302" s="151" t="s">
        <v>176</v>
      </c>
      <c r="N302" s="151" t="s">
        <v>24</v>
      </c>
      <c r="O302" s="151" t="s">
        <v>1788</v>
      </c>
      <c r="P302" s="151" t="s">
        <v>767</v>
      </c>
      <c r="Q302" s="151" t="s">
        <v>27</v>
      </c>
      <c r="R302" s="151" t="s">
        <v>28</v>
      </c>
      <c r="S302" s="154">
        <v>487728464</v>
      </c>
      <c r="T302" s="151" t="s">
        <v>1789</v>
      </c>
      <c r="U302" s="153" t="s">
        <v>1790</v>
      </c>
      <c r="V302" s="153" t="s">
        <v>31</v>
      </c>
      <c r="W302" s="153" t="s">
        <v>871</v>
      </c>
      <c r="X302" s="151" t="s">
        <v>1765</v>
      </c>
      <c r="Y302" s="256" t="s">
        <v>3038</v>
      </c>
      <c r="Z302" s="155" t="s">
        <v>176</v>
      </c>
      <c r="AA302" s="267" t="s">
        <v>2899</v>
      </c>
      <c r="AB302" s="156"/>
      <c r="AC302" s="157"/>
      <c r="AD302" s="157"/>
      <c r="AE302" s="157"/>
      <c r="AF302" s="157"/>
      <c r="AG302" s="293">
        <f t="shared" si="165"/>
        <v>0</v>
      </c>
      <c r="AH302" s="145"/>
      <c r="AI302" s="143"/>
      <c r="AJ302" s="143"/>
      <c r="AK302" s="143"/>
      <c r="AL302" s="143"/>
      <c r="AM302" s="138">
        <f t="shared" si="182"/>
        <v>0</v>
      </c>
      <c r="AN302" s="160"/>
      <c r="AO302" s="146"/>
      <c r="AP302" s="146"/>
      <c r="AQ302" s="146"/>
      <c r="AR302" s="146"/>
      <c r="AS302" s="202">
        <f t="shared" si="166"/>
        <v>0</v>
      </c>
      <c r="AT302" s="172"/>
      <c r="AU302" s="137"/>
      <c r="AV302" s="137"/>
      <c r="AW302" s="137"/>
      <c r="AX302" s="137"/>
      <c r="AY302" s="138">
        <f t="shared" si="178"/>
        <v>0</v>
      </c>
      <c r="AZ302" s="160"/>
      <c r="BA302" s="146"/>
      <c r="BB302" s="146"/>
      <c r="BC302" s="146"/>
      <c r="BD302" s="146"/>
      <c r="BE302" s="138">
        <f t="shared" si="179"/>
        <v>0</v>
      </c>
      <c r="BF302" s="205"/>
      <c r="BG302" s="146"/>
      <c r="BH302" s="146"/>
      <c r="BI302" s="146"/>
      <c r="BJ302" s="146"/>
      <c r="BK302" s="202">
        <f t="shared" si="167"/>
        <v>0</v>
      </c>
      <c r="BL302" s="160"/>
      <c r="BM302" s="146"/>
      <c r="BN302" s="146"/>
      <c r="BO302" s="146"/>
      <c r="BP302" s="146"/>
      <c r="BQ302" s="138">
        <f t="shared" si="180"/>
        <v>0</v>
      </c>
      <c r="BR302" s="160"/>
      <c r="BS302" s="146">
        <v>40625</v>
      </c>
      <c r="BT302" s="146"/>
      <c r="BU302" s="146"/>
      <c r="BV302" s="146"/>
      <c r="BW302" s="138">
        <f t="shared" si="181"/>
        <v>40625</v>
      </c>
      <c r="BX302" s="205"/>
      <c r="BY302" s="146"/>
      <c r="BZ302" s="146"/>
      <c r="CA302" s="146"/>
      <c r="CB302" s="146"/>
      <c r="CC302" s="138">
        <f t="shared" si="168"/>
        <v>0</v>
      </c>
      <c r="CD302" s="158"/>
      <c r="CE302" s="137"/>
      <c r="CF302" s="137"/>
      <c r="CG302" s="137"/>
      <c r="CH302" s="137"/>
      <c r="CI302" s="138">
        <f t="shared" si="190"/>
        <v>0</v>
      </c>
      <c r="CJ302" s="172">
        <f t="shared" si="154"/>
        <v>0</v>
      </c>
      <c r="CK302" s="137">
        <f t="shared" si="155"/>
        <v>40625</v>
      </c>
      <c r="CL302" s="137">
        <f t="shared" si="156"/>
        <v>0</v>
      </c>
      <c r="CM302" s="137">
        <f t="shared" si="157"/>
        <v>0</v>
      </c>
      <c r="CN302" s="137">
        <f t="shared" si="158"/>
        <v>0</v>
      </c>
      <c r="CO302" s="173">
        <f t="shared" si="159"/>
        <v>40625</v>
      </c>
      <c r="CP302" s="172">
        <f t="shared" si="160"/>
        <v>0</v>
      </c>
      <c r="CQ302" s="137">
        <f t="shared" si="161"/>
        <v>0</v>
      </c>
      <c r="CR302" s="137">
        <f t="shared" si="162"/>
        <v>0</v>
      </c>
      <c r="CS302" s="137">
        <f t="shared" si="163"/>
        <v>0</v>
      </c>
      <c r="CT302" s="137">
        <f t="shared" si="164"/>
        <v>0</v>
      </c>
      <c r="CU302" s="173">
        <f t="shared" si="183"/>
        <v>0</v>
      </c>
      <c r="CV302" s="172">
        <f t="shared" si="184"/>
        <v>0</v>
      </c>
      <c r="CW302" s="137">
        <f t="shared" si="185"/>
        <v>40625</v>
      </c>
      <c r="CX302" s="137">
        <f t="shared" si="186"/>
        <v>0</v>
      </c>
      <c r="CY302" s="137">
        <f t="shared" si="187"/>
        <v>0</v>
      </c>
      <c r="CZ302" s="137">
        <f t="shared" si="188"/>
        <v>0</v>
      </c>
      <c r="DA302" s="173">
        <f t="shared" si="189"/>
        <v>40625</v>
      </c>
      <c r="DC302" s="220"/>
      <c r="DF302" s="141"/>
      <c r="DG302" s="142"/>
      <c r="DH302" s="146"/>
      <c r="DI302" s="142"/>
      <c r="DJ302" s="144"/>
      <c r="DK302" s="145"/>
      <c r="DL302" s="142"/>
      <c r="DM302" s="144"/>
      <c r="DO302" s="140" t="str">
        <f t="shared" si="169"/>
        <v>Romana Suchá</v>
      </c>
      <c r="DP302" s="140">
        <v>4478</v>
      </c>
      <c r="DQ302" s="140">
        <v>600075141</v>
      </c>
      <c r="DR302" s="140">
        <v>70975191</v>
      </c>
      <c r="DS302" s="140" t="s">
        <v>1786</v>
      </c>
      <c r="DT302" s="140" t="s">
        <v>4118</v>
      </c>
      <c r="DU302" s="140" t="s">
        <v>4119</v>
      </c>
      <c r="DV302" s="140" t="s">
        <v>176</v>
      </c>
      <c r="DW302" s="140" t="s">
        <v>175</v>
      </c>
      <c r="DX302" s="140" t="s">
        <v>24</v>
      </c>
      <c r="DY302" s="140" t="s">
        <v>4120</v>
      </c>
      <c r="DZ302" s="140">
        <v>487728464</v>
      </c>
      <c r="EA302" s="140" t="s">
        <v>1789</v>
      </c>
      <c r="EB302" s="140" t="s">
        <v>4121</v>
      </c>
      <c r="EC302" s="140" t="s">
        <v>1765</v>
      </c>
      <c r="ED302" s="140" t="s">
        <v>176</v>
      </c>
      <c r="EF302" s="140" t="str">
        <f t="shared" si="170"/>
        <v>ok</v>
      </c>
      <c r="EG302" s="140" t="str">
        <f t="shared" si="171"/>
        <v>ok</v>
      </c>
      <c r="EH302" s="140" t="str">
        <f t="shared" si="172"/>
        <v>ok</v>
      </c>
      <c r="EI302" s="140" t="str">
        <f t="shared" si="173"/>
        <v>ok</v>
      </c>
      <c r="EJ302" s="140" t="str">
        <f t="shared" si="174"/>
        <v>ok</v>
      </c>
      <c r="EK302" s="140" t="str">
        <f t="shared" si="175"/>
        <v>ok</v>
      </c>
      <c r="EO302" s="140" t="str">
        <f t="shared" si="176"/>
        <v>ok</v>
      </c>
      <c r="EP302" s="140" t="str">
        <f t="shared" si="177"/>
        <v>ok</v>
      </c>
    </row>
    <row r="303" spans="1:146" s="140" customFormat="1" ht="12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227" t="s">
        <v>1792</v>
      </c>
      <c r="J303" s="151" t="s">
        <v>1791</v>
      </c>
      <c r="K303" s="151" t="s">
        <v>4123</v>
      </c>
      <c r="L303" s="153" t="s">
        <v>175</v>
      </c>
      <c r="M303" s="151" t="s">
        <v>176</v>
      </c>
      <c r="N303" s="151"/>
      <c r="O303" s="151" t="s">
        <v>4609</v>
      </c>
      <c r="P303" s="151" t="s">
        <v>244</v>
      </c>
      <c r="Q303" s="151" t="s">
        <v>27</v>
      </c>
      <c r="R303" s="151" t="s">
        <v>28</v>
      </c>
      <c r="S303" s="154">
        <v>487222132</v>
      </c>
      <c r="T303" s="151" t="s">
        <v>1793</v>
      </c>
      <c r="U303" s="153" t="s">
        <v>1794</v>
      </c>
      <c r="V303" s="153" t="s">
        <v>31</v>
      </c>
      <c r="W303" s="153" t="s">
        <v>871</v>
      </c>
      <c r="X303" s="151" t="s">
        <v>1765</v>
      </c>
      <c r="Y303" s="256" t="s">
        <v>3038</v>
      </c>
      <c r="Z303" s="155" t="s">
        <v>176</v>
      </c>
      <c r="AA303" s="267" t="s">
        <v>2899</v>
      </c>
      <c r="AB303" s="156"/>
      <c r="AC303" s="157"/>
      <c r="AD303" s="157"/>
      <c r="AE303" s="157"/>
      <c r="AF303" s="157"/>
      <c r="AG303" s="293">
        <f t="shared" si="165"/>
        <v>0</v>
      </c>
      <c r="AH303" s="145"/>
      <c r="AI303" s="143"/>
      <c r="AJ303" s="143"/>
      <c r="AK303" s="143"/>
      <c r="AL303" s="143"/>
      <c r="AM303" s="138">
        <f t="shared" si="182"/>
        <v>0</v>
      </c>
      <c r="AN303" s="160"/>
      <c r="AO303" s="146"/>
      <c r="AP303" s="146"/>
      <c r="AQ303" s="146"/>
      <c r="AR303" s="146"/>
      <c r="AS303" s="202">
        <f t="shared" si="166"/>
        <v>0</v>
      </c>
      <c r="AT303" s="172"/>
      <c r="AU303" s="137"/>
      <c r="AV303" s="137"/>
      <c r="AW303" s="137"/>
      <c r="AX303" s="137"/>
      <c r="AY303" s="138">
        <f t="shared" si="178"/>
        <v>0</v>
      </c>
      <c r="AZ303" s="160"/>
      <c r="BA303" s="146"/>
      <c r="BB303" s="146"/>
      <c r="BC303" s="146"/>
      <c r="BD303" s="146"/>
      <c r="BE303" s="138">
        <f t="shared" si="179"/>
        <v>0</v>
      </c>
      <c r="BF303" s="205"/>
      <c r="BG303" s="146"/>
      <c r="BH303" s="146"/>
      <c r="BI303" s="146"/>
      <c r="BJ303" s="146"/>
      <c r="BK303" s="202">
        <f t="shared" si="167"/>
        <v>0</v>
      </c>
      <c r="BL303" s="160"/>
      <c r="BM303" s="146"/>
      <c r="BN303" s="146"/>
      <c r="BO303" s="146"/>
      <c r="BP303" s="146"/>
      <c r="BQ303" s="138">
        <f t="shared" si="180"/>
        <v>0</v>
      </c>
      <c r="BR303" s="160"/>
      <c r="BS303" s="146"/>
      <c r="BT303" s="146"/>
      <c r="BU303" s="146"/>
      <c r="BV303" s="146"/>
      <c r="BW303" s="138">
        <f t="shared" si="181"/>
        <v>0</v>
      </c>
      <c r="BX303" s="205"/>
      <c r="BY303" s="146"/>
      <c r="BZ303" s="146"/>
      <c r="CA303" s="146"/>
      <c r="CB303" s="146"/>
      <c r="CC303" s="138">
        <f t="shared" si="168"/>
        <v>0</v>
      </c>
      <c r="CD303" s="158"/>
      <c r="CE303" s="137"/>
      <c r="CF303" s="137"/>
      <c r="CG303" s="137"/>
      <c r="CH303" s="137"/>
      <c r="CI303" s="138">
        <f t="shared" si="190"/>
        <v>0</v>
      </c>
      <c r="CJ303" s="172">
        <f t="shared" si="154"/>
        <v>0</v>
      </c>
      <c r="CK303" s="137">
        <f t="shared" si="155"/>
        <v>0</v>
      </c>
      <c r="CL303" s="137">
        <f t="shared" si="156"/>
        <v>0</v>
      </c>
      <c r="CM303" s="137">
        <f t="shared" si="157"/>
        <v>0</v>
      </c>
      <c r="CN303" s="137">
        <f t="shared" si="158"/>
        <v>0</v>
      </c>
      <c r="CO303" s="173">
        <f t="shared" si="159"/>
        <v>0</v>
      </c>
      <c r="CP303" s="172">
        <f t="shared" si="160"/>
        <v>0</v>
      </c>
      <c r="CQ303" s="137">
        <f t="shared" si="161"/>
        <v>0</v>
      </c>
      <c r="CR303" s="137">
        <f t="shared" si="162"/>
        <v>0</v>
      </c>
      <c r="CS303" s="137">
        <f t="shared" si="163"/>
        <v>0</v>
      </c>
      <c r="CT303" s="137">
        <f t="shared" si="164"/>
        <v>0</v>
      </c>
      <c r="CU303" s="173">
        <f t="shared" si="183"/>
        <v>0</v>
      </c>
      <c r="CV303" s="172">
        <f t="shared" si="184"/>
        <v>0</v>
      </c>
      <c r="CW303" s="137">
        <f t="shared" si="185"/>
        <v>0</v>
      </c>
      <c r="CX303" s="137">
        <f t="shared" si="186"/>
        <v>0</v>
      </c>
      <c r="CY303" s="137">
        <f t="shared" si="187"/>
        <v>0</v>
      </c>
      <c r="CZ303" s="137">
        <f t="shared" si="188"/>
        <v>0</v>
      </c>
      <c r="DA303" s="173">
        <f t="shared" si="189"/>
        <v>0</v>
      </c>
      <c r="DC303" s="220"/>
      <c r="DF303" s="141"/>
      <c r="DG303" s="142"/>
      <c r="DH303" s="146"/>
      <c r="DI303" s="142"/>
      <c r="DJ303" s="144"/>
      <c r="DK303" s="145"/>
      <c r="DL303" s="142"/>
      <c r="DM303" s="144"/>
      <c r="DO303" s="140" t="str">
        <f t="shared" si="169"/>
        <v>Markéta Trnková Krchňáková, DiS.</v>
      </c>
      <c r="DP303" s="140">
        <v>4471</v>
      </c>
      <c r="DQ303" s="140">
        <v>600075061</v>
      </c>
      <c r="DR303" s="140">
        <v>70975205</v>
      </c>
      <c r="DS303" s="140" t="s">
        <v>1791</v>
      </c>
      <c r="DT303" s="140" t="s">
        <v>4122</v>
      </c>
      <c r="DU303" s="140" t="s">
        <v>4123</v>
      </c>
      <c r="DV303" s="140" t="s">
        <v>176</v>
      </c>
      <c r="DW303" s="140" t="s">
        <v>175</v>
      </c>
      <c r="DX303" s="140">
        <v>0</v>
      </c>
      <c r="DY303" s="140" t="s">
        <v>4610</v>
      </c>
      <c r="DZ303" s="140">
        <v>487222132</v>
      </c>
      <c r="EA303" s="140" t="s">
        <v>4124</v>
      </c>
      <c r="EB303" s="140" t="s">
        <v>4125</v>
      </c>
      <c r="EC303" s="140" t="s">
        <v>1765</v>
      </c>
      <c r="ED303" s="140" t="s">
        <v>176</v>
      </c>
      <c r="EF303" s="140" t="str">
        <f t="shared" si="170"/>
        <v>ok</v>
      </c>
      <c r="EG303" s="140" t="str">
        <f t="shared" si="171"/>
        <v>ok</v>
      </c>
      <c r="EH303" s="140" t="str">
        <f t="shared" si="172"/>
        <v>ok</v>
      </c>
      <c r="EI303" s="140" t="str">
        <f t="shared" si="173"/>
        <v>ok</v>
      </c>
      <c r="EJ303" s="140" t="str">
        <f t="shared" si="174"/>
        <v>ok</v>
      </c>
      <c r="EK303" s="140" t="str">
        <f t="shared" si="175"/>
        <v>ok</v>
      </c>
      <c r="EO303" s="140" t="str">
        <f t="shared" si="176"/>
        <v>ok</v>
      </c>
      <c r="EP303" s="140" t="str">
        <f t="shared" si="177"/>
        <v>ŠPATNĚ</v>
      </c>
    </row>
    <row r="304" spans="1:146" s="140" customFormat="1" ht="12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227" t="s">
        <v>1796</v>
      </c>
      <c r="J304" s="151" t="s">
        <v>1795</v>
      </c>
      <c r="K304" s="140" t="s">
        <v>4127</v>
      </c>
      <c r="L304" s="153" t="s">
        <v>325</v>
      </c>
      <c r="M304" s="151" t="s">
        <v>326</v>
      </c>
      <c r="N304" s="151">
        <v>0</v>
      </c>
      <c r="O304" s="151" t="s">
        <v>1797</v>
      </c>
      <c r="P304" s="151" t="s">
        <v>879</v>
      </c>
      <c r="Q304" s="151" t="s">
        <v>27</v>
      </c>
      <c r="R304" s="151" t="s">
        <v>28</v>
      </c>
      <c r="S304" s="154">
        <v>487751777</v>
      </c>
      <c r="T304" s="151" t="s">
        <v>1798</v>
      </c>
      <c r="U304" s="153">
        <v>12023824</v>
      </c>
      <c r="V304" s="153" t="s">
        <v>43</v>
      </c>
      <c r="W304" s="153" t="s">
        <v>1785</v>
      </c>
      <c r="X304" s="151" t="s">
        <v>1799</v>
      </c>
      <c r="Y304" s="256" t="s">
        <v>3039</v>
      </c>
      <c r="Z304" s="155" t="s">
        <v>176</v>
      </c>
      <c r="AA304" s="267" t="s">
        <v>2900</v>
      </c>
      <c r="AB304" s="156"/>
      <c r="AC304" s="157"/>
      <c r="AD304" s="157"/>
      <c r="AE304" s="157"/>
      <c r="AF304" s="157"/>
      <c r="AG304" s="293">
        <f t="shared" si="165"/>
        <v>0</v>
      </c>
      <c r="AH304" s="145"/>
      <c r="AI304" s="143"/>
      <c r="AJ304" s="143"/>
      <c r="AK304" s="143"/>
      <c r="AL304" s="143"/>
      <c r="AM304" s="138">
        <f t="shared" si="182"/>
        <v>0</v>
      </c>
      <c r="AN304" s="160"/>
      <c r="AO304" s="146"/>
      <c r="AP304" s="146"/>
      <c r="AQ304" s="146"/>
      <c r="AR304" s="146"/>
      <c r="AS304" s="202">
        <f t="shared" si="166"/>
        <v>0</v>
      </c>
      <c r="AT304" s="172"/>
      <c r="AU304" s="137"/>
      <c r="AV304" s="137"/>
      <c r="AW304" s="137"/>
      <c r="AX304" s="137"/>
      <c r="AY304" s="138">
        <f t="shared" si="178"/>
        <v>0</v>
      </c>
      <c r="AZ304" s="160"/>
      <c r="BA304" s="146"/>
      <c r="BB304" s="146"/>
      <c r="BC304" s="146"/>
      <c r="BD304" s="146"/>
      <c r="BE304" s="138">
        <f t="shared" si="179"/>
        <v>0</v>
      </c>
      <c r="BF304" s="205"/>
      <c r="BG304" s="146"/>
      <c r="BH304" s="146"/>
      <c r="BI304" s="146"/>
      <c r="BJ304" s="146"/>
      <c r="BK304" s="202">
        <f t="shared" si="167"/>
        <v>0</v>
      </c>
      <c r="BL304" s="160"/>
      <c r="BM304" s="146"/>
      <c r="BN304" s="146"/>
      <c r="BO304" s="146"/>
      <c r="BP304" s="146"/>
      <c r="BQ304" s="138">
        <f t="shared" si="180"/>
        <v>0</v>
      </c>
      <c r="BR304" s="160"/>
      <c r="BS304" s="146"/>
      <c r="BT304" s="146"/>
      <c r="BU304" s="146"/>
      <c r="BV304" s="146"/>
      <c r="BW304" s="138">
        <f t="shared" si="181"/>
        <v>0</v>
      </c>
      <c r="BX304" s="205"/>
      <c r="BY304" s="146"/>
      <c r="BZ304" s="146"/>
      <c r="CA304" s="146"/>
      <c r="CB304" s="146"/>
      <c r="CC304" s="138">
        <f t="shared" si="168"/>
        <v>0</v>
      </c>
      <c r="CD304" s="158"/>
      <c r="CE304" s="137"/>
      <c r="CF304" s="137"/>
      <c r="CG304" s="137"/>
      <c r="CH304" s="137"/>
      <c r="CI304" s="138">
        <f t="shared" si="190"/>
        <v>0</v>
      </c>
      <c r="CJ304" s="172">
        <f t="shared" si="154"/>
        <v>0</v>
      </c>
      <c r="CK304" s="137">
        <f t="shared" si="155"/>
        <v>0</v>
      </c>
      <c r="CL304" s="137">
        <f t="shared" si="156"/>
        <v>0</v>
      </c>
      <c r="CM304" s="137">
        <f t="shared" si="157"/>
        <v>0</v>
      </c>
      <c r="CN304" s="137">
        <f t="shared" si="158"/>
        <v>0</v>
      </c>
      <c r="CO304" s="173">
        <f t="shared" si="159"/>
        <v>0</v>
      </c>
      <c r="CP304" s="172">
        <f t="shared" si="160"/>
        <v>0</v>
      </c>
      <c r="CQ304" s="137">
        <f t="shared" si="161"/>
        <v>0</v>
      </c>
      <c r="CR304" s="137">
        <f t="shared" si="162"/>
        <v>0</v>
      </c>
      <c r="CS304" s="137">
        <f t="shared" si="163"/>
        <v>0</v>
      </c>
      <c r="CT304" s="137">
        <f t="shared" si="164"/>
        <v>0</v>
      </c>
      <c r="CU304" s="173">
        <f t="shared" si="183"/>
        <v>0</v>
      </c>
      <c r="CV304" s="172">
        <f t="shared" si="184"/>
        <v>0</v>
      </c>
      <c r="CW304" s="137">
        <f t="shared" si="185"/>
        <v>0</v>
      </c>
      <c r="CX304" s="137">
        <f t="shared" si="186"/>
        <v>0</v>
      </c>
      <c r="CY304" s="137">
        <f t="shared" si="187"/>
        <v>0</v>
      </c>
      <c r="CZ304" s="137">
        <f t="shared" si="188"/>
        <v>0</v>
      </c>
      <c r="DA304" s="173">
        <f t="shared" si="189"/>
        <v>0</v>
      </c>
      <c r="DC304" s="220"/>
      <c r="DF304" s="141"/>
      <c r="DG304" s="142"/>
      <c r="DH304" s="146"/>
      <c r="DI304" s="142"/>
      <c r="DJ304" s="144"/>
      <c r="DK304" s="145"/>
      <c r="DL304" s="142"/>
      <c r="DM304" s="144"/>
      <c r="DO304" s="140" t="str">
        <f t="shared" si="169"/>
        <v>Šárka Matoušková</v>
      </c>
      <c r="DP304" s="140">
        <v>4474</v>
      </c>
      <c r="DQ304" s="140">
        <v>600075192</v>
      </c>
      <c r="DR304" s="140">
        <v>49864661</v>
      </c>
      <c r="DS304" s="140" t="s">
        <v>1795</v>
      </c>
      <c r="DT304" s="140" t="s">
        <v>4126</v>
      </c>
      <c r="DU304" s="140" t="s">
        <v>4127</v>
      </c>
      <c r="DV304" s="140" t="s">
        <v>326</v>
      </c>
      <c r="DW304" s="140" t="s">
        <v>325</v>
      </c>
      <c r="DX304" s="140">
        <v>0</v>
      </c>
      <c r="DY304" s="140" t="s">
        <v>4128</v>
      </c>
      <c r="DZ304" s="140">
        <v>487751777</v>
      </c>
      <c r="EA304" s="140" t="s">
        <v>4129</v>
      </c>
      <c r="EB304" s="140" t="s">
        <v>4130</v>
      </c>
      <c r="EC304" s="140" t="s">
        <v>1799</v>
      </c>
      <c r="ED304" s="140" t="s">
        <v>176</v>
      </c>
      <c r="EF304" s="140" t="str">
        <f t="shared" si="170"/>
        <v>ok</v>
      </c>
      <c r="EG304" s="140" t="str">
        <f t="shared" si="171"/>
        <v>ok</v>
      </c>
      <c r="EH304" s="140" t="str">
        <f t="shared" si="172"/>
        <v>ok</v>
      </c>
      <c r="EI304" s="140" t="str">
        <f t="shared" si="173"/>
        <v>ok</v>
      </c>
      <c r="EJ304" s="140" t="str">
        <f t="shared" si="174"/>
        <v>ok</v>
      </c>
      <c r="EK304" s="140" t="str">
        <f t="shared" si="175"/>
        <v>ok</v>
      </c>
      <c r="EO304" s="140" t="str">
        <f t="shared" si="176"/>
        <v>ok</v>
      </c>
      <c r="EP304" s="140" t="str">
        <f t="shared" si="177"/>
        <v>ŠPATNĚ</v>
      </c>
    </row>
    <row r="305" spans="1:146" s="140" customFormat="1" ht="12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227" t="s">
        <v>1801</v>
      </c>
      <c r="J305" s="151" t="s">
        <v>1800</v>
      </c>
      <c r="K305" s="151" t="s">
        <v>4132</v>
      </c>
      <c r="L305" s="153" t="s">
        <v>325</v>
      </c>
      <c r="M305" s="151" t="s">
        <v>326</v>
      </c>
      <c r="N305" s="151" t="s">
        <v>466</v>
      </c>
      <c r="O305" s="151" t="s">
        <v>1802</v>
      </c>
      <c r="P305" s="151" t="s">
        <v>300</v>
      </c>
      <c r="Q305" s="151" t="s">
        <v>27</v>
      </c>
      <c r="R305" s="151" t="s">
        <v>28</v>
      </c>
      <c r="S305" s="154">
        <v>487751483</v>
      </c>
      <c r="T305" s="151" t="s">
        <v>1803</v>
      </c>
      <c r="U305" s="153">
        <v>903973399</v>
      </c>
      <c r="V305" s="153" t="s">
        <v>82</v>
      </c>
      <c r="W305" s="153" t="s">
        <v>83</v>
      </c>
      <c r="X305" s="151" t="s">
        <v>1799</v>
      </c>
      <c r="Y305" s="256" t="s">
        <v>3039</v>
      </c>
      <c r="Z305" s="155" t="s">
        <v>176</v>
      </c>
      <c r="AA305" s="267" t="s">
        <v>2900</v>
      </c>
      <c r="AB305" s="156"/>
      <c r="AC305" s="157"/>
      <c r="AD305" s="157"/>
      <c r="AE305" s="157"/>
      <c r="AF305" s="157"/>
      <c r="AG305" s="293">
        <f t="shared" si="165"/>
        <v>0</v>
      </c>
      <c r="AH305" s="145"/>
      <c r="AI305" s="143"/>
      <c r="AJ305" s="143"/>
      <c r="AK305" s="143"/>
      <c r="AL305" s="143"/>
      <c r="AM305" s="138">
        <f t="shared" si="182"/>
        <v>0</v>
      </c>
      <c r="AN305" s="160"/>
      <c r="AO305" s="146"/>
      <c r="AP305" s="146"/>
      <c r="AQ305" s="146"/>
      <c r="AR305" s="146"/>
      <c r="AS305" s="202">
        <f t="shared" si="166"/>
        <v>0</v>
      </c>
      <c r="AT305" s="172"/>
      <c r="AU305" s="137"/>
      <c r="AV305" s="137"/>
      <c r="AW305" s="137"/>
      <c r="AX305" s="137"/>
      <c r="AY305" s="138">
        <f t="shared" si="178"/>
        <v>0</v>
      </c>
      <c r="AZ305" s="160"/>
      <c r="BA305" s="146"/>
      <c r="BB305" s="146"/>
      <c r="BC305" s="146"/>
      <c r="BD305" s="146"/>
      <c r="BE305" s="138">
        <f t="shared" si="179"/>
        <v>0</v>
      </c>
      <c r="BF305" s="205"/>
      <c r="BG305" s="146"/>
      <c r="BH305" s="146"/>
      <c r="BI305" s="146"/>
      <c r="BJ305" s="146"/>
      <c r="BK305" s="202">
        <f t="shared" si="167"/>
        <v>0</v>
      </c>
      <c r="BL305" s="160"/>
      <c r="BM305" s="146"/>
      <c r="BN305" s="146"/>
      <c r="BO305" s="146"/>
      <c r="BP305" s="146"/>
      <c r="BQ305" s="138">
        <f t="shared" si="180"/>
        <v>0</v>
      </c>
      <c r="BR305" s="160"/>
      <c r="BS305" s="146"/>
      <c r="BT305" s="146"/>
      <c r="BU305" s="146"/>
      <c r="BV305" s="146"/>
      <c r="BW305" s="138">
        <f t="shared" si="181"/>
        <v>0</v>
      </c>
      <c r="BX305" s="205"/>
      <c r="BY305" s="146"/>
      <c r="BZ305" s="146"/>
      <c r="CA305" s="146"/>
      <c r="CB305" s="146"/>
      <c r="CC305" s="138">
        <f t="shared" si="168"/>
        <v>0</v>
      </c>
      <c r="CD305" s="158"/>
      <c r="CE305" s="137"/>
      <c r="CF305" s="137"/>
      <c r="CG305" s="137"/>
      <c r="CH305" s="137"/>
      <c r="CI305" s="138">
        <f t="shared" si="190"/>
        <v>0</v>
      </c>
      <c r="CJ305" s="172">
        <f t="shared" si="154"/>
        <v>0</v>
      </c>
      <c r="CK305" s="137">
        <f t="shared" si="155"/>
        <v>0</v>
      </c>
      <c r="CL305" s="137">
        <f t="shared" si="156"/>
        <v>0</v>
      </c>
      <c r="CM305" s="137">
        <f t="shared" si="157"/>
        <v>0</v>
      </c>
      <c r="CN305" s="137">
        <f t="shared" si="158"/>
        <v>0</v>
      </c>
      <c r="CO305" s="173">
        <f t="shared" si="159"/>
        <v>0</v>
      </c>
      <c r="CP305" s="172">
        <f t="shared" si="160"/>
        <v>0</v>
      </c>
      <c r="CQ305" s="137">
        <f t="shared" si="161"/>
        <v>0</v>
      </c>
      <c r="CR305" s="137">
        <f t="shared" si="162"/>
        <v>0</v>
      </c>
      <c r="CS305" s="137">
        <f t="shared" si="163"/>
        <v>0</v>
      </c>
      <c r="CT305" s="137">
        <f t="shared" si="164"/>
        <v>0</v>
      </c>
      <c r="CU305" s="173">
        <f t="shared" si="183"/>
        <v>0</v>
      </c>
      <c r="CV305" s="172">
        <f t="shared" si="184"/>
        <v>0</v>
      </c>
      <c r="CW305" s="137">
        <f t="shared" si="185"/>
        <v>0</v>
      </c>
      <c r="CX305" s="137">
        <f t="shared" si="186"/>
        <v>0</v>
      </c>
      <c r="CY305" s="137">
        <f t="shared" si="187"/>
        <v>0</v>
      </c>
      <c r="CZ305" s="137">
        <f t="shared" si="188"/>
        <v>0</v>
      </c>
      <c r="DA305" s="173">
        <f t="shared" si="189"/>
        <v>0</v>
      </c>
      <c r="DC305" s="220"/>
      <c r="DF305" s="141"/>
      <c r="DG305" s="142"/>
      <c r="DH305" s="146"/>
      <c r="DI305" s="142"/>
      <c r="DJ305" s="144"/>
      <c r="DK305" s="145"/>
      <c r="DL305" s="142"/>
      <c r="DM305" s="144"/>
      <c r="DO305" s="140" t="str">
        <f t="shared" si="169"/>
        <v>Eva Bobeláková</v>
      </c>
      <c r="DP305" s="140">
        <v>4402</v>
      </c>
      <c r="DQ305" s="140">
        <v>600074021</v>
      </c>
      <c r="DR305" s="140">
        <v>70695342</v>
      </c>
      <c r="DS305" s="140" t="s">
        <v>1800</v>
      </c>
      <c r="DT305" s="140" t="s">
        <v>4131</v>
      </c>
      <c r="DU305" s="140" t="s">
        <v>4132</v>
      </c>
      <c r="DV305" s="140" t="s">
        <v>326</v>
      </c>
      <c r="DW305" s="140" t="s">
        <v>325</v>
      </c>
      <c r="DX305" s="140" t="s">
        <v>466</v>
      </c>
      <c r="DY305" s="140" t="s">
        <v>4133</v>
      </c>
      <c r="DZ305" s="140">
        <v>487751483</v>
      </c>
      <c r="EA305" s="140" t="s">
        <v>1803</v>
      </c>
      <c r="EB305" s="140" t="s">
        <v>4134</v>
      </c>
      <c r="EC305" s="140" t="s">
        <v>1799</v>
      </c>
      <c r="ED305" s="140" t="s">
        <v>176</v>
      </c>
      <c r="EF305" s="140" t="str">
        <f t="shared" si="170"/>
        <v>ok</v>
      </c>
      <c r="EG305" s="140" t="str">
        <f t="shared" si="171"/>
        <v>ok</v>
      </c>
      <c r="EH305" s="140" t="str">
        <f t="shared" si="172"/>
        <v>ok</v>
      </c>
      <c r="EI305" s="140" t="str">
        <f t="shared" si="173"/>
        <v>ok</v>
      </c>
      <c r="EJ305" s="140" t="str">
        <f t="shared" si="174"/>
        <v>ok</v>
      </c>
      <c r="EK305" s="140" t="str">
        <f t="shared" si="175"/>
        <v>ok</v>
      </c>
      <c r="EO305" s="140" t="str">
        <f t="shared" si="176"/>
        <v>ok</v>
      </c>
      <c r="EP305" s="140" t="str">
        <f t="shared" si="177"/>
        <v>ok</v>
      </c>
    </row>
    <row r="306" spans="1:146" s="140" customFormat="1" ht="12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227" t="s">
        <v>1805</v>
      </c>
      <c r="J306" s="151" t="s">
        <v>1804</v>
      </c>
      <c r="K306" s="151" t="s">
        <v>4136</v>
      </c>
      <c r="L306" s="153" t="s">
        <v>325</v>
      </c>
      <c r="M306" s="151" t="s">
        <v>326</v>
      </c>
      <c r="N306" s="151" t="s">
        <v>24</v>
      </c>
      <c r="O306" s="151" t="s">
        <v>1806</v>
      </c>
      <c r="P306" s="151" t="s">
        <v>629</v>
      </c>
      <c r="Q306" s="151" t="s">
        <v>52</v>
      </c>
      <c r="R306" s="151" t="s">
        <v>53</v>
      </c>
      <c r="S306" s="154">
        <v>487751350</v>
      </c>
      <c r="T306" s="151" t="s">
        <v>1807</v>
      </c>
      <c r="U306" s="153">
        <v>159066503</v>
      </c>
      <c r="V306" s="153" t="s">
        <v>43</v>
      </c>
      <c r="W306" s="153" t="s">
        <v>1785</v>
      </c>
      <c r="X306" s="151" t="s">
        <v>1799</v>
      </c>
      <c r="Y306" s="256" t="s">
        <v>3039</v>
      </c>
      <c r="Z306" s="155" t="s">
        <v>176</v>
      </c>
      <c r="AA306" s="267" t="s">
        <v>2900</v>
      </c>
      <c r="AB306" s="156"/>
      <c r="AC306" s="157"/>
      <c r="AD306" s="157"/>
      <c r="AE306" s="157"/>
      <c r="AF306" s="157"/>
      <c r="AG306" s="293">
        <f t="shared" si="165"/>
        <v>0</v>
      </c>
      <c r="AH306" s="145"/>
      <c r="AI306" s="143"/>
      <c r="AJ306" s="143"/>
      <c r="AK306" s="143"/>
      <c r="AL306" s="143"/>
      <c r="AM306" s="138">
        <f t="shared" si="182"/>
        <v>0</v>
      </c>
      <c r="AN306" s="160"/>
      <c r="AO306" s="146"/>
      <c r="AP306" s="146"/>
      <c r="AQ306" s="146"/>
      <c r="AR306" s="146"/>
      <c r="AS306" s="202">
        <f t="shared" si="166"/>
        <v>0</v>
      </c>
      <c r="AT306" s="172"/>
      <c r="AU306" s="137"/>
      <c r="AV306" s="137"/>
      <c r="AW306" s="137"/>
      <c r="AX306" s="137"/>
      <c r="AY306" s="138">
        <f t="shared" si="178"/>
        <v>0</v>
      </c>
      <c r="AZ306" s="160"/>
      <c r="BA306" s="146"/>
      <c r="BB306" s="146"/>
      <c r="BC306" s="146"/>
      <c r="BD306" s="146"/>
      <c r="BE306" s="138">
        <f t="shared" si="179"/>
        <v>0</v>
      </c>
      <c r="BF306" s="205"/>
      <c r="BG306" s="146"/>
      <c r="BH306" s="146"/>
      <c r="BI306" s="146"/>
      <c r="BJ306" s="146"/>
      <c r="BK306" s="202">
        <f t="shared" si="167"/>
        <v>0</v>
      </c>
      <c r="BL306" s="160"/>
      <c r="BM306" s="146"/>
      <c r="BN306" s="146"/>
      <c r="BO306" s="146"/>
      <c r="BP306" s="146"/>
      <c r="BQ306" s="138">
        <f t="shared" si="180"/>
        <v>0</v>
      </c>
      <c r="BR306" s="160"/>
      <c r="BS306" s="146">
        <v>80600</v>
      </c>
      <c r="BT306" s="146"/>
      <c r="BU306" s="146"/>
      <c r="BV306" s="146"/>
      <c r="BW306" s="138">
        <f t="shared" si="181"/>
        <v>80600</v>
      </c>
      <c r="BX306" s="205"/>
      <c r="BY306" s="146"/>
      <c r="BZ306" s="146"/>
      <c r="CA306" s="146"/>
      <c r="CB306" s="146"/>
      <c r="CC306" s="138">
        <f t="shared" si="168"/>
        <v>0</v>
      </c>
      <c r="CD306" s="158"/>
      <c r="CE306" s="137"/>
      <c r="CF306" s="137"/>
      <c r="CG306" s="137"/>
      <c r="CH306" s="137"/>
      <c r="CI306" s="138">
        <f t="shared" si="190"/>
        <v>0</v>
      </c>
      <c r="CJ306" s="172">
        <f t="shared" si="154"/>
        <v>0</v>
      </c>
      <c r="CK306" s="137">
        <f t="shared" si="155"/>
        <v>80600</v>
      </c>
      <c r="CL306" s="137">
        <f t="shared" si="156"/>
        <v>0</v>
      </c>
      <c r="CM306" s="137">
        <f t="shared" si="157"/>
        <v>0</v>
      </c>
      <c r="CN306" s="137">
        <f t="shared" si="158"/>
        <v>0</v>
      </c>
      <c r="CO306" s="173">
        <f t="shared" si="159"/>
        <v>80600</v>
      </c>
      <c r="CP306" s="172">
        <f t="shared" si="160"/>
        <v>0</v>
      </c>
      <c r="CQ306" s="137">
        <f t="shared" si="161"/>
        <v>0</v>
      </c>
      <c r="CR306" s="137">
        <f t="shared" si="162"/>
        <v>0</v>
      </c>
      <c r="CS306" s="137">
        <f t="shared" si="163"/>
        <v>0</v>
      </c>
      <c r="CT306" s="137">
        <f t="shared" si="164"/>
        <v>0</v>
      </c>
      <c r="CU306" s="173">
        <f t="shared" si="183"/>
        <v>0</v>
      </c>
      <c r="CV306" s="172">
        <f t="shared" si="184"/>
        <v>0</v>
      </c>
      <c r="CW306" s="137">
        <f t="shared" si="185"/>
        <v>80600</v>
      </c>
      <c r="CX306" s="137">
        <f t="shared" si="186"/>
        <v>0</v>
      </c>
      <c r="CY306" s="137">
        <f t="shared" si="187"/>
        <v>0</v>
      </c>
      <c r="CZ306" s="137">
        <f t="shared" si="188"/>
        <v>0</v>
      </c>
      <c r="DA306" s="173">
        <f t="shared" si="189"/>
        <v>80600</v>
      </c>
      <c r="DC306" s="220"/>
      <c r="DF306" s="141"/>
      <c r="DG306" s="142"/>
      <c r="DH306" s="146"/>
      <c r="DI306" s="142"/>
      <c r="DJ306" s="144"/>
      <c r="DK306" s="145"/>
      <c r="DL306" s="142"/>
      <c r="DM306" s="144"/>
      <c r="DO306" s="140" t="str">
        <f t="shared" si="169"/>
        <v>Ivo Čeřovský</v>
      </c>
      <c r="DP306" s="140">
        <v>4481</v>
      </c>
      <c r="DQ306" s="140">
        <v>600074722</v>
      </c>
      <c r="DR306" s="140">
        <v>70942692</v>
      </c>
      <c r="DS306" s="140" t="s">
        <v>1804</v>
      </c>
      <c r="DT306" s="140" t="s">
        <v>4135</v>
      </c>
      <c r="DU306" s="140" t="s">
        <v>4136</v>
      </c>
      <c r="DV306" s="140" t="s">
        <v>326</v>
      </c>
      <c r="DW306" s="140" t="s">
        <v>325</v>
      </c>
      <c r="DX306" s="140" t="s">
        <v>24</v>
      </c>
      <c r="DY306" s="140" t="s">
        <v>4137</v>
      </c>
      <c r="DZ306" s="140">
        <v>487751350</v>
      </c>
      <c r="EA306" s="140" t="s">
        <v>1807</v>
      </c>
      <c r="EB306" s="140" t="s">
        <v>4138</v>
      </c>
      <c r="EC306" s="140" t="s">
        <v>1799</v>
      </c>
      <c r="ED306" s="140" t="s">
        <v>176</v>
      </c>
      <c r="EF306" s="140" t="str">
        <f t="shared" si="170"/>
        <v>ok</v>
      </c>
      <c r="EG306" s="140" t="str">
        <f t="shared" si="171"/>
        <v>ok</v>
      </c>
      <c r="EH306" s="140" t="str">
        <f t="shared" si="172"/>
        <v>ok</v>
      </c>
      <c r="EI306" s="140" t="str">
        <f t="shared" si="173"/>
        <v>ok</v>
      </c>
      <c r="EJ306" s="140" t="str">
        <f t="shared" si="174"/>
        <v>ok</v>
      </c>
      <c r="EK306" s="140" t="str">
        <f t="shared" si="175"/>
        <v>ok</v>
      </c>
      <c r="EO306" s="140" t="str">
        <f t="shared" si="176"/>
        <v>ok</v>
      </c>
      <c r="EP306" s="140" t="str">
        <f t="shared" si="177"/>
        <v>ok</v>
      </c>
    </row>
    <row r="307" spans="1:146" s="140" customFormat="1" ht="12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227" t="s">
        <v>1809</v>
      </c>
      <c r="J307" s="151" t="s">
        <v>1808</v>
      </c>
      <c r="K307" s="151" t="s">
        <v>4140</v>
      </c>
      <c r="L307" s="153" t="s">
        <v>325</v>
      </c>
      <c r="M307" s="151" t="s">
        <v>326</v>
      </c>
      <c r="N307" s="151" t="s">
        <v>24</v>
      </c>
      <c r="O307" s="151" t="s">
        <v>1810</v>
      </c>
      <c r="P307" s="151" t="s">
        <v>1764</v>
      </c>
      <c r="Q307" s="151" t="s">
        <v>27</v>
      </c>
      <c r="R307" s="151" t="s">
        <v>28</v>
      </c>
      <c r="S307" s="154">
        <v>487751571</v>
      </c>
      <c r="T307" s="151" t="s">
        <v>1811</v>
      </c>
      <c r="U307" s="153">
        <v>903978309</v>
      </c>
      <c r="V307" s="153" t="s">
        <v>82</v>
      </c>
      <c r="W307" s="153" t="s">
        <v>83</v>
      </c>
      <c r="X307" s="151" t="s">
        <v>1799</v>
      </c>
      <c r="Y307" s="256" t="s">
        <v>3039</v>
      </c>
      <c r="Z307" s="155" t="s">
        <v>176</v>
      </c>
      <c r="AA307" s="267" t="s">
        <v>2900</v>
      </c>
      <c r="AB307" s="156"/>
      <c r="AC307" s="157"/>
      <c r="AD307" s="157"/>
      <c r="AE307" s="157"/>
      <c r="AF307" s="157"/>
      <c r="AG307" s="293">
        <f t="shared" si="165"/>
        <v>0</v>
      </c>
      <c r="AH307" s="145"/>
      <c r="AI307" s="143"/>
      <c r="AJ307" s="143"/>
      <c r="AK307" s="143"/>
      <c r="AL307" s="143"/>
      <c r="AM307" s="138">
        <f t="shared" si="182"/>
        <v>0</v>
      </c>
      <c r="AN307" s="160"/>
      <c r="AO307" s="146"/>
      <c r="AP307" s="146"/>
      <c r="AQ307" s="146"/>
      <c r="AR307" s="146"/>
      <c r="AS307" s="202">
        <f t="shared" si="166"/>
        <v>0</v>
      </c>
      <c r="AT307" s="172"/>
      <c r="AU307" s="137"/>
      <c r="AV307" s="137"/>
      <c r="AW307" s="137"/>
      <c r="AX307" s="137"/>
      <c r="AY307" s="138">
        <f t="shared" si="178"/>
        <v>0</v>
      </c>
      <c r="AZ307" s="160"/>
      <c r="BA307" s="146"/>
      <c r="BB307" s="146"/>
      <c r="BC307" s="146"/>
      <c r="BD307" s="146"/>
      <c r="BE307" s="138">
        <f t="shared" si="179"/>
        <v>0</v>
      </c>
      <c r="BF307" s="205"/>
      <c r="BG307" s="146"/>
      <c r="BH307" s="146"/>
      <c r="BI307" s="146"/>
      <c r="BJ307" s="146"/>
      <c r="BK307" s="202">
        <f t="shared" si="167"/>
        <v>0</v>
      </c>
      <c r="BL307" s="160"/>
      <c r="BM307" s="146"/>
      <c r="BN307" s="146"/>
      <c r="BO307" s="146"/>
      <c r="BP307" s="146"/>
      <c r="BQ307" s="138">
        <f t="shared" si="180"/>
        <v>0</v>
      </c>
      <c r="BR307" s="160"/>
      <c r="BS307" s="146"/>
      <c r="BT307" s="146"/>
      <c r="BU307" s="146"/>
      <c r="BV307" s="146"/>
      <c r="BW307" s="138">
        <f t="shared" si="181"/>
        <v>0</v>
      </c>
      <c r="BX307" s="205"/>
      <c r="BY307" s="146"/>
      <c r="BZ307" s="146"/>
      <c r="CA307" s="146"/>
      <c r="CB307" s="146"/>
      <c r="CC307" s="138">
        <f t="shared" si="168"/>
        <v>0</v>
      </c>
      <c r="CD307" s="158"/>
      <c r="CE307" s="137"/>
      <c r="CF307" s="137"/>
      <c r="CG307" s="137"/>
      <c r="CH307" s="137"/>
      <c r="CI307" s="138">
        <f t="shared" si="190"/>
        <v>0</v>
      </c>
      <c r="CJ307" s="172">
        <f t="shared" si="154"/>
        <v>0</v>
      </c>
      <c r="CK307" s="137">
        <f t="shared" si="155"/>
        <v>0</v>
      </c>
      <c r="CL307" s="137">
        <f t="shared" si="156"/>
        <v>0</v>
      </c>
      <c r="CM307" s="137">
        <f t="shared" si="157"/>
        <v>0</v>
      </c>
      <c r="CN307" s="137">
        <f t="shared" si="158"/>
        <v>0</v>
      </c>
      <c r="CO307" s="173">
        <f t="shared" si="159"/>
        <v>0</v>
      </c>
      <c r="CP307" s="172">
        <f t="shared" si="160"/>
        <v>0</v>
      </c>
      <c r="CQ307" s="137">
        <f t="shared" si="161"/>
        <v>0</v>
      </c>
      <c r="CR307" s="137">
        <f t="shared" si="162"/>
        <v>0</v>
      </c>
      <c r="CS307" s="137">
        <f t="shared" si="163"/>
        <v>0</v>
      </c>
      <c r="CT307" s="137">
        <f t="shared" si="164"/>
        <v>0</v>
      </c>
      <c r="CU307" s="173">
        <f t="shared" si="183"/>
        <v>0</v>
      </c>
      <c r="CV307" s="172">
        <f t="shared" si="184"/>
        <v>0</v>
      </c>
      <c r="CW307" s="137">
        <f t="shared" si="185"/>
        <v>0</v>
      </c>
      <c r="CX307" s="137">
        <f t="shared" si="186"/>
        <v>0</v>
      </c>
      <c r="CY307" s="137">
        <f t="shared" si="187"/>
        <v>0</v>
      </c>
      <c r="CZ307" s="137">
        <f t="shared" si="188"/>
        <v>0</v>
      </c>
      <c r="DA307" s="173">
        <f t="shared" si="189"/>
        <v>0</v>
      </c>
      <c r="DC307" s="220"/>
      <c r="DF307" s="141"/>
      <c r="DG307" s="142"/>
      <c r="DH307" s="146"/>
      <c r="DI307" s="142"/>
      <c r="DJ307" s="144"/>
      <c r="DK307" s="145"/>
      <c r="DL307" s="142"/>
      <c r="DM307" s="144"/>
      <c r="DO307" s="140" t="str">
        <f t="shared" si="169"/>
        <v>Olga Svatošová</v>
      </c>
      <c r="DP307" s="140">
        <v>4469</v>
      </c>
      <c r="DQ307" s="140">
        <v>600075079</v>
      </c>
      <c r="DR307" s="140">
        <v>70695334</v>
      </c>
      <c r="DS307" s="140" t="s">
        <v>1808</v>
      </c>
      <c r="DT307" s="140" t="s">
        <v>4139</v>
      </c>
      <c r="DU307" s="140" t="s">
        <v>4140</v>
      </c>
      <c r="DV307" s="140" t="s">
        <v>326</v>
      </c>
      <c r="DW307" s="140" t="s">
        <v>325</v>
      </c>
      <c r="DX307" s="140" t="s">
        <v>24</v>
      </c>
      <c r="DY307" s="140" t="s">
        <v>4141</v>
      </c>
      <c r="DZ307" s="140">
        <v>487751571</v>
      </c>
      <c r="EA307" s="140" t="s">
        <v>1811</v>
      </c>
      <c r="EB307" s="140" t="s">
        <v>4142</v>
      </c>
      <c r="EC307" s="140" t="s">
        <v>1799</v>
      </c>
      <c r="ED307" s="140" t="s">
        <v>176</v>
      </c>
      <c r="EF307" s="140" t="str">
        <f t="shared" si="170"/>
        <v>ok</v>
      </c>
      <c r="EG307" s="140" t="str">
        <f t="shared" si="171"/>
        <v>ok</v>
      </c>
      <c r="EH307" s="140" t="str">
        <f t="shared" si="172"/>
        <v>ok</v>
      </c>
      <c r="EI307" s="140" t="str">
        <f t="shared" si="173"/>
        <v>ok</v>
      </c>
      <c r="EJ307" s="140" t="str">
        <f t="shared" si="174"/>
        <v>ok</v>
      </c>
      <c r="EK307" s="140" t="str">
        <f t="shared" si="175"/>
        <v>ok</v>
      </c>
      <c r="EO307" s="140" t="str">
        <f t="shared" si="176"/>
        <v>ok</v>
      </c>
      <c r="EP307" s="140" t="str">
        <f t="shared" si="177"/>
        <v>ok</v>
      </c>
    </row>
    <row r="308" spans="1:146" s="140" customFormat="1" ht="12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227" t="s">
        <v>1813</v>
      </c>
      <c r="J308" s="151" t="s">
        <v>1812</v>
      </c>
      <c r="K308" s="151" t="s">
        <v>4144</v>
      </c>
      <c r="L308" s="153" t="s">
        <v>181</v>
      </c>
      <c r="M308" s="151" t="s">
        <v>182</v>
      </c>
      <c r="N308" s="151" t="s">
        <v>24</v>
      </c>
      <c r="O308" s="151" t="s">
        <v>4596</v>
      </c>
      <c r="P308" s="151" t="s">
        <v>109</v>
      </c>
      <c r="Q308" s="151" t="s">
        <v>52</v>
      </c>
      <c r="R308" s="151" t="s">
        <v>28</v>
      </c>
      <c r="S308" s="154">
        <v>487767330</v>
      </c>
      <c r="T308" s="151" t="s">
        <v>1814</v>
      </c>
      <c r="U308" s="153">
        <v>163259551</v>
      </c>
      <c r="V308" s="153" t="s">
        <v>447</v>
      </c>
      <c r="W308" s="153" t="s">
        <v>439</v>
      </c>
      <c r="X308" s="151" t="s">
        <v>1815</v>
      </c>
      <c r="Y308" s="256" t="s">
        <v>3040</v>
      </c>
      <c r="Z308" s="155" t="s">
        <v>176</v>
      </c>
      <c r="AA308" s="267" t="s">
        <v>2901</v>
      </c>
      <c r="AB308" s="156"/>
      <c r="AC308" s="157"/>
      <c r="AD308" s="157"/>
      <c r="AE308" s="157"/>
      <c r="AF308" s="157"/>
      <c r="AG308" s="293">
        <f t="shared" si="165"/>
        <v>0</v>
      </c>
      <c r="AH308" s="145"/>
      <c r="AI308" s="143"/>
      <c r="AJ308" s="143"/>
      <c r="AK308" s="143"/>
      <c r="AL308" s="143"/>
      <c r="AM308" s="138">
        <f t="shared" si="182"/>
        <v>0</v>
      </c>
      <c r="AN308" s="160"/>
      <c r="AO308" s="146"/>
      <c r="AP308" s="146"/>
      <c r="AQ308" s="146"/>
      <c r="AR308" s="146"/>
      <c r="AS308" s="202">
        <f t="shared" si="166"/>
        <v>0</v>
      </c>
      <c r="AT308" s="172"/>
      <c r="AU308" s="137"/>
      <c r="AV308" s="137"/>
      <c r="AW308" s="137"/>
      <c r="AX308" s="137"/>
      <c r="AY308" s="138">
        <f t="shared" si="178"/>
        <v>0</v>
      </c>
      <c r="AZ308" s="160"/>
      <c r="BA308" s="146"/>
      <c r="BB308" s="146"/>
      <c r="BC308" s="146"/>
      <c r="BD308" s="146"/>
      <c r="BE308" s="138">
        <f t="shared" si="179"/>
        <v>0</v>
      </c>
      <c r="BF308" s="205"/>
      <c r="BG308" s="146"/>
      <c r="BH308" s="146"/>
      <c r="BI308" s="146"/>
      <c r="BJ308" s="146"/>
      <c r="BK308" s="202">
        <f t="shared" si="167"/>
        <v>0</v>
      </c>
      <c r="BL308" s="160"/>
      <c r="BM308" s="146"/>
      <c r="BN308" s="146"/>
      <c r="BO308" s="146"/>
      <c r="BP308" s="146"/>
      <c r="BQ308" s="138">
        <f t="shared" si="180"/>
        <v>0</v>
      </c>
      <c r="BR308" s="160"/>
      <c r="BS308" s="146">
        <v>161200</v>
      </c>
      <c r="BT308" s="146"/>
      <c r="BU308" s="146"/>
      <c r="BV308" s="146"/>
      <c r="BW308" s="138">
        <f t="shared" si="181"/>
        <v>161200</v>
      </c>
      <c r="BX308" s="205"/>
      <c r="BY308" s="146"/>
      <c r="BZ308" s="146"/>
      <c r="CA308" s="146"/>
      <c r="CB308" s="146"/>
      <c r="CC308" s="138">
        <f t="shared" si="168"/>
        <v>0</v>
      </c>
      <c r="CD308" s="158"/>
      <c r="CE308" s="137"/>
      <c r="CF308" s="137"/>
      <c r="CG308" s="137"/>
      <c r="CH308" s="137"/>
      <c r="CI308" s="138">
        <f t="shared" si="190"/>
        <v>0</v>
      </c>
      <c r="CJ308" s="172">
        <f t="shared" si="154"/>
        <v>0</v>
      </c>
      <c r="CK308" s="137">
        <f t="shared" si="155"/>
        <v>161200</v>
      </c>
      <c r="CL308" s="137">
        <f t="shared" si="156"/>
        <v>0</v>
      </c>
      <c r="CM308" s="137">
        <f t="shared" si="157"/>
        <v>0</v>
      </c>
      <c r="CN308" s="137">
        <f t="shared" si="158"/>
        <v>0</v>
      </c>
      <c r="CO308" s="173">
        <f t="shared" si="159"/>
        <v>161200</v>
      </c>
      <c r="CP308" s="172">
        <f t="shared" si="160"/>
        <v>0</v>
      </c>
      <c r="CQ308" s="137">
        <f t="shared" si="161"/>
        <v>0</v>
      </c>
      <c r="CR308" s="137">
        <f t="shared" si="162"/>
        <v>0</v>
      </c>
      <c r="CS308" s="137">
        <f t="shared" si="163"/>
        <v>0</v>
      </c>
      <c r="CT308" s="137">
        <f t="shared" si="164"/>
        <v>0</v>
      </c>
      <c r="CU308" s="173">
        <f t="shared" si="183"/>
        <v>0</v>
      </c>
      <c r="CV308" s="172">
        <f t="shared" si="184"/>
        <v>0</v>
      </c>
      <c r="CW308" s="137">
        <f t="shared" si="185"/>
        <v>161200</v>
      </c>
      <c r="CX308" s="137">
        <f t="shared" si="186"/>
        <v>0</v>
      </c>
      <c r="CY308" s="137">
        <f t="shared" si="187"/>
        <v>0</v>
      </c>
      <c r="CZ308" s="137">
        <f t="shared" si="188"/>
        <v>0</v>
      </c>
      <c r="DA308" s="173">
        <f t="shared" si="189"/>
        <v>161200</v>
      </c>
      <c r="DC308" s="220"/>
      <c r="DF308" s="141"/>
      <c r="DG308" s="142"/>
      <c r="DH308" s="146"/>
      <c r="DI308" s="142"/>
      <c r="DJ308" s="144"/>
      <c r="DK308" s="145"/>
      <c r="DL308" s="142"/>
      <c r="DM308" s="144"/>
      <c r="DO308" s="140" t="str">
        <f t="shared" si="169"/>
        <v>Tomáš Vlček</v>
      </c>
      <c r="DP308" s="140">
        <v>4451</v>
      </c>
      <c r="DQ308" s="140">
        <v>600074927</v>
      </c>
      <c r="DR308" s="140">
        <v>49864653</v>
      </c>
      <c r="DS308" s="140" t="s">
        <v>1812</v>
      </c>
      <c r="DT308" s="140" t="s">
        <v>4143</v>
      </c>
      <c r="DU308" s="140" t="s">
        <v>4144</v>
      </c>
      <c r="DV308" s="140" t="s">
        <v>182</v>
      </c>
      <c r="DW308" s="140" t="s">
        <v>181</v>
      </c>
      <c r="DX308" s="140" t="s">
        <v>24</v>
      </c>
      <c r="DY308" s="140" t="s">
        <v>4145</v>
      </c>
      <c r="DZ308" s="140">
        <v>487767330</v>
      </c>
      <c r="EA308" s="140" t="s">
        <v>1814</v>
      </c>
      <c r="EB308" s="140" t="s">
        <v>4146</v>
      </c>
      <c r="EC308" s="140" t="s">
        <v>1815</v>
      </c>
      <c r="ED308" s="140" t="s">
        <v>176</v>
      </c>
      <c r="EF308" s="140" t="str">
        <f t="shared" si="170"/>
        <v>ok</v>
      </c>
      <c r="EG308" s="140" t="str">
        <f t="shared" si="171"/>
        <v>ok</v>
      </c>
      <c r="EH308" s="140" t="str">
        <f t="shared" si="172"/>
        <v>ok</v>
      </c>
      <c r="EI308" s="140" t="str">
        <f t="shared" si="173"/>
        <v>ok</v>
      </c>
      <c r="EJ308" s="140" t="str">
        <f t="shared" si="174"/>
        <v>ok</v>
      </c>
      <c r="EK308" s="140" t="str">
        <f t="shared" si="175"/>
        <v>ok</v>
      </c>
      <c r="EO308" s="140" t="str">
        <f t="shared" si="176"/>
        <v>ok</v>
      </c>
      <c r="EP308" s="140" t="str">
        <f t="shared" si="177"/>
        <v>ok</v>
      </c>
    </row>
    <row r="309" spans="1:146" s="140" customFormat="1" ht="12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227" t="s">
        <v>1817</v>
      </c>
      <c r="J309" s="151" t="s">
        <v>1816</v>
      </c>
      <c r="K309" s="151" t="s">
        <v>4148</v>
      </c>
      <c r="L309" s="153" t="s">
        <v>181</v>
      </c>
      <c r="M309" s="151" t="s">
        <v>182</v>
      </c>
      <c r="N309" s="151" t="s">
        <v>341</v>
      </c>
      <c r="O309" s="151" t="s">
        <v>1818</v>
      </c>
      <c r="P309" s="151" t="s">
        <v>1819</v>
      </c>
      <c r="Q309" s="151" t="s">
        <v>27</v>
      </c>
      <c r="R309" s="151" t="s">
        <v>28</v>
      </c>
      <c r="S309" s="154">
        <v>487767396</v>
      </c>
      <c r="T309" s="151" t="s">
        <v>1820</v>
      </c>
      <c r="U309" s="153">
        <v>181246746</v>
      </c>
      <c r="V309" s="153" t="s">
        <v>102</v>
      </c>
      <c r="W309" s="153" t="s">
        <v>103</v>
      </c>
      <c r="X309" s="151" t="s">
        <v>1815</v>
      </c>
      <c r="Y309" s="256" t="s">
        <v>3040</v>
      </c>
      <c r="Z309" s="155" t="s">
        <v>176</v>
      </c>
      <c r="AA309" s="267" t="s">
        <v>2901</v>
      </c>
      <c r="AB309" s="156"/>
      <c r="AC309" s="157"/>
      <c r="AD309" s="157"/>
      <c r="AE309" s="157"/>
      <c r="AF309" s="157"/>
      <c r="AG309" s="293">
        <f t="shared" si="165"/>
        <v>0</v>
      </c>
      <c r="AH309" s="145"/>
      <c r="AI309" s="143"/>
      <c r="AJ309" s="143"/>
      <c r="AK309" s="143"/>
      <c r="AL309" s="143"/>
      <c r="AM309" s="138">
        <f t="shared" si="182"/>
        <v>0</v>
      </c>
      <c r="AN309" s="160"/>
      <c r="AO309" s="146"/>
      <c r="AP309" s="146"/>
      <c r="AQ309" s="146"/>
      <c r="AR309" s="146"/>
      <c r="AS309" s="202">
        <f t="shared" si="166"/>
        <v>0</v>
      </c>
      <c r="AT309" s="172"/>
      <c r="AU309" s="137"/>
      <c r="AV309" s="137"/>
      <c r="AW309" s="137"/>
      <c r="AX309" s="137"/>
      <c r="AY309" s="138">
        <f t="shared" si="178"/>
        <v>0</v>
      </c>
      <c r="AZ309" s="160"/>
      <c r="BA309" s="146"/>
      <c r="BB309" s="146"/>
      <c r="BC309" s="146"/>
      <c r="BD309" s="146"/>
      <c r="BE309" s="138">
        <f t="shared" si="179"/>
        <v>0</v>
      </c>
      <c r="BF309" s="205"/>
      <c r="BG309" s="146"/>
      <c r="BH309" s="146"/>
      <c r="BI309" s="146"/>
      <c r="BJ309" s="146"/>
      <c r="BK309" s="202">
        <f t="shared" si="167"/>
        <v>0</v>
      </c>
      <c r="BL309" s="160"/>
      <c r="BM309" s="146"/>
      <c r="BN309" s="146"/>
      <c r="BO309" s="146"/>
      <c r="BP309" s="146"/>
      <c r="BQ309" s="138">
        <f t="shared" si="180"/>
        <v>0</v>
      </c>
      <c r="BR309" s="160"/>
      <c r="BS309" s="146">
        <v>19825</v>
      </c>
      <c r="BT309" s="146"/>
      <c r="BU309" s="146"/>
      <c r="BV309" s="146"/>
      <c r="BW309" s="138">
        <f t="shared" si="181"/>
        <v>19825</v>
      </c>
      <c r="BX309" s="205"/>
      <c r="BY309" s="146"/>
      <c r="BZ309" s="146"/>
      <c r="CA309" s="146"/>
      <c r="CB309" s="146"/>
      <c r="CC309" s="138">
        <f t="shared" si="168"/>
        <v>0</v>
      </c>
      <c r="CD309" s="158"/>
      <c r="CE309" s="137"/>
      <c r="CF309" s="137"/>
      <c r="CG309" s="137"/>
      <c r="CH309" s="137"/>
      <c r="CI309" s="138">
        <f t="shared" si="190"/>
        <v>0</v>
      </c>
      <c r="CJ309" s="172">
        <f t="shared" si="154"/>
        <v>0</v>
      </c>
      <c r="CK309" s="137">
        <f t="shared" si="155"/>
        <v>19825</v>
      </c>
      <c r="CL309" s="137">
        <f t="shared" si="156"/>
        <v>0</v>
      </c>
      <c r="CM309" s="137">
        <f t="shared" si="157"/>
        <v>0</v>
      </c>
      <c r="CN309" s="137">
        <f t="shared" si="158"/>
        <v>0</v>
      </c>
      <c r="CO309" s="173">
        <f t="shared" si="159"/>
        <v>19825</v>
      </c>
      <c r="CP309" s="172">
        <f t="shared" si="160"/>
        <v>0</v>
      </c>
      <c r="CQ309" s="137">
        <f t="shared" si="161"/>
        <v>0</v>
      </c>
      <c r="CR309" s="137">
        <f t="shared" si="162"/>
        <v>0</v>
      </c>
      <c r="CS309" s="137">
        <f t="shared" si="163"/>
        <v>0</v>
      </c>
      <c r="CT309" s="137">
        <f t="shared" si="164"/>
        <v>0</v>
      </c>
      <c r="CU309" s="173">
        <f t="shared" si="183"/>
        <v>0</v>
      </c>
      <c r="CV309" s="172">
        <f t="shared" si="184"/>
        <v>0</v>
      </c>
      <c r="CW309" s="137">
        <f t="shared" si="185"/>
        <v>19825</v>
      </c>
      <c r="CX309" s="137">
        <f t="shared" si="186"/>
        <v>0</v>
      </c>
      <c r="CY309" s="137">
        <f t="shared" si="187"/>
        <v>0</v>
      </c>
      <c r="CZ309" s="137">
        <f t="shared" si="188"/>
        <v>0</v>
      </c>
      <c r="DA309" s="173">
        <f t="shared" si="189"/>
        <v>19825</v>
      </c>
      <c r="DC309" s="220"/>
      <c r="DF309" s="141"/>
      <c r="DG309" s="142"/>
      <c r="DH309" s="146"/>
      <c r="DI309" s="142"/>
      <c r="DJ309" s="144"/>
      <c r="DK309" s="145"/>
      <c r="DL309" s="142"/>
      <c r="DM309" s="144"/>
      <c r="DO309" s="140" t="str">
        <f t="shared" si="169"/>
        <v>Tereza Jeřábková</v>
      </c>
      <c r="DP309" s="140">
        <v>4450</v>
      </c>
      <c r="DQ309" s="140">
        <v>650033841</v>
      </c>
      <c r="DR309" s="140">
        <v>72744995</v>
      </c>
      <c r="DS309" s="140" t="s">
        <v>1816</v>
      </c>
      <c r="DT309" s="140" t="s">
        <v>4147</v>
      </c>
      <c r="DU309" s="140" t="s">
        <v>4148</v>
      </c>
      <c r="DV309" s="140" t="s">
        <v>182</v>
      </c>
      <c r="DW309" s="140" t="s">
        <v>181</v>
      </c>
      <c r="DX309" s="140" t="s">
        <v>341</v>
      </c>
      <c r="DY309" s="140" t="s">
        <v>4149</v>
      </c>
      <c r="DZ309" s="140">
        <v>487767396</v>
      </c>
      <c r="EA309" s="140" t="s">
        <v>1820</v>
      </c>
      <c r="EB309" s="140" t="s">
        <v>4150</v>
      </c>
      <c r="EC309" s="140" t="s">
        <v>1815</v>
      </c>
      <c r="ED309" s="140" t="s">
        <v>176</v>
      </c>
      <c r="EF309" s="140" t="str">
        <f t="shared" si="170"/>
        <v>ok</v>
      </c>
      <c r="EG309" s="140" t="str">
        <f t="shared" si="171"/>
        <v>ok</v>
      </c>
      <c r="EH309" s="140" t="str">
        <f t="shared" si="172"/>
        <v>ok</v>
      </c>
      <c r="EI309" s="140" t="str">
        <f t="shared" si="173"/>
        <v>ok</v>
      </c>
      <c r="EJ309" s="140" t="str">
        <f t="shared" si="174"/>
        <v>ok</v>
      </c>
      <c r="EK309" s="140" t="str">
        <f t="shared" si="175"/>
        <v>ok</v>
      </c>
      <c r="EO309" s="140" t="str">
        <f t="shared" si="176"/>
        <v>ok</v>
      </c>
      <c r="EP309" s="140" t="str">
        <f t="shared" si="177"/>
        <v>ok</v>
      </c>
    </row>
    <row r="310" spans="1:146" s="140" customFormat="1" ht="12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227" t="s">
        <v>1822</v>
      </c>
      <c r="J310" s="151" t="s">
        <v>1821</v>
      </c>
      <c r="K310" s="151" t="s">
        <v>4660</v>
      </c>
      <c r="L310" s="153" t="s">
        <v>1823</v>
      </c>
      <c r="M310" s="151" t="s">
        <v>1824</v>
      </c>
      <c r="N310" s="151" t="s">
        <v>341</v>
      </c>
      <c r="O310" s="151" t="s">
        <v>653</v>
      </c>
      <c r="P310" s="151" t="s">
        <v>225</v>
      </c>
      <c r="Q310" s="151" t="s">
        <v>52</v>
      </c>
      <c r="R310" s="151" t="s">
        <v>53</v>
      </c>
      <c r="S310" s="154">
        <v>739451328</v>
      </c>
      <c r="T310" s="151" t="s">
        <v>1825</v>
      </c>
      <c r="U310" s="153">
        <v>903955369</v>
      </c>
      <c r="V310" s="153" t="s">
        <v>82</v>
      </c>
      <c r="W310" s="153" t="s">
        <v>83</v>
      </c>
      <c r="X310" s="151" t="s">
        <v>1826</v>
      </c>
      <c r="Y310" s="256" t="s">
        <v>3041</v>
      </c>
      <c r="Z310" s="155" t="s">
        <v>176</v>
      </c>
      <c r="AA310" s="267" t="s">
        <v>2902</v>
      </c>
      <c r="AB310" s="156"/>
      <c r="AC310" s="157"/>
      <c r="AD310" s="157"/>
      <c r="AE310" s="157"/>
      <c r="AF310" s="157"/>
      <c r="AG310" s="293">
        <f t="shared" si="165"/>
        <v>0</v>
      </c>
      <c r="AH310" s="145"/>
      <c r="AI310" s="143"/>
      <c r="AJ310" s="143"/>
      <c r="AK310" s="143"/>
      <c r="AL310" s="143"/>
      <c r="AM310" s="138">
        <f t="shared" si="182"/>
        <v>0</v>
      </c>
      <c r="AN310" s="160"/>
      <c r="AO310" s="146"/>
      <c r="AP310" s="146"/>
      <c r="AQ310" s="146"/>
      <c r="AR310" s="146"/>
      <c r="AS310" s="202">
        <f t="shared" si="166"/>
        <v>0</v>
      </c>
      <c r="AT310" s="172"/>
      <c r="AU310" s="137"/>
      <c r="AV310" s="137"/>
      <c r="AW310" s="137"/>
      <c r="AX310" s="137"/>
      <c r="AY310" s="138">
        <f t="shared" si="178"/>
        <v>0</v>
      </c>
      <c r="AZ310" s="160"/>
      <c r="BA310" s="146"/>
      <c r="BB310" s="146"/>
      <c r="BC310" s="146"/>
      <c r="BD310" s="146"/>
      <c r="BE310" s="138">
        <f t="shared" si="179"/>
        <v>0</v>
      </c>
      <c r="BF310" s="205"/>
      <c r="BG310" s="146"/>
      <c r="BH310" s="146"/>
      <c r="BI310" s="146"/>
      <c r="BJ310" s="146"/>
      <c r="BK310" s="202">
        <f t="shared" si="167"/>
        <v>0</v>
      </c>
      <c r="BL310" s="160"/>
      <c r="BM310" s="146"/>
      <c r="BN310" s="146"/>
      <c r="BO310" s="146"/>
      <c r="BP310" s="146"/>
      <c r="BQ310" s="138">
        <f t="shared" si="180"/>
        <v>0</v>
      </c>
      <c r="BR310" s="160"/>
      <c r="BS310" s="146">
        <v>21125</v>
      </c>
      <c r="BT310" s="146"/>
      <c r="BU310" s="146"/>
      <c r="BV310" s="146"/>
      <c r="BW310" s="138">
        <f t="shared" si="181"/>
        <v>21125</v>
      </c>
      <c r="BX310" s="205"/>
      <c r="BY310" s="146"/>
      <c r="BZ310" s="146"/>
      <c r="CA310" s="146"/>
      <c r="CB310" s="146"/>
      <c r="CC310" s="138">
        <f t="shared" si="168"/>
        <v>0</v>
      </c>
      <c r="CD310" s="158"/>
      <c r="CE310" s="137"/>
      <c r="CF310" s="137"/>
      <c r="CG310" s="137"/>
      <c r="CH310" s="137"/>
      <c r="CI310" s="138">
        <f t="shared" si="190"/>
        <v>0</v>
      </c>
      <c r="CJ310" s="172">
        <f t="shared" si="154"/>
        <v>0</v>
      </c>
      <c r="CK310" s="137">
        <f t="shared" si="155"/>
        <v>21125</v>
      </c>
      <c r="CL310" s="137">
        <f t="shared" si="156"/>
        <v>0</v>
      </c>
      <c r="CM310" s="137">
        <f t="shared" si="157"/>
        <v>0</v>
      </c>
      <c r="CN310" s="137">
        <f t="shared" si="158"/>
        <v>0</v>
      </c>
      <c r="CO310" s="173">
        <f t="shared" si="159"/>
        <v>21125</v>
      </c>
      <c r="CP310" s="172">
        <f t="shared" si="160"/>
        <v>0</v>
      </c>
      <c r="CQ310" s="137">
        <f t="shared" si="161"/>
        <v>0</v>
      </c>
      <c r="CR310" s="137">
        <f t="shared" si="162"/>
        <v>0</v>
      </c>
      <c r="CS310" s="137">
        <f t="shared" si="163"/>
        <v>0</v>
      </c>
      <c r="CT310" s="137">
        <f t="shared" si="164"/>
        <v>0</v>
      </c>
      <c r="CU310" s="173">
        <f t="shared" si="183"/>
        <v>0</v>
      </c>
      <c r="CV310" s="172">
        <f t="shared" si="184"/>
        <v>0</v>
      </c>
      <c r="CW310" s="137">
        <f t="shared" si="185"/>
        <v>21125</v>
      </c>
      <c r="CX310" s="137">
        <f t="shared" si="186"/>
        <v>0</v>
      </c>
      <c r="CY310" s="137">
        <f t="shared" si="187"/>
        <v>0</v>
      </c>
      <c r="CZ310" s="137">
        <f t="shared" si="188"/>
        <v>0</v>
      </c>
      <c r="DA310" s="173">
        <f t="shared" si="189"/>
        <v>21125</v>
      </c>
      <c r="DC310" s="220"/>
      <c r="DF310" s="141"/>
      <c r="DG310" s="142"/>
      <c r="DH310" s="146"/>
      <c r="DI310" s="142"/>
      <c r="DJ310" s="144"/>
      <c r="DK310" s="145"/>
      <c r="DL310" s="142"/>
      <c r="DM310" s="144"/>
      <c r="DO310" s="140" t="str">
        <f t="shared" si="169"/>
        <v>Zdeněk Dvořák</v>
      </c>
      <c r="DP310" s="140">
        <v>4430</v>
      </c>
      <c r="DQ310" s="140">
        <v>600074862</v>
      </c>
      <c r="DR310" s="140">
        <v>70695024</v>
      </c>
      <c r="DS310" s="140" t="s">
        <v>1821</v>
      </c>
      <c r="DT310" s="140" t="s">
        <v>4151</v>
      </c>
      <c r="DU310" s="140" t="s">
        <v>4152</v>
      </c>
      <c r="DV310" s="140" t="s">
        <v>1824</v>
      </c>
      <c r="DW310" s="140" t="s">
        <v>1823</v>
      </c>
      <c r="DX310" s="140" t="s">
        <v>341</v>
      </c>
      <c r="DY310" s="140" t="s">
        <v>4153</v>
      </c>
      <c r="DZ310" s="140">
        <v>487751744</v>
      </c>
      <c r="EA310" s="140" t="s">
        <v>1825</v>
      </c>
      <c r="EB310" s="140" t="s">
        <v>4154</v>
      </c>
      <c r="EC310" s="140" t="s">
        <v>1826</v>
      </c>
      <c r="ED310" s="140" t="s">
        <v>176</v>
      </c>
      <c r="EF310" s="140" t="str">
        <f t="shared" si="170"/>
        <v>ok</v>
      </c>
      <c r="EG310" s="140" t="str">
        <f t="shared" si="171"/>
        <v>ŠPATNĚ</v>
      </c>
      <c r="EH310" s="140" t="str">
        <f t="shared" si="172"/>
        <v>ok</v>
      </c>
      <c r="EI310" s="140" t="str">
        <f t="shared" si="173"/>
        <v>ok</v>
      </c>
      <c r="EJ310" s="140" t="str">
        <f t="shared" si="174"/>
        <v>ok</v>
      </c>
      <c r="EK310" s="140" t="str">
        <f t="shared" si="175"/>
        <v>ok</v>
      </c>
      <c r="EO310" s="140" t="str">
        <f t="shared" si="176"/>
        <v>ŠPATNĚ</v>
      </c>
      <c r="EP310" s="140" t="str">
        <f t="shared" si="177"/>
        <v>ok</v>
      </c>
    </row>
    <row r="311" spans="1:146" s="140" customFormat="1" ht="12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227" t="s">
        <v>1828</v>
      </c>
      <c r="J311" s="151" t="s">
        <v>1827</v>
      </c>
      <c r="K311" s="151" t="s">
        <v>4156</v>
      </c>
      <c r="L311" s="153" t="s">
        <v>175</v>
      </c>
      <c r="M311" s="151" t="s">
        <v>176</v>
      </c>
      <c r="N311" s="151" t="s">
        <v>341</v>
      </c>
      <c r="O311" s="151" t="s">
        <v>1829</v>
      </c>
      <c r="P311" s="151" t="s">
        <v>1830</v>
      </c>
      <c r="Q311" s="151" t="s">
        <v>27</v>
      </c>
      <c r="R311" s="151" t="s">
        <v>28</v>
      </c>
      <c r="S311" s="154">
        <v>487726050</v>
      </c>
      <c r="T311" s="151" t="s">
        <v>2740</v>
      </c>
      <c r="U311" s="153" t="s">
        <v>1831</v>
      </c>
      <c r="V311" s="153" t="s">
        <v>31</v>
      </c>
      <c r="W311" s="153" t="s">
        <v>871</v>
      </c>
      <c r="X311" s="151" t="s">
        <v>1832</v>
      </c>
      <c r="Y311" s="256" t="s">
        <v>3042</v>
      </c>
      <c r="Z311" s="155" t="s">
        <v>176</v>
      </c>
      <c r="AA311" s="267" t="s">
        <v>2903</v>
      </c>
      <c r="AB311" s="156"/>
      <c r="AC311" s="157"/>
      <c r="AD311" s="157"/>
      <c r="AE311" s="157"/>
      <c r="AF311" s="157"/>
      <c r="AG311" s="293">
        <f t="shared" si="165"/>
        <v>0</v>
      </c>
      <c r="AH311" s="145"/>
      <c r="AI311" s="143"/>
      <c r="AJ311" s="143"/>
      <c r="AK311" s="143"/>
      <c r="AL311" s="143"/>
      <c r="AM311" s="138">
        <f t="shared" si="182"/>
        <v>0</v>
      </c>
      <c r="AN311" s="160"/>
      <c r="AO311" s="146"/>
      <c r="AP311" s="146"/>
      <c r="AQ311" s="146"/>
      <c r="AR311" s="146"/>
      <c r="AS311" s="202">
        <f t="shared" si="166"/>
        <v>0</v>
      </c>
      <c r="AT311" s="172"/>
      <c r="AU311" s="137"/>
      <c r="AV311" s="137"/>
      <c r="AW311" s="137"/>
      <c r="AX311" s="137"/>
      <c r="AY311" s="138">
        <f t="shared" si="178"/>
        <v>0</v>
      </c>
      <c r="AZ311" s="160"/>
      <c r="BA311" s="146"/>
      <c r="BB311" s="146"/>
      <c r="BC311" s="146"/>
      <c r="BD311" s="146"/>
      <c r="BE311" s="138">
        <f t="shared" si="179"/>
        <v>0</v>
      </c>
      <c r="BF311" s="205"/>
      <c r="BG311" s="146"/>
      <c r="BH311" s="146"/>
      <c r="BI311" s="146"/>
      <c r="BJ311" s="146"/>
      <c r="BK311" s="202">
        <f t="shared" si="167"/>
        <v>0</v>
      </c>
      <c r="BL311" s="160"/>
      <c r="BM311" s="146"/>
      <c r="BN311" s="146"/>
      <c r="BO311" s="146"/>
      <c r="BP311" s="146"/>
      <c r="BQ311" s="138">
        <f t="shared" si="180"/>
        <v>0</v>
      </c>
      <c r="BR311" s="160"/>
      <c r="BS311" s="146">
        <v>3250</v>
      </c>
      <c r="BT311" s="146"/>
      <c r="BU311" s="146"/>
      <c r="BV311" s="146"/>
      <c r="BW311" s="138">
        <f t="shared" si="181"/>
        <v>3250</v>
      </c>
      <c r="BX311" s="205"/>
      <c r="BY311" s="146"/>
      <c r="BZ311" s="146"/>
      <c r="CA311" s="146"/>
      <c r="CB311" s="146"/>
      <c r="CC311" s="138">
        <f t="shared" si="168"/>
        <v>0</v>
      </c>
      <c r="CD311" s="158"/>
      <c r="CE311" s="137"/>
      <c r="CF311" s="137"/>
      <c r="CG311" s="137"/>
      <c r="CH311" s="137"/>
      <c r="CI311" s="138">
        <f t="shared" si="190"/>
        <v>0</v>
      </c>
      <c r="CJ311" s="172">
        <f t="shared" si="154"/>
        <v>0</v>
      </c>
      <c r="CK311" s="137">
        <f t="shared" si="155"/>
        <v>3250</v>
      </c>
      <c r="CL311" s="137">
        <f t="shared" si="156"/>
        <v>0</v>
      </c>
      <c r="CM311" s="137">
        <f t="shared" si="157"/>
        <v>0</v>
      </c>
      <c r="CN311" s="137">
        <f t="shared" si="158"/>
        <v>0</v>
      </c>
      <c r="CO311" s="173">
        <f t="shared" si="159"/>
        <v>3250</v>
      </c>
      <c r="CP311" s="172">
        <f t="shared" si="160"/>
        <v>0</v>
      </c>
      <c r="CQ311" s="137">
        <f t="shared" si="161"/>
        <v>0</v>
      </c>
      <c r="CR311" s="137">
        <f t="shared" si="162"/>
        <v>0</v>
      </c>
      <c r="CS311" s="137">
        <f t="shared" si="163"/>
        <v>0</v>
      </c>
      <c r="CT311" s="137">
        <f t="shared" si="164"/>
        <v>0</v>
      </c>
      <c r="CU311" s="173">
        <f t="shared" si="183"/>
        <v>0</v>
      </c>
      <c r="CV311" s="172">
        <f t="shared" si="184"/>
        <v>0</v>
      </c>
      <c r="CW311" s="137">
        <f t="shared" si="185"/>
        <v>3250</v>
      </c>
      <c r="CX311" s="137">
        <f t="shared" si="186"/>
        <v>0</v>
      </c>
      <c r="CY311" s="137">
        <f t="shared" si="187"/>
        <v>0</v>
      </c>
      <c r="CZ311" s="137">
        <f t="shared" si="188"/>
        <v>0</v>
      </c>
      <c r="DA311" s="173">
        <f t="shared" si="189"/>
        <v>3250</v>
      </c>
      <c r="DC311" s="220"/>
      <c r="DF311" s="141"/>
      <c r="DG311" s="142"/>
      <c r="DH311" s="146"/>
      <c r="DI311" s="142"/>
      <c r="DJ311" s="144"/>
      <c r="DK311" s="145"/>
      <c r="DL311" s="142"/>
      <c r="DM311" s="144"/>
      <c r="DO311" s="140" t="str">
        <f t="shared" si="169"/>
        <v>Ludmila Ornstová</v>
      </c>
      <c r="DP311" s="140">
        <v>4433</v>
      </c>
      <c r="DQ311" s="140">
        <v>600075001</v>
      </c>
      <c r="DR311" s="140">
        <v>70695440</v>
      </c>
      <c r="DS311" s="140" t="s">
        <v>1827</v>
      </c>
      <c r="DT311" s="140" t="s">
        <v>4155</v>
      </c>
      <c r="DU311" s="140" t="s">
        <v>4156</v>
      </c>
      <c r="DV311" s="140" t="s">
        <v>176</v>
      </c>
      <c r="DW311" s="140" t="s">
        <v>175</v>
      </c>
      <c r="DX311" s="140" t="s">
        <v>341</v>
      </c>
      <c r="DY311" s="140" t="s">
        <v>4611</v>
      </c>
      <c r="DZ311" s="140">
        <v>487726050</v>
      </c>
      <c r="EA311" s="140" t="s">
        <v>4157</v>
      </c>
      <c r="EB311" s="140" t="s">
        <v>4158</v>
      </c>
      <c r="EC311" s="140" t="s">
        <v>1832</v>
      </c>
      <c r="ED311" s="140" t="s">
        <v>176</v>
      </c>
      <c r="EF311" s="140" t="str">
        <f t="shared" si="170"/>
        <v>ok</v>
      </c>
      <c r="EG311" s="140" t="str">
        <f t="shared" si="171"/>
        <v>ok</v>
      </c>
      <c r="EH311" s="140" t="str">
        <f t="shared" si="172"/>
        <v>ok</v>
      </c>
      <c r="EI311" s="140" t="str">
        <f t="shared" si="173"/>
        <v>ok</v>
      </c>
      <c r="EJ311" s="140" t="str">
        <f t="shared" si="174"/>
        <v>ok</v>
      </c>
      <c r="EK311" s="140" t="str">
        <f t="shared" si="175"/>
        <v>ok</v>
      </c>
      <c r="EO311" s="140" t="str">
        <f t="shared" si="176"/>
        <v>ok</v>
      </c>
      <c r="EP311" s="140" t="str">
        <f t="shared" si="177"/>
        <v>ŠPATNĚ</v>
      </c>
    </row>
    <row r="312" spans="1:146" s="140" customFormat="1" ht="12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227" t="s">
        <v>1834</v>
      </c>
      <c r="J312" s="151" t="s">
        <v>1833</v>
      </c>
      <c r="K312" s="151" t="s">
        <v>4661</v>
      </c>
      <c r="L312" s="153" t="s">
        <v>1835</v>
      </c>
      <c r="M312" s="151" t="s">
        <v>1836</v>
      </c>
      <c r="N312" s="151" t="s">
        <v>341</v>
      </c>
      <c r="O312" s="151" t="s">
        <v>1837</v>
      </c>
      <c r="P312" s="151" t="s">
        <v>1349</v>
      </c>
      <c r="Q312" s="151" t="s">
        <v>27</v>
      </c>
      <c r="R312" s="151" t="s">
        <v>28</v>
      </c>
      <c r="S312" s="154">
        <v>487726732</v>
      </c>
      <c r="T312" s="151" t="s">
        <v>1838</v>
      </c>
      <c r="U312" s="153">
        <v>180815652</v>
      </c>
      <c r="V312" s="153" t="s">
        <v>102</v>
      </c>
      <c r="W312" s="153" t="s">
        <v>103</v>
      </c>
      <c r="X312" s="151" t="s">
        <v>1839</v>
      </c>
      <c r="Y312" s="256" t="s">
        <v>3043</v>
      </c>
      <c r="Z312" s="155" t="s">
        <v>176</v>
      </c>
      <c r="AA312" s="267" t="s">
        <v>2904</v>
      </c>
      <c r="AB312" s="156"/>
      <c r="AC312" s="157"/>
      <c r="AD312" s="157"/>
      <c r="AE312" s="157"/>
      <c r="AF312" s="157"/>
      <c r="AG312" s="293">
        <f t="shared" si="165"/>
        <v>0</v>
      </c>
      <c r="AH312" s="145"/>
      <c r="AI312" s="143"/>
      <c r="AJ312" s="143"/>
      <c r="AK312" s="143"/>
      <c r="AL312" s="143"/>
      <c r="AM312" s="138">
        <f t="shared" si="182"/>
        <v>0</v>
      </c>
      <c r="AN312" s="160"/>
      <c r="AO312" s="146"/>
      <c r="AP312" s="146"/>
      <c r="AQ312" s="146"/>
      <c r="AR312" s="146"/>
      <c r="AS312" s="202">
        <f t="shared" si="166"/>
        <v>0</v>
      </c>
      <c r="AT312" s="172"/>
      <c r="AU312" s="137"/>
      <c r="AV312" s="137"/>
      <c r="AW312" s="137"/>
      <c r="AX312" s="137"/>
      <c r="AY312" s="138">
        <f t="shared" si="178"/>
        <v>0</v>
      </c>
      <c r="AZ312" s="160"/>
      <c r="BA312" s="146"/>
      <c r="BB312" s="146"/>
      <c r="BC312" s="146"/>
      <c r="BD312" s="146"/>
      <c r="BE312" s="138">
        <f t="shared" si="179"/>
        <v>0</v>
      </c>
      <c r="BF312" s="205"/>
      <c r="BG312" s="146"/>
      <c r="BH312" s="146"/>
      <c r="BI312" s="146"/>
      <c r="BJ312" s="146"/>
      <c r="BK312" s="202">
        <f t="shared" si="167"/>
        <v>0</v>
      </c>
      <c r="BL312" s="160"/>
      <c r="BM312" s="146"/>
      <c r="BN312" s="146"/>
      <c r="BO312" s="146"/>
      <c r="BP312" s="146"/>
      <c r="BQ312" s="138">
        <f t="shared" si="180"/>
        <v>0</v>
      </c>
      <c r="BR312" s="160"/>
      <c r="BS312" s="146">
        <v>29900</v>
      </c>
      <c r="BT312" s="146"/>
      <c r="BU312" s="146"/>
      <c r="BV312" s="146"/>
      <c r="BW312" s="138">
        <f t="shared" si="181"/>
        <v>29900</v>
      </c>
      <c r="BX312" s="205"/>
      <c r="BY312" s="146"/>
      <c r="BZ312" s="146"/>
      <c r="CA312" s="146"/>
      <c r="CB312" s="146"/>
      <c r="CC312" s="138">
        <f t="shared" si="168"/>
        <v>0</v>
      </c>
      <c r="CD312" s="158"/>
      <c r="CE312" s="137"/>
      <c r="CF312" s="137"/>
      <c r="CG312" s="137"/>
      <c r="CH312" s="137"/>
      <c r="CI312" s="138">
        <f t="shared" si="190"/>
        <v>0</v>
      </c>
      <c r="CJ312" s="172">
        <f t="shared" si="154"/>
        <v>0</v>
      </c>
      <c r="CK312" s="137">
        <f t="shared" si="155"/>
        <v>29900</v>
      </c>
      <c r="CL312" s="137">
        <f t="shared" si="156"/>
        <v>0</v>
      </c>
      <c r="CM312" s="137">
        <f t="shared" si="157"/>
        <v>0</v>
      </c>
      <c r="CN312" s="137">
        <f t="shared" si="158"/>
        <v>0</v>
      </c>
      <c r="CO312" s="173">
        <f t="shared" si="159"/>
        <v>29900</v>
      </c>
      <c r="CP312" s="172">
        <f t="shared" si="160"/>
        <v>0</v>
      </c>
      <c r="CQ312" s="137">
        <f t="shared" si="161"/>
        <v>0</v>
      </c>
      <c r="CR312" s="137">
        <f t="shared" si="162"/>
        <v>0</v>
      </c>
      <c r="CS312" s="137">
        <f t="shared" si="163"/>
        <v>0</v>
      </c>
      <c r="CT312" s="137">
        <f t="shared" si="164"/>
        <v>0</v>
      </c>
      <c r="CU312" s="173">
        <f t="shared" si="183"/>
        <v>0</v>
      </c>
      <c r="CV312" s="172">
        <f t="shared" si="184"/>
        <v>0</v>
      </c>
      <c r="CW312" s="137">
        <f t="shared" si="185"/>
        <v>29900</v>
      </c>
      <c r="CX312" s="137">
        <f t="shared" si="186"/>
        <v>0</v>
      </c>
      <c r="CY312" s="137">
        <f t="shared" si="187"/>
        <v>0</v>
      </c>
      <c r="CZ312" s="137">
        <f t="shared" si="188"/>
        <v>0</v>
      </c>
      <c r="DA312" s="173">
        <f t="shared" si="189"/>
        <v>29900</v>
      </c>
      <c r="DC312" s="220"/>
      <c r="DF312" s="141"/>
      <c r="DG312" s="142"/>
      <c r="DH312" s="146"/>
      <c r="DI312" s="142"/>
      <c r="DJ312" s="144"/>
      <c r="DK312" s="145"/>
      <c r="DL312" s="142"/>
      <c r="DM312" s="144"/>
      <c r="DO312" s="140" t="str">
        <f t="shared" si="169"/>
        <v>Elena Průchová</v>
      </c>
      <c r="DP312" s="140">
        <v>4487</v>
      </c>
      <c r="DQ312" s="140">
        <v>600074854</v>
      </c>
      <c r="DR312" s="140">
        <v>70698503</v>
      </c>
      <c r="DS312" s="140" t="s">
        <v>1833</v>
      </c>
      <c r="DT312" s="140" t="s">
        <v>4159</v>
      </c>
      <c r="DU312" s="140" t="s">
        <v>4160</v>
      </c>
      <c r="DV312" s="140" t="s">
        <v>1836</v>
      </c>
      <c r="DW312" s="140" t="s">
        <v>1835</v>
      </c>
      <c r="DX312" s="140" t="s">
        <v>341</v>
      </c>
      <c r="DY312" s="140" t="s">
        <v>4161</v>
      </c>
      <c r="DZ312" s="140">
        <v>487726732</v>
      </c>
      <c r="EA312" s="140" t="s">
        <v>4162</v>
      </c>
      <c r="EB312" s="140" t="s">
        <v>4163</v>
      </c>
      <c r="EC312" s="140" t="s">
        <v>1839</v>
      </c>
      <c r="ED312" s="140" t="s">
        <v>176</v>
      </c>
      <c r="EF312" s="140" t="str">
        <f t="shared" si="170"/>
        <v>ok</v>
      </c>
      <c r="EG312" s="140" t="str">
        <f t="shared" si="171"/>
        <v>ŠPATNĚ</v>
      </c>
      <c r="EH312" s="140" t="str">
        <f t="shared" si="172"/>
        <v>ok</v>
      </c>
      <c r="EI312" s="140" t="str">
        <f t="shared" si="173"/>
        <v>ok</v>
      </c>
      <c r="EJ312" s="140" t="str">
        <f t="shared" si="174"/>
        <v>ok</v>
      </c>
      <c r="EK312" s="140" t="str">
        <f t="shared" si="175"/>
        <v>ok</v>
      </c>
      <c r="EO312" s="140" t="str">
        <f t="shared" si="176"/>
        <v>ok</v>
      </c>
      <c r="EP312" s="140" t="str">
        <f t="shared" si="177"/>
        <v>ŠPATNĚ</v>
      </c>
    </row>
    <row r="313" spans="1:146" s="140" customFormat="1" ht="12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227" t="s">
        <v>1841</v>
      </c>
      <c r="J313" s="151" t="s">
        <v>1840</v>
      </c>
      <c r="K313" s="151" t="s">
        <v>4165</v>
      </c>
      <c r="L313" s="153" t="s">
        <v>1842</v>
      </c>
      <c r="M313" s="151" t="s">
        <v>1843</v>
      </c>
      <c r="N313" s="151" t="s">
        <v>24</v>
      </c>
      <c r="O313" s="151" t="s">
        <v>1844</v>
      </c>
      <c r="P313" s="151" t="s">
        <v>170</v>
      </c>
      <c r="Q313" s="151" t="s">
        <v>27</v>
      </c>
      <c r="R313" s="151" t="s">
        <v>28</v>
      </c>
      <c r="S313" s="154">
        <v>487767525</v>
      </c>
      <c r="T313" s="151" t="s">
        <v>1845</v>
      </c>
      <c r="U313" s="153">
        <v>181433154</v>
      </c>
      <c r="V313" s="153" t="s">
        <v>102</v>
      </c>
      <c r="W313" s="153" t="s">
        <v>103</v>
      </c>
      <c r="X313" s="151" t="s">
        <v>1846</v>
      </c>
      <c r="Y313" s="256" t="s">
        <v>3044</v>
      </c>
      <c r="Z313" s="155" t="s">
        <v>176</v>
      </c>
      <c r="AA313" s="267" t="s">
        <v>2905</v>
      </c>
      <c r="AB313" s="156"/>
      <c r="AC313" s="157"/>
      <c r="AD313" s="157"/>
      <c r="AE313" s="157"/>
      <c r="AF313" s="157"/>
      <c r="AG313" s="293">
        <f t="shared" si="165"/>
        <v>0</v>
      </c>
      <c r="AH313" s="145"/>
      <c r="AI313" s="143"/>
      <c r="AJ313" s="143"/>
      <c r="AK313" s="143"/>
      <c r="AL313" s="143"/>
      <c r="AM313" s="138">
        <f t="shared" si="182"/>
        <v>0</v>
      </c>
      <c r="AN313" s="160"/>
      <c r="AO313" s="146"/>
      <c r="AP313" s="146"/>
      <c r="AQ313" s="146"/>
      <c r="AR313" s="146"/>
      <c r="AS313" s="202">
        <f t="shared" si="166"/>
        <v>0</v>
      </c>
      <c r="AT313" s="172"/>
      <c r="AU313" s="137"/>
      <c r="AV313" s="137"/>
      <c r="AW313" s="137"/>
      <c r="AX313" s="137"/>
      <c r="AY313" s="138">
        <f t="shared" si="178"/>
        <v>0</v>
      </c>
      <c r="AZ313" s="160"/>
      <c r="BA313" s="146"/>
      <c r="BB313" s="146"/>
      <c r="BC313" s="146"/>
      <c r="BD313" s="146"/>
      <c r="BE313" s="138">
        <f t="shared" si="179"/>
        <v>0</v>
      </c>
      <c r="BF313" s="205"/>
      <c r="BG313" s="146"/>
      <c r="BH313" s="146"/>
      <c r="BI313" s="146"/>
      <c r="BJ313" s="146"/>
      <c r="BK313" s="202">
        <f t="shared" si="167"/>
        <v>0</v>
      </c>
      <c r="BL313" s="160"/>
      <c r="BM313" s="146"/>
      <c r="BN313" s="146"/>
      <c r="BO313" s="146"/>
      <c r="BP313" s="146"/>
      <c r="BQ313" s="138">
        <f t="shared" si="180"/>
        <v>0</v>
      </c>
      <c r="BR313" s="160"/>
      <c r="BS313" s="146">
        <v>3250</v>
      </c>
      <c r="BT313" s="146"/>
      <c r="BU313" s="146"/>
      <c r="BV313" s="146"/>
      <c r="BW313" s="138">
        <f t="shared" si="181"/>
        <v>3250</v>
      </c>
      <c r="BX313" s="205"/>
      <c r="BY313" s="146"/>
      <c r="BZ313" s="146"/>
      <c r="CA313" s="146"/>
      <c r="CB313" s="146"/>
      <c r="CC313" s="138">
        <f t="shared" si="168"/>
        <v>0</v>
      </c>
      <c r="CD313" s="158"/>
      <c r="CE313" s="137"/>
      <c r="CF313" s="137"/>
      <c r="CG313" s="137"/>
      <c r="CH313" s="137"/>
      <c r="CI313" s="138">
        <f t="shared" si="190"/>
        <v>0</v>
      </c>
      <c r="CJ313" s="172">
        <f t="shared" si="154"/>
        <v>0</v>
      </c>
      <c r="CK313" s="137">
        <f t="shared" si="155"/>
        <v>3250</v>
      </c>
      <c r="CL313" s="137">
        <f t="shared" si="156"/>
        <v>0</v>
      </c>
      <c r="CM313" s="137">
        <f t="shared" si="157"/>
        <v>0</v>
      </c>
      <c r="CN313" s="137">
        <f t="shared" si="158"/>
        <v>0</v>
      </c>
      <c r="CO313" s="173">
        <f t="shared" si="159"/>
        <v>3250</v>
      </c>
      <c r="CP313" s="172">
        <f t="shared" si="160"/>
        <v>0</v>
      </c>
      <c r="CQ313" s="137">
        <f t="shared" si="161"/>
        <v>0</v>
      </c>
      <c r="CR313" s="137">
        <f t="shared" si="162"/>
        <v>0</v>
      </c>
      <c r="CS313" s="137">
        <f t="shared" si="163"/>
        <v>0</v>
      </c>
      <c r="CT313" s="137">
        <f t="shared" si="164"/>
        <v>0</v>
      </c>
      <c r="CU313" s="173">
        <f t="shared" si="183"/>
        <v>0</v>
      </c>
      <c r="CV313" s="172">
        <f t="shared" si="184"/>
        <v>0</v>
      </c>
      <c r="CW313" s="137">
        <f t="shared" si="185"/>
        <v>3250</v>
      </c>
      <c r="CX313" s="137">
        <f t="shared" si="186"/>
        <v>0</v>
      </c>
      <c r="CY313" s="137">
        <f t="shared" si="187"/>
        <v>0</v>
      </c>
      <c r="CZ313" s="137">
        <f t="shared" si="188"/>
        <v>0</v>
      </c>
      <c r="DA313" s="173">
        <f t="shared" si="189"/>
        <v>3250</v>
      </c>
      <c r="DC313" s="220"/>
      <c r="DF313" s="141"/>
      <c r="DG313" s="142"/>
      <c r="DH313" s="146"/>
      <c r="DI313" s="142"/>
      <c r="DJ313" s="144"/>
      <c r="DK313" s="145"/>
      <c r="DL313" s="142"/>
      <c r="DM313" s="144"/>
      <c r="DO313" s="140" t="str">
        <f t="shared" si="169"/>
        <v>Jana Vostřelová</v>
      </c>
      <c r="DP313" s="140">
        <v>4488</v>
      </c>
      <c r="DQ313" s="140">
        <v>600074803</v>
      </c>
      <c r="DR313" s="140">
        <v>72742089</v>
      </c>
      <c r="DS313" s="140" t="s">
        <v>1840</v>
      </c>
      <c r="DT313" s="140" t="s">
        <v>4164</v>
      </c>
      <c r="DU313" s="140" t="s">
        <v>4165</v>
      </c>
      <c r="DV313" s="140" t="s">
        <v>1843</v>
      </c>
      <c r="DW313" s="140" t="s">
        <v>1842</v>
      </c>
      <c r="DX313" s="140" t="s">
        <v>24</v>
      </c>
      <c r="DY313" s="140" t="s">
        <v>4166</v>
      </c>
      <c r="DZ313" s="140">
        <v>487767525</v>
      </c>
      <c r="EA313" s="140" t="s">
        <v>1845</v>
      </c>
      <c r="EB313" s="140" t="s">
        <v>4167</v>
      </c>
      <c r="EC313" s="140" t="s">
        <v>1846</v>
      </c>
      <c r="ED313" s="140" t="s">
        <v>176</v>
      </c>
      <c r="EF313" s="140" t="str">
        <f t="shared" si="170"/>
        <v>ok</v>
      </c>
      <c r="EG313" s="140" t="str">
        <f t="shared" si="171"/>
        <v>ok</v>
      </c>
      <c r="EH313" s="140" t="str">
        <f t="shared" si="172"/>
        <v>ok</v>
      </c>
      <c r="EI313" s="140" t="str">
        <f t="shared" si="173"/>
        <v>ok</v>
      </c>
      <c r="EJ313" s="140" t="str">
        <f t="shared" si="174"/>
        <v>ok</v>
      </c>
      <c r="EK313" s="140" t="str">
        <f t="shared" si="175"/>
        <v>ok</v>
      </c>
      <c r="EO313" s="140" t="str">
        <f t="shared" si="176"/>
        <v>ok</v>
      </c>
      <c r="EP313" s="140" t="str">
        <f t="shared" si="177"/>
        <v>ok</v>
      </c>
    </row>
    <row r="314" spans="1:146" s="140" customFormat="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227" t="s">
        <v>1848</v>
      </c>
      <c r="J314" s="151" t="s">
        <v>1847</v>
      </c>
      <c r="K314" s="151" t="s">
        <v>4692</v>
      </c>
      <c r="L314" s="153" t="s">
        <v>1849</v>
      </c>
      <c r="M314" s="151" t="s">
        <v>1850</v>
      </c>
      <c r="N314" s="151" t="s">
        <v>1851</v>
      </c>
      <c r="O314" s="151" t="s">
        <v>1852</v>
      </c>
      <c r="P314" s="151" t="s">
        <v>540</v>
      </c>
      <c r="Q314" s="151" t="s">
        <v>27</v>
      </c>
      <c r="R314" s="151" t="s">
        <v>28</v>
      </c>
      <c r="S314" s="154">
        <v>487721214</v>
      </c>
      <c r="T314" s="263" t="s">
        <v>4170</v>
      </c>
      <c r="U314" s="153" t="s">
        <v>1853</v>
      </c>
      <c r="V314" s="153" t="s">
        <v>31</v>
      </c>
      <c r="W314" s="153" t="s">
        <v>871</v>
      </c>
      <c r="X314" s="151" t="s">
        <v>1854</v>
      </c>
      <c r="Y314" s="256" t="s">
        <v>3045</v>
      </c>
      <c r="Z314" s="155" t="s">
        <v>176</v>
      </c>
      <c r="AA314" s="267" t="s">
        <v>2906</v>
      </c>
      <c r="AB314" s="156"/>
      <c r="AC314" s="157"/>
      <c r="AD314" s="157"/>
      <c r="AE314" s="157"/>
      <c r="AF314" s="157"/>
      <c r="AG314" s="293">
        <f t="shared" si="165"/>
        <v>0</v>
      </c>
      <c r="AH314" s="145"/>
      <c r="AI314" s="143"/>
      <c r="AJ314" s="143"/>
      <c r="AK314" s="143"/>
      <c r="AL314" s="143"/>
      <c r="AM314" s="138">
        <f t="shared" si="182"/>
        <v>0</v>
      </c>
      <c r="AN314" s="160"/>
      <c r="AO314" s="146"/>
      <c r="AP314" s="146"/>
      <c r="AQ314" s="146"/>
      <c r="AR314" s="146"/>
      <c r="AS314" s="202">
        <f t="shared" si="166"/>
        <v>0</v>
      </c>
      <c r="AT314" s="172"/>
      <c r="AU314" s="137"/>
      <c r="AV314" s="137"/>
      <c r="AW314" s="137"/>
      <c r="AX314" s="137"/>
      <c r="AY314" s="138">
        <f t="shared" si="178"/>
        <v>0</v>
      </c>
      <c r="AZ314" s="160"/>
      <c r="BA314" s="146"/>
      <c r="BB314" s="146"/>
      <c r="BC314" s="146"/>
      <c r="BD314" s="146"/>
      <c r="BE314" s="138">
        <f t="shared" si="179"/>
        <v>0</v>
      </c>
      <c r="BF314" s="205"/>
      <c r="BG314" s="146"/>
      <c r="BH314" s="146"/>
      <c r="BI314" s="146"/>
      <c r="BJ314" s="146"/>
      <c r="BK314" s="202">
        <f t="shared" si="167"/>
        <v>0</v>
      </c>
      <c r="BL314" s="160"/>
      <c r="BM314" s="146"/>
      <c r="BN314" s="146"/>
      <c r="BO314" s="146"/>
      <c r="BP314" s="146"/>
      <c r="BQ314" s="138">
        <f t="shared" si="180"/>
        <v>0</v>
      </c>
      <c r="BR314" s="160"/>
      <c r="BS314" s="146">
        <v>78000</v>
      </c>
      <c r="BT314" s="146"/>
      <c r="BU314" s="146"/>
      <c r="BV314" s="146"/>
      <c r="BW314" s="138">
        <f t="shared" si="181"/>
        <v>78000</v>
      </c>
      <c r="BX314" s="205"/>
      <c r="BY314" s="146"/>
      <c r="BZ314" s="146"/>
      <c r="CA314" s="146"/>
      <c r="CB314" s="146"/>
      <c r="CC314" s="138">
        <f t="shared" si="168"/>
        <v>0</v>
      </c>
      <c r="CD314" s="158"/>
      <c r="CE314" s="137"/>
      <c r="CF314" s="137"/>
      <c r="CG314" s="137"/>
      <c r="CH314" s="137"/>
      <c r="CI314" s="138">
        <f t="shared" si="190"/>
        <v>0</v>
      </c>
      <c r="CJ314" s="172">
        <f t="shared" si="154"/>
        <v>0</v>
      </c>
      <c r="CK314" s="137">
        <f t="shared" si="155"/>
        <v>78000</v>
      </c>
      <c r="CL314" s="137">
        <f t="shared" si="156"/>
        <v>0</v>
      </c>
      <c r="CM314" s="137">
        <f t="shared" si="157"/>
        <v>0</v>
      </c>
      <c r="CN314" s="137">
        <f t="shared" si="158"/>
        <v>0</v>
      </c>
      <c r="CO314" s="173">
        <f t="shared" si="159"/>
        <v>78000</v>
      </c>
      <c r="CP314" s="172">
        <f t="shared" si="160"/>
        <v>0</v>
      </c>
      <c r="CQ314" s="137">
        <f t="shared" si="161"/>
        <v>0</v>
      </c>
      <c r="CR314" s="137">
        <f t="shared" si="162"/>
        <v>0</v>
      </c>
      <c r="CS314" s="137">
        <f t="shared" si="163"/>
        <v>0</v>
      </c>
      <c r="CT314" s="137">
        <f t="shared" si="164"/>
        <v>0</v>
      </c>
      <c r="CU314" s="173">
        <f t="shared" si="183"/>
        <v>0</v>
      </c>
      <c r="CV314" s="172">
        <f t="shared" si="184"/>
        <v>0</v>
      </c>
      <c r="CW314" s="137">
        <f t="shared" si="185"/>
        <v>78000</v>
      </c>
      <c r="CX314" s="137">
        <f t="shared" si="186"/>
        <v>0</v>
      </c>
      <c r="CY314" s="137">
        <f t="shared" si="187"/>
        <v>0</v>
      </c>
      <c r="CZ314" s="137">
        <f t="shared" si="188"/>
        <v>0</v>
      </c>
      <c r="DA314" s="173">
        <f t="shared" si="189"/>
        <v>78000</v>
      </c>
      <c r="DC314" s="220"/>
      <c r="DF314" s="141"/>
      <c r="DG314" s="142"/>
      <c r="DH314" s="146"/>
      <c r="DI314" s="142"/>
      <c r="DJ314" s="144"/>
      <c r="DK314" s="145"/>
      <c r="DL314" s="142"/>
      <c r="DM314" s="144"/>
      <c r="DO314" s="140" t="str">
        <f t="shared" si="169"/>
        <v>Michaela Ladýřová</v>
      </c>
      <c r="DP314" s="140">
        <v>4434</v>
      </c>
      <c r="DQ314" s="140">
        <v>650025768</v>
      </c>
      <c r="DR314" s="140">
        <v>72744481</v>
      </c>
      <c r="DS314" s="140" t="s">
        <v>1847</v>
      </c>
      <c r="DT314" s="140" t="s">
        <v>4168</v>
      </c>
      <c r="DU314" s="140" t="s">
        <v>3725</v>
      </c>
      <c r="DV314" s="140" t="s">
        <v>1850</v>
      </c>
      <c r="DW314" s="140" t="s">
        <v>1849</v>
      </c>
      <c r="DX314" s="140" t="s">
        <v>1851</v>
      </c>
      <c r="DY314" s="140" t="s">
        <v>4169</v>
      </c>
      <c r="DZ314" s="140">
        <v>487721214</v>
      </c>
      <c r="EA314" s="140" t="s">
        <v>4170</v>
      </c>
      <c r="EB314" s="140" t="s">
        <v>4171</v>
      </c>
      <c r="EC314" s="140" t="s">
        <v>1854</v>
      </c>
      <c r="ED314" s="140" t="s">
        <v>176</v>
      </c>
      <c r="EF314" s="140" t="str">
        <f t="shared" si="170"/>
        <v>ok</v>
      </c>
      <c r="EG314" s="140" t="str">
        <f t="shared" si="171"/>
        <v>ŠPATNĚ</v>
      </c>
      <c r="EH314" s="140" t="str">
        <f t="shared" si="172"/>
        <v>ok</v>
      </c>
      <c r="EI314" s="140" t="str">
        <f t="shared" si="173"/>
        <v>ok</v>
      </c>
      <c r="EJ314" s="140" t="str">
        <f t="shared" si="174"/>
        <v>ok</v>
      </c>
      <c r="EK314" s="140" t="str">
        <f t="shared" si="175"/>
        <v>ok</v>
      </c>
      <c r="EO314" s="140" t="str">
        <f t="shared" si="176"/>
        <v>ok</v>
      </c>
      <c r="EP314" s="140" t="str">
        <f t="shared" si="177"/>
        <v>ok</v>
      </c>
    </row>
    <row r="315" spans="1:146" s="140" customFormat="1" ht="12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227" t="s">
        <v>1856</v>
      </c>
      <c r="J315" s="151" t="s">
        <v>1855</v>
      </c>
      <c r="K315" s="140" t="s">
        <v>4173</v>
      </c>
      <c r="L315" s="153" t="s">
        <v>1857</v>
      </c>
      <c r="M315" s="151" t="s">
        <v>1858</v>
      </c>
      <c r="N315" s="151" t="s">
        <v>341</v>
      </c>
      <c r="O315" s="151" t="s">
        <v>1859</v>
      </c>
      <c r="P315" s="151" t="s">
        <v>540</v>
      </c>
      <c r="Q315" s="151" t="s">
        <v>27</v>
      </c>
      <c r="R315" s="151" t="s">
        <v>28</v>
      </c>
      <c r="S315" s="154">
        <v>487753544</v>
      </c>
      <c r="T315" s="151" t="s">
        <v>1860</v>
      </c>
      <c r="U315" s="153" t="s">
        <v>1861</v>
      </c>
      <c r="V315" s="153" t="s">
        <v>43</v>
      </c>
      <c r="W315" s="153" t="s">
        <v>1785</v>
      </c>
      <c r="X315" s="151" t="s">
        <v>1862</v>
      </c>
      <c r="Y315" s="256" t="s">
        <v>3046</v>
      </c>
      <c r="Z315" s="155" t="s">
        <v>176</v>
      </c>
      <c r="AA315" s="267" t="s">
        <v>2907</v>
      </c>
      <c r="AB315" s="156"/>
      <c r="AC315" s="157"/>
      <c r="AD315" s="157"/>
      <c r="AE315" s="157"/>
      <c r="AF315" s="157"/>
      <c r="AG315" s="293">
        <f t="shared" si="165"/>
        <v>0</v>
      </c>
      <c r="AH315" s="145"/>
      <c r="AI315" s="143"/>
      <c r="AJ315" s="143"/>
      <c r="AK315" s="143"/>
      <c r="AL315" s="143"/>
      <c r="AM315" s="138">
        <f t="shared" si="182"/>
        <v>0</v>
      </c>
      <c r="AN315" s="160"/>
      <c r="AO315" s="146"/>
      <c r="AP315" s="146"/>
      <c r="AQ315" s="146"/>
      <c r="AR315" s="146"/>
      <c r="AS315" s="202">
        <f t="shared" si="166"/>
        <v>0</v>
      </c>
      <c r="AT315" s="172"/>
      <c r="AU315" s="137"/>
      <c r="AV315" s="137"/>
      <c r="AW315" s="137"/>
      <c r="AX315" s="137"/>
      <c r="AY315" s="138">
        <f t="shared" si="178"/>
        <v>0</v>
      </c>
      <c r="AZ315" s="160"/>
      <c r="BA315" s="146"/>
      <c r="BB315" s="146"/>
      <c r="BC315" s="146"/>
      <c r="BD315" s="146"/>
      <c r="BE315" s="138">
        <f t="shared" si="179"/>
        <v>0</v>
      </c>
      <c r="BF315" s="205"/>
      <c r="BG315" s="146"/>
      <c r="BH315" s="146"/>
      <c r="BI315" s="146"/>
      <c r="BJ315" s="146"/>
      <c r="BK315" s="202">
        <f t="shared" si="167"/>
        <v>0</v>
      </c>
      <c r="BL315" s="160"/>
      <c r="BM315" s="146"/>
      <c r="BN315" s="146"/>
      <c r="BO315" s="146"/>
      <c r="BP315" s="146"/>
      <c r="BQ315" s="138">
        <f t="shared" si="180"/>
        <v>0</v>
      </c>
      <c r="BR315" s="160"/>
      <c r="BS315" s="146">
        <v>3250</v>
      </c>
      <c r="BT315" s="146"/>
      <c r="BU315" s="146"/>
      <c r="BV315" s="146"/>
      <c r="BW315" s="138">
        <f t="shared" si="181"/>
        <v>3250</v>
      </c>
      <c r="BX315" s="205"/>
      <c r="BY315" s="146"/>
      <c r="BZ315" s="146"/>
      <c r="CA315" s="146"/>
      <c r="CB315" s="146"/>
      <c r="CC315" s="138">
        <f t="shared" si="168"/>
        <v>0</v>
      </c>
      <c r="CD315" s="158"/>
      <c r="CE315" s="137"/>
      <c r="CF315" s="137"/>
      <c r="CG315" s="137"/>
      <c r="CH315" s="137"/>
      <c r="CI315" s="138">
        <f t="shared" si="190"/>
        <v>0</v>
      </c>
      <c r="CJ315" s="172">
        <f t="shared" si="154"/>
        <v>0</v>
      </c>
      <c r="CK315" s="137">
        <f t="shared" si="155"/>
        <v>3250</v>
      </c>
      <c r="CL315" s="137">
        <f t="shared" si="156"/>
        <v>0</v>
      </c>
      <c r="CM315" s="137">
        <f t="shared" si="157"/>
        <v>0</v>
      </c>
      <c r="CN315" s="137">
        <f t="shared" si="158"/>
        <v>0</v>
      </c>
      <c r="CO315" s="173">
        <f t="shared" si="159"/>
        <v>3250</v>
      </c>
      <c r="CP315" s="172">
        <f t="shared" si="160"/>
        <v>0</v>
      </c>
      <c r="CQ315" s="137">
        <f t="shared" si="161"/>
        <v>0</v>
      </c>
      <c r="CR315" s="137">
        <f t="shared" si="162"/>
        <v>0</v>
      </c>
      <c r="CS315" s="137">
        <f t="shared" si="163"/>
        <v>0</v>
      </c>
      <c r="CT315" s="137">
        <f t="shared" si="164"/>
        <v>0</v>
      </c>
      <c r="CU315" s="173">
        <f t="shared" si="183"/>
        <v>0</v>
      </c>
      <c r="CV315" s="172">
        <f t="shared" si="184"/>
        <v>0</v>
      </c>
      <c r="CW315" s="137">
        <f t="shared" si="185"/>
        <v>3250</v>
      </c>
      <c r="CX315" s="137">
        <f t="shared" si="186"/>
        <v>0</v>
      </c>
      <c r="CY315" s="137">
        <f t="shared" si="187"/>
        <v>0</v>
      </c>
      <c r="CZ315" s="137">
        <f t="shared" si="188"/>
        <v>0</v>
      </c>
      <c r="DA315" s="173">
        <f t="shared" si="189"/>
        <v>3250</v>
      </c>
      <c r="DC315" s="220"/>
      <c r="DF315" s="141"/>
      <c r="DG315" s="142"/>
      <c r="DH315" s="146"/>
      <c r="DI315" s="142"/>
      <c r="DJ315" s="144"/>
      <c r="DK315" s="145"/>
      <c r="DL315" s="142"/>
      <c r="DM315" s="144"/>
      <c r="DO315" s="140" t="str">
        <f t="shared" si="169"/>
        <v>Michaela Suchardová</v>
      </c>
      <c r="DP315" s="140">
        <v>4441</v>
      </c>
      <c r="DQ315" s="140">
        <v>600074668</v>
      </c>
      <c r="DR315" s="140">
        <v>46750495</v>
      </c>
      <c r="DS315" s="140" t="s">
        <v>1855</v>
      </c>
      <c r="DT315" s="140" t="s">
        <v>4172</v>
      </c>
      <c r="DU315" s="140" t="s">
        <v>4173</v>
      </c>
      <c r="DV315" s="140" t="s">
        <v>1858</v>
      </c>
      <c r="DW315" s="140" t="s">
        <v>1857</v>
      </c>
      <c r="DX315" s="140" t="s">
        <v>341</v>
      </c>
      <c r="DY315" s="140" t="s">
        <v>4174</v>
      </c>
      <c r="DZ315" s="140">
        <v>487753544</v>
      </c>
      <c r="EA315" s="140" t="s">
        <v>1860</v>
      </c>
      <c r="EB315" s="140" t="s">
        <v>4175</v>
      </c>
      <c r="EC315" s="140" t="s">
        <v>1862</v>
      </c>
      <c r="ED315" s="140" t="s">
        <v>176</v>
      </c>
      <c r="EF315" s="140" t="str">
        <f t="shared" si="170"/>
        <v>ok</v>
      </c>
      <c r="EG315" s="140" t="str">
        <f t="shared" si="171"/>
        <v>ok</v>
      </c>
      <c r="EH315" s="140" t="str">
        <f t="shared" si="172"/>
        <v>ok</v>
      </c>
      <c r="EI315" s="140" t="str">
        <f t="shared" si="173"/>
        <v>ok</v>
      </c>
      <c r="EJ315" s="140" t="str">
        <f t="shared" si="174"/>
        <v>ok</v>
      </c>
      <c r="EK315" s="140" t="str">
        <f t="shared" si="175"/>
        <v>ok</v>
      </c>
      <c r="EO315" s="140" t="str">
        <f t="shared" si="176"/>
        <v>ok</v>
      </c>
      <c r="EP315" s="140" t="str">
        <f t="shared" si="177"/>
        <v>ok</v>
      </c>
    </row>
    <row r="316" spans="1:146" s="140" customFormat="1" ht="12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227" t="s">
        <v>1864</v>
      </c>
      <c r="J316" s="151" t="s">
        <v>1863</v>
      </c>
      <c r="K316" s="151" t="s">
        <v>4662</v>
      </c>
      <c r="L316" s="153" t="s">
        <v>1865</v>
      </c>
      <c r="M316" s="151" t="s">
        <v>1866</v>
      </c>
      <c r="N316" s="151">
        <v>0</v>
      </c>
      <c r="O316" s="151" t="s">
        <v>1867</v>
      </c>
      <c r="P316" s="151" t="s">
        <v>1868</v>
      </c>
      <c r="Q316" s="151" t="s">
        <v>27</v>
      </c>
      <c r="R316" s="151" t="s">
        <v>28</v>
      </c>
      <c r="S316" s="154">
        <v>605826686</v>
      </c>
      <c r="T316" s="151" t="s">
        <v>1869</v>
      </c>
      <c r="U316" s="153">
        <v>162969711</v>
      </c>
      <c r="V316" s="153" t="s">
        <v>43</v>
      </c>
      <c r="W316" s="153" t="s">
        <v>1785</v>
      </c>
      <c r="X316" s="151" t="s">
        <v>1870</v>
      </c>
      <c r="Y316" s="256" t="s">
        <v>3047</v>
      </c>
      <c r="Z316" s="155" t="s">
        <v>176</v>
      </c>
      <c r="AA316" s="267" t="s">
        <v>2908</v>
      </c>
      <c r="AB316" s="156"/>
      <c r="AC316" s="157"/>
      <c r="AD316" s="157"/>
      <c r="AE316" s="157"/>
      <c r="AF316" s="157"/>
      <c r="AG316" s="293">
        <f t="shared" si="165"/>
        <v>0</v>
      </c>
      <c r="AH316" s="145"/>
      <c r="AI316" s="143"/>
      <c r="AJ316" s="143"/>
      <c r="AK316" s="143"/>
      <c r="AL316" s="143"/>
      <c r="AM316" s="138">
        <f t="shared" si="182"/>
        <v>0</v>
      </c>
      <c r="AN316" s="160"/>
      <c r="AO316" s="146"/>
      <c r="AP316" s="146"/>
      <c r="AQ316" s="146"/>
      <c r="AR316" s="146"/>
      <c r="AS316" s="202">
        <f t="shared" si="166"/>
        <v>0</v>
      </c>
      <c r="AT316" s="172"/>
      <c r="AU316" s="137"/>
      <c r="AV316" s="137"/>
      <c r="AW316" s="137"/>
      <c r="AX316" s="137"/>
      <c r="AY316" s="138">
        <f t="shared" si="178"/>
        <v>0</v>
      </c>
      <c r="AZ316" s="160"/>
      <c r="BA316" s="146"/>
      <c r="BB316" s="146"/>
      <c r="BC316" s="146"/>
      <c r="BD316" s="146"/>
      <c r="BE316" s="138">
        <f t="shared" si="179"/>
        <v>0</v>
      </c>
      <c r="BF316" s="205"/>
      <c r="BG316" s="146"/>
      <c r="BH316" s="146"/>
      <c r="BI316" s="146"/>
      <c r="BJ316" s="146"/>
      <c r="BK316" s="202">
        <f t="shared" si="167"/>
        <v>0</v>
      </c>
      <c r="BL316" s="160"/>
      <c r="BM316" s="146"/>
      <c r="BN316" s="146"/>
      <c r="BO316" s="146"/>
      <c r="BP316" s="146"/>
      <c r="BQ316" s="138">
        <f t="shared" si="180"/>
        <v>0</v>
      </c>
      <c r="BR316" s="160"/>
      <c r="BS316" s="146"/>
      <c r="BT316" s="146"/>
      <c r="BU316" s="146"/>
      <c r="BV316" s="146"/>
      <c r="BW316" s="138">
        <f t="shared" si="181"/>
        <v>0</v>
      </c>
      <c r="BX316" s="205"/>
      <c r="BY316" s="146"/>
      <c r="BZ316" s="146"/>
      <c r="CA316" s="146"/>
      <c r="CB316" s="146"/>
      <c r="CC316" s="138">
        <f t="shared" si="168"/>
        <v>0</v>
      </c>
      <c r="CD316" s="158"/>
      <c r="CE316" s="137"/>
      <c r="CF316" s="137"/>
      <c r="CG316" s="137"/>
      <c r="CH316" s="137"/>
      <c r="CI316" s="138">
        <f t="shared" si="190"/>
        <v>0</v>
      </c>
      <c r="CJ316" s="172">
        <f t="shared" si="154"/>
        <v>0</v>
      </c>
      <c r="CK316" s="137">
        <f t="shared" si="155"/>
        <v>0</v>
      </c>
      <c r="CL316" s="137">
        <f t="shared" si="156"/>
        <v>0</v>
      </c>
      <c r="CM316" s="137">
        <f t="shared" si="157"/>
        <v>0</v>
      </c>
      <c r="CN316" s="137">
        <f t="shared" si="158"/>
        <v>0</v>
      </c>
      <c r="CO316" s="173">
        <f t="shared" si="159"/>
        <v>0</v>
      </c>
      <c r="CP316" s="172">
        <f t="shared" si="160"/>
        <v>0</v>
      </c>
      <c r="CQ316" s="137">
        <f t="shared" si="161"/>
        <v>0</v>
      </c>
      <c r="CR316" s="137">
        <f t="shared" si="162"/>
        <v>0</v>
      </c>
      <c r="CS316" s="137">
        <f t="shared" si="163"/>
        <v>0</v>
      </c>
      <c r="CT316" s="137">
        <f t="shared" si="164"/>
        <v>0</v>
      </c>
      <c r="CU316" s="173">
        <f t="shared" si="183"/>
        <v>0</v>
      </c>
      <c r="CV316" s="172">
        <f t="shared" si="184"/>
        <v>0</v>
      </c>
      <c r="CW316" s="137">
        <f t="shared" si="185"/>
        <v>0</v>
      </c>
      <c r="CX316" s="137">
        <f t="shared" si="186"/>
        <v>0</v>
      </c>
      <c r="CY316" s="137">
        <f t="shared" si="187"/>
        <v>0</v>
      </c>
      <c r="CZ316" s="137">
        <f t="shared" si="188"/>
        <v>0</v>
      </c>
      <c r="DA316" s="173">
        <f t="shared" si="189"/>
        <v>0</v>
      </c>
      <c r="DC316" s="220"/>
      <c r="DF316" s="141"/>
      <c r="DG316" s="142"/>
      <c r="DH316" s="146"/>
      <c r="DI316" s="142"/>
      <c r="DJ316" s="144"/>
      <c r="DK316" s="145"/>
      <c r="DL316" s="142"/>
      <c r="DM316" s="144"/>
      <c r="DO316" s="140" t="str">
        <f t="shared" si="169"/>
        <v>Magdalena Andrlová</v>
      </c>
      <c r="DP316" s="140">
        <v>4428</v>
      </c>
      <c r="DQ316" s="140">
        <v>600074242</v>
      </c>
      <c r="DR316" s="140">
        <v>71010513</v>
      </c>
      <c r="DS316" s="140" t="s">
        <v>1863</v>
      </c>
      <c r="DT316" s="140" t="s">
        <v>4176</v>
      </c>
      <c r="DU316" s="140" t="s">
        <v>4177</v>
      </c>
      <c r="DV316" s="140" t="s">
        <v>1866</v>
      </c>
      <c r="DW316" s="140" t="s">
        <v>1865</v>
      </c>
      <c r="DX316" s="140">
        <v>0</v>
      </c>
      <c r="DY316" s="140" t="s">
        <v>4178</v>
      </c>
      <c r="DZ316" s="140">
        <v>605826686</v>
      </c>
      <c r="EA316" s="140" t="s">
        <v>1869</v>
      </c>
      <c r="EB316" s="140">
        <v>0</v>
      </c>
      <c r="EC316" s="140" t="s">
        <v>1870</v>
      </c>
      <c r="ED316" s="140" t="s">
        <v>176</v>
      </c>
      <c r="EF316" s="140" t="str">
        <f t="shared" si="170"/>
        <v>ok</v>
      </c>
      <c r="EG316" s="140" t="str">
        <f t="shared" si="171"/>
        <v>ŠPATNĚ</v>
      </c>
      <c r="EH316" s="140" t="str">
        <f t="shared" si="172"/>
        <v>ok</v>
      </c>
      <c r="EI316" s="140" t="str">
        <f t="shared" si="173"/>
        <v>ok</v>
      </c>
      <c r="EJ316" s="140" t="str">
        <f t="shared" si="174"/>
        <v>ok</v>
      </c>
      <c r="EK316" s="140" t="str">
        <f t="shared" si="175"/>
        <v>ok</v>
      </c>
      <c r="EO316" s="140" t="str">
        <f t="shared" si="176"/>
        <v>ok</v>
      </c>
      <c r="EP316" s="140" t="str">
        <f t="shared" si="177"/>
        <v>ok</v>
      </c>
    </row>
    <row r="317" spans="1:146" s="140" customFormat="1" ht="12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227" t="s">
        <v>1872</v>
      </c>
      <c r="J317" s="151" t="s">
        <v>1871</v>
      </c>
      <c r="K317" s="151" t="s">
        <v>4663</v>
      </c>
      <c r="L317" s="153" t="s">
        <v>1865</v>
      </c>
      <c r="M317" s="151" t="s">
        <v>1866</v>
      </c>
      <c r="N317" s="151" t="s">
        <v>341</v>
      </c>
      <c r="O317" s="151" t="s">
        <v>1873</v>
      </c>
      <c r="P317" s="151" t="s">
        <v>170</v>
      </c>
      <c r="Q317" s="151" t="s">
        <v>27</v>
      </c>
      <c r="R317" s="151" t="s">
        <v>28</v>
      </c>
      <c r="S317" s="154">
        <v>487751535</v>
      </c>
      <c r="T317" s="151" t="s">
        <v>1874</v>
      </c>
      <c r="U317" s="153">
        <v>162980902</v>
      </c>
      <c r="V317" s="153" t="s">
        <v>43</v>
      </c>
      <c r="W317" s="153" t="s">
        <v>1785</v>
      </c>
      <c r="X317" s="151" t="s">
        <v>1870</v>
      </c>
      <c r="Y317" s="256" t="s">
        <v>3047</v>
      </c>
      <c r="Z317" s="155" t="s">
        <v>176</v>
      </c>
      <c r="AA317" s="267" t="s">
        <v>2908</v>
      </c>
      <c r="AB317" s="156"/>
      <c r="AC317" s="157"/>
      <c r="AD317" s="157"/>
      <c r="AE317" s="157"/>
      <c r="AF317" s="157"/>
      <c r="AG317" s="293">
        <f t="shared" si="165"/>
        <v>0</v>
      </c>
      <c r="AH317" s="145"/>
      <c r="AI317" s="143"/>
      <c r="AJ317" s="143"/>
      <c r="AK317" s="143"/>
      <c r="AL317" s="143"/>
      <c r="AM317" s="138">
        <f t="shared" si="182"/>
        <v>0</v>
      </c>
      <c r="AN317" s="160"/>
      <c r="AO317" s="146"/>
      <c r="AP317" s="146"/>
      <c r="AQ317" s="146"/>
      <c r="AR317" s="146"/>
      <c r="AS317" s="202">
        <f t="shared" si="166"/>
        <v>0</v>
      </c>
      <c r="AT317" s="172"/>
      <c r="AU317" s="137"/>
      <c r="AV317" s="137"/>
      <c r="AW317" s="137"/>
      <c r="AX317" s="137"/>
      <c r="AY317" s="138">
        <f t="shared" si="178"/>
        <v>0</v>
      </c>
      <c r="AZ317" s="160"/>
      <c r="BA317" s="146"/>
      <c r="BB317" s="146"/>
      <c r="BC317" s="146"/>
      <c r="BD317" s="146"/>
      <c r="BE317" s="138">
        <f t="shared" si="179"/>
        <v>0</v>
      </c>
      <c r="BF317" s="205"/>
      <c r="BG317" s="146"/>
      <c r="BH317" s="146"/>
      <c r="BI317" s="146"/>
      <c r="BJ317" s="146"/>
      <c r="BK317" s="202">
        <f t="shared" si="167"/>
        <v>0</v>
      </c>
      <c r="BL317" s="160"/>
      <c r="BM317" s="146"/>
      <c r="BN317" s="146"/>
      <c r="BO317" s="146"/>
      <c r="BP317" s="146"/>
      <c r="BQ317" s="138">
        <f t="shared" si="180"/>
        <v>0</v>
      </c>
      <c r="BR317" s="160"/>
      <c r="BS317" s="146">
        <v>3250</v>
      </c>
      <c r="BT317" s="146"/>
      <c r="BU317" s="146"/>
      <c r="BV317" s="146"/>
      <c r="BW317" s="138">
        <f t="shared" si="181"/>
        <v>3250</v>
      </c>
      <c r="BX317" s="205"/>
      <c r="BY317" s="146"/>
      <c r="BZ317" s="146"/>
      <c r="CA317" s="146"/>
      <c r="CB317" s="146"/>
      <c r="CC317" s="138">
        <f t="shared" si="168"/>
        <v>0</v>
      </c>
      <c r="CD317" s="158"/>
      <c r="CE317" s="137"/>
      <c r="CF317" s="137"/>
      <c r="CG317" s="137"/>
      <c r="CH317" s="137"/>
      <c r="CI317" s="138">
        <f t="shared" si="190"/>
        <v>0</v>
      </c>
      <c r="CJ317" s="172">
        <f t="shared" si="154"/>
        <v>0</v>
      </c>
      <c r="CK317" s="137">
        <f t="shared" si="155"/>
        <v>3250</v>
      </c>
      <c r="CL317" s="137">
        <f t="shared" si="156"/>
        <v>0</v>
      </c>
      <c r="CM317" s="137">
        <f t="shared" si="157"/>
        <v>0</v>
      </c>
      <c r="CN317" s="137">
        <f t="shared" si="158"/>
        <v>0</v>
      </c>
      <c r="CO317" s="173">
        <f t="shared" si="159"/>
        <v>3250</v>
      </c>
      <c r="CP317" s="172">
        <f t="shared" si="160"/>
        <v>0</v>
      </c>
      <c r="CQ317" s="137">
        <f t="shared" si="161"/>
        <v>0</v>
      </c>
      <c r="CR317" s="137">
        <f t="shared" si="162"/>
        <v>0</v>
      </c>
      <c r="CS317" s="137">
        <f t="shared" si="163"/>
        <v>0</v>
      </c>
      <c r="CT317" s="137">
        <f t="shared" si="164"/>
        <v>0</v>
      </c>
      <c r="CU317" s="173">
        <f t="shared" si="183"/>
        <v>0</v>
      </c>
      <c r="CV317" s="172">
        <f t="shared" si="184"/>
        <v>0</v>
      </c>
      <c r="CW317" s="137">
        <f t="shared" si="185"/>
        <v>3250</v>
      </c>
      <c r="CX317" s="137">
        <f t="shared" si="186"/>
        <v>0</v>
      </c>
      <c r="CY317" s="137">
        <f t="shared" si="187"/>
        <v>0</v>
      </c>
      <c r="CZ317" s="137">
        <f t="shared" si="188"/>
        <v>0</v>
      </c>
      <c r="DA317" s="173">
        <f t="shared" si="189"/>
        <v>3250</v>
      </c>
      <c r="DC317" s="220"/>
      <c r="DF317" s="141"/>
      <c r="DG317" s="142"/>
      <c r="DH317" s="146"/>
      <c r="DI317" s="142"/>
      <c r="DJ317" s="144"/>
      <c r="DK317" s="145"/>
      <c r="DL317" s="142"/>
      <c r="DM317" s="144"/>
      <c r="DO317" s="140" t="str">
        <f t="shared" si="169"/>
        <v>Jana Jahvodková</v>
      </c>
      <c r="DP317" s="140">
        <v>4463</v>
      </c>
      <c r="DQ317" s="140">
        <v>600074684</v>
      </c>
      <c r="DR317" s="140">
        <v>71010467</v>
      </c>
      <c r="DS317" s="140" t="s">
        <v>1871</v>
      </c>
      <c r="DT317" s="140" t="s">
        <v>4179</v>
      </c>
      <c r="DU317" s="140" t="s">
        <v>4180</v>
      </c>
      <c r="DV317" s="140" t="s">
        <v>1866</v>
      </c>
      <c r="DW317" s="140" t="s">
        <v>1865</v>
      </c>
      <c r="DX317" s="140" t="s">
        <v>341</v>
      </c>
      <c r="DY317" s="140" t="s">
        <v>4181</v>
      </c>
      <c r="DZ317" s="140">
        <v>777155059</v>
      </c>
      <c r="EA317" s="140" t="s">
        <v>1874</v>
      </c>
      <c r="EB317" s="140" t="s">
        <v>4182</v>
      </c>
      <c r="EC317" s="140" t="s">
        <v>1870</v>
      </c>
      <c r="ED317" s="140" t="s">
        <v>176</v>
      </c>
      <c r="EF317" s="140" t="str">
        <f t="shared" si="170"/>
        <v>ok</v>
      </c>
      <c r="EG317" s="140" t="str">
        <f t="shared" si="171"/>
        <v>ŠPATNĚ</v>
      </c>
      <c r="EH317" s="140" t="str">
        <f t="shared" si="172"/>
        <v>ok</v>
      </c>
      <c r="EI317" s="140" t="str">
        <f t="shared" si="173"/>
        <v>ok</v>
      </c>
      <c r="EJ317" s="140" t="str">
        <f t="shared" si="174"/>
        <v>ok</v>
      </c>
      <c r="EK317" s="140" t="str">
        <f t="shared" si="175"/>
        <v>ok</v>
      </c>
      <c r="EO317" s="140" t="str">
        <f t="shared" si="176"/>
        <v>ŠPATNĚ</v>
      </c>
      <c r="EP317" s="140" t="str">
        <f t="shared" si="177"/>
        <v>ok</v>
      </c>
    </row>
    <row r="318" spans="1:146" s="140" customFormat="1" ht="12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227" t="s">
        <v>1876</v>
      </c>
      <c r="J318" s="151" t="s">
        <v>1875</v>
      </c>
      <c r="K318" s="151" t="s">
        <v>4184</v>
      </c>
      <c r="L318" s="153" t="s">
        <v>87</v>
      </c>
      <c r="M318" s="151" t="s">
        <v>88</v>
      </c>
      <c r="N318" s="151" t="s">
        <v>24</v>
      </c>
      <c r="O318" s="151" t="s">
        <v>1877</v>
      </c>
      <c r="P318" s="151" t="s">
        <v>529</v>
      </c>
      <c r="Q318" s="151" t="s">
        <v>27</v>
      </c>
      <c r="R318" s="151" t="s">
        <v>28</v>
      </c>
      <c r="S318" s="154">
        <v>481625418</v>
      </c>
      <c r="T318" s="151" t="s">
        <v>1878</v>
      </c>
      <c r="U318" s="153">
        <v>164413581</v>
      </c>
      <c r="V318" s="153" t="s">
        <v>43</v>
      </c>
      <c r="W318" s="153" t="s">
        <v>1785</v>
      </c>
      <c r="X318" s="151" t="s">
        <v>1879</v>
      </c>
      <c r="Y318" s="256" t="s">
        <v>3048</v>
      </c>
      <c r="Z318" s="155" t="s">
        <v>88</v>
      </c>
      <c r="AA318" s="267" t="s">
        <v>2909</v>
      </c>
      <c r="AB318" s="156"/>
      <c r="AC318" s="157"/>
      <c r="AD318" s="157"/>
      <c r="AE318" s="157"/>
      <c r="AF318" s="157"/>
      <c r="AG318" s="293">
        <f t="shared" si="165"/>
        <v>0</v>
      </c>
      <c r="AH318" s="145"/>
      <c r="AI318" s="143"/>
      <c r="AJ318" s="143"/>
      <c r="AK318" s="143"/>
      <c r="AL318" s="143"/>
      <c r="AM318" s="138">
        <f t="shared" si="182"/>
        <v>0</v>
      </c>
      <c r="AN318" s="160"/>
      <c r="AO318" s="146"/>
      <c r="AP318" s="146"/>
      <c r="AQ318" s="146"/>
      <c r="AR318" s="146"/>
      <c r="AS318" s="202">
        <f t="shared" si="166"/>
        <v>0</v>
      </c>
      <c r="AT318" s="172"/>
      <c r="AU318" s="137"/>
      <c r="AV318" s="137"/>
      <c r="AW318" s="137"/>
      <c r="AX318" s="137"/>
      <c r="AY318" s="138">
        <f t="shared" si="178"/>
        <v>0</v>
      </c>
      <c r="AZ318" s="160"/>
      <c r="BA318" s="146"/>
      <c r="BB318" s="146"/>
      <c r="BC318" s="146"/>
      <c r="BD318" s="146"/>
      <c r="BE318" s="138">
        <f t="shared" si="179"/>
        <v>0</v>
      </c>
      <c r="BF318" s="205"/>
      <c r="BG318" s="146"/>
      <c r="BH318" s="146"/>
      <c r="BI318" s="146"/>
      <c r="BJ318" s="146"/>
      <c r="BK318" s="202">
        <f t="shared" si="167"/>
        <v>0</v>
      </c>
      <c r="BL318" s="160"/>
      <c r="BM318" s="146"/>
      <c r="BN318" s="146"/>
      <c r="BO318" s="146"/>
      <c r="BP318" s="146"/>
      <c r="BQ318" s="138">
        <f t="shared" si="180"/>
        <v>0</v>
      </c>
      <c r="BR318" s="160"/>
      <c r="BS318" s="146"/>
      <c r="BT318" s="146"/>
      <c r="BU318" s="146"/>
      <c r="BV318" s="146"/>
      <c r="BW318" s="138">
        <f t="shared" si="181"/>
        <v>0</v>
      </c>
      <c r="BX318" s="205"/>
      <c r="BY318" s="146"/>
      <c r="BZ318" s="146"/>
      <c r="CA318" s="146"/>
      <c r="CB318" s="146"/>
      <c r="CC318" s="138">
        <f t="shared" si="168"/>
        <v>0</v>
      </c>
      <c r="CD318" s="158"/>
      <c r="CE318" s="137"/>
      <c r="CF318" s="137"/>
      <c r="CG318" s="137"/>
      <c r="CH318" s="137"/>
      <c r="CI318" s="138">
        <f t="shared" si="190"/>
        <v>0</v>
      </c>
      <c r="CJ318" s="172">
        <f t="shared" si="154"/>
        <v>0</v>
      </c>
      <c r="CK318" s="137">
        <f t="shared" si="155"/>
        <v>0</v>
      </c>
      <c r="CL318" s="137">
        <f t="shared" si="156"/>
        <v>0</v>
      </c>
      <c r="CM318" s="137">
        <f t="shared" si="157"/>
        <v>0</v>
      </c>
      <c r="CN318" s="137">
        <f t="shared" si="158"/>
        <v>0</v>
      </c>
      <c r="CO318" s="173">
        <f t="shared" si="159"/>
        <v>0</v>
      </c>
      <c r="CP318" s="172">
        <f t="shared" si="160"/>
        <v>0</v>
      </c>
      <c r="CQ318" s="137">
        <f t="shared" si="161"/>
        <v>0</v>
      </c>
      <c r="CR318" s="137">
        <f t="shared" si="162"/>
        <v>0</v>
      </c>
      <c r="CS318" s="137">
        <f t="shared" si="163"/>
        <v>0</v>
      </c>
      <c r="CT318" s="137">
        <f t="shared" si="164"/>
        <v>0</v>
      </c>
      <c r="CU318" s="173">
        <f t="shared" si="183"/>
        <v>0</v>
      </c>
      <c r="CV318" s="172">
        <f t="shared" si="184"/>
        <v>0</v>
      </c>
      <c r="CW318" s="137">
        <f t="shared" si="185"/>
        <v>0</v>
      </c>
      <c r="CX318" s="137">
        <f t="shared" si="186"/>
        <v>0</v>
      </c>
      <c r="CY318" s="137">
        <f t="shared" si="187"/>
        <v>0</v>
      </c>
      <c r="CZ318" s="137">
        <f t="shared" si="188"/>
        <v>0</v>
      </c>
      <c r="DA318" s="173">
        <f t="shared" si="189"/>
        <v>0</v>
      </c>
      <c r="DC318" s="220"/>
      <c r="DF318" s="141"/>
      <c r="DG318" s="142"/>
      <c r="DH318" s="146"/>
      <c r="DI318" s="142"/>
      <c r="DJ318" s="144"/>
      <c r="DK318" s="145"/>
      <c r="DL318" s="142"/>
      <c r="DM318" s="144"/>
      <c r="DO318" s="140" t="str">
        <f t="shared" si="169"/>
        <v>Lucie Pičmanová</v>
      </c>
      <c r="DP318" s="140">
        <v>5489</v>
      </c>
      <c r="DQ318" s="140">
        <v>600099482</v>
      </c>
      <c r="DR318" s="140">
        <v>71166289</v>
      </c>
      <c r="DS318" s="140" t="s">
        <v>1875</v>
      </c>
      <c r="DT318" s="140" t="s">
        <v>4183</v>
      </c>
      <c r="DU318" s="140" t="s">
        <v>4184</v>
      </c>
      <c r="DV318" s="140" t="s">
        <v>88</v>
      </c>
      <c r="DW318" s="140" t="s">
        <v>87</v>
      </c>
      <c r="DX318" s="140" t="s">
        <v>24</v>
      </c>
      <c r="DY318" s="140" t="s">
        <v>4185</v>
      </c>
      <c r="DZ318" s="140">
        <v>603359863</v>
      </c>
      <c r="EA318" s="140" t="s">
        <v>1878</v>
      </c>
      <c r="EB318" s="140" t="s">
        <v>4186</v>
      </c>
      <c r="EC318" s="140" t="s">
        <v>1879</v>
      </c>
      <c r="ED318" s="140" t="s">
        <v>88</v>
      </c>
      <c r="EF318" s="140" t="str">
        <f t="shared" si="170"/>
        <v>ok</v>
      </c>
      <c r="EG318" s="140" t="str">
        <f t="shared" si="171"/>
        <v>ok</v>
      </c>
      <c r="EH318" s="140" t="str">
        <f t="shared" si="172"/>
        <v>ok</v>
      </c>
      <c r="EI318" s="140" t="str">
        <f t="shared" si="173"/>
        <v>ok</v>
      </c>
      <c r="EJ318" s="140" t="str">
        <f t="shared" si="174"/>
        <v>ok</v>
      </c>
      <c r="EK318" s="140" t="str">
        <f t="shared" si="175"/>
        <v>ok</v>
      </c>
      <c r="EO318" s="140" t="str">
        <f t="shared" si="176"/>
        <v>ŠPATNĚ</v>
      </c>
      <c r="EP318" s="140" t="str">
        <f t="shared" si="177"/>
        <v>ok</v>
      </c>
    </row>
    <row r="319" spans="1:146" s="140" customFormat="1" ht="12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28" t="s">
        <v>4187</v>
      </c>
      <c r="I319" s="227" t="s">
        <v>1881</v>
      </c>
      <c r="J319" s="151" t="s">
        <v>1880</v>
      </c>
      <c r="K319" s="151" t="s">
        <v>4189</v>
      </c>
      <c r="L319" s="153" t="s">
        <v>87</v>
      </c>
      <c r="M319" s="151" t="s">
        <v>88</v>
      </c>
      <c r="N319" s="151">
        <v>0</v>
      </c>
      <c r="O319" s="151" t="s">
        <v>1882</v>
      </c>
      <c r="P319" s="151" t="s">
        <v>1883</v>
      </c>
      <c r="Q319" s="151" t="s">
        <v>27</v>
      </c>
      <c r="R319" s="151" t="s">
        <v>28</v>
      </c>
      <c r="S319" s="154">
        <v>481625062</v>
      </c>
      <c r="T319" s="151" t="s">
        <v>1884</v>
      </c>
      <c r="U319" s="153">
        <v>1263543319</v>
      </c>
      <c r="V319" s="153" t="s">
        <v>82</v>
      </c>
      <c r="W319" s="153" t="s">
        <v>83</v>
      </c>
      <c r="X319" s="151" t="s">
        <v>1879</v>
      </c>
      <c r="Y319" s="256" t="s">
        <v>3048</v>
      </c>
      <c r="Z319" s="155" t="s">
        <v>88</v>
      </c>
      <c r="AA319" s="267" t="s">
        <v>2909</v>
      </c>
      <c r="AB319" s="134"/>
      <c r="AC319" s="135"/>
      <c r="AD319" s="135"/>
      <c r="AE319" s="135"/>
      <c r="AF319" s="135"/>
      <c r="AG319" s="136">
        <f t="shared" si="165"/>
        <v>0</v>
      </c>
      <c r="AH319" s="145"/>
      <c r="AI319" s="143"/>
      <c r="AJ319" s="143"/>
      <c r="AK319" s="143"/>
      <c r="AL319" s="143"/>
      <c r="AM319" s="138">
        <f t="shared" si="182"/>
        <v>0</v>
      </c>
      <c r="AN319" s="160"/>
      <c r="AO319" s="146"/>
      <c r="AP319" s="146"/>
      <c r="AQ319" s="146"/>
      <c r="AR319" s="146"/>
      <c r="AS319" s="202">
        <f t="shared" si="166"/>
        <v>0</v>
      </c>
      <c r="AT319" s="172"/>
      <c r="AU319" s="137"/>
      <c r="AV319" s="137"/>
      <c r="AW319" s="137"/>
      <c r="AX319" s="137"/>
      <c r="AY319" s="138">
        <f t="shared" si="178"/>
        <v>0</v>
      </c>
      <c r="AZ319" s="160"/>
      <c r="BA319" s="146"/>
      <c r="BB319" s="146"/>
      <c r="BC319" s="146"/>
      <c r="BD319" s="146"/>
      <c r="BE319" s="138">
        <f t="shared" si="179"/>
        <v>0</v>
      </c>
      <c r="BF319" s="205"/>
      <c r="BG319" s="146"/>
      <c r="BH319" s="146"/>
      <c r="BI319" s="146"/>
      <c r="BJ319" s="146"/>
      <c r="BK319" s="202">
        <f t="shared" si="167"/>
        <v>0</v>
      </c>
      <c r="BL319" s="160"/>
      <c r="BM319" s="146"/>
      <c r="BN319" s="146"/>
      <c r="BO319" s="146"/>
      <c r="BP319" s="146"/>
      <c r="BQ319" s="138">
        <f t="shared" si="180"/>
        <v>0</v>
      </c>
      <c r="BR319" s="160"/>
      <c r="BS319" s="146"/>
      <c r="BT319" s="146"/>
      <c r="BU319" s="146"/>
      <c r="BV319" s="146"/>
      <c r="BW319" s="138">
        <f t="shared" si="181"/>
        <v>0</v>
      </c>
      <c r="BX319" s="205"/>
      <c r="BY319" s="146"/>
      <c r="BZ319" s="146"/>
      <c r="CA319" s="146"/>
      <c r="CB319" s="146"/>
      <c r="CC319" s="138">
        <f t="shared" si="168"/>
        <v>0</v>
      </c>
      <c r="CD319" s="158"/>
      <c r="CE319" s="137"/>
      <c r="CF319" s="137"/>
      <c r="CG319" s="137"/>
      <c r="CH319" s="137"/>
      <c r="CI319" s="138">
        <f t="shared" si="190"/>
        <v>0</v>
      </c>
      <c r="CJ319" s="172">
        <f t="shared" si="154"/>
        <v>0</v>
      </c>
      <c r="CK319" s="137">
        <f t="shared" si="155"/>
        <v>0</v>
      </c>
      <c r="CL319" s="137">
        <f t="shared" si="156"/>
        <v>0</v>
      </c>
      <c r="CM319" s="137">
        <f t="shared" si="157"/>
        <v>0</v>
      </c>
      <c r="CN319" s="137">
        <f t="shared" si="158"/>
        <v>0</v>
      </c>
      <c r="CO319" s="173">
        <f t="shared" si="159"/>
        <v>0</v>
      </c>
      <c r="CP319" s="172">
        <f t="shared" si="160"/>
        <v>0</v>
      </c>
      <c r="CQ319" s="137">
        <f t="shared" si="161"/>
        <v>0</v>
      </c>
      <c r="CR319" s="137">
        <f t="shared" si="162"/>
        <v>0</v>
      </c>
      <c r="CS319" s="137">
        <f t="shared" si="163"/>
        <v>0</v>
      </c>
      <c r="CT319" s="137">
        <f t="shared" si="164"/>
        <v>0</v>
      </c>
      <c r="CU319" s="173">
        <f t="shared" si="183"/>
        <v>0</v>
      </c>
      <c r="CV319" s="172">
        <f t="shared" si="184"/>
        <v>0</v>
      </c>
      <c r="CW319" s="137">
        <f t="shared" si="185"/>
        <v>0</v>
      </c>
      <c r="CX319" s="137">
        <f t="shared" si="186"/>
        <v>0</v>
      </c>
      <c r="CY319" s="137">
        <f t="shared" si="187"/>
        <v>0</v>
      </c>
      <c r="CZ319" s="137">
        <f t="shared" si="188"/>
        <v>0</v>
      </c>
      <c r="DA319" s="173">
        <f t="shared" si="189"/>
        <v>0</v>
      </c>
      <c r="DC319" s="220"/>
      <c r="DF319" s="141"/>
      <c r="DG319" s="142"/>
      <c r="DH319" s="146"/>
      <c r="DI319" s="142"/>
      <c r="DJ319" s="144"/>
      <c r="DK319" s="145"/>
      <c r="DL319" s="142"/>
      <c r="DM319" s="144"/>
      <c r="DO319" s="140" t="str">
        <f t="shared" si="169"/>
        <v>Milena Skrbková</v>
      </c>
      <c r="DP319" s="140">
        <v>5451</v>
      </c>
      <c r="DQ319" s="140">
        <v>600098893</v>
      </c>
      <c r="DR319" s="140">
        <v>70939331</v>
      </c>
      <c r="DS319" s="140" t="s">
        <v>4187</v>
      </c>
      <c r="DT319" s="140" t="s">
        <v>4188</v>
      </c>
      <c r="DU319" s="140" t="s">
        <v>4189</v>
      </c>
      <c r="DV319" s="140" t="s">
        <v>88</v>
      </c>
      <c r="DW319" s="140" t="s">
        <v>87</v>
      </c>
      <c r="DX319" s="140">
        <v>0</v>
      </c>
      <c r="DY319" s="140" t="s">
        <v>4190</v>
      </c>
      <c r="DZ319" s="140">
        <v>481625062</v>
      </c>
      <c r="EA319" s="140" t="s">
        <v>1884</v>
      </c>
      <c r="EB319" s="140" t="s">
        <v>4191</v>
      </c>
      <c r="EC319" s="140" t="s">
        <v>1879</v>
      </c>
      <c r="ED319" s="140" t="s">
        <v>88</v>
      </c>
      <c r="EF319" s="140" t="str">
        <f t="shared" si="170"/>
        <v>ok</v>
      </c>
      <c r="EG319" s="140" t="str">
        <f t="shared" si="171"/>
        <v>ok</v>
      </c>
      <c r="EH319" s="140" t="str">
        <f t="shared" si="172"/>
        <v>ok</v>
      </c>
      <c r="EI319" s="140" t="str">
        <f t="shared" si="173"/>
        <v>ok</v>
      </c>
      <c r="EJ319" s="140" t="str">
        <f t="shared" si="174"/>
        <v>ok</v>
      </c>
      <c r="EK319" s="140" t="str">
        <f t="shared" si="175"/>
        <v>ok</v>
      </c>
      <c r="EO319" s="140" t="str">
        <f t="shared" si="176"/>
        <v>ok</v>
      </c>
      <c r="EP319" s="140" t="str">
        <f t="shared" si="177"/>
        <v>ok</v>
      </c>
    </row>
    <row r="320" spans="1:146" s="140" customFormat="1" ht="12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227" t="s">
        <v>1886</v>
      </c>
      <c r="J320" s="151" t="s">
        <v>1885</v>
      </c>
      <c r="K320" s="151" t="s">
        <v>1887</v>
      </c>
      <c r="L320" s="153" t="s">
        <v>87</v>
      </c>
      <c r="M320" s="151" t="s">
        <v>88</v>
      </c>
      <c r="N320" s="151" t="s">
        <v>24</v>
      </c>
      <c r="O320" s="151" t="s">
        <v>2779</v>
      </c>
      <c r="P320" s="151" t="s">
        <v>701</v>
      </c>
      <c r="Q320" s="151" t="s">
        <v>27</v>
      </c>
      <c r="R320" s="151" t="s">
        <v>28</v>
      </c>
      <c r="S320" s="154">
        <v>481622694</v>
      </c>
      <c r="T320" s="151" t="s">
        <v>1888</v>
      </c>
      <c r="U320" s="153">
        <v>21631581</v>
      </c>
      <c r="V320" s="153" t="s">
        <v>31</v>
      </c>
      <c r="W320" s="153" t="s">
        <v>871</v>
      </c>
      <c r="X320" s="151" t="s">
        <v>1879</v>
      </c>
      <c r="Y320" s="256" t="s">
        <v>3048</v>
      </c>
      <c r="Z320" s="155" t="s">
        <v>88</v>
      </c>
      <c r="AA320" s="267" t="s">
        <v>2909</v>
      </c>
      <c r="AB320" s="156"/>
      <c r="AC320" s="157"/>
      <c r="AD320" s="157"/>
      <c r="AE320" s="157"/>
      <c r="AF320" s="157"/>
      <c r="AG320" s="136">
        <f t="shared" si="165"/>
        <v>0</v>
      </c>
      <c r="AH320" s="145"/>
      <c r="AI320" s="143"/>
      <c r="AJ320" s="143"/>
      <c r="AK320" s="143"/>
      <c r="AL320" s="143"/>
      <c r="AM320" s="138">
        <f t="shared" si="182"/>
        <v>0</v>
      </c>
      <c r="AN320" s="160"/>
      <c r="AO320" s="146"/>
      <c r="AP320" s="146"/>
      <c r="AQ320" s="146"/>
      <c r="AR320" s="146"/>
      <c r="AS320" s="202">
        <f t="shared" si="166"/>
        <v>0</v>
      </c>
      <c r="AT320" s="172"/>
      <c r="AU320" s="137"/>
      <c r="AV320" s="137"/>
      <c r="AW320" s="137"/>
      <c r="AX320" s="137"/>
      <c r="AY320" s="138">
        <f t="shared" si="178"/>
        <v>0</v>
      </c>
      <c r="AZ320" s="160"/>
      <c r="BA320" s="146"/>
      <c r="BB320" s="146"/>
      <c r="BC320" s="146"/>
      <c r="BD320" s="146"/>
      <c r="BE320" s="138">
        <f t="shared" si="179"/>
        <v>0</v>
      </c>
      <c r="BF320" s="205"/>
      <c r="BG320" s="146"/>
      <c r="BH320" s="146"/>
      <c r="BI320" s="146"/>
      <c r="BJ320" s="146"/>
      <c r="BK320" s="202">
        <f t="shared" si="167"/>
        <v>0</v>
      </c>
      <c r="BL320" s="160"/>
      <c r="BM320" s="146"/>
      <c r="BN320" s="146"/>
      <c r="BO320" s="146"/>
      <c r="BP320" s="146"/>
      <c r="BQ320" s="138">
        <f t="shared" si="180"/>
        <v>0</v>
      </c>
      <c r="BR320" s="160"/>
      <c r="BS320" s="146"/>
      <c r="BT320" s="146"/>
      <c r="BU320" s="146"/>
      <c r="BV320" s="146"/>
      <c r="BW320" s="138">
        <f t="shared" si="181"/>
        <v>0</v>
      </c>
      <c r="BX320" s="205"/>
      <c r="BY320" s="146"/>
      <c r="BZ320" s="146"/>
      <c r="CA320" s="146"/>
      <c r="CB320" s="146"/>
      <c r="CC320" s="138">
        <f t="shared" si="168"/>
        <v>0</v>
      </c>
      <c r="CD320" s="158"/>
      <c r="CE320" s="137"/>
      <c r="CF320" s="137"/>
      <c r="CG320" s="137"/>
      <c r="CH320" s="137"/>
      <c r="CI320" s="138">
        <f t="shared" si="190"/>
        <v>0</v>
      </c>
      <c r="CJ320" s="172">
        <f t="shared" si="154"/>
        <v>0</v>
      </c>
      <c r="CK320" s="137">
        <f t="shared" si="155"/>
        <v>0</v>
      </c>
      <c r="CL320" s="137">
        <f t="shared" si="156"/>
        <v>0</v>
      </c>
      <c r="CM320" s="137">
        <f t="shared" si="157"/>
        <v>0</v>
      </c>
      <c r="CN320" s="137">
        <f t="shared" si="158"/>
        <v>0</v>
      </c>
      <c r="CO320" s="173">
        <f t="shared" si="159"/>
        <v>0</v>
      </c>
      <c r="CP320" s="172">
        <f t="shared" si="160"/>
        <v>0</v>
      </c>
      <c r="CQ320" s="137">
        <f t="shared" si="161"/>
        <v>0</v>
      </c>
      <c r="CR320" s="137">
        <f t="shared" si="162"/>
        <v>0</v>
      </c>
      <c r="CS320" s="137">
        <f t="shared" si="163"/>
        <v>0</v>
      </c>
      <c r="CT320" s="137">
        <f t="shared" si="164"/>
        <v>0</v>
      </c>
      <c r="CU320" s="173">
        <f t="shared" si="183"/>
        <v>0</v>
      </c>
      <c r="CV320" s="172">
        <f t="shared" si="184"/>
        <v>0</v>
      </c>
      <c r="CW320" s="137">
        <f t="shared" si="185"/>
        <v>0</v>
      </c>
      <c r="CX320" s="137">
        <f t="shared" si="186"/>
        <v>0</v>
      </c>
      <c r="CY320" s="137">
        <f t="shared" si="187"/>
        <v>0</v>
      </c>
      <c r="CZ320" s="137">
        <f t="shared" si="188"/>
        <v>0</v>
      </c>
      <c r="DA320" s="173">
        <f t="shared" si="189"/>
        <v>0</v>
      </c>
      <c r="DC320" s="220"/>
      <c r="DF320" s="141"/>
      <c r="DG320" s="142"/>
      <c r="DH320" s="146"/>
      <c r="DI320" s="142"/>
      <c r="DJ320" s="144"/>
      <c r="DK320" s="145"/>
      <c r="DL320" s="142"/>
      <c r="DM320" s="144"/>
      <c r="DO320" s="140" t="str">
        <f t="shared" si="169"/>
        <v>Barbora Petrušková</v>
      </c>
      <c r="DP320" s="140">
        <v>5450</v>
      </c>
      <c r="DQ320" s="140">
        <v>600098834</v>
      </c>
      <c r="DR320" s="140">
        <v>70939322</v>
      </c>
      <c r="DS320" s="140" t="s">
        <v>2768</v>
      </c>
      <c r="DT320" s="140" t="s">
        <v>4192</v>
      </c>
      <c r="DU320" s="140" t="s">
        <v>1887</v>
      </c>
      <c r="DV320" s="140" t="s">
        <v>88</v>
      </c>
      <c r="DW320" s="140" t="s">
        <v>87</v>
      </c>
      <c r="DX320" s="140" t="s">
        <v>24</v>
      </c>
      <c r="DY320" s="140" t="s">
        <v>4193</v>
      </c>
      <c r="DZ320" s="140">
        <v>481622694</v>
      </c>
      <c r="EA320" s="140" t="s">
        <v>1888</v>
      </c>
      <c r="EB320" s="140" t="s">
        <v>4194</v>
      </c>
      <c r="EC320" s="140" t="s">
        <v>1879</v>
      </c>
      <c r="ED320" s="140" t="s">
        <v>88</v>
      </c>
      <c r="EF320" s="140" t="str">
        <f t="shared" si="170"/>
        <v>ok</v>
      </c>
      <c r="EG320" s="140" t="str">
        <f t="shared" si="171"/>
        <v>ok</v>
      </c>
      <c r="EH320" s="140" t="str">
        <f t="shared" si="172"/>
        <v>ok</v>
      </c>
      <c r="EI320" s="140" t="str">
        <f t="shared" si="173"/>
        <v>ok</v>
      </c>
      <c r="EJ320" s="140" t="str">
        <f t="shared" si="174"/>
        <v>ok</v>
      </c>
      <c r="EK320" s="140" t="str">
        <f t="shared" si="175"/>
        <v>ok</v>
      </c>
      <c r="EO320" s="140" t="str">
        <f t="shared" si="176"/>
        <v>ok</v>
      </c>
      <c r="EP320" s="140" t="str">
        <f t="shared" si="177"/>
        <v>ok</v>
      </c>
    </row>
    <row r="321" spans="1:146" s="140" customFormat="1" ht="12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227" t="s">
        <v>1890</v>
      </c>
      <c r="J321" s="151" t="s">
        <v>1889</v>
      </c>
      <c r="K321" s="151" t="s">
        <v>4196</v>
      </c>
      <c r="L321" s="153" t="s">
        <v>87</v>
      </c>
      <c r="M321" s="151" t="s">
        <v>88</v>
      </c>
      <c r="N321" s="151" t="s">
        <v>24</v>
      </c>
      <c r="O321" s="151" t="s">
        <v>1891</v>
      </c>
      <c r="P321" s="151" t="s">
        <v>170</v>
      </c>
      <c r="Q321" s="151" t="s">
        <v>27</v>
      </c>
      <c r="R321" s="151" t="s">
        <v>28</v>
      </c>
      <c r="S321" s="154">
        <v>481623208</v>
      </c>
      <c r="T321" s="151" t="s">
        <v>1892</v>
      </c>
      <c r="U321" s="153" t="s">
        <v>1893</v>
      </c>
      <c r="V321" s="153" t="s">
        <v>31</v>
      </c>
      <c r="W321" s="153" t="s">
        <v>871</v>
      </c>
      <c r="X321" s="151" t="s">
        <v>1879</v>
      </c>
      <c r="Y321" s="256" t="s">
        <v>3048</v>
      </c>
      <c r="Z321" s="155" t="s">
        <v>88</v>
      </c>
      <c r="AA321" s="267" t="s">
        <v>2909</v>
      </c>
      <c r="AB321" s="156"/>
      <c r="AC321" s="157"/>
      <c r="AD321" s="157"/>
      <c r="AE321" s="157"/>
      <c r="AF321" s="157"/>
      <c r="AG321" s="293">
        <f t="shared" si="165"/>
        <v>0</v>
      </c>
      <c r="AH321" s="145"/>
      <c r="AI321" s="143"/>
      <c r="AJ321" s="143"/>
      <c r="AK321" s="143"/>
      <c r="AL321" s="143"/>
      <c r="AM321" s="138">
        <f t="shared" si="182"/>
        <v>0</v>
      </c>
      <c r="AN321" s="160"/>
      <c r="AO321" s="146"/>
      <c r="AP321" s="146"/>
      <c r="AQ321" s="146"/>
      <c r="AR321" s="146"/>
      <c r="AS321" s="202">
        <f t="shared" si="166"/>
        <v>0</v>
      </c>
      <c r="AT321" s="172"/>
      <c r="AU321" s="137"/>
      <c r="AV321" s="137"/>
      <c r="AW321" s="137"/>
      <c r="AX321" s="137"/>
      <c r="AY321" s="138">
        <f t="shared" si="178"/>
        <v>0</v>
      </c>
      <c r="AZ321" s="160"/>
      <c r="BA321" s="146"/>
      <c r="BB321" s="146"/>
      <c r="BC321" s="146"/>
      <c r="BD321" s="146"/>
      <c r="BE321" s="138">
        <f t="shared" si="179"/>
        <v>0</v>
      </c>
      <c r="BF321" s="205"/>
      <c r="BG321" s="146"/>
      <c r="BH321" s="146"/>
      <c r="BI321" s="146"/>
      <c r="BJ321" s="146"/>
      <c r="BK321" s="202">
        <f t="shared" si="167"/>
        <v>0</v>
      </c>
      <c r="BL321" s="160"/>
      <c r="BM321" s="146"/>
      <c r="BN321" s="146"/>
      <c r="BO321" s="146"/>
      <c r="BP321" s="146"/>
      <c r="BQ321" s="138">
        <f t="shared" si="180"/>
        <v>0</v>
      </c>
      <c r="BR321" s="160"/>
      <c r="BS321" s="146"/>
      <c r="BT321" s="146"/>
      <c r="BU321" s="146"/>
      <c r="BV321" s="146"/>
      <c r="BW321" s="138">
        <f t="shared" si="181"/>
        <v>0</v>
      </c>
      <c r="BX321" s="205"/>
      <c r="BY321" s="146"/>
      <c r="BZ321" s="146"/>
      <c r="CA321" s="146"/>
      <c r="CB321" s="146"/>
      <c r="CC321" s="138">
        <f t="shared" si="168"/>
        <v>0</v>
      </c>
      <c r="CD321" s="158"/>
      <c r="CE321" s="137"/>
      <c r="CF321" s="137"/>
      <c r="CG321" s="137"/>
      <c r="CH321" s="137"/>
      <c r="CI321" s="138">
        <f t="shared" si="190"/>
        <v>0</v>
      </c>
      <c r="CJ321" s="172">
        <f t="shared" ref="CJ321:CJ384" si="191">AB321+AH321+BF321+BX321+CD321+AT321+BL321+BR321</f>
        <v>0</v>
      </c>
      <c r="CK321" s="137">
        <f t="shared" ref="CK321:CK384" si="192">AC321+AI321+BG321+BY321+CE321+AU321+BM321+BS321</f>
        <v>0</v>
      </c>
      <c r="CL321" s="137">
        <f t="shared" ref="CL321:CL384" si="193">AD321+AJ321+BH321+BZ321+CF321+AV321+BN321+BT321</f>
        <v>0</v>
      </c>
      <c r="CM321" s="137">
        <f t="shared" ref="CM321:CM384" si="194">AE321+AK321+BI321+CA321+CG321+AW321+BO321+BU321</f>
        <v>0</v>
      </c>
      <c r="CN321" s="137">
        <f t="shared" ref="CN321:CN384" si="195">AF321+AL321+BJ321+CB321+CH321+AX321+BP321+BV321</f>
        <v>0</v>
      </c>
      <c r="CO321" s="173">
        <f t="shared" ref="CO321:CO384" si="196">SUM(CJ321:CN321)</f>
        <v>0</v>
      </c>
      <c r="CP321" s="172">
        <f t="shared" ref="CP321:CP384" si="197">AN321+AZ321</f>
        <v>0</v>
      </c>
      <c r="CQ321" s="137">
        <f t="shared" ref="CQ321:CQ384" si="198">AO321+BA321</f>
        <v>0</v>
      </c>
      <c r="CR321" s="137">
        <f t="shared" ref="CR321:CR384" si="199">AP321+BB321</f>
        <v>0</v>
      </c>
      <c r="CS321" s="137">
        <f t="shared" ref="CS321:CS384" si="200">AQ321+BC321</f>
        <v>0</v>
      </c>
      <c r="CT321" s="137">
        <f t="shared" ref="CT321:CT384" si="201">AR321+BD321</f>
        <v>0</v>
      </c>
      <c r="CU321" s="173">
        <f t="shared" si="183"/>
        <v>0</v>
      </c>
      <c r="CV321" s="172">
        <f t="shared" si="184"/>
        <v>0</v>
      </c>
      <c r="CW321" s="137">
        <f t="shared" si="185"/>
        <v>0</v>
      </c>
      <c r="CX321" s="137">
        <f t="shared" si="186"/>
        <v>0</v>
      </c>
      <c r="CY321" s="137">
        <f t="shared" si="187"/>
        <v>0</v>
      </c>
      <c r="CZ321" s="137">
        <f t="shared" si="188"/>
        <v>0</v>
      </c>
      <c r="DA321" s="173">
        <f t="shared" si="189"/>
        <v>0</v>
      </c>
      <c r="DC321" s="220"/>
      <c r="DF321" s="141"/>
      <c r="DG321" s="142"/>
      <c r="DH321" s="146"/>
      <c r="DI321" s="142"/>
      <c r="DJ321" s="144"/>
      <c r="DK321" s="145"/>
      <c r="DL321" s="142"/>
      <c r="DM321" s="144"/>
      <c r="DO321" s="140" t="str">
        <f t="shared" si="169"/>
        <v>Jana Pavlatová</v>
      </c>
      <c r="DP321" s="140">
        <v>5447</v>
      </c>
      <c r="DQ321" s="140">
        <v>600099512</v>
      </c>
      <c r="DR321" s="140">
        <v>854816</v>
      </c>
      <c r="DS321" s="140" t="s">
        <v>1889</v>
      </c>
      <c r="DT321" s="140" t="s">
        <v>4195</v>
      </c>
      <c r="DU321" s="140" t="s">
        <v>4196</v>
      </c>
      <c r="DV321" s="140" t="s">
        <v>88</v>
      </c>
      <c r="DW321" s="140" t="s">
        <v>87</v>
      </c>
      <c r="DX321" s="140" t="s">
        <v>24</v>
      </c>
      <c r="DY321" s="140" t="s">
        <v>4197</v>
      </c>
      <c r="DZ321" s="140">
        <v>481623208</v>
      </c>
      <c r="EA321" s="140" t="s">
        <v>1892</v>
      </c>
      <c r="EB321" s="140" t="s">
        <v>4198</v>
      </c>
      <c r="EC321" s="140" t="s">
        <v>1879</v>
      </c>
      <c r="ED321" s="140" t="s">
        <v>88</v>
      </c>
      <c r="EF321" s="140" t="str">
        <f t="shared" si="170"/>
        <v>ok</v>
      </c>
      <c r="EG321" s="140" t="str">
        <f t="shared" si="171"/>
        <v>ok</v>
      </c>
      <c r="EH321" s="140" t="str">
        <f t="shared" si="172"/>
        <v>ok</v>
      </c>
      <c r="EI321" s="140" t="str">
        <f t="shared" si="173"/>
        <v>ok</v>
      </c>
      <c r="EJ321" s="140" t="str">
        <f t="shared" si="174"/>
        <v>ok</v>
      </c>
      <c r="EK321" s="140" t="str">
        <f t="shared" si="175"/>
        <v>ok</v>
      </c>
      <c r="EO321" s="140" t="str">
        <f t="shared" si="176"/>
        <v>ok</v>
      </c>
      <c r="EP321" s="140" t="str">
        <f t="shared" si="177"/>
        <v>ok</v>
      </c>
    </row>
    <row r="322" spans="1:146" s="140" customFormat="1" ht="12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227" t="s">
        <v>1895</v>
      </c>
      <c r="J322" s="151" t="s">
        <v>1894</v>
      </c>
      <c r="K322" s="151" t="s">
        <v>4200</v>
      </c>
      <c r="L322" s="153" t="s">
        <v>87</v>
      </c>
      <c r="M322" s="151" t="s">
        <v>88</v>
      </c>
      <c r="N322" s="151" t="s">
        <v>24</v>
      </c>
      <c r="O322" s="151" t="s">
        <v>1896</v>
      </c>
      <c r="P322" s="151" t="s">
        <v>1897</v>
      </c>
      <c r="Q322" s="151" t="s">
        <v>52</v>
      </c>
      <c r="R322" s="151" t="s">
        <v>53</v>
      </c>
      <c r="S322" s="154">
        <v>481624168</v>
      </c>
      <c r="T322" s="151" t="s">
        <v>1898</v>
      </c>
      <c r="U322" s="153">
        <v>28534581</v>
      </c>
      <c r="V322" s="153" t="s">
        <v>31</v>
      </c>
      <c r="W322" s="153" t="s">
        <v>871</v>
      </c>
      <c r="X322" s="151" t="s">
        <v>1879</v>
      </c>
      <c r="Y322" s="256" t="s">
        <v>3048</v>
      </c>
      <c r="Z322" s="155" t="s">
        <v>88</v>
      </c>
      <c r="AA322" s="267" t="s">
        <v>2909</v>
      </c>
      <c r="AB322" s="156"/>
      <c r="AC322" s="157"/>
      <c r="AD322" s="157"/>
      <c r="AE322" s="157"/>
      <c r="AF322" s="157"/>
      <c r="AG322" s="293">
        <f t="shared" ref="AG322:AG385" si="202">SUM(AB322:AF322)</f>
        <v>0</v>
      </c>
      <c r="AH322" s="145"/>
      <c r="AI322" s="143"/>
      <c r="AJ322" s="143"/>
      <c r="AK322" s="143"/>
      <c r="AL322" s="143"/>
      <c r="AM322" s="138">
        <f t="shared" si="182"/>
        <v>0</v>
      </c>
      <c r="AN322" s="160"/>
      <c r="AO322" s="146"/>
      <c r="AP322" s="146"/>
      <c r="AQ322" s="146"/>
      <c r="AR322" s="146"/>
      <c r="AS322" s="202">
        <f t="shared" ref="AS322:AS385" si="203">SUM(AN322:AR322)</f>
        <v>0</v>
      </c>
      <c r="AT322" s="172"/>
      <c r="AU322" s="137"/>
      <c r="AV322" s="137"/>
      <c r="AW322" s="137"/>
      <c r="AX322" s="137"/>
      <c r="AY322" s="138">
        <f t="shared" si="178"/>
        <v>0</v>
      </c>
      <c r="AZ322" s="160"/>
      <c r="BA322" s="146"/>
      <c r="BB322" s="146"/>
      <c r="BC322" s="146"/>
      <c r="BD322" s="146"/>
      <c r="BE322" s="138">
        <f t="shared" si="179"/>
        <v>0</v>
      </c>
      <c r="BF322" s="205"/>
      <c r="BG322" s="146"/>
      <c r="BH322" s="146"/>
      <c r="BI322" s="146"/>
      <c r="BJ322" s="146"/>
      <c r="BK322" s="202">
        <f t="shared" ref="BK322:BK385" si="204">SUM(BF322:BJ322)</f>
        <v>0</v>
      </c>
      <c r="BL322" s="160"/>
      <c r="BM322" s="146"/>
      <c r="BN322" s="146"/>
      <c r="BO322" s="146"/>
      <c r="BP322" s="146"/>
      <c r="BQ322" s="138">
        <f t="shared" si="180"/>
        <v>0</v>
      </c>
      <c r="BR322" s="160"/>
      <c r="BS322" s="146">
        <v>67600</v>
      </c>
      <c r="BT322" s="146"/>
      <c r="BU322" s="146"/>
      <c r="BV322" s="146"/>
      <c r="BW322" s="138">
        <f t="shared" si="181"/>
        <v>67600</v>
      </c>
      <c r="BX322" s="205"/>
      <c r="BY322" s="146"/>
      <c r="BZ322" s="146"/>
      <c r="CA322" s="146"/>
      <c r="CB322" s="146"/>
      <c r="CC322" s="138">
        <f t="shared" ref="CC322:CC385" si="205">SUM(BX322:CB322)</f>
        <v>0</v>
      </c>
      <c r="CD322" s="158"/>
      <c r="CE322" s="137"/>
      <c r="CF322" s="137"/>
      <c r="CG322" s="137"/>
      <c r="CH322" s="137"/>
      <c r="CI322" s="138">
        <f t="shared" ref="CI322:CI384" si="206">SUM(CD322:CH322)</f>
        <v>0</v>
      </c>
      <c r="CJ322" s="172">
        <f t="shared" si="191"/>
        <v>0</v>
      </c>
      <c r="CK322" s="137">
        <f t="shared" si="192"/>
        <v>67600</v>
      </c>
      <c r="CL322" s="137">
        <f t="shared" si="193"/>
        <v>0</v>
      </c>
      <c r="CM322" s="137">
        <f t="shared" si="194"/>
        <v>0</v>
      </c>
      <c r="CN322" s="137">
        <f t="shared" si="195"/>
        <v>0</v>
      </c>
      <c r="CO322" s="173">
        <f t="shared" si="196"/>
        <v>67600</v>
      </c>
      <c r="CP322" s="172">
        <f t="shared" si="197"/>
        <v>0</v>
      </c>
      <c r="CQ322" s="137">
        <f t="shared" si="198"/>
        <v>0</v>
      </c>
      <c r="CR322" s="137">
        <f t="shared" si="199"/>
        <v>0</v>
      </c>
      <c r="CS322" s="137">
        <f t="shared" si="200"/>
        <v>0</v>
      </c>
      <c r="CT322" s="137">
        <f t="shared" si="201"/>
        <v>0</v>
      </c>
      <c r="CU322" s="173">
        <f t="shared" si="183"/>
        <v>0</v>
      </c>
      <c r="CV322" s="172">
        <f t="shared" si="184"/>
        <v>0</v>
      </c>
      <c r="CW322" s="137">
        <f t="shared" si="185"/>
        <v>67600</v>
      </c>
      <c r="CX322" s="137">
        <f t="shared" si="186"/>
        <v>0</v>
      </c>
      <c r="CY322" s="137">
        <f t="shared" si="187"/>
        <v>0</v>
      </c>
      <c r="CZ322" s="137">
        <f t="shared" si="188"/>
        <v>0</v>
      </c>
      <c r="DA322" s="173">
        <f t="shared" si="189"/>
        <v>67600</v>
      </c>
      <c r="DC322" s="220"/>
      <c r="DF322" s="141"/>
      <c r="DG322" s="142"/>
      <c r="DH322" s="146"/>
      <c r="DI322" s="142"/>
      <c r="DJ322" s="144"/>
      <c r="DK322" s="145"/>
      <c r="DL322" s="142"/>
      <c r="DM322" s="144"/>
      <c r="DO322" s="140" t="str">
        <f t="shared" ref="DO322:DO385" si="207">P322&amp;" "&amp;O322</f>
        <v>Ivan Semecký</v>
      </c>
      <c r="DP322" s="140">
        <v>5444</v>
      </c>
      <c r="DQ322" s="140">
        <v>600099296</v>
      </c>
      <c r="DR322" s="140">
        <v>854824</v>
      </c>
      <c r="DS322" s="140" t="s">
        <v>1894</v>
      </c>
      <c r="DT322" s="140" t="s">
        <v>4199</v>
      </c>
      <c r="DU322" s="140" t="s">
        <v>4200</v>
      </c>
      <c r="DV322" s="140" t="s">
        <v>88</v>
      </c>
      <c r="DW322" s="140" t="s">
        <v>87</v>
      </c>
      <c r="DX322" s="140" t="s">
        <v>24</v>
      </c>
      <c r="DY322" s="140" t="s">
        <v>4201</v>
      </c>
      <c r="DZ322" s="140">
        <v>481624168</v>
      </c>
      <c r="EA322" s="140" t="s">
        <v>1898</v>
      </c>
      <c r="EB322" s="140" t="s">
        <v>4202</v>
      </c>
      <c r="EC322" s="140" t="s">
        <v>1879</v>
      </c>
      <c r="ED322" s="140" t="s">
        <v>88</v>
      </c>
      <c r="EF322" s="140" t="str">
        <f t="shared" ref="EF322:EF385" si="208">IF(H322=DS322,"ok","ŠPATNĚ")</f>
        <v>ok</v>
      </c>
      <c r="EG322" s="140" t="str">
        <f t="shared" ref="EG322:EG385" si="209">IF(K322=DU322,"ok","ŠPATNĚ")</f>
        <v>ok</v>
      </c>
      <c r="EH322" s="140" t="str">
        <f t="shared" ref="EH322:EH385" si="210">IF(L322=DW322,"ok","ŠPATNĚ")</f>
        <v>ok</v>
      </c>
      <c r="EI322" s="140" t="str">
        <f t="shared" ref="EI322:EI385" si="211">IF(M322=DV322,"ok","ŠPATNĚ")</f>
        <v>ok</v>
      </c>
      <c r="EJ322" s="140" t="str">
        <f t="shared" ref="EJ322:EJ385" si="212">IF(N322=DX322,"ok","ŠPATNĚ")</f>
        <v>ok</v>
      </c>
      <c r="EK322" s="140" t="str">
        <f t="shared" ref="EK322:EK385" si="213">IF(DO322=DY322,"ok","ŠPATNĚ")</f>
        <v>ok</v>
      </c>
      <c r="EO322" s="140" t="str">
        <f t="shared" ref="EO322:EO385" si="214">IF(S322=DZ322,"ok","ŠPATNĚ")</f>
        <v>ok</v>
      </c>
      <c r="EP322" s="140" t="str">
        <f t="shared" ref="EP322:EP385" si="215">IF(T322=EA322,"ok","ŠPATNĚ")</f>
        <v>ok</v>
      </c>
    </row>
    <row r="323" spans="1:146" s="140" customFormat="1" ht="12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227" t="s">
        <v>1900</v>
      </c>
      <c r="J323" s="151" t="s">
        <v>1899</v>
      </c>
      <c r="K323" s="151" t="s">
        <v>4204</v>
      </c>
      <c r="L323" s="153" t="s">
        <v>87</v>
      </c>
      <c r="M323" s="151" t="s">
        <v>88</v>
      </c>
      <c r="N323" s="151" t="s">
        <v>466</v>
      </c>
      <c r="O323" s="151" t="s">
        <v>1242</v>
      </c>
      <c r="P323" s="151" t="s">
        <v>252</v>
      </c>
      <c r="Q323" s="151" t="s">
        <v>27</v>
      </c>
      <c r="R323" s="151" t="s">
        <v>28</v>
      </c>
      <c r="S323" s="154">
        <v>481625043</v>
      </c>
      <c r="T323" s="151" t="s">
        <v>1901</v>
      </c>
      <c r="U323" s="153">
        <v>1263735329</v>
      </c>
      <c r="V323" s="153" t="s">
        <v>82</v>
      </c>
      <c r="W323" s="153" t="s">
        <v>83</v>
      </c>
      <c r="X323" s="151" t="s">
        <v>1879</v>
      </c>
      <c r="Y323" s="256" t="s">
        <v>3048</v>
      </c>
      <c r="Z323" s="155" t="s">
        <v>88</v>
      </c>
      <c r="AA323" s="267" t="s">
        <v>2909</v>
      </c>
      <c r="AB323" s="156"/>
      <c r="AC323" s="157"/>
      <c r="AD323" s="157"/>
      <c r="AE323" s="157"/>
      <c r="AF323" s="157"/>
      <c r="AG323" s="293">
        <f t="shared" si="202"/>
        <v>0</v>
      </c>
      <c r="AH323" s="145"/>
      <c r="AI323" s="143"/>
      <c r="AJ323" s="143"/>
      <c r="AK323" s="143"/>
      <c r="AL323" s="143"/>
      <c r="AM323" s="138">
        <f t="shared" si="182"/>
        <v>0</v>
      </c>
      <c r="AN323" s="160"/>
      <c r="AO323" s="146"/>
      <c r="AP323" s="146"/>
      <c r="AQ323" s="146"/>
      <c r="AR323" s="146"/>
      <c r="AS323" s="202">
        <f t="shared" si="203"/>
        <v>0</v>
      </c>
      <c r="AT323" s="172"/>
      <c r="AU323" s="137"/>
      <c r="AV323" s="137"/>
      <c r="AW323" s="137"/>
      <c r="AX323" s="137"/>
      <c r="AY323" s="138">
        <f t="shared" si="178"/>
        <v>0</v>
      </c>
      <c r="AZ323" s="160"/>
      <c r="BA323" s="146"/>
      <c r="BB323" s="146"/>
      <c r="BC323" s="146"/>
      <c r="BD323" s="146"/>
      <c r="BE323" s="138">
        <f t="shared" si="179"/>
        <v>0</v>
      </c>
      <c r="BF323" s="205"/>
      <c r="BG323" s="146"/>
      <c r="BH323" s="146"/>
      <c r="BI323" s="146"/>
      <c r="BJ323" s="146"/>
      <c r="BK323" s="202">
        <f t="shared" si="204"/>
        <v>0</v>
      </c>
      <c r="BL323" s="160"/>
      <c r="BM323" s="146"/>
      <c r="BN323" s="146"/>
      <c r="BO323" s="146"/>
      <c r="BP323" s="146"/>
      <c r="BQ323" s="138">
        <f t="shared" si="180"/>
        <v>0</v>
      </c>
      <c r="BR323" s="160"/>
      <c r="BS323" s="146">
        <v>32175</v>
      </c>
      <c r="BT323" s="146"/>
      <c r="BU323" s="146"/>
      <c r="BV323" s="146"/>
      <c r="BW323" s="138">
        <f t="shared" si="181"/>
        <v>32175</v>
      </c>
      <c r="BX323" s="205"/>
      <c r="BY323" s="146"/>
      <c r="BZ323" s="146"/>
      <c r="CA323" s="146"/>
      <c r="CB323" s="146"/>
      <c r="CC323" s="138">
        <f t="shared" si="205"/>
        <v>0</v>
      </c>
      <c r="CD323" s="158"/>
      <c r="CE323" s="137"/>
      <c r="CF323" s="137"/>
      <c r="CG323" s="137"/>
      <c r="CH323" s="137"/>
      <c r="CI323" s="138">
        <f t="shared" si="206"/>
        <v>0</v>
      </c>
      <c r="CJ323" s="172">
        <f t="shared" si="191"/>
        <v>0</v>
      </c>
      <c r="CK323" s="137">
        <f t="shared" si="192"/>
        <v>32175</v>
      </c>
      <c r="CL323" s="137">
        <f t="shared" si="193"/>
        <v>0</v>
      </c>
      <c r="CM323" s="137">
        <f t="shared" si="194"/>
        <v>0</v>
      </c>
      <c r="CN323" s="137">
        <f t="shared" si="195"/>
        <v>0</v>
      </c>
      <c r="CO323" s="173">
        <f t="shared" si="196"/>
        <v>32175</v>
      </c>
      <c r="CP323" s="172">
        <f t="shared" si="197"/>
        <v>0</v>
      </c>
      <c r="CQ323" s="137">
        <f t="shared" si="198"/>
        <v>0</v>
      </c>
      <c r="CR323" s="137">
        <f t="shared" si="199"/>
        <v>0</v>
      </c>
      <c r="CS323" s="137">
        <f t="shared" si="200"/>
        <v>0</v>
      </c>
      <c r="CT323" s="137">
        <f t="shared" si="201"/>
        <v>0</v>
      </c>
      <c r="CU323" s="173">
        <f t="shared" si="183"/>
        <v>0</v>
      </c>
      <c r="CV323" s="172">
        <f t="shared" si="184"/>
        <v>0</v>
      </c>
      <c r="CW323" s="137">
        <f t="shared" si="185"/>
        <v>32175</v>
      </c>
      <c r="CX323" s="137">
        <f t="shared" si="186"/>
        <v>0</v>
      </c>
      <c r="CY323" s="137">
        <f t="shared" si="187"/>
        <v>0</v>
      </c>
      <c r="CZ323" s="137">
        <f t="shared" si="188"/>
        <v>0</v>
      </c>
      <c r="DA323" s="173">
        <f t="shared" si="189"/>
        <v>32175</v>
      </c>
      <c r="DC323" s="220"/>
      <c r="DF323" s="141"/>
      <c r="DG323" s="142"/>
      <c r="DH323" s="146"/>
      <c r="DI323" s="142"/>
      <c r="DJ323" s="144"/>
      <c r="DK323" s="145"/>
      <c r="DL323" s="142"/>
      <c r="DM323" s="144"/>
      <c r="DO323" s="140" t="str">
        <f t="shared" si="207"/>
        <v>Hana Fialová</v>
      </c>
      <c r="DP323" s="140">
        <v>5449</v>
      </c>
      <c r="DQ323" s="140">
        <v>600099458</v>
      </c>
      <c r="DR323" s="140">
        <v>70188408</v>
      </c>
      <c r="DS323" s="140" t="s">
        <v>1899</v>
      </c>
      <c r="DT323" s="140" t="s">
        <v>4203</v>
      </c>
      <c r="DU323" s="140" t="s">
        <v>4204</v>
      </c>
      <c r="DV323" s="140" t="s">
        <v>88</v>
      </c>
      <c r="DW323" s="140" t="s">
        <v>87</v>
      </c>
      <c r="DX323" s="140" t="s">
        <v>466</v>
      </c>
      <c r="DY323" s="140" t="s">
        <v>4205</v>
      </c>
      <c r="DZ323" s="140">
        <v>481625043</v>
      </c>
      <c r="EA323" s="140" t="s">
        <v>4206</v>
      </c>
      <c r="EB323" s="140">
        <v>0</v>
      </c>
      <c r="EC323" s="140" t="s">
        <v>1879</v>
      </c>
      <c r="ED323" s="140" t="s">
        <v>88</v>
      </c>
      <c r="EF323" s="140" t="str">
        <f t="shared" si="208"/>
        <v>ok</v>
      </c>
      <c r="EG323" s="140" t="str">
        <f t="shared" si="209"/>
        <v>ok</v>
      </c>
      <c r="EH323" s="140" t="str">
        <f t="shared" si="210"/>
        <v>ok</v>
      </c>
      <c r="EI323" s="140" t="str">
        <f t="shared" si="211"/>
        <v>ok</v>
      </c>
      <c r="EJ323" s="140" t="str">
        <f t="shared" si="212"/>
        <v>ok</v>
      </c>
      <c r="EK323" s="140" t="str">
        <f t="shared" si="213"/>
        <v>ok</v>
      </c>
      <c r="EO323" s="140" t="str">
        <f t="shared" si="214"/>
        <v>ok</v>
      </c>
      <c r="EP323" s="140" t="str">
        <f t="shared" si="215"/>
        <v>ŠPATNĚ</v>
      </c>
    </row>
    <row r="324" spans="1:146" s="140" customFormat="1" ht="12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4207</v>
      </c>
      <c r="I324" s="227" t="s">
        <v>1903</v>
      </c>
      <c r="J324" s="151" t="s">
        <v>1902</v>
      </c>
      <c r="K324" s="151" t="s">
        <v>4204</v>
      </c>
      <c r="L324" s="153" t="s">
        <v>87</v>
      </c>
      <c r="M324" s="151" t="s">
        <v>88</v>
      </c>
      <c r="N324" s="151" t="s">
        <v>24</v>
      </c>
      <c r="O324" s="151" t="s">
        <v>1904</v>
      </c>
      <c r="P324" s="151" t="s">
        <v>812</v>
      </c>
      <c r="Q324" s="151" t="s">
        <v>52</v>
      </c>
      <c r="R324" s="151" t="s">
        <v>53</v>
      </c>
      <c r="S324" s="154">
        <v>481623746</v>
      </c>
      <c r="T324" s="151" t="s">
        <v>1905</v>
      </c>
      <c r="U324" s="153">
        <v>233400574</v>
      </c>
      <c r="V324" s="153" t="s">
        <v>43</v>
      </c>
      <c r="W324" s="153" t="s">
        <v>1785</v>
      </c>
      <c r="X324" s="151" t="s">
        <v>1879</v>
      </c>
      <c r="Y324" s="256" t="s">
        <v>3048</v>
      </c>
      <c r="Z324" s="155" t="s">
        <v>88</v>
      </c>
      <c r="AA324" s="267" t="s">
        <v>2909</v>
      </c>
      <c r="AB324" s="156"/>
      <c r="AC324" s="157"/>
      <c r="AD324" s="157"/>
      <c r="AE324" s="157"/>
      <c r="AF324" s="157"/>
      <c r="AG324" s="293">
        <f t="shared" si="202"/>
        <v>0</v>
      </c>
      <c r="AH324" s="145"/>
      <c r="AI324" s="143"/>
      <c r="AJ324" s="143"/>
      <c r="AK324" s="143"/>
      <c r="AL324" s="143"/>
      <c r="AM324" s="138">
        <f t="shared" si="182"/>
        <v>0</v>
      </c>
      <c r="AN324" s="160"/>
      <c r="AO324" s="146"/>
      <c r="AP324" s="146"/>
      <c r="AQ324" s="146"/>
      <c r="AR324" s="146"/>
      <c r="AS324" s="202">
        <f t="shared" si="203"/>
        <v>0</v>
      </c>
      <c r="AT324" s="172"/>
      <c r="AU324" s="137"/>
      <c r="AV324" s="137"/>
      <c r="AW324" s="137"/>
      <c r="AX324" s="137"/>
      <c r="AY324" s="138">
        <f t="shared" si="178"/>
        <v>0</v>
      </c>
      <c r="AZ324" s="160"/>
      <c r="BA324" s="146"/>
      <c r="BB324" s="146"/>
      <c r="BC324" s="146"/>
      <c r="BD324" s="146"/>
      <c r="BE324" s="138">
        <f t="shared" si="179"/>
        <v>0</v>
      </c>
      <c r="BF324" s="205"/>
      <c r="BG324" s="146"/>
      <c r="BH324" s="146"/>
      <c r="BI324" s="146"/>
      <c r="BJ324" s="146"/>
      <c r="BK324" s="202">
        <f t="shared" si="204"/>
        <v>0</v>
      </c>
      <c r="BL324" s="160"/>
      <c r="BM324" s="146"/>
      <c r="BN324" s="146"/>
      <c r="BO324" s="146"/>
      <c r="BP324" s="146"/>
      <c r="BQ324" s="138">
        <f t="shared" si="180"/>
        <v>0</v>
      </c>
      <c r="BR324" s="160"/>
      <c r="BS324" s="146">
        <v>134875</v>
      </c>
      <c r="BT324" s="146"/>
      <c r="BU324" s="146"/>
      <c r="BV324" s="146"/>
      <c r="BW324" s="138">
        <f t="shared" si="181"/>
        <v>134875</v>
      </c>
      <c r="BX324" s="205"/>
      <c r="BY324" s="146"/>
      <c r="BZ324" s="146"/>
      <c r="CA324" s="146"/>
      <c r="CB324" s="146"/>
      <c r="CC324" s="138">
        <f t="shared" si="205"/>
        <v>0</v>
      </c>
      <c r="CD324" s="158"/>
      <c r="CE324" s="137"/>
      <c r="CF324" s="137"/>
      <c r="CG324" s="137"/>
      <c r="CH324" s="137"/>
      <c r="CI324" s="138">
        <f t="shared" si="206"/>
        <v>0</v>
      </c>
      <c r="CJ324" s="172">
        <f t="shared" si="191"/>
        <v>0</v>
      </c>
      <c r="CK324" s="137">
        <f t="shared" si="192"/>
        <v>134875</v>
      </c>
      <c r="CL324" s="137">
        <f t="shared" si="193"/>
        <v>0</v>
      </c>
      <c r="CM324" s="137">
        <f t="shared" si="194"/>
        <v>0</v>
      </c>
      <c r="CN324" s="137">
        <f t="shared" si="195"/>
        <v>0</v>
      </c>
      <c r="CO324" s="173">
        <f t="shared" si="196"/>
        <v>134875</v>
      </c>
      <c r="CP324" s="172">
        <f t="shared" si="197"/>
        <v>0</v>
      </c>
      <c r="CQ324" s="137">
        <f t="shared" si="198"/>
        <v>0</v>
      </c>
      <c r="CR324" s="137">
        <f t="shared" si="199"/>
        <v>0</v>
      </c>
      <c r="CS324" s="137">
        <f t="shared" si="200"/>
        <v>0</v>
      </c>
      <c r="CT324" s="137">
        <f t="shared" si="201"/>
        <v>0</v>
      </c>
      <c r="CU324" s="173">
        <f t="shared" si="183"/>
        <v>0</v>
      </c>
      <c r="CV324" s="172">
        <f t="shared" si="184"/>
        <v>0</v>
      </c>
      <c r="CW324" s="137">
        <f t="shared" si="185"/>
        <v>134875</v>
      </c>
      <c r="CX324" s="137">
        <f t="shared" si="186"/>
        <v>0</v>
      </c>
      <c r="CY324" s="137">
        <f t="shared" si="187"/>
        <v>0</v>
      </c>
      <c r="CZ324" s="137">
        <f t="shared" si="188"/>
        <v>0</v>
      </c>
      <c r="DA324" s="173">
        <f t="shared" si="189"/>
        <v>134875</v>
      </c>
      <c r="DC324" s="220"/>
      <c r="DF324" s="141"/>
      <c r="DG324" s="142"/>
      <c r="DH324" s="146"/>
      <c r="DI324" s="142"/>
      <c r="DJ324" s="144"/>
      <c r="DK324" s="145"/>
      <c r="DL324" s="142"/>
      <c r="DM324" s="144"/>
      <c r="DO324" s="140" t="str">
        <f t="shared" si="207"/>
        <v>Karel Strnad</v>
      </c>
      <c r="DP324" s="140">
        <v>5443</v>
      </c>
      <c r="DQ324" s="140">
        <v>600099237</v>
      </c>
      <c r="DR324" s="140">
        <v>854841</v>
      </c>
      <c r="DS324" s="140" t="s">
        <v>4207</v>
      </c>
      <c r="DT324" s="140" t="s">
        <v>4208</v>
      </c>
      <c r="DU324" s="140" t="s">
        <v>4204</v>
      </c>
      <c r="DV324" s="140" t="s">
        <v>88</v>
      </c>
      <c r="DW324" s="140" t="s">
        <v>87</v>
      </c>
      <c r="DX324" s="140" t="s">
        <v>24</v>
      </c>
      <c r="DY324" s="140" t="s">
        <v>4209</v>
      </c>
      <c r="DZ324" s="140">
        <v>481623746</v>
      </c>
      <c r="EA324" s="140" t="s">
        <v>1905</v>
      </c>
      <c r="EB324" s="140" t="s">
        <v>4210</v>
      </c>
      <c r="EC324" s="140" t="s">
        <v>1879</v>
      </c>
      <c r="ED324" s="140" t="s">
        <v>88</v>
      </c>
      <c r="EF324" s="140" t="str">
        <f t="shared" si="208"/>
        <v>ok</v>
      </c>
      <c r="EG324" s="140" t="str">
        <f t="shared" si="209"/>
        <v>ok</v>
      </c>
      <c r="EH324" s="140" t="str">
        <f t="shared" si="210"/>
        <v>ok</v>
      </c>
      <c r="EI324" s="140" t="str">
        <f t="shared" si="211"/>
        <v>ok</v>
      </c>
      <c r="EJ324" s="140" t="str">
        <f t="shared" si="212"/>
        <v>ok</v>
      </c>
      <c r="EK324" s="140" t="str">
        <f t="shared" si="213"/>
        <v>ok</v>
      </c>
      <c r="EO324" s="140" t="str">
        <f t="shared" si="214"/>
        <v>ok</v>
      </c>
      <c r="EP324" s="140" t="str">
        <f t="shared" si="215"/>
        <v>ok</v>
      </c>
    </row>
    <row r="325" spans="1:146" s="140" customFormat="1" ht="12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227" t="s">
        <v>1907</v>
      </c>
      <c r="J325" s="151" t="s">
        <v>1906</v>
      </c>
      <c r="K325" s="151" t="s">
        <v>86</v>
      </c>
      <c r="L325" s="153" t="s">
        <v>87</v>
      </c>
      <c r="M325" s="151" t="s">
        <v>88</v>
      </c>
      <c r="N325" s="151" t="s">
        <v>24</v>
      </c>
      <c r="O325" s="151" t="s">
        <v>1908</v>
      </c>
      <c r="P325" s="151" t="s">
        <v>51</v>
      </c>
      <c r="Q325" s="151" t="s">
        <v>52</v>
      </c>
      <c r="R325" s="151" t="s">
        <v>53</v>
      </c>
      <c r="S325" s="154">
        <v>481621036</v>
      </c>
      <c r="T325" s="151" t="s">
        <v>1909</v>
      </c>
      <c r="U325" s="153">
        <v>180130311</v>
      </c>
      <c r="V325" s="153" t="s">
        <v>102</v>
      </c>
      <c r="W325" s="153" t="s">
        <v>103</v>
      </c>
      <c r="X325" s="151" t="s">
        <v>1879</v>
      </c>
      <c r="Y325" s="256" t="s">
        <v>3048</v>
      </c>
      <c r="Z325" s="155" t="s">
        <v>88</v>
      </c>
      <c r="AA325" s="267" t="s">
        <v>2909</v>
      </c>
      <c r="AB325" s="156"/>
      <c r="AC325" s="157"/>
      <c r="AD325" s="157"/>
      <c r="AE325" s="157"/>
      <c r="AF325" s="157"/>
      <c r="AG325" s="293">
        <f t="shared" si="202"/>
        <v>0</v>
      </c>
      <c r="AH325" s="145"/>
      <c r="AI325" s="143"/>
      <c r="AJ325" s="143"/>
      <c r="AK325" s="143"/>
      <c r="AL325" s="143"/>
      <c r="AM325" s="138">
        <f t="shared" si="182"/>
        <v>0</v>
      </c>
      <c r="AN325" s="160"/>
      <c r="AO325" s="146"/>
      <c r="AP325" s="146"/>
      <c r="AQ325" s="146"/>
      <c r="AR325" s="146"/>
      <c r="AS325" s="202">
        <f t="shared" si="203"/>
        <v>0</v>
      </c>
      <c r="AT325" s="172"/>
      <c r="AU325" s="137"/>
      <c r="AV325" s="137"/>
      <c r="AW325" s="137"/>
      <c r="AX325" s="137"/>
      <c r="AY325" s="138">
        <f t="shared" si="178"/>
        <v>0</v>
      </c>
      <c r="AZ325" s="160"/>
      <c r="BA325" s="146"/>
      <c r="BB325" s="146"/>
      <c r="BC325" s="146"/>
      <c r="BD325" s="146"/>
      <c r="BE325" s="138">
        <f t="shared" si="179"/>
        <v>0</v>
      </c>
      <c r="BF325" s="205"/>
      <c r="BG325" s="146"/>
      <c r="BH325" s="146"/>
      <c r="BI325" s="146"/>
      <c r="BJ325" s="146"/>
      <c r="BK325" s="202">
        <f t="shared" si="204"/>
        <v>0</v>
      </c>
      <c r="BL325" s="160"/>
      <c r="BM325" s="146"/>
      <c r="BN325" s="146"/>
      <c r="BO325" s="146"/>
      <c r="BP325" s="146"/>
      <c r="BQ325" s="138">
        <f t="shared" si="180"/>
        <v>0</v>
      </c>
      <c r="BR325" s="160"/>
      <c r="BS325" s="146">
        <v>128375</v>
      </c>
      <c r="BT325" s="146"/>
      <c r="BU325" s="146"/>
      <c r="BV325" s="146"/>
      <c r="BW325" s="138">
        <f t="shared" si="181"/>
        <v>128375</v>
      </c>
      <c r="BX325" s="205"/>
      <c r="BY325" s="146"/>
      <c r="BZ325" s="146"/>
      <c r="CA325" s="146"/>
      <c r="CB325" s="146"/>
      <c r="CC325" s="138">
        <f t="shared" si="205"/>
        <v>0</v>
      </c>
      <c r="CD325" s="158"/>
      <c r="CE325" s="137"/>
      <c r="CF325" s="137"/>
      <c r="CG325" s="137"/>
      <c r="CH325" s="137"/>
      <c r="CI325" s="138">
        <f t="shared" si="206"/>
        <v>0</v>
      </c>
      <c r="CJ325" s="172">
        <f t="shared" si="191"/>
        <v>0</v>
      </c>
      <c r="CK325" s="137">
        <f t="shared" si="192"/>
        <v>128375</v>
      </c>
      <c r="CL325" s="137">
        <f t="shared" si="193"/>
        <v>0</v>
      </c>
      <c r="CM325" s="137">
        <f t="shared" si="194"/>
        <v>0</v>
      </c>
      <c r="CN325" s="137">
        <f t="shared" si="195"/>
        <v>0</v>
      </c>
      <c r="CO325" s="173">
        <f t="shared" si="196"/>
        <v>128375</v>
      </c>
      <c r="CP325" s="172">
        <f t="shared" si="197"/>
        <v>0</v>
      </c>
      <c r="CQ325" s="137">
        <f t="shared" si="198"/>
        <v>0</v>
      </c>
      <c r="CR325" s="137">
        <f t="shared" si="199"/>
        <v>0</v>
      </c>
      <c r="CS325" s="137">
        <f t="shared" si="200"/>
        <v>0</v>
      </c>
      <c r="CT325" s="137">
        <f t="shared" si="201"/>
        <v>0</v>
      </c>
      <c r="CU325" s="173">
        <f t="shared" si="183"/>
        <v>0</v>
      </c>
      <c r="CV325" s="172">
        <f t="shared" si="184"/>
        <v>0</v>
      </c>
      <c r="CW325" s="137">
        <f t="shared" si="185"/>
        <v>128375</v>
      </c>
      <c r="CX325" s="137">
        <f t="shared" si="186"/>
        <v>0</v>
      </c>
      <c r="CY325" s="137">
        <f t="shared" si="187"/>
        <v>0</v>
      </c>
      <c r="CZ325" s="137">
        <f t="shared" si="188"/>
        <v>0</v>
      </c>
      <c r="DA325" s="173">
        <f t="shared" si="189"/>
        <v>128375</v>
      </c>
      <c r="DC325" s="220"/>
      <c r="DF325" s="141"/>
      <c r="DG325" s="142"/>
      <c r="DH325" s="146"/>
      <c r="DI325" s="142"/>
      <c r="DJ325" s="144"/>
      <c r="DK325" s="145"/>
      <c r="DL325" s="142"/>
      <c r="DM325" s="144"/>
      <c r="DO325" s="140" t="str">
        <f t="shared" si="207"/>
        <v>Jiří Jiránek</v>
      </c>
      <c r="DP325" s="140">
        <v>5445</v>
      </c>
      <c r="DQ325" s="140">
        <v>600099351</v>
      </c>
      <c r="DR325" s="140">
        <v>70155771</v>
      </c>
      <c r="DS325" s="140" t="s">
        <v>1906</v>
      </c>
      <c r="DT325" s="140" t="s">
        <v>4211</v>
      </c>
      <c r="DU325" s="140" t="s">
        <v>86</v>
      </c>
      <c r="DV325" s="140" t="s">
        <v>88</v>
      </c>
      <c r="DW325" s="140" t="s">
        <v>87</v>
      </c>
      <c r="DX325" s="140" t="s">
        <v>24</v>
      </c>
      <c r="DY325" s="140" t="s">
        <v>4212</v>
      </c>
      <c r="DZ325" s="140">
        <v>481621036</v>
      </c>
      <c r="EA325" s="140" t="s">
        <v>1909</v>
      </c>
      <c r="EB325" s="140" t="s">
        <v>4213</v>
      </c>
      <c r="EC325" s="140" t="s">
        <v>1879</v>
      </c>
      <c r="ED325" s="140" t="s">
        <v>88</v>
      </c>
      <c r="EF325" s="140" t="str">
        <f t="shared" si="208"/>
        <v>ok</v>
      </c>
      <c r="EG325" s="140" t="str">
        <f t="shared" si="209"/>
        <v>ok</v>
      </c>
      <c r="EH325" s="140" t="str">
        <f t="shared" si="210"/>
        <v>ok</v>
      </c>
      <c r="EI325" s="140" t="str">
        <f t="shared" si="211"/>
        <v>ok</v>
      </c>
      <c r="EJ325" s="140" t="str">
        <f t="shared" si="212"/>
        <v>ok</v>
      </c>
      <c r="EK325" s="140" t="str">
        <f t="shared" si="213"/>
        <v>ok</v>
      </c>
      <c r="EO325" s="140" t="str">
        <f t="shared" si="214"/>
        <v>ok</v>
      </c>
      <c r="EP325" s="140" t="str">
        <f t="shared" si="215"/>
        <v>ok</v>
      </c>
    </row>
    <row r="326" spans="1:146" s="140" customFormat="1" ht="12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227" t="s">
        <v>1911</v>
      </c>
      <c r="J326" s="151" t="s">
        <v>1910</v>
      </c>
      <c r="K326" s="151" t="s">
        <v>4215</v>
      </c>
      <c r="L326" s="153" t="s">
        <v>87</v>
      </c>
      <c r="M326" s="151" t="s">
        <v>88</v>
      </c>
      <c r="N326" s="151">
        <v>0</v>
      </c>
      <c r="O326" s="151" t="s">
        <v>1912</v>
      </c>
      <c r="P326" s="151" t="s">
        <v>51</v>
      </c>
      <c r="Q326" s="151" t="s">
        <v>52</v>
      </c>
      <c r="R326" s="151" t="s">
        <v>53</v>
      </c>
      <c r="S326" s="154">
        <v>481625471</v>
      </c>
      <c r="T326" s="151" t="s">
        <v>1913</v>
      </c>
      <c r="U326" s="153">
        <v>5813291389</v>
      </c>
      <c r="V326" s="153" t="s">
        <v>82</v>
      </c>
      <c r="W326" s="153" t="s">
        <v>1785</v>
      </c>
      <c r="X326" s="151" t="s">
        <v>1879</v>
      </c>
      <c r="Y326" s="256" t="s">
        <v>3048</v>
      </c>
      <c r="Z326" s="155" t="s">
        <v>88</v>
      </c>
      <c r="AA326" s="267" t="s">
        <v>2909</v>
      </c>
      <c r="AB326" s="156"/>
      <c r="AC326" s="157"/>
      <c r="AD326" s="157"/>
      <c r="AE326" s="157"/>
      <c r="AF326" s="157"/>
      <c r="AG326" s="293">
        <f t="shared" si="202"/>
        <v>0</v>
      </c>
      <c r="AH326" s="145"/>
      <c r="AI326" s="143"/>
      <c r="AJ326" s="143"/>
      <c r="AK326" s="143"/>
      <c r="AL326" s="143"/>
      <c r="AM326" s="138">
        <f t="shared" si="182"/>
        <v>0</v>
      </c>
      <c r="AN326" s="160"/>
      <c r="AO326" s="146"/>
      <c r="AP326" s="146"/>
      <c r="AQ326" s="146"/>
      <c r="AR326" s="146"/>
      <c r="AS326" s="202">
        <f t="shared" si="203"/>
        <v>0</v>
      </c>
      <c r="AT326" s="172"/>
      <c r="AU326" s="137"/>
      <c r="AV326" s="137"/>
      <c r="AW326" s="137"/>
      <c r="AX326" s="137"/>
      <c r="AY326" s="138">
        <f t="shared" si="178"/>
        <v>0</v>
      </c>
      <c r="AZ326" s="160"/>
      <c r="BA326" s="146"/>
      <c r="BB326" s="146"/>
      <c r="BC326" s="146"/>
      <c r="BD326" s="146"/>
      <c r="BE326" s="138">
        <f t="shared" si="179"/>
        <v>0</v>
      </c>
      <c r="BF326" s="205"/>
      <c r="BG326" s="146"/>
      <c r="BH326" s="146"/>
      <c r="BI326" s="146"/>
      <c r="BJ326" s="146"/>
      <c r="BK326" s="202">
        <f t="shared" si="204"/>
        <v>0</v>
      </c>
      <c r="BL326" s="160"/>
      <c r="BM326" s="146"/>
      <c r="BN326" s="146"/>
      <c r="BO326" s="146"/>
      <c r="BP326" s="146"/>
      <c r="BQ326" s="138">
        <f t="shared" si="180"/>
        <v>0</v>
      </c>
      <c r="BR326" s="160"/>
      <c r="BS326" s="146"/>
      <c r="BT326" s="146"/>
      <c r="BU326" s="146"/>
      <c r="BV326" s="146"/>
      <c r="BW326" s="138">
        <f t="shared" si="181"/>
        <v>0</v>
      </c>
      <c r="BX326" s="205"/>
      <c r="BY326" s="146"/>
      <c r="BZ326" s="146"/>
      <c r="CA326" s="146"/>
      <c r="CB326" s="146"/>
      <c r="CC326" s="138">
        <f t="shared" si="205"/>
        <v>0</v>
      </c>
      <c r="CD326" s="158"/>
      <c r="CE326" s="137"/>
      <c r="CF326" s="137"/>
      <c r="CG326" s="137"/>
      <c r="CH326" s="137"/>
      <c r="CI326" s="138">
        <f t="shared" si="206"/>
        <v>0</v>
      </c>
      <c r="CJ326" s="172">
        <f t="shared" si="191"/>
        <v>0</v>
      </c>
      <c r="CK326" s="137">
        <f t="shared" si="192"/>
        <v>0</v>
      </c>
      <c r="CL326" s="137">
        <f t="shared" si="193"/>
        <v>0</v>
      </c>
      <c r="CM326" s="137">
        <f t="shared" si="194"/>
        <v>0</v>
      </c>
      <c r="CN326" s="137">
        <f t="shared" si="195"/>
        <v>0</v>
      </c>
      <c r="CO326" s="173">
        <f t="shared" si="196"/>
        <v>0</v>
      </c>
      <c r="CP326" s="172">
        <f t="shared" si="197"/>
        <v>0</v>
      </c>
      <c r="CQ326" s="137">
        <f t="shared" si="198"/>
        <v>0</v>
      </c>
      <c r="CR326" s="137">
        <f t="shared" si="199"/>
        <v>0</v>
      </c>
      <c r="CS326" s="137">
        <f t="shared" si="200"/>
        <v>0</v>
      </c>
      <c r="CT326" s="137">
        <f t="shared" si="201"/>
        <v>0</v>
      </c>
      <c r="CU326" s="173">
        <f t="shared" si="183"/>
        <v>0</v>
      </c>
      <c r="CV326" s="172">
        <f t="shared" si="184"/>
        <v>0</v>
      </c>
      <c r="CW326" s="137">
        <f t="shared" si="185"/>
        <v>0</v>
      </c>
      <c r="CX326" s="137">
        <f t="shared" si="186"/>
        <v>0</v>
      </c>
      <c r="CY326" s="137">
        <f t="shared" si="187"/>
        <v>0</v>
      </c>
      <c r="CZ326" s="137">
        <f t="shared" si="188"/>
        <v>0</v>
      </c>
      <c r="DA326" s="173">
        <f t="shared" si="189"/>
        <v>0</v>
      </c>
      <c r="DC326" s="220"/>
      <c r="DF326" s="141"/>
      <c r="DG326" s="142"/>
      <c r="DH326" s="146"/>
      <c r="DI326" s="142"/>
      <c r="DJ326" s="144"/>
      <c r="DK326" s="145"/>
      <c r="DL326" s="142"/>
      <c r="DM326" s="144"/>
      <c r="DO326" s="140" t="str">
        <f t="shared" si="207"/>
        <v>Jiří Kurfiřt</v>
      </c>
      <c r="DP326" s="140">
        <v>5446</v>
      </c>
      <c r="DQ326" s="140">
        <v>600099393</v>
      </c>
      <c r="DR326" s="140">
        <v>856096</v>
      </c>
      <c r="DS326" s="140" t="s">
        <v>1910</v>
      </c>
      <c r="DT326" s="140" t="s">
        <v>4214</v>
      </c>
      <c r="DU326" s="140" t="s">
        <v>4215</v>
      </c>
      <c r="DV326" s="140" t="s">
        <v>88</v>
      </c>
      <c r="DW326" s="140" t="s">
        <v>87</v>
      </c>
      <c r="DX326" s="140">
        <v>0</v>
      </c>
      <c r="DY326" s="140" t="s">
        <v>4216</v>
      </c>
      <c r="DZ326" s="140">
        <v>481625471</v>
      </c>
      <c r="EA326" s="140" t="s">
        <v>4217</v>
      </c>
      <c r="EB326" s="140" t="s">
        <v>4218</v>
      </c>
      <c r="EC326" s="140" t="s">
        <v>1879</v>
      </c>
      <c r="ED326" s="140" t="s">
        <v>88</v>
      </c>
      <c r="EF326" s="140" t="str">
        <f t="shared" si="208"/>
        <v>ok</v>
      </c>
      <c r="EG326" s="140" t="str">
        <f t="shared" si="209"/>
        <v>ok</v>
      </c>
      <c r="EH326" s="140" t="str">
        <f t="shared" si="210"/>
        <v>ok</v>
      </c>
      <c r="EI326" s="140" t="str">
        <f t="shared" si="211"/>
        <v>ok</v>
      </c>
      <c r="EJ326" s="140" t="str">
        <f t="shared" si="212"/>
        <v>ok</v>
      </c>
      <c r="EK326" s="140" t="str">
        <f t="shared" si="213"/>
        <v>ok</v>
      </c>
      <c r="EO326" s="140" t="str">
        <f t="shared" si="214"/>
        <v>ok</v>
      </c>
      <c r="EP326" s="140" t="str">
        <f t="shared" si="215"/>
        <v>ŠPATNĚ</v>
      </c>
    </row>
    <row r="327" spans="1:146" s="140" customFormat="1" ht="12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227" t="s">
        <v>1915</v>
      </c>
      <c r="J327" s="151" t="s">
        <v>1914</v>
      </c>
      <c r="K327" s="151" t="s">
        <v>4703</v>
      </c>
      <c r="L327" s="153" t="s">
        <v>1916</v>
      </c>
      <c r="M327" s="151" t="s">
        <v>1917</v>
      </c>
      <c r="N327" s="151" t="s">
        <v>24</v>
      </c>
      <c r="O327" s="151" t="s">
        <v>1918</v>
      </c>
      <c r="P327" s="151" t="s">
        <v>1655</v>
      </c>
      <c r="Q327" s="151" t="s">
        <v>27</v>
      </c>
      <c r="R327" s="151" t="s">
        <v>28</v>
      </c>
      <c r="S327" s="154">
        <v>481623244</v>
      </c>
      <c r="T327" s="151" t="s">
        <v>1919</v>
      </c>
      <c r="U327" s="153">
        <v>1263703319</v>
      </c>
      <c r="V327" s="153" t="s">
        <v>82</v>
      </c>
      <c r="W327" s="153" t="s">
        <v>83</v>
      </c>
      <c r="X327" s="151" t="s">
        <v>1920</v>
      </c>
      <c r="Y327" s="256" t="s">
        <v>3049</v>
      </c>
      <c r="Z327" s="155" t="s">
        <v>88</v>
      </c>
      <c r="AA327" s="267" t="s">
        <v>2910</v>
      </c>
      <c r="AB327" s="156"/>
      <c r="AC327" s="157"/>
      <c r="AD327" s="157"/>
      <c r="AE327" s="157"/>
      <c r="AF327" s="157"/>
      <c r="AG327" s="293">
        <f t="shared" si="202"/>
        <v>0</v>
      </c>
      <c r="AH327" s="145"/>
      <c r="AI327" s="143"/>
      <c r="AJ327" s="143"/>
      <c r="AK327" s="143"/>
      <c r="AL327" s="143"/>
      <c r="AM327" s="138">
        <f t="shared" si="182"/>
        <v>0</v>
      </c>
      <c r="AN327" s="160"/>
      <c r="AO327" s="146"/>
      <c r="AP327" s="146"/>
      <c r="AQ327" s="146"/>
      <c r="AR327" s="146"/>
      <c r="AS327" s="202">
        <f t="shared" si="203"/>
        <v>0</v>
      </c>
      <c r="AT327" s="172"/>
      <c r="AU327" s="137"/>
      <c r="AV327" s="137"/>
      <c r="AW327" s="137"/>
      <c r="AX327" s="137"/>
      <c r="AY327" s="138">
        <f t="shared" ref="AY327:AY390" si="216">SUM(AT327:AX327)</f>
        <v>0</v>
      </c>
      <c r="AZ327" s="160"/>
      <c r="BA327" s="146"/>
      <c r="BB327" s="146"/>
      <c r="BC327" s="146"/>
      <c r="BD327" s="146"/>
      <c r="BE327" s="138">
        <f t="shared" ref="BE327:BE390" si="217">SUM(AZ327:BD327)</f>
        <v>0</v>
      </c>
      <c r="BF327" s="205"/>
      <c r="BG327" s="146"/>
      <c r="BH327" s="146"/>
      <c r="BI327" s="146"/>
      <c r="BJ327" s="146"/>
      <c r="BK327" s="202">
        <f t="shared" si="204"/>
        <v>0</v>
      </c>
      <c r="BL327" s="160"/>
      <c r="BM327" s="146"/>
      <c r="BN327" s="146"/>
      <c r="BO327" s="146"/>
      <c r="BP327" s="146"/>
      <c r="BQ327" s="138">
        <f t="shared" ref="BQ327:BQ390" si="218">SUM(BL327:BP327)</f>
        <v>0</v>
      </c>
      <c r="BR327" s="160"/>
      <c r="BS327" s="146">
        <v>23400</v>
      </c>
      <c r="BT327" s="146"/>
      <c r="BU327" s="146"/>
      <c r="BV327" s="146"/>
      <c r="BW327" s="138">
        <f t="shared" ref="BW327:BW390" si="219">SUM(BR327:BV327)</f>
        <v>23400</v>
      </c>
      <c r="BX327" s="205"/>
      <c r="BY327" s="146"/>
      <c r="BZ327" s="146"/>
      <c r="CA327" s="146"/>
      <c r="CB327" s="146"/>
      <c r="CC327" s="138">
        <f t="shared" si="205"/>
        <v>0</v>
      </c>
      <c r="CD327" s="158"/>
      <c r="CE327" s="137"/>
      <c r="CF327" s="137"/>
      <c r="CG327" s="137"/>
      <c r="CH327" s="137"/>
      <c r="CI327" s="138">
        <f t="shared" si="206"/>
        <v>0</v>
      </c>
      <c r="CJ327" s="172">
        <f t="shared" si="191"/>
        <v>0</v>
      </c>
      <c r="CK327" s="137">
        <f t="shared" si="192"/>
        <v>23400</v>
      </c>
      <c r="CL327" s="137">
        <f t="shared" si="193"/>
        <v>0</v>
      </c>
      <c r="CM327" s="137">
        <f t="shared" si="194"/>
        <v>0</v>
      </c>
      <c r="CN327" s="137">
        <f t="shared" si="195"/>
        <v>0</v>
      </c>
      <c r="CO327" s="173">
        <f t="shared" si="196"/>
        <v>23400</v>
      </c>
      <c r="CP327" s="172">
        <f t="shared" si="197"/>
        <v>0</v>
      </c>
      <c r="CQ327" s="137">
        <f t="shared" si="198"/>
        <v>0</v>
      </c>
      <c r="CR327" s="137">
        <f t="shared" si="199"/>
        <v>0</v>
      </c>
      <c r="CS327" s="137">
        <f t="shared" si="200"/>
        <v>0</v>
      </c>
      <c r="CT327" s="137">
        <f t="shared" si="201"/>
        <v>0</v>
      </c>
      <c r="CU327" s="173">
        <f t="shared" si="183"/>
        <v>0</v>
      </c>
      <c r="CV327" s="172">
        <f t="shared" si="184"/>
        <v>0</v>
      </c>
      <c r="CW327" s="137">
        <f t="shared" si="185"/>
        <v>23400</v>
      </c>
      <c r="CX327" s="137">
        <f t="shared" si="186"/>
        <v>0</v>
      </c>
      <c r="CY327" s="137">
        <f t="shared" si="187"/>
        <v>0</v>
      </c>
      <c r="CZ327" s="137">
        <f t="shared" si="188"/>
        <v>0</v>
      </c>
      <c r="DA327" s="173">
        <f t="shared" si="189"/>
        <v>23400</v>
      </c>
      <c r="DC327" s="220"/>
      <c r="DF327" s="141"/>
      <c r="DG327" s="142"/>
      <c r="DH327" s="146"/>
      <c r="DI327" s="142"/>
      <c r="DJ327" s="144"/>
      <c r="DK327" s="145"/>
      <c r="DL327" s="142"/>
      <c r="DM327" s="144"/>
      <c r="DO327" s="140" t="str">
        <f t="shared" si="207"/>
        <v>Monika Hnídková</v>
      </c>
      <c r="DP327" s="140">
        <v>5403</v>
      </c>
      <c r="DQ327" s="140">
        <v>600098966</v>
      </c>
      <c r="DR327" s="140">
        <v>75016931</v>
      </c>
      <c r="DS327" s="140" t="s">
        <v>1914</v>
      </c>
      <c r="DT327" s="140" t="s">
        <v>4219</v>
      </c>
      <c r="DU327" s="140" t="s">
        <v>4220</v>
      </c>
      <c r="DV327" s="140" t="s">
        <v>1917</v>
      </c>
      <c r="DW327" s="140" t="s">
        <v>1916</v>
      </c>
      <c r="DX327" s="140" t="s">
        <v>24</v>
      </c>
      <c r="DY327" s="140" t="s">
        <v>4221</v>
      </c>
      <c r="DZ327" s="140">
        <v>481623244</v>
      </c>
      <c r="EA327" s="140" t="s">
        <v>1919</v>
      </c>
      <c r="EB327" s="140" t="s">
        <v>4222</v>
      </c>
      <c r="EC327" s="140" t="s">
        <v>1920</v>
      </c>
      <c r="ED327" s="140" t="s">
        <v>88</v>
      </c>
      <c r="EF327" s="140" t="str">
        <f t="shared" si="208"/>
        <v>ok</v>
      </c>
      <c r="EG327" s="140" t="str">
        <f t="shared" si="209"/>
        <v>ŠPATNĚ</v>
      </c>
      <c r="EH327" s="140" t="str">
        <f t="shared" si="210"/>
        <v>ok</v>
      </c>
      <c r="EI327" s="140" t="str">
        <f t="shared" si="211"/>
        <v>ok</v>
      </c>
      <c r="EJ327" s="140" t="str">
        <f t="shared" si="212"/>
        <v>ok</v>
      </c>
      <c r="EK327" s="140" t="str">
        <f t="shared" si="213"/>
        <v>ok</v>
      </c>
      <c r="EO327" s="140" t="str">
        <f t="shared" si="214"/>
        <v>ok</v>
      </c>
      <c r="EP327" s="140" t="str">
        <f t="shared" si="215"/>
        <v>ok</v>
      </c>
    </row>
    <row r="328" spans="1:146" s="140" customFormat="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227" t="s">
        <v>1922</v>
      </c>
      <c r="J328" s="151" t="s">
        <v>1921</v>
      </c>
      <c r="K328" s="151" t="s">
        <v>4672</v>
      </c>
      <c r="L328" s="153" t="s">
        <v>1923</v>
      </c>
      <c r="M328" s="151" t="s">
        <v>1924</v>
      </c>
      <c r="N328" s="151" t="s">
        <v>24</v>
      </c>
      <c r="O328" s="151" t="s">
        <v>1925</v>
      </c>
      <c r="P328" s="151" t="s">
        <v>170</v>
      </c>
      <c r="Q328" s="151" t="s">
        <v>27</v>
      </c>
      <c r="R328" s="151" t="s">
        <v>28</v>
      </c>
      <c r="S328" s="154">
        <v>724012658</v>
      </c>
      <c r="T328" s="263" t="s">
        <v>4226</v>
      </c>
      <c r="U328" s="153">
        <v>181567208</v>
      </c>
      <c r="V328" s="153" t="s">
        <v>102</v>
      </c>
      <c r="W328" s="153" t="s">
        <v>103</v>
      </c>
      <c r="X328" s="151" t="s">
        <v>1926</v>
      </c>
      <c r="Y328" s="256" t="s">
        <v>3050</v>
      </c>
      <c r="Z328" s="155" t="s">
        <v>88</v>
      </c>
      <c r="AA328" s="267" t="s">
        <v>2911</v>
      </c>
      <c r="AB328" s="156"/>
      <c r="AC328" s="157"/>
      <c r="AD328" s="157"/>
      <c r="AE328" s="157"/>
      <c r="AF328" s="157"/>
      <c r="AG328" s="293">
        <f t="shared" si="202"/>
        <v>0</v>
      </c>
      <c r="AH328" s="145"/>
      <c r="AI328" s="143"/>
      <c r="AJ328" s="143"/>
      <c r="AK328" s="143"/>
      <c r="AL328" s="143"/>
      <c r="AM328" s="138">
        <f t="shared" ref="AM328:AM391" si="220">SUM(AH328:AL328)</f>
        <v>0</v>
      </c>
      <c r="AN328" s="160"/>
      <c r="AO328" s="146"/>
      <c r="AP328" s="146"/>
      <c r="AQ328" s="146"/>
      <c r="AR328" s="146"/>
      <c r="AS328" s="202">
        <f t="shared" si="203"/>
        <v>0</v>
      </c>
      <c r="AT328" s="172"/>
      <c r="AU328" s="137"/>
      <c r="AV328" s="137"/>
      <c r="AW328" s="137"/>
      <c r="AX328" s="137"/>
      <c r="AY328" s="138">
        <f t="shared" si="216"/>
        <v>0</v>
      </c>
      <c r="AZ328" s="160"/>
      <c r="BA328" s="146"/>
      <c r="BB328" s="146"/>
      <c r="BC328" s="146"/>
      <c r="BD328" s="146"/>
      <c r="BE328" s="138">
        <f t="shared" si="217"/>
        <v>0</v>
      </c>
      <c r="BF328" s="205"/>
      <c r="BG328" s="146"/>
      <c r="BH328" s="146"/>
      <c r="BI328" s="146"/>
      <c r="BJ328" s="146"/>
      <c r="BK328" s="202">
        <f t="shared" si="204"/>
        <v>0</v>
      </c>
      <c r="BL328" s="160"/>
      <c r="BM328" s="146"/>
      <c r="BN328" s="146"/>
      <c r="BO328" s="146"/>
      <c r="BP328" s="146"/>
      <c r="BQ328" s="138">
        <f t="shared" si="218"/>
        <v>0</v>
      </c>
      <c r="BR328" s="160"/>
      <c r="BS328" s="146">
        <v>3250</v>
      </c>
      <c r="BT328" s="146"/>
      <c r="BU328" s="146"/>
      <c r="BV328" s="146"/>
      <c r="BW328" s="138">
        <f t="shared" si="219"/>
        <v>3250</v>
      </c>
      <c r="BX328" s="205"/>
      <c r="BY328" s="146"/>
      <c r="BZ328" s="146"/>
      <c r="CA328" s="146"/>
      <c r="CB328" s="146"/>
      <c r="CC328" s="138">
        <f t="shared" si="205"/>
        <v>0</v>
      </c>
      <c r="CD328" s="158"/>
      <c r="CE328" s="137"/>
      <c r="CF328" s="137"/>
      <c r="CG328" s="137"/>
      <c r="CH328" s="137"/>
      <c r="CI328" s="138">
        <f t="shared" si="206"/>
        <v>0</v>
      </c>
      <c r="CJ328" s="172">
        <f t="shared" si="191"/>
        <v>0</v>
      </c>
      <c r="CK328" s="137">
        <f t="shared" si="192"/>
        <v>3250</v>
      </c>
      <c r="CL328" s="137">
        <f t="shared" si="193"/>
        <v>0</v>
      </c>
      <c r="CM328" s="137">
        <f t="shared" si="194"/>
        <v>0</v>
      </c>
      <c r="CN328" s="137">
        <f t="shared" si="195"/>
        <v>0</v>
      </c>
      <c r="CO328" s="173">
        <f t="shared" si="196"/>
        <v>3250</v>
      </c>
      <c r="CP328" s="172">
        <f t="shared" si="197"/>
        <v>0</v>
      </c>
      <c r="CQ328" s="137">
        <f t="shared" si="198"/>
        <v>0</v>
      </c>
      <c r="CR328" s="137">
        <f t="shared" si="199"/>
        <v>0</v>
      </c>
      <c r="CS328" s="137">
        <f t="shared" si="200"/>
        <v>0</v>
      </c>
      <c r="CT328" s="137">
        <f t="shared" si="201"/>
        <v>0</v>
      </c>
      <c r="CU328" s="173">
        <f t="shared" ref="CU328:CU391" si="221">SUM(CP328:CT328)</f>
        <v>0</v>
      </c>
      <c r="CV328" s="172">
        <f t="shared" ref="CV328:CV391" si="222">CJ328-CP328</f>
        <v>0</v>
      </c>
      <c r="CW328" s="137">
        <f t="shared" ref="CW328:CW391" si="223">CK328-CQ328</f>
        <v>3250</v>
      </c>
      <c r="CX328" s="137">
        <f t="shared" ref="CX328:CX391" si="224">CL328-CR328</f>
        <v>0</v>
      </c>
      <c r="CY328" s="137">
        <f t="shared" ref="CY328:CY391" si="225">CM328-CS328</f>
        <v>0</v>
      </c>
      <c r="CZ328" s="137">
        <f t="shared" ref="CZ328:CZ391" si="226">CN328-CT328</f>
        <v>0</v>
      </c>
      <c r="DA328" s="173">
        <f t="shared" ref="DA328:DA391" si="227">SUM(CV328:CZ328)</f>
        <v>3250</v>
      </c>
      <c r="DC328" s="220"/>
      <c r="DF328" s="141"/>
      <c r="DG328" s="142"/>
      <c r="DH328" s="146"/>
      <c r="DI328" s="142"/>
      <c r="DJ328" s="144"/>
      <c r="DK328" s="145">
        <v>47610</v>
      </c>
      <c r="DL328" s="142" t="s">
        <v>4814</v>
      </c>
      <c r="DM328" s="144">
        <v>44601</v>
      </c>
      <c r="DO328" s="140" t="str">
        <f t="shared" si="207"/>
        <v>Jana Valská</v>
      </c>
      <c r="DP328" s="140">
        <v>5404</v>
      </c>
      <c r="DQ328" s="140">
        <v>600098974</v>
      </c>
      <c r="DR328" s="140">
        <v>70979812</v>
      </c>
      <c r="DS328" s="140" t="s">
        <v>1921</v>
      </c>
      <c r="DT328" s="140" t="s">
        <v>4223</v>
      </c>
      <c r="DU328" s="140" t="s">
        <v>4224</v>
      </c>
      <c r="DV328" s="140" t="s">
        <v>1924</v>
      </c>
      <c r="DW328" s="140" t="s">
        <v>1923</v>
      </c>
      <c r="DX328" s="140" t="s">
        <v>24</v>
      </c>
      <c r="DY328" s="140" t="s">
        <v>4225</v>
      </c>
      <c r="DZ328" s="140">
        <v>724012657</v>
      </c>
      <c r="EA328" s="140" t="s">
        <v>4226</v>
      </c>
      <c r="EB328" s="140" t="s">
        <v>4227</v>
      </c>
      <c r="EC328" s="140" t="s">
        <v>1926</v>
      </c>
      <c r="ED328" s="140" t="s">
        <v>88</v>
      </c>
      <c r="EF328" s="140" t="str">
        <f t="shared" si="208"/>
        <v>ok</v>
      </c>
      <c r="EG328" s="140" t="str">
        <f t="shared" si="209"/>
        <v>ŠPATNĚ</v>
      </c>
      <c r="EH328" s="140" t="str">
        <f t="shared" si="210"/>
        <v>ok</v>
      </c>
      <c r="EI328" s="140" t="str">
        <f t="shared" si="211"/>
        <v>ok</v>
      </c>
      <c r="EJ328" s="140" t="str">
        <f t="shared" si="212"/>
        <v>ok</v>
      </c>
      <c r="EK328" s="140" t="str">
        <f t="shared" si="213"/>
        <v>ok</v>
      </c>
      <c r="EO328" s="140" t="str">
        <f t="shared" si="214"/>
        <v>ŠPATNĚ</v>
      </c>
      <c r="EP328" s="140" t="str">
        <f t="shared" si="215"/>
        <v>ok</v>
      </c>
    </row>
    <row r="329" spans="1:146" s="140" customFormat="1" ht="12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227" t="s">
        <v>1928</v>
      </c>
      <c r="J329" s="151" t="s">
        <v>1927</v>
      </c>
      <c r="K329" s="151" t="s">
        <v>4693</v>
      </c>
      <c r="L329" s="153" t="s">
        <v>87</v>
      </c>
      <c r="M329" s="151" t="s">
        <v>88</v>
      </c>
      <c r="N329" s="151" t="s">
        <v>24</v>
      </c>
      <c r="O329" s="151" t="s">
        <v>1929</v>
      </c>
      <c r="P329" s="151" t="s">
        <v>335</v>
      </c>
      <c r="Q329" s="151" t="s">
        <v>27</v>
      </c>
      <c r="R329" s="151" t="s">
        <v>28</v>
      </c>
      <c r="S329" s="154">
        <v>481685226</v>
      </c>
      <c r="T329" s="151" t="s">
        <v>1930</v>
      </c>
      <c r="U329" s="153" t="s">
        <v>1931</v>
      </c>
      <c r="V329" s="153" t="s">
        <v>31</v>
      </c>
      <c r="W329" s="153" t="s">
        <v>871</v>
      </c>
      <c r="X329" s="151" t="s">
        <v>1932</v>
      </c>
      <c r="Y329" s="256" t="s">
        <v>3051</v>
      </c>
      <c r="Z329" s="155" t="s">
        <v>88</v>
      </c>
      <c r="AA329" s="267" t="s">
        <v>2912</v>
      </c>
      <c r="AB329" s="156"/>
      <c r="AC329" s="157"/>
      <c r="AD329" s="157"/>
      <c r="AE329" s="157"/>
      <c r="AF329" s="157"/>
      <c r="AG329" s="293">
        <f t="shared" si="202"/>
        <v>0</v>
      </c>
      <c r="AH329" s="145"/>
      <c r="AI329" s="143"/>
      <c r="AJ329" s="143"/>
      <c r="AK329" s="143"/>
      <c r="AL329" s="143"/>
      <c r="AM329" s="138">
        <f t="shared" si="220"/>
        <v>0</v>
      </c>
      <c r="AN329" s="160"/>
      <c r="AO329" s="146"/>
      <c r="AP329" s="146"/>
      <c r="AQ329" s="146"/>
      <c r="AR329" s="146"/>
      <c r="AS329" s="202">
        <f t="shared" si="203"/>
        <v>0</v>
      </c>
      <c r="AT329" s="172"/>
      <c r="AU329" s="137"/>
      <c r="AV329" s="137"/>
      <c r="AW329" s="137"/>
      <c r="AX329" s="137"/>
      <c r="AY329" s="138">
        <f t="shared" si="216"/>
        <v>0</v>
      </c>
      <c r="AZ329" s="160"/>
      <c r="BA329" s="146"/>
      <c r="BB329" s="146"/>
      <c r="BC329" s="146"/>
      <c r="BD329" s="146"/>
      <c r="BE329" s="138">
        <f t="shared" si="217"/>
        <v>0</v>
      </c>
      <c r="BF329" s="205"/>
      <c r="BG329" s="146"/>
      <c r="BH329" s="146"/>
      <c r="BI329" s="146"/>
      <c r="BJ329" s="146"/>
      <c r="BK329" s="202">
        <f t="shared" si="204"/>
        <v>0</v>
      </c>
      <c r="BL329" s="160"/>
      <c r="BM329" s="146"/>
      <c r="BN329" s="146"/>
      <c r="BO329" s="146"/>
      <c r="BP329" s="146"/>
      <c r="BQ329" s="138">
        <f t="shared" si="218"/>
        <v>0</v>
      </c>
      <c r="BR329" s="160"/>
      <c r="BS329" s="146">
        <v>25025</v>
      </c>
      <c r="BT329" s="146"/>
      <c r="BU329" s="146"/>
      <c r="BV329" s="146"/>
      <c r="BW329" s="138">
        <f t="shared" si="219"/>
        <v>25025</v>
      </c>
      <c r="BX329" s="205"/>
      <c r="BY329" s="146"/>
      <c r="BZ329" s="146"/>
      <c r="CA329" s="146"/>
      <c r="CB329" s="146"/>
      <c r="CC329" s="138">
        <f t="shared" si="205"/>
        <v>0</v>
      </c>
      <c r="CD329" s="158"/>
      <c r="CE329" s="137"/>
      <c r="CF329" s="137"/>
      <c r="CG329" s="137"/>
      <c r="CH329" s="137"/>
      <c r="CI329" s="138">
        <f t="shared" si="206"/>
        <v>0</v>
      </c>
      <c r="CJ329" s="172">
        <f t="shared" si="191"/>
        <v>0</v>
      </c>
      <c r="CK329" s="137">
        <f t="shared" si="192"/>
        <v>25025</v>
      </c>
      <c r="CL329" s="137">
        <f t="shared" si="193"/>
        <v>0</v>
      </c>
      <c r="CM329" s="137">
        <f t="shared" si="194"/>
        <v>0</v>
      </c>
      <c r="CN329" s="137">
        <f t="shared" si="195"/>
        <v>0</v>
      </c>
      <c r="CO329" s="173">
        <f t="shared" si="196"/>
        <v>25025</v>
      </c>
      <c r="CP329" s="172">
        <f t="shared" si="197"/>
        <v>0</v>
      </c>
      <c r="CQ329" s="137">
        <f t="shared" si="198"/>
        <v>0</v>
      </c>
      <c r="CR329" s="137">
        <f t="shared" si="199"/>
        <v>0</v>
      </c>
      <c r="CS329" s="137">
        <f t="shared" si="200"/>
        <v>0</v>
      </c>
      <c r="CT329" s="137">
        <f t="shared" si="201"/>
        <v>0</v>
      </c>
      <c r="CU329" s="173">
        <f t="shared" si="221"/>
        <v>0</v>
      </c>
      <c r="CV329" s="172">
        <f t="shared" si="222"/>
        <v>0</v>
      </c>
      <c r="CW329" s="137">
        <f t="shared" si="223"/>
        <v>25025</v>
      </c>
      <c r="CX329" s="137">
        <f t="shared" si="224"/>
        <v>0</v>
      </c>
      <c r="CY329" s="137">
        <f t="shared" si="225"/>
        <v>0</v>
      </c>
      <c r="CZ329" s="137">
        <f t="shared" si="226"/>
        <v>0</v>
      </c>
      <c r="DA329" s="173">
        <f t="shared" si="227"/>
        <v>25025</v>
      </c>
      <c r="DC329" s="220"/>
      <c r="DF329" s="141"/>
      <c r="DG329" s="142"/>
      <c r="DH329" s="146"/>
      <c r="DI329" s="142"/>
      <c r="DJ329" s="144"/>
      <c r="DK329" s="145"/>
      <c r="DL329" s="142"/>
      <c r="DM329" s="144"/>
      <c r="DO329" s="140" t="str">
        <f t="shared" si="207"/>
        <v>Petra Bůnová</v>
      </c>
      <c r="DP329" s="140">
        <v>5407</v>
      </c>
      <c r="DQ329" s="140">
        <v>600099148</v>
      </c>
      <c r="DR329" s="140">
        <v>70939403</v>
      </c>
      <c r="DS329" s="140" t="s">
        <v>1927</v>
      </c>
      <c r="DT329" s="140" t="s">
        <v>4228</v>
      </c>
      <c r="DU329" s="140" t="s">
        <v>4229</v>
      </c>
      <c r="DV329" s="140" t="s">
        <v>88</v>
      </c>
      <c r="DW329" s="140" t="s">
        <v>87</v>
      </c>
      <c r="DX329" s="140" t="s">
        <v>24</v>
      </c>
      <c r="DY329" s="140" t="s">
        <v>4230</v>
      </c>
      <c r="DZ329" s="140">
        <v>481685226</v>
      </c>
      <c r="EA329" s="140" t="s">
        <v>1930</v>
      </c>
      <c r="EB329" s="140" t="s">
        <v>4231</v>
      </c>
      <c r="EC329" s="140" t="s">
        <v>1932</v>
      </c>
      <c r="ED329" s="140" t="s">
        <v>88</v>
      </c>
      <c r="EF329" s="140" t="str">
        <f t="shared" si="208"/>
        <v>ok</v>
      </c>
      <c r="EG329" s="140" t="str">
        <f t="shared" si="209"/>
        <v>ŠPATNĚ</v>
      </c>
      <c r="EH329" s="140" t="str">
        <f t="shared" si="210"/>
        <v>ok</v>
      </c>
      <c r="EI329" s="140" t="str">
        <f t="shared" si="211"/>
        <v>ok</v>
      </c>
      <c r="EJ329" s="140" t="str">
        <f t="shared" si="212"/>
        <v>ok</v>
      </c>
      <c r="EK329" s="140" t="str">
        <f t="shared" si="213"/>
        <v>ok</v>
      </c>
      <c r="EO329" s="140" t="str">
        <f t="shared" si="214"/>
        <v>ok</v>
      </c>
      <c r="EP329" s="140" t="str">
        <f t="shared" si="215"/>
        <v>ok</v>
      </c>
    </row>
    <row r="330" spans="1:146" s="140" customFormat="1" ht="12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227" t="s">
        <v>1934</v>
      </c>
      <c r="J330" s="151" t="s">
        <v>1933</v>
      </c>
      <c r="K330" s="151" t="s">
        <v>4233</v>
      </c>
      <c r="L330" s="153" t="s">
        <v>87</v>
      </c>
      <c r="M330" s="151" t="s">
        <v>88</v>
      </c>
      <c r="N330" s="151" t="s">
        <v>24</v>
      </c>
      <c r="O330" s="151" t="s">
        <v>1935</v>
      </c>
      <c r="P330" s="151" t="s">
        <v>1936</v>
      </c>
      <c r="Q330" s="151" t="s">
        <v>52</v>
      </c>
      <c r="R330" s="151" t="s">
        <v>53</v>
      </c>
      <c r="S330" s="154">
        <v>481625140</v>
      </c>
      <c r="T330" s="151" t="s">
        <v>1937</v>
      </c>
      <c r="U330" s="153">
        <v>181596391</v>
      </c>
      <c r="V330" s="153" t="s">
        <v>102</v>
      </c>
      <c r="W330" s="153" t="s">
        <v>103</v>
      </c>
      <c r="X330" s="151" t="s">
        <v>1938</v>
      </c>
      <c r="Y330" s="256" t="s">
        <v>3052</v>
      </c>
      <c r="Z330" s="155" t="s">
        <v>88</v>
      </c>
      <c r="AA330" s="267" t="s">
        <v>2913</v>
      </c>
      <c r="AB330" s="156"/>
      <c r="AC330" s="157"/>
      <c r="AD330" s="157"/>
      <c r="AE330" s="157"/>
      <c r="AF330" s="157"/>
      <c r="AG330" s="293">
        <f t="shared" si="202"/>
        <v>0</v>
      </c>
      <c r="AH330" s="145"/>
      <c r="AI330" s="143"/>
      <c r="AJ330" s="143"/>
      <c r="AK330" s="143"/>
      <c r="AL330" s="143"/>
      <c r="AM330" s="138">
        <f t="shared" si="220"/>
        <v>0</v>
      </c>
      <c r="AN330" s="160"/>
      <c r="AO330" s="146"/>
      <c r="AP330" s="146"/>
      <c r="AQ330" s="146"/>
      <c r="AR330" s="146"/>
      <c r="AS330" s="202">
        <f t="shared" si="203"/>
        <v>0</v>
      </c>
      <c r="AT330" s="172"/>
      <c r="AU330" s="137"/>
      <c r="AV330" s="137"/>
      <c r="AW330" s="137"/>
      <c r="AX330" s="137"/>
      <c r="AY330" s="138">
        <f t="shared" si="216"/>
        <v>0</v>
      </c>
      <c r="AZ330" s="160"/>
      <c r="BA330" s="146"/>
      <c r="BB330" s="146"/>
      <c r="BC330" s="146"/>
      <c r="BD330" s="146"/>
      <c r="BE330" s="138">
        <f t="shared" si="217"/>
        <v>0</v>
      </c>
      <c r="BF330" s="205"/>
      <c r="BG330" s="146"/>
      <c r="BH330" s="146"/>
      <c r="BI330" s="146"/>
      <c r="BJ330" s="146"/>
      <c r="BK330" s="202">
        <f t="shared" si="204"/>
        <v>0</v>
      </c>
      <c r="BL330" s="160"/>
      <c r="BM330" s="146"/>
      <c r="BN330" s="146"/>
      <c r="BO330" s="146"/>
      <c r="BP330" s="146"/>
      <c r="BQ330" s="138">
        <f t="shared" si="218"/>
        <v>0</v>
      </c>
      <c r="BR330" s="160"/>
      <c r="BS330" s="146">
        <v>18200</v>
      </c>
      <c r="BT330" s="146"/>
      <c r="BU330" s="146"/>
      <c r="BV330" s="146"/>
      <c r="BW330" s="138">
        <f t="shared" si="219"/>
        <v>18200</v>
      </c>
      <c r="BX330" s="205"/>
      <c r="BY330" s="146"/>
      <c r="BZ330" s="146"/>
      <c r="CA330" s="146"/>
      <c r="CB330" s="146"/>
      <c r="CC330" s="138">
        <f t="shared" si="205"/>
        <v>0</v>
      </c>
      <c r="CD330" s="158"/>
      <c r="CE330" s="137"/>
      <c r="CF330" s="137"/>
      <c r="CG330" s="137"/>
      <c r="CH330" s="137"/>
      <c r="CI330" s="138">
        <f t="shared" si="206"/>
        <v>0</v>
      </c>
      <c r="CJ330" s="172">
        <f t="shared" si="191"/>
        <v>0</v>
      </c>
      <c r="CK330" s="137">
        <f t="shared" si="192"/>
        <v>18200</v>
      </c>
      <c r="CL330" s="137">
        <f t="shared" si="193"/>
        <v>0</v>
      </c>
      <c r="CM330" s="137">
        <f t="shared" si="194"/>
        <v>0</v>
      </c>
      <c r="CN330" s="137">
        <f t="shared" si="195"/>
        <v>0</v>
      </c>
      <c r="CO330" s="173">
        <f t="shared" si="196"/>
        <v>18200</v>
      </c>
      <c r="CP330" s="172">
        <f t="shared" si="197"/>
        <v>0</v>
      </c>
      <c r="CQ330" s="137">
        <f t="shared" si="198"/>
        <v>0</v>
      </c>
      <c r="CR330" s="137">
        <f t="shared" si="199"/>
        <v>0</v>
      </c>
      <c r="CS330" s="137">
        <f t="shared" si="200"/>
        <v>0</v>
      </c>
      <c r="CT330" s="137">
        <f t="shared" si="201"/>
        <v>0</v>
      </c>
      <c r="CU330" s="173">
        <f t="shared" si="221"/>
        <v>0</v>
      </c>
      <c r="CV330" s="172">
        <f t="shared" si="222"/>
        <v>0</v>
      </c>
      <c r="CW330" s="137">
        <f t="shared" si="223"/>
        <v>18200</v>
      </c>
      <c r="CX330" s="137">
        <f t="shared" si="224"/>
        <v>0</v>
      </c>
      <c r="CY330" s="137">
        <f t="shared" si="225"/>
        <v>0</v>
      </c>
      <c r="CZ330" s="137">
        <f t="shared" si="226"/>
        <v>0</v>
      </c>
      <c r="DA330" s="173">
        <f t="shared" si="227"/>
        <v>18200</v>
      </c>
      <c r="DC330" s="220"/>
      <c r="DF330" s="141"/>
      <c r="DG330" s="142"/>
      <c r="DH330" s="146"/>
      <c r="DI330" s="142"/>
      <c r="DJ330" s="144"/>
      <c r="DK330" s="145"/>
      <c r="DL330" s="142"/>
      <c r="DM330" s="144"/>
      <c r="DO330" s="140" t="str">
        <f t="shared" si="207"/>
        <v>Radmil Stínil</v>
      </c>
      <c r="DP330" s="140">
        <v>5411</v>
      </c>
      <c r="DQ330" s="140">
        <v>650034244</v>
      </c>
      <c r="DR330" s="140">
        <v>70985375</v>
      </c>
      <c r="DS330" s="140" t="s">
        <v>1933</v>
      </c>
      <c r="DT330" s="140" t="s">
        <v>4232</v>
      </c>
      <c r="DU330" s="140" t="s">
        <v>4233</v>
      </c>
      <c r="DV330" s="140" t="s">
        <v>88</v>
      </c>
      <c r="DW330" s="140" t="s">
        <v>87</v>
      </c>
      <c r="DX330" s="140" t="s">
        <v>24</v>
      </c>
      <c r="DY330" s="140" t="s">
        <v>4234</v>
      </c>
      <c r="DZ330" s="140">
        <v>481625140</v>
      </c>
      <c r="EA330" s="140" t="s">
        <v>1937</v>
      </c>
      <c r="EB330" s="140">
        <v>0</v>
      </c>
      <c r="EC330" s="140" t="s">
        <v>1938</v>
      </c>
      <c r="ED330" s="140" t="s">
        <v>88</v>
      </c>
      <c r="EF330" s="140" t="str">
        <f t="shared" si="208"/>
        <v>ok</v>
      </c>
      <c r="EG330" s="140" t="str">
        <f t="shared" si="209"/>
        <v>ok</v>
      </c>
      <c r="EH330" s="140" t="str">
        <f t="shared" si="210"/>
        <v>ok</v>
      </c>
      <c r="EI330" s="140" t="str">
        <f t="shared" si="211"/>
        <v>ok</v>
      </c>
      <c r="EJ330" s="140" t="str">
        <f t="shared" si="212"/>
        <v>ok</v>
      </c>
      <c r="EK330" s="140" t="str">
        <f t="shared" si="213"/>
        <v>ok</v>
      </c>
      <c r="EO330" s="140" t="str">
        <f t="shared" si="214"/>
        <v>ok</v>
      </c>
      <c r="EP330" s="140" t="str">
        <f t="shared" si="215"/>
        <v>ok</v>
      </c>
    </row>
    <row r="331" spans="1:146" s="140" customFormat="1" ht="12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4235</v>
      </c>
      <c r="I331" s="227" t="s">
        <v>1940</v>
      </c>
      <c r="J331" s="151" t="s">
        <v>1939</v>
      </c>
      <c r="K331" s="151" t="s">
        <v>4673</v>
      </c>
      <c r="L331" s="153" t="s">
        <v>1941</v>
      </c>
      <c r="M331" s="151" t="s">
        <v>1942</v>
      </c>
      <c r="N331" s="151">
        <v>0</v>
      </c>
      <c r="O331" s="151" t="s">
        <v>1943</v>
      </c>
      <c r="P331" s="151" t="s">
        <v>170</v>
      </c>
      <c r="Q331" s="151" t="s">
        <v>27</v>
      </c>
      <c r="R331" s="151" t="s">
        <v>28</v>
      </c>
      <c r="S331" s="154">
        <v>481683164</v>
      </c>
      <c r="T331" s="151" t="s">
        <v>1944</v>
      </c>
      <c r="U331" s="153">
        <v>181299899</v>
      </c>
      <c r="V331" s="153" t="s">
        <v>102</v>
      </c>
      <c r="W331" s="153" t="s">
        <v>103</v>
      </c>
      <c r="X331" s="151" t="s">
        <v>1945</v>
      </c>
      <c r="Y331" s="256" t="s">
        <v>3053</v>
      </c>
      <c r="Z331" s="155" t="s">
        <v>88</v>
      </c>
      <c r="AA331" s="267" t="s">
        <v>2914</v>
      </c>
      <c r="AB331" s="156"/>
      <c r="AC331" s="157"/>
      <c r="AD331" s="157"/>
      <c r="AE331" s="157"/>
      <c r="AF331" s="157"/>
      <c r="AG331" s="293">
        <f t="shared" si="202"/>
        <v>0</v>
      </c>
      <c r="AH331" s="145"/>
      <c r="AI331" s="143"/>
      <c r="AJ331" s="143"/>
      <c r="AK331" s="143"/>
      <c r="AL331" s="143"/>
      <c r="AM331" s="138">
        <f t="shared" si="220"/>
        <v>0</v>
      </c>
      <c r="AN331" s="160"/>
      <c r="AO331" s="146"/>
      <c r="AP331" s="146"/>
      <c r="AQ331" s="146"/>
      <c r="AR331" s="146"/>
      <c r="AS331" s="202">
        <f t="shared" si="203"/>
        <v>0</v>
      </c>
      <c r="AT331" s="172"/>
      <c r="AU331" s="137"/>
      <c r="AV331" s="137"/>
      <c r="AW331" s="137"/>
      <c r="AX331" s="137"/>
      <c r="AY331" s="138">
        <f t="shared" si="216"/>
        <v>0</v>
      </c>
      <c r="AZ331" s="160"/>
      <c r="BA331" s="146"/>
      <c r="BB331" s="146"/>
      <c r="BC331" s="146"/>
      <c r="BD331" s="146"/>
      <c r="BE331" s="138">
        <f t="shared" si="217"/>
        <v>0</v>
      </c>
      <c r="BF331" s="205"/>
      <c r="BG331" s="146"/>
      <c r="BH331" s="146"/>
      <c r="BI331" s="146"/>
      <c r="BJ331" s="146"/>
      <c r="BK331" s="202">
        <f t="shared" si="204"/>
        <v>0</v>
      </c>
      <c r="BL331" s="160"/>
      <c r="BM331" s="146"/>
      <c r="BN331" s="146"/>
      <c r="BO331" s="146"/>
      <c r="BP331" s="146"/>
      <c r="BQ331" s="138">
        <f t="shared" si="218"/>
        <v>0</v>
      </c>
      <c r="BR331" s="160"/>
      <c r="BS331" s="146">
        <v>11700</v>
      </c>
      <c r="BT331" s="146"/>
      <c r="BU331" s="146"/>
      <c r="BV331" s="146"/>
      <c r="BW331" s="138">
        <f t="shared" si="219"/>
        <v>11700</v>
      </c>
      <c r="BX331" s="205"/>
      <c r="BY331" s="146"/>
      <c r="BZ331" s="146"/>
      <c r="CA331" s="146"/>
      <c r="CB331" s="146"/>
      <c r="CC331" s="138">
        <f t="shared" si="205"/>
        <v>0</v>
      </c>
      <c r="CD331" s="158"/>
      <c r="CE331" s="137"/>
      <c r="CF331" s="137"/>
      <c r="CG331" s="137"/>
      <c r="CH331" s="137"/>
      <c r="CI331" s="138">
        <f t="shared" si="206"/>
        <v>0</v>
      </c>
      <c r="CJ331" s="172">
        <f t="shared" si="191"/>
        <v>0</v>
      </c>
      <c r="CK331" s="137">
        <f t="shared" si="192"/>
        <v>11700</v>
      </c>
      <c r="CL331" s="137">
        <f t="shared" si="193"/>
        <v>0</v>
      </c>
      <c r="CM331" s="137">
        <f t="shared" si="194"/>
        <v>0</v>
      </c>
      <c r="CN331" s="137">
        <f t="shared" si="195"/>
        <v>0</v>
      </c>
      <c r="CO331" s="173">
        <f t="shared" si="196"/>
        <v>11700</v>
      </c>
      <c r="CP331" s="172">
        <f t="shared" si="197"/>
        <v>0</v>
      </c>
      <c r="CQ331" s="137">
        <f t="shared" si="198"/>
        <v>0</v>
      </c>
      <c r="CR331" s="137">
        <f t="shared" si="199"/>
        <v>0</v>
      </c>
      <c r="CS331" s="137">
        <f t="shared" si="200"/>
        <v>0</v>
      </c>
      <c r="CT331" s="137">
        <f t="shared" si="201"/>
        <v>0</v>
      </c>
      <c r="CU331" s="173">
        <f t="shared" si="221"/>
        <v>0</v>
      </c>
      <c r="CV331" s="172">
        <f t="shared" si="222"/>
        <v>0</v>
      </c>
      <c r="CW331" s="137">
        <f t="shared" si="223"/>
        <v>11700</v>
      </c>
      <c r="CX331" s="137">
        <f t="shared" si="224"/>
        <v>0</v>
      </c>
      <c r="CY331" s="137">
        <f t="shared" si="225"/>
        <v>0</v>
      </c>
      <c r="CZ331" s="137">
        <f t="shared" si="226"/>
        <v>0</v>
      </c>
      <c r="DA331" s="173">
        <f t="shared" si="227"/>
        <v>11700</v>
      </c>
      <c r="DC331" s="220"/>
      <c r="DF331" s="141"/>
      <c r="DG331" s="142"/>
      <c r="DH331" s="146"/>
      <c r="DI331" s="142"/>
      <c r="DJ331" s="144"/>
      <c r="DK331" s="145"/>
      <c r="DL331" s="142"/>
      <c r="DM331" s="144"/>
      <c r="DO331" s="140" t="str">
        <f t="shared" si="207"/>
        <v>Jana Kašparová</v>
      </c>
      <c r="DP331" s="140">
        <v>5412</v>
      </c>
      <c r="DQ331" s="140">
        <v>600099130</v>
      </c>
      <c r="DR331" s="140">
        <v>70698066</v>
      </c>
      <c r="DS331" s="140" t="s">
        <v>4235</v>
      </c>
      <c r="DT331" s="140" t="s">
        <v>4236</v>
      </c>
      <c r="DU331" s="140" t="s">
        <v>4237</v>
      </c>
      <c r="DV331" s="140" t="s">
        <v>1942</v>
      </c>
      <c r="DW331" s="140" t="s">
        <v>1941</v>
      </c>
      <c r="DX331" s="140">
        <v>0</v>
      </c>
      <c r="DY331" s="140" t="s">
        <v>4238</v>
      </c>
      <c r="DZ331" s="140">
        <v>481683164</v>
      </c>
      <c r="EA331" s="140" t="s">
        <v>1944</v>
      </c>
      <c r="EB331" s="140" t="s">
        <v>4239</v>
      </c>
      <c r="EC331" s="140" t="s">
        <v>1945</v>
      </c>
      <c r="ED331" s="140" t="s">
        <v>88</v>
      </c>
      <c r="EF331" s="140" t="str">
        <f t="shared" si="208"/>
        <v>ok</v>
      </c>
      <c r="EG331" s="140" t="str">
        <f t="shared" si="209"/>
        <v>ŠPATNĚ</v>
      </c>
      <c r="EH331" s="140" t="str">
        <f t="shared" si="210"/>
        <v>ok</v>
      </c>
      <c r="EI331" s="140" t="str">
        <f t="shared" si="211"/>
        <v>ok</v>
      </c>
      <c r="EJ331" s="140" t="str">
        <f t="shared" si="212"/>
        <v>ok</v>
      </c>
      <c r="EK331" s="140" t="str">
        <f t="shared" si="213"/>
        <v>ok</v>
      </c>
      <c r="EO331" s="140" t="str">
        <f t="shared" si="214"/>
        <v>ok</v>
      </c>
      <c r="EP331" s="140" t="str">
        <f t="shared" si="215"/>
        <v>ok</v>
      </c>
    </row>
    <row r="332" spans="1:146" s="140" customFormat="1" ht="12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227" t="s">
        <v>1947</v>
      </c>
      <c r="J332" s="151" t="s">
        <v>1946</v>
      </c>
      <c r="K332" s="151" t="s">
        <v>4674</v>
      </c>
      <c r="L332" s="153" t="s">
        <v>1948</v>
      </c>
      <c r="M332" s="151" t="s">
        <v>1949</v>
      </c>
      <c r="N332" s="151">
        <v>0</v>
      </c>
      <c r="O332" s="151" t="s">
        <v>1950</v>
      </c>
      <c r="P332" s="151" t="s">
        <v>170</v>
      </c>
      <c r="Q332" s="151" t="s">
        <v>52</v>
      </c>
      <c r="R332" s="151" t="s">
        <v>53</v>
      </c>
      <c r="S332" s="154">
        <v>481689235</v>
      </c>
      <c r="T332" s="151" t="s">
        <v>1951</v>
      </c>
      <c r="U332" s="153">
        <v>162254310</v>
      </c>
      <c r="V332" s="153" t="s">
        <v>43</v>
      </c>
      <c r="W332" s="153" t="s">
        <v>1785</v>
      </c>
      <c r="X332" s="151" t="s">
        <v>1952</v>
      </c>
      <c r="Y332" s="256" t="s">
        <v>3054</v>
      </c>
      <c r="Z332" s="155" t="s">
        <v>88</v>
      </c>
      <c r="AA332" s="267" t="s">
        <v>2915</v>
      </c>
      <c r="AB332" s="156"/>
      <c r="AC332" s="157"/>
      <c r="AD332" s="157"/>
      <c r="AE332" s="157"/>
      <c r="AF332" s="157"/>
      <c r="AG332" s="293">
        <f t="shared" si="202"/>
        <v>0</v>
      </c>
      <c r="AH332" s="145"/>
      <c r="AI332" s="143"/>
      <c r="AJ332" s="143"/>
      <c r="AK332" s="143"/>
      <c r="AL332" s="143"/>
      <c r="AM332" s="138">
        <f t="shared" si="220"/>
        <v>0</v>
      </c>
      <c r="AN332" s="160"/>
      <c r="AO332" s="146"/>
      <c r="AP332" s="146"/>
      <c r="AQ332" s="146"/>
      <c r="AR332" s="146"/>
      <c r="AS332" s="202">
        <f t="shared" si="203"/>
        <v>0</v>
      </c>
      <c r="AT332" s="172"/>
      <c r="AU332" s="137"/>
      <c r="AV332" s="137"/>
      <c r="AW332" s="137"/>
      <c r="AX332" s="137"/>
      <c r="AY332" s="138">
        <f t="shared" si="216"/>
        <v>0</v>
      </c>
      <c r="AZ332" s="160"/>
      <c r="BA332" s="146"/>
      <c r="BB332" s="146"/>
      <c r="BC332" s="146"/>
      <c r="BD332" s="146"/>
      <c r="BE332" s="138">
        <f t="shared" si="217"/>
        <v>0</v>
      </c>
      <c r="BF332" s="205"/>
      <c r="BG332" s="146"/>
      <c r="BH332" s="146"/>
      <c r="BI332" s="146"/>
      <c r="BJ332" s="146"/>
      <c r="BK332" s="202">
        <f t="shared" si="204"/>
        <v>0</v>
      </c>
      <c r="BL332" s="160"/>
      <c r="BM332" s="146"/>
      <c r="BN332" s="146"/>
      <c r="BO332" s="146"/>
      <c r="BP332" s="146"/>
      <c r="BQ332" s="138">
        <f t="shared" si="218"/>
        <v>0</v>
      </c>
      <c r="BR332" s="160"/>
      <c r="BS332" s="146"/>
      <c r="BT332" s="146"/>
      <c r="BU332" s="146"/>
      <c r="BV332" s="146"/>
      <c r="BW332" s="138">
        <f t="shared" si="219"/>
        <v>0</v>
      </c>
      <c r="BX332" s="205"/>
      <c r="BY332" s="146"/>
      <c r="BZ332" s="146"/>
      <c r="CA332" s="146"/>
      <c r="CB332" s="146"/>
      <c r="CC332" s="138">
        <f t="shared" si="205"/>
        <v>0</v>
      </c>
      <c r="CD332" s="158"/>
      <c r="CE332" s="137"/>
      <c r="CF332" s="137"/>
      <c r="CG332" s="137"/>
      <c r="CH332" s="137"/>
      <c r="CI332" s="138">
        <f t="shared" si="206"/>
        <v>0</v>
      </c>
      <c r="CJ332" s="172">
        <f t="shared" si="191"/>
        <v>0</v>
      </c>
      <c r="CK332" s="137">
        <f t="shared" si="192"/>
        <v>0</v>
      </c>
      <c r="CL332" s="137">
        <f t="shared" si="193"/>
        <v>0</v>
      </c>
      <c r="CM332" s="137">
        <f t="shared" si="194"/>
        <v>0</v>
      </c>
      <c r="CN332" s="137">
        <f t="shared" si="195"/>
        <v>0</v>
      </c>
      <c r="CO332" s="173">
        <f t="shared" si="196"/>
        <v>0</v>
      </c>
      <c r="CP332" s="172">
        <f t="shared" si="197"/>
        <v>0</v>
      </c>
      <c r="CQ332" s="137">
        <f t="shared" si="198"/>
        <v>0</v>
      </c>
      <c r="CR332" s="137">
        <f t="shared" si="199"/>
        <v>0</v>
      </c>
      <c r="CS332" s="137">
        <f t="shared" si="200"/>
        <v>0</v>
      </c>
      <c r="CT332" s="137">
        <f t="shared" si="201"/>
        <v>0</v>
      </c>
      <c r="CU332" s="173">
        <f t="shared" si="221"/>
        <v>0</v>
      </c>
      <c r="CV332" s="172">
        <f t="shared" si="222"/>
        <v>0</v>
      </c>
      <c r="CW332" s="137">
        <f t="shared" si="223"/>
        <v>0</v>
      </c>
      <c r="CX332" s="137">
        <f t="shared" si="224"/>
        <v>0</v>
      </c>
      <c r="CY332" s="137">
        <f t="shared" si="225"/>
        <v>0</v>
      </c>
      <c r="CZ332" s="137">
        <f t="shared" si="226"/>
        <v>0</v>
      </c>
      <c r="DA332" s="173">
        <f t="shared" si="227"/>
        <v>0</v>
      </c>
      <c r="DC332" s="220"/>
      <c r="DF332" s="141"/>
      <c r="DG332" s="142"/>
      <c r="DH332" s="146"/>
      <c r="DI332" s="142"/>
      <c r="DJ332" s="144"/>
      <c r="DK332" s="145"/>
      <c r="DL332" s="142"/>
      <c r="DM332" s="144"/>
      <c r="DO332" s="140" t="str">
        <f t="shared" si="207"/>
        <v>Jana Krpatová</v>
      </c>
      <c r="DP332" s="140">
        <v>5418</v>
      </c>
      <c r="DQ332" s="140">
        <v>600098508</v>
      </c>
      <c r="DR332" s="140">
        <v>70156573</v>
      </c>
      <c r="DS332" s="140" t="s">
        <v>1946</v>
      </c>
      <c r="DT332" s="140" t="s">
        <v>4240</v>
      </c>
      <c r="DU332" s="140" t="s">
        <v>4241</v>
      </c>
      <c r="DV332" s="140" t="s">
        <v>1949</v>
      </c>
      <c r="DW332" s="140" t="s">
        <v>1948</v>
      </c>
      <c r="DX332" s="140">
        <v>0</v>
      </c>
      <c r="DY332" s="140" t="s">
        <v>4242</v>
      </c>
      <c r="DZ332" s="140">
        <v>481689235</v>
      </c>
      <c r="EA332" s="140" t="s">
        <v>1951</v>
      </c>
      <c r="EB332" s="140" t="s">
        <v>4243</v>
      </c>
      <c r="EC332" s="140" t="s">
        <v>1952</v>
      </c>
      <c r="ED332" s="140" t="s">
        <v>88</v>
      </c>
      <c r="EF332" s="140" t="str">
        <f t="shared" si="208"/>
        <v>ok</v>
      </c>
      <c r="EG332" s="140" t="str">
        <f t="shared" si="209"/>
        <v>ŠPATNĚ</v>
      </c>
      <c r="EH332" s="140" t="str">
        <f t="shared" si="210"/>
        <v>ok</v>
      </c>
      <c r="EI332" s="140" t="str">
        <f t="shared" si="211"/>
        <v>ok</v>
      </c>
      <c r="EJ332" s="140" t="str">
        <f t="shared" si="212"/>
        <v>ok</v>
      </c>
      <c r="EK332" s="140" t="str">
        <f t="shared" si="213"/>
        <v>ok</v>
      </c>
      <c r="EO332" s="140" t="str">
        <f t="shared" si="214"/>
        <v>ok</v>
      </c>
      <c r="EP332" s="140" t="str">
        <f t="shared" si="215"/>
        <v>ok</v>
      </c>
    </row>
    <row r="333" spans="1:146" s="140" customFormat="1" ht="12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227" t="s">
        <v>1954</v>
      </c>
      <c r="J333" s="151" t="s">
        <v>1953</v>
      </c>
      <c r="K333" s="151" t="s">
        <v>4675</v>
      </c>
      <c r="L333" s="153" t="s">
        <v>1948</v>
      </c>
      <c r="M333" s="151" t="s">
        <v>1955</v>
      </c>
      <c r="N333" s="151" t="s">
        <v>24</v>
      </c>
      <c r="O333" s="151" t="s">
        <v>1956</v>
      </c>
      <c r="P333" s="151" t="s">
        <v>100</v>
      </c>
      <c r="Q333" s="151" t="s">
        <v>52</v>
      </c>
      <c r="R333" s="151" t="s">
        <v>53</v>
      </c>
      <c r="S333" s="154">
        <v>481689225</v>
      </c>
      <c r="T333" s="151" t="s">
        <v>1957</v>
      </c>
      <c r="U333" s="153">
        <v>162254329</v>
      </c>
      <c r="V333" s="153" t="s">
        <v>43</v>
      </c>
      <c r="W333" s="153" t="s">
        <v>1785</v>
      </c>
      <c r="X333" s="151" t="s">
        <v>1952</v>
      </c>
      <c r="Y333" s="256" t="s">
        <v>3054</v>
      </c>
      <c r="Z333" s="155" t="s">
        <v>88</v>
      </c>
      <c r="AA333" s="267" t="s">
        <v>2915</v>
      </c>
      <c r="AB333" s="156"/>
      <c r="AC333" s="157"/>
      <c r="AD333" s="157"/>
      <c r="AE333" s="157"/>
      <c r="AF333" s="157"/>
      <c r="AG333" s="293">
        <f t="shared" si="202"/>
        <v>0</v>
      </c>
      <c r="AH333" s="145"/>
      <c r="AI333" s="143"/>
      <c r="AJ333" s="143"/>
      <c r="AK333" s="143"/>
      <c r="AL333" s="143"/>
      <c r="AM333" s="138">
        <f t="shared" si="220"/>
        <v>0</v>
      </c>
      <c r="AN333" s="160"/>
      <c r="AO333" s="146"/>
      <c r="AP333" s="146"/>
      <c r="AQ333" s="146"/>
      <c r="AR333" s="146"/>
      <c r="AS333" s="202">
        <f t="shared" si="203"/>
        <v>0</v>
      </c>
      <c r="AT333" s="172"/>
      <c r="AU333" s="137"/>
      <c r="AV333" s="137"/>
      <c r="AW333" s="137"/>
      <c r="AX333" s="137"/>
      <c r="AY333" s="138">
        <f t="shared" si="216"/>
        <v>0</v>
      </c>
      <c r="AZ333" s="160"/>
      <c r="BA333" s="146"/>
      <c r="BB333" s="146"/>
      <c r="BC333" s="146"/>
      <c r="BD333" s="146"/>
      <c r="BE333" s="138">
        <f t="shared" si="217"/>
        <v>0</v>
      </c>
      <c r="BF333" s="205"/>
      <c r="BG333" s="146"/>
      <c r="BH333" s="146"/>
      <c r="BI333" s="146"/>
      <c r="BJ333" s="146"/>
      <c r="BK333" s="202">
        <f t="shared" si="204"/>
        <v>0</v>
      </c>
      <c r="BL333" s="160"/>
      <c r="BM333" s="146"/>
      <c r="BN333" s="146"/>
      <c r="BO333" s="146"/>
      <c r="BP333" s="146"/>
      <c r="BQ333" s="138">
        <f t="shared" si="218"/>
        <v>0</v>
      </c>
      <c r="BR333" s="160"/>
      <c r="BS333" s="146">
        <v>3900</v>
      </c>
      <c r="BT333" s="146"/>
      <c r="BU333" s="146"/>
      <c r="BV333" s="146"/>
      <c r="BW333" s="138">
        <f t="shared" si="219"/>
        <v>3900</v>
      </c>
      <c r="BX333" s="205"/>
      <c r="BY333" s="146"/>
      <c r="BZ333" s="146"/>
      <c r="CA333" s="146"/>
      <c r="CB333" s="146"/>
      <c r="CC333" s="138">
        <f t="shared" si="205"/>
        <v>0</v>
      </c>
      <c r="CD333" s="158"/>
      <c r="CE333" s="137"/>
      <c r="CF333" s="137"/>
      <c r="CG333" s="137"/>
      <c r="CH333" s="137"/>
      <c r="CI333" s="138">
        <f t="shared" si="206"/>
        <v>0</v>
      </c>
      <c r="CJ333" s="172">
        <f t="shared" si="191"/>
        <v>0</v>
      </c>
      <c r="CK333" s="137">
        <f t="shared" si="192"/>
        <v>3900</v>
      </c>
      <c r="CL333" s="137">
        <f t="shared" si="193"/>
        <v>0</v>
      </c>
      <c r="CM333" s="137">
        <f t="shared" si="194"/>
        <v>0</v>
      </c>
      <c r="CN333" s="137">
        <f t="shared" si="195"/>
        <v>0</v>
      </c>
      <c r="CO333" s="173">
        <f t="shared" si="196"/>
        <v>3900</v>
      </c>
      <c r="CP333" s="172">
        <f t="shared" si="197"/>
        <v>0</v>
      </c>
      <c r="CQ333" s="137">
        <f t="shared" si="198"/>
        <v>0</v>
      </c>
      <c r="CR333" s="137">
        <f t="shared" si="199"/>
        <v>0</v>
      </c>
      <c r="CS333" s="137">
        <f t="shared" si="200"/>
        <v>0</v>
      </c>
      <c r="CT333" s="137">
        <f t="shared" si="201"/>
        <v>0</v>
      </c>
      <c r="CU333" s="173">
        <f t="shared" si="221"/>
        <v>0</v>
      </c>
      <c r="CV333" s="172">
        <f t="shared" si="222"/>
        <v>0</v>
      </c>
      <c r="CW333" s="137">
        <f t="shared" si="223"/>
        <v>3900</v>
      </c>
      <c r="CX333" s="137">
        <f t="shared" si="224"/>
        <v>0</v>
      </c>
      <c r="CY333" s="137">
        <f t="shared" si="225"/>
        <v>0</v>
      </c>
      <c r="CZ333" s="137">
        <f t="shared" si="226"/>
        <v>0</v>
      </c>
      <c r="DA333" s="173">
        <f t="shared" si="227"/>
        <v>3900</v>
      </c>
      <c r="DC333" s="220"/>
      <c r="DF333" s="141"/>
      <c r="DG333" s="142"/>
      <c r="DH333" s="146"/>
      <c r="DI333" s="142"/>
      <c r="DJ333" s="144"/>
      <c r="DK333" s="145"/>
      <c r="DL333" s="142"/>
      <c r="DM333" s="144"/>
      <c r="DO333" s="140" t="str">
        <f t="shared" si="207"/>
        <v>Miroslav Kos</v>
      </c>
      <c r="DP333" s="140">
        <v>5417</v>
      </c>
      <c r="DQ333" s="140">
        <v>600099113</v>
      </c>
      <c r="DR333" s="140">
        <v>70156565</v>
      </c>
      <c r="DS333" s="140" t="s">
        <v>1953</v>
      </c>
      <c r="DT333" s="140" t="s">
        <v>4244</v>
      </c>
      <c r="DU333" s="140" t="s">
        <v>4245</v>
      </c>
      <c r="DV333" s="140" t="s">
        <v>1955</v>
      </c>
      <c r="DW333" s="140" t="s">
        <v>1948</v>
      </c>
      <c r="DX333" s="140" t="s">
        <v>24</v>
      </c>
      <c r="DY333" s="140" t="s">
        <v>4246</v>
      </c>
      <c r="DZ333" s="140">
        <v>481689225</v>
      </c>
      <c r="EA333" s="140" t="s">
        <v>1957</v>
      </c>
      <c r="EB333" s="140" t="s">
        <v>4247</v>
      </c>
      <c r="EC333" s="140" t="s">
        <v>1952</v>
      </c>
      <c r="ED333" s="140" t="s">
        <v>88</v>
      </c>
      <c r="EF333" s="140" t="str">
        <f t="shared" si="208"/>
        <v>ok</v>
      </c>
      <c r="EG333" s="140" t="str">
        <f t="shared" si="209"/>
        <v>ŠPATNĚ</v>
      </c>
      <c r="EH333" s="140" t="str">
        <f t="shared" si="210"/>
        <v>ok</v>
      </c>
      <c r="EI333" s="140" t="str">
        <f t="shared" si="211"/>
        <v>ok</v>
      </c>
      <c r="EJ333" s="140" t="str">
        <f t="shared" si="212"/>
        <v>ok</v>
      </c>
      <c r="EK333" s="140" t="str">
        <f t="shared" si="213"/>
        <v>ok</v>
      </c>
      <c r="EO333" s="140" t="str">
        <f t="shared" si="214"/>
        <v>ok</v>
      </c>
      <c r="EP333" s="140" t="str">
        <f t="shared" si="215"/>
        <v>ok</v>
      </c>
    </row>
    <row r="334" spans="1:146" s="140" customFormat="1" ht="12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227" t="s">
        <v>1959</v>
      </c>
      <c r="J334" s="151" t="s">
        <v>1958</v>
      </c>
      <c r="K334" s="151" t="s">
        <v>4676</v>
      </c>
      <c r="L334" s="153" t="s">
        <v>1960</v>
      </c>
      <c r="M334" s="151" t="s">
        <v>1961</v>
      </c>
      <c r="N334" s="151">
        <v>0</v>
      </c>
      <c r="O334" s="151" t="s">
        <v>1962</v>
      </c>
      <c r="P334" s="151" t="s">
        <v>478</v>
      </c>
      <c r="Q334" s="151" t="s">
        <v>27</v>
      </c>
      <c r="R334" s="151" t="s">
        <v>28</v>
      </c>
      <c r="S334" s="154">
        <v>481689357</v>
      </c>
      <c r="T334" s="151" t="s">
        <v>1963</v>
      </c>
      <c r="U334" s="153">
        <v>181327036</v>
      </c>
      <c r="V334" s="153" t="s">
        <v>102</v>
      </c>
      <c r="W334" s="153" t="s">
        <v>103</v>
      </c>
      <c r="X334" s="151" t="s">
        <v>1964</v>
      </c>
      <c r="Y334" s="256" t="s">
        <v>3055</v>
      </c>
      <c r="Z334" s="155" t="s">
        <v>88</v>
      </c>
      <c r="AA334" s="267" t="s">
        <v>2916</v>
      </c>
      <c r="AB334" s="156"/>
      <c r="AC334" s="157"/>
      <c r="AD334" s="157"/>
      <c r="AE334" s="157"/>
      <c r="AF334" s="157"/>
      <c r="AG334" s="293">
        <f t="shared" si="202"/>
        <v>0</v>
      </c>
      <c r="AH334" s="145"/>
      <c r="AI334" s="143"/>
      <c r="AJ334" s="143"/>
      <c r="AK334" s="143"/>
      <c r="AL334" s="143"/>
      <c r="AM334" s="138">
        <f t="shared" si="220"/>
        <v>0</v>
      </c>
      <c r="AN334" s="160"/>
      <c r="AO334" s="146"/>
      <c r="AP334" s="146"/>
      <c r="AQ334" s="146"/>
      <c r="AR334" s="146"/>
      <c r="AS334" s="202">
        <f t="shared" si="203"/>
        <v>0</v>
      </c>
      <c r="AT334" s="172"/>
      <c r="AU334" s="137"/>
      <c r="AV334" s="137"/>
      <c r="AW334" s="137"/>
      <c r="AX334" s="137"/>
      <c r="AY334" s="138">
        <f t="shared" si="216"/>
        <v>0</v>
      </c>
      <c r="AZ334" s="160"/>
      <c r="BA334" s="146"/>
      <c r="BB334" s="146"/>
      <c r="BC334" s="146"/>
      <c r="BD334" s="146"/>
      <c r="BE334" s="138">
        <f t="shared" si="217"/>
        <v>0</v>
      </c>
      <c r="BF334" s="205"/>
      <c r="BG334" s="146"/>
      <c r="BH334" s="146"/>
      <c r="BI334" s="146"/>
      <c r="BJ334" s="146"/>
      <c r="BK334" s="202">
        <f t="shared" si="204"/>
        <v>0</v>
      </c>
      <c r="BL334" s="160"/>
      <c r="BM334" s="146"/>
      <c r="BN334" s="146"/>
      <c r="BO334" s="146"/>
      <c r="BP334" s="146"/>
      <c r="BQ334" s="138">
        <f t="shared" si="218"/>
        <v>0</v>
      </c>
      <c r="BR334" s="160"/>
      <c r="BS334" s="146"/>
      <c r="BT334" s="146"/>
      <c r="BU334" s="146"/>
      <c r="BV334" s="146"/>
      <c r="BW334" s="138">
        <f t="shared" si="219"/>
        <v>0</v>
      </c>
      <c r="BX334" s="205"/>
      <c r="BY334" s="146"/>
      <c r="BZ334" s="146"/>
      <c r="CA334" s="146"/>
      <c r="CB334" s="146"/>
      <c r="CC334" s="138">
        <f t="shared" si="205"/>
        <v>0</v>
      </c>
      <c r="CD334" s="158"/>
      <c r="CE334" s="137"/>
      <c r="CF334" s="137"/>
      <c r="CG334" s="137"/>
      <c r="CH334" s="137"/>
      <c r="CI334" s="138">
        <f t="shared" si="206"/>
        <v>0</v>
      </c>
      <c r="CJ334" s="172">
        <f t="shared" si="191"/>
        <v>0</v>
      </c>
      <c r="CK334" s="137">
        <f t="shared" si="192"/>
        <v>0</v>
      </c>
      <c r="CL334" s="137">
        <f t="shared" si="193"/>
        <v>0</v>
      </c>
      <c r="CM334" s="137">
        <f t="shared" si="194"/>
        <v>0</v>
      </c>
      <c r="CN334" s="137">
        <f t="shared" si="195"/>
        <v>0</v>
      </c>
      <c r="CO334" s="173">
        <f t="shared" si="196"/>
        <v>0</v>
      </c>
      <c r="CP334" s="172">
        <f t="shared" si="197"/>
        <v>0</v>
      </c>
      <c r="CQ334" s="137">
        <f t="shared" si="198"/>
        <v>0</v>
      </c>
      <c r="CR334" s="137">
        <f t="shared" si="199"/>
        <v>0</v>
      </c>
      <c r="CS334" s="137">
        <f t="shared" si="200"/>
        <v>0</v>
      </c>
      <c r="CT334" s="137">
        <f t="shared" si="201"/>
        <v>0</v>
      </c>
      <c r="CU334" s="173">
        <f t="shared" si="221"/>
        <v>0</v>
      </c>
      <c r="CV334" s="172">
        <f t="shared" si="222"/>
        <v>0</v>
      </c>
      <c r="CW334" s="137">
        <f t="shared" si="223"/>
        <v>0</v>
      </c>
      <c r="CX334" s="137">
        <f t="shared" si="224"/>
        <v>0</v>
      </c>
      <c r="CY334" s="137">
        <f t="shared" si="225"/>
        <v>0</v>
      </c>
      <c r="CZ334" s="137">
        <f t="shared" si="226"/>
        <v>0</v>
      </c>
      <c r="DA334" s="173">
        <f t="shared" si="227"/>
        <v>0</v>
      </c>
      <c r="DC334" s="220"/>
      <c r="DF334" s="141"/>
      <c r="DG334" s="142"/>
      <c r="DH334" s="146"/>
      <c r="DI334" s="142"/>
      <c r="DJ334" s="144"/>
      <c r="DK334" s="145"/>
      <c r="DL334" s="142"/>
      <c r="DM334" s="144"/>
      <c r="DO334" s="140" t="str">
        <f t="shared" si="207"/>
        <v>Dana Kousalová</v>
      </c>
      <c r="DP334" s="140">
        <v>5420</v>
      </c>
      <c r="DQ334" s="140">
        <v>600098745</v>
      </c>
      <c r="DR334" s="140">
        <v>75016249</v>
      </c>
      <c r="DS334" s="140" t="s">
        <v>1958</v>
      </c>
      <c r="DT334" s="140" t="s">
        <v>4248</v>
      </c>
      <c r="DU334" s="140" t="s">
        <v>4249</v>
      </c>
      <c r="DV334" s="140" t="s">
        <v>1961</v>
      </c>
      <c r="DW334" s="140" t="s">
        <v>1960</v>
      </c>
      <c r="DX334" s="140">
        <v>0</v>
      </c>
      <c r="DY334" s="140" t="s">
        <v>4250</v>
      </c>
      <c r="DZ334" s="140">
        <v>481689357</v>
      </c>
      <c r="EA334" s="140" t="s">
        <v>1963</v>
      </c>
      <c r="EB334" s="140">
        <v>0</v>
      </c>
      <c r="EC334" s="140" t="s">
        <v>1964</v>
      </c>
      <c r="ED334" s="140" t="s">
        <v>88</v>
      </c>
      <c r="EF334" s="140" t="str">
        <f t="shared" si="208"/>
        <v>ok</v>
      </c>
      <c r="EG334" s="140" t="str">
        <f t="shared" si="209"/>
        <v>ŠPATNĚ</v>
      </c>
      <c r="EH334" s="140" t="str">
        <f t="shared" si="210"/>
        <v>ok</v>
      </c>
      <c r="EI334" s="140" t="str">
        <f t="shared" si="211"/>
        <v>ok</v>
      </c>
      <c r="EJ334" s="140" t="str">
        <f t="shared" si="212"/>
        <v>ok</v>
      </c>
      <c r="EK334" s="140" t="str">
        <f t="shared" si="213"/>
        <v>ok</v>
      </c>
      <c r="EO334" s="140" t="str">
        <f t="shared" si="214"/>
        <v>ok</v>
      </c>
      <c r="EP334" s="140" t="str">
        <f t="shared" si="215"/>
        <v>ok</v>
      </c>
    </row>
    <row r="335" spans="1:146" s="140" customFormat="1" ht="12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227" t="s">
        <v>1966</v>
      </c>
      <c r="J335" s="151" t="s">
        <v>1965</v>
      </c>
      <c r="K335" s="151" t="s">
        <v>4677</v>
      </c>
      <c r="L335" s="153" t="s">
        <v>1960</v>
      </c>
      <c r="M335" s="151" t="s">
        <v>1967</v>
      </c>
      <c r="N335" s="151" t="s">
        <v>24</v>
      </c>
      <c r="O335" s="151" t="s">
        <v>1968</v>
      </c>
      <c r="P335" s="151" t="s">
        <v>170</v>
      </c>
      <c r="Q335" s="151" t="s">
        <v>27</v>
      </c>
      <c r="R335" s="151" t="s">
        <v>28</v>
      </c>
      <c r="S335" s="154">
        <v>481689326</v>
      </c>
      <c r="T335" s="151" t="s">
        <v>1969</v>
      </c>
      <c r="U335" s="153" t="s">
        <v>1970</v>
      </c>
      <c r="V335" s="153" t="s">
        <v>31</v>
      </c>
      <c r="W335" s="153" t="s">
        <v>871</v>
      </c>
      <c r="X335" s="151" t="s">
        <v>1964</v>
      </c>
      <c r="Y335" s="256" t="s">
        <v>3055</v>
      </c>
      <c r="Z335" s="155" t="s">
        <v>88</v>
      </c>
      <c r="AA335" s="267" t="s">
        <v>2916</v>
      </c>
      <c r="AB335" s="156"/>
      <c r="AC335" s="157"/>
      <c r="AD335" s="157"/>
      <c r="AE335" s="157"/>
      <c r="AF335" s="157"/>
      <c r="AG335" s="293">
        <f t="shared" si="202"/>
        <v>0</v>
      </c>
      <c r="AH335" s="145"/>
      <c r="AI335" s="143"/>
      <c r="AJ335" s="143"/>
      <c r="AK335" s="143"/>
      <c r="AL335" s="143"/>
      <c r="AM335" s="138">
        <f t="shared" si="220"/>
        <v>0</v>
      </c>
      <c r="AN335" s="160"/>
      <c r="AO335" s="146"/>
      <c r="AP335" s="146"/>
      <c r="AQ335" s="146"/>
      <c r="AR335" s="146"/>
      <c r="AS335" s="202">
        <f t="shared" si="203"/>
        <v>0</v>
      </c>
      <c r="AT335" s="172"/>
      <c r="AU335" s="137"/>
      <c r="AV335" s="137"/>
      <c r="AW335" s="137"/>
      <c r="AX335" s="137"/>
      <c r="AY335" s="138">
        <f t="shared" si="216"/>
        <v>0</v>
      </c>
      <c r="AZ335" s="160"/>
      <c r="BA335" s="146"/>
      <c r="BB335" s="146"/>
      <c r="BC335" s="146"/>
      <c r="BD335" s="146"/>
      <c r="BE335" s="138">
        <f t="shared" si="217"/>
        <v>0</v>
      </c>
      <c r="BF335" s="205"/>
      <c r="BG335" s="146"/>
      <c r="BH335" s="146"/>
      <c r="BI335" s="146"/>
      <c r="BJ335" s="146"/>
      <c r="BK335" s="202">
        <f t="shared" si="204"/>
        <v>0</v>
      </c>
      <c r="BL335" s="160"/>
      <c r="BM335" s="146"/>
      <c r="BN335" s="146"/>
      <c r="BO335" s="146"/>
      <c r="BP335" s="146"/>
      <c r="BQ335" s="138">
        <f t="shared" si="218"/>
        <v>0</v>
      </c>
      <c r="BR335" s="160"/>
      <c r="BS335" s="146">
        <v>37700</v>
      </c>
      <c r="BT335" s="146"/>
      <c r="BU335" s="146"/>
      <c r="BV335" s="146"/>
      <c r="BW335" s="138">
        <f t="shared" si="219"/>
        <v>37700</v>
      </c>
      <c r="BX335" s="205"/>
      <c r="BY335" s="146"/>
      <c r="BZ335" s="146"/>
      <c r="CA335" s="146"/>
      <c r="CB335" s="146"/>
      <c r="CC335" s="138">
        <f t="shared" si="205"/>
        <v>0</v>
      </c>
      <c r="CD335" s="158"/>
      <c r="CE335" s="137"/>
      <c r="CF335" s="137"/>
      <c r="CG335" s="137"/>
      <c r="CH335" s="137"/>
      <c r="CI335" s="138">
        <f t="shared" si="206"/>
        <v>0</v>
      </c>
      <c r="CJ335" s="172">
        <f t="shared" si="191"/>
        <v>0</v>
      </c>
      <c r="CK335" s="137">
        <f t="shared" si="192"/>
        <v>37700</v>
      </c>
      <c r="CL335" s="137">
        <f t="shared" si="193"/>
        <v>0</v>
      </c>
      <c r="CM335" s="137">
        <f t="shared" si="194"/>
        <v>0</v>
      </c>
      <c r="CN335" s="137">
        <f t="shared" si="195"/>
        <v>0</v>
      </c>
      <c r="CO335" s="173">
        <f t="shared" si="196"/>
        <v>37700</v>
      </c>
      <c r="CP335" s="172">
        <f t="shared" si="197"/>
        <v>0</v>
      </c>
      <c r="CQ335" s="137">
        <f t="shared" si="198"/>
        <v>0</v>
      </c>
      <c r="CR335" s="137">
        <f t="shared" si="199"/>
        <v>0</v>
      </c>
      <c r="CS335" s="137">
        <f t="shared" si="200"/>
        <v>0</v>
      </c>
      <c r="CT335" s="137">
        <f t="shared" si="201"/>
        <v>0</v>
      </c>
      <c r="CU335" s="173">
        <f t="shared" si="221"/>
        <v>0</v>
      </c>
      <c r="CV335" s="172">
        <f t="shared" si="222"/>
        <v>0</v>
      </c>
      <c r="CW335" s="137">
        <f t="shared" si="223"/>
        <v>37700</v>
      </c>
      <c r="CX335" s="137">
        <f t="shared" si="224"/>
        <v>0</v>
      </c>
      <c r="CY335" s="137">
        <f t="shared" si="225"/>
        <v>0</v>
      </c>
      <c r="CZ335" s="137">
        <f t="shared" si="226"/>
        <v>0</v>
      </c>
      <c r="DA335" s="173">
        <f t="shared" si="227"/>
        <v>37700</v>
      </c>
      <c r="DC335" s="220"/>
      <c r="DF335" s="141"/>
      <c r="DG335" s="142"/>
      <c r="DH335" s="146"/>
      <c r="DI335" s="142"/>
      <c r="DJ335" s="144"/>
      <c r="DK335" s="145"/>
      <c r="DL335" s="142"/>
      <c r="DM335" s="144"/>
      <c r="DO335" s="140" t="str">
        <f t="shared" si="207"/>
        <v>Jana Marková</v>
      </c>
      <c r="DP335" s="140">
        <v>5419</v>
      </c>
      <c r="DQ335" s="140">
        <v>600099261</v>
      </c>
      <c r="DR335" s="140">
        <v>70946752</v>
      </c>
      <c r="DS335" s="140" t="s">
        <v>1965</v>
      </c>
      <c r="DT335" s="140" t="s">
        <v>4251</v>
      </c>
      <c r="DU335" s="140" t="s">
        <v>4252</v>
      </c>
      <c r="DV335" s="140" t="s">
        <v>1967</v>
      </c>
      <c r="DW335" s="140" t="s">
        <v>1960</v>
      </c>
      <c r="DX335" s="140" t="s">
        <v>24</v>
      </c>
      <c r="DY335" s="140" t="s">
        <v>4253</v>
      </c>
      <c r="DZ335" s="140">
        <v>481689326</v>
      </c>
      <c r="EA335" s="140" t="s">
        <v>1969</v>
      </c>
      <c r="EB335" s="140" t="s">
        <v>4254</v>
      </c>
      <c r="EC335" s="140" t="s">
        <v>1964</v>
      </c>
      <c r="ED335" s="140" t="s">
        <v>88</v>
      </c>
      <c r="EF335" s="140" t="str">
        <f t="shared" si="208"/>
        <v>ok</v>
      </c>
      <c r="EG335" s="140" t="str">
        <f t="shared" si="209"/>
        <v>ŠPATNĚ</v>
      </c>
      <c r="EH335" s="140" t="str">
        <f t="shared" si="210"/>
        <v>ok</v>
      </c>
      <c r="EI335" s="140" t="str">
        <f t="shared" si="211"/>
        <v>ok</v>
      </c>
      <c r="EJ335" s="140" t="str">
        <f t="shared" si="212"/>
        <v>ok</v>
      </c>
      <c r="EK335" s="140" t="str">
        <f t="shared" si="213"/>
        <v>ok</v>
      </c>
      <c r="EO335" s="140" t="str">
        <f t="shared" si="214"/>
        <v>ok</v>
      </c>
      <c r="EP335" s="140" t="str">
        <f t="shared" si="215"/>
        <v>ok</v>
      </c>
    </row>
    <row r="336" spans="1:146" s="140" customFormat="1" ht="12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4550</v>
      </c>
      <c r="I336" s="227" t="s">
        <v>1972</v>
      </c>
      <c r="J336" s="151" t="s">
        <v>1971</v>
      </c>
      <c r="K336" s="151" t="s">
        <v>1973</v>
      </c>
      <c r="L336" s="153" t="s">
        <v>277</v>
      </c>
      <c r="M336" s="151" t="s">
        <v>278</v>
      </c>
      <c r="N336" s="151">
        <v>0</v>
      </c>
      <c r="O336" s="151" t="s">
        <v>1974</v>
      </c>
      <c r="P336" s="151" t="s">
        <v>405</v>
      </c>
      <c r="Q336" s="151" t="s">
        <v>27</v>
      </c>
      <c r="R336" s="151" t="s">
        <v>28</v>
      </c>
      <c r="S336" s="154">
        <v>481671979</v>
      </c>
      <c r="T336" s="151" t="s">
        <v>1975</v>
      </c>
      <c r="U336" s="153" t="s">
        <v>1976</v>
      </c>
      <c r="V336" s="153" t="s">
        <v>31</v>
      </c>
      <c r="W336" s="153" t="s">
        <v>871</v>
      </c>
      <c r="X336" s="151" t="s">
        <v>1977</v>
      </c>
      <c r="Y336" s="256" t="s">
        <v>3056</v>
      </c>
      <c r="Z336" s="155" t="s">
        <v>88</v>
      </c>
      <c r="AA336" s="267" t="s">
        <v>2917</v>
      </c>
      <c r="AB336" s="156"/>
      <c r="AC336" s="157"/>
      <c r="AD336" s="157"/>
      <c r="AE336" s="157"/>
      <c r="AF336" s="157"/>
      <c r="AG336" s="293">
        <f t="shared" si="202"/>
        <v>0</v>
      </c>
      <c r="AH336" s="145"/>
      <c r="AI336" s="143"/>
      <c r="AJ336" s="143"/>
      <c r="AK336" s="143"/>
      <c r="AL336" s="143"/>
      <c r="AM336" s="138">
        <f t="shared" si="220"/>
        <v>0</v>
      </c>
      <c r="AN336" s="160"/>
      <c r="AO336" s="146"/>
      <c r="AP336" s="146"/>
      <c r="AQ336" s="146"/>
      <c r="AR336" s="146"/>
      <c r="AS336" s="202">
        <f t="shared" si="203"/>
        <v>0</v>
      </c>
      <c r="AT336" s="172"/>
      <c r="AU336" s="137"/>
      <c r="AV336" s="137"/>
      <c r="AW336" s="137"/>
      <c r="AX336" s="137"/>
      <c r="AY336" s="138">
        <f t="shared" si="216"/>
        <v>0</v>
      </c>
      <c r="AZ336" s="160"/>
      <c r="BA336" s="146"/>
      <c r="BB336" s="146"/>
      <c r="BC336" s="146"/>
      <c r="BD336" s="146"/>
      <c r="BE336" s="138">
        <f t="shared" si="217"/>
        <v>0</v>
      </c>
      <c r="BF336" s="205"/>
      <c r="BG336" s="146"/>
      <c r="BH336" s="146"/>
      <c r="BI336" s="146"/>
      <c r="BJ336" s="146"/>
      <c r="BK336" s="202">
        <f t="shared" si="204"/>
        <v>0</v>
      </c>
      <c r="BL336" s="160"/>
      <c r="BM336" s="146"/>
      <c r="BN336" s="146"/>
      <c r="BO336" s="146"/>
      <c r="BP336" s="146"/>
      <c r="BQ336" s="138">
        <f t="shared" si="218"/>
        <v>0</v>
      </c>
      <c r="BR336" s="160"/>
      <c r="BS336" s="146"/>
      <c r="BT336" s="146"/>
      <c r="BU336" s="146"/>
      <c r="BV336" s="146"/>
      <c r="BW336" s="138">
        <f t="shared" si="219"/>
        <v>0</v>
      </c>
      <c r="BX336" s="205"/>
      <c r="BY336" s="146"/>
      <c r="BZ336" s="146"/>
      <c r="CA336" s="146"/>
      <c r="CB336" s="146"/>
      <c r="CC336" s="138">
        <f t="shared" si="205"/>
        <v>0</v>
      </c>
      <c r="CD336" s="158"/>
      <c r="CE336" s="137"/>
      <c r="CF336" s="137"/>
      <c r="CG336" s="137"/>
      <c r="CH336" s="137"/>
      <c r="CI336" s="138">
        <f t="shared" si="206"/>
        <v>0</v>
      </c>
      <c r="CJ336" s="172">
        <f t="shared" si="191"/>
        <v>0</v>
      </c>
      <c r="CK336" s="137">
        <f t="shared" si="192"/>
        <v>0</v>
      </c>
      <c r="CL336" s="137">
        <f t="shared" si="193"/>
        <v>0</v>
      </c>
      <c r="CM336" s="137">
        <f t="shared" si="194"/>
        <v>0</v>
      </c>
      <c r="CN336" s="137">
        <f t="shared" si="195"/>
        <v>0</v>
      </c>
      <c r="CO336" s="173">
        <f t="shared" si="196"/>
        <v>0</v>
      </c>
      <c r="CP336" s="172">
        <f t="shared" si="197"/>
        <v>0</v>
      </c>
      <c r="CQ336" s="137">
        <f t="shared" si="198"/>
        <v>0</v>
      </c>
      <c r="CR336" s="137">
        <f t="shared" si="199"/>
        <v>0</v>
      </c>
      <c r="CS336" s="137">
        <f t="shared" si="200"/>
        <v>0</v>
      </c>
      <c r="CT336" s="137">
        <f t="shared" si="201"/>
        <v>0</v>
      </c>
      <c r="CU336" s="173">
        <f t="shared" si="221"/>
        <v>0</v>
      </c>
      <c r="CV336" s="172">
        <f t="shared" si="222"/>
        <v>0</v>
      </c>
      <c r="CW336" s="137">
        <f t="shared" si="223"/>
        <v>0</v>
      </c>
      <c r="CX336" s="137">
        <f t="shared" si="224"/>
        <v>0</v>
      </c>
      <c r="CY336" s="137">
        <f t="shared" si="225"/>
        <v>0</v>
      </c>
      <c r="CZ336" s="137">
        <f t="shared" si="226"/>
        <v>0</v>
      </c>
      <c r="DA336" s="173">
        <f t="shared" si="227"/>
        <v>0</v>
      </c>
      <c r="DC336" s="220"/>
      <c r="DF336" s="141"/>
      <c r="DG336" s="142"/>
      <c r="DH336" s="146"/>
      <c r="DI336" s="142"/>
      <c r="DJ336" s="144"/>
      <c r="DK336" s="145"/>
      <c r="DL336" s="142"/>
      <c r="DM336" s="144"/>
      <c r="DO336" s="140" t="str">
        <f t="shared" si="207"/>
        <v>Věra Bártová</v>
      </c>
      <c r="DP336" s="140">
        <v>5425</v>
      </c>
      <c r="DQ336" s="140">
        <v>600099521</v>
      </c>
      <c r="DR336" s="140">
        <v>854859</v>
      </c>
      <c r="DS336" s="140" t="s">
        <v>4255</v>
      </c>
      <c r="DT336" s="140" t="s">
        <v>4256</v>
      </c>
      <c r="DU336" s="140" t="s">
        <v>1973</v>
      </c>
      <c r="DV336" s="140" t="s">
        <v>278</v>
      </c>
      <c r="DW336" s="140" t="s">
        <v>277</v>
      </c>
      <c r="DX336" s="140">
        <v>0</v>
      </c>
      <c r="DY336" s="140" t="s">
        <v>4257</v>
      </c>
      <c r="DZ336" s="140">
        <v>481671979</v>
      </c>
      <c r="EA336" s="140" t="s">
        <v>1975</v>
      </c>
      <c r="EB336" s="140" t="s">
        <v>4258</v>
      </c>
      <c r="EC336" s="140" t="s">
        <v>1977</v>
      </c>
      <c r="ED336" s="140" t="s">
        <v>88</v>
      </c>
      <c r="EF336" s="140" t="str">
        <f t="shared" si="208"/>
        <v>ok</v>
      </c>
      <c r="EG336" s="140" t="str">
        <f t="shared" si="209"/>
        <v>ok</v>
      </c>
      <c r="EH336" s="140" t="str">
        <f t="shared" si="210"/>
        <v>ok</v>
      </c>
      <c r="EI336" s="140" t="str">
        <f t="shared" si="211"/>
        <v>ok</v>
      </c>
      <c r="EJ336" s="140" t="str">
        <f t="shared" si="212"/>
        <v>ok</v>
      </c>
      <c r="EK336" s="140" t="str">
        <f t="shared" si="213"/>
        <v>ok</v>
      </c>
      <c r="EO336" s="140" t="str">
        <f t="shared" si="214"/>
        <v>ok</v>
      </c>
      <c r="EP336" s="140" t="str">
        <f t="shared" si="215"/>
        <v>ok</v>
      </c>
    </row>
    <row r="337" spans="1:146" s="140" customFormat="1" ht="12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227" t="s">
        <v>1979</v>
      </c>
      <c r="J337" s="151" t="s">
        <v>1978</v>
      </c>
      <c r="K337" s="151" t="s">
        <v>4260</v>
      </c>
      <c r="L337" s="153" t="s">
        <v>277</v>
      </c>
      <c r="M337" s="151" t="s">
        <v>278</v>
      </c>
      <c r="N337" s="151" t="s">
        <v>466</v>
      </c>
      <c r="O337" s="151" t="s">
        <v>1980</v>
      </c>
      <c r="P337" s="151" t="s">
        <v>4597</v>
      </c>
      <c r="Q337" s="151" t="s">
        <v>27</v>
      </c>
      <c r="R337" s="151" t="s">
        <v>28</v>
      </c>
      <c r="S337" s="154">
        <v>481671977</v>
      </c>
      <c r="T337" s="151" t="s">
        <v>1981</v>
      </c>
      <c r="U337" s="153">
        <v>1263720389</v>
      </c>
      <c r="V337" s="153" t="s">
        <v>82</v>
      </c>
      <c r="W337" s="153" t="s">
        <v>83</v>
      </c>
      <c r="X337" s="151" t="s">
        <v>1977</v>
      </c>
      <c r="Y337" s="256" t="s">
        <v>3056</v>
      </c>
      <c r="Z337" s="155" t="s">
        <v>88</v>
      </c>
      <c r="AA337" s="267" t="s">
        <v>2917</v>
      </c>
      <c r="AB337" s="156"/>
      <c r="AC337" s="157"/>
      <c r="AD337" s="157"/>
      <c r="AE337" s="157"/>
      <c r="AF337" s="157"/>
      <c r="AG337" s="293">
        <f t="shared" si="202"/>
        <v>0</v>
      </c>
      <c r="AH337" s="145"/>
      <c r="AI337" s="143"/>
      <c r="AJ337" s="143"/>
      <c r="AK337" s="143"/>
      <c r="AL337" s="143"/>
      <c r="AM337" s="138">
        <f t="shared" si="220"/>
        <v>0</v>
      </c>
      <c r="AN337" s="160"/>
      <c r="AO337" s="146"/>
      <c r="AP337" s="146"/>
      <c r="AQ337" s="146"/>
      <c r="AR337" s="146"/>
      <c r="AS337" s="202">
        <f t="shared" si="203"/>
        <v>0</v>
      </c>
      <c r="AT337" s="172"/>
      <c r="AU337" s="137"/>
      <c r="AV337" s="137"/>
      <c r="AW337" s="137"/>
      <c r="AX337" s="137"/>
      <c r="AY337" s="138">
        <f t="shared" si="216"/>
        <v>0</v>
      </c>
      <c r="AZ337" s="160"/>
      <c r="BA337" s="146"/>
      <c r="BB337" s="146"/>
      <c r="BC337" s="146"/>
      <c r="BD337" s="146"/>
      <c r="BE337" s="138">
        <f t="shared" si="217"/>
        <v>0</v>
      </c>
      <c r="BF337" s="205"/>
      <c r="BG337" s="146"/>
      <c r="BH337" s="146"/>
      <c r="BI337" s="146"/>
      <c r="BJ337" s="146"/>
      <c r="BK337" s="202">
        <f t="shared" si="204"/>
        <v>0</v>
      </c>
      <c r="BL337" s="160"/>
      <c r="BM337" s="146"/>
      <c r="BN337" s="146"/>
      <c r="BO337" s="146"/>
      <c r="BP337" s="146"/>
      <c r="BQ337" s="138">
        <f t="shared" si="218"/>
        <v>0</v>
      </c>
      <c r="BR337" s="160"/>
      <c r="BS337" s="146"/>
      <c r="BT337" s="146"/>
      <c r="BU337" s="146"/>
      <c r="BV337" s="146"/>
      <c r="BW337" s="138">
        <f t="shared" si="219"/>
        <v>0</v>
      </c>
      <c r="BX337" s="205"/>
      <c r="BY337" s="146"/>
      <c r="BZ337" s="146"/>
      <c r="CA337" s="146"/>
      <c r="CB337" s="146"/>
      <c r="CC337" s="138">
        <f t="shared" si="205"/>
        <v>0</v>
      </c>
      <c r="CD337" s="158"/>
      <c r="CE337" s="137"/>
      <c r="CF337" s="137"/>
      <c r="CG337" s="137"/>
      <c r="CH337" s="137"/>
      <c r="CI337" s="138">
        <f t="shared" si="206"/>
        <v>0</v>
      </c>
      <c r="CJ337" s="172">
        <f t="shared" si="191"/>
        <v>0</v>
      </c>
      <c r="CK337" s="137">
        <f t="shared" si="192"/>
        <v>0</v>
      </c>
      <c r="CL337" s="137">
        <f t="shared" si="193"/>
        <v>0</v>
      </c>
      <c r="CM337" s="137">
        <f t="shared" si="194"/>
        <v>0</v>
      </c>
      <c r="CN337" s="137">
        <f t="shared" si="195"/>
        <v>0</v>
      </c>
      <c r="CO337" s="173">
        <f t="shared" si="196"/>
        <v>0</v>
      </c>
      <c r="CP337" s="172">
        <f t="shared" si="197"/>
        <v>0</v>
      </c>
      <c r="CQ337" s="137">
        <f t="shared" si="198"/>
        <v>0</v>
      </c>
      <c r="CR337" s="137">
        <f t="shared" si="199"/>
        <v>0</v>
      </c>
      <c r="CS337" s="137">
        <f t="shared" si="200"/>
        <v>0</v>
      </c>
      <c r="CT337" s="137">
        <f t="shared" si="201"/>
        <v>0</v>
      </c>
      <c r="CU337" s="173">
        <f t="shared" si="221"/>
        <v>0</v>
      </c>
      <c r="CV337" s="172">
        <f t="shared" si="222"/>
        <v>0</v>
      </c>
      <c r="CW337" s="137">
        <f t="shared" si="223"/>
        <v>0</v>
      </c>
      <c r="CX337" s="137">
        <f t="shared" si="224"/>
        <v>0</v>
      </c>
      <c r="CY337" s="137">
        <f t="shared" si="225"/>
        <v>0</v>
      </c>
      <c r="CZ337" s="137">
        <f t="shared" si="226"/>
        <v>0</v>
      </c>
      <c r="DA337" s="173">
        <f t="shared" si="227"/>
        <v>0</v>
      </c>
      <c r="DC337" s="220"/>
      <c r="DF337" s="141"/>
      <c r="DG337" s="142"/>
      <c r="DH337" s="146"/>
      <c r="DI337" s="142"/>
      <c r="DJ337" s="144"/>
      <c r="DK337" s="145"/>
      <c r="DL337" s="142"/>
      <c r="DM337" s="144"/>
      <c r="DO337" s="140" t="str">
        <f t="shared" si="207"/>
        <v>Diana Ulrichová</v>
      </c>
      <c r="DP337" s="140">
        <v>5426</v>
      </c>
      <c r="DQ337" s="140">
        <v>600098761</v>
      </c>
      <c r="DR337" s="140">
        <v>72742615</v>
      </c>
      <c r="DS337" s="140" t="s">
        <v>1978</v>
      </c>
      <c r="DT337" s="140" t="s">
        <v>4259</v>
      </c>
      <c r="DU337" s="140" t="s">
        <v>4260</v>
      </c>
      <c r="DV337" s="140" t="s">
        <v>278</v>
      </c>
      <c r="DW337" s="140" t="s">
        <v>277</v>
      </c>
      <c r="DX337" s="140" t="s">
        <v>466</v>
      </c>
      <c r="DY337" s="140" t="s">
        <v>4261</v>
      </c>
      <c r="DZ337" s="140">
        <v>481671977</v>
      </c>
      <c r="EA337" s="140" t="s">
        <v>4262</v>
      </c>
      <c r="EB337" s="140" t="s">
        <v>4263</v>
      </c>
      <c r="EC337" s="140" t="s">
        <v>1977</v>
      </c>
      <c r="ED337" s="140" t="s">
        <v>88</v>
      </c>
      <c r="EF337" s="140" t="str">
        <f t="shared" si="208"/>
        <v>ok</v>
      </c>
      <c r="EG337" s="140" t="str">
        <f t="shared" si="209"/>
        <v>ok</v>
      </c>
      <c r="EH337" s="140" t="str">
        <f t="shared" si="210"/>
        <v>ok</v>
      </c>
      <c r="EI337" s="140" t="str">
        <f t="shared" si="211"/>
        <v>ok</v>
      </c>
      <c r="EJ337" s="140" t="str">
        <f t="shared" si="212"/>
        <v>ok</v>
      </c>
      <c r="EK337" s="140" t="str">
        <f t="shared" si="213"/>
        <v>ok</v>
      </c>
      <c r="EO337" s="140" t="str">
        <f t="shared" si="214"/>
        <v>ok</v>
      </c>
      <c r="EP337" s="140" t="str">
        <f t="shared" si="215"/>
        <v>ŠPATNĚ</v>
      </c>
    </row>
    <row r="338" spans="1:146" s="140" customFormat="1" ht="12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4264</v>
      </c>
      <c r="I338" s="227" t="s">
        <v>1983</v>
      </c>
      <c r="J338" s="151" t="s">
        <v>1982</v>
      </c>
      <c r="K338" s="151" t="s">
        <v>1984</v>
      </c>
      <c r="L338" s="153" t="s">
        <v>277</v>
      </c>
      <c r="M338" s="151" t="s">
        <v>278</v>
      </c>
      <c r="N338" s="151">
        <v>0</v>
      </c>
      <c r="O338" s="151" t="s">
        <v>1985</v>
      </c>
      <c r="P338" s="151" t="s">
        <v>1830</v>
      </c>
      <c r="Q338" s="151" t="s">
        <v>27</v>
      </c>
      <c r="R338" s="151" t="s">
        <v>28</v>
      </c>
      <c r="S338" s="154">
        <v>481671525</v>
      </c>
      <c r="T338" s="151" t="s">
        <v>1986</v>
      </c>
      <c r="U338" s="153">
        <v>1263722309</v>
      </c>
      <c r="V338" s="153" t="s">
        <v>82</v>
      </c>
      <c r="W338" s="153" t="s">
        <v>83</v>
      </c>
      <c r="X338" s="151" t="s">
        <v>1977</v>
      </c>
      <c r="Y338" s="256" t="s">
        <v>3056</v>
      </c>
      <c r="Z338" s="155" t="s">
        <v>88</v>
      </c>
      <c r="AA338" s="267" t="s">
        <v>2917</v>
      </c>
      <c r="AB338" s="156"/>
      <c r="AC338" s="157"/>
      <c r="AD338" s="157"/>
      <c r="AE338" s="157"/>
      <c r="AF338" s="157"/>
      <c r="AG338" s="293">
        <f t="shared" si="202"/>
        <v>0</v>
      </c>
      <c r="AH338" s="145"/>
      <c r="AI338" s="143"/>
      <c r="AJ338" s="143"/>
      <c r="AK338" s="143"/>
      <c r="AL338" s="143"/>
      <c r="AM338" s="138">
        <f t="shared" si="220"/>
        <v>0</v>
      </c>
      <c r="AN338" s="160"/>
      <c r="AO338" s="146"/>
      <c r="AP338" s="146"/>
      <c r="AQ338" s="146"/>
      <c r="AR338" s="146"/>
      <c r="AS338" s="202">
        <f t="shared" si="203"/>
        <v>0</v>
      </c>
      <c r="AT338" s="172"/>
      <c r="AU338" s="137"/>
      <c r="AV338" s="137"/>
      <c r="AW338" s="137"/>
      <c r="AX338" s="137"/>
      <c r="AY338" s="138">
        <f t="shared" si="216"/>
        <v>0</v>
      </c>
      <c r="AZ338" s="160"/>
      <c r="BA338" s="146"/>
      <c r="BB338" s="146"/>
      <c r="BC338" s="146"/>
      <c r="BD338" s="146"/>
      <c r="BE338" s="138">
        <f t="shared" si="217"/>
        <v>0</v>
      </c>
      <c r="BF338" s="205"/>
      <c r="BG338" s="146"/>
      <c r="BH338" s="146"/>
      <c r="BI338" s="146"/>
      <c r="BJ338" s="146"/>
      <c r="BK338" s="202">
        <f t="shared" si="204"/>
        <v>0</v>
      </c>
      <c r="BL338" s="160"/>
      <c r="BM338" s="146"/>
      <c r="BN338" s="146"/>
      <c r="BO338" s="146"/>
      <c r="BP338" s="146"/>
      <c r="BQ338" s="138">
        <f t="shared" si="218"/>
        <v>0</v>
      </c>
      <c r="BR338" s="160"/>
      <c r="BS338" s="146"/>
      <c r="BT338" s="146"/>
      <c r="BU338" s="146"/>
      <c r="BV338" s="146"/>
      <c r="BW338" s="138">
        <f t="shared" si="219"/>
        <v>0</v>
      </c>
      <c r="BX338" s="205"/>
      <c r="BY338" s="146"/>
      <c r="BZ338" s="146"/>
      <c r="CA338" s="146"/>
      <c r="CB338" s="146"/>
      <c r="CC338" s="138">
        <f t="shared" si="205"/>
        <v>0</v>
      </c>
      <c r="CD338" s="158"/>
      <c r="CE338" s="137"/>
      <c r="CF338" s="137"/>
      <c r="CG338" s="137"/>
      <c r="CH338" s="137"/>
      <c r="CI338" s="138">
        <f t="shared" si="206"/>
        <v>0</v>
      </c>
      <c r="CJ338" s="172">
        <f t="shared" si="191"/>
        <v>0</v>
      </c>
      <c r="CK338" s="137">
        <f t="shared" si="192"/>
        <v>0</v>
      </c>
      <c r="CL338" s="137">
        <f t="shared" si="193"/>
        <v>0</v>
      </c>
      <c r="CM338" s="137">
        <f t="shared" si="194"/>
        <v>0</v>
      </c>
      <c r="CN338" s="137">
        <f t="shared" si="195"/>
        <v>0</v>
      </c>
      <c r="CO338" s="173">
        <f t="shared" si="196"/>
        <v>0</v>
      </c>
      <c r="CP338" s="172">
        <f t="shared" si="197"/>
        <v>0</v>
      </c>
      <c r="CQ338" s="137">
        <f t="shared" si="198"/>
        <v>0</v>
      </c>
      <c r="CR338" s="137">
        <f t="shared" si="199"/>
        <v>0</v>
      </c>
      <c r="CS338" s="137">
        <f t="shared" si="200"/>
        <v>0</v>
      </c>
      <c r="CT338" s="137">
        <f t="shared" si="201"/>
        <v>0</v>
      </c>
      <c r="CU338" s="173">
        <f t="shared" si="221"/>
        <v>0</v>
      </c>
      <c r="CV338" s="172">
        <f t="shared" si="222"/>
        <v>0</v>
      </c>
      <c r="CW338" s="137">
        <f t="shared" si="223"/>
        <v>0</v>
      </c>
      <c r="CX338" s="137">
        <f t="shared" si="224"/>
        <v>0</v>
      </c>
      <c r="CY338" s="137">
        <f t="shared" si="225"/>
        <v>0</v>
      </c>
      <c r="CZ338" s="137">
        <f t="shared" si="226"/>
        <v>0</v>
      </c>
      <c r="DA338" s="173">
        <f t="shared" si="227"/>
        <v>0</v>
      </c>
      <c r="DC338" s="220"/>
      <c r="DF338" s="141"/>
      <c r="DG338" s="142"/>
      <c r="DH338" s="146"/>
      <c r="DI338" s="142"/>
      <c r="DJ338" s="144"/>
      <c r="DK338" s="145"/>
      <c r="DL338" s="142"/>
      <c r="DM338" s="144"/>
      <c r="DO338" s="140" t="str">
        <f t="shared" si="207"/>
        <v>Ludmila Zákoutská</v>
      </c>
      <c r="DP338" s="140">
        <v>5423</v>
      </c>
      <c r="DQ338" s="140">
        <v>600098516</v>
      </c>
      <c r="DR338" s="140">
        <v>72742453</v>
      </c>
      <c r="DS338" s="140" t="s">
        <v>4264</v>
      </c>
      <c r="DT338" s="140" t="s">
        <v>4265</v>
      </c>
      <c r="DU338" s="140" t="s">
        <v>1984</v>
      </c>
      <c r="DV338" s="140" t="s">
        <v>278</v>
      </c>
      <c r="DW338" s="140" t="s">
        <v>277</v>
      </c>
      <c r="DX338" s="140">
        <v>0</v>
      </c>
      <c r="DY338" s="140" t="s">
        <v>4266</v>
      </c>
      <c r="DZ338" s="140">
        <v>481671525</v>
      </c>
      <c r="EA338" s="140" t="s">
        <v>1986</v>
      </c>
      <c r="EB338" s="140">
        <v>0</v>
      </c>
      <c r="EC338" s="140" t="s">
        <v>1977</v>
      </c>
      <c r="ED338" s="140" t="s">
        <v>88</v>
      </c>
      <c r="EF338" s="140" t="str">
        <f t="shared" si="208"/>
        <v>ok</v>
      </c>
      <c r="EG338" s="140" t="str">
        <f t="shared" si="209"/>
        <v>ok</v>
      </c>
      <c r="EH338" s="140" t="str">
        <f t="shared" si="210"/>
        <v>ok</v>
      </c>
      <c r="EI338" s="140" t="str">
        <f t="shared" si="211"/>
        <v>ok</v>
      </c>
      <c r="EJ338" s="140" t="str">
        <f t="shared" si="212"/>
        <v>ok</v>
      </c>
      <c r="EK338" s="140" t="str">
        <f t="shared" si="213"/>
        <v>ok</v>
      </c>
      <c r="EO338" s="140" t="str">
        <f t="shared" si="214"/>
        <v>ok</v>
      </c>
      <c r="EP338" s="140" t="str">
        <f t="shared" si="215"/>
        <v>ok</v>
      </c>
    </row>
    <row r="339" spans="1:146" s="140" customFormat="1" ht="12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227" t="s">
        <v>1988</v>
      </c>
      <c r="J339" s="151" t="s">
        <v>1987</v>
      </c>
      <c r="K339" s="151" t="s">
        <v>1989</v>
      </c>
      <c r="L339" s="153" t="s">
        <v>277</v>
      </c>
      <c r="M339" s="151" t="s">
        <v>278</v>
      </c>
      <c r="N339" s="151" t="s">
        <v>24</v>
      </c>
      <c r="O339" s="151" t="s">
        <v>1990</v>
      </c>
      <c r="P339" s="151" t="s">
        <v>671</v>
      </c>
      <c r="Q339" s="151" t="s">
        <v>27</v>
      </c>
      <c r="R339" s="151" t="s">
        <v>28</v>
      </c>
      <c r="S339" s="154">
        <v>481671118</v>
      </c>
      <c r="T339" s="151" t="s">
        <v>2739</v>
      </c>
      <c r="U339" s="153">
        <v>4436581</v>
      </c>
      <c r="V339" s="153" t="s">
        <v>31</v>
      </c>
      <c r="W339" s="153" t="s">
        <v>871</v>
      </c>
      <c r="X339" s="151" t="s">
        <v>1977</v>
      </c>
      <c r="Y339" s="256" t="s">
        <v>3056</v>
      </c>
      <c r="Z339" s="155" t="s">
        <v>88</v>
      </c>
      <c r="AA339" s="267" t="s">
        <v>2917</v>
      </c>
      <c r="AB339" s="156"/>
      <c r="AC339" s="157"/>
      <c r="AD339" s="157"/>
      <c r="AE339" s="157"/>
      <c r="AF339" s="157"/>
      <c r="AG339" s="293">
        <f t="shared" si="202"/>
        <v>0</v>
      </c>
      <c r="AH339" s="145"/>
      <c r="AI339" s="143"/>
      <c r="AJ339" s="143"/>
      <c r="AK339" s="143"/>
      <c r="AL339" s="143"/>
      <c r="AM339" s="138">
        <f t="shared" si="220"/>
        <v>0</v>
      </c>
      <c r="AN339" s="160"/>
      <c r="AO339" s="146"/>
      <c r="AP339" s="146"/>
      <c r="AQ339" s="146"/>
      <c r="AR339" s="146"/>
      <c r="AS339" s="202">
        <f t="shared" si="203"/>
        <v>0</v>
      </c>
      <c r="AT339" s="172"/>
      <c r="AU339" s="137"/>
      <c r="AV339" s="137"/>
      <c r="AW339" s="137"/>
      <c r="AX339" s="137"/>
      <c r="AY339" s="138">
        <f t="shared" si="216"/>
        <v>0</v>
      </c>
      <c r="AZ339" s="160"/>
      <c r="BA339" s="146"/>
      <c r="BB339" s="146"/>
      <c r="BC339" s="146"/>
      <c r="BD339" s="146"/>
      <c r="BE339" s="138">
        <f t="shared" si="217"/>
        <v>0</v>
      </c>
      <c r="BF339" s="205"/>
      <c r="BG339" s="146"/>
      <c r="BH339" s="146"/>
      <c r="BI339" s="146"/>
      <c r="BJ339" s="146"/>
      <c r="BK339" s="202">
        <f t="shared" si="204"/>
        <v>0</v>
      </c>
      <c r="BL339" s="160"/>
      <c r="BM339" s="146"/>
      <c r="BN339" s="146"/>
      <c r="BO339" s="146"/>
      <c r="BP339" s="146"/>
      <c r="BQ339" s="138">
        <f t="shared" si="218"/>
        <v>0</v>
      </c>
      <c r="BR339" s="160"/>
      <c r="BS339" s="146">
        <v>127400</v>
      </c>
      <c r="BT339" s="146"/>
      <c r="BU339" s="146"/>
      <c r="BV339" s="146"/>
      <c r="BW339" s="138">
        <f t="shared" si="219"/>
        <v>127400</v>
      </c>
      <c r="BX339" s="205"/>
      <c r="BY339" s="146"/>
      <c r="BZ339" s="146"/>
      <c r="CA339" s="146"/>
      <c r="CB339" s="146"/>
      <c r="CC339" s="138">
        <f t="shared" si="205"/>
        <v>0</v>
      </c>
      <c r="CD339" s="158"/>
      <c r="CE339" s="137"/>
      <c r="CF339" s="137"/>
      <c r="CG339" s="137"/>
      <c r="CH339" s="137"/>
      <c r="CI339" s="138">
        <f t="shared" si="206"/>
        <v>0</v>
      </c>
      <c r="CJ339" s="172">
        <f t="shared" si="191"/>
        <v>0</v>
      </c>
      <c r="CK339" s="137">
        <f t="shared" si="192"/>
        <v>127400</v>
      </c>
      <c r="CL339" s="137">
        <f t="shared" si="193"/>
        <v>0</v>
      </c>
      <c r="CM339" s="137">
        <f t="shared" si="194"/>
        <v>0</v>
      </c>
      <c r="CN339" s="137">
        <f t="shared" si="195"/>
        <v>0</v>
      </c>
      <c r="CO339" s="173">
        <f t="shared" si="196"/>
        <v>127400</v>
      </c>
      <c r="CP339" s="172">
        <f t="shared" si="197"/>
        <v>0</v>
      </c>
      <c r="CQ339" s="137">
        <f t="shared" si="198"/>
        <v>0</v>
      </c>
      <c r="CR339" s="137">
        <f t="shared" si="199"/>
        <v>0</v>
      </c>
      <c r="CS339" s="137">
        <f t="shared" si="200"/>
        <v>0</v>
      </c>
      <c r="CT339" s="137">
        <f t="shared" si="201"/>
        <v>0</v>
      </c>
      <c r="CU339" s="173">
        <f t="shared" si="221"/>
        <v>0</v>
      </c>
      <c r="CV339" s="172">
        <f t="shared" si="222"/>
        <v>0</v>
      </c>
      <c r="CW339" s="137">
        <f t="shared" si="223"/>
        <v>127400</v>
      </c>
      <c r="CX339" s="137">
        <f t="shared" si="224"/>
        <v>0</v>
      </c>
      <c r="CY339" s="137">
        <f t="shared" si="225"/>
        <v>0</v>
      </c>
      <c r="CZ339" s="137">
        <f t="shared" si="226"/>
        <v>0</v>
      </c>
      <c r="DA339" s="173">
        <f t="shared" si="227"/>
        <v>127400</v>
      </c>
      <c r="DC339" s="220"/>
      <c r="DF339" s="141"/>
      <c r="DG339" s="142"/>
      <c r="DH339" s="146"/>
      <c r="DI339" s="142"/>
      <c r="DJ339" s="144"/>
      <c r="DK339" s="145"/>
      <c r="DL339" s="142"/>
      <c r="DM339" s="144"/>
      <c r="DO339" s="140" t="str">
        <f t="shared" si="207"/>
        <v>Alena Ženatá</v>
      </c>
      <c r="DP339" s="140">
        <v>5422</v>
      </c>
      <c r="DQ339" s="140">
        <v>600099181</v>
      </c>
      <c r="DR339" s="140">
        <v>854751</v>
      </c>
      <c r="DS339" s="140" t="s">
        <v>2718</v>
      </c>
      <c r="DT339" s="140" t="s">
        <v>4267</v>
      </c>
      <c r="DU339" s="140" t="s">
        <v>1989</v>
      </c>
      <c r="DV339" s="140" t="s">
        <v>278</v>
      </c>
      <c r="DW339" s="140" t="s">
        <v>277</v>
      </c>
      <c r="DX339" s="140" t="s">
        <v>24</v>
      </c>
      <c r="DY339" s="140" t="s">
        <v>4268</v>
      </c>
      <c r="DZ339" s="140">
        <v>481671118</v>
      </c>
      <c r="EA339" s="140" t="s">
        <v>1991</v>
      </c>
      <c r="EB339" s="140" t="s">
        <v>4269</v>
      </c>
      <c r="EC339" s="140" t="s">
        <v>1977</v>
      </c>
      <c r="ED339" s="140" t="s">
        <v>88</v>
      </c>
      <c r="EF339" s="140" t="str">
        <f t="shared" si="208"/>
        <v>ok</v>
      </c>
      <c r="EG339" s="140" t="str">
        <f t="shared" si="209"/>
        <v>ok</v>
      </c>
      <c r="EH339" s="140" t="str">
        <f t="shared" si="210"/>
        <v>ok</v>
      </c>
      <c r="EI339" s="140" t="str">
        <f t="shared" si="211"/>
        <v>ok</v>
      </c>
      <c r="EJ339" s="140" t="str">
        <f t="shared" si="212"/>
        <v>ok</v>
      </c>
      <c r="EK339" s="140" t="str">
        <f t="shared" si="213"/>
        <v>ok</v>
      </c>
      <c r="EO339" s="140" t="str">
        <f t="shared" si="214"/>
        <v>ok</v>
      </c>
      <c r="EP339" s="140" t="str">
        <f t="shared" si="215"/>
        <v>ŠPATNĚ</v>
      </c>
    </row>
    <row r="340" spans="1:146" s="140" customFormat="1" ht="12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4270</v>
      </c>
      <c r="I340" s="227" t="s">
        <v>1993</v>
      </c>
      <c r="J340" s="151" t="s">
        <v>1992</v>
      </c>
      <c r="K340" s="151" t="s">
        <v>1989</v>
      </c>
      <c r="L340" s="153" t="s">
        <v>277</v>
      </c>
      <c r="M340" s="151" t="s">
        <v>278</v>
      </c>
      <c r="N340" s="151" t="s">
        <v>24</v>
      </c>
      <c r="O340" s="151" t="s">
        <v>1994</v>
      </c>
      <c r="P340" s="151" t="s">
        <v>170</v>
      </c>
      <c r="Q340" s="151" t="s">
        <v>27</v>
      </c>
      <c r="R340" s="151" t="s">
        <v>28</v>
      </c>
      <c r="S340" s="154">
        <v>481671187</v>
      </c>
      <c r="T340" s="151" t="s">
        <v>1995</v>
      </c>
      <c r="U340" s="153" t="s">
        <v>1996</v>
      </c>
      <c r="V340" s="153" t="s">
        <v>31</v>
      </c>
      <c r="W340" s="153" t="s">
        <v>871</v>
      </c>
      <c r="X340" s="151" t="s">
        <v>1977</v>
      </c>
      <c r="Y340" s="256" t="s">
        <v>3056</v>
      </c>
      <c r="Z340" s="155" t="s">
        <v>88</v>
      </c>
      <c r="AA340" s="267" t="s">
        <v>2917</v>
      </c>
      <c r="AB340" s="156"/>
      <c r="AC340" s="157"/>
      <c r="AD340" s="157"/>
      <c r="AE340" s="157"/>
      <c r="AF340" s="157"/>
      <c r="AG340" s="293">
        <f t="shared" si="202"/>
        <v>0</v>
      </c>
      <c r="AH340" s="145"/>
      <c r="AI340" s="143"/>
      <c r="AJ340" s="143"/>
      <c r="AK340" s="143"/>
      <c r="AL340" s="143"/>
      <c r="AM340" s="138">
        <f t="shared" si="220"/>
        <v>0</v>
      </c>
      <c r="AN340" s="160"/>
      <c r="AO340" s="146"/>
      <c r="AP340" s="146"/>
      <c r="AQ340" s="146"/>
      <c r="AR340" s="146"/>
      <c r="AS340" s="202">
        <f t="shared" si="203"/>
        <v>0</v>
      </c>
      <c r="AT340" s="172"/>
      <c r="AU340" s="137"/>
      <c r="AV340" s="137"/>
      <c r="AW340" s="137"/>
      <c r="AX340" s="137"/>
      <c r="AY340" s="138">
        <f t="shared" si="216"/>
        <v>0</v>
      </c>
      <c r="AZ340" s="160"/>
      <c r="BA340" s="146"/>
      <c r="BB340" s="146"/>
      <c r="BC340" s="146"/>
      <c r="BD340" s="146"/>
      <c r="BE340" s="138">
        <f t="shared" si="217"/>
        <v>0</v>
      </c>
      <c r="BF340" s="205"/>
      <c r="BG340" s="146"/>
      <c r="BH340" s="146"/>
      <c r="BI340" s="146"/>
      <c r="BJ340" s="146"/>
      <c r="BK340" s="202">
        <f t="shared" si="204"/>
        <v>0</v>
      </c>
      <c r="BL340" s="160"/>
      <c r="BM340" s="146"/>
      <c r="BN340" s="146"/>
      <c r="BO340" s="146"/>
      <c r="BP340" s="146"/>
      <c r="BQ340" s="138">
        <f t="shared" si="218"/>
        <v>0</v>
      </c>
      <c r="BR340" s="160"/>
      <c r="BS340" s="146">
        <v>18200</v>
      </c>
      <c r="BT340" s="146"/>
      <c r="BU340" s="146"/>
      <c r="BV340" s="146"/>
      <c r="BW340" s="138">
        <f t="shared" si="219"/>
        <v>18200</v>
      </c>
      <c r="BX340" s="205"/>
      <c r="BY340" s="146"/>
      <c r="BZ340" s="146"/>
      <c r="CA340" s="146"/>
      <c r="CB340" s="146"/>
      <c r="CC340" s="138">
        <f t="shared" si="205"/>
        <v>0</v>
      </c>
      <c r="CD340" s="158"/>
      <c r="CE340" s="137"/>
      <c r="CF340" s="137"/>
      <c r="CG340" s="137"/>
      <c r="CH340" s="137"/>
      <c r="CI340" s="138">
        <f t="shared" si="206"/>
        <v>0</v>
      </c>
      <c r="CJ340" s="172">
        <f t="shared" si="191"/>
        <v>0</v>
      </c>
      <c r="CK340" s="137">
        <f t="shared" si="192"/>
        <v>18200</v>
      </c>
      <c r="CL340" s="137">
        <f t="shared" si="193"/>
        <v>0</v>
      </c>
      <c r="CM340" s="137">
        <f t="shared" si="194"/>
        <v>0</v>
      </c>
      <c r="CN340" s="137">
        <f t="shared" si="195"/>
        <v>0</v>
      </c>
      <c r="CO340" s="173">
        <f t="shared" si="196"/>
        <v>18200</v>
      </c>
      <c r="CP340" s="172">
        <f t="shared" si="197"/>
        <v>0</v>
      </c>
      <c r="CQ340" s="137">
        <f t="shared" si="198"/>
        <v>0</v>
      </c>
      <c r="CR340" s="137">
        <f t="shared" si="199"/>
        <v>0</v>
      </c>
      <c r="CS340" s="137">
        <f t="shared" si="200"/>
        <v>0</v>
      </c>
      <c r="CT340" s="137">
        <f t="shared" si="201"/>
        <v>0</v>
      </c>
      <c r="CU340" s="173">
        <f t="shared" si="221"/>
        <v>0</v>
      </c>
      <c r="CV340" s="172">
        <f t="shared" si="222"/>
        <v>0</v>
      </c>
      <c r="CW340" s="137">
        <f t="shared" si="223"/>
        <v>18200</v>
      </c>
      <c r="CX340" s="137">
        <f t="shared" si="224"/>
        <v>0</v>
      </c>
      <c r="CY340" s="137">
        <f t="shared" si="225"/>
        <v>0</v>
      </c>
      <c r="CZ340" s="137">
        <f t="shared" si="226"/>
        <v>0</v>
      </c>
      <c r="DA340" s="173">
        <f t="shared" si="227"/>
        <v>18200</v>
      </c>
      <c r="DC340" s="220"/>
      <c r="DF340" s="141"/>
      <c r="DG340" s="142"/>
      <c r="DH340" s="146"/>
      <c r="DI340" s="142"/>
      <c r="DJ340" s="144"/>
      <c r="DK340" s="145"/>
      <c r="DL340" s="142"/>
      <c r="DM340" s="144"/>
      <c r="DO340" s="140" t="str">
        <f t="shared" si="207"/>
        <v>Jana Hrychová</v>
      </c>
      <c r="DP340" s="140">
        <v>5424</v>
      </c>
      <c r="DQ340" s="140">
        <v>600099431</v>
      </c>
      <c r="DR340" s="140">
        <v>72742372</v>
      </c>
      <c r="DS340" s="140" t="s">
        <v>4270</v>
      </c>
      <c r="DT340" s="140" t="s">
        <v>4271</v>
      </c>
      <c r="DU340" s="140" t="s">
        <v>1989</v>
      </c>
      <c r="DV340" s="140" t="s">
        <v>278</v>
      </c>
      <c r="DW340" s="140" t="s">
        <v>277</v>
      </c>
      <c r="DX340" s="140" t="s">
        <v>24</v>
      </c>
      <c r="DY340" s="140" t="s">
        <v>4272</v>
      </c>
      <c r="DZ340" s="140">
        <v>481671187</v>
      </c>
      <c r="EA340" s="140" t="s">
        <v>1995</v>
      </c>
      <c r="EB340" s="140" t="s">
        <v>4273</v>
      </c>
      <c r="EC340" s="140" t="s">
        <v>1977</v>
      </c>
      <c r="ED340" s="140" t="s">
        <v>88</v>
      </c>
      <c r="EF340" s="140" t="str">
        <f t="shared" si="208"/>
        <v>ok</v>
      </c>
      <c r="EG340" s="140" t="str">
        <f t="shared" si="209"/>
        <v>ok</v>
      </c>
      <c r="EH340" s="140" t="str">
        <f t="shared" si="210"/>
        <v>ok</v>
      </c>
      <c r="EI340" s="140" t="str">
        <f t="shared" si="211"/>
        <v>ok</v>
      </c>
      <c r="EJ340" s="140" t="str">
        <f t="shared" si="212"/>
        <v>ok</v>
      </c>
      <c r="EK340" s="140" t="str">
        <f t="shared" si="213"/>
        <v>ok</v>
      </c>
      <c r="EO340" s="140" t="str">
        <f t="shared" si="214"/>
        <v>ok</v>
      </c>
      <c r="EP340" s="140" t="str">
        <f t="shared" si="215"/>
        <v>ok</v>
      </c>
    </row>
    <row r="341" spans="1:146" s="140" customFormat="1" ht="12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4274</v>
      </c>
      <c r="I341" s="227" t="s">
        <v>1998</v>
      </c>
      <c r="J341" s="151" t="s">
        <v>1997</v>
      </c>
      <c r="K341" s="140" t="s">
        <v>4276</v>
      </c>
      <c r="L341" s="153" t="s">
        <v>277</v>
      </c>
      <c r="M341" s="151" t="s">
        <v>278</v>
      </c>
      <c r="N341" s="151">
        <v>0</v>
      </c>
      <c r="O341" s="151" t="s">
        <v>1999</v>
      </c>
      <c r="P341" s="151" t="s">
        <v>266</v>
      </c>
      <c r="Q341" s="151" t="s">
        <v>52</v>
      </c>
      <c r="R341" s="151" t="s">
        <v>53</v>
      </c>
      <c r="S341" s="154">
        <v>481671286</v>
      </c>
      <c r="T341" s="151" t="s">
        <v>2000</v>
      </c>
      <c r="U341" s="153" t="s">
        <v>2001</v>
      </c>
      <c r="V341" s="153" t="s">
        <v>31</v>
      </c>
      <c r="W341" s="153" t="s">
        <v>871</v>
      </c>
      <c r="X341" s="151" t="s">
        <v>1977</v>
      </c>
      <c r="Y341" s="256" t="s">
        <v>3056</v>
      </c>
      <c r="Z341" s="155" t="s">
        <v>88</v>
      </c>
      <c r="AA341" s="267" t="s">
        <v>2917</v>
      </c>
      <c r="AB341" s="156"/>
      <c r="AC341" s="157"/>
      <c r="AD341" s="157"/>
      <c r="AE341" s="157"/>
      <c r="AF341" s="157"/>
      <c r="AG341" s="293">
        <f t="shared" si="202"/>
        <v>0</v>
      </c>
      <c r="AH341" s="145"/>
      <c r="AI341" s="143"/>
      <c r="AJ341" s="143"/>
      <c r="AK341" s="143"/>
      <c r="AL341" s="143"/>
      <c r="AM341" s="138">
        <f t="shared" si="220"/>
        <v>0</v>
      </c>
      <c r="AN341" s="160"/>
      <c r="AO341" s="146"/>
      <c r="AP341" s="146"/>
      <c r="AQ341" s="146"/>
      <c r="AR341" s="146"/>
      <c r="AS341" s="202">
        <f t="shared" si="203"/>
        <v>0</v>
      </c>
      <c r="AT341" s="172"/>
      <c r="AU341" s="137"/>
      <c r="AV341" s="137"/>
      <c r="AW341" s="137"/>
      <c r="AX341" s="137"/>
      <c r="AY341" s="138">
        <f t="shared" si="216"/>
        <v>0</v>
      </c>
      <c r="AZ341" s="160"/>
      <c r="BA341" s="146"/>
      <c r="BB341" s="146"/>
      <c r="BC341" s="146"/>
      <c r="BD341" s="146"/>
      <c r="BE341" s="138">
        <f t="shared" si="217"/>
        <v>0</v>
      </c>
      <c r="BF341" s="205"/>
      <c r="BG341" s="146"/>
      <c r="BH341" s="146"/>
      <c r="BI341" s="146"/>
      <c r="BJ341" s="146"/>
      <c r="BK341" s="202">
        <f t="shared" si="204"/>
        <v>0</v>
      </c>
      <c r="BL341" s="160"/>
      <c r="BM341" s="146"/>
      <c r="BN341" s="146"/>
      <c r="BO341" s="146"/>
      <c r="BP341" s="146"/>
      <c r="BQ341" s="138">
        <f t="shared" si="218"/>
        <v>0</v>
      </c>
      <c r="BR341" s="160"/>
      <c r="BS341" s="146"/>
      <c r="BT341" s="146"/>
      <c r="BU341" s="146"/>
      <c r="BV341" s="146"/>
      <c r="BW341" s="138">
        <f t="shared" si="219"/>
        <v>0</v>
      </c>
      <c r="BX341" s="205"/>
      <c r="BY341" s="146"/>
      <c r="BZ341" s="146"/>
      <c r="CA341" s="146"/>
      <c r="CB341" s="146"/>
      <c r="CC341" s="138">
        <f t="shared" si="205"/>
        <v>0</v>
      </c>
      <c r="CD341" s="158"/>
      <c r="CE341" s="137"/>
      <c r="CF341" s="137"/>
      <c r="CG341" s="137"/>
      <c r="CH341" s="137"/>
      <c r="CI341" s="138">
        <f t="shared" si="206"/>
        <v>0</v>
      </c>
      <c r="CJ341" s="172">
        <f t="shared" si="191"/>
        <v>0</v>
      </c>
      <c r="CK341" s="137">
        <f t="shared" si="192"/>
        <v>0</v>
      </c>
      <c r="CL341" s="137">
        <f t="shared" si="193"/>
        <v>0</v>
      </c>
      <c r="CM341" s="137">
        <f t="shared" si="194"/>
        <v>0</v>
      </c>
      <c r="CN341" s="137">
        <f t="shared" si="195"/>
        <v>0</v>
      </c>
      <c r="CO341" s="173">
        <f t="shared" si="196"/>
        <v>0</v>
      </c>
      <c r="CP341" s="172">
        <f t="shared" si="197"/>
        <v>0</v>
      </c>
      <c r="CQ341" s="137">
        <f t="shared" si="198"/>
        <v>0</v>
      </c>
      <c r="CR341" s="137">
        <f t="shared" si="199"/>
        <v>0</v>
      </c>
      <c r="CS341" s="137">
        <f t="shared" si="200"/>
        <v>0</v>
      </c>
      <c r="CT341" s="137">
        <f t="shared" si="201"/>
        <v>0</v>
      </c>
      <c r="CU341" s="173">
        <f t="shared" si="221"/>
        <v>0</v>
      </c>
      <c r="CV341" s="172">
        <f t="shared" si="222"/>
        <v>0</v>
      </c>
      <c r="CW341" s="137">
        <f t="shared" si="223"/>
        <v>0</v>
      </c>
      <c r="CX341" s="137">
        <f t="shared" si="224"/>
        <v>0</v>
      </c>
      <c r="CY341" s="137">
        <f t="shared" si="225"/>
        <v>0</v>
      </c>
      <c r="CZ341" s="137">
        <f t="shared" si="226"/>
        <v>0</v>
      </c>
      <c r="DA341" s="173">
        <f t="shared" si="227"/>
        <v>0</v>
      </c>
      <c r="DC341" s="220"/>
      <c r="DF341" s="141"/>
      <c r="DG341" s="142"/>
      <c r="DH341" s="146"/>
      <c r="DI341" s="142"/>
      <c r="DJ341" s="144"/>
      <c r="DK341" s="145"/>
      <c r="DL341" s="142"/>
      <c r="DM341" s="144"/>
      <c r="DO341" s="140" t="str">
        <f t="shared" si="207"/>
        <v>Martin Vencl</v>
      </c>
      <c r="DP341" s="140">
        <v>5427</v>
      </c>
      <c r="DQ341" s="140">
        <v>600099407</v>
      </c>
      <c r="DR341" s="140">
        <v>72742534</v>
      </c>
      <c r="DS341" s="140" t="s">
        <v>4274</v>
      </c>
      <c r="DT341" s="140" t="s">
        <v>4275</v>
      </c>
      <c r="DU341" s="140" t="s">
        <v>4276</v>
      </c>
      <c r="DV341" s="140" t="s">
        <v>278</v>
      </c>
      <c r="DW341" s="140" t="s">
        <v>277</v>
      </c>
      <c r="DX341" s="140">
        <v>0</v>
      </c>
      <c r="DY341" s="140" t="s">
        <v>4277</v>
      </c>
      <c r="DZ341" s="140">
        <v>481671286</v>
      </c>
      <c r="EA341" s="140" t="s">
        <v>2000</v>
      </c>
      <c r="EB341" s="140" t="s">
        <v>4278</v>
      </c>
      <c r="EC341" s="140" t="s">
        <v>1977</v>
      </c>
      <c r="ED341" s="140" t="s">
        <v>88</v>
      </c>
      <c r="EF341" s="140" t="str">
        <f t="shared" si="208"/>
        <v>ok</v>
      </c>
      <c r="EG341" s="140" t="str">
        <f t="shared" si="209"/>
        <v>ok</v>
      </c>
      <c r="EH341" s="140" t="str">
        <f t="shared" si="210"/>
        <v>ok</v>
      </c>
      <c r="EI341" s="140" t="str">
        <f t="shared" si="211"/>
        <v>ok</v>
      </c>
      <c r="EJ341" s="140" t="str">
        <f t="shared" si="212"/>
        <v>ok</v>
      </c>
      <c r="EK341" s="140" t="str">
        <f t="shared" si="213"/>
        <v>ok</v>
      </c>
      <c r="EO341" s="140" t="str">
        <f t="shared" si="214"/>
        <v>ok</v>
      </c>
      <c r="EP341" s="140" t="str">
        <f t="shared" si="215"/>
        <v>ok</v>
      </c>
    </row>
    <row r="342" spans="1:146" s="140" customFormat="1" ht="12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227" t="s">
        <v>2003</v>
      </c>
      <c r="J342" s="151" t="s">
        <v>2002</v>
      </c>
      <c r="K342" s="151" t="s">
        <v>4678</v>
      </c>
      <c r="L342" s="153" t="s">
        <v>2004</v>
      </c>
      <c r="M342" s="151" t="s">
        <v>2005</v>
      </c>
      <c r="N342" s="151" t="s">
        <v>24</v>
      </c>
      <c r="O342" s="151" t="s">
        <v>4598</v>
      </c>
      <c r="P342" s="151" t="s">
        <v>891</v>
      </c>
      <c r="Q342" s="151" t="s">
        <v>27</v>
      </c>
      <c r="R342" s="151" t="s">
        <v>28</v>
      </c>
      <c r="S342" s="154">
        <v>481675156</v>
      </c>
      <c r="T342" s="151" t="s">
        <v>2006</v>
      </c>
      <c r="U342" s="153">
        <v>1263732339</v>
      </c>
      <c r="V342" s="153" t="s">
        <v>82</v>
      </c>
      <c r="W342" s="153" t="s">
        <v>83</v>
      </c>
      <c r="X342" s="151" t="s">
        <v>2007</v>
      </c>
      <c r="Y342" s="256" t="s">
        <v>3057</v>
      </c>
      <c r="Z342" s="155" t="s">
        <v>88</v>
      </c>
      <c r="AA342" s="267" t="s">
        <v>2918</v>
      </c>
      <c r="AB342" s="156"/>
      <c r="AC342" s="157"/>
      <c r="AD342" s="157"/>
      <c r="AE342" s="157"/>
      <c r="AF342" s="157"/>
      <c r="AG342" s="293">
        <f t="shared" si="202"/>
        <v>0</v>
      </c>
      <c r="AH342" s="145"/>
      <c r="AI342" s="143"/>
      <c r="AJ342" s="143"/>
      <c r="AK342" s="143"/>
      <c r="AL342" s="143"/>
      <c r="AM342" s="138">
        <f t="shared" si="220"/>
        <v>0</v>
      </c>
      <c r="AN342" s="160"/>
      <c r="AO342" s="146"/>
      <c r="AP342" s="146"/>
      <c r="AQ342" s="146"/>
      <c r="AR342" s="146"/>
      <c r="AS342" s="202">
        <f t="shared" si="203"/>
        <v>0</v>
      </c>
      <c r="AT342" s="172"/>
      <c r="AU342" s="137"/>
      <c r="AV342" s="137"/>
      <c r="AW342" s="137"/>
      <c r="AX342" s="137"/>
      <c r="AY342" s="138">
        <f t="shared" si="216"/>
        <v>0</v>
      </c>
      <c r="AZ342" s="160"/>
      <c r="BA342" s="146"/>
      <c r="BB342" s="146"/>
      <c r="BC342" s="146"/>
      <c r="BD342" s="146"/>
      <c r="BE342" s="138">
        <f t="shared" si="217"/>
        <v>0</v>
      </c>
      <c r="BF342" s="205"/>
      <c r="BG342" s="146"/>
      <c r="BH342" s="146"/>
      <c r="BI342" s="146"/>
      <c r="BJ342" s="146"/>
      <c r="BK342" s="202">
        <f t="shared" si="204"/>
        <v>0</v>
      </c>
      <c r="BL342" s="160"/>
      <c r="BM342" s="146"/>
      <c r="BN342" s="146"/>
      <c r="BO342" s="146"/>
      <c r="BP342" s="146"/>
      <c r="BQ342" s="138">
        <f t="shared" si="218"/>
        <v>0</v>
      </c>
      <c r="BR342" s="160"/>
      <c r="BS342" s="146">
        <v>3250</v>
      </c>
      <c r="BT342" s="146"/>
      <c r="BU342" s="146"/>
      <c r="BV342" s="146"/>
      <c r="BW342" s="138">
        <f t="shared" si="219"/>
        <v>3250</v>
      </c>
      <c r="BX342" s="205"/>
      <c r="BY342" s="146"/>
      <c r="BZ342" s="146"/>
      <c r="CA342" s="146"/>
      <c r="CB342" s="146"/>
      <c r="CC342" s="138">
        <f t="shared" si="205"/>
        <v>0</v>
      </c>
      <c r="CD342" s="158"/>
      <c r="CE342" s="137"/>
      <c r="CF342" s="137"/>
      <c r="CG342" s="137"/>
      <c r="CH342" s="137"/>
      <c r="CI342" s="138">
        <f t="shared" si="206"/>
        <v>0</v>
      </c>
      <c r="CJ342" s="172">
        <f t="shared" si="191"/>
        <v>0</v>
      </c>
      <c r="CK342" s="137">
        <f t="shared" si="192"/>
        <v>3250</v>
      </c>
      <c r="CL342" s="137">
        <f t="shared" si="193"/>
        <v>0</v>
      </c>
      <c r="CM342" s="137">
        <f t="shared" si="194"/>
        <v>0</v>
      </c>
      <c r="CN342" s="137">
        <f t="shared" si="195"/>
        <v>0</v>
      </c>
      <c r="CO342" s="173">
        <f t="shared" si="196"/>
        <v>3250</v>
      </c>
      <c r="CP342" s="172">
        <f t="shared" si="197"/>
        <v>0</v>
      </c>
      <c r="CQ342" s="137">
        <f t="shared" si="198"/>
        <v>0</v>
      </c>
      <c r="CR342" s="137">
        <f t="shared" si="199"/>
        <v>0</v>
      </c>
      <c r="CS342" s="137">
        <f t="shared" si="200"/>
        <v>0</v>
      </c>
      <c r="CT342" s="137">
        <f t="shared" si="201"/>
        <v>0</v>
      </c>
      <c r="CU342" s="173">
        <f t="shared" si="221"/>
        <v>0</v>
      </c>
      <c r="CV342" s="172">
        <f t="shared" si="222"/>
        <v>0</v>
      </c>
      <c r="CW342" s="137">
        <f t="shared" si="223"/>
        <v>3250</v>
      </c>
      <c r="CX342" s="137">
        <f t="shared" si="224"/>
        <v>0</v>
      </c>
      <c r="CY342" s="137">
        <f t="shared" si="225"/>
        <v>0</v>
      </c>
      <c r="CZ342" s="137">
        <f t="shared" si="226"/>
        <v>0</v>
      </c>
      <c r="DA342" s="173">
        <f t="shared" si="227"/>
        <v>3250</v>
      </c>
      <c r="DC342" s="220"/>
      <c r="DF342" s="141"/>
      <c r="DG342" s="142"/>
      <c r="DH342" s="146"/>
      <c r="DI342" s="142"/>
      <c r="DJ342" s="144"/>
      <c r="DK342" s="145"/>
      <c r="DL342" s="142"/>
      <c r="DM342" s="144"/>
      <c r="DO342" s="140" t="str">
        <f t="shared" si="207"/>
        <v>Kateřina Emeriaud Jandová</v>
      </c>
      <c r="DP342" s="140">
        <v>5432</v>
      </c>
      <c r="DQ342" s="140">
        <v>600099024</v>
      </c>
      <c r="DR342" s="140">
        <v>71003819</v>
      </c>
      <c r="DS342" s="140" t="s">
        <v>2002</v>
      </c>
      <c r="DT342" s="140" t="s">
        <v>4279</v>
      </c>
      <c r="DU342" s="140" t="s">
        <v>4280</v>
      </c>
      <c r="DV342" s="140" t="s">
        <v>2005</v>
      </c>
      <c r="DW342" s="140" t="s">
        <v>2004</v>
      </c>
      <c r="DX342" s="140" t="s">
        <v>24</v>
      </c>
      <c r="DY342" s="140" t="s">
        <v>4281</v>
      </c>
      <c r="DZ342" s="140">
        <v>481675156</v>
      </c>
      <c r="EA342" s="140" t="s">
        <v>2006</v>
      </c>
      <c r="EB342" s="140" t="s">
        <v>4282</v>
      </c>
      <c r="EC342" s="140" t="s">
        <v>2007</v>
      </c>
      <c r="ED342" s="140" t="s">
        <v>88</v>
      </c>
      <c r="EF342" s="140" t="str">
        <f t="shared" si="208"/>
        <v>ok</v>
      </c>
      <c r="EG342" s="140" t="str">
        <f t="shared" si="209"/>
        <v>ŠPATNĚ</v>
      </c>
      <c r="EH342" s="140" t="str">
        <f t="shared" si="210"/>
        <v>ok</v>
      </c>
      <c r="EI342" s="140" t="str">
        <f t="shared" si="211"/>
        <v>ok</v>
      </c>
      <c r="EJ342" s="140" t="str">
        <f t="shared" si="212"/>
        <v>ok</v>
      </c>
      <c r="EK342" s="140" t="str">
        <f t="shared" si="213"/>
        <v>ok</v>
      </c>
      <c r="EO342" s="140" t="str">
        <f t="shared" si="214"/>
        <v>ok</v>
      </c>
      <c r="EP342" s="140" t="str">
        <f t="shared" si="215"/>
        <v>ok</v>
      </c>
    </row>
    <row r="343" spans="1:146" s="140" customFormat="1" ht="12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227" t="s">
        <v>2009</v>
      </c>
      <c r="J343" s="151" t="s">
        <v>2008</v>
      </c>
      <c r="K343" s="151" t="s">
        <v>4679</v>
      </c>
      <c r="L343" s="153" t="s">
        <v>2010</v>
      </c>
      <c r="M343" s="151" t="s">
        <v>2011</v>
      </c>
      <c r="N343" s="151" t="s">
        <v>24</v>
      </c>
      <c r="O343" s="151" t="s">
        <v>2012</v>
      </c>
      <c r="P343" s="151" t="s">
        <v>2013</v>
      </c>
      <c r="Q343" s="151" t="s">
        <v>27</v>
      </c>
      <c r="R343" s="151" t="s">
        <v>28</v>
      </c>
      <c r="S343" s="154">
        <v>481623450</v>
      </c>
      <c r="T343" s="151" t="s">
        <v>2014</v>
      </c>
      <c r="U343" s="153" t="s">
        <v>2015</v>
      </c>
      <c r="V343" s="153" t="s">
        <v>31</v>
      </c>
      <c r="W343" s="153" t="s">
        <v>871</v>
      </c>
      <c r="X343" s="151" t="s">
        <v>2016</v>
      </c>
      <c r="Y343" s="256" t="s">
        <v>3058</v>
      </c>
      <c r="Z343" s="155" t="s">
        <v>88</v>
      </c>
      <c r="AA343" s="267" t="s">
        <v>2919</v>
      </c>
      <c r="AB343" s="156"/>
      <c r="AC343" s="157"/>
      <c r="AD343" s="157"/>
      <c r="AE343" s="157"/>
      <c r="AF343" s="157"/>
      <c r="AG343" s="293">
        <f t="shared" si="202"/>
        <v>0</v>
      </c>
      <c r="AH343" s="145"/>
      <c r="AI343" s="143"/>
      <c r="AJ343" s="143"/>
      <c r="AK343" s="143"/>
      <c r="AL343" s="143"/>
      <c r="AM343" s="138">
        <f t="shared" si="220"/>
        <v>0</v>
      </c>
      <c r="AN343" s="160"/>
      <c r="AO343" s="146"/>
      <c r="AP343" s="146"/>
      <c r="AQ343" s="146"/>
      <c r="AR343" s="146"/>
      <c r="AS343" s="202">
        <f t="shared" si="203"/>
        <v>0</v>
      </c>
      <c r="AT343" s="172"/>
      <c r="AU343" s="137"/>
      <c r="AV343" s="137"/>
      <c r="AW343" s="137"/>
      <c r="AX343" s="137"/>
      <c r="AY343" s="138">
        <f t="shared" si="216"/>
        <v>0</v>
      </c>
      <c r="AZ343" s="160"/>
      <c r="BA343" s="146"/>
      <c r="BB343" s="146"/>
      <c r="BC343" s="146"/>
      <c r="BD343" s="146"/>
      <c r="BE343" s="138">
        <f t="shared" si="217"/>
        <v>0</v>
      </c>
      <c r="BF343" s="205"/>
      <c r="BG343" s="146"/>
      <c r="BH343" s="146"/>
      <c r="BI343" s="146"/>
      <c r="BJ343" s="146"/>
      <c r="BK343" s="202">
        <f t="shared" si="204"/>
        <v>0</v>
      </c>
      <c r="BL343" s="160"/>
      <c r="BM343" s="146"/>
      <c r="BN343" s="146"/>
      <c r="BO343" s="146"/>
      <c r="BP343" s="146"/>
      <c r="BQ343" s="138">
        <f t="shared" si="218"/>
        <v>0</v>
      </c>
      <c r="BR343" s="160"/>
      <c r="BS343" s="146">
        <v>30550</v>
      </c>
      <c r="BT343" s="146"/>
      <c r="BU343" s="146"/>
      <c r="BV343" s="146"/>
      <c r="BW343" s="138">
        <f t="shared" si="219"/>
        <v>30550</v>
      </c>
      <c r="BX343" s="205"/>
      <c r="BY343" s="146"/>
      <c r="BZ343" s="146"/>
      <c r="CA343" s="146"/>
      <c r="CB343" s="146"/>
      <c r="CC343" s="138">
        <f t="shared" si="205"/>
        <v>0</v>
      </c>
      <c r="CD343" s="158"/>
      <c r="CE343" s="137"/>
      <c r="CF343" s="137"/>
      <c r="CG343" s="137"/>
      <c r="CH343" s="137"/>
      <c r="CI343" s="138">
        <f t="shared" si="206"/>
        <v>0</v>
      </c>
      <c r="CJ343" s="172">
        <f t="shared" si="191"/>
        <v>0</v>
      </c>
      <c r="CK343" s="137">
        <f t="shared" si="192"/>
        <v>30550</v>
      </c>
      <c r="CL343" s="137">
        <f t="shared" si="193"/>
        <v>0</v>
      </c>
      <c r="CM343" s="137">
        <f t="shared" si="194"/>
        <v>0</v>
      </c>
      <c r="CN343" s="137">
        <f t="shared" si="195"/>
        <v>0</v>
      </c>
      <c r="CO343" s="173">
        <f t="shared" si="196"/>
        <v>30550</v>
      </c>
      <c r="CP343" s="172">
        <f t="shared" si="197"/>
        <v>0</v>
      </c>
      <c r="CQ343" s="137">
        <f t="shared" si="198"/>
        <v>0</v>
      </c>
      <c r="CR343" s="137">
        <f t="shared" si="199"/>
        <v>0</v>
      </c>
      <c r="CS343" s="137">
        <f t="shared" si="200"/>
        <v>0</v>
      </c>
      <c r="CT343" s="137">
        <f t="shared" si="201"/>
        <v>0</v>
      </c>
      <c r="CU343" s="173">
        <f t="shared" si="221"/>
        <v>0</v>
      </c>
      <c r="CV343" s="172">
        <f t="shared" si="222"/>
        <v>0</v>
      </c>
      <c r="CW343" s="137">
        <f t="shared" si="223"/>
        <v>30550</v>
      </c>
      <c r="CX343" s="137">
        <f t="shared" si="224"/>
        <v>0</v>
      </c>
      <c r="CY343" s="137">
        <f t="shared" si="225"/>
        <v>0</v>
      </c>
      <c r="CZ343" s="137">
        <f t="shared" si="226"/>
        <v>0</v>
      </c>
      <c r="DA343" s="173">
        <f t="shared" si="227"/>
        <v>30550</v>
      </c>
      <c r="DC343" s="220"/>
      <c r="DF343" s="141"/>
      <c r="DG343" s="142"/>
      <c r="DH343" s="146"/>
      <c r="DI343" s="142"/>
      <c r="DJ343" s="144"/>
      <c r="DK343" s="145"/>
      <c r="DL343" s="142"/>
      <c r="DM343" s="144"/>
      <c r="DO343" s="140" t="str">
        <f t="shared" si="207"/>
        <v>Jaromíra Zajícová</v>
      </c>
      <c r="DP343" s="140">
        <v>5452</v>
      </c>
      <c r="DQ343" s="140">
        <v>600099245</v>
      </c>
      <c r="DR343" s="140">
        <v>70188416</v>
      </c>
      <c r="DS343" s="140" t="s">
        <v>2008</v>
      </c>
      <c r="DT343" s="140" t="s">
        <v>4283</v>
      </c>
      <c r="DU343" s="140" t="s">
        <v>4284</v>
      </c>
      <c r="DV343" s="140" t="s">
        <v>2011</v>
      </c>
      <c r="DW343" s="140" t="s">
        <v>2010</v>
      </c>
      <c r="DX343" s="140" t="s">
        <v>24</v>
      </c>
      <c r="DY343" s="140" t="s">
        <v>4285</v>
      </c>
      <c r="DZ343" s="140">
        <v>481623450</v>
      </c>
      <c r="EA343" s="140" t="s">
        <v>2014</v>
      </c>
      <c r="EB343" s="140">
        <v>0</v>
      </c>
      <c r="EC343" s="140" t="s">
        <v>2016</v>
      </c>
      <c r="ED343" s="140" t="s">
        <v>88</v>
      </c>
      <c r="EF343" s="140" t="str">
        <f t="shared" si="208"/>
        <v>ok</v>
      </c>
      <c r="EG343" s="140" t="str">
        <f t="shared" si="209"/>
        <v>ŠPATNĚ</v>
      </c>
      <c r="EH343" s="140" t="str">
        <f t="shared" si="210"/>
        <v>ok</v>
      </c>
      <c r="EI343" s="140" t="str">
        <f t="shared" si="211"/>
        <v>ok</v>
      </c>
      <c r="EJ343" s="140" t="str">
        <f t="shared" si="212"/>
        <v>ok</v>
      </c>
      <c r="EK343" s="140" t="str">
        <f t="shared" si="213"/>
        <v>ok</v>
      </c>
      <c r="EO343" s="140" t="str">
        <f t="shared" si="214"/>
        <v>ok</v>
      </c>
      <c r="EP343" s="140" t="str">
        <f t="shared" si="215"/>
        <v>ok</v>
      </c>
    </row>
    <row r="344" spans="1:146" s="140" customFormat="1" ht="12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227" t="s">
        <v>2018</v>
      </c>
      <c r="J344" s="151" t="s">
        <v>2017</v>
      </c>
      <c r="K344" s="151" t="s">
        <v>4287</v>
      </c>
      <c r="L344" s="153" t="s">
        <v>277</v>
      </c>
      <c r="M344" s="151" t="s">
        <v>278</v>
      </c>
      <c r="N344" s="151" t="s">
        <v>2019</v>
      </c>
      <c r="O344" s="151" t="s">
        <v>2020</v>
      </c>
      <c r="P344" s="151" t="s">
        <v>391</v>
      </c>
      <c r="Q344" s="151" t="s">
        <v>27</v>
      </c>
      <c r="R344" s="151" t="s">
        <v>28</v>
      </c>
      <c r="S344" s="154">
        <v>481672351</v>
      </c>
      <c r="T344" s="151" t="s">
        <v>2021</v>
      </c>
      <c r="U344" s="153">
        <v>1263707379</v>
      </c>
      <c r="V344" s="153" t="s">
        <v>82</v>
      </c>
      <c r="W344" s="153" t="s">
        <v>83</v>
      </c>
      <c r="X344" s="151" t="s">
        <v>2022</v>
      </c>
      <c r="Y344" s="256" t="s">
        <v>3059</v>
      </c>
      <c r="Z344" s="155" t="s">
        <v>88</v>
      </c>
      <c r="AA344" s="267" t="s">
        <v>2920</v>
      </c>
      <c r="AB344" s="156"/>
      <c r="AC344" s="157"/>
      <c r="AD344" s="157"/>
      <c r="AE344" s="157"/>
      <c r="AF344" s="157"/>
      <c r="AG344" s="293">
        <f t="shared" si="202"/>
        <v>0</v>
      </c>
      <c r="AH344" s="145"/>
      <c r="AI344" s="143"/>
      <c r="AJ344" s="143"/>
      <c r="AK344" s="143"/>
      <c r="AL344" s="143"/>
      <c r="AM344" s="138">
        <f t="shared" si="220"/>
        <v>0</v>
      </c>
      <c r="AN344" s="160"/>
      <c r="AO344" s="146"/>
      <c r="AP344" s="146"/>
      <c r="AQ344" s="146"/>
      <c r="AR344" s="146"/>
      <c r="AS344" s="202">
        <f t="shared" si="203"/>
        <v>0</v>
      </c>
      <c r="AT344" s="172"/>
      <c r="AU344" s="137"/>
      <c r="AV344" s="137"/>
      <c r="AW344" s="137"/>
      <c r="AX344" s="137"/>
      <c r="AY344" s="138">
        <f t="shared" si="216"/>
        <v>0</v>
      </c>
      <c r="AZ344" s="160"/>
      <c r="BA344" s="146"/>
      <c r="BB344" s="146"/>
      <c r="BC344" s="146"/>
      <c r="BD344" s="146"/>
      <c r="BE344" s="138">
        <f t="shared" si="217"/>
        <v>0</v>
      </c>
      <c r="BF344" s="205"/>
      <c r="BG344" s="146"/>
      <c r="BH344" s="146"/>
      <c r="BI344" s="146"/>
      <c r="BJ344" s="146"/>
      <c r="BK344" s="202">
        <f t="shared" si="204"/>
        <v>0</v>
      </c>
      <c r="BL344" s="160"/>
      <c r="BM344" s="146"/>
      <c r="BN344" s="146"/>
      <c r="BO344" s="146"/>
      <c r="BP344" s="146"/>
      <c r="BQ344" s="138">
        <f t="shared" si="218"/>
        <v>0</v>
      </c>
      <c r="BR344" s="160"/>
      <c r="BS344" s="146">
        <v>8775</v>
      </c>
      <c r="BT344" s="146"/>
      <c r="BU344" s="146"/>
      <c r="BV344" s="146"/>
      <c r="BW344" s="138">
        <f t="shared" si="219"/>
        <v>8775</v>
      </c>
      <c r="BX344" s="205"/>
      <c r="BY344" s="146"/>
      <c r="BZ344" s="146"/>
      <c r="CA344" s="146"/>
      <c r="CB344" s="146"/>
      <c r="CC344" s="138">
        <f t="shared" si="205"/>
        <v>0</v>
      </c>
      <c r="CD344" s="158"/>
      <c r="CE344" s="137"/>
      <c r="CF344" s="137"/>
      <c r="CG344" s="137"/>
      <c r="CH344" s="137"/>
      <c r="CI344" s="138">
        <f t="shared" si="206"/>
        <v>0</v>
      </c>
      <c r="CJ344" s="172">
        <f t="shared" si="191"/>
        <v>0</v>
      </c>
      <c r="CK344" s="137">
        <f t="shared" si="192"/>
        <v>8775</v>
      </c>
      <c r="CL344" s="137">
        <f t="shared" si="193"/>
        <v>0</v>
      </c>
      <c r="CM344" s="137">
        <f t="shared" si="194"/>
        <v>0</v>
      </c>
      <c r="CN344" s="137">
        <f t="shared" si="195"/>
        <v>0</v>
      </c>
      <c r="CO344" s="173">
        <f t="shared" si="196"/>
        <v>8775</v>
      </c>
      <c r="CP344" s="172">
        <f t="shared" si="197"/>
        <v>0</v>
      </c>
      <c r="CQ344" s="137">
        <f t="shared" si="198"/>
        <v>0</v>
      </c>
      <c r="CR344" s="137">
        <f t="shared" si="199"/>
        <v>0</v>
      </c>
      <c r="CS344" s="137">
        <f t="shared" si="200"/>
        <v>0</v>
      </c>
      <c r="CT344" s="137">
        <f t="shared" si="201"/>
        <v>0</v>
      </c>
      <c r="CU344" s="173">
        <f t="shared" si="221"/>
        <v>0</v>
      </c>
      <c r="CV344" s="172">
        <f t="shared" si="222"/>
        <v>0</v>
      </c>
      <c r="CW344" s="137">
        <f t="shared" si="223"/>
        <v>8775</v>
      </c>
      <c r="CX344" s="137">
        <f t="shared" si="224"/>
        <v>0</v>
      </c>
      <c r="CY344" s="137">
        <f t="shared" si="225"/>
        <v>0</v>
      </c>
      <c r="CZ344" s="137">
        <f t="shared" si="226"/>
        <v>0</v>
      </c>
      <c r="DA344" s="173">
        <f t="shared" si="227"/>
        <v>8775</v>
      </c>
      <c r="DC344" s="220"/>
      <c r="DF344" s="141"/>
      <c r="DG344" s="142"/>
      <c r="DH344" s="146"/>
      <c r="DI344" s="142"/>
      <c r="DJ344" s="144"/>
      <c r="DK344" s="145"/>
      <c r="DL344" s="142"/>
      <c r="DM344" s="144"/>
      <c r="DO344" s="140" t="str">
        <f t="shared" si="207"/>
        <v>Zdeňka Kozáková</v>
      </c>
      <c r="DP344" s="140">
        <v>5428</v>
      </c>
      <c r="DQ344" s="140">
        <v>600099059</v>
      </c>
      <c r="DR344" s="140">
        <v>70985740</v>
      </c>
      <c r="DS344" s="140" t="s">
        <v>2017</v>
      </c>
      <c r="DT344" s="140" t="s">
        <v>4286</v>
      </c>
      <c r="DU344" s="140" t="s">
        <v>4287</v>
      </c>
      <c r="DV344" s="140" t="s">
        <v>278</v>
      </c>
      <c r="DW344" s="140" t="s">
        <v>277</v>
      </c>
      <c r="DX344" s="140" t="s">
        <v>2019</v>
      </c>
      <c r="DY344" s="140" t="s">
        <v>4288</v>
      </c>
      <c r="DZ344" s="140">
        <v>481672351</v>
      </c>
      <c r="EA344" s="140" t="s">
        <v>2021</v>
      </c>
      <c r="EB344" s="140">
        <v>0</v>
      </c>
      <c r="EC344" s="140" t="s">
        <v>2022</v>
      </c>
      <c r="ED344" s="140" t="s">
        <v>88</v>
      </c>
      <c r="EF344" s="140" t="str">
        <f t="shared" si="208"/>
        <v>ok</v>
      </c>
      <c r="EG344" s="140" t="str">
        <f t="shared" si="209"/>
        <v>ok</v>
      </c>
      <c r="EH344" s="140" t="str">
        <f t="shared" si="210"/>
        <v>ok</v>
      </c>
      <c r="EI344" s="140" t="str">
        <f t="shared" si="211"/>
        <v>ok</v>
      </c>
      <c r="EJ344" s="140" t="str">
        <f t="shared" si="212"/>
        <v>ok</v>
      </c>
      <c r="EK344" s="140" t="str">
        <f t="shared" si="213"/>
        <v>ok</v>
      </c>
      <c r="EO344" s="140" t="str">
        <f t="shared" si="214"/>
        <v>ok</v>
      </c>
      <c r="EP344" s="140" t="str">
        <f t="shared" si="215"/>
        <v>ok</v>
      </c>
    </row>
    <row r="345" spans="1:146" s="140" customFormat="1" ht="12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227" t="s">
        <v>2024</v>
      </c>
      <c r="J345" s="151" t="s">
        <v>2023</v>
      </c>
      <c r="K345" s="151" t="s">
        <v>2025</v>
      </c>
      <c r="L345" s="153" t="s">
        <v>241</v>
      </c>
      <c r="M345" s="151" t="s">
        <v>2026</v>
      </c>
      <c r="N345" s="151">
        <v>0</v>
      </c>
      <c r="O345" s="151" t="s">
        <v>2027</v>
      </c>
      <c r="P345" s="151" t="s">
        <v>879</v>
      </c>
      <c r="Q345" s="151" t="s">
        <v>27</v>
      </c>
      <c r="R345" s="151" t="s">
        <v>28</v>
      </c>
      <c r="S345" s="154">
        <v>481593111</v>
      </c>
      <c r="T345" s="151" t="s">
        <v>2028</v>
      </c>
      <c r="U345" s="153">
        <v>181748375</v>
      </c>
      <c r="V345" s="153" t="s">
        <v>102</v>
      </c>
      <c r="W345" s="153" t="s">
        <v>103</v>
      </c>
      <c r="X345" s="151" t="s">
        <v>2029</v>
      </c>
      <c r="Y345" s="256" t="s">
        <v>3060</v>
      </c>
      <c r="Z345" s="155" t="s">
        <v>88</v>
      </c>
      <c r="AA345" s="267" t="s">
        <v>2921</v>
      </c>
      <c r="AB345" s="156"/>
      <c r="AC345" s="157"/>
      <c r="AD345" s="157"/>
      <c r="AE345" s="157"/>
      <c r="AF345" s="157"/>
      <c r="AG345" s="293">
        <f t="shared" si="202"/>
        <v>0</v>
      </c>
      <c r="AH345" s="145"/>
      <c r="AI345" s="143"/>
      <c r="AJ345" s="143"/>
      <c r="AK345" s="143"/>
      <c r="AL345" s="143"/>
      <c r="AM345" s="138">
        <f t="shared" si="220"/>
        <v>0</v>
      </c>
      <c r="AN345" s="160"/>
      <c r="AO345" s="146"/>
      <c r="AP345" s="146"/>
      <c r="AQ345" s="146"/>
      <c r="AR345" s="146"/>
      <c r="AS345" s="202">
        <f t="shared" si="203"/>
        <v>0</v>
      </c>
      <c r="AT345" s="172"/>
      <c r="AU345" s="137"/>
      <c r="AV345" s="137"/>
      <c r="AW345" s="137"/>
      <c r="AX345" s="137"/>
      <c r="AY345" s="138">
        <f t="shared" si="216"/>
        <v>0</v>
      </c>
      <c r="AZ345" s="160"/>
      <c r="BA345" s="146"/>
      <c r="BB345" s="146"/>
      <c r="BC345" s="146"/>
      <c r="BD345" s="146"/>
      <c r="BE345" s="138">
        <f t="shared" si="217"/>
        <v>0</v>
      </c>
      <c r="BF345" s="205"/>
      <c r="BG345" s="146"/>
      <c r="BH345" s="146"/>
      <c r="BI345" s="146"/>
      <c r="BJ345" s="146"/>
      <c r="BK345" s="202">
        <f t="shared" si="204"/>
        <v>0</v>
      </c>
      <c r="BL345" s="160"/>
      <c r="BM345" s="146"/>
      <c r="BN345" s="146"/>
      <c r="BO345" s="146"/>
      <c r="BP345" s="146"/>
      <c r="BQ345" s="138">
        <f t="shared" si="218"/>
        <v>0</v>
      </c>
      <c r="BR345" s="160"/>
      <c r="BS345" s="146"/>
      <c r="BT345" s="146"/>
      <c r="BU345" s="146"/>
      <c r="BV345" s="146"/>
      <c r="BW345" s="138">
        <f t="shared" si="219"/>
        <v>0</v>
      </c>
      <c r="BX345" s="205"/>
      <c r="BY345" s="146"/>
      <c r="BZ345" s="146"/>
      <c r="CA345" s="146"/>
      <c r="CB345" s="146"/>
      <c r="CC345" s="138">
        <f t="shared" si="205"/>
        <v>0</v>
      </c>
      <c r="CD345" s="158"/>
      <c r="CE345" s="137"/>
      <c r="CF345" s="137"/>
      <c r="CG345" s="137"/>
      <c r="CH345" s="137"/>
      <c r="CI345" s="138">
        <f t="shared" si="206"/>
        <v>0</v>
      </c>
      <c r="CJ345" s="172">
        <f t="shared" si="191"/>
        <v>0</v>
      </c>
      <c r="CK345" s="137">
        <f t="shared" si="192"/>
        <v>0</v>
      </c>
      <c r="CL345" s="137">
        <f t="shared" si="193"/>
        <v>0</v>
      </c>
      <c r="CM345" s="137">
        <f t="shared" si="194"/>
        <v>0</v>
      </c>
      <c r="CN345" s="137">
        <f t="shared" si="195"/>
        <v>0</v>
      </c>
      <c r="CO345" s="173">
        <f t="shared" si="196"/>
        <v>0</v>
      </c>
      <c r="CP345" s="172">
        <f t="shared" si="197"/>
        <v>0</v>
      </c>
      <c r="CQ345" s="137">
        <f t="shared" si="198"/>
        <v>0</v>
      </c>
      <c r="CR345" s="137">
        <f t="shared" si="199"/>
        <v>0</v>
      </c>
      <c r="CS345" s="137">
        <f t="shared" si="200"/>
        <v>0</v>
      </c>
      <c r="CT345" s="137">
        <f t="shared" si="201"/>
        <v>0</v>
      </c>
      <c r="CU345" s="173">
        <f t="shared" si="221"/>
        <v>0</v>
      </c>
      <c r="CV345" s="172">
        <f t="shared" si="222"/>
        <v>0</v>
      </c>
      <c r="CW345" s="137">
        <f t="shared" si="223"/>
        <v>0</v>
      </c>
      <c r="CX345" s="137">
        <f t="shared" si="224"/>
        <v>0</v>
      </c>
      <c r="CY345" s="137">
        <f t="shared" si="225"/>
        <v>0</v>
      </c>
      <c r="CZ345" s="137">
        <f t="shared" si="226"/>
        <v>0</v>
      </c>
      <c r="DA345" s="173">
        <f t="shared" si="227"/>
        <v>0</v>
      </c>
      <c r="DC345" s="220"/>
      <c r="DF345" s="141"/>
      <c r="DG345" s="142"/>
      <c r="DH345" s="146"/>
      <c r="DI345" s="142"/>
      <c r="DJ345" s="144"/>
      <c r="DK345" s="145"/>
      <c r="DL345" s="142"/>
      <c r="DM345" s="144"/>
      <c r="DO345" s="140" t="str">
        <f t="shared" si="207"/>
        <v>Šárka Štěpánková</v>
      </c>
      <c r="DP345" s="140">
        <v>5472</v>
      </c>
      <c r="DQ345" s="140">
        <v>600098672</v>
      </c>
      <c r="DR345" s="140">
        <v>72743565</v>
      </c>
      <c r="DS345" s="140" t="s">
        <v>2023</v>
      </c>
      <c r="DT345" s="140" t="s">
        <v>4289</v>
      </c>
      <c r="DU345" s="140" t="s">
        <v>2025</v>
      </c>
      <c r="DV345" s="140" t="s">
        <v>2026</v>
      </c>
      <c r="DW345" s="140" t="s">
        <v>241</v>
      </c>
      <c r="DX345" s="140">
        <v>0</v>
      </c>
      <c r="DY345" s="140" t="s">
        <v>4290</v>
      </c>
      <c r="DZ345" s="140">
        <v>481593111</v>
      </c>
      <c r="EA345" s="140" t="s">
        <v>4291</v>
      </c>
      <c r="EB345" s="140">
        <v>0</v>
      </c>
      <c r="EC345" s="140" t="s">
        <v>2029</v>
      </c>
      <c r="ED345" s="140" t="s">
        <v>88</v>
      </c>
      <c r="EF345" s="140" t="str">
        <f t="shared" si="208"/>
        <v>ok</v>
      </c>
      <c r="EG345" s="140" t="str">
        <f t="shared" si="209"/>
        <v>ok</v>
      </c>
      <c r="EH345" s="140" t="str">
        <f t="shared" si="210"/>
        <v>ok</v>
      </c>
      <c r="EI345" s="140" t="str">
        <f t="shared" si="211"/>
        <v>ok</v>
      </c>
      <c r="EJ345" s="140" t="str">
        <f t="shared" si="212"/>
        <v>ok</v>
      </c>
      <c r="EK345" s="140" t="str">
        <f t="shared" si="213"/>
        <v>ok</v>
      </c>
      <c r="EO345" s="140" t="str">
        <f t="shared" si="214"/>
        <v>ok</v>
      </c>
      <c r="EP345" s="140" t="str">
        <f t="shared" si="215"/>
        <v>ŠPATNĚ</v>
      </c>
    </row>
    <row r="346" spans="1:146" s="140" customFormat="1" ht="12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227" t="s">
        <v>2031</v>
      </c>
      <c r="J346" s="151" t="s">
        <v>2030</v>
      </c>
      <c r="K346" s="151" t="s">
        <v>4293</v>
      </c>
      <c r="L346" s="153" t="s">
        <v>241</v>
      </c>
      <c r="M346" s="151" t="s">
        <v>242</v>
      </c>
      <c r="N346" s="151" t="s">
        <v>24</v>
      </c>
      <c r="O346" s="151" t="s">
        <v>2032</v>
      </c>
      <c r="P346" s="151" t="s">
        <v>2033</v>
      </c>
      <c r="Q346" s="151" t="s">
        <v>27</v>
      </c>
      <c r="R346" s="151" t="s">
        <v>28</v>
      </c>
      <c r="S346" s="154">
        <v>481593119</v>
      </c>
      <c r="T346" s="151" t="s">
        <v>2034</v>
      </c>
      <c r="U346" s="153">
        <v>181733042</v>
      </c>
      <c r="V346" s="153" t="s">
        <v>102</v>
      </c>
      <c r="W346" s="153" t="s">
        <v>103</v>
      </c>
      <c r="X346" s="151" t="s">
        <v>2029</v>
      </c>
      <c r="Y346" s="256" t="s">
        <v>3060</v>
      </c>
      <c r="Z346" s="155" t="s">
        <v>88</v>
      </c>
      <c r="AA346" s="267" t="s">
        <v>2921</v>
      </c>
      <c r="AB346" s="156"/>
      <c r="AC346" s="157"/>
      <c r="AD346" s="157"/>
      <c r="AE346" s="157"/>
      <c r="AF346" s="157"/>
      <c r="AG346" s="293">
        <f t="shared" si="202"/>
        <v>0</v>
      </c>
      <c r="AH346" s="145"/>
      <c r="AI346" s="143"/>
      <c r="AJ346" s="143"/>
      <c r="AK346" s="143"/>
      <c r="AL346" s="143"/>
      <c r="AM346" s="138">
        <f t="shared" si="220"/>
        <v>0</v>
      </c>
      <c r="AN346" s="160"/>
      <c r="AO346" s="146"/>
      <c r="AP346" s="146"/>
      <c r="AQ346" s="146"/>
      <c r="AR346" s="146"/>
      <c r="AS346" s="202">
        <f t="shared" si="203"/>
        <v>0</v>
      </c>
      <c r="AT346" s="172"/>
      <c r="AU346" s="137"/>
      <c r="AV346" s="137"/>
      <c r="AW346" s="137"/>
      <c r="AX346" s="137"/>
      <c r="AY346" s="138">
        <f t="shared" si="216"/>
        <v>0</v>
      </c>
      <c r="AZ346" s="160"/>
      <c r="BA346" s="146"/>
      <c r="BB346" s="146"/>
      <c r="BC346" s="146"/>
      <c r="BD346" s="146"/>
      <c r="BE346" s="138">
        <f t="shared" si="217"/>
        <v>0</v>
      </c>
      <c r="BF346" s="205"/>
      <c r="BG346" s="146"/>
      <c r="BH346" s="146"/>
      <c r="BI346" s="146"/>
      <c r="BJ346" s="146"/>
      <c r="BK346" s="202">
        <f t="shared" si="204"/>
        <v>0</v>
      </c>
      <c r="BL346" s="160"/>
      <c r="BM346" s="146"/>
      <c r="BN346" s="146"/>
      <c r="BO346" s="146"/>
      <c r="BP346" s="146"/>
      <c r="BQ346" s="138">
        <f t="shared" si="218"/>
        <v>0</v>
      </c>
      <c r="BR346" s="160"/>
      <c r="BS346" s="146">
        <v>57200</v>
      </c>
      <c r="BT346" s="146"/>
      <c r="BU346" s="146"/>
      <c r="BV346" s="146"/>
      <c r="BW346" s="138">
        <f t="shared" si="219"/>
        <v>57200</v>
      </c>
      <c r="BX346" s="205"/>
      <c r="BY346" s="146"/>
      <c r="BZ346" s="146"/>
      <c r="CA346" s="146"/>
      <c r="CB346" s="146"/>
      <c r="CC346" s="138">
        <f t="shared" si="205"/>
        <v>0</v>
      </c>
      <c r="CD346" s="158"/>
      <c r="CE346" s="137"/>
      <c r="CF346" s="137"/>
      <c r="CG346" s="137"/>
      <c r="CH346" s="137"/>
      <c r="CI346" s="138">
        <f t="shared" si="206"/>
        <v>0</v>
      </c>
      <c r="CJ346" s="172">
        <f t="shared" si="191"/>
        <v>0</v>
      </c>
      <c r="CK346" s="137">
        <f t="shared" si="192"/>
        <v>57200</v>
      </c>
      <c r="CL346" s="137">
        <f t="shared" si="193"/>
        <v>0</v>
      </c>
      <c r="CM346" s="137">
        <f t="shared" si="194"/>
        <v>0</v>
      </c>
      <c r="CN346" s="137">
        <f t="shared" si="195"/>
        <v>0</v>
      </c>
      <c r="CO346" s="173">
        <f t="shared" si="196"/>
        <v>57200</v>
      </c>
      <c r="CP346" s="172">
        <f t="shared" si="197"/>
        <v>0</v>
      </c>
      <c r="CQ346" s="137">
        <f t="shared" si="198"/>
        <v>0</v>
      </c>
      <c r="CR346" s="137">
        <f t="shared" si="199"/>
        <v>0</v>
      </c>
      <c r="CS346" s="137">
        <f t="shared" si="200"/>
        <v>0</v>
      </c>
      <c r="CT346" s="137">
        <f t="shared" si="201"/>
        <v>0</v>
      </c>
      <c r="CU346" s="173">
        <f t="shared" si="221"/>
        <v>0</v>
      </c>
      <c r="CV346" s="172">
        <f t="shared" si="222"/>
        <v>0</v>
      </c>
      <c r="CW346" s="137">
        <f t="shared" si="223"/>
        <v>57200</v>
      </c>
      <c r="CX346" s="137">
        <f t="shared" si="224"/>
        <v>0</v>
      </c>
      <c r="CY346" s="137">
        <f t="shared" si="225"/>
        <v>0</v>
      </c>
      <c r="CZ346" s="137">
        <f t="shared" si="226"/>
        <v>0</v>
      </c>
      <c r="DA346" s="173">
        <f t="shared" si="227"/>
        <v>57200</v>
      </c>
      <c r="DC346" s="220"/>
      <c r="DF346" s="141"/>
      <c r="DG346" s="142"/>
      <c r="DH346" s="146"/>
      <c r="DI346" s="142"/>
      <c r="DJ346" s="144"/>
      <c r="DK346" s="145"/>
      <c r="DL346" s="142"/>
      <c r="DM346" s="144"/>
      <c r="DO346" s="140" t="str">
        <f t="shared" si="207"/>
        <v>Radka Farská</v>
      </c>
      <c r="DP346" s="140">
        <v>5471</v>
      </c>
      <c r="DQ346" s="140">
        <v>600099229</v>
      </c>
      <c r="DR346" s="140">
        <v>72743646</v>
      </c>
      <c r="DS346" s="140" t="s">
        <v>2030</v>
      </c>
      <c r="DT346" s="140" t="s">
        <v>4292</v>
      </c>
      <c r="DU346" s="140" t="s">
        <v>4293</v>
      </c>
      <c r="DV346" s="140" t="s">
        <v>242</v>
      </c>
      <c r="DW346" s="140" t="s">
        <v>241</v>
      </c>
      <c r="DX346" s="140" t="s">
        <v>24</v>
      </c>
      <c r="DY346" s="140" t="s">
        <v>4294</v>
      </c>
      <c r="DZ346" s="140">
        <v>481593119</v>
      </c>
      <c r="EA346" s="140" t="s">
        <v>2034</v>
      </c>
      <c r="EB346" s="140" t="s">
        <v>4295</v>
      </c>
      <c r="EC346" s="140" t="s">
        <v>2029</v>
      </c>
      <c r="ED346" s="140" t="s">
        <v>88</v>
      </c>
      <c r="EF346" s="140" t="str">
        <f t="shared" si="208"/>
        <v>ok</v>
      </c>
      <c r="EG346" s="140" t="str">
        <f t="shared" si="209"/>
        <v>ok</v>
      </c>
      <c r="EH346" s="140" t="str">
        <f t="shared" si="210"/>
        <v>ok</v>
      </c>
      <c r="EI346" s="140" t="str">
        <f t="shared" si="211"/>
        <v>ok</v>
      </c>
      <c r="EJ346" s="140" t="str">
        <f t="shared" si="212"/>
        <v>ok</v>
      </c>
      <c r="EK346" s="140" t="str">
        <f t="shared" si="213"/>
        <v>ok</v>
      </c>
      <c r="EO346" s="140" t="str">
        <f t="shared" si="214"/>
        <v>ok</v>
      </c>
      <c r="EP346" s="140" t="str">
        <f t="shared" si="215"/>
        <v>ok</v>
      </c>
    </row>
    <row r="347" spans="1:146" s="140" customFormat="1" ht="12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227" t="s">
        <v>2036</v>
      </c>
      <c r="J347" s="151" t="s">
        <v>2035</v>
      </c>
      <c r="K347" s="151" t="s">
        <v>4297</v>
      </c>
      <c r="L347" s="153" t="s">
        <v>87</v>
      </c>
      <c r="M347" s="151" t="s">
        <v>88</v>
      </c>
      <c r="N347" s="151">
        <v>0</v>
      </c>
      <c r="O347" s="151" t="s">
        <v>2037</v>
      </c>
      <c r="P347" s="151" t="s">
        <v>2038</v>
      </c>
      <c r="Q347" s="151" t="s">
        <v>27</v>
      </c>
      <c r="R347" s="151" t="s">
        <v>28</v>
      </c>
      <c r="S347" s="154">
        <v>481688181</v>
      </c>
      <c r="T347" s="151" t="s">
        <v>2039</v>
      </c>
      <c r="U347" s="153">
        <v>181730079</v>
      </c>
      <c r="V347" s="153" t="s">
        <v>102</v>
      </c>
      <c r="W347" s="153" t="s">
        <v>103</v>
      </c>
      <c r="X347" s="151" t="s">
        <v>2040</v>
      </c>
      <c r="Y347" s="256" t="s">
        <v>3061</v>
      </c>
      <c r="Z347" s="155" t="s">
        <v>88</v>
      </c>
      <c r="AA347" s="267" t="s">
        <v>2922</v>
      </c>
      <c r="AB347" s="156"/>
      <c r="AC347" s="157"/>
      <c r="AD347" s="157"/>
      <c r="AE347" s="157"/>
      <c r="AF347" s="157"/>
      <c r="AG347" s="293">
        <f t="shared" si="202"/>
        <v>0</v>
      </c>
      <c r="AH347" s="145"/>
      <c r="AI347" s="143"/>
      <c r="AJ347" s="143"/>
      <c r="AK347" s="143"/>
      <c r="AL347" s="143"/>
      <c r="AM347" s="138">
        <f t="shared" si="220"/>
        <v>0</v>
      </c>
      <c r="AN347" s="160"/>
      <c r="AO347" s="146"/>
      <c r="AP347" s="146"/>
      <c r="AQ347" s="146"/>
      <c r="AR347" s="146"/>
      <c r="AS347" s="202">
        <f t="shared" si="203"/>
        <v>0</v>
      </c>
      <c r="AT347" s="172"/>
      <c r="AU347" s="137"/>
      <c r="AV347" s="137"/>
      <c r="AW347" s="137"/>
      <c r="AX347" s="137"/>
      <c r="AY347" s="138">
        <f t="shared" si="216"/>
        <v>0</v>
      </c>
      <c r="AZ347" s="160"/>
      <c r="BA347" s="146"/>
      <c r="BB347" s="146"/>
      <c r="BC347" s="146"/>
      <c r="BD347" s="146"/>
      <c r="BE347" s="138">
        <f t="shared" si="217"/>
        <v>0</v>
      </c>
      <c r="BF347" s="205"/>
      <c r="BG347" s="146"/>
      <c r="BH347" s="146"/>
      <c r="BI347" s="146"/>
      <c r="BJ347" s="146"/>
      <c r="BK347" s="202">
        <f t="shared" si="204"/>
        <v>0</v>
      </c>
      <c r="BL347" s="160"/>
      <c r="BM347" s="146"/>
      <c r="BN347" s="146"/>
      <c r="BO347" s="146"/>
      <c r="BP347" s="146"/>
      <c r="BQ347" s="138">
        <f t="shared" si="218"/>
        <v>0</v>
      </c>
      <c r="BR347" s="160"/>
      <c r="BS347" s="146"/>
      <c r="BT347" s="146"/>
      <c r="BU347" s="146"/>
      <c r="BV347" s="146"/>
      <c r="BW347" s="138">
        <f t="shared" si="219"/>
        <v>0</v>
      </c>
      <c r="BX347" s="205"/>
      <c r="BY347" s="146"/>
      <c r="BZ347" s="146"/>
      <c r="CA347" s="146"/>
      <c r="CB347" s="146"/>
      <c r="CC347" s="138">
        <f t="shared" si="205"/>
        <v>0</v>
      </c>
      <c r="CD347" s="158"/>
      <c r="CE347" s="137"/>
      <c r="CF347" s="137"/>
      <c r="CG347" s="137"/>
      <c r="CH347" s="137"/>
      <c r="CI347" s="138">
        <f t="shared" si="206"/>
        <v>0</v>
      </c>
      <c r="CJ347" s="172">
        <f t="shared" si="191"/>
        <v>0</v>
      </c>
      <c r="CK347" s="137">
        <f t="shared" si="192"/>
        <v>0</v>
      </c>
      <c r="CL347" s="137">
        <f t="shared" si="193"/>
        <v>0</v>
      </c>
      <c r="CM347" s="137">
        <f t="shared" si="194"/>
        <v>0</v>
      </c>
      <c r="CN347" s="137">
        <f t="shared" si="195"/>
        <v>0</v>
      </c>
      <c r="CO347" s="173">
        <f t="shared" si="196"/>
        <v>0</v>
      </c>
      <c r="CP347" s="172">
        <f t="shared" si="197"/>
        <v>0</v>
      </c>
      <c r="CQ347" s="137">
        <f t="shared" si="198"/>
        <v>0</v>
      </c>
      <c r="CR347" s="137">
        <f t="shared" si="199"/>
        <v>0</v>
      </c>
      <c r="CS347" s="137">
        <f t="shared" si="200"/>
        <v>0</v>
      </c>
      <c r="CT347" s="137">
        <f t="shared" si="201"/>
        <v>0</v>
      </c>
      <c r="CU347" s="173">
        <f t="shared" si="221"/>
        <v>0</v>
      </c>
      <c r="CV347" s="172">
        <f t="shared" si="222"/>
        <v>0</v>
      </c>
      <c r="CW347" s="137">
        <f t="shared" si="223"/>
        <v>0</v>
      </c>
      <c r="CX347" s="137">
        <f t="shared" si="224"/>
        <v>0</v>
      </c>
      <c r="CY347" s="137">
        <f t="shared" si="225"/>
        <v>0</v>
      </c>
      <c r="CZ347" s="137">
        <f t="shared" si="226"/>
        <v>0</v>
      </c>
      <c r="DA347" s="173">
        <f t="shared" si="227"/>
        <v>0</v>
      </c>
      <c r="DC347" s="220"/>
      <c r="DF347" s="141"/>
      <c r="DG347" s="142"/>
      <c r="DH347" s="146"/>
      <c r="DI347" s="142"/>
      <c r="DJ347" s="144"/>
      <c r="DK347" s="145"/>
      <c r="DL347" s="142"/>
      <c r="DM347" s="144"/>
      <c r="DO347" s="140" t="str">
        <f t="shared" si="207"/>
        <v>Yvetta Medková</v>
      </c>
      <c r="DP347" s="140">
        <v>5473</v>
      </c>
      <c r="DQ347" s="140">
        <v>600098583</v>
      </c>
      <c r="DR347" s="140">
        <v>75016320</v>
      </c>
      <c r="DS347" s="140" t="s">
        <v>2035</v>
      </c>
      <c r="DT347" s="140" t="s">
        <v>4296</v>
      </c>
      <c r="DU347" s="140" t="s">
        <v>4297</v>
      </c>
      <c r="DV347" s="140" t="s">
        <v>88</v>
      </c>
      <c r="DW347" s="140" t="s">
        <v>87</v>
      </c>
      <c r="DX347" s="140">
        <v>0</v>
      </c>
      <c r="DY347" s="140" t="s">
        <v>4298</v>
      </c>
      <c r="DZ347" s="140">
        <v>481688181</v>
      </c>
      <c r="EA347" s="140" t="s">
        <v>2039</v>
      </c>
      <c r="EB347" s="140">
        <v>0</v>
      </c>
      <c r="EC347" s="140" t="s">
        <v>2040</v>
      </c>
      <c r="ED347" s="140" t="s">
        <v>88</v>
      </c>
      <c r="EF347" s="140" t="str">
        <f t="shared" si="208"/>
        <v>ok</v>
      </c>
      <c r="EG347" s="140" t="str">
        <f t="shared" si="209"/>
        <v>ok</v>
      </c>
      <c r="EH347" s="140" t="str">
        <f t="shared" si="210"/>
        <v>ok</v>
      </c>
      <c r="EI347" s="140" t="str">
        <f t="shared" si="211"/>
        <v>ok</v>
      </c>
      <c r="EJ347" s="140" t="str">
        <f t="shared" si="212"/>
        <v>ok</v>
      </c>
      <c r="EK347" s="140" t="str">
        <f t="shared" si="213"/>
        <v>ok</v>
      </c>
      <c r="EO347" s="140" t="str">
        <f t="shared" si="214"/>
        <v>ok</v>
      </c>
      <c r="EP347" s="140" t="str">
        <f t="shared" si="215"/>
        <v>ok</v>
      </c>
    </row>
    <row r="348" spans="1:146" s="140" customFormat="1" ht="12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227" t="s">
        <v>2042</v>
      </c>
      <c r="J348" s="151" t="s">
        <v>2041</v>
      </c>
      <c r="K348" s="140" t="s">
        <v>4300</v>
      </c>
      <c r="L348" s="153" t="s">
        <v>114</v>
      </c>
      <c r="M348" s="151" t="s">
        <v>115</v>
      </c>
      <c r="N348" s="151" t="s">
        <v>24</v>
      </c>
      <c r="O348" s="151" t="s">
        <v>2043</v>
      </c>
      <c r="P348" s="151" t="s">
        <v>1655</v>
      </c>
      <c r="Q348" s="151" t="s">
        <v>27</v>
      </c>
      <c r="R348" s="151" t="s">
        <v>28</v>
      </c>
      <c r="S348" s="154">
        <v>481544072</v>
      </c>
      <c r="T348" s="151" t="s">
        <v>2044</v>
      </c>
      <c r="U348" s="153">
        <v>163011062</v>
      </c>
      <c r="V348" s="153" t="s">
        <v>43</v>
      </c>
      <c r="W348" s="153" t="s">
        <v>1785</v>
      </c>
      <c r="X348" s="151" t="s">
        <v>2045</v>
      </c>
      <c r="Y348" s="256" t="s">
        <v>3062</v>
      </c>
      <c r="Z348" s="155" t="s">
        <v>115</v>
      </c>
      <c r="AA348" s="267" t="s">
        <v>2923</v>
      </c>
      <c r="AB348" s="156"/>
      <c r="AC348" s="157"/>
      <c r="AD348" s="157"/>
      <c r="AE348" s="157"/>
      <c r="AF348" s="157"/>
      <c r="AG348" s="293">
        <f t="shared" si="202"/>
        <v>0</v>
      </c>
      <c r="AH348" s="145"/>
      <c r="AI348" s="143"/>
      <c r="AJ348" s="143"/>
      <c r="AK348" s="143"/>
      <c r="AL348" s="143"/>
      <c r="AM348" s="138">
        <f t="shared" si="220"/>
        <v>0</v>
      </c>
      <c r="AN348" s="160"/>
      <c r="AO348" s="146"/>
      <c r="AP348" s="146"/>
      <c r="AQ348" s="146"/>
      <c r="AR348" s="146"/>
      <c r="AS348" s="202">
        <f t="shared" si="203"/>
        <v>0</v>
      </c>
      <c r="AT348" s="172"/>
      <c r="AU348" s="137"/>
      <c r="AV348" s="137"/>
      <c r="AW348" s="137"/>
      <c r="AX348" s="137"/>
      <c r="AY348" s="138">
        <f t="shared" si="216"/>
        <v>0</v>
      </c>
      <c r="AZ348" s="160"/>
      <c r="BA348" s="146"/>
      <c r="BB348" s="146"/>
      <c r="BC348" s="146"/>
      <c r="BD348" s="146"/>
      <c r="BE348" s="138">
        <f t="shared" si="217"/>
        <v>0</v>
      </c>
      <c r="BF348" s="205"/>
      <c r="BG348" s="146"/>
      <c r="BH348" s="146"/>
      <c r="BI348" s="146"/>
      <c r="BJ348" s="146"/>
      <c r="BK348" s="202">
        <f t="shared" si="204"/>
        <v>0</v>
      </c>
      <c r="BL348" s="160"/>
      <c r="BM348" s="146"/>
      <c r="BN348" s="146"/>
      <c r="BO348" s="146"/>
      <c r="BP348" s="146"/>
      <c r="BQ348" s="138">
        <f t="shared" si="218"/>
        <v>0</v>
      </c>
      <c r="BR348" s="160"/>
      <c r="BS348" s="146"/>
      <c r="BT348" s="146"/>
      <c r="BU348" s="146"/>
      <c r="BV348" s="146"/>
      <c r="BW348" s="138">
        <f t="shared" si="219"/>
        <v>0</v>
      </c>
      <c r="BX348" s="205"/>
      <c r="BY348" s="146"/>
      <c r="BZ348" s="146"/>
      <c r="CA348" s="146"/>
      <c r="CB348" s="146"/>
      <c r="CC348" s="138">
        <f t="shared" si="205"/>
        <v>0</v>
      </c>
      <c r="CD348" s="158"/>
      <c r="CE348" s="137"/>
      <c r="CF348" s="137"/>
      <c r="CG348" s="137"/>
      <c r="CH348" s="137"/>
      <c r="CI348" s="138">
        <f t="shared" si="206"/>
        <v>0</v>
      </c>
      <c r="CJ348" s="172">
        <f t="shared" si="191"/>
        <v>0</v>
      </c>
      <c r="CK348" s="137">
        <f t="shared" si="192"/>
        <v>0</v>
      </c>
      <c r="CL348" s="137">
        <f t="shared" si="193"/>
        <v>0</v>
      </c>
      <c r="CM348" s="137">
        <f t="shared" si="194"/>
        <v>0</v>
      </c>
      <c r="CN348" s="137">
        <f t="shared" si="195"/>
        <v>0</v>
      </c>
      <c r="CO348" s="173">
        <f t="shared" si="196"/>
        <v>0</v>
      </c>
      <c r="CP348" s="172">
        <f t="shared" si="197"/>
        <v>0</v>
      </c>
      <c r="CQ348" s="137">
        <f t="shared" si="198"/>
        <v>0</v>
      </c>
      <c r="CR348" s="137">
        <f t="shared" si="199"/>
        <v>0</v>
      </c>
      <c r="CS348" s="137">
        <f t="shared" si="200"/>
        <v>0</v>
      </c>
      <c r="CT348" s="137">
        <f t="shared" si="201"/>
        <v>0</v>
      </c>
      <c r="CU348" s="173">
        <f t="shared" si="221"/>
        <v>0</v>
      </c>
      <c r="CV348" s="172">
        <f t="shared" si="222"/>
        <v>0</v>
      </c>
      <c r="CW348" s="137">
        <f t="shared" si="223"/>
        <v>0</v>
      </c>
      <c r="CX348" s="137">
        <f t="shared" si="224"/>
        <v>0</v>
      </c>
      <c r="CY348" s="137">
        <f t="shared" si="225"/>
        <v>0</v>
      </c>
      <c r="CZ348" s="137">
        <f t="shared" si="226"/>
        <v>0</v>
      </c>
      <c r="DA348" s="173">
        <f t="shared" si="227"/>
        <v>0</v>
      </c>
      <c r="DC348" s="220"/>
      <c r="DF348" s="141"/>
      <c r="DG348" s="142"/>
      <c r="DH348" s="146"/>
      <c r="DI348" s="142"/>
      <c r="DJ348" s="144"/>
      <c r="DK348" s="145"/>
      <c r="DL348" s="142"/>
      <c r="DM348" s="144"/>
      <c r="DO348" s="140" t="str">
        <f t="shared" si="207"/>
        <v>Monika Králová</v>
      </c>
      <c r="DP348" s="140">
        <v>5415</v>
      </c>
      <c r="DQ348" s="140">
        <v>667000135</v>
      </c>
      <c r="DR348" s="140">
        <v>71011170</v>
      </c>
      <c r="DS348" s="140" t="s">
        <v>2041</v>
      </c>
      <c r="DT348" s="140" t="s">
        <v>4299</v>
      </c>
      <c r="DU348" s="140" t="s">
        <v>4300</v>
      </c>
      <c r="DV348" s="140" t="s">
        <v>115</v>
      </c>
      <c r="DW348" s="140" t="s">
        <v>114</v>
      </c>
      <c r="DX348" s="140" t="s">
        <v>24</v>
      </c>
      <c r="DY348" s="140" t="s">
        <v>4301</v>
      </c>
      <c r="DZ348" s="140">
        <v>481544072</v>
      </c>
      <c r="EA348" s="140" t="s">
        <v>2044</v>
      </c>
      <c r="EB348" s="140">
        <v>0</v>
      </c>
      <c r="EC348" s="140" t="s">
        <v>2045</v>
      </c>
      <c r="ED348" s="140" t="s">
        <v>115</v>
      </c>
      <c r="EF348" s="140" t="str">
        <f t="shared" si="208"/>
        <v>ok</v>
      </c>
      <c r="EG348" s="140" t="str">
        <f t="shared" si="209"/>
        <v>ok</v>
      </c>
      <c r="EH348" s="140" t="str">
        <f t="shared" si="210"/>
        <v>ok</v>
      </c>
      <c r="EI348" s="140" t="str">
        <f t="shared" si="211"/>
        <v>ok</v>
      </c>
      <c r="EJ348" s="140" t="str">
        <f t="shared" si="212"/>
        <v>ok</v>
      </c>
      <c r="EK348" s="140" t="str">
        <f t="shared" si="213"/>
        <v>ok</v>
      </c>
      <c r="EO348" s="140" t="str">
        <f t="shared" si="214"/>
        <v>ok</v>
      </c>
      <c r="EP348" s="140" t="str">
        <f t="shared" si="215"/>
        <v>ok</v>
      </c>
    </row>
    <row r="349" spans="1:146" s="140" customFormat="1" ht="12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227" t="s">
        <v>2047</v>
      </c>
      <c r="J349" s="151" t="s">
        <v>2046</v>
      </c>
      <c r="K349" s="151" t="s">
        <v>4303</v>
      </c>
      <c r="L349" s="153" t="s">
        <v>114</v>
      </c>
      <c r="M349" s="151" t="s">
        <v>115</v>
      </c>
      <c r="N349" s="151" t="s">
        <v>24</v>
      </c>
      <c r="O349" s="151" t="s">
        <v>4599</v>
      </c>
      <c r="P349" s="151" t="s">
        <v>4600</v>
      </c>
      <c r="Q349" s="151" t="s">
        <v>52</v>
      </c>
      <c r="R349" s="151" t="s">
        <v>53</v>
      </c>
      <c r="S349" s="154">
        <v>481543160</v>
      </c>
      <c r="T349" s="151" t="s">
        <v>2048</v>
      </c>
      <c r="U349" s="153">
        <v>261427774</v>
      </c>
      <c r="V349" s="153" t="s">
        <v>43</v>
      </c>
      <c r="W349" s="153" t="s">
        <v>1785</v>
      </c>
      <c r="X349" s="151" t="s">
        <v>2045</v>
      </c>
      <c r="Y349" s="256" t="s">
        <v>3062</v>
      </c>
      <c r="Z349" s="155" t="s">
        <v>115</v>
      </c>
      <c r="AA349" s="267" t="s">
        <v>2923</v>
      </c>
      <c r="AB349" s="156"/>
      <c r="AC349" s="157"/>
      <c r="AD349" s="157"/>
      <c r="AE349" s="157"/>
      <c r="AF349" s="157"/>
      <c r="AG349" s="293">
        <f t="shared" si="202"/>
        <v>0</v>
      </c>
      <c r="AH349" s="145"/>
      <c r="AI349" s="143"/>
      <c r="AJ349" s="143"/>
      <c r="AK349" s="143"/>
      <c r="AL349" s="143"/>
      <c r="AM349" s="138">
        <f t="shared" si="220"/>
        <v>0</v>
      </c>
      <c r="AN349" s="160"/>
      <c r="AO349" s="146"/>
      <c r="AP349" s="146"/>
      <c r="AQ349" s="146"/>
      <c r="AR349" s="146"/>
      <c r="AS349" s="202">
        <f t="shared" si="203"/>
        <v>0</v>
      </c>
      <c r="AT349" s="172"/>
      <c r="AU349" s="137"/>
      <c r="AV349" s="137"/>
      <c r="AW349" s="137"/>
      <c r="AX349" s="137"/>
      <c r="AY349" s="138">
        <f t="shared" si="216"/>
        <v>0</v>
      </c>
      <c r="AZ349" s="160"/>
      <c r="BA349" s="146"/>
      <c r="BB349" s="146"/>
      <c r="BC349" s="146"/>
      <c r="BD349" s="146"/>
      <c r="BE349" s="138">
        <f t="shared" si="217"/>
        <v>0</v>
      </c>
      <c r="BF349" s="205"/>
      <c r="BG349" s="146"/>
      <c r="BH349" s="146"/>
      <c r="BI349" s="146"/>
      <c r="BJ349" s="146"/>
      <c r="BK349" s="202">
        <f t="shared" si="204"/>
        <v>0</v>
      </c>
      <c r="BL349" s="160"/>
      <c r="BM349" s="146"/>
      <c r="BN349" s="146"/>
      <c r="BO349" s="146"/>
      <c r="BP349" s="146"/>
      <c r="BQ349" s="138">
        <f t="shared" si="218"/>
        <v>0</v>
      </c>
      <c r="BR349" s="160"/>
      <c r="BS349" s="146">
        <v>114400</v>
      </c>
      <c r="BT349" s="146"/>
      <c r="BU349" s="146"/>
      <c r="BV349" s="146"/>
      <c r="BW349" s="138">
        <f t="shared" si="219"/>
        <v>114400</v>
      </c>
      <c r="BX349" s="205"/>
      <c r="BY349" s="146"/>
      <c r="BZ349" s="146"/>
      <c r="CA349" s="146"/>
      <c r="CB349" s="146"/>
      <c r="CC349" s="138">
        <f t="shared" si="205"/>
        <v>0</v>
      </c>
      <c r="CD349" s="158"/>
      <c r="CE349" s="137"/>
      <c r="CF349" s="137"/>
      <c r="CG349" s="137"/>
      <c r="CH349" s="137"/>
      <c r="CI349" s="138">
        <f t="shared" si="206"/>
        <v>0</v>
      </c>
      <c r="CJ349" s="172">
        <f t="shared" si="191"/>
        <v>0</v>
      </c>
      <c r="CK349" s="137">
        <f t="shared" si="192"/>
        <v>114400</v>
      </c>
      <c r="CL349" s="137">
        <f t="shared" si="193"/>
        <v>0</v>
      </c>
      <c r="CM349" s="137">
        <f t="shared" si="194"/>
        <v>0</v>
      </c>
      <c r="CN349" s="137">
        <f t="shared" si="195"/>
        <v>0</v>
      </c>
      <c r="CO349" s="173">
        <f t="shared" si="196"/>
        <v>114400</v>
      </c>
      <c r="CP349" s="172">
        <f t="shared" si="197"/>
        <v>0</v>
      </c>
      <c r="CQ349" s="137">
        <f t="shared" si="198"/>
        <v>0</v>
      </c>
      <c r="CR349" s="137">
        <f t="shared" si="199"/>
        <v>0</v>
      </c>
      <c r="CS349" s="137">
        <f t="shared" si="200"/>
        <v>0</v>
      </c>
      <c r="CT349" s="137">
        <f t="shared" si="201"/>
        <v>0</v>
      </c>
      <c r="CU349" s="173">
        <f t="shared" si="221"/>
        <v>0</v>
      </c>
      <c r="CV349" s="172">
        <f t="shared" si="222"/>
        <v>0</v>
      </c>
      <c r="CW349" s="137">
        <f t="shared" si="223"/>
        <v>114400</v>
      </c>
      <c r="CX349" s="137">
        <f t="shared" si="224"/>
        <v>0</v>
      </c>
      <c r="CY349" s="137">
        <f t="shared" si="225"/>
        <v>0</v>
      </c>
      <c r="CZ349" s="137">
        <f t="shared" si="226"/>
        <v>0</v>
      </c>
      <c r="DA349" s="173">
        <f t="shared" si="227"/>
        <v>114400</v>
      </c>
      <c r="DC349" s="220"/>
      <c r="DF349" s="141"/>
      <c r="DG349" s="142"/>
      <c r="DH349" s="146"/>
      <c r="DI349" s="142"/>
      <c r="DJ349" s="144"/>
      <c r="DK349" s="145"/>
      <c r="DL349" s="142"/>
      <c r="DM349" s="144"/>
      <c r="DO349" s="140" t="str">
        <f t="shared" si="207"/>
        <v>Otakar Kudrnáč</v>
      </c>
      <c r="DP349" s="140">
        <v>5416</v>
      </c>
      <c r="DQ349" s="140">
        <v>600099342</v>
      </c>
      <c r="DR349" s="140">
        <v>854719</v>
      </c>
      <c r="DS349" s="140" t="s">
        <v>2046</v>
      </c>
      <c r="DT349" s="140" t="s">
        <v>4302</v>
      </c>
      <c r="DU349" s="140" t="s">
        <v>4303</v>
      </c>
      <c r="DV349" s="140" t="s">
        <v>115</v>
      </c>
      <c r="DW349" s="140" t="s">
        <v>114</v>
      </c>
      <c r="DX349" s="140" t="s">
        <v>24</v>
      </c>
      <c r="DY349" s="140" t="s">
        <v>4304</v>
      </c>
      <c r="DZ349" s="140">
        <v>481543160</v>
      </c>
      <c r="EA349" s="140" t="s">
        <v>2048</v>
      </c>
      <c r="EB349" s="140" t="s">
        <v>4305</v>
      </c>
      <c r="EC349" s="140" t="s">
        <v>2045</v>
      </c>
      <c r="ED349" s="140" t="s">
        <v>115</v>
      </c>
      <c r="EF349" s="140" t="str">
        <f t="shared" si="208"/>
        <v>ok</v>
      </c>
      <c r="EG349" s="140" t="str">
        <f t="shared" si="209"/>
        <v>ok</v>
      </c>
      <c r="EH349" s="140" t="str">
        <f t="shared" si="210"/>
        <v>ok</v>
      </c>
      <c r="EI349" s="140" t="str">
        <f t="shared" si="211"/>
        <v>ok</v>
      </c>
      <c r="EJ349" s="140" t="str">
        <f t="shared" si="212"/>
        <v>ok</v>
      </c>
      <c r="EK349" s="140" t="str">
        <f t="shared" si="213"/>
        <v>ok</v>
      </c>
      <c r="EO349" s="140" t="str">
        <f t="shared" si="214"/>
        <v>ok</v>
      </c>
      <c r="EP349" s="140" t="str">
        <f t="shared" si="215"/>
        <v>ok</v>
      </c>
    </row>
    <row r="350" spans="1:146" s="140" customFormat="1" ht="12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227" t="s">
        <v>2050</v>
      </c>
      <c r="J350" s="151" t="s">
        <v>2049</v>
      </c>
      <c r="K350" s="151" t="s">
        <v>4307</v>
      </c>
      <c r="L350" s="153" t="s">
        <v>114</v>
      </c>
      <c r="M350" s="151" t="s">
        <v>115</v>
      </c>
      <c r="N350" s="151" t="s">
        <v>327</v>
      </c>
      <c r="O350" s="151" t="s">
        <v>2051</v>
      </c>
      <c r="P350" s="151" t="s">
        <v>70</v>
      </c>
      <c r="Q350" s="151" t="s">
        <v>52</v>
      </c>
      <c r="R350" s="151" t="s">
        <v>53</v>
      </c>
      <c r="S350" s="154">
        <v>481544382</v>
      </c>
      <c r="T350" s="151" t="s">
        <v>2052</v>
      </c>
      <c r="U350" s="153">
        <v>261320774</v>
      </c>
      <c r="V350" s="153" t="s">
        <v>43</v>
      </c>
      <c r="W350" s="153" t="s">
        <v>1785</v>
      </c>
      <c r="X350" s="151" t="s">
        <v>2045</v>
      </c>
      <c r="Y350" s="256" t="s">
        <v>3062</v>
      </c>
      <c r="Z350" s="155" t="s">
        <v>115</v>
      </c>
      <c r="AA350" s="267" t="s">
        <v>2923</v>
      </c>
      <c r="AB350" s="156"/>
      <c r="AC350" s="157"/>
      <c r="AD350" s="157"/>
      <c r="AE350" s="157"/>
      <c r="AF350" s="157"/>
      <c r="AG350" s="293">
        <f t="shared" si="202"/>
        <v>0</v>
      </c>
      <c r="AH350" s="145"/>
      <c r="AI350" s="143"/>
      <c r="AJ350" s="143"/>
      <c r="AK350" s="143"/>
      <c r="AL350" s="143"/>
      <c r="AM350" s="138">
        <f t="shared" si="220"/>
        <v>0</v>
      </c>
      <c r="AN350" s="160"/>
      <c r="AO350" s="146"/>
      <c r="AP350" s="146"/>
      <c r="AQ350" s="146"/>
      <c r="AR350" s="146"/>
      <c r="AS350" s="202">
        <f t="shared" si="203"/>
        <v>0</v>
      </c>
      <c r="AT350" s="172"/>
      <c r="AU350" s="137"/>
      <c r="AV350" s="137"/>
      <c r="AW350" s="137"/>
      <c r="AX350" s="137"/>
      <c r="AY350" s="138">
        <f t="shared" si="216"/>
        <v>0</v>
      </c>
      <c r="AZ350" s="160"/>
      <c r="BA350" s="146"/>
      <c r="BB350" s="146"/>
      <c r="BC350" s="146"/>
      <c r="BD350" s="146"/>
      <c r="BE350" s="138">
        <f t="shared" si="217"/>
        <v>0</v>
      </c>
      <c r="BF350" s="205"/>
      <c r="BG350" s="146"/>
      <c r="BH350" s="146"/>
      <c r="BI350" s="146"/>
      <c r="BJ350" s="146"/>
      <c r="BK350" s="202">
        <f t="shared" si="204"/>
        <v>0</v>
      </c>
      <c r="BL350" s="160"/>
      <c r="BM350" s="146"/>
      <c r="BN350" s="146"/>
      <c r="BO350" s="146"/>
      <c r="BP350" s="146"/>
      <c r="BQ350" s="138">
        <f t="shared" si="218"/>
        <v>0</v>
      </c>
      <c r="BR350" s="160"/>
      <c r="BS350" s="146">
        <v>93925</v>
      </c>
      <c r="BT350" s="146"/>
      <c r="BU350" s="146"/>
      <c r="BV350" s="146"/>
      <c r="BW350" s="138">
        <f t="shared" si="219"/>
        <v>93925</v>
      </c>
      <c r="BX350" s="205"/>
      <c r="BY350" s="146"/>
      <c r="BZ350" s="146"/>
      <c r="CA350" s="146"/>
      <c r="CB350" s="146"/>
      <c r="CC350" s="138">
        <f t="shared" si="205"/>
        <v>0</v>
      </c>
      <c r="CD350" s="158"/>
      <c r="CE350" s="137"/>
      <c r="CF350" s="137"/>
      <c r="CG350" s="137"/>
      <c r="CH350" s="137"/>
      <c r="CI350" s="138">
        <f t="shared" si="206"/>
        <v>0</v>
      </c>
      <c r="CJ350" s="172">
        <f t="shared" si="191"/>
        <v>0</v>
      </c>
      <c r="CK350" s="137">
        <f t="shared" si="192"/>
        <v>93925</v>
      </c>
      <c r="CL350" s="137">
        <f t="shared" si="193"/>
        <v>0</v>
      </c>
      <c r="CM350" s="137">
        <f t="shared" si="194"/>
        <v>0</v>
      </c>
      <c r="CN350" s="137">
        <f t="shared" si="195"/>
        <v>0</v>
      </c>
      <c r="CO350" s="173">
        <f t="shared" si="196"/>
        <v>93925</v>
      </c>
      <c r="CP350" s="172">
        <f t="shared" si="197"/>
        <v>0</v>
      </c>
      <c r="CQ350" s="137">
        <f t="shared" si="198"/>
        <v>0</v>
      </c>
      <c r="CR350" s="137">
        <f t="shared" si="199"/>
        <v>0</v>
      </c>
      <c r="CS350" s="137">
        <f t="shared" si="200"/>
        <v>0</v>
      </c>
      <c r="CT350" s="137">
        <f t="shared" si="201"/>
        <v>0</v>
      </c>
      <c r="CU350" s="173">
        <f t="shared" si="221"/>
        <v>0</v>
      </c>
      <c r="CV350" s="172">
        <f t="shared" si="222"/>
        <v>0</v>
      </c>
      <c r="CW350" s="137">
        <f t="shared" si="223"/>
        <v>93925</v>
      </c>
      <c r="CX350" s="137">
        <f t="shared" si="224"/>
        <v>0</v>
      </c>
      <c r="CY350" s="137">
        <f t="shared" si="225"/>
        <v>0</v>
      </c>
      <c r="CZ350" s="137">
        <f t="shared" si="226"/>
        <v>0</v>
      </c>
      <c r="DA350" s="173">
        <f t="shared" si="227"/>
        <v>93925</v>
      </c>
      <c r="DC350" s="220"/>
      <c r="DF350" s="141"/>
      <c r="DG350" s="142"/>
      <c r="DH350" s="146"/>
      <c r="DI350" s="142"/>
      <c r="DJ350" s="144"/>
      <c r="DK350" s="145"/>
      <c r="DL350" s="142"/>
      <c r="DM350" s="144"/>
      <c r="DO350" s="140" t="str">
        <f t="shared" si="207"/>
        <v>Václav Korbelář</v>
      </c>
      <c r="DP350" s="140">
        <v>5413</v>
      </c>
      <c r="DQ350" s="140">
        <v>600099334</v>
      </c>
      <c r="DR350" s="140">
        <v>854697</v>
      </c>
      <c r="DS350" s="140" t="s">
        <v>2049</v>
      </c>
      <c r="DT350" s="140" t="s">
        <v>4306</v>
      </c>
      <c r="DU350" s="140" t="s">
        <v>4307</v>
      </c>
      <c r="DV350" s="140" t="s">
        <v>115</v>
      </c>
      <c r="DW350" s="140" t="s">
        <v>114</v>
      </c>
      <c r="DX350" s="140" t="s">
        <v>327</v>
      </c>
      <c r="DY350" s="140" t="s">
        <v>4308</v>
      </c>
      <c r="DZ350" s="140">
        <v>481544382</v>
      </c>
      <c r="EA350" s="140" t="s">
        <v>2052</v>
      </c>
      <c r="EB350" s="140" t="s">
        <v>4309</v>
      </c>
      <c r="EC350" s="140" t="s">
        <v>2045</v>
      </c>
      <c r="ED350" s="140" t="s">
        <v>115</v>
      </c>
      <c r="EF350" s="140" t="str">
        <f t="shared" si="208"/>
        <v>ok</v>
      </c>
      <c r="EG350" s="140" t="str">
        <f t="shared" si="209"/>
        <v>ok</v>
      </c>
      <c r="EH350" s="140" t="str">
        <f t="shared" si="210"/>
        <v>ok</v>
      </c>
      <c r="EI350" s="140" t="str">
        <f t="shared" si="211"/>
        <v>ok</v>
      </c>
      <c r="EJ350" s="140" t="str">
        <f t="shared" si="212"/>
        <v>ok</v>
      </c>
      <c r="EK350" s="140" t="str">
        <f t="shared" si="213"/>
        <v>ok</v>
      </c>
      <c r="EO350" s="140" t="str">
        <f t="shared" si="214"/>
        <v>ok</v>
      </c>
      <c r="EP350" s="140" t="str">
        <f t="shared" si="215"/>
        <v>ok</v>
      </c>
    </row>
    <row r="351" spans="1:146" s="140" customFormat="1" ht="12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227" t="s">
        <v>2054</v>
      </c>
      <c r="J351" s="151" t="s">
        <v>2053</v>
      </c>
      <c r="K351" s="151" t="s">
        <v>4311</v>
      </c>
      <c r="L351" s="153" t="s">
        <v>114</v>
      </c>
      <c r="M351" s="151" t="s">
        <v>115</v>
      </c>
      <c r="N351" s="151" t="s">
        <v>466</v>
      </c>
      <c r="O351" s="151" t="s">
        <v>2055</v>
      </c>
      <c r="P351" s="151" t="s">
        <v>217</v>
      </c>
      <c r="Q351" s="151" t="s">
        <v>27</v>
      </c>
      <c r="R351" s="151" t="s">
        <v>28</v>
      </c>
      <c r="S351" s="154">
        <v>481544524</v>
      </c>
      <c r="T351" s="151" t="s">
        <v>2056</v>
      </c>
      <c r="U351" s="153">
        <v>27531581</v>
      </c>
      <c r="V351" s="153" t="s">
        <v>31</v>
      </c>
      <c r="W351" s="153" t="s">
        <v>871</v>
      </c>
      <c r="X351" s="151" t="s">
        <v>2045</v>
      </c>
      <c r="Y351" s="256" t="s">
        <v>3062</v>
      </c>
      <c r="Z351" s="155" t="s">
        <v>115</v>
      </c>
      <c r="AA351" s="267" t="s">
        <v>2923</v>
      </c>
      <c r="AB351" s="156"/>
      <c r="AC351" s="157"/>
      <c r="AD351" s="157"/>
      <c r="AE351" s="157"/>
      <c r="AF351" s="157"/>
      <c r="AG351" s="293">
        <f t="shared" si="202"/>
        <v>0</v>
      </c>
      <c r="AH351" s="145"/>
      <c r="AI351" s="143"/>
      <c r="AJ351" s="143"/>
      <c r="AK351" s="143"/>
      <c r="AL351" s="143"/>
      <c r="AM351" s="138">
        <f t="shared" si="220"/>
        <v>0</v>
      </c>
      <c r="AN351" s="160"/>
      <c r="AO351" s="146"/>
      <c r="AP351" s="146"/>
      <c r="AQ351" s="146"/>
      <c r="AR351" s="146"/>
      <c r="AS351" s="202">
        <f t="shared" si="203"/>
        <v>0</v>
      </c>
      <c r="AT351" s="172"/>
      <c r="AU351" s="137"/>
      <c r="AV351" s="137"/>
      <c r="AW351" s="137"/>
      <c r="AX351" s="137"/>
      <c r="AY351" s="138">
        <f t="shared" si="216"/>
        <v>0</v>
      </c>
      <c r="AZ351" s="160"/>
      <c r="BA351" s="146"/>
      <c r="BB351" s="146"/>
      <c r="BC351" s="146"/>
      <c r="BD351" s="146"/>
      <c r="BE351" s="138">
        <f t="shared" si="217"/>
        <v>0</v>
      </c>
      <c r="BF351" s="205"/>
      <c r="BG351" s="146"/>
      <c r="BH351" s="146"/>
      <c r="BI351" s="146"/>
      <c r="BJ351" s="146"/>
      <c r="BK351" s="202">
        <f t="shared" si="204"/>
        <v>0</v>
      </c>
      <c r="BL351" s="160"/>
      <c r="BM351" s="146"/>
      <c r="BN351" s="146"/>
      <c r="BO351" s="146"/>
      <c r="BP351" s="146"/>
      <c r="BQ351" s="138">
        <f t="shared" si="218"/>
        <v>0</v>
      </c>
      <c r="BR351" s="160"/>
      <c r="BS351" s="146"/>
      <c r="BT351" s="146"/>
      <c r="BU351" s="146"/>
      <c r="BV351" s="146"/>
      <c r="BW351" s="138">
        <f t="shared" si="219"/>
        <v>0</v>
      </c>
      <c r="BX351" s="205"/>
      <c r="BY351" s="146"/>
      <c r="BZ351" s="146"/>
      <c r="CA351" s="146"/>
      <c r="CB351" s="146"/>
      <c r="CC351" s="138">
        <f t="shared" si="205"/>
        <v>0</v>
      </c>
      <c r="CD351" s="158"/>
      <c r="CE351" s="137"/>
      <c r="CF351" s="137"/>
      <c r="CG351" s="137"/>
      <c r="CH351" s="137"/>
      <c r="CI351" s="138">
        <f t="shared" si="206"/>
        <v>0</v>
      </c>
      <c r="CJ351" s="172">
        <f t="shared" si="191"/>
        <v>0</v>
      </c>
      <c r="CK351" s="137">
        <f t="shared" si="192"/>
        <v>0</v>
      </c>
      <c r="CL351" s="137">
        <f t="shared" si="193"/>
        <v>0</v>
      </c>
      <c r="CM351" s="137">
        <f t="shared" si="194"/>
        <v>0</v>
      </c>
      <c r="CN351" s="137">
        <f t="shared" si="195"/>
        <v>0</v>
      </c>
      <c r="CO351" s="173">
        <f t="shared" si="196"/>
        <v>0</v>
      </c>
      <c r="CP351" s="172">
        <f t="shared" si="197"/>
        <v>0</v>
      </c>
      <c r="CQ351" s="137">
        <f t="shared" si="198"/>
        <v>0</v>
      </c>
      <c r="CR351" s="137">
        <f t="shared" si="199"/>
        <v>0</v>
      </c>
      <c r="CS351" s="137">
        <f t="shared" si="200"/>
        <v>0</v>
      </c>
      <c r="CT351" s="137">
        <f t="shared" si="201"/>
        <v>0</v>
      </c>
      <c r="CU351" s="173">
        <f t="shared" si="221"/>
        <v>0</v>
      </c>
      <c r="CV351" s="172">
        <f t="shared" si="222"/>
        <v>0</v>
      </c>
      <c r="CW351" s="137">
        <f t="shared" si="223"/>
        <v>0</v>
      </c>
      <c r="CX351" s="137">
        <f t="shared" si="224"/>
        <v>0</v>
      </c>
      <c r="CY351" s="137">
        <f t="shared" si="225"/>
        <v>0</v>
      </c>
      <c r="CZ351" s="137">
        <f t="shared" si="226"/>
        <v>0</v>
      </c>
      <c r="DA351" s="173">
        <f t="shared" si="227"/>
        <v>0</v>
      </c>
      <c r="DC351" s="220"/>
      <c r="DF351" s="141"/>
      <c r="DG351" s="142"/>
      <c r="DH351" s="146"/>
      <c r="DI351" s="142"/>
      <c r="DJ351" s="144"/>
      <c r="DK351" s="145"/>
      <c r="DL351" s="142"/>
      <c r="DM351" s="144"/>
      <c r="DO351" s="140" t="str">
        <f t="shared" si="207"/>
        <v>Lenka Krausová</v>
      </c>
      <c r="DP351" s="140">
        <v>5475</v>
      </c>
      <c r="DQ351" s="140">
        <v>600099385</v>
      </c>
      <c r="DR351" s="140">
        <v>854735</v>
      </c>
      <c r="DS351" s="140" t="s">
        <v>2053</v>
      </c>
      <c r="DT351" s="140" t="s">
        <v>4310</v>
      </c>
      <c r="DU351" s="140" t="s">
        <v>4311</v>
      </c>
      <c r="DV351" s="140" t="s">
        <v>115</v>
      </c>
      <c r="DW351" s="140" t="s">
        <v>114</v>
      </c>
      <c r="DX351" s="140" t="s">
        <v>466</v>
      </c>
      <c r="DY351" s="140" t="s">
        <v>4312</v>
      </c>
      <c r="DZ351" s="140">
        <v>481544524</v>
      </c>
      <c r="EA351" s="140" t="s">
        <v>2056</v>
      </c>
      <c r="EB351" s="140" t="s">
        <v>4313</v>
      </c>
      <c r="EC351" s="140" t="s">
        <v>2045</v>
      </c>
      <c r="ED351" s="140" t="s">
        <v>115</v>
      </c>
      <c r="EF351" s="140" t="str">
        <f t="shared" si="208"/>
        <v>ok</v>
      </c>
      <c r="EG351" s="140" t="str">
        <f t="shared" si="209"/>
        <v>ok</v>
      </c>
      <c r="EH351" s="140" t="str">
        <f t="shared" si="210"/>
        <v>ok</v>
      </c>
      <c r="EI351" s="140" t="str">
        <f t="shared" si="211"/>
        <v>ok</v>
      </c>
      <c r="EJ351" s="140" t="str">
        <f t="shared" si="212"/>
        <v>ok</v>
      </c>
      <c r="EK351" s="140" t="str">
        <f t="shared" si="213"/>
        <v>ok</v>
      </c>
      <c r="EO351" s="140" t="str">
        <f t="shared" si="214"/>
        <v>ok</v>
      </c>
      <c r="EP351" s="140" t="str">
        <f t="shared" si="215"/>
        <v>ok</v>
      </c>
    </row>
    <row r="352" spans="1:146" s="140" customFormat="1" ht="12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227" t="s">
        <v>2058</v>
      </c>
      <c r="J352" s="151" t="s">
        <v>2057</v>
      </c>
      <c r="K352" s="151" t="s">
        <v>4664</v>
      </c>
      <c r="L352" s="153" t="s">
        <v>2059</v>
      </c>
      <c r="M352" s="151" t="s">
        <v>2060</v>
      </c>
      <c r="N352" s="151">
        <v>0</v>
      </c>
      <c r="O352" s="151" t="s">
        <v>832</v>
      </c>
      <c r="P352" s="151" t="s">
        <v>742</v>
      </c>
      <c r="Q352" s="151" t="s">
        <v>27</v>
      </c>
      <c r="R352" s="151" t="s">
        <v>28</v>
      </c>
      <c r="S352" s="154">
        <v>481582615</v>
      </c>
      <c r="T352" s="151" t="s">
        <v>2061</v>
      </c>
      <c r="U352" s="153">
        <v>181396330</v>
      </c>
      <c r="V352" s="153" t="s">
        <v>102</v>
      </c>
      <c r="W352" s="153" t="s">
        <v>103</v>
      </c>
      <c r="X352" s="151" t="s">
        <v>2062</v>
      </c>
      <c r="Y352" s="256" t="s">
        <v>3063</v>
      </c>
      <c r="Z352" s="155" t="s">
        <v>115</v>
      </c>
      <c r="AA352" s="267" t="s">
        <v>2924</v>
      </c>
      <c r="AB352" s="156"/>
      <c r="AC352" s="157"/>
      <c r="AD352" s="157"/>
      <c r="AE352" s="157"/>
      <c r="AF352" s="157"/>
      <c r="AG352" s="293">
        <f t="shared" si="202"/>
        <v>0</v>
      </c>
      <c r="AH352" s="145"/>
      <c r="AI352" s="143"/>
      <c r="AJ352" s="143"/>
      <c r="AK352" s="143"/>
      <c r="AL352" s="143"/>
      <c r="AM352" s="138">
        <f t="shared" si="220"/>
        <v>0</v>
      </c>
      <c r="AN352" s="160"/>
      <c r="AO352" s="146"/>
      <c r="AP352" s="146"/>
      <c r="AQ352" s="146"/>
      <c r="AR352" s="146"/>
      <c r="AS352" s="202">
        <f t="shared" si="203"/>
        <v>0</v>
      </c>
      <c r="AT352" s="172"/>
      <c r="AU352" s="137"/>
      <c r="AV352" s="137"/>
      <c r="AW352" s="137"/>
      <c r="AX352" s="137"/>
      <c r="AY352" s="138">
        <f t="shared" si="216"/>
        <v>0</v>
      </c>
      <c r="AZ352" s="160"/>
      <c r="BA352" s="146"/>
      <c r="BB352" s="146"/>
      <c r="BC352" s="146"/>
      <c r="BD352" s="146"/>
      <c r="BE352" s="138">
        <f t="shared" si="217"/>
        <v>0</v>
      </c>
      <c r="BF352" s="205"/>
      <c r="BG352" s="146"/>
      <c r="BH352" s="146"/>
      <c r="BI352" s="146"/>
      <c r="BJ352" s="146"/>
      <c r="BK352" s="202">
        <f t="shared" si="204"/>
        <v>0</v>
      </c>
      <c r="BL352" s="160"/>
      <c r="BM352" s="146"/>
      <c r="BN352" s="146"/>
      <c r="BO352" s="146"/>
      <c r="BP352" s="146"/>
      <c r="BQ352" s="138">
        <f t="shared" si="218"/>
        <v>0</v>
      </c>
      <c r="BR352" s="160"/>
      <c r="BS352" s="146"/>
      <c r="BT352" s="146"/>
      <c r="BU352" s="146"/>
      <c r="BV352" s="146"/>
      <c r="BW352" s="138">
        <f t="shared" si="219"/>
        <v>0</v>
      </c>
      <c r="BX352" s="205"/>
      <c r="BY352" s="146"/>
      <c r="BZ352" s="146"/>
      <c r="CA352" s="146"/>
      <c r="CB352" s="146"/>
      <c r="CC352" s="138">
        <f t="shared" si="205"/>
        <v>0</v>
      </c>
      <c r="CD352" s="158"/>
      <c r="CE352" s="137"/>
      <c r="CF352" s="137"/>
      <c r="CG352" s="137"/>
      <c r="CH352" s="137"/>
      <c r="CI352" s="138">
        <f t="shared" si="206"/>
        <v>0</v>
      </c>
      <c r="CJ352" s="172">
        <f t="shared" si="191"/>
        <v>0</v>
      </c>
      <c r="CK352" s="137">
        <f t="shared" si="192"/>
        <v>0</v>
      </c>
      <c r="CL352" s="137">
        <f t="shared" si="193"/>
        <v>0</v>
      </c>
      <c r="CM352" s="137">
        <f t="shared" si="194"/>
        <v>0</v>
      </c>
      <c r="CN352" s="137">
        <f t="shared" si="195"/>
        <v>0</v>
      </c>
      <c r="CO352" s="173">
        <f t="shared" si="196"/>
        <v>0</v>
      </c>
      <c r="CP352" s="172">
        <f t="shared" si="197"/>
        <v>0</v>
      </c>
      <c r="CQ352" s="137">
        <f t="shared" si="198"/>
        <v>0</v>
      </c>
      <c r="CR352" s="137">
        <f t="shared" si="199"/>
        <v>0</v>
      </c>
      <c r="CS352" s="137">
        <f t="shared" si="200"/>
        <v>0</v>
      </c>
      <c r="CT352" s="137">
        <f t="shared" si="201"/>
        <v>0</v>
      </c>
      <c r="CU352" s="173">
        <f t="shared" si="221"/>
        <v>0</v>
      </c>
      <c r="CV352" s="172">
        <f t="shared" si="222"/>
        <v>0</v>
      </c>
      <c r="CW352" s="137">
        <f t="shared" si="223"/>
        <v>0</v>
      </c>
      <c r="CX352" s="137">
        <f t="shared" si="224"/>
        <v>0</v>
      </c>
      <c r="CY352" s="137">
        <f t="shared" si="225"/>
        <v>0</v>
      </c>
      <c r="CZ352" s="137">
        <f t="shared" si="226"/>
        <v>0</v>
      </c>
      <c r="DA352" s="173">
        <f t="shared" si="227"/>
        <v>0</v>
      </c>
      <c r="DC352" s="220"/>
      <c r="DF352" s="141"/>
      <c r="DG352" s="142"/>
      <c r="DH352" s="146"/>
      <c r="DI352" s="142"/>
      <c r="DJ352" s="144"/>
      <c r="DK352" s="145"/>
      <c r="DL352" s="142"/>
      <c r="DM352" s="144"/>
      <c r="DO352" s="140" t="str">
        <f t="shared" si="207"/>
        <v>Marcela Šírová</v>
      </c>
      <c r="DP352" s="140">
        <v>5401</v>
      </c>
      <c r="DQ352" s="140">
        <v>600098397</v>
      </c>
      <c r="DR352" s="140">
        <v>70983615</v>
      </c>
      <c r="DS352" s="140" t="s">
        <v>2057</v>
      </c>
      <c r="DT352" s="140" t="s">
        <v>4314</v>
      </c>
      <c r="DU352" s="140" t="s">
        <v>4315</v>
      </c>
      <c r="DV352" s="140" t="s">
        <v>2060</v>
      </c>
      <c r="DW352" s="140" t="s">
        <v>2059</v>
      </c>
      <c r="DX352" s="140">
        <v>0</v>
      </c>
      <c r="DY352" s="140" t="s">
        <v>4316</v>
      </c>
      <c r="DZ352" s="140">
        <v>481582615</v>
      </c>
      <c r="EA352" s="140" t="s">
        <v>2061</v>
      </c>
      <c r="EB352" s="140">
        <v>0</v>
      </c>
      <c r="EC352" s="140" t="s">
        <v>2062</v>
      </c>
      <c r="ED352" s="140" t="s">
        <v>115</v>
      </c>
      <c r="EF352" s="140" t="str">
        <f t="shared" si="208"/>
        <v>ok</v>
      </c>
      <c r="EG352" s="140" t="str">
        <f t="shared" si="209"/>
        <v>ŠPATNĚ</v>
      </c>
      <c r="EH352" s="140" t="str">
        <f t="shared" si="210"/>
        <v>ok</v>
      </c>
      <c r="EI352" s="140" t="str">
        <f t="shared" si="211"/>
        <v>ok</v>
      </c>
      <c r="EJ352" s="140" t="str">
        <f t="shared" si="212"/>
        <v>ok</v>
      </c>
      <c r="EK352" s="140" t="str">
        <f t="shared" si="213"/>
        <v>ok</v>
      </c>
      <c r="EO352" s="140" t="str">
        <f t="shared" si="214"/>
        <v>ok</v>
      </c>
      <c r="EP352" s="140" t="str">
        <f t="shared" si="215"/>
        <v>ok</v>
      </c>
    </row>
    <row r="353" spans="1:146" s="140" customFormat="1" ht="12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227" t="s">
        <v>2064</v>
      </c>
      <c r="J353" s="151" t="s">
        <v>2063</v>
      </c>
      <c r="K353" s="151" t="s">
        <v>4665</v>
      </c>
      <c r="L353" s="153" t="s">
        <v>2059</v>
      </c>
      <c r="M353" s="151" t="s">
        <v>2060</v>
      </c>
      <c r="N353" s="151" t="s">
        <v>24</v>
      </c>
      <c r="O353" s="151" t="s">
        <v>832</v>
      </c>
      <c r="P353" s="151" t="s">
        <v>671</v>
      </c>
      <c r="Q353" s="151" t="s">
        <v>27</v>
      </c>
      <c r="R353" s="151" t="s">
        <v>28</v>
      </c>
      <c r="S353" s="154">
        <v>481582762</v>
      </c>
      <c r="T353" s="151" t="s">
        <v>2065</v>
      </c>
      <c r="U353" s="153">
        <v>181395928</v>
      </c>
      <c r="V353" s="153" t="s">
        <v>102</v>
      </c>
      <c r="W353" s="153" t="s">
        <v>103</v>
      </c>
      <c r="X353" s="151" t="s">
        <v>2062</v>
      </c>
      <c r="Y353" s="256" t="s">
        <v>3063</v>
      </c>
      <c r="Z353" s="155" t="s">
        <v>115</v>
      </c>
      <c r="AA353" s="267" t="s">
        <v>2924</v>
      </c>
      <c r="AB353" s="156"/>
      <c r="AC353" s="157"/>
      <c r="AD353" s="157"/>
      <c r="AE353" s="157"/>
      <c r="AF353" s="157"/>
      <c r="AG353" s="293">
        <f t="shared" si="202"/>
        <v>0</v>
      </c>
      <c r="AH353" s="145"/>
      <c r="AI353" s="143"/>
      <c r="AJ353" s="143"/>
      <c r="AK353" s="143"/>
      <c r="AL353" s="143"/>
      <c r="AM353" s="138">
        <f t="shared" si="220"/>
        <v>0</v>
      </c>
      <c r="AN353" s="160"/>
      <c r="AO353" s="146"/>
      <c r="AP353" s="146"/>
      <c r="AQ353" s="146"/>
      <c r="AR353" s="146"/>
      <c r="AS353" s="202">
        <f t="shared" si="203"/>
        <v>0</v>
      </c>
      <c r="AT353" s="172"/>
      <c r="AU353" s="137"/>
      <c r="AV353" s="137"/>
      <c r="AW353" s="137"/>
      <c r="AX353" s="137"/>
      <c r="AY353" s="138">
        <f t="shared" si="216"/>
        <v>0</v>
      </c>
      <c r="AZ353" s="160"/>
      <c r="BA353" s="146"/>
      <c r="BB353" s="146"/>
      <c r="BC353" s="146"/>
      <c r="BD353" s="146"/>
      <c r="BE353" s="138">
        <f t="shared" si="217"/>
        <v>0</v>
      </c>
      <c r="BF353" s="205"/>
      <c r="BG353" s="146"/>
      <c r="BH353" s="146"/>
      <c r="BI353" s="146"/>
      <c r="BJ353" s="146"/>
      <c r="BK353" s="202">
        <f t="shared" si="204"/>
        <v>0</v>
      </c>
      <c r="BL353" s="160"/>
      <c r="BM353" s="146"/>
      <c r="BN353" s="146"/>
      <c r="BO353" s="146"/>
      <c r="BP353" s="146"/>
      <c r="BQ353" s="138">
        <f t="shared" si="218"/>
        <v>0</v>
      </c>
      <c r="BR353" s="160"/>
      <c r="BS353" s="146">
        <v>11375</v>
      </c>
      <c r="BT353" s="146"/>
      <c r="BU353" s="146"/>
      <c r="BV353" s="146"/>
      <c r="BW353" s="138">
        <f t="shared" si="219"/>
        <v>11375</v>
      </c>
      <c r="BX353" s="205"/>
      <c r="BY353" s="146"/>
      <c r="BZ353" s="146"/>
      <c r="CA353" s="146"/>
      <c r="CB353" s="146"/>
      <c r="CC353" s="138">
        <f t="shared" si="205"/>
        <v>0</v>
      </c>
      <c r="CD353" s="158"/>
      <c r="CE353" s="137"/>
      <c r="CF353" s="137"/>
      <c r="CG353" s="137"/>
      <c r="CH353" s="137"/>
      <c r="CI353" s="138">
        <f t="shared" si="206"/>
        <v>0</v>
      </c>
      <c r="CJ353" s="172">
        <f t="shared" si="191"/>
        <v>0</v>
      </c>
      <c r="CK353" s="137">
        <f t="shared" si="192"/>
        <v>11375</v>
      </c>
      <c r="CL353" s="137">
        <f t="shared" si="193"/>
        <v>0</v>
      </c>
      <c r="CM353" s="137">
        <f t="shared" si="194"/>
        <v>0</v>
      </c>
      <c r="CN353" s="137">
        <f t="shared" si="195"/>
        <v>0</v>
      </c>
      <c r="CO353" s="173">
        <f t="shared" si="196"/>
        <v>11375</v>
      </c>
      <c r="CP353" s="172">
        <f t="shared" si="197"/>
        <v>0</v>
      </c>
      <c r="CQ353" s="137">
        <f t="shared" si="198"/>
        <v>0</v>
      </c>
      <c r="CR353" s="137">
        <f t="shared" si="199"/>
        <v>0</v>
      </c>
      <c r="CS353" s="137">
        <f t="shared" si="200"/>
        <v>0</v>
      </c>
      <c r="CT353" s="137">
        <f t="shared" si="201"/>
        <v>0</v>
      </c>
      <c r="CU353" s="173">
        <f t="shared" si="221"/>
        <v>0</v>
      </c>
      <c r="CV353" s="172">
        <f t="shared" si="222"/>
        <v>0</v>
      </c>
      <c r="CW353" s="137">
        <f t="shared" si="223"/>
        <v>11375</v>
      </c>
      <c r="CX353" s="137">
        <f t="shared" si="224"/>
        <v>0</v>
      </c>
      <c r="CY353" s="137">
        <f t="shared" si="225"/>
        <v>0</v>
      </c>
      <c r="CZ353" s="137">
        <f t="shared" si="226"/>
        <v>0</v>
      </c>
      <c r="DA353" s="173">
        <f t="shared" si="227"/>
        <v>11375</v>
      </c>
      <c r="DC353" s="220"/>
      <c r="DF353" s="141"/>
      <c r="DG353" s="142"/>
      <c r="DH353" s="146"/>
      <c r="DI353" s="142"/>
      <c r="DJ353" s="144"/>
      <c r="DK353" s="145"/>
      <c r="DL353" s="142"/>
      <c r="DM353" s="144"/>
      <c r="DO353" s="140" t="str">
        <f t="shared" si="207"/>
        <v>Alena Šírová</v>
      </c>
      <c r="DP353" s="140">
        <v>5402</v>
      </c>
      <c r="DQ353" s="140">
        <v>600098958</v>
      </c>
      <c r="DR353" s="140">
        <v>70983623</v>
      </c>
      <c r="DS353" s="140" t="s">
        <v>2063</v>
      </c>
      <c r="DT353" s="140" t="s">
        <v>4317</v>
      </c>
      <c r="DU353" s="140" t="s">
        <v>4318</v>
      </c>
      <c r="DV353" s="140" t="s">
        <v>2060</v>
      </c>
      <c r="DW353" s="140" t="s">
        <v>2059</v>
      </c>
      <c r="DX353" s="140" t="s">
        <v>24</v>
      </c>
      <c r="DY353" s="140" t="s">
        <v>4319</v>
      </c>
      <c r="DZ353" s="140">
        <v>481582762</v>
      </c>
      <c r="EA353" s="140" t="s">
        <v>2065</v>
      </c>
      <c r="EB353" s="140">
        <v>0</v>
      </c>
      <c r="EC353" s="140" t="s">
        <v>2062</v>
      </c>
      <c r="ED353" s="140" t="s">
        <v>115</v>
      </c>
      <c r="EF353" s="140" t="str">
        <f t="shared" si="208"/>
        <v>ok</v>
      </c>
      <c r="EG353" s="140" t="str">
        <f t="shared" si="209"/>
        <v>ŠPATNĚ</v>
      </c>
      <c r="EH353" s="140" t="str">
        <f t="shared" si="210"/>
        <v>ok</v>
      </c>
      <c r="EI353" s="140" t="str">
        <f t="shared" si="211"/>
        <v>ok</v>
      </c>
      <c r="EJ353" s="140" t="str">
        <f t="shared" si="212"/>
        <v>ok</v>
      </c>
      <c r="EK353" s="140" t="str">
        <f t="shared" si="213"/>
        <v>ok</v>
      </c>
      <c r="EO353" s="140" t="str">
        <f t="shared" si="214"/>
        <v>ok</v>
      </c>
      <c r="EP353" s="140" t="str">
        <f t="shared" si="215"/>
        <v>ok</v>
      </c>
    </row>
    <row r="354" spans="1:146" s="140" customFormat="1" ht="14.25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227" t="s">
        <v>2067</v>
      </c>
      <c r="J354" s="151" t="s">
        <v>2066</v>
      </c>
      <c r="K354" s="151" t="s">
        <v>4694</v>
      </c>
      <c r="L354" s="153" t="s">
        <v>2068</v>
      </c>
      <c r="M354" s="151" t="s">
        <v>2069</v>
      </c>
      <c r="N354" s="151" t="s">
        <v>61</v>
      </c>
      <c r="O354" s="151" t="s">
        <v>3103</v>
      </c>
      <c r="P354" s="151" t="s">
        <v>3104</v>
      </c>
      <c r="Q354" s="151" t="s">
        <v>52</v>
      </c>
      <c r="R354" s="151" t="s">
        <v>53</v>
      </c>
      <c r="S354" s="154">
        <v>606170078</v>
      </c>
      <c r="T354" s="271" t="s">
        <v>3102</v>
      </c>
      <c r="U354" s="153">
        <v>181206031</v>
      </c>
      <c r="V354" s="153" t="s">
        <v>102</v>
      </c>
      <c r="W354" s="153" t="s">
        <v>103</v>
      </c>
      <c r="X354" s="151" t="s">
        <v>2070</v>
      </c>
      <c r="Y354" s="256" t="s">
        <v>3064</v>
      </c>
      <c r="Z354" s="155" t="s">
        <v>115</v>
      </c>
      <c r="AA354" s="267" t="s">
        <v>2925</v>
      </c>
      <c r="AB354" s="156"/>
      <c r="AC354" s="157"/>
      <c r="AD354" s="157"/>
      <c r="AE354" s="157"/>
      <c r="AF354" s="157"/>
      <c r="AG354" s="293">
        <f t="shared" si="202"/>
        <v>0</v>
      </c>
      <c r="AH354" s="145"/>
      <c r="AI354" s="143"/>
      <c r="AJ354" s="143"/>
      <c r="AK354" s="143"/>
      <c r="AL354" s="143"/>
      <c r="AM354" s="138">
        <f t="shared" si="220"/>
        <v>0</v>
      </c>
      <c r="AN354" s="160"/>
      <c r="AO354" s="146"/>
      <c r="AP354" s="146"/>
      <c r="AQ354" s="146"/>
      <c r="AR354" s="146"/>
      <c r="AS354" s="202">
        <f t="shared" si="203"/>
        <v>0</v>
      </c>
      <c r="AT354" s="172"/>
      <c r="AU354" s="137"/>
      <c r="AV354" s="137"/>
      <c r="AW354" s="137"/>
      <c r="AX354" s="137"/>
      <c r="AY354" s="138">
        <f t="shared" si="216"/>
        <v>0</v>
      </c>
      <c r="AZ354" s="160"/>
      <c r="BA354" s="146"/>
      <c r="BB354" s="146"/>
      <c r="BC354" s="146"/>
      <c r="BD354" s="146"/>
      <c r="BE354" s="138">
        <f t="shared" si="217"/>
        <v>0</v>
      </c>
      <c r="BF354" s="205"/>
      <c r="BG354" s="146"/>
      <c r="BH354" s="146"/>
      <c r="BI354" s="146"/>
      <c r="BJ354" s="146"/>
      <c r="BK354" s="202">
        <f t="shared" si="204"/>
        <v>0</v>
      </c>
      <c r="BL354" s="160"/>
      <c r="BM354" s="146"/>
      <c r="BN354" s="146"/>
      <c r="BO354" s="146"/>
      <c r="BP354" s="146"/>
      <c r="BQ354" s="138">
        <f t="shared" si="218"/>
        <v>0</v>
      </c>
      <c r="BR354" s="160"/>
      <c r="BS354" s="146">
        <v>29900</v>
      </c>
      <c r="BT354" s="146"/>
      <c r="BU354" s="146"/>
      <c r="BV354" s="146"/>
      <c r="BW354" s="138">
        <f t="shared" si="219"/>
        <v>29900</v>
      </c>
      <c r="BX354" s="205"/>
      <c r="BY354" s="146"/>
      <c r="BZ354" s="146"/>
      <c r="CA354" s="146"/>
      <c r="CB354" s="146"/>
      <c r="CC354" s="138">
        <f t="shared" si="205"/>
        <v>0</v>
      </c>
      <c r="CD354" s="158"/>
      <c r="CE354" s="137"/>
      <c r="CF354" s="137"/>
      <c r="CG354" s="137"/>
      <c r="CH354" s="137"/>
      <c r="CI354" s="138">
        <f t="shared" si="206"/>
        <v>0</v>
      </c>
      <c r="CJ354" s="172">
        <f t="shared" si="191"/>
        <v>0</v>
      </c>
      <c r="CK354" s="137">
        <f t="shared" si="192"/>
        <v>29900</v>
      </c>
      <c r="CL354" s="137">
        <f t="shared" si="193"/>
        <v>0</v>
      </c>
      <c r="CM354" s="137">
        <f t="shared" si="194"/>
        <v>0</v>
      </c>
      <c r="CN354" s="137">
        <f t="shared" si="195"/>
        <v>0</v>
      </c>
      <c r="CO354" s="173">
        <f t="shared" si="196"/>
        <v>29900</v>
      </c>
      <c r="CP354" s="172">
        <f t="shared" si="197"/>
        <v>0</v>
      </c>
      <c r="CQ354" s="137">
        <f t="shared" si="198"/>
        <v>0</v>
      </c>
      <c r="CR354" s="137">
        <f t="shared" si="199"/>
        <v>0</v>
      </c>
      <c r="CS354" s="137">
        <f t="shared" si="200"/>
        <v>0</v>
      </c>
      <c r="CT354" s="137">
        <f t="shared" si="201"/>
        <v>0</v>
      </c>
      <c r="CU354" s="173">
        <f t="shared" si="221"/>
        <v>0</v>
      </c>
      <c r="CV354" s="172">
        <f t="shared" si="222"/>
        <v>0</v>
      </c>
      <c r="CW354" s="137">
        <f t="shared" si="223"/>
        <v>29900</v>
      </c>
      <c r="CX354" s="137">
        <f t="shared" si="224"/>
        <v>0</v>
      </c>
      <c r="CY354" s="137">
        <f t="shared" si="225"/>
        <v>0</v>
      </c>
      <c r="CZ354" s="137">
        <f t="shared" si="226"/>
        <v>0</v>
      </c>
      <c r="DA354" s="173">
        <f t="shared" si="227"/>
        <v>29900</v>
      </c>
      <c r="DC354" s="220"/>
      <c r="DF354" s="141"/>
      <c r="DG354" s="142"/>
      <c r="DH354" s="146"/>
      <c r="DI354" s="142"/>
      <c r="DJ354" s="144"/>
      <c r="DK354" s="145"/>
      <c r="DL354" s="142"/>
      <c r="DM354" s="144"/>
      <c r="DO354" s="140" t="str">
        <f t="shared" si="207"/>
        <v>Igor Jan Dvořák, Ph.D.</v>
      </c>
      <c r="DP354" s="140">
        <v>5405</v>
      </c>
      <c r="DQ354" s="140">
        <v>600099121</v>
      </c>
      <c r="DR354" s="140">
        <v>70695521</v>
      </c>
      <c r="DS354" s="140" t="s">
        <v>2066</v>
      </c>
      <c r="DT354" s="140" t="s">
        <v>4320</v>
      </c>
      <c r="DU354" s="140" t="s">
        <v>4321</v>
      </c>
      <c r="DV354" s="140" t="s">
        <v>2069</v>
      </c>
      <c r="DW354" s="140" t="s">
        <v>2068</v>
      </c>
      <c r="DX354" s="140" t="s">
        <v>61</v>
      </c>
      <c r="DY354" s="140" t="s">
        <v>4601</v>
      </c>
      <c r="DZ354" s="140" t="s">
        <v>4322</v>
      </c>
      <c r="EA354" s="140" t="s">
        <v>3102</v>
      </c>
      <c r="EB354" s="140" t="s">
        <v>4323</v>
      </c>
      <c r="EC354" s="140" t="s">
        <v>2070</v>
      </c>
      <c r="ED354" s="140" t="s">
        <v>115</v>
      </c>
      <c r="EF354" s="140" t="str">
        <f t="shared" si="208"/>
        <v>ok</v>
      </c>
      <c r="EG354" s="140" t="str">
        <f t="shared" si="209"/>
        <v>ŠPATNĚ</v>
      </c>
      <c r="EH354" s="140" t="str">
        <f t="shared" si="210"/>
        <v>ok</v>
      </c>
      <c r="EI354" s="140" t="str">
        <f t="shared" si="211"/>
        <v>ok</v>
      </c>
      <c r="EJ354" s="140" t="str">
        <f t="shared" si="212"/>
        <v>ok</v>
      </c>
      <c r="EK354" s="140" t="str">
        <f t="shared" si="213"/>
        <v>ok</v>
      </c>
      <c r="EO354" s="140" t="str">
        <f t="shared" si="214"/>
        <v>ŠPATNĚ</v>
      </c>
      <c r="EP354" s="140" t="str">
        <f t="shared" si="215"/>
        <v>ok</v>
      </c>
    </row>
    <row r="355" spans="1:146" s="140" customFormat="1" ht="12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227" t="s">
        <v>2072</v>
      </c>
      <c r="J355" s="151" t="s">
        <v>2071</v>
      </c>
      <c r="K355" s="151" t="s">
        <v>4704</v>
      </c>
      <c r="L355" s="153" t="s">
        <v>2073</v>
      </c>
      <c r="M355" s="151" t="s">
        <v>2074</v>
      </c>
      <c r="N355" s="151" t="s">
        <v>24</v>
      </c>
      <c r="O355" s="151" t="s">
        <v>2075</v>
      </c>
      <c r="P355" s="151" t="s">
        <v>2076</v>
      </c>
      <c r="Q355" s="151" t="s">
        <v>52</v>
      </c>
      <c r="R355" s="151" t="s">
        <v>53</v>
      </c>
      <c r="S355" s="154">
        <v>481584216</v>
      </c>
      <c r="T355" s="151" t="s">
        <v>2738</v>
      </c>
      <c r="U355" s="153">
        <v>260723774</v>
      </c>
      <c r="V355" s="153" t="s">
        <v>43</v>
      </c>
      <c r="W355" s="153" t="s">
        <v>1785</v>
      </c>
      <c r="X355" s="151" t="s">
        <v>2077</v>
      </c>
      <c r="Y355" s="256" t="s">
        <v>3065</v>
      </c>
      <c r="Z355" s="155" t="s">
        <v>115</v>
      </c>
      <c r="AA355" s="267" t="s">
        <v>2926</v>
      </c>
      <c r="AB355" s="156"/>
      <c r="AC355" s="157"/>
      <c r="AD355" s="157"/>
      <c r="AE355" s="157"/>
      <c r="AF355" s="157"/>
      <c r="AG355" s="293">
        <f t="shared" si="202"/>
        <v>0</v>
      </c>
      <c r="AH355" s="145"/>
      <c r="AI355" s="143"/>
      <c r="AJ355" s="143"/>
      <c r="AK355" s="143"/>
      <c r="AL355" s="143"/>
      <c r="AM355" s="138">
        <f t="shared" si="220"/>
        <v>0</v>
      </c>
      <c r="AN355" s="160"/>
      <c r="AO355" s="146"/>
      <c r="AP355" s="146"/>
      <c r="AQ355" s="146"/>
      <c r="AR355" s="146"/>
      <c r="AS355" s="202">
        <f t="shared" si="203"/>
        <v>0</v>
      </c>
      <c r="AT355" s="172"/>
      <c r="AU355" s="137"/>
      <c r="AV355" s="137"/>
      <c r="AW355" s="137"/>
      <c r="AX355" s="137"/>
      <c r="AY355" s="138">
        <f t="shared" si="216"/>
        <v>0</v>
      </c>
      <c r="AZ355" s="160"/>
      <c r="BA355" s="146"/>
      <c r="BB355" s="146"/>
      <c r="BC355" s="146"/>
      <c r="BD355" s="146"/>
      <c r="BE355" s="138">
        <f t="shared" si="217"/>
        <v>0</v>
      </c>
      <c r="BF355" s="205"/>
      <c r="BG355" s="146"/>
      <c r="BH355" s="146"/>
      <c r="BI355" s="146"/>
      <c r="BJ355" s="146"/>
      <c r="BK355" s="202">
        <f t="shared" si="204"/>
        <v>0</v>
      </c>
      <c r="BL355" s="160"/>
      <c r="BM355" s="146"/>
      <c r="BN355" s="146"/>
      <c r="BO355" s="146"/>
      <c r="BP355" s="146"/>
      <c r="BQ355" s="138">
        <f t="shared" si="218"/>
        <v>0</v>
      </c>
      <c r="BR355" s="160"/>
      <c r="BS355" s="146">
        <v>45825</v>
      </c>
      <c r="BT355" s="146"/>
      <c r="BU355" s="146"/>
      <c r="BV355" s="146"/>
      <c r="BW355" s="138">
        <f t="shared" si="219"/>
        <v>45825</v>
      </c>
      <c r="BX355" s="205"/>
      <c r="BY355" s="146"/>
      <c r="BZ355" s="146"/>
      <c r="CA355" s="146"/>
      <c r="CB355" s="146"/>
      <c r="CC355" s="138">
        <f t="shared" si="205"/>
        <v>0</v>
      </c>
      <c r="CD355" s="158"/>
      <c r="CE355" s="137"/>
      <c r="CF355" s="137"/>
      <c r="CG355" s="137"/>
      <c r="CH355" s="137"/>
      <c r="CI355" s="138">
        <f t="shared" si="206"/>
        <v>0</v>
      </c>
      <c r="CJ355" s="172">
        <f t="shared" si="191"/>
        <v>0</v>
      </c>
      <c r="CK355" s="137">
        <f t="shared" si="192"/>
        <v>45825</v>
      </c>
      <c r="CL355" s="137">
        <f t="shared" si="193"/>
        <v>0</v>
      </c>
      <c r="CM355" s="137">
        <f t="shared" si="194"/>
        <v>0</v>
      </c>
      <c r="CN355" s="137">
        <f t="shared" si="195"/>
        <v>0</v>
      </c>
      <c r="CO355" s="173">
        <f t="shared" si="196"/>
        <v>45825</v>
      </c>
      <c r="CP355" s="172">
        <f t="shared" si="197"/>
        <v>0</v>
      </c>
      <c r="CQ355" s="137">
        <f t="shared" si="198"/>
        <v>0</v>
      </c>
      <c r="CR355" s="137">
        <f t="shared" si="199"/>
        <v>0</v>
      </c>
      <c r="CS355" s="137">
        <f t="shared" si="200"/>
        <v>0</v>
      </c>
      <c r="CT355" s="137">
        <f t="shared" si="201"/>
        <v>0</v>
      </c>
      <c r="CU355" s="173">
        <f t="shared" si="221"/>
        <v>0</v>
      </c>
      <c r="CV355" s="172">
        <f t="shared" si="222"/>
        <v>0</v>
      </c>
      <c r="CW355" s="137">
        <f t="shared" si="223"/>
        <v>45825</v>
      </c>
      <c r="CX355" s="137">
        <f t="shared" si="224"/>
        <v>0</v>
      </c>
      <c r="CY355" s="137">
        <f t="shared" si="225"/>
        <v>0</v>
      </c>
      <c r="CZ355" s="137">
        <f t="shared" si="226"/>
        <v>0</v>
      </c>
      <c r="DA355" s="173">
        <f t="shared" si="227"/>
        <v>45825</v>
      </c>
      <c r="DC355" s="220"/>
      <c r="DF355" s="141"/>
      <c r="DG355" s="142"/>
      <c r="DH355" s="146"/>
      <c r="DI355" s="142"/>
      <c r="DJ355" s="144"/>
      <c r="DK355" s="145">
        <v>96498</v>
      </c>
      <c r="DL355" s="142" t="s">
        <v>4951</v>
      </c>
      <c r="DM355" s="144">
        <v>44648</v>
      </c>
      <c r="DO355" s="140" t="str">
        <f t="shared" si="207"/>
        <v>Tibor Hájek</v>
      </c>
      <c r="DP355" s="140">
        <v>5410</v>
      </c>
      <c r="DQ355" s="140">
        <v>600099318</v>
      </c>
      <c r="DR355" s="140">
        <v>854778</v>
      </c>
      <c r="DS355" s="140" t="s">
        <v>2071</v>
      </c>
      <c r="DT355" s="140" t="s">
        <v>4324</v>
      </c>
      <c r="DU355" s="140" t="s">
        <v>4325</v>
      </c>
      <c r="DV355" s="140" t="s">
        <v>2074</v>
      </c>
      <c r="DW355" s="140" t="s">
        <v>2073</v>
      </c>
      <c r="DX355" s="140" t="s">
        <v>24</v>
      </c>
      <c r="DY355" s="140" t="s">
        <v>4326</v>
      </c>
      <c r="DZ355" s="140">
        <v>481584216</v>
      </c>
      <c r="EA355" s="140" t="s">
        <v>4327</v>
      </c>
      <c r="EB355" s="140" t="s">
        <v>4328</v>
      </c>
      <c r="EC355" s="140" t="s">
        <v>2077</v>
      </c>
      <c r="ED355" s="140" t="s">
        <v>115</v>
      </c>
      <c r="EF355" s="140" t="str">
        <f t="shared" si="208"/>
        <v>ok</v>
      </c>
      <c r="EG355" s="140" t="str">
        <f t="shared" si="209"/>
        <v>ŠPATNĚ</v>
      </c>
      <c r="EH355" s="140" t="str">
        <f t="shared" si="210"/>
        <v>ok</v>
      </c>
      <c r="EI355" s="140" t="str">
        <f t="shared" si="211"/>
        <v>ok</v>
      </c>
      <c r="EJ355" s="140" t="str">
        <f t="shared" si="212"/>
        <v>ok</v>
      </c>
      <c r="EK355" s="140" t="str">
        <f t="shared" si="213"/>
        <v>ok</v>
      </c>
      <c r="EO355" s="140" t="str">
        <f t="shared" si="214"/>
        <v>ok</v>
      </c>
      <c r="EP355" s="140" t="str">
        <f t="shared" si="215"/>
        <v>ŠPATNĚ</v>
      </c>
    </row>
    <row r="356" spans="1:146" s="140" customFormat="1" ht="12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4720</v>
      </c>
      <c r="I356" s="227" t="s">
        <v>2079</v>
      </c>
      <c r="J356" s="151" t="s">
        <v>2078</v>
      </c>
      <c r="K356" s="151" t="s">
        <v>4721</v>
      </c>
      <c r="L356" s="153" t="s">
        <v>2080</v>
      </c>
      <c r="M356" s="151" t="s">
        <v>2081</v>
      </c>
      <c r="N356" s="151" t="s">
        <v>24</v>
      </c>
      <c r="O356" s="151" t="s">
        <v>2082</v>
      </c>
      <c r="P356" s="151" t="s">
        <v>100</v>
      </c>
      <c r="Q356" s="151" t="s">
        <v>52</v>
      </c>
      <c r="R356" s="151" t="s">
        <v>53</v>
      </c>
      <c r="S356" s="154">
        <v>481591238</v>
      </c>
      <c r="T356" s="151" t="s">
        <v>2083</v>
      </c>
      <c r="U356" s="153" t="s">
        <v>2084</v>
      </c>
      <c r="V356" s="153" t="s">
        <v>82</v>
      </c>
      <c r="W356" s="153" t="s">
        <v>83</v>
      </c>
      <c r="X356" s="151" t="s">
        <v>2085</v>
      </c>
      <c r="Y356" s="256" t="s">
        <v>3066</v>
      </c>
      <c r="Z356" s="155" t="s">
        <v>115</v>
      </c>
      <c r="AA356" s="267" t="s">
        <v>2927</v>
      </c>
      <c r="AB356" s="156"/>
      <c r="AC356" s="157"/>
      <c r="AD356" s="157"/>
      <c r="AE356" s="157"/>
      <c r="AF356" s="157"/>
      <c r="AG356" s="293">
        <f t="shared" si="202"/>
        <v>0</v>
      </c>
      <c r="AH356" s="145"/>
      <c r="AI356" s="143"/>
      <c r="AJ356" s="143"/>
      <c r="AK356" s="143"/>
      <c r="AL356" s="143"/>
      <c r="AM356" s="138">
        <f t="shared" si="220"/>
        <v>0</v>
      </c>
      <c r="AN356" s="160"/>
      <c r="AO356" s="146"/>
      <c r="AP356" s="146"/>
      <c r="AQ356" s="146"/>
      <c r="AR356" s="146"/>
      <c r="AS356" s="202">
        <f t="shared" si="203"/>
        <v>0</v>
      </c>
      <c r="AT356" s="172"/>
      <c r="AU356" s="137"/>
      <c r="AV356" s="137"/>
      <c r="AW356" s="137"/>
      <c r="AX356" s="137"/>
      <c r="AY356" s="138">
        <f t="shared" si="216"/>
        <v>0</v>
      </c>
      <c r="AZ356" s="160"/>
      <c r="BA356" s="146"/>
      <c r="BB356" s="146"/>
      <c r="BC356" s="146"/>
      <c r="BD356" s="146"/>
      <c r="BE356" s="138">
        <f t="shared" si="217"/>
        <v>0</v>
      </c>
      <c r="BF356" s="205"/>
      <c r="BG356" s="146"/>
      <c r="BH356" s="146"/>
      <c r="BI356" s="146"/>
      <c r="BJ356" s="146"/>
      <c r="BK356" s="202">
        <f t="shared" si="204"/>
        <v>0</v>
      </c>
      <c r="BL356" s="160"/>
      <c r="BM356" s="146"/>
      <c r="BN356" s="146"/>
      <c r="BO356" s="146"/>
      <c r="BP356" s="146"/>
      <c r="BQ356" s="138">
        <f t="shared" si="218"/>
        <v>0</v>
      </c>
      <c r="BR356" s="160"/>
      <c r="BS356" s="146">
        <v>24050</v>
      </c>
      <c r="BT356" s="146"/>
      <c r="BU356" s="146"/>
      <c r="BV356" s="146"/>
      <c r="BW356" s="138">
        <f t="shared" si="219"/>
        <v>24050</v>
      </c>
      <c r="BX356" s="205"/>
      <c r="BY356" s="146"/>
      <c r="BZ356" s="146"/>
      <c r="CA356" s="146"/>
      <c r="CB356" s="146"/>
      <c r="CC356" s="138">
        <f t="shared" si="205"/>
        <v>0</v>
      </c>
      <c r="CD356" s="158"/>
      <c r="CE356" s="137"/>
      <c r="CF356" s="137"/>
      <c r="CG356" s="137"/>
      <c r="CH356" s="137"/>
      <c r="CI356" s="138">
        <f t="shared" si="206"/>
        <v>0</v>
      </c>
      <c r="CJ356" s="172">
        <f t="shared" si="191"/>
        <v>0</v>
      </c>
      <c r="CK356" s="137">
        <f t="shared" si="192"/>
        <v>24050</v>
      </c>
      <c r="CL356" s="137">
        <f t="shared" si="193"/>
        <v>0</v>
      </c>
      <c r="CM356" s="137">
        <f t="shared" si="194"/>
        <v>0</v>
      </c>
      <c r="CN356" s="137">
        <f t="shared" si="195"/>
        <v>0</v>
      </c>
      <c r="CO356" s="173">
        <f t="shared" si="196"/>
        <v>24050</v>
      </c>
      <c r="CP356" s="172">
        <f t="shared" si="197"/>
        <v>0</v>
      </c>
      <c r="CQ356" s="137">
        <f t="shared" si="198"/>
        <v>0</v>
      </c>
      <c r="CR356" s="137">
        <f t="shared" si="199"/>
        <v>0</v>
      </c>
      <c r="CS356" s="137">
        <f t="shared" si="200"/>
        <v>0</v>
      </c>
      <c r="CT356" s="137">
        <f t="shared" si="201"/>
        <v>0</v>
      </c>
      <c r="CU356" s="173">
        <f t="shared" si="221"/>
        <v>0</v>
      </c>
      <c r="CV356" s="172">
        <f t="shared" si="222"/>
        <v>0</v>
      </c>
      <c r="CW356" s="137">
        <f t="shared" si="223"/>
        <v>24050</v>
      </c>
      <c r="CX356" s="137">
        <f t="shared" si="224"/>
        <v>0</v>
      </c>
      <c r="CY356" s="137">
        <f t="shared" si="225"/>
        <v>0</v>
      </c>
      <c r="CZ356" s="137">
        <f t="shared" si="226"/>
        <v>0</v>
      </c>
      <c r="DA356" s="173">
        <f t="shared" si="227"/>
        <v>24050</v>
      </c>
      <c r="DC356" s="220"/>
      <c r="DF356" s="141"/>
      <c r="DG356" s="142"/>
      <c r="DH356" s="146"/>
      <c r="DI356" s="142"/>
      <c r="DJ356" s="144"/>
      <c r="DK356" s="145"/>
      <c r="DL356" s="142"/>
      <c r="DM356" s="144"/>
      <c r="DO356" s="140" t="str">
        <f t="shared" si="207"/>
        <v>Miroslav Kobr</v>
      </c>
      <c r="DP356" s="140">
        <v>5476</v>
      </c>
      <c r="DQ356" s="140">
        <v>650046072</v>
      </c>
      <c r="DR356" s="140">
        <v>71002723</v>
      </c>
      <c r="DS356" s="140" t="s">
        <v>4720</v>
      </c>
      <c r="DT356" s="140" t="s">
        <v>4329</v>
      </c>
      <c r="DU356" s="140" t="s">
        <v>4330</v>
      </c>
      <c r="DV356" s="140" t="s">
        <v>2081</v>
      </c>
      <c r="DW356" s="140" t="s">
        <v>2080</v>
      </c>
      <c r="DX356" s="140" t="s">
        <v>24</v>
      </c>
      <c r="DY356" s="140" t="s">
        <v>4331</v>
      </c>
      <c r="DZ356" s="140">
        <v>481591238</v>
      </c>
      <c r="EA356" s="140" t="s">
        <v>2083</v>
      </c>
      <c r="EB356" s="140" t="s">
        <v>4332</v>
      </c>
      <c r="EC356" s="140" t="s">
        <v>2085</v>
      </c>
      <c r="ED356" s="140" t="s">
        <v>115</v>
      </c>
      <c r="EF356" s="140" t="str">
        <f t="shared" si="208"/>
        <v>ok</v>
      </c>
      <c r="EG356" s="140" t="str">
        <f t="shared" si="209"/>
        <v>ŠPATNĚ</v>
      </c>
      <c r="EH356" s="140" t="str">
        <f t="shared" si="210"/>
        <v>ok</v>
      </c>
      <c r="EI356" s="140" t="str">
        <f t="shared" si="211"/>
        <v>ok</v>
      </c>
      <c r="EJ356" s="140" t="str">
        <f t="shared" si="212"/>
        <v>ok</v>
      </c>
      <c r="EK356" s="140" t="str">
        <f t="shared" si="213"/>
        <v>ok</v>
      </c>
      <c r="EO356" s="140" t="str">
        <f t="shared" si="214"/>
        <v>ok</v>
      </c>
      <c r="EP356" s="140" t="str">
        <f t="shared" si="215"/>
        <v>ok</v>
      </c>
    </row>
    <row r="357" spans="1:146" s="140" customFormat="1" ht="12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227" t="s">
        <v>2087</v>
      </c>
      <c r="J357" s="151" t="s">
        <v>2086</v>
      </c>
      <c r="K357" s="151" t="s">
        <v>4695</v>
      </c>
      <c r="L357" s="153" t="s">
        <v>114</v>
      </c>
      <c r="M357" s="151" t="s">
        <v>115</v>
      </c>
      <c r="N357" s="151">
        <v>0</v>
      </c>
      <c r="O357" s="151" t="s">
        <v>2088</v>
      </c>
      <c r="P357" s="151" t="s">
        <v>41</v>
      </c>
      <c r="Q357" s="151" t="s">
        <v>27</v>
      </c>
      <c r="R357" s="151" t="s">
        <v>28</v>
      </c>
      <c r="S357" s="154">
        <v>481587462</v>
      </c>
      <c r="T357" s="151" t="s">
        <v>2089</v>
      </c>
      <c r="U357" s="153" t="s">
        <v>2090</v>
      </c>
      <c r="V357" s="153" t="s">
        <v>31</v>
      </c>
      <c r="W357" s="153" t="s">
        <v>871</v>
      </c>
      <c r="X357" s="151" t="s">
        <v>2091</v>
      </c>
      <c r="Y357" s="256" t="s">
        <v>3067</v>
      </c>
      <c r="Z357" s="155" t="s">
        <v>115</v>
      </c>
      <c r="AA357" s="267" t="s">
        <v>2928</v>
      </c>
      <c r="AB357" s="156"/>
      <c r="AC357" s="157"/>
      <c r="AD357" s="157"/>
      <c r="AE357" s="157"/>
      <c r="AF357" s="157"/>
      <c r="AG357" s="293">
        <f t="shared" si="202"/>
        <v>0</v>
      </c>
      <c r="AH357" s="145"/>
      <c r="AI357" s="143"/>
      <c r="AJ357" s="143"/>
      <c r="AK357" s="143"/>
      <c r="AL357" s="143"/>
      <c r="AM357" s="138">
        <f t="shared" si="220"/>
        <v>0</v>
      </c>
      <c r="AN357" s="160"/>
      <c r="AO357" s="146"/>
      <c r="AP357" s="146"/>
      <c r="AQ357" s="146"/>
      <c r="AR357" s="146"/>
      <c r="AS357" s="202">
        <f t="shared" si="203"/>
        <v>0</v>
      </c>
      <c r="AT357" s="172"/>
      <c r="AU357" s="137"/>
      <c r="AV357" s="137"/>
      <c r="AW357" s="137"/>
      <c r="AX357" s="137"/>
      <c r="AY357" s="138">
        <f t="shared" si="216"/>
        <v>0</v>
      </c>
      <c r="AZ357" s="160"/>
      <c r="BA357" s="146"/>
      <c r="BB357" s="146"/>
      <c r="BC357" s="146"/>
      <c r="BD357" s="146"/>
      <c r="BE357" s="138">
        <f t="shared" si="217"/>
        <v>0</v>
      </c>
      <c r="BF357" s="205"/>
      <c r="BG357" s="146"/>
      <c r="BH357" s="146"/>
      <c r="BI357" s="146"/>
      <c r="BJ357" s="146"/>
      <c r="BK357" s="202">
        <f t="shared" si="204"/>
        <v>0</v>
      </c>
      <c r="BL357" s="160"/>
      <c r="BM357" s="146"/>
      <c r="BN357" s="146"/>
      <c r="BO357" s="146"/>
      <c r="BP357" s="146"/>
      <c r="BQ357" s="138">
        <f t="shared" si="218"/>
        <v>0</v>
      </c>
      <c r="BR357" s="160"/>
      <c r="BS357" s="146"/>
      <c r="BT357" s="146"/>
      <c r="BU357" s="146"/>
      <c r="BV357" s="146"/>
      <c r="BW357" s="138">
        <f t="shared" si="219"/>
        <v>0</v>
      </c>
      <c r="BX357" s="205"/>
      <c r="BY357" s="146"/>
      <c r="BZ357" s="146"/>
      <c r="CA357" s="146"/>
      <c r="CB357" s="146"/>
      <c r="CC357" s="138">
        <f t="shared" si="205"/>
        <v>0</v>
      </c>
      <c r="CD357" s="158"/>
      <c r="CE357" s="137"/>
      <c r="CF357" s="137"/>
      <c r="CG357" s="137"/>
      <c r="CH357" s="137"/>
      <c r="CI357" s="138">
        <f t="shared" si="206"/>
        <v>0</v>
      </c>
      <c r="CJ357" s="172">
        <f t="shared" si="191"/>
        <v>0</v>
      </c>
      <c r="CK357" s="137">
        <f t="shared" si="192"/>
        <v>0</v>
      </c>
      <c r="CL357" s="137">
        <f t="shared" si="193"/>
        <v>0</v>
      </c>
      <c r="CM357" s="137">
        <f t="shared" si="194"/>
        <v>0</v>
      </c>
      <c r="CN357" s="137">
        <f t="shared" si="195"/>
        <v>0</v>
      </c>
      <c r="CO357" s="173">
        <f t="shared" si="196"/>
        <v>0</v>
      </c>
      <c r="CP357" s="172">
        <f t="shared" si="197"/>
        <v>0</v>
      </c>
      <c r="CQ357" s="137">
        <f t="shared" si="198"/>
        <v>0</v>
      </c>
      <c r="CR357" s="137">
        <f t="shared" si="199"/>
        <v>0</v>
      </c>
      <c r="CS357" s="137">
        <f t="shared" si="200"/>
        <v>0</v>
      </c>
      <c r="CT357" s="137">
        <f t="shared" si="201"/>
        <v>0</v>
      </c>
      <c r="CU357" s="173">
        <f t="shared" si="221"/>
        <v>0</v>
      </c>
      <c r="CV357" s="172">
        <f t="shared" si="222"/>
        <v>0</v>
      </c>
      <c r="CW357" s="137">
        <f t="shared" si="223"/>
        <v>0</v>
      </c>
      <c r="CX357" s="137">
        <f t="shared" si="224"/>
        <v>0</v>
      </c>
      <c r="CY357" s="137">
        <f t="shared" si="225"/>
        <v>0</v>
      </c>
      <c r="CZ357" s="137">
        <f t="shared" si="226"/>
        <v>0</v>
      </c>
      <c r="DA357" s="173">
        <f t="shared" si="227"/>
        <v>0</v>
      </c>
      <c r="DC357" s="220"/>
      <c r="DF357" s="141"/>
      <c r="DG357" s="142"/>
      <c r="DH357" s="146"/>
      <c r="DI357" s="142"/>
      <c r="DJ357" s="144"/>
      <c r="DK357" s="145"/>
      <c r="DL357" s="142"/>
      <c r="DM357" s="144"/>
      <c r="DO357" s="140" t="str">
        <f t="shared" si="207"/>
        <v>Ivana Faistaverová</v>
      </c>
      <c r="DP357" s="140">
        <v>5414</v>
      </c>
      <c r="DQ357" s="140">
        <v>600099008</v>
      </c>
      <c r="DR357" s="140">
        <v>70695555</v>
      </c>
      <c r="DS357" s="140" t="s">
        <v>2086</v>
      </c>
      <c r="DT357" s="140" t="s">
        <v>4333</v>
      </c>
      <c r="DU357" s="140" t="s">
        <v>4334</v>
      </c>
      <c r="DV357" s="140" t="s">
        <v>115</v>
      </c>
      <c r="DW357" s="140" t="s">
        <v>114</v>
      </c>
      <c r="DX357" s="140">
        <v>0</v>
      </c>
      <c r="DY357" s="140" t="s">
        <v>4335</v>
      </c>
      <c r="DZ357" s="140">
        <v>481587462</v>
      </c>
      <c r="EA357" s="140" t="s">
        <v>2089</v>
      </c>
      <c r="EB357" s="140" t="s">
        <v>4336</v>
      </c>
      <c r="EC357" s="140" t="s">
        <v>2091</v>
      </c>
      <c r="ED357" s="140" t="s">
        <v>115</v>
      </c>
      <c r="EF357" s="140" t="str">
        <f t="shared" si="208"/>
        <v>ok</v>
      </c>
      <c r="EG357" s="140" t="str">
        <f t="shared" si="209"/>
        <v>ŠPATNĚ</v>
      </c>
      <c r="EH357" s="140" t="str">
        <f t="shared" si="210"/>
        <v>ok</v>
      </c>
      <c r="EI357" s="140" t="str">
        <f t="shared" si="211"/>
        <v>ok</v>
      </c>
      <c r="EJ357" s="140" t="str">
        <f t="shared" si="212"/>
        <v>ok</v>
      </c>
      <c r="EK357" s="140" t="str">
        <f t="shared" si="213"/>
        <v>ok</v>
      </c>
      <c r="EO357" s="140" t="str">
        <f t="shared" si="214"/>
        <v>ok</v>
      </c>
      <c r="EP357" s="140" t="str">
        <f t="shared" si="215"/>
        <v>ok</v>
      </c>
    </row>
    <row r="358" spans="1:146" s="140" customFormat="1" ht="12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227" t="s">
        <v>2093</v>
      </c>
      <c r="J358" s="151" t="s">
        <v>2092</v>
      </c>
      <c r="K358" s="151" t="s">
        <v>4338</v>
      </c>
      <c r="L358" s="153" t="s">
        <v>114</v>
      </c>
      <c r="M358" s="151" t="s">
        <v>115</v>
      </c>
      <c r="N358" s="151" t="s">
        <v>24</v>
      </c>
      <c r="O358" s="151" t="s">
        <v>2094</v>
      </c>
      <c r="P358" s="151" t="s">
        <v>2095</v>
      </c>
      <c r="Q358" s="151" t="s">
        <v>27</v>
      </c>
      <c r="R358" s="151" t="s">
        <v>28</v>
      </c>
      <c r="S358" s="154" t="s">
        <v>2096</v>
      </c>
      <c r="T358" s="151" t="s">
        <v>2097</v>
      </c>
      <c r="U358" s="153">
        <v>181888781</v>
      </c>
      <c r="V358" s="153" t="s">
        <v>102</v>
      </c>
      <c r="W358" s="153" t="s">
        <v>103</v>
      </c>
      <c r="X358" s="151" t="s">
        <v>2098</v>
      </c>
      <c r="Y358" s="256" t="s">
        <v>3068</v>
      </c>
      <c r="Z358" s="155" t="s">
        <v>115</v>
      </c>
      <c r="AA358" s="267" t="s">
        <v>2929</v>
      </c>
      <c r="AB358" s="156"/>
      <c r="AC358" s="157"/>
      <c r="AD358" s="157"/>
      <c r="AE358" s="157"/>
      <c r="AF358" s="157"/>
      <c r="AG358" s="293">
        <f t="shared" si="202"/>
        <v>0</v>
      </c>
      <c r="AH358" s="145"/>
      <c r="AI358" s="143"/>
      <c r="AJ358" s="143"/>
      <c r="AK358" s="143"/>
      <c r="AL358" s="143"/>
      <c r="AM358" s="138">
        <f t="shared" si="220"/>
        <v>0</v>
      </c>
      <c r="AN358" s="160"/>
      <c r="AO358" s="146"/>
      <c r="AP358" s="146"/>
      <c r="AQ358" s="146"/>
      <c r="AR358" s="146"/>
      <c r="AS358" s="202">
        <f t="shared" si="203"/>
        <v>0</v>
      </c>
      <c r="AT358" s="172"/>
      <c r="AU358" s="137"/>
      <c r="AV358" s="137"/>
      <c r="AW358" s="137"/>
      <c r="AX358" s="137"/>
      <c r="AY358" s="138">
        <f t="shared" si="216"/>
        <v>0</v>
      </c>
      <c r="AZ358" s="160"/>
      <c r="BA358" s="146"/>
      <c r="BB358" s="146"/>
      <c r="BC358" s="146"/>
      <c r="BD358" s="146"/>
      <c r="BE358" s="138">
        <f t="shared" si="217"/>
        <v>0</v>
      </c>
      <c r="BF358" s="205"/>
      <c r="BG358" s="146"/>
      <c r="BH358" s="146"/>
      <c r="BI358" s="146"/>
      <c r="BJ358" s="146"/>
      <c r="BK358" s="202">
        <f t="shared" si="204"/>
        <v>0</v>
      </c>
      <c r="BL358" s="160"/>
      <c r="BM358" s="146"/>
      <c r="BN358" s="146"/>
      <c r="BO358" s="146"/>
      <c r="BP358" s="146"/>
      <c r="BQ358" s="138">
        <f t="shared" si="218"/>
        <v>0</v>
      </c>
      <c r="BR358" s="160"/>
      <c r="BS358" s="146"/>
      <c r="BT358" s="146"/>
      <c r="BU358" s="146"/>
      <c r="BV358" s="146"/>
      <c r="BW358" s="138">
        <f t="shared" si="219"/>
        <v>0</v>
      </c>
      <c r="BX358" s="205"/>
      <c r="BY358" s="146"/>
      <c r="BZ358" s="146"/>
      <c r="CA358" s="146"/>
      <c r="CB358" s="146"/>
      <c r="CC358" s="138">
        <f t="shared" si="205"/>
        <v>0</v>
      </c>
      <c r="CD358" s="158"/>
      <c r="CE358" s="137"/>
      <c r="CF358" s="137"/>
      <c r="CG358" s="137"/>
      <c r="CH358" s="137"/>
      <c r="CI358" s="138">
        <f t="shared" si="206"/>
        <v>0</v>
      </c>
      <c r="CJ358" s="172">
        <f t="shared" si="191"/>
        <v>0</v>
      </c>
      <c r="CK358" s="137">
        <f t="shared" si="192"/>
        <v>0</v>
      </c>
      <c r="CL358" s="137">
        <f t="shared" si="193"/>
        <v>0</v>
      </c>
      <c r="CM358" s="137">
        <f t="shared" si="194"/>
        <v>0</v>
      </c>
      <c r="CN358" s="137">
        <f t="shared" si="195"/>
        <v>0</v>
      </c>
      <c r="CO358" s="173">
        <f t="shared" si="196"/>
        <v>0</v>
      </c>
      <c r="CP358" s="172">
        <f t="shared" si="197"/>
        <v>0</v>
      </c>
      <c r="CQ358" s="137">
        <f t="shared" si="198"/>
        <v>0</v>
      </c>
      <c r="CR358" s="137">
        <f t="shared" si="199"/>
        <v>0</v>
      </c>
      <c r="CS358" s="137">
        <f t="shared" si="200"/>
        <v>0</v>
      </c>
      <c r="CT358" s="137">
        <f t="shared" si="201"/>
        <v>0</v>
      </c>
      <c r="CU358" s="173">
        <f t="shared" si="221"/>
        <v>0</v>
      </c>
      <c r="CV358" s="172">
        <f t="shared" si="222"/>
        <v>0</v>
      </c>
      <c r="CW358" s="137">
        <f t="shared" si="223"/>
        <v>0</v>
      </c>
      <c r="CX358" s="137">
        <f t="shared" si="224"/>
        <v>0</v>
      </c>
      <c r="CY358" s="137">
        <f t="shared" si="225"/>
        <v>0</v>
      </c>
      <c r="CZ358" s="137">
        <f t="shared" si="226"/>
        <v>0</v>
      </c>
      <c r="DA358" s="173">
        <f t="shared" si="227"/>
        <v>0</v>
      </c>
      <c r="DC358" s="220"/>
      <c r="DF358" s="141"/>
      <c r="DG358" s="142"/>
      <c r="DH358" s="146"/>
      <c r="DI358" s="142"/>
      <c r="DJ358" s="144"/>
      <c r="DK358" s="145"/>
      <c r="DL358" s="142"/>
      <c r="DM358" s="144"/>
      <c r="DO358" s="140" t="str">
        <f t="shared" si="207"/>
        <v>Beata Dundová</v>
      </c>
      <c r="DP358" s="140">
        <v>5483</v>
      </c>
      <c r="DQ358" s="140">
        <v>600098460</v>
      </c>
      <c r="DR358" s="140">
        <v>72745207</v>
      </c>
      <c r="DS358" s="140" t="s">
        <v>2092</v>
      </c>
      <c r="DT358" s="140" t="s">
        <v>4337</v>
      </c>
      <c r="DU358" s="140" t="s">
        <v>4338</v>
      </c>
      <c r="DV358" s="140" t="s">
        <v>115</v>
      </c>
      <c r="DW358" s="140" t="s">
        <v>114</v>
      </c>
      <c r="DX358" s="140" t="s">
        <v>24</v>
      </c>
      <c r="DY358" s="140" t="s">
        <v>4339</v>
      </c>
      <c r="DZ358" s="140">
        <v>481595452</v>
      </c>
      <c r="EA358" s="140" t="s">
        <v>2097</v>
      </c>
      <c r="EB358" s="140">
        <v>0</v>
      </c>
      <c r="EC358" s="140" t="s">
        <v>2098</v>
      </c>
      <c r="ED358" s="140" t="s">
        <v>115</v>
      </c>
      <c r="EF358" s="140" t="str">
        <f t="shared" si="208"/>
        <v>ok</v>
      </c>
      <c r="EG358" s="140" t="str">
        <f t="shared" si="209"/>
        <v>ok</v>
      </c>
      <c r="EH358" s="140" t="str">
        <f t="shared" si="210"/>
        <v>ok</v>
      </c>
      <c r="EI358" s="140" t="str">
        <f t="shared" si="211"/>
        <v>ok</v>
      </c>
      <c r="EJ358" s="140" t="str">
        <f t="shared" si="212"/>
        <v>ok</v>
      </c>
      <c r="EK358" s="140" t="str">
        <f t="shared" si="213"/>
        <v>ok</v>
      </c>
      <c r="EO358" s="140" t="str">
        <f t="shared" si="214"/>
        <v>ŠPATNĚ</v>
      </c>
      <c r="EP358" s="140" t="str">
        <f t="shared" si="215"/>
        <v>ok</v>
      </c>
    </row>
    <row r="359" spans="1:146" s="140" customFormat="1" ht="12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227" t="s">
        <v>2100</v>
      </c>
      <c r="J359" s="151" t="s">
        <v>2099</v>
      </c>
      <c r="K359" s="151" t="s">
        <v>4696</v>
      </c>
      <c r="L359" s="153" t="s">
        <v>2101</v>
      </c>
      <c r="M359" s="151" t="s">
        <v>4341</v>
      </c>
      <c r="N359" s="151" t="s">
        <v>24</v>
      </c>
      <c r="O359" s="151" t="s">
        <v>2102</v>
      </c>
      <c r="P359" s="151" t="s">
        <v>362</v>
      </c>
      <c r="Q359" s="151" t="s">
        <v>27</v>
      </c>
      <c r="R359" s="151" t="s">
        <v>28</v>
      </c>
      <c r="S359" s="154">
        <v>481544323</v>
      </c>
      <c r="T359" s="151" t="s">
        <v>2103</v>
      </c>
      <c r="U359" s="153">
        <v>1263705349</v>
      </c>
      <c r="V359" s="153" t="s">
        <v>82</v>
      </c>
      <c r="W359" s="153" t="s">
        <v>83</v>
      </c>
      <c r="X359" s="151" t="s">
        <v>2104</v>
      </c>
      <c r="Y359" s="256" t="s">
        <v>3069</v>
      </c>
      <c r="Z359" s="155" t="s">
        <v>115</v>
      </c>
      <c r="AA359" s="267" t="s">
        <v>2930</v>
      </c>
      <c r="AB359" s="156"/>
      <c r="AC359" s="157"/>
      <c r="AD359" s="157"/>
      <c r="AE359" s="157"/>
      <c r="AF359" s="157"/>
      <c r="AG359" s="293">
        <f t="shared" si="202"/>
        <v>0</v>
      </c>
      <c r="AH359" s="145"/>
      <c r="AI359" s="143"/>
      <c r="AJ359" s="143"/>
      <c r="AK359" s="143"/>
      <c r="AL359" s="143"/>
      <c r="AM359" s="138">
        <f t="shared" si="220"/>
        <v>0</v>
      </c>
      <c r="AN359" s="160"/>
      <c r="AO359" s="146"/>
      <c r="AP359" s="146"/>
      <c r="AQ359" s="146"/>
      <c r="AR359" s="146"/>
      <c r="AS359" s="202">
        <f t="shared" si="203"/>
        <v>0</v>
      </c>
      <c r="AT359" s="172"/>
      <c r="AU359" s="137"/>
      <c r="AV359" s="137"/>
      <c r="AW359" s="137"/>
      <c r="AX359" s="137"/>
      <c r="AY359" s="138">
        <f t="shared" si="216"/>
        <v>0</v>
      </c>
      <c r="AZ359" s="160"/>
      <c r="BA359" s="146"/>
      <c r="BB359" s="146"/>
      <c r="BC359" s="146"/>
      <c r="BD359" s="146"/>
      <c r="BE359" s="138">
        <f t="shared" si="217"/>
        <v>0</v>
      </c>
      <c r="BF359" s="205"/>
      <c r="BG359" s="146"/>
      <c r="BH359" s="146"/>
      <c r="BI359" s="146"/>
      <c r="BJ359" s="146"/>
      <c r="BK359" s="202">
        <f t="shared" si="204"/>
        <v>0</v>
      </c>
      <c r="BL359" s="160"/>
      <c r="BM359" s="146"/>
      <c r="BN359" s="146"/>
      <c r="BO359" s="146"/>
      <c r="BP359" s="146"/>
      <c r="BQ359" s="138">
        <f t="shared" si="218"/>
        <v>0</v>
      </c>
      <c r="BR359" s="160"/>
      <c r="BS359" s="146">
        <v>3250</v>
      </c>
      <c r="BT359" s="146"/>
      <c r="BU359" s="146"/>
      <c r="BV359" s="146"/>
      <c r="BW359" s="138">
        <f t="shared" si="219"/>
        <v>3250</v>
      </c>
      <c r="BX359" s="205"/>
      <c r="BY359" s="146"/>
      <c r="BZ359" s="146"/>
      <c r="CA359" s="146"/>
      <c r="CB359" s="146"/>
      <c r="CC359" s="138">
        <f t="shared" si="205"/>
        <v>0</v>
      </c>
      <c r="CD359" s="158"/>
      <c r="CE359" s="137"/>
      <c r="CF359" s="137"/>
      <c r="CG359" s="137"/>
      <c r="CH359" s="137"/>
      <c r="CI359" s="138">
        <f t="shared" si="206"/>
        <v>0</v>
      </c>
      <c r="CJ359" s="172">
        <f t="shared" si="191"/>
        <v>0</v>
      </c>
      <c r="CK359" s="137">
        <f t="shared" si="192"/>
        <v>3250</v>
      </c>
      <c r="CL359" s="137">
        <f t="shared" si="193"/>
        <v>0</v>
      </c>
      <c r="CM359" s="137">
        <f t="shared" si="194"/>
        <v>0</v>
      </c>
      <c r="CN359" s="137">
        <f t="shared" si="195"/>
        <v>0</v>
      </c>
      <c r="CO359" s="173">
        <f t="shared" si="196"/>
        <v>3250</v>
      </c>
      <c r="CP359" s="172">
        <f t="shared" si="197"/>
        <v>0</v>
      </c>
      <c r="CQ359" s="137">
        <f t="shared" si="198"/>
        <v>0</v>
      </c>
      <c r="CR359" s="137">
        <f t="shared" si="199"/>
        <v>0</v>
      </c>
      <c r="CS359" s="137">
        <f t="shared" si="200"/>
        <v>0</v>
      </c>
      <c r="CT359" s="137">
        <f t="shared" si="201"/>
        <v>0</v>
      </c>
      <c r="CU359" s="173">
        <f t="shared" si="221"/>
        <v>0</v>
      </c>
      <c r="CV359" s="172">
        <f t="shared" si="222"/>
        <v>0</v>
      </c>
      <c r="CW359" s="137">
        <f t="shared" si="223"/>
        <v>3250</v>
      </c>
      <c r="CX359" s="137">
        <f t="shared" si="224"/>
        <v>0</v>
      </c>
      <c r="CY359" s="137">
        <f t="shared" si="225"/>
        <v>0</v>
      </c>
      <c r="CZ359" s="137">
        <f t="shared" si="226"/>
        <v>0</v>
      </c>
      <c r="DA359" s="173">
        <f t="shared" si="227"/>
        <v>3250</v>
      </c>
      <c r="DC359" s="220"/>
      <c r="DF359" s="141"/>
      <c r="DG359" s="142"/>
      <c r="DH359" s="146"/>
      <c r="DI359" s="142"/>
      <c r="DJ359" s="144"/>
      <c r="DK359" s="145"/>
      <c r="DL359" s="142"/>
      <c r="DM359" s="144"/>
      <c r="DO359" s="140" t="str">
        <f t="shared" si="207"/>
        <v>Iva Nálevková</v>
      </c>
      <c r="DP359" s="140">
        <v>5430</v>
      </c>
      <c r="DQ359" s="140">
        <v>650026144</v>
      </c>
      <c r="DR359" s="140">
        <v>70695148</v>
      </c>
      <c r="DS359" s="140" t="s">
        <v>2099</v>
      </c>
      <c r="DT359" s="140" t="s">
        <v>4340</v>
      </c>
      <c r="DU359" s="140" t="s">
        <v>4284</v>
      </c>
      <c r="DV359" s="140" t="s">
        <v>4341</v>
      </c>
      <c r="DW359" s="140" t="s">
        <v>2101</v>
      </c>
      <c r="DX359" s="140" t="s">
        <v>24</v>
      </c>
      <c r="DY359" s="140" t="s">
        <v>4342</v>
      </c>
      <c r="DZ359" s="140">
        <v>481544323</v>
      </c>
      <c r="EA359" s="140" t="s">
        <v>2103</v>
      </c>
      <c r="EB359" s="140" t="s">
        <v>4343</v>
      </c>
      <c r="EC359" s="140" t="s">
        <v>2104</v>
      </c>
      <c r="ED359" s="140" t="s">
        <v>115</v>
      </c>
      <c r="EF359" s="140" t="str">
        <f t="shared" si="208"/>
        <v>ok</v>
      </c>
      <c r="EG359" s="140" t="str">
        <f t="shared" si="209"/>
        <v>ŠPATNĚ</v>
      </c>
      <c r="EH359" s="140" t="str">
        <f t="shared" si="210"/>
        <v>ok</v>
      </c>
      <c r="EI359" s="140" t="str">
        <f t="shared" si="211"/>
        <v>ok</v>
      </c>
      <c r="EJ359" s="140" t="str">
        <f t="shared" si="212"/>
        <v>ok</v>
      </c>
      <c r="EK359" s="140" t="str">
        <f t="shared" si="213"/>
        <v>ok</v>
      </c>
      <c r="EO359" s="140" t="str">
        <f t="shared" si="214"/>
        <v>ok</v>
      </c>
      <c r="EP359" s="140" t="str">
        <f t="shared" si="215"/>
        <v>ok</v>
      </c>
    </row>
    <row r="360" spans="1:146" s="140" customFormat="1" ht="12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227" t="s">
        <v>2106</v>
      </c>
      <c r="J360" s="151" t="s">
        <v>2105</v>
      </c>
      <c r="K360" s="151" t="s">
        <v>4680</v>
      </c>
      <c r="L360" s="153" t="s">
        <v>2107</v>
      </c>
      <c r="M360" s="151" t="s">
        <v>2108</v>
      </c>
      <c r="N360" s="151" t="s">
        <v>24</v>
      </c>
      <c r="O360" s="151" t="s">
        <v>2109</v>
      </c>
      <c r="P360" s="151" t="s">
        <v>1778</v>
      </c>
      <c r="Q360" s="151" t="s">
        <v>27</v>
      </c>
      <c r="R360" s="151" t="s">
        <v>28</v>
      </c>
      <c r="S360" s="154">
        <v>481543231</v>
      </c>
      <c r="T360" s="151" t="s">
        <v>2110</v>
      </c>
      <c r="U360" s="153" t="s">
        <v>2111</v>
      </c>
      <c r="V360" s="153" t="s">
        <v>31</v>
      </c>
      <c r="W360" s="153" t="s">
        <v>871</v>
      </c>
      <c r="X360" s="151" t="s">
        <v>2112</v>
      </c>
      <c r="Y360" s="256" t="s">
        <v>3070</v>
      </c>
      <c r="Z360" s="155" t="s">
        <v>115</v>
      </c>
      <c r="AA360" s="267" t="s">
        <v>2931</v>
      </c>
      <c r="AB360" s="156"/>
      <c r="AC360" s="157"/>
      <c r="AD360" s="157"/>
      <c r="AE360" s="157"/>
      <c r="AF360" s="157"/>
      <c r="AG360" s="293">
        <f t="shared" si="202"/>
        <v>0</v>
      </c>
      <c r="AH360" s="145"/>
      <c r="AI360" s="143"/>
      <c r="AJ360" s="143"/>
      <c r="AK360" s="143"/>
      <c r="AL360" s="143"/>
      <c r="AM360" s="138">
        <f t="shared" si="220"/>
        <v>0</v>
      </c>
      <c r="AN360" s="160"/>
      <c r="AO360" s="146"/>
      <c r="AP360" s="146"/>
      <c r="AQ360" s="146"/>
      <c r="AR360" s="146"/>
      <c r="AS360" s="202">
        <f t="shared" si="203"/>
        <v>0</v>
      </c>
      <c r="AT360" s="172"/>
      <c r="AU360" s="137"/>
      <c r="AV360" s="137"/>
      <c r="AW360" s="137"/>
      <c r="AX360" s="137"/>
      <c r="AY360" s="138">
        <f t="shared" si="216"/>
        <v>0</v>
      </c>
      <c r="AZ360" s="160"/>
      <c r="BA360" s="146"/>
      <c r="BB360" s="146"/>
      <c r="BC360" s="146"/>
      <c r="BD360" s="146"/>
      <c r="BE360" s="138">
        <f t="shared" si="217"/>
        <v>0</v>
      </c>
      <c r="BF360" s="205"/>
      <c r="BG360" s="146"/>
      <c r="BH360" s="146"/>
      <c r="BI360" s="146"/>
      <c r="BJ360" s="146"/>
      <c r="BK360" s="202">
        <f t="shared" si="204"/>
        <v>0</v>
      </c>
      <c r="BL360" s="160"/>
      <c r="BM360" s="146"/>
      <c r="BN360" s="146"/>
      <c r="BO360" s="146"/>
      <c r="BP360" s="146"/>
      <c r="BQ360" s="138">
        <f t="shared" si="218"/>
        <v>0</v>
      </c>
      <c r="BR360" s="160"/>
      <c r="BS360" s="146">
        <v>22100</v>
      </c>
      <c r="BT360" s="146"/>
      <c r="BU360" s="146"/>
      <c r="BV360" s="146"/>
      <c r="BW360" s="138">
        <f t="shared" si="219"/>
        <v>22100</v>
      </c>
      <c r="BX360" s="205"/>
      <c r="BY360" s="146"/>
      <c r="BZ360" s="146"/>
      <c r="CA360" s="146"/>
      <c r="CB360" s="146"/>
      <c r="CC360" s="138">
        <f t="shared" si="205"/>
        <v>0</v>
      </c>
      <c r="CD360" s="158"/>
      <c r="CE360" s="137"/>
      <c r="CF360" s="137"/>
      <c r="CG360" s="137"/>
      <c r="CH360" s="137"/>
      <c r="CI360" s="138">
        <f t="shared" si="206"/>
        <v>0</v>
      </c>
      <c r="CJ360" s="172">
        <f t="shared" si="191"/>
        <v>0</v>
      </c>
      <c r="CK360" s="137">
        <f t="shared" si="192"/>
        <v>22100</v>
      </c>
      <c r="CL360" s="137">
        <f t="shared" si="193"/>
        <v>0</v>
      </c>
      <c r="CM360" s="137">
        <f t="shared" si="194"/>
        <v>0</v>
      </c>
      <c r="CN360" s="137">
        <f t="shared" si="195"/>
        <v>0</v>
      </c>
      <c r="CO360" s="173">
        <f t="shared" si="196"/>
        <v>22100</v>
      </c>
      <c r="CP360" s="172">
        <f t="shared" si="197"/>
        <v>0</v>
      </c>
      <c r="CQ360" s="137">
        <f t="shared" si="198"/>
        <v>0</v>
      </c>
      <c r="CR360" s="137">
        <f t="shared" si="199"/>
        <v>0</v>
      </c>
      <c r="CS360" s="137">
        <f t="shared" si="200"/>
        <v>0</v>
      </c>
      <c r="CT360" s="137">
        <f t="shared" si="201"/>
        <v>0</v>
      </c>
      <c r="CU360" s="173">
        <f t="shared" si="221"/>
        <v>0</v>
      </c>
      <c r="CV360" s="172">
        <f t="shared" si="222"/>
        <v>0</v>
      </c>
      <c r="CW360" s="137">
        <f t="shared" si="223"/>
        <v>22100</v>
      </c>
      <c r="CX360" s="137">
        <f t="shared" si="224"/>
        <v>0</v>
      </c>
      <c r="CY360" s="137">
        <f t="shared" si="225"/>
        <v>0</v>
      </c>
      <c r="CZ360" s="137">
        <f t="shared" si="226"/>
        <v>0</v>
      </c>
      <c r="DA360" s="173">
        <f t="shared" si="227"/>
        <v>22100</v>
      </c>
      <c r="DC360" s="220"/>
      <c r="DF360" s="141"/>
      <c r="DG360" s="142"/>
      <c r="DH360" s="146"/>
      <c r="DI360" s="142"/>
      <c r="DJ360" s="144"/>
      <c r="DK360" s="145"/>
      <c r="DL360" s="142"/>
      <c r="DM360" s="144"/>
      <c r="DO360" s="140" t="str">
        <f t="shared" si="207"/>
        <v>Jiřina Kosová</v>
      </c>
      <c r="DP360" s="140">
        <v>5431</v>
      </c>
      <c r="DQ360" s="140">
        <v>600099016</v>
      </c>
      <c r="DR360" s="140">
        <v>70698112</v>
      </c>
      <c r="DS360" s="140" t="s">
        <v>2105</v>
      </c>
      <c r="DT360" s="140" t="s">
        <v>4344</v>
      </c>
      <c r="DU360" s="140" t="s">
        <v>4345</v>
      </c>
      <c r="DV360" s="140" t="s">
        <v>2108</v>
      </c>
      <c r="DW360" s="140" t="s">
        <v>2107</v>
      </c>
      <c r="DX360" s="140" t="s">
        <v>24</v>
      </c>
      <c r="DY360" s="140" t="s">
        <v>4346</v>
      </c>
      <c r="DZ360" s="140">
        <v>481543231</v>
      </c>
      <c r="EA360" s="140" t="s">
        <v>2110</v>
      </c>
      <c r="EB360" s="140" t="s">
        <v>4347</v>
      </c>
      <c r="EC360" s="140" t="s">
        <v>2112</v>
      </c>
      <c r="ED360" s="140" t="s">
        <v>115</v>
      </c>
      <c r="EF360" s="140" t="str">
        <f t="shared" si="208"/>
        <v>ok</v>
      </c>
      <c r="EG360" s="140" t="str">
        <f t="shared" si="209"/>
        <v>ŠPATNĚ</v>
      </c>
      <c r="EH360" s="140" t="str">
        <f t="shared" si="210"/>
        <v>ok</v>
      </c>
      <c r="EI360" s="140" t="str">
        <f t="shared" si="211"/>
        <v>ok</v>
      </c>
      <c r="EJ360" s="140" t="str">
        <f t="shared" si="212"/>
        <v>ok</v>
      </c>
      <c r="EK360" s="140" t="str">
        <f t="shared" si="213"/>
        <v>ok</v>
      </c>
      <c r="EO360" s="140" t="str">
        <f t="shared" si="214"/>
        <v>ok</v>
      </c>
      <c r="EP360" s="140" t="str">
        <f t="shared" si="215"/>
        <v>ok</v>
      </c>
    </row>
    <row r="361" spans="1:146" s="140" customFormat="1" ht="12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227" t="s">
        <v>2114</v>
      </c>
      <c r="J361" s="151" t="s">
        <v>2113</v>
      </c>
      <c r="K361" s="151" t="s">
        <v>4681</v>
      </c>
      <c r="L361" s="153" t="s">
        <v>2115</v>
      </c>
      <c r="M361" s="151" t="s">
        <v>2116</v>
      </c>
      <c r="N361" s="151" t="s">
        <v>24</v>
      </c>
      <c r="O361" s="151" t="s">
        <v>2117</v>
      </c>
      <c r="P361" s="151" t="s">
        <v>2118</v>
      </c>
      <c r="Q361" s="151" t="s">
        <v>27</v>
      </c>
      <c r="R361" s="151" t="s">
        <v>28</v>
      </c>
      <c r="S361" s="154">
        <v>481523234</v>
      </c>
      <c r="T361" s="151" t="s">
        <v>2119</v>
      </c>
      <c r="U361" s="153">
        <v>181963235</v>
      </c>
      <c r="V361" s="153" t="s">
        <v>102</v>
      </c>
      <c r="W361" s="153" t="s">
        <v>103</v>
      </c>
      <c r="X361" s="151" t="s">
        <v>2120</v>
      </c>
      <c r="Y361" s="256" t="s">
        <v>3071</v>
      </c>
      <c r="Z361" s="155" t="s">
        <v>115</v>
      </c>
      <c r="AA361" s="267" t="s">
        <v>2932</v>
      </c>
      <c r="AB361" s="156"/>
      <c r="AC361" s="157"/>
      <c r="AD361" s="157"/>
      <c r="AE361" s="157"/>
      <c r="AF361" s="157"/>
      <c r="AG361" s="293">
        <f t="shared" si="202"/>
        <v>0</v>
      </c>
      <c r="AH361" s="145"/>
      <c r="AI361" s="143"/>
      <c r="AJ361" s="143"/>
      <c r="AK361" s="143"/>
      <c r="AL361" s="143"/>
      <c r="AM361" s="138">
        <f t="shared" si="220"/>
        <v>0</v>
      </c>
      <c r="AN361" s="160"/>
      <c r="AO361" s="146"/>
      <c r="AP361" s="146"/>
      <c r="AQ361" s="146"/>
      <c r="AR361" s="146"/>
      <c r="AS361" s="202">
        <f t="shared" si="203"/>
        <v>0</v>
      </c>
      <c r="AT361" s="172"/>
      <c r="AU361" s="137"/>
      <c r="AV361" s="137"/>
      <c r="AW361" s="137"/>
      <c r="AX361" s="137"/>
      <c r="AY361" s="138">
        <f t="shared" si="216"/>
        <v>0</v>
      </c>
      <c r="AZ361" s="160"/>
      <c r="BA361" s="146"/>
      <c r="BB361" s="146"/>
      <c r="BC361" s="146"/>
      <c r="BD361" s="146"/>
      <c r="BE361" s="138">
        <f t="shared" si="217"/>
        <v>0</v>
      </c>
      <c r="BF361" s="205"/>
      <c r="BG361" s="146"/>
      <c r="BH361" s="146"/>
      <c r="BI361" s="146"/>
      <c r="BJ361" s="146"/>
      <c r="BK361" s="202">
        <f t="shared" si="204"/>
        <v>0</v>
      </c>
      <c r="BL361" s="160"/>
      <c r="BM361" s="146"/>
      <c r="BN361" s="146"/>
      <c r="BO361" s="146"/>
      <c r="BP361" s="146"/>
      <c r="BQ361" s="138">
        <f t="shared" si="218"/>
        <v>0</v>
      </c>
      <c r="BR361" s="160"/>
      <c r="BS361" s="146"/>
      <c r="BT361" s="146"/>
      <c r="BU361" s="146"/>
      <c r="BV361" s="146"/>
      <c r="BW361" s="138">
        <f t="shared" si="219"/>
        <v>0</v>
      </c>
      <c r="BX361" s="205"/>
      <c r="BY361" s="146"/>
      <c r="BZ361" s="146"/>
      <c r="CA361" s="146"/>
      <c r="CB361" s="146"/>
      <c r="CC361" s="138">
        <f t="shared" si="205"/>
        <v>0</v>
      </c>
      <c r="CD361" s="158"/>
      <c r="CE361" s="137"/>
      <c r="CF361" s="137"/>
      <c r="CG361" s="137"/>
      <c r="CH361" s="137"/>
      <c r="CI361" s="138">
        <f t="shared" si="206"/>
        <v>0</v>
      </c>
      <c r="CJ361" s="172">
        <f t="shared" si="191"/>
        <v>0</v>
      </c>
      <c r="CK361" s="137">
        <f t="shared" si="192"/>
        <v>0</v>
      </c>
      <c r="CL361" s="137">
        <f t="shared" si="193"/>
        <v>0</v>
      </c>
      <c r="CM361" s="137">
        <f t="shared" si="194"/>
        <v>0</v>
      </c>
      <c r="CN361" s="137">
        <f t="shared" si="195"/>
        <v>0</v>
      </c>
      <c r="CO361" s="173">
        <f t="shared" si="196"/>
        <v>0</v>
      </c>
      <c r="CP361" s="172">
        <f t="shared" si="197"/>
        <v>0</v>
      </c>
      <c r="CQ361" s="137">
        <f t="shared" si="198"/>
        <v>0</v>
      </c>
      <c r="CR361" s="137">
        <f t="shared" si="199"/>
        <v>0</v>
      </c>
      <c r="CS361" s="137">
        <f t="shared" si="200"/>
        <v>0</v>
      </c>
      <c r="CT361" s="137">
        <f t="shared" si="201"/>
        <v>0</v>
      </c>
      <c r="CU361" s="173">
        <f t="shared" si="221"/>
        <v>0</v>
      </c>
      <c r="CV361" s="172">
        <f t="shared" si="222"/>
        <v>0</v>
      </c>
      <c r="CW361" s="137">
        <f t="shared" si="223"/>
        <v>0</v>
      </c>
      <c r="CX361" s="137">
        <f t="shared" si="224"/>
        <v>0</v>
      </c>
      <c r="CY361" s="137">
        <f t="shared" si="225"/>
        <v>0</v>
      </c>
      <c r="CZ361" s="137">
        <f t="shared" si="226"/>
        <v>0</v>
      </c>
      <c r="DA361" s="173">
        <f t="shared" si="227"/>
        <v>0</v>
      </c>
      <c r="DC361" s="220"/>
      <c r="DF361" s="141"/>
      <c r="DG361" s="142"/>
      <c r="DH361" s="146"/>
      <c r="DI361" s="142"/>
      <c r="DJ361" s="144"/>
      <c r="DK361" s="145"/>
      <c r="DL361" s="142"/>
      <c r="DM361" s="144"/>
      <c r="DO361" s="140" t="str">
        <f t="shared" si="207"/>
        <v>Dita Erlebachová</v>
      </c>
      <c r="DP361" s="140">
        <v>5487</v>
      </c>
      <c r="DQ361" s="140">
        <v>600098796</v>
      </c>
      <c r="DR361" s="140">
        <v>71006753</v>
      </c>
      <c r="DS361" s="140" t="s">
        <v>2113</v>
      </c>
      <c r="DT361" s="140" t="s">
        <v>4348</v>
      </c>
      <c r="DU361" s="140" t="s">
        <v>3725</v>
      </c>
      <c r="DV361" s="140" t="s">
        <v>2116</v>
      </c>
      <c r="DW361" s="140" t="s">
        <v>2115</v>
      </c>
      <c r="DX361" s="140" t="s">
        <v>24</v>
      </c>
      <c r="DY361" s="140" t="s">
        <v>4349</v>
      </c>
      <c r="DZ361" s="140">
        <v>481523234</v>
      </c>
      <c r="EA361" s="140" t="s">
        <v>2119</v>
      </c>
      <c r="EB361" s="140">
        <v>0</v>
      </c>
      <c r="EC361" s="140" t="s">
        <v>2120</v>
      </c>
      <c r="ED361" s="140" t="s">
        <v>115</v>
      </c>
      <c r="EF361" s="140" t="str">
        <f t="shared" si="208"/>
        <v>ok</v>
      </c>
      <c r="EG361" s="140" t="str">
        <f t="shared" si="209"/>
        <v>ŠPATNĚ</v>
      </c>
      <c r="EH361" s="140" t="str">
        <f t="shared" si="210"/>
        <v>ok</v>
      </c>
      <c r="EI361" s="140" t="str">
        <f t="shared" si="211"/>
        <v>ok</v>
      </c>
      <c r="EJ361" s="140" t="str">
        <f t="shared" si="212"/>
        <v>ok</v>
      </c>
      <c r="EK361" s="140" t="str">
        <f t="shared" si="213"/>
        <v>ok</v>
      </c>
      <c r="EO361" s="140" t="str">
        <f t="shared" si="214"/>
        <v>ok</v>
      </c>
      <c r="EP361" s="140" t="str">
        <f t="shared" si="215"/>
        <v>ok</v>
      </c>
    </row>
    <row r="362" spans="1:146" s="140" customFormat="1" ht="12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227" t="s">
        <v>2122</v>
      </c>
      <c r="J362" s="151" t="s">
        <v>2121</v>
      </c>
      <c r="K362" s="151" t="s">
        <v>4682</v>
      </c>
      <c r="L362" s="153" t="s">
        <v>2123</v>
      </c>
      <c r="M362" s="151" t="s">
        <v>2124</v>
      </c>
      <c r="N362" s="151">
        <v>0</v>
      </c>
      <c r="O362" s="151" t="s">
        <v>2125</v>
      </c>
      <c r="P362" s="151" t="s">
        <v>217</v>
      </c>
      <c r="Q362" s="151" t="s">
        <v>27</v>
      </c>
      <c r="R362" s="151" t="s">
        <v>28</v>
      </c>
      <c r="S362" s="154">
        <v>481585257</v>
      </c>
      <c r="T362" s="151" t="s">
        <v>2126</v>
      </c>
      <c r="U362" s="153">
        <v>180989468</v>
      </c>
      <c r="V362" s="153" t="s">
        <v>102</v>
      </c>
      <c r="W362" s="153" t="s">
        <v>103</v>
      </c>
      <c r="X362" s="151" t="s">
        <v>2127</v>
      </c>
      <c r="Y362" s="256" t="s">
        <v>3072</v>
      </c>
      <c r="Z362" s="155" t="s">
        <v>115</v>
      </c>
      <c r="AA362" s="267" t="s">
        <v>2933</v>
      </c>
      <c r="AB362" s="156"/>
      <c r="AC362" s="157"/>
      <c r="AD362" s="157"/>
      <c r="AE362" s="157"/>
      <c r="AF362" s="157"/>
      <c r="AG362" s="293">
        <f t="shared" si="202"/>
        <v>0</v>
      </c>
      <c r="AH362" s="145"/>
      <c r="AI362" s="143"/>
      <c r="AJ362" s="143"/>
      <c r="AK362" s="143"/>
      <c r="AL362" s="143"/>
      <c r="AM362" s="138">
        <f t="shared" si="220"/>
        <v>0</v>
      </c>
      <c r="AN362" s="160"/>
      <c r="AO362" s="146"/>
      <c r="AP362" s="146"/>
      <c r="AQ362" s="146"/>
      <c r="AR362" s="146"/>
      <c r="AS362" s="202">
        <f t="shared" si="203"/>
        <v>0</v>
      </c>
      <c r="AT362" s="172"/>
      <c r="AU362" s="137"/>
      <c r="AV362" s="137"/>
      <c r="AW362" s="137"/>
      <c r="AX362" s="137"/>
      <c r="AY362" s="138">
        <f t="shared" si="216"/>
        <v>0</v>
      </c>
      <c r="AZ362" s="160"/>
      <c r="BA362" s="146"/>
      <c r="BB362" s="146"/>
      <c r="BC362" s="146"/>
      <c r="BD362" s="146"/>
      <c r="BE362" s="138">
        <f t="shared" si="217"/>
        <v>0</v>
      </c>
      <c r="BF362" s="205"/>
      <c r="BG362" s="146"/>
      <c r="BH362" s="146"/>
      <c r="BI362" s="146"/>
      <c r="BJ362" s="146"/>
      <c r="BK362" s="202">
        <f t="shared" si="204"/>
        <v>0</v>
      </c>
      <c r="BL362" s="160"/>
      <c r="BM362" s="146"/>
      <c r="BN362" s="146"/>
      <c r="BO362" s="146"/>
      <c r="BP362" s="146"/>
      <c r="BQ362" s="138">
        <f t="shared" si="218"/>
        <v>0</v>
      </c>
      <c r="BR362" s="160"/>
      <c r="BS362" s="146"/>
      <c r="BT362" s="146"/>
      <c r="BU362" s="146"/>
      <c r="BV362" s="146"/>
      <c r="BW362" s="138">
        <f t="shared" si="219"/>
        <v>0</v>
      </c>
      <c r="BX362" s="205"/>
      <c r="BY362" s="146"/>
      <c r="BZ362" s="146"/>
      <c r="CA362" s="146"/>
      <c r="CB362" s="146"/>
      <c r="CC362" s="138">
        <f t="shared" si="205"/>
        <v>0</v>
      </c>
      <c r="CD362" s="158"/>
      <c r="CE362" s="137"/>
      <c r="CF362" s="137"/>
      <c r="CG362" s="137"/>
      <c r="CH362" s="137"/>
      <c r="CI362" s="138">
        <f t="shared" si="206"/>
        <v>0</v>
      </c>
      <c r="CJ362" s="172">
        <f t="shared" si="191"/>
        <v>0</v>
      </c>
      <c r="CK362" s="137">
        <f t="shared" si="192"/>
        <v>0</v>
      </c>
      <c r="CL362" s="137">
        <f t="shared" si="193"/>
        <v>0</v>
      </c>
      <c r="CM362" s="137">
        <f t="shared" si="194"/>
        <v>0</v>
      </c>
      <c r="CN362" s="137">
        <f t="shared" si="195"/>
        <v>0</v>
      </c>
      <c r="CO362" s="173">
        <f t="shared" si="196"/>
        <v>0</v>
      </c>
      <c r="CP362" s="172">
        <f t="shared" si="197"/>
        <v>0</v>
      </c>
      <c r="CQ362" s="137">
        <f t="shared" si="198"/>
        <v>0</v>
      </c>
      <c r="CR362" s="137">
        <f t="shared" si="199"/>
        <v>0</v>
      </c>
      <c r="CS362" s="137">
        <f t="shared" si="200"/>
        <v>0</v>
      </c>
      <c r="CT362" s="137">
        <f t="shared" si="201"/>
        <v>0</v>
      </c>
      <c r="CU362" s="173">
        <f t="shared" si="221"/>
        <v>0</v>
      </c>
      <c r="CV362" s="172">
        <f t="shared" si="222"/>
        <v>0</v>
      </c>
      <c r="CW362" s="137">
        <f t="shared" si="223"/>
        <v>0</v>
      </c>
      <c r="CX362" s="137">
        <f t="shared" si="224"/>
        <v>0</v>
      </c>
      <c r="CY362" s="137">
        <f t="shared" si="225"/>
        <v>0</v>
      </c>
      <c r="CZ362" s="137">
        <f t="shared" si="226"/>
        <v>0</v>
      </c>
      <c r="DA362" s="173">
        <f t="shared" si="227"/>
        <v>0</v>
      </c>
      <c r="DC362" s="220"/>
      <c r="DF362" s="141"/>
      <c r="DG362" s="142"/>
      <c r="DH362" s="146"/>
      <c r="DI362" s="142"/>
      <c r="DJ362" s="144"/>
      <c r="DK362" s="145"/>
      <c r="DL362" s="142"/>
      <c r="DM362" s="144"/>
      <c r="DO362" s="140" t="str">
        <f t="shared" si="207"/>
        <v>Lenka Scholzová</v>
      </c>
      <c r="DP362" s="140">
        <v>5436</v>
      </c>
      <c r="DQ362" s="140">
        <v>600098800</v>
      </c>
      <c r="DR362" s="140">
        <v>72742992</v>
      </c>
      <c r="DS362" s="140" t="s">
        <v>2121</v>
      </c>
      <c r="DT362" s="140" t="s">
        <v>4350</v>
      </c>
      <c r="DU362" s="140" t="s">
        <v>4351</v>
      </c>
      <c r="DV362" s="140" t="s">
        <v>2124</v>
      </c>
      <c r="DW362" s="140" t="s">
        <v>2123</v>
      </c>
      <c r="DX362" s="140">
        <v>0</v>
      </c>
      <c r="DY362" s="140" t="s">
        <v>4352</v>
      </c>
      <c r="DZ362" s="140">
        <v>481585257</v>
      </c>
      <c r="EA362" s="140" t="s">
        <v>2126</v>
      </c>
      <c r="EB362" s="140" t="s">
        <v>4353</v>
      </c>
      <c r="EC362" s="140" t="s">
        <v>2127</v>
      </c>
      <c r="ED362" s="140" t="s">
        <v>115</v>
      </c>
      <c r="EF362" s="140" t="str">
        <f t="shared" si="208"/>
        <v>ok</v>
      </c>
      <c r="EG362" s="140" t="str">
        <f t="shared" si="209"/>
        <v>ŠPATNĚ</v>
      </c>
      <c r="EH362" s="140" t="str">
        <f t="shared" si="210"/>
        <v>ok</v>
      </c>
      <c r="EI362" s="140" t="str">
        <f t="shared" si="211"/>
        <v>ok</v>
      </c>
      <c r="EJ362" s="140" t="str">
        <f t="shared" si="212"/>
        <v>ok</v>
      </c>
      <c r="EK362" s="140" t="str">
        <f t="shared" si="213"/>
        <v>ok</v>
      </c>
      <c r="EO362" s="140" t="str">
        <f t="shared" si="214"/>
        <v>ok</v>
      </c>
      <c r="EP362" s="140" t="str">
        <f t="shared" si="215"/>
        <v>ok</v>
      </c>
    </row>
    <row r="363" spans="1:146" s="140" customFormat="1" ht="12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227" t="s">
        <v>2129</v>
      </c>
      <c r="J363" s="151" t="s">
        <v>2128</v>
      </c>
      <c r="K363" s="151" t="s">
        <v>4683</v>
      </c>
      <c r="L363" s="153" t="s">
        <v>2123</v>
      </c>
      <c r="M363" s="151" t="s">
        <v>2124</v>
      </c>
      <c r="N363" s="151" t="s">
        <v>24</v>
      </c>
      <c r="O363" s="151" t="s">
        <v>2130</v>
      </c>
      <c r="P363" s="151" t="s">
        <v>225</v>
      </c>
      <c r="Q363" s="151" t="s">
        <v>52</v>
      </c>
      <c r="R363" s="151" t="s">
        <v>53</v>
      </c>
      <c r="S363" s="154">
        <v>481585206</v>
      </c>
      <c r="T363" s="151" t="s">
        <v>2131</v>
      </c>
      <c r="U363" s="153">
        <v>180988086</v>
      </c>
      <c r="V363" s="153" t="s">
        <v>102</v>
      </c>
      <c r="W363" s="153" t="s">
        <v>103</v>
      </c>
      <c r="X363" s="151" t="s">
        <v>2127</v>
      </c>
      <c r="Y363" s="256" t="s">
        <v>3072</v>
      </c>
      <c r="Z363" s="155" t="s">
        <v>115</v>
      </c>
      <c r="AA363" s="267" t="s">
        <v>2933</v>
      </c>
      <c r="AB363" s="156"/>
      <c r="AC363" s="157"/>
      <c r="AD363" s="157"/>
      <c r="AE363" s="157"/>
      <c r="AF363" s="157"/>
      <c r="AG363" s="293">
        <f t="shared" si="202"/>
        <v>0</v>
      </c>
      <c r="AH363" s="145"/>
      <c r="AI363" s="143"/>
      <c r="AJ363" s="143"/>
      <c r="AK363" s="143"/>
      <c r="AL363" s="143"/>
      <c r="AM363" s="138">
        <f t="shared" si="220"/>
        <v>0</v>
      </c>
      <c r="AN363" s="160"/>
      <c r="AO363" s="146"/>
      <c r="AP363" s="146"/>
      <c r="AQ363" s="146"/>
      <c r="AR363" s="146"/>
      <c r="AS363" s="202">
        <f t="shared" si="203"/>
        <v>0</v>
      </c>
      <c r="AT363" s="172"/>
      <c r="AU363" s="137"/>
      <c r="AV363" s="137"/>
      <c r="AW363" s="137"/>
      <c r="AX363" s="137"/>
      <c r="AY363" s="138">
        <f t="shared" si="216"/>
        <v>0</v>
      </c>
      <c r="AZ363" s="160"/>
      <c r="BA363" s="146"/>
      <c r="BB363" s="146"/>
      <c r="BC363" s="146"/>
      <c r="BD363" s="146"/>
      <c r="BE363" s="138">
        <f t="shared" si="217"/>
        <v>0</v>
      </c>
      <c r="BF363" s="205"/>
      <c r="BG363" s="146"/>
      <c r="BH363" s="146"/>
      <c r="BI363" s="146"/>
      <c r="BJ363" s="146"/>
      <c r="BK363" s="202">
        <f t="shared" si="204"/>
        <v>0</v>
      </c>
      <c r="BL363" s="160"/>
      <c r="BM363" s="146"/>
      <c r="BN363" s="146"/>
      <c r="BO363" s="146"/>
      <c r="BP363" s="146"/>
      <c r="BQ363" s="138">
        <f t="shared" si="218"/>
        <v>0</v>
      </c>
      <c r="BR363" s="160"/>
      <c r="BS363" s="146">
        <v>10400</v>
      </c>
      <c r="BT363" s="146"/>
      <c r="BU363" s="146"/>
      <c r="BV363" s="146"/>
      <c r="BW363" s="138">
        <f t="shared" si="219"/>
        <v>10400</v>
      </c>
      <c r="BX363" s="205"/>
      <c r="BY363" s="146"/>
      <c r="BZ363" s="146"/>
      <c r="CA363" s="146"/>
      <c r="CB363" s="146"/>
      <c r="CC363" s="138">
        <f t="shared" si="205"/>
        <v>0</v>
      </c>
      <c r="CD363" s="158"/>
      <c r="CE363" s="137"/>
      <c r="CF363" s="137"/>
      <c r="CG363" s="137"/>
      <c r="CH363" s="137"/>
      <c r="CI363" s="138">
        <f t="shared" si="206"/>
        <v>0</v>
      </c>
      <c r="CJ363" s="172">
        <f t="shared" si="191"/>
        <v>0</v>
      </c>
      <c r="CK363" s="137">
        <f t="shared" si="192"/>
        <v>10400</v>
      </c>
      <c r="CL363" s="137">
        <f t="shared" si="193"/>
        <v>0</v>
      </c>
      <c r="CM363" s="137">
        <f t="shared" si="194"/>
        <v>0</v>
      </c>
      <c r="CN363" s="137">
        <f t="shared" si="195"/>
        <v>0</v>
      </c>
      <c r="CO363" s="173">
        <f t="shared" si="196"/>
        <v>10400</v>
      </c>
      <c r="CP363" s="172">
        <f t="shared" si="197"/>
        <v>0</v>
      </c>
      <c r="CQ363" s="137">
        <f t="shared" si="198"/>
        <v>0</v>
      </c>
      <c r="CR363" s="137">
        <f t="shared" si="199"/>
        <v>0</v>
      </c>
      <c r="CS363" s="137">
        <f t="shared" si="200"/>
        <v>0</v>
      </c>
      <c r="CT363" s="137">
        <f t="shared" si="201"/>
        <v>0</v>
      </c>
      <c r="CU363" s="173">
        <f t="shared" si="221"/>
        <v>0</v>
      </c>
      <c r="CV363" s="172">
        <f t="shared" si="222"/>
        <v>0</v>
      </c>
      <c r="CW363" s="137">
        <f t="shared" si="223"/>
        <v>10400</v>
      </c>
      <c r="CX363" s="137">
        <f t="shared" si="224"/>
        <v>0</v>
      </c>
      <c r="CY363" s="137">
        <f t="shared" si="225"/>
        <v>0</v>
      </c>
      <c r="CZ363" s="137">
        <f t="shared" si="226"/>
        <v>0</v>
      </c>
      <c r="DA363" s="173">
        <f t="shared" si="227"/>
        <v>10400</v>
      </c>
      <c r="DC363" s="220"/>
      <c r="DF363" s="141"/>
      <c r="DG363" s="142"/>
      <c r="DH363" s="146"/>
      <c r="DI363" s="142"/>
      <c r="DJ363" s="144"/>
      <c r="DK363" s="145"/>
      <c r="DL363" s="142"/>
      <c r="DM363" s="144"/>
      <c r="DO363" s="140" t="str">
        <f t="shared" si="207"/>
        <v>Zdeněk Vinklář</v>
      </c>
      <c r="DP363" s="140">
        <v>5435</v>
      </c>
      <c r="DQ363" s="140">
        <v>600099199</v>
      </c>
      <c r="DR363" s="140">
        <v>72743077</v>
      </c>
      <c r="DS363" s="140" t="s">
        <v>2128</v>
      </c>
      <c r="DT363" s="140" t="s">
        <v>4354</v>
      </c>
      <c r="DU363" s="140" t="s">
        <v>4355</v>
      </c>
      <c r="DV363" s="140" t="s">
        <v>2124</v>
      </c>
      <c r="DW363" s="140" t="s">
        <v>2123</v>
      </c>
      <c r="DX363" s="140" t="s">
        <v>24</v>
      </c>
      <c r="DY363" s="140" t="s">
        <v>4356</v>
      </c>
      <c r="DZ363" s="140">
        <v>481585206</v>
      </c>
      <c r="EA363" s="140" t="s">
        <v>2131</v>
      </c>
      <c r="EB363" s="140" t="s">
        <v>4357</v>
      </c>
      <c r="EC363" s="140" t="s">
        <v>2127</v>
      </c>
      <c r="ED363" s="140" t="s">
        <v>115</v>
      </c>
      <c r="EF363" s="140" t="str">
        <f t="shared" si="208"/>
        <v>ok</v>
      </c>
      <c r="EG363" s="140" t="str">
        <f t="shared" si="209"/>
        <v>ŠPATNĚ</v>
      </c>
      <c r="EH363" s="140" t="str">
        <f t="shared" si="210"/>
        <v>ok</v>
      </c>
      <c r="EI363" s="140" t="str">
        <f t="shared" si="211"/>
        <v>ok</v>
      </c>
      <c r="EJ363" s="140" t="str">
        <f t="shared" si="212"/>
        <v>ok</v>
      </c>
      <c r="EK363" s="140" t="str">
        <f t="shared" si="213"/>
        <v>ok</v>
      </c>
      <c r="EO363" s="140" t="str">
        <f t="shared" si="214"/>
        <v>ok</v>
      </c>
      <c r="EP363" s="140" t="str">
        <f t="shared" si="215"/>
        <v>ok</v>
      </c>
    </row>
    <row r="364" spans="1:146" s="140" customFormat="1" ht="12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4722</v>
      </c>
      <c r="I364" s="227" t="s">
        <v>2133</v>
      </c>
      <c r="J364" s="151" t="s">
        <v>2132</v>
      </c>
      <c r="K364" s="151" t="s">
        <v>4359</v>
      </c>
      <c r="L364" s="153" t="s">
        <v>2134</v>
      </c>
      <c r="M364" s="151" t="s">
        <v>2135</v>
      </c>
      <c r="N364" s="151" t="s">
        <v>2136</v>
      </c>
      <c r="O364" s="151" t="s">
        <v>1191</v>
      </c>
      <c r="P364" s="151" t="s">
        <v>244</v>
      </c>
      <c r="Q364" s="151" t="s">
        <v>27</v>
      </c>
      <c r="R364" s="151" t="s">
        <v>28</v>
      </c>
      <c r="S364" s="154">
        <v>481522189</v>
      </c>
      <c r="T364" s="151" t="s">
        <v>2137</v>
      </c>
      <c r="U364" s="153" t="s">
        <v>2138</v>
      </c>
      <c r="V364" s="153" t="s">
        <v>31</v>
      </c>
      <c r="W364" s="153" t="s">
        <v>871</v>
      </c>
      <c r="X364" s="151" t="s">
        <v>2139</v>
      </c>
      <c r="Y364" s="256" t="s">
        <v>3073</v>
      </c>
      <c r="Z364" s="155" t="s">
        <v>115</v>
      </c>
      <c r="AA364" s="267" t="s">
        <v>2934</v>
      </c>
      <c r="AB364" s="156"/>
      <c r="AC364" s="157"/>
      <c r="AD364" s="157"/>
      <c r="AE364" s="157"/>
      <c r="AF364" s="157"/>
      <c r="AG364" s="293">
        <f t="shared" si="202"/>
        <v>0</v>
      </c>
      <c r="AH364" s="145"/>
      <c r="AI364" s="143"/>
      <c r="AJ364" s="143"/>
      <c r="AK364" s="143"/>
      <c r="AL364" s="143"/>
      <c r="AM364" s="138">
        <f t="shared" si="220"/>
        <v>0</v>
      </c>
      <c r="AN364" s="160"/>
      <c r="AO364" s="146"/>
      <c r="AP364" s="146"/>
      <c r="AQ364" s="146"/>
      <c r="AR364" s="146"/>
      <c r="AS364" s="202">
        <f t="shared" si="203"/>
        <v>0</v>
      </c>
      <c r="AT364" s="172"/>
      <c r="AU364" s="137"/>
      <c r="AV364" s="137"/>
      <c r="AW364" s="137"/>
      <c r="AX364" s="137"/>
      <c r="AY364" s="138">
        <f t="shared" si="216"/>
        <v>0</v>
      </c>
      <c r="AZ364" s="160"/>
      <c r="BA364" s="146"/>
      <c r="BB364" s="146"/>
      <c r="BC364" s="146"/>
      <c r="BD364" s="146"/>
      <c r="BE364" s="138">
        <f t="shared" si="217"/>
        <v>0</v>
      </c>
      <c r="BF364" s="205"/>
      <c r="BG364" s="146"/>
      <c r="BH364" s="146"/>
      <c r="BI364" s="146"/>
      <c r="BJ364" s="146"/>
      <c r="BK364" s="202">
        <f t="shared" si="204"/>
        <v>0</v>
      </c>
      <c r="BL364" s="160"/>
      <c r="BM364" s="146"/>
      <c r="BN364" s="146"/>
      <c r="BO364" s="146"/>
      <c r="BP364" s="146"/>
      <c r="BQ364" s="138">
        <f t="shared" si="218"/>
        <v>0</v>
      </c>
      <c r="BR364" s="160"/>
      <c r="BS364" s="146"/>
      <c r="BT364" s="146"/>
      <c r="BU364" s="146"/>
      <c r="BV364" s="146"/>
      <c r="BW364" s="138">
        <f t="shared" si="219"/>
        <v>0</v>
      </c>
      <c r="BX364" s="205"/>
      <c r="BY364" s="146"/>
      <c r="BZ364" s="146"/>
      <c r="CA364" s="146"/>
      <c r="CB364" s="146"/>
      <c r="CC364" s="138">
        <f t="shared" si="205"/>
        <v>0</v>
      </c>
      <c r="CD364" s="158"/>
      <c r="CE364" s="137"/>
      <c r="CF364" s="137"/>
      <c r="CG364" s="137"/>
      <c r="CH364" s="137"/>
      <c r="CI364" s="138">
        <f t="shared" si="206"/>
        <v>0</v>
      </c>
      <c r="CJ364" s="172">
        <f t="shared" si="191"/>
        <v>0</v>
      </c>
      <c r="CK364" s="137">
        <f t="shared" si="192"/>
        <v>0</v>
      </c>
      <c r="CL364" s="137">
        <f t="shared" si="193"/>
        <v>0</v>
      </c>
      <c r="CM364" s="137">
        <f t="shared" si="194"/>
        <v>0</v>
      </c>
      <c r="CN364" s="137">
        <f t="shared" si="195"/>
        <v>0</v>
      </c>
      <c r="CO364" s="173">
        <f t="shared" si="196"/>
        <v>0</v>
      </c>
      <c r="CP364" s="172">
        <f t="shared" si="197"/>
        <v>0</v>
      </c>
      <c r="CQ364" s="137">
        <f t="shared" si="198"/>
        <v>0</v>
      </c>
      <c r="CR364" s="137">
        <f t="shared" si="199"/>
        <v>0</v>
      </c>
      <c r="CS364" s="137">
        <f t="shared" si="200"/>
        <v>0</v>
      </c>
      <c r="CT364" s="137">
        <f t="shared" si="201"/>
        <v>0</v>
      </c>
      <c r="CU364" s="173">
        <f t="shared" si="221"/>
        <v>0</v>
      </c>
      <c r="CV364" s="172">
        <f t="shared" si="222"/>
        <v>0</v>
      </c>
      <c r="CW364" s="137">
        <f t="shared" si="223"/>
        <v>0</v>
      </c>
      <c r="CX364" s="137">
        <f t="shared" si="224"/>
        <v>0</v>
      </c>
      <c r="CY364" s="137">
        <f t="shared" si="225"/>
        <v>0</v>
      </c>
      <c r="CZ364" s="137">
        <f t="shared" si="226"/>
        <v>0</v>
      </c>
      <c r="DA364" s="173">
        <f t="shared" si="227"/>
        <v>0</v>
      </c>
      <c r="DC364" s="220"/>
      <c r="DF364" s="141"/>
      <c r="DG364" s="142"/>
      <c r="DH364" s="146"/>
      <c r="DI364" s="142"/>
      <c r="DJ364" s="144"/>
      <c r="DK364" s="145"/>
      <c r="DL364" s="142"/>
      <c r="DM364" s="144"/>
      <c r="DO364" s="140" t="str">
        <f t="shared" si="207"/>
        <v>Markéta Šmídová</v>
      </c>
      <c r="DP364" s="140">
        <v>5474</v>
      </c>
      <c r="DQ364" s="140">
        <v>600099539</v>
      </c>
      <c r="DR364" s="140">
        <v>70151504</v>
      </c>
      <c r="DS364" s="140" t="s">
        <v>4722</v>
      </c>
      <c r="DT364" s="140" t="s">
        <v>4358</v>
      </c>
      <c r="DU364" s="140" t="s">
        <v>4359</v>
      </c>
      <c r="DV364" s="140" t="s">
        <v>2135</v>
      </c>
      <c r="DW364" s="140" t="s">
        <v>2134</v>
      </c>
      <c r="DX364" s="140" t="s">
        <v>2136</v>
      </c>
      <c r="DY364" s="140" t="s">
        <v>4360</v>
      </c>
      <c r="DZ364" s="140">
        <v>481522189</v>
      </c>
      <c r="EA364" s="140" t="s">
        <v>2137</v>
      </c>
      <c r="EB364" s="140" t="s">
        <v>4361</v>
      </c>
      <c r="EC364" s="140" t="s">
        <v>2139</v>
      </c>
      <c r="ED364" s="140" t="s">
        <v>115</v>
      </c>
      <c r="EF364" s="140" t="str">
        <f t="shared" si="208"/>
        <v>ok</v>
      </c>
      <c r="EG364" s="140" t="str">
        <f t="shared" si="209"/>
        <v>ok</v>
      </c>
      <c r="EH364" s="140" t="str">
        <f t="shared" si="210"/>
        <v>ok</v>
      </c>
      <c r="EI364" s="140" t="str">
        <f t="shared" si="211"/>
        <v>ok</v>
      </c>
      <c r="EJ364" s="140" t="str">
        <f t="shared" si="212"/>
        <v>ok</v>
      </c>
      <c r="EK364" s="140" t="str">
        <f t="shared" si="213"/>
        <v>ok</v>
      </c>
      <c r="EO364" s="140" t="str">
        <f t="shared" si="214"/>
        <v>ok</v>
      </c>
      <c r="EP364" s="140" t="str">
        <f t="shared" si="215"/>
        <v>ok</v>
      </c>
    </row>
    <row r="365" spans="1:146" s="140" customFormat="1" ht="12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227" t="s">
        <v>2141</v>
      </c>
      <c r="J365" s="151" t="s">
        <v>2140</v>
      </c>
      <c r="K365" s="151" t="s">
        <v>4363</v>
      </c>
      <c r="L365" s="153" t="s">
        <v>2134</v>
      </c>
      <c r="M365" s="151" t="s">
        <v>2135</v>
      </c>
      <c r="N365" s="151" t="s">
        <v>327</v>
      </c>
      <c r="O365" s="151" t="s">
        <v>2142</v>
      </c>
      <c r="P365" s="151" t="s">
        <v>300</v>
      </c>
      <c r="Q365" s="151" t="s">
        <v>27</v>
      </c>
      <c r="R365" s="151" t="s">
        <v>28</v>
      </c>
      <c r="S365" s="154">
        <v>481522870</v>
      </c>
      <c r="T365" s="151" t="s">
        <v>2143</v>
      </c>
      <c r="U365" s="153">
        <v>6933581</v>
      </c>
      <c r="V365" s="153" t="s">
        <v>31</v>
      </c>
      <c r="W365" s="153" t="s">
        <v>871</v>
      </c>
      <c r="X365" s="151" t="s">
        <v>2139</v>
      </c>
      <c r="Y365" s="256" t="s">
        <v>3073</v>
      </c>
      <c r="Z365" s="155" t="s">
        <v>115</v>
      </c>
      <c r="AA365" s="267" t="s">
        <v>2934</v>
      </c>
      <c r="AB365" s="156"/>
      <c r="AC365" s="157"/>
      <c r="AD365" s="157"/>
      <c r="AE365" s="157"/>
      <c r="AF365" s="157"/>
      <c r="AG365" s="293">
        <f t="shared" si="202"/>
        <v>0</v>
      </c>
      <c r="AH365" s="145"/>
      <c r="AI365" s="143"/>
      <c r="AJ365" s="143"/>
      <c r="AK365" s="143"/>
      <c r="AL365" s="143"/>
      <c r="AM365" s="138">
        <f t="shared" si="220"/>
        <v>0</v>
      </c>
      <c r="AN365" s="160"/>
      <c r="AO365" s="146"/>
      <c r="AP365" s="146"/>
      <c r="AQ365" s="146"/>
      <c r="AR365" s="146"/>
      <c r="AS365" s="202">
        <f t="shared" si="203"/>
        <v>0</v>
      </c>
      <c r="AT365" s="172"/>
      <c r="AU365" s="137"/>
      <c r="AV365" s="137"/>
      <c r="AW365" s="137"/>
      <c r="AX365" s="137"/>
      <c r="AY365" s="138">
        <f t="shared" si="216"/>
        <v>0</v>
      </c>
      <c r="AZ365" s="160"/>
      <c r="BA365" s="146"/>
      <c r="BB365" s="146"/>
      <c r="BC365" s="146"/>
      <c r="BD365" s="146"/>
      <c r="BE365" s="138">
        <f t="shared" si="217"/>
        <v>0</v>
      </c>
      <c r="BF365" s="205"/>
      <c r="BG365" s="146"/>
      <c r="BH365" s="146"/>
      <c r="BI365" s="146"/>
      <c r="BJ365" s="146"/>
      <c r="BK365" s="202">
        <f t="shared" si="204"/>
        <v>0</v>
      </c>
      <c r="BL365" s="160"/>
      <c r="BM365" s="146"/>
      <c r="BN365" s="146"/>
      <c r="BO365" s="146"/>
      <c r="BP365" s="146"/>
      <c r="BQ365" s="138">
        <f t="shared" si="218"/>
        <v>0</v>
      </c>
      <c r="BR365" s="160"/>
      <c r="BS365" s="146"/>
      <c r="BT365" s="146"/>
      <c r="BU365" s="146"/>
      <c r="BV365" s="146"/>
      <c r="BW365" s="138">
        <f t="shared" si="219"/>
        <v>0</v>
      </c>
      <c r="BX365" s="205"/>
      <c r="BY365" s="146"/>
      <c r="BZ365" s="146"/>
      <c r="CA365" s="146"/>
      <c r="CB365" s="146"/>
      <c r="CC365" s="138">
        <f t="shared" si="205"/>
        <v>0</v>
      </c>
      <c r="CD365" s="158"/>
      <c r="CE365" s="137"/>
      <c r="CF365" s="137"/>
      <c r="CG365" s="137"/>
      <c r="CH365" s="137"/>
      <c r="CI365" s="138">
        <f t="shared" si="206"/>
        <v>0</v>
      </c>
      <c r="CJ365" s="172">
        <f t="shared" si="191"/>
        <v>0</v>
      </c>
      <c r="CK365" s="137">
        <f t="shared" si="192"/>
        <v>0</v>
      </c>
      <c r="CL365" s="137">
        <f t="shared" si="193"/>
        <v>0</v>
      </c>
      <c r="CM365" s="137">
        <f t="shared" si="194"/>
        <v>0</v>
      </c>
      <c r="CN365" s="137">
        <f t="shared" si="195"/>
        <v>0</v>
      </c>
      <c r="CO365" s="173">
        <f t="shared" si="196"/>
        <v>0</v>
      </c>
      <c r="CP365" s="172">
        <f t="shared" si="197"/>
        <v>0</v>
      </c>
      <c r="CQ365" s="137">
        <f t="shared" si="198"/>
        <v>0</v>
      </c>
      <c r="CR365" s="137">
        <f t="shared" si="199"/>
        <v>0</v>
      </c>
      <c r="CS365" s="137">
        <f t="shared" si="200"/>
        <v>0</v>
      </c>
      <c r="CT365" s="137">
        <f t="shared" si="201"/>
        <v>0</v>
      </c>
      <c r="CU365" s="173">
        <f t="shared" si="221"/>
        <v>0</v>
      </c>
      <c r="CV365" s="172">
        <f t="shared" si="222"/>
        <v>0</v>
      </c>
      <c r="CW365" s="137">
        <f t="shared" si="223"/>
        <v>0</v>
      </c>
      <c r="CX365" s="137">
        <f t="shared" si="224"/>
        <v>0</v>
      </c>
      <c r="CY365" s="137">
        <f t="shared" si="225"/>
        <v>0</v>
      </c>
      <c r="CZ365" s="137">
        <f t="shared" si="226"/>
        <v>0</v>
      </c>
      <c r="DA365" s="173">
        <f t="shared" si="227"/>
        <v>0</v>
      </c>
      <c r="DC365" s="220"/>
      <c r="DF365" s="141"/>
      <c r="DG365" s="142"/>
      <c r="DH365" s="146"/>
      <c r="DI365" s="142"/>
      <c r="DJ365" s="144"/>
      <c r="DK365" s="145"/>
      <c r="DL365" s="142"/>
      <c r="DM365" s="144"/>
      <c r="DO365" s="140" t="str">
        <f t="shared" si="207"/>
        <v>Eva Maloňová</v>
      </c>
      <c r="DP365" s="140">
        <v>5477</v>
      </c>
      <c r="DQ365" s="140">
        <v>600098541</v>
      </c>
      <c r="DR365" s="140">
        <v>70698040</v>
      </c>
      <c r="DS365" s="140" t="s">
        <v>2140</v>
      </c>
      <c r="DT365" s="140" t="s">
        <v>4362</v>
      </c>
      <c r="DU365" s="140" t="s">
        <v>4363</v>
      </c>
      <c r="DV365" s="140" t="s">
        <v>2135</v>
      </c>
      <c r="DW365" s="140" t="s">
        <v>2134</v>
      </c>
      <c r="DX365" s="140" t="s">
        <v>327</v>
      </c>
      <c r="DY365" s="140" t="s">
        <v>4364</v>
      </c>
      <c r="DZ365" s="140">
        <v>481522870</v>
      </c>
      <c r="EA365" s="140" t="s">
        <v>4365</v>
      </c>
      <c r="EB365" s="140" t="s">
        <v>4366</v>
      </c>
      <c r="EC365" s="140" t="s">
        <v>2139</v>
      </c>
      <c r="ED365" s="140" t="s">
        <v>115</v>
      </c>
      <c r="EF365" s="140" t="str">
        <f t="shared" si="208"/>
        <v>ok</v>
      </c>
      <c r="EG365" s="140" t="str">
        <f t="shared" si="209"/>
        <v>ok</v>
      </c>
      <c r="EH365" s="140" t="str">
        <f t="shared" si="210"/>
        <v>ok</v>
      </c>
      <c r="EI365" s="140" t="str">
        <f t="shared" si="211"/>
        <v>ok</v>
      </c>
      <c r="EJ365" s="140" t="str">
        <f t="shared" si="212"/>
        <v>ok</v>
      </c>
      <c r="EK365" s="140" t="str">
        <f t="shared" si="213"/>
        <v>ok</v>
      </c>
      <c r="EO365" s="140" t="str">
        <f t="shared" si="214"/>
        <v>ok</v>
      </c>
      <c r="EP365" s="140" t="str">
        <f t="shared" si="215"/>
        <v>ŠPATNĚ</v>
      </c>
    </row>
    <row r="366" spans="1:146" s="140" customFormat="1" ht="12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227" t="s">
        <v>2145</v>
      </c>
      <c r="J366" s="151" t="s">
        <v>2144</v>
      </c>
      <c r="K366" s="151" t="s">
        <v>4368</v>
      </c>
      <c r="L366" s="153" t="s">
        <v>2146</v>
      </c>
      <c r="M366" s="151" t="s">
        <v>2135</v>
      </c>
      <c r="N366" s="151">
        <v>0</v>
      </c>
      <c r="O366" s="151" t="s">
        <v>2147</v>
      </c>
      <c r="P366" s="151" t="s">
        <v>26</v>
      </c>
      <c r="Q366" s="151" t="s">
        <v>27</v>
      </c>
      <c r="R366" s="151" t="s">
        <v>28</v>
      </c>
      <c r="S366" s="154">
        <v>481522335</v>
      </c>
      <c r="T366" s="151" t="s">
        <v>2148</v>
      </c>
      <c r="U366" s="153" t="s">
        <v>2149</v>
      </c>
      <c r="V366" s="153" t="s">
        <v>31</v>
      </c>
      <c r="W366" s="153" t="s">
        <v>871</v>
      </c>
      <c r="X366" s="151" t="s">
        <v>2139</v>
      </c>
      <c r="Y366" s="256" t="s">
        <v>3073</v>
      </c>
      <c r="Z366" s="155" t="s">
        <v>115</v>
      </c>
      <c r="AA366" s="267" t="s">
        <v>2934</v>
      </c>
      <c r="AB366" s="156"/>
      <c r="AC366" s="157"/>
      <c r="AD366" s="157"/>
      <c r="AE366" s="157"/>
      <c r="AF366" s="157"/>
      <c r="AG366" s="293">
        <f t="shared" si="202"/>
        <v>0</v>
      </c>
      <c r="AH366" s="145"/>
      <c r="AI366" s="143"/>
      <c r="AJ366" s="143"/>
      <c r="AK366" s="143"/>
      <c r="AL366" s="143"/>
      <c r="AM366" s="138">
        <f t="shared" si="220"/>
        <v>0</v>
      </c>
      <c r="AN366" s="160"/>
      <c r="AO366" s="146"/>
      <c r="AP366" s="146"/>
      <c r="AQ366" s="146"/>
      <c r="AR366" s="146"/>
      <c r="AS366" s="202">
        <f t="shared" si="203"/>
        <v>0</v>
      </c>
      <c r="AT366" s="172"/>
      <c r="AU366" s="137"/>
      <c r="AV366" s="137"/>
      <c r="AW366" s="137"/>
      <c r="AX366" s="137"/>
      <c r="AY366" s="138">
        <f t="shared" si="216"/>
        <v>0</v>
      </c>
      <c r="AZ366" s="160"/>
      <c r="BA366" s="146"/>
      <c r="BB366" s="146"/>
      <c r="BC366" s="146"/>
      <c r="BD366" s="146"/>
      <c r="BE366" s="138">
        <f t="shared" si="217"/>
        <v>0</v>
      </c>
      <c r="BF366" s="205"/>
      <c r="BG366" s="146"/>
      <c r="BH366" s="146"/>
      <c r="BI366" s="146"/>
      <c r="BJ366" s="146"/>
      <c r="BK366" s="202">
        <f t="shared" si="204"/>
        <v>0</v>
      </c>
      <c r="BL366" s="160"/>
      <c r="BM366" s="146"/>
      <c r="BN366" s="146"/>
      <c r="BO366" s="146"/>
      <c r="BP366" s="146"/>
      <c r="BQ366" s="138">
        <f t="shared" si="218"/>
        <v>0</v>
      </c>
      <c r="BR366" s="160"/>
      <c r="BS366" s="146"/>
      <c r="BT366" s="146"/>
      <c r="BU366" s="146"/>
      <c r="BV366" s="146"/>
      <c r="BW366" s="138">
        <f t="shared" si="219"/>
        <v>0</v>
      </c>
      <c r="BX366" s="205"/>
      <c r="BY366" s="146"/>
      <c r="BZ366" s="146"/>
      <c r="CA366" s="146"/>
      <c r="CB366" s="146"/>
      <c r="CC366" s="138">
        <f t="shared" si="205"/>
        <v>0</v>
      </c>
      <c r="CD366" s="158"/>
      <c r="CE366" s="137"/>
      <c r="CF366" s="137"/>
      <c r="CG366" s="137"/>
      <c r="CH366" s="137"/>
      <c r="CI366" s="138">
        <f t="shared" si="206"/>
        <v>0</v>
      </c>
      <c r="CJ366" s="172">
        <f t="shared" si="191"/>
        <v>0</v>
      </c>
      <c r="CK366" s="137">
        <f t="shared" si="192"/>
        <v>0</v>
      </c>
      <c r="CL366" s="137">
        <f t="shared" si="193"/>
        <v>0</v>
      </c>
      <c r="CM366" s="137">
        <f t="shared" si="194"/>
        <v>0</v>
      </c>
      <c r="CN366" s="137">
        <f t="shared" si="195"/>
        <v>0</v>
      </c>
      <c r="CO366" s="173">
        <f t="shared" si="196"/>
        <v>0</v>
      </c>
      <c r="CP366" s="172">
        <f t="shared" si="197"/>
        <v>0</v>
      </c>
      <c r="CQ366" s="137">
        <f t="shared" si="198"/>
        <v>0</v>
      </c>
      <c r="CR366" s="137">
        <f t="shared" si="199"/>
        <v>0</v>
      </c>
      <c r="CS366" s="137">
        <f t="shared" si="200"/>
        <v>0</v>
      </c>
      <c r="CT366" s="137">
        <f t="shared" si="201"/>
        <v>0</v>
      </c>
      <c r="CU366" s="173">
        <f t="shared" si="221"/>
        <v>0</v>
      </c>
      <c r="CV366" s="172">
        <f t="shared" si="222"/>
        <v>0</v>
      </c>
      <c r="CW366" s="137">
        <f t="shared" si="223"/>
        <v>0</v>
      </c>
      <c r="CX366" s="137">
        <f t="shared" si="224"/>
        <v>0</v>
      </c>
      <c r="CY366" s="137">
        <f t="shared" si="225"/>
        <v>0</v>
      </c>
      <c r="CZ366" s="137">
        <f t="shared" si="226"/>
        <v>0</v>
      </c>
      <c r="DA366" s="173">
        <f t="shared" si="227"/>
        <v>0</v>
      </c>
      <c r="DC366" s="220"/>
      <c r="DF366" s="141"/>
      <c r="DG366" s="142"/>
      <c r="DH366" s="146"/>
      <c r="DI366" s="142"/>
      <c r="DJ366" s="144"/>
      <c r="DK366" s="145"/>
      <c r="DL366" s="142"/>
      <c r="DM366" s="144"/>
      <c r="DO366" s="140" t="str">
        <f t="shared" si="207"/>
        <v>Helena Neumannová</v>
      </c>
      <c r="DP366" s="140">
        <v>5478</v>
      </c>
      <c r="DQ366" s="140">
        <v>600098818</v>
      </c>
      <c r="DR366" s="140">
        <v>70698031</v>
      </c>
      <c r="DS366" s="140" t="s">
        <v>2144</v>
      </c>
      <c r="DT366" s="140" t="s">
        <v>4367</v>
      </c>
      <c r="DU366" s="140" t="s">
        <v>4368</v>
      </c>
      <c r="DV366" s="140" t="s">
        <v>2135</v>
      </c>
      <c r="DW366" s="140" t="s">
        <v>2146</v>
      </c>
      <c r="DX366" s="140">
        <v>0</v>
      </c>
      <c r="DY366" s="140" t="s">
        <v>4369</v>
      </c>
      <c r="DZ366" s="140">
        <v>736481587</v>
      </c>
      <c r="EA366" s="140" t="s">
        <v>2148</v>
      </c>
      <c r="EB366" s="140" t="s">
        <v>4370</v>
      </c>
      <c r="EC366" s="140" t="s">
        <v>2139</v>
      </c>
      <c r="ED366" s="140" t="s">
        <v>115</v>
      </c>
      <c r="EF366" s="140" t="str">
        <f t="shared" si="208"/>
        <v>ok</v>
      </c>
      <c r="EG366" s="140" t="str">
        <f t="shared" si="209"/>
        <v>ok</v>
      </c>
      <c r="EH366" s="140" t="str">
        <f t="shared" si="210"/>
        <v>ok</v>
      </c>
      <c r="EI366" s="140" t="str">
        <f t="shared" si="211"/>
        <v>ok</v>
      </c>
      <c r="EJ366" s="140" t="str">
        <f t="shared" si="212"/>
        <v>ok</v>
      </c>
      <c r="EK366" s="140" t="str">
        <f t="shared" si="213"/>
        <v>ok</v>
      </c>
      <c r="EO366" s="140" t="str">
        <f t="shared" si="214"/>
        <v>ŠPATNĚ</v>
      </c>
      <c r="EP366" s="140" t="str">
        <f t="shared" si="215"/>
        <v>ok</v>
      </c>
    </row>
    <row r="367" spans="1:146" s="140" customFormat="1" ht="12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227" t="s">
        <v>2151</v>
      </c>
      <c r="J367" s="151" t="s">
        <v>2150</v>
      </c>
      <c r="K367" s="151" t="s">
        <v>4372</v>
      </c>
      <c r="L367" s="153" t="s">
        <v>2134</v>
      </c>
      <c r="M367" s="151" t="s">
        <v>2135</v>
      </c>
      <c r="N367" s="151" t="s">
        <v>24</v>
      </c>
      <c r="O367" s="151" t="s">
        <v>2152</v>
      </c>
      <c r="P367" s="151" t="s">
        <v>329</v>
      </c>
      <c r="Q367" s="151" t="s">
        <v>27</v>
      </c>
      <c r="R367" s="151" t="s">
        <v>28</v>
      </c>
      <c r="S367" s="154">
        <v>481522434</v>
      </c>
      <c r="T367" s="151" t="s">
        <v>2153</v>
      </c>
      <c r="U367" s="153">
        <v>244278869</v>
      </c>
      <c r="V367" s="153" t="s">
        <v>102</v>
      </c>
      <c r="W367" s="153" t="s">
        <v>103</v>
      </c>
      <c r="X367" s="151" t="s">
        <v>2139</v>
      </c>
      <c r="Y367" s="256" t="s">
        <v>3073</v>
      </c>
      <c r="Z367" s="155" t="s">
        <v>115</v>
      </c>
      <c r="AA367" s="267" t="s">
        <v>2934</v>
      </c>
      <c r="AB367" s="156"/>
      <c r="AC367" s="157"/>
      <c r="AD367" s="157"/>
      <c r="AE367" s="157"/>
      <c r="AF367" s="157"/>
      <c r="AG367" s="293">
        <f t="shared" si="202"/>
        <v>0</v>
      </c>
      <c r="AH367" s="145"/>
      <c r="AI367" s="143"/>
      <c r="AJ367" s="143"/>
      <c r="AK367" s="143"/>
      <c r="AL367" s="143"/>
      <c r="AM367" s="138">
        <f t="shared" si="220"/>
        <v>0</v>
      </c>
      <c r="AN367" s="160"/>
      <c r="AO367" s="146"/>
      <c r="AP367" s="146"/>
      <c r="AQ367" s="146"/>
      <c r="AR367" s="146"/>
      <c r="AS367" s="202">
        <f t="shared" si="203"/>
        <v>0</v>
      </c>
      <c r="AT367" s="172"/>
      <c r="AU367" s="137"/>
      <c r="AV367" s="137"/>
      <c r="AW367" s="137"/>
      <c r="AX367" s="137"/>
      <c r="AY367" s="138">
        <f t="shared" si="216"/>
        <v>0</v>
      </c>
      <c r="AZ367" s="160"/>
      <c r="BA367" s="146"/>
      <c r="BB367" s="146"/>
      <c r="BC367" s="146"/>
      <c r="BD367" s="146"/>
      <c r="BE367" s="138">
        <f t="shared" si="217"/>
        <v>0</v>
      </c>
      <c r="BF367" s="205"/>
      <c r="BG367" s="146"/>
      <c r="BH367" s="146"/>
      <c r="BI367" s="146"/>
      <c r="BJ367" s="146"/>
      <c r="BK367" s="202">
        <f t="shared" si="204"/>
        <v>0</v>
      </c>
      <c r="BL367" s="160"/>
      <c r="BM367" s="146"/>
      <c r="BN367" s="146"/>
      <c r="BO367" s="146"/>
      <c r="BP367" s="146"/>
      <c r="BQ367" s="138">
        <f t="shared" si="218"/>
        <v>0</v>
      </c>
      <c r="BR367" s="160"/>
      <c r="BS367" s="146">
        <v>14950</v>
      </c>
      <c r="BT367" s="146"/>
      <c r="BU367" s="146"/>
      <c r="BV367" s="146"/>
      <c r="BW367" s="138">
        <f t="shared" si="219"/>
        <v>14950</v>
      </c>
      <c r="BX367" s="205"/>
      <c r="BY367" s="146"/>
      <c r="BZ367" s="146"/>
      <c r="CA367" s="146"/>
      <c r="CB367" s="146"/>
      <c r="CC367" s="138">
        <f t="shared" si="205"/>
        <v>0</v>
      </c>
      <c r="CD367" s="158"/>
      <c r="CE367" s="137"/>
      <c r="CF367" s="137"/>
      <c r="CG367" s="137"/>
      <c r="CH367" s="137"/>
      <c r="CI367" s="138">
        <f t="shared" si="206"/>
        <v>0</v>
      </c>
      <c r="CJ367" s="172">
        <f t="shared" si="191"/>
        <v>0</v>
      </c>
      <c r="CK367" s="137">
        <f t="shared" si="192"/>
        <v>14950</v>
      </c>
      <c r="CL367" s="137">
        <f t="shared" si="193"/>
        <v>0</v>
      </c>
      <c r="CM367" s="137">
        <f t="shared" si="194"/>
        <v>0</v>
      </c>
      <c r="CN367" s="137">
        <f t="shared" si="195"/>
        <v>0</v>
      </c>
      <c r="CO367" s="173">
        <f t="shared" si="196"/>
        <v>14950</v>
      </c>
      <c r="CP367" s="172">
        <f t="shared" si="197"/>
        <v>0</v>
      </c>
      <c r="CQ367" s="137">
        <f t="shared" si="198"/>
        <v>0</v>
      </c>
      <c r="CR367" s="137">
        <f t="shared" si="199"/>
        <v>0</v>
      </c>
      <c r="CS367" s="137">
        <f t="shared" si="200"/>
        <v>0</v>
      </c>
      <c r="CT367" s="137">
        <f t="shared" si="201"/>
        <v>0</v>
      </c>
      <c r="CU367" s="173">
        <f t="shared" si="221"/>
        <v>0</v>
      </c>
      <c r="CV367" s="172">
        <f t="shared" si="222"/>
        <v>0</v>
      </c>
      <c r="CW367" s="137">
        <f t="shared" si="223"/>
        <v>14950</v>
      </c>
      <c r="CX367" s="137">
        <f t="shared" si="224"/>
        <v>0</v>
      </c>
      <c r="CY367" s="137">
        <f t="shared" si="225"/>
        <v>0</v>
      </c>
      <c r="CZ367" s="137">
        <f t="shared" si="226"/>
        <v>0</v>
      </c>
      <c r="DA367" s="173">
        <f t="shared" si="227"/>
        <v>14950</v>
      </c>
      <c r="DC367" s="220"/>
      <c r="DF367" s="141"/>
      <c r="DG367" s="142"/>
      <c r="DH367" s="146"/>
      <c r="DI367" s="142"/>
      <c r="DJ367" s="144"/>
      <c r="DK367" s="145"/>
      <c r="DL367" s="142"/>
      <c r="DM367" s="144"/>
      <c r="DO367" s="140" t="str">
        <f t="shared" si="207"/>
        <v>Blanka Zemánková</v>
      </c>
      <c r="DP367" s="140">
        <v>5479</v>
      </c>
      <c r="DQ367" s="140">
        <v>600099105</v>
      </c>
      <c r="DR367" s="140">
        <v>70910600</v>
      </c>
      <c r="DS367" s="140" t="s">
        <v>2150</v>
      </c>
      <c r="DT367" s="140" t="s">
        <v>4371</v>
      </c>
      <c r="DU367" s="140" t="s">
        <v>4372</v>
      </c>
      <c r="DV367" s="140" t="s">
        <v>2135</v>
      </c>
      <c r="DW367" s="140" t="s">
        <v>2134</v>
      </c>
      <c r="DX367" s="140" t="s">
        <v>24</v>
      </c>
      <c r="DY367" s="140" t="s">
        <v>4373</v>
      </c>
      <c r="DZ367" s="140">
        <v>481522434</v>
      </c>
      <c r="EA367" s="140" t="s">
        <v>2153</v>
      </c>
      <c r="EB367" s="140" t="s">
        <v>4374</v>
      </c>
      <c r="EC367" s="140" t="s">
        <v>2139</v>
      </c>
      <c r="ED367" s="140" t="s">
        <v>115</v>
      </c>
      <c r="EF367" s="140" t="str">
        <f t="shared" si="208"/>
        <v>ok</v>
      </c>
      <c r="EG367" s="140" t="str">
        <f t="shared" si="209"/>
        <v>ok</v>
      </c>
      <c r="EH367" s="140" t="str">
        <f t="shared" si="210"/>
        <v>ok</v>
      </c>
      <c r="EI367" s="140" t="str">
        <f t="shared" si="211"/>
        <v>ok</v>
      </c>
      <c r="EJ367" s="140" t="str">
        <f t="shared" si="212"/>
        <v>ok</v>
      </c>
      <c r="EK367" s="140" t="str">
        <f t="shared" si="213"/>
        <v>ok</v>
      </c>
      <c r="EO367" s="140" t="str">
        <f t="shared" si="214"/>
        <v>ok</v>
      </c>
      <c r="EP367" s="140" t="str">
        <f t="shared" si="215"/>
        <v>ok</v>
      </c>
    </row>
    <row r="368" spans="1:146" s="140" customFormat="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227" t="s">
        <v>2155</v>
      </c>
      <c r="J368" s="151" t="s">
        <v>2154</v>
      </c>
      <c r="K368" s="151" t="s">
        <v>4684</v>
      </c>
      <c r="L368" s="153" t="s">
        <v>2156</v>
      </c>
      <c r="M368" s="151" t="s">
        <v>2157</v>
      </c>
      <c r="N368" s="151" t="s">
        <v>24</v>
      </c>
      <c r="O368" s="151" t="s">
        <v>2158</v>
      </c>
      <c r="P368" s="151" t="s">
        <v>891</v>
      </c>
      <c r="Q368" s="151" t="s">
        <v>27</v>
      </c>
      <c r="R368" s="151" t="s">
        <v>28</v>
      </c>
      <c r="S368" s="154">
        <v>481587217</v>
      </c>
      <c r="T368" s="263" t="s">
        <v>3126</v>
      </c>
      <c r="U368" s="153" t="s">
        <v>2159</v>
      </c>
      <c r="V368" s="153" t="s">
        <v>31</v>
      </c>
      <c r="W368" s="153" t="s">
        <v>871</v>
      </c>
      <c r="X368" s="151" t="s">
        <v>2160</v>
      </c>
      <c r="Y368" s="256" t="s">
        <v>3074</v>
      </c>
      <c r="Z368" s="155" t="s">
        <v>115</v>
      </c>
      <c r="AA368" s="267" t="s">
        <v>2935</v>
      </c>
      <c r="AB368" s="156"/>
      <c r="AC368" s="157"/>
      <c r="AD368" s="157"/>
      <c r="AE368" s="157"/>
      <c r="AF368" s="157"/>
      <c r="AG368" s="293">
        <f t="shared" si="202"/>
        <v>0</v>
      </c>
      <c r="AH368" s="145"/>
      <c r="AI368" s="143"/>
      <c r="AJ368" s="143"/>
      <c r="AK368" s="143"/>
      <c r="AL368" s="143"/>
      <c r="AM368" s="138">
        <f t="shared" si="220"/>
        <v>0</v>
      </c>
      <c r="AN368" s="160"/>
      <c r="AO368" s="146"/>
      <c r="AP368" s="146"/>
      <c r="AQ368" s="146"/>
      <c r="AR368" s="146"/>
      <c r="AS368" s="202">
        <f t="shared" si="203"/>
        <v>0</v>
      </c>
      <c r="AT368" s="172"/>
      <c r="AU368" s="137"/>
      <c r="AV368" s="137"/>
      <c r="AW368" s="137"/>
      <c r="AX368" s="137"/>
      <c r="AY368" s="138">
        <f t="shared" si="216"/>
        <v>0</v>
      </c>
      <c r="AZ368" s="160"/>
      <c r="BA368" s="146"/>
      <c r="BB368" s="146"/>
      <c r="BC368" s="146"/>
      <c r="BD368" s="146"/>
      <c r="BE368" s="138">
        <f t="shared" si="217"/>
        <v>0</v>
      </c>
      <c r="BF368" s="205"/>
      <c r="BG368" s="146"/>
      <c r="BH368" s="146"/>
      <c r="BI368" s="146"/>
      <c r="BJ368" s="146"/>
      <c r="BK368" s="202">
        <f t="shared" si="204"/>
        <v>0</v>
      </c>
      <c r="BL368" s="160"/>
      <c r="BM368" s="146"/>
      <c r="BN368" s="146"/>
      <c r="BO368" s="146"/>
      <c r="BP368" s="146"/>
      <c r="BQ368" s="138">
        <f t="shared" si="218"/>
        <v>0</v>
      </c>
      <c r="BR368" s="160"/>
      <c r="BS368" s="146">
        <v>65000</v>
      </c>
      <c r="BT368" s="146"/>
      <c r="BU368" s="146"/>
      <c r="BV368" s="146"/>
      <c r="BW368" s="138">
        <f t="shared" si="219"/>
        <v>65000</v>
      </c>
      <c r="BX368" s="205"/>
      <c r="BY368" s="146"/>
      <c r="BZ368" s="146"/>
      <c r="CA368" s="146"/>
      <c r="CB368" s="146"/>
      <c r="CC368" s="138">
        <f t="shared" si="205"/>
        <v>0</v>
      </c>
      <c r="CD368" s="158"/>
      <c r="CE368" s="137"/>
      <c r="CF368" s="137"/>
      <c r="CG368" s="137"/>
      <c r="CH368" s="137"/>
      <c r="CI368" s="138">
        <f t="shared" si="206"/>
        <v>0</v>
      </c>
      <c r="CJ368" s="172">
        <f t="shared" si="191"/>
        <v>0</v>
      </c>
      <c r="CK368" s="137">
        <f t="shared" si="192"/>
        <v>65000</v>
      </c>
      <c r="CL368" s="137">
        <f t="shared" si="193"/>
        <v>0</v>
      </c>
      <c r="CM368" s="137">
        <f t="shared" si="194"/>
        <v>0</v>
      </c>
      <c r="CN368" s="137">
        <f t="shared" si="195"/>
        <v>0</v>
      </c>
      <c r="CO368" s="173">
        <f t="shared" si="196"/>
        <v>65000</v>
      </c>
      <c r="CP368" s="172">
        <f t="shared" si="197"/>
        <v>0</v>
      </c>
      <c r="CQ368" s="137">
        <f t="shared" si="198"/>
        <v>0</v>
      </c>
      <c r="CR368" s="137">
        <f t="shared" si="199"/>
        <v>0</v>
      </c>
      <c r="CS368" s="137">
        <f t="shared" si="200"/>
        <v>0</v>
      </c>
      <c r="CT368" s="137">
        <f t="shared" si="201"/>
        <v>0</v>
      </c>
      <c r="CU368" s="173">
        <f t="shared" si="221"/>
        <v>0</v>
      </c>
      <c r="CV368" s="172">
        <f t="shared" si="222"/>
        <v>0</v>
      </c>
      <c r="CW368" s="137">
        <f t="shared" si="223"/>
        <v>65000</v>
      </c>
      <c r="CX368" s="137">
        <f t="shared" si="224"/>
        <v>0</v>
      </c>
      <c r="CY368" s="137">
        <f t="shared" si="225"/>
        <v>0</v>
      </c>
      <c r="CZ368" s="137">
        <f t="shared" si="226"/>
        <v>0</v>
      </c>
      <c r="DA368" s="173">
        <f t="shared" si="227"/>
        <v>65000</v>
      </c>
      <c r="DC368" s="220"/>
      <c r="DF368" s="141"/>
      <c r="DG368" s="142"/>
      <c r="DH368" s="146"/>
      <c r="DI368" s="142"/>
      <c r="DJ368" s="144"/>
      <c r="DK368" s="145"/>
      <c r="DL368" s="142"/>
      <c r="DM368" s="144"/>
      <c r="DO368" s="140" t="str">
        <f t="shared" si="207"/>
        <v>Kateřina Zahálková</v>
      </c>
      <c r="DP368" s="140">
        <v>5442</v>
      </c>
      <c r="DQ368" s="140">
        <v>650030541</v>
      </c>
      <c r="DR368" s="140">
        <v>75017512</v>
      </c>
      <c r="DS368" s="140" t="s">
        <v>2154</v>
      </c>
      <c r="DT368" s="140" t="s">
        <v>4375</v>
      </c>
      <c r="DU368" s="140" t="s">
        <v>4376</v>
      </c>
      <c r="DV368" s="140" t="s">
        <v>2157</v>
      </c>
      <c r="DW368" s="140" t="s">
        <v>2156</v>
      </c>
      <c r="DX368" s="140" t="s">
        <v>24</v>
      </c>
      <c r="DY368" s="140" t="s">
        <v>4377</v>
      </c>
      <c r="DZ368" s="140">
        <v>481587217</v>
      </c>
      <c r="EA368" s="140" t="s">
        <v>4378</v>
      </c>
      <c r="EB368" s="140" t="s">
        <v>4379</v>
      </c>
      <c r="EC368" s="140" t="s">
        <v>2160</v>
      </c>
      <c r="ED368" s="140" t="s">
        <v>115</v>
      </c>
      <c r="EF368" s="140" t="str">
        <f t="shared" si="208"/>
        <v>ok</v>
      </c>
      <c r="EG368" s="140" t="str">
        <f t="shared" si="209"/>
        <v>ŠPATNĚ</v>
      </c>
      <c r="EH368" s="140" t="str">
        <f t="shared" si="210"/>
        <v>ok</v>
      </c>
      <c r="EI368" s="140" t="str">
        <f t="shared" si="211"/>
        <v>ok</v>
      </c>
      <c r="EJ368" s="140" t="str">
        <f t="shared" si="212"/>
        <v>ok</v>
      </c>
      <c r="EK368" s="140" t="str">
        <f t="shared" si="213"/>
        <v>ok</v>
      </c>
      <c r="EO368" s="140" t="str">
        <f t="shared" si="214"/>
        <v>ok</v>
      </c>
      <c r="EP368" s="140" t="str">
        <f t="shared" si="215"/>
        <v>ŠPATNĚ</v>
      </c>
    </row>
    <row r="369" spans="1:146" s="140" customFormat="1" ht="12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227" t="s">
        <v>2162</v>
      </c>
      <c r="J369" s="151" t="s">
        <v>2161</v>
      </c>
      <c r="K369" s="151" t="s">
        <v>4697</v>
      </c>
      <c r="L369" s="153" t="s">
        <v>2163</v>
      </c>
      <c r="M369" s="151" t="s">
        <v>2164</v>
      </c>
      <c r="N369" s="151" t="s">
        <v>327</v>
      </c>
      <c r="O369" s="151" t="s">
        <v>2165</v>
      </c>
      <c r="P369" s="151" t="s">
        <v>148</v>
      </c>
      <c r="Q369" s="151" t="s">
        <v>52</v>
      </c>
      <c r="R369" s="151" t="s">
        <v>53</v>
      </c>
      <c r="S369" s="154">
        <v>481595063</v>
      </c>
      <c r="T369" s="151" t="s">
        <v>2166</v>
      </c>
      <c r="U369" s="153">
        <v>261021774</v>
      </c>
      <c r="V369" s="153" t="s">
        <v>43</v>
      </c>
      <c r="W369" s="153" t="s">
        <v>1785</v>
      </c>
      <c r="X369" s="151" t="s">
        <v>2167</v>
      </c>
      <c r="Y369" s="256" t="s">
        <v>3075</v>
      </c>
      <c r="Z369" s="155" t="s">
        <v>115</v>
      </c>
      <c r="AA369" s="267" t="s">
        <v>2936</v>
      </c>
      <c r="AB369" s="156"/>
      <c r="AC369" s="157"/>
      <c r="AD369" s="157"/>
      <c r="AE369" s="157"/>
      <c r="AF369" s="157"/>
      <c r="AG369" s="293">
        <f t="shared" si="202"/>
        <v>0</v>
      </c>
      <c r="AH369" s="145"/>
      <c r="AI369" s="143"/>
      <c r="AJ369" s="143"/>
      <c r="AK369" s="143"/>
      <c r="AL369" s="143"/>
      <c r="AM369" s="138">
        <f t="shared" si="220"/>
        <v>0</v>
      </c>
      <c r="AN369" s="160"/>
      <c r="AO369" s="146"/>
      <c r="AP369" s="146"/>
      <c r="AQ369" s="146"/>
      <c r="AR369" s="146"/>
      <c r="AS369" s="202">
        <f t="shared" si="203"/>
        <v>0</v>
      </c>
      <c r="AT369" s="172"/>
      <c r="AU369" s="137"/>
      <c r="AV369" s="137"/>
      <c r="AW369" s="137"/>
      <c r="AX369" s="137"/>
      <c r="AY369" s="138">
        <f t="shared" si="216"/>
        <v>0</v>
      </c>
      <c r="AZ369" s="160"/>
      <c r="BA369" s="146"/>
      <c r="BB369" s="146"/>
      <c r="BC369" s="146"/>
      <c r="BD369" s="146"/>
      <c r="BE369" s="138">
        <f t="shared" si="217"/>
        <v>0</v>
      </c>
      <c r="BF369" s="205"/>
      <c r="BG369" s="146"/>
      <c r="BH369" s="146"/>
      <c r="BI369" s="146"/>
      <c r="BJ369" s="146"/>
      <c r="BK369" s="202">
        <f t="shared" si="204"/>
        <v>0</v>
      </c>
      <c r="BL369" s="160"/>
      <c r="BM369" s="146"/>
      <c r="BN369" s="146"/>
      <c r="BO369" s="146"/>
      <c r="BP369" s="146"/>
      <c r="BQ369" s="138">
        <f t="shared" si="218"/>
        <v>0</v>
      </c>
      <c r="BR369" s="160"/>
      <c r="BS369" s="146">
        <v>57200</v>
      </c>
      <c r="BT369" s="146"/>
      <c r="BU369" s="146"/>
      <c r="BV369" s="146"/>
      <c r="BW369" s="138">
        <f t="shared" si="219"/>
        <v>57200</v>
      </c>
      <c r="BX369" s="205"/>
      <c r="BY369" s="146"/>
      <c r="BZ369" s="146"/>
      <c r="CA369" s="146"/>
      <c r="CB369" s="146"/>
      <c r="CC369" s="138">
        <f t="shared" si="205"/>
        <v>0</v>
      </c>
      <c r="CD369" s="158"/>
      <c r="CE369" s="137"/>
      <c r="CF369" s="137"/>
      <c r="CG369" s="137"/>
      <c r="CH369" s="137"/>
      <c r="CI369" s="138">
        <f t="shared" si="206"/>
        <v>0</v>
      </c>
      <c r="CJ369" s="172">
        <f t="shared" si="191"/>
        <v>0</v>
      </c>
      <c r="CK369" s="137">
        <f t="shared" si="192"/>
        <v>57200</v>
      </c>
      <c r="CL369" s="137">
        <f t="shared" si="193"/>
        <v>0</v>
      </c>
      <c r="CM369" s="137">
        <f t="shared" si="194"/>
        <v>0</v>
      </c>
      <c r="CN369" s="137">
        <f t="shared" si="195"/>
        <v>0</v>
      </c>
      <c r="CO369" s="173">
        <f t="shared" si="196"/>
        <v>57200</v>
      </c>
      <c r="CP369" s="172">
        <f t="shared" si="197"/>
        <v>0</v>
      </c>
      <c r="CQ369" s="137">
        <f t="shared" si="198"/>
        <v>0</v>
      </c>
      <c r="CR369" s="137">
        <f t="shared" si="199"/>
        <v>0</v>
      </c>
      <c r="CS369" s="137">
        <f t="shared" si="200"/>
        <v>0</v>
      </c>
      <c r="CT369" s="137">
        <f t="shared" si="201"/>
        <v>0</v>
      </c>
      <c r="CU369" s="173">
        <f t="shared" si="221"/>
        <v>0</v>
      </c>
      <c r="CV369" s="172">
        <f t="shared" si="222"/>
        <v>0</v>
      </c>
      <c r="CW369" s="137">
        <f t="shared" si="223"/>
        <v>57200</v>
      </c>
      <c r="CX369" s="137">
        <f t="shared" si="224"/>
        <v>0</v>
      </c>
      <c r="CY369" s="137">
        <f t="shared" si="225"/>
        <v>0</v>
      </c>
      <c r="CZ369" s="137">
        <f t="shared" si="226"/>
        <v>0</v>
      </c>
      <c r="DA369" s="173">
        <f t="shared" si="227"/>
        <v>57200</v>
      </c>
      <c r="DC369" s="220"/>
      <c r="DF369" s="141"/>
      <c r="DG369" s="142"/>
      <c r="DH369" s="146"/>
      <c r="DI369" s="142"/>
      <c r="DJ369" s="144"/>
      <c r="DK369" s="145"/>
      <c r="DL369" s="142"/>
      <c r="DM369" s="144"/>
      <c r="DO369" s="140" t="str">
        <f t="shared" si="207"/>
        <v>Petr Junek</v>
      </c>
      <c r="DP369" s="140">
        <v>5453</v>
      </c>
      <c r="DQ369" s="140">
        <v>600099211</v>
      </c>
      <c r="DR369" s="140">
        <v>854760</v>
      </c>
      <c r="DS369" s="140" t="s">
        <v>2161</v>
      </c>
      <c r="DT369" s="140" t="s">
        <v>4380</v>
      </c>
      <c r="DU369" s="140" t="s">
        <v>4381</v>
      </c>
      <c r="DV369" s="140" t="s">
        <v>2164</v>
      </c>
      <c r="DW369" s="140" t="s">
        <v>2163</v>
      </c>
      <c r="DX369" s="140" t="s">
        <v>327</v>
      </c>
      <c r="DY369" s="140" t="s">
        <v>4382</v>
      </c>
      <c r="DZ369" s="140">
        <v>481595252</v>
      </c>
      <c r="EA369" s="140" t="s">
        <v>2166</v>
      </c>
      <c r="EB369" s="140" t="s">
        <v>4383</v>
      </c>
      <c r="EC369" s="140" t="s">
        <v>2167</v>
      </c>
      <c r="ED369" s="140" t="s">
        <v>115</v>
      </c>
      <c r="EF369" s="140" t="str">
        <f t="shared" si="208"/>
        <v>ok</v>
      </c>
      <c r="EG369" s="140" t="str">
        <f t="shared" si="209"/>
        <v>ŠPATNĚ</v>
      </c>
      <c r="EH369" s="140" t="str">
        <f t="shared" si="210"/>
        <v>ok</v>
      </c>
      <c r="EI369" s="140" t="str">
        <f t="shared" si="211"/>
        <v>ok</v>
      </c>
      <c r="EJ369" s="140" t="str">
        <f t="shared" si="212"/>
        <v>ok</v>
      </c>
      <c r="EK369" s="140" t="str">
        <f t="shared" si="213"/>
        <v>ok</v>
      </c>
      <c r="EO369" s="140" t="str">
        <f t="shared" si="214"/>
        <v>ŠPATNĚ</v>
      </c>
      <c r="EP369" s="140" t="str">
        <f t="shared" si="215"/>
        <v>ok</v>
      </c>
    </row>
    <row r="370" spans="1:146" s="140" customFormat="1" ht="12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227" t="s">
        <v>2169</v>
      </c>
      <c r="J370" s="151" t="s">
        <v>2168</v>
      </c>
      <c r="K370" s="151" t="s">
        <v>4698</v>
      </c>
      <c r="L370" s="153" t="s">
        <v>2170</v>
      </c>
      <c r="M370" s="151" t="s">
        <v>2171</v>
      </c>
      <c r="N370" s="151">
        <v>0</v>
      </c>
      <c r="O370" s="151" t="s">
        <v>2172</v>
      </c>
      <c r="P370" s="151" t="s">
        <v>2173</v>
      </c>
      <c r="Q370" s="151" t="s">
        <v>27</v>
      </c>
      <c r="R370" s="151" t="s">
        <v>28</v>
      </c>
      <c r="S370" s="154">
        <v>481541121</v>
      </c>
      <c r="T370" s="151" t="s">
        <v>2174</v>
      </c>
      <c r="U370" s="153">
        <v>181205784</v>
      </c>
      <c r="V370" s="153" t="s">
        <v>102</v>
      </c>
      <c r="W370" s="153" t="s">
        <v>103</v>
      </c>
      <c r="X370" s="151" t="s">
        <v>2175</v>
      </c>
      <c r="Y370" s="256" t="s">
        <v>3076</v>
      </c>
      <c r="Z370" s="155" t="s">
        <v>115</v>
      </c>
      <c r="AA370" s="267" t="s">
        <v>2937</v>
      </c>
      <c r="AB370" s="156"/>
      <c r="AC370" s="157"/>
      <c r="AD370" s="157"/>
      <c r="AE370" s="157"/>
      <c r="AF370" s="157"/>
      <c r="AG370" s="293">
        <f t="shared" si="202"/>
        <v>0</v>
      </c>
      <c r="AH370" s="145"/>
      <c r="AI370" s="143"/>
      <c r="AJ370" s="143"/>
      <c r="AK370" s="143"/>
      <c r="AL370" s="143"/>
      <c r="AM370" s="138">
        <f t="shared" si="220"/>
        <v>0</v>
      </c>
      <c r="AN370" s="160"/>
      <c r="AO370" s="146"/>
      <c r="AP370" s="146"/>
      <c r="AQ370" s="146"/>
      <c r="AR370" s="146"/>
      <c r="AS370" s="202">
        <f t="shared" si="203"/>
        <v>0</v>
      </c>
      <c r="AT370" s="172"/>
      <c r="AU370" s="137"/>
      <c r="AV370" s="137"/>
      <c r="AW370" s="137"/>
      <c r="AX370" s="137"/>
      <c r="AY370" s="138">
        <f t="shared" si="216"/>
        <v>0</v>
      </c>
      <c r="AZ370" s="160"/>
      <c r="BA370" s="146"/>
      <c r="BB370" s="146"/>
      <c r="BC370" s="146"/>
      <c r="BD370" s="146"/>
      <c r="BE370" s="138">
        <f t="shared" si="217"/>
        <v>0</v>
      </c>
      <c r="BF370" s="205"/>
      <c r="BG370" s="146"/>
      <c r="BH370" s="146"/>
      <c r="BI370" s="146"/>
      <c r="BJ370" s="146"/>
      <c r="BK370" s="202">
        <f t="shared" si="204"/>
        <v>0</v>
      </c>
      <c r="BL370" s="160"/>
      <c r="BM370" s="146"/>
      <c r="BN370" s="146"/>
      <c r="BO370" s="146"/>
      <c r="BP370" s="146"/>
      <c r="BQ370" s="138">
        <f t="shared" si="218"/>
        <v>0</v>
      </c>
      <c r="BR370" s="160"/>
      <c r="BS370" s="146"/>
      <c r="BT370" s="146"/>
      <c r="BU370" s="146"/>
      <c r="BV370" s="146"/>
      <c r="BW370" s="138">
        <f t="shared" si="219"/>
        <v>0</v>
      </c>
      <c r="BX370" s="205"/>
      <c r="BY370" s="146"/>
      <c r="BZ370" s="146"/>
      <c r="CA370" s="146"/>
      <c r="CB370" s="146"/>
      <c r="CC370" s="138">
        <f t="shared" si="205"/>
        <v>0</v>
      </c>
      <c r="CD370" s="158"/>
      <c r="CE370" s="137"/>
      <c r="CF370" s="137"/>
      <c r="CG370" s="137"/>
      <c r="CH370" s="137"/>
      <c r="CI370" s="138">
        <f t="shared" si="206"/>
        <v>0</v>
      </c>
      <c r="CJ370" s="172">
        <f t="shared" si="191"/>
        <v>0</v>
      </c>
      <c r="CK370" s="137">
        <f t="shared" si="192"/>
        <v>0</v>
      </c>
      <c r="CL370" s="137">
        <f t="shared" si="193"/>
        <v>0</v>
      </c>
      <c r="CM370" s="137">
        <f t="shared" si="194"/>
        <v>0</v>
      </c>
      <c r="CN370" s="137">
        <f t="shared" si="195"/>
        <v>0</v>
      </c>
      <c r="CO370" s="173">
        <f t="shared" si="196"/>
        <v>0</v>
      </c>
      <c r="CP370" s="172">
        <f t="shared" si="197"/>
        <v>0</v>
      </c>
      <c r="CQ370" s="137">
        <f t="shared" si="198"/>
        <v>0</v>
      </c>
      <c r="CR370" s="137">
        <f t="shared" si="199"/>
        <v>0</v>
      </c>
      <c r="CS370" s="137">
        <f t="shared" si="200"/>
        <v>0</v>
      </c>
      <c r="CT370" s="137">
        <f t="shared" si="201"/>
        <v>0</v>
      </c>
      <c r="CU370" s="173">
        <f t="shared" si="221"/>
        <v>0</v>
      </c>
      <c r="CV370" s="172">
        <f t="shared" si="222"/>
        <v>0</v>
      </c>
      <c r="CW370" s="137">
        <f t="shared" si="223"/>
        <v>0</v>
      </c>
      <c r="CX370" s="137">
        <f t="shared" si="224"/>
        <v>0</v>
      </c>
      <c r="CY370" s="137">
        <f t="shared" si="225"/>
        <v>0</v>
      </c>
      <c r="CZ370" s="137">
        <f t="shared" si="226"/>
        <v>0</v>
      </c>
      <c r="DA370" s="173">
        <f t="shared" si="227"/>
        <v>0</v>
      </c>
      <c r="DC370" s="220"/>
      <c r="DF370" s="141"/>
      <c r="DG370" s="142"/>
      <c r="DH370" s="146"/>
      <c r="DI370" s="142"/>
      <c r="DJ370" s="144"/>
      <c r="DK370" s="145"/>
      <c r="DL370" s="142"/>
      <c r="DM370" s="144"/>
      <c r="DO370" s="140" t="str">
        <f t="shared" si="207"/>
        <v>Andrea Zouharová</v>
      </c>
      <c r="DP370" s="140">
        <v>5429</v>
      </c>
      <c r="DQ370" s="140">
        <v>600098656</v>
      </c>
      <c r="DR370" s="140">
        <v>70698309</v>
      </c>
      <c r="DS370" s="140" t="s">
        <v>2168</v>
      </c>
      <c r="DT370" s="140" t="s">
        <v>4384</v>
      </c>
      <c r="DU370" s="140" t="s">
        <v>4385</v>
      </c>
      <c r="DV370" s="140" t="s">
        <v>2171</v>
      </c>
      <c r="DW370" s="140" t="s">
        <v>2170</v>
      </c>
      <c r="DX370" s="140">
        <v>0</v>
      </c>
      <c r="DY370" s="140" t="s">
        <v>4386</v>
      </c>
      <c r="DZ370" s="140">
        <v>481541121</v>
      </c>
      <c r="EA370" s="140" t="s">
        <v>2174</v>
      </c>
      <c r="EB370" s="140">
        <v>0</v>
      </c>
      <c r="EC370" s="140" t="s">
        <v>2175</v>
      </c>
      <c r="ED370" s="140" t="s">
        <v>115</v>
      </c>
      <c r="EF370" s="140" t="str">
        <f t="shared" si="208"/>
        <v>ok</v>
      </c>
      <c r="EG370" s="140" t="str">
        <f t="shared" si="209"/>
        <v>ŠPATNĚ</v>
      </c>
      <c r="EH370" s="140" t="str">
        <f t="shared" si="210"/>
        <v>ok</v>
      </c>
      <c r="EI370" s="140" t="str">
        <f t="shared" si="211"/>
        <v>ok</v>
      </c>
      <c r="EJ370" s="140" t="str">
        <f t="shared" si="212"/>
        <v>ok</v>
      </c>
      <c r="EK370" s="140" t="str">
        <f t="shared" si="213"/>
        <v>ok</v>
      </c>
      <c r="EO370" s="140" t="str">
        <f t="shared" si="214"/>
        <v>ok</v>
      </c>
      <c r="EP370" s="140" t="str">
        <f t="shared" si="215"/>
        <v>ok</v>
      </c>
    </row>
    <row r="371" spans="1:146" s="140" customFormat="1" ht="12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227" t="s">
        <v>2177</v>
      </c>
      <c r="J371" s="151" t="s">
        <v>2176</v>
      </c>
      <c r="K371" s="151" t="s">
        <v>4699</v>
      </c>
      <c r="L371" s="153" t="s">
        <v>2170</v>
      </c>
      <c r="M371" s="151" t="s">
        <v>2171</v>
      </c>
      <c r="N371" s="151" t="s">
        <v>24</v>
      </c>
      <c r="O371" s="151" t="s">
        <v>2178</v>
      </c>
      <c r="P371" s="151" t="s">
        <v>2179</v>
      </c>
      <c r="Q371" s="151" t="s">
        <v>27</v>
      </c>
      <c r="R371" s="151" t="s">
        <v>28</v>
      </c>
      <c r="S371" s="154">
        <v>481544408</v>
      </c>
      <c r="T371" s="151" t="s">
        <v>2180</v>
      </c>
      <c r="U371" s="153">
        <v>181206357</v>
      </c>
      <c r="V371" s="153" t="s">
        <v>102</v>
      </c>
      <c r="W371" s="153" t="s">
        <v>103</v>
      </c>
      <c r="X371" s="151" t="s">
        <v>2175</v>
      </c>
      <c r="Y371" s="256" t="s">
        <v>3076</v>
      </c>
      <c r="Z371" s="155" t="s">
        <v>115</v>
      </c>
      <c r="AA371" s="267" t="s">
        <v>2937</v>
      </c>
      <c r="AB371" s="156"/>
      <c r="AC371" s="157"/>
      <c r="AD371" s="157"/>
      <c r="AE371" s="157"/>
      <c r="AF371" s="157"/>
      <c r="AG371" s="293">
        <f t="shared" si="202"/>
        <v>0</v>
      </c>
      <c r="AH371" s="145"/>
      <c r="AI371" s="143"/>
      <c r="AJ371" s="143"/>
      <c r="AK371" s="143"/>
      <c r="AL371" s="143"/>
      <c r="AM371" s="138">
        <f t="shared" si="220"/>
        <v>0</v>
      </c>
      <c r="AN371" s="160"/>
      <c r="AO371" s="146"/>
      <c r="AP371" s="146"/>
      <c r="AQ371" s="146"/>
      <c r="AR371" s="146"/>
      <c r="AS371" s="202">
        <f t="shared" si="203"/>
        <v>0</v>
      </c>
      <c r="AT371" s="172"/>
      <c r="AU371" s="137"/>
      <c r="AV371" s="137"/>
      <c r="AW371" s="137"/>
      <c r="AX371" s="137"/>
      <c r="AY371" s="138">
        <f t="shared" si="216"/>
        <v>0</v>
      </c>
      <c r="AZ371" s="160"/>
      <c r="BA371" s="146"/>
      <c r="BB371" s="146"/>
      <c r="BC371" s="146"/>
      <c r="BD371" s="146"/>
      <c r="BE371" s="138">
        <f t="shared" si="217"/>
        <v>0</v>
      </c>
      <c r="BF371" s="205"/>
      <c r="BG371" s="146"/>
      <c r="BH371" s="146"/>
      <c r="BI371" s="146"/>
      <c r="BJ371" s="146"/>
      <c r="BK371" s="202">
        <f t="shared" si="204"/>
        <v>0</v>
      </c>
      <c r="BL371" s="160"/>
      <c r="BM371" s="146"/>
      <c r="BN371" s="146"/>
      <c r="BO371" s="146"/>
      <c r="BP371" s="146"/>
      <c r="BQ371" s="138">
        <f t="shared" si="218"/>
        <v>0</v>
      </c>
      <c r="BR371" s="160"/>
      <c r="BS371" s="146">
        <v>15925</v>
      </c>
      <c r="BT371" s="146"/>
      <c r="BU371" s="146"/>
      <c r="BV371" s="146"/>
      <c r="BW371" s="138">
        <f t="shared" si="219"/>
        <v>15925</v>
      </c>
      <c r="BX371" s="205"/>
      <c r="BY371" s="146"/>
      <c r="BZ371" s="146"/>
      <c r="CA371" s="146"/>
      <c r="CB371" s="146"/>
      <c r="CC371" s="138">
        <f t="shared" si="205"/>
        <v>0</v>
      </c>
      <c r="CD371" s="158"/>
      <c r="CE371" s="137"/>
      <c r="CF371" s="137"/>
      <c r="CG371" s="137"/>
      <c r="CH371" s="137"/>
      <c r="CI371" s="138">
        <f t="shared" si="206"/>
        <v>0</v>
      </c>
      <c r="CJ371" s="172">
        <f t="shared" si="191"/>
        <v>0</v>
      </c>
      <c r="CK371" s="137">
        <f t="shared" si="192"/>
        <v>15925</v>
      </c>
      <c r="CL371" s="137">
        <f t="shared" si="193"/>
        <v>0</v>
      </c>
      <c r="CM371" s="137">
        <f t="shared" si="194"/>
        <v>0</v>
      </c>
      <c r="CN371" s="137">
        <f t="shared" si="195"/>
        <v>0</v>
      </c>
      <c r="CO371" s="173">
        <f t="shared" si="196"/>
        <v>15925</v>
      </c>
      <c r="CP371" s="172">
        <f t="shared" si="197"/>
        <v>0</v>
      </c>
      <c r="CQ371" s="137">
        <f t="shared" si="198"/>
        <v>0</v>
      </c>
      <c r="CR371" s="137">
        <f t="shared" si="199"/>
        <v>0</v>
      </c>
      <c r="CS371" s="137">
        <f t="shared" si="200"/>
        <v>0</v>
      </c>
      <c r="CT371" s="137">
        <f t="shared" si="201"/>
        <v>0</v>
      </c>
      <c r="CU371" s="173">
        <f t="shared" si="221"/>
        <v>0</v>
      </c>
      <c r="CV371" s="172">
        <f t="shared" si="222"/>
        <v>0</v>
      </c>
      <c r="CW371" s="137">
        <f t="shared" si="223"/>
        <v>15925</v>
      </c>
      <c r="CX371" s="137">
        <f t="shared" si="224"/>
        <v>0</v>
      </c>
      <c r="CY371" s="137">
        <f t="shared" si="225"/>
        <v>0</v>
      </c>
      <c r="CZ371" s="137">
        <f t="shared" si="226"/>
        <v>0</v>
      </c>
      <c r="DA371" s="173">
        <f t="shared" si="227"/>
        <v>15925</v>
      </c>
      <c r="DC371" s="220"/>
      <c r="DF371" s="141"/>
      <c r="DG371" s="142"/>
      <c r="DH371" s="146"/>
      <c r="DI371" s="142"/>
      <c r="DJ371" s="144"/>
      <c r="DK371" s="145"/>
      <c r="DL371" s="142"/>
      <c r="DM371" s="144"/>
      <c r="DO371" s="140" t="str">
        <f t="shared" si="207"/>
        <v>Lada Sojková</v>
      </c>
      <c r="DP371" s="140">
        <v>5468</v>
      </c>
      <c r="DQ371" s="140">
        <v>600099083</v>
      </c>
      <c r="DR371" s="140">
        <v>70698317</v>
      </c>
      <c r="DS371" s="140" t="s">
        <v>2176</v>
      </c>
      <c r="DT371" s="140" t="s">
        <v>4387</v>
      </c>
      <c r="DU371" s="140" t="s">
        <v>3851</v>
      </c>
      <c r="DV371" s="140" t="s">
        <v>2171</v>
      </c>
      <c r="DW371" s="140" t="s">
        <v>2170</v>
      </c>
      <c r="DX371" s="140" t="s">
        <v>24</v>
      </c>
      <c r="DY371" s="140" t="s">
        <v>4388</v>
      </c>
      <c r="DZ371" s="140">
        <v>481544408</v>
      </c>
      <c r="EA371" s="140" t="s">
        <v>2180</v>
      </c>
      <c r="EB371" s="140" t="s">
        <v>4389</v>
      </c>
      <c r="EC371" s="140" t="s">
        <v>2175</v>
      </c>
      <c r="ED371" s="140" t="s">
        <v>115</v>
      </c>
      <c r="EF371" s="140" t="str">
        <f t="shared" si="208"/>
        <v>ok</v>
      </c>
      <c r="EG371" s="140" t="str">
        <f t="shared" si="209"/>
        <v>ŠPATNĚ</v>
      </c>
      <c r="EH371" s="140" t="str">
        <f t="shared" si="210"/>
        <v>ok</v>
      </c>
      <c r="EI371" s="140" t="str">
        <f t="shared" si="211"/>
        <v>ok</v>
      </c>
      <c r="EJ371" s="140" t="str">
        <f t="shared" si="212"/>
        <v>ok</v>
      </c>
      <c r="EK371" s="140" t="str">
        <f t="shared" si="213"/>
        <v>ok</v>
      </c>
      <c r="EO371" s="140" t="str">
        <f t="shared" si="214"/>
        <v>ok</v>
      </c>
      <c r="EP371" s="140" t="str">
        <f t="shared" si="215"/>
        <v>ok</v>
      </c>
    </row>
    <row r="372" spans="1:146" s="140" customFormat="1" ht="12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227" t="s">
        <v>2182</v>
      </c>
      <c r="J372" s="151" t="s">
        <v>2181</v>
      </c>
      <c r="K372" s="151" t="s">
        <v>4700</v>
      </c>
      <c r="L372" s="153" t="s">
        <v>2183</v>
      </c>
      <c r="M372" s="151" t="s">
        <v>2184</v>
      </c>
      <c r="N372" s="151">
        <v>0</v>
      </c>
      <c r="O372" s="151" t="s">
        <v>2185</v>
      </c>
      <c r="P372" s="151" t="s">
        <v>1054</v>
      </c>
      <c r="Q372" s="151" t="s">
        <v>27</v>
      </c>
      <c r="R372" s="151" t="s">
        <v>28</v>
      </c>
      <c r="S372" s="154">
        <v>481582656</v>
      </c>
      <c r="T372" s="151" t="s">
        <v>2186</v>
      </c>
      <c r="U372" s="153" t="s">
        <v>2187</v>
      </c>
      <c r="V372" s="153" t="s">
        <v>31</v>
      </c>
      <c r="W372" s="153" t="s">
        <v>871</v>
      </c>
      <c r="X372" s="151" t="s">
        <v>2188</v>
      </c>
      <c r="Y372" s="256" t="s">
        <v>3077</v>
      </c>
      <c r="Z372" s="155" t="s">
        <v>115</v>
      </c>
      <c r="AA372" s="267" t="s">
        <v>2938</v>
      </c>
      <c r="AB372" s="156"/>
      <c r="AC372" s="157"/>
      <c r="AD372" s="157"/>
      <c r="AE372" s="157"/>
      <c r="AF372" s="157"/>
      <c r="AG372" s="293">
        <f t="shared" si="202"/>
        <v>0</v>
      </c>
      <c r="AH372" s="145"/>
      <c r="AI372" s="143"/>
      <c r="AJ372" s="143"/>
      <c r="AK372" s="143"/>
      <c r="AL372" s="143"/>
      <c r="AM372" s="138">
        <f t="shared" si="220"/>
        <v>0</v>
      </c>
      <c r="AN372" s="160"/>
      <c r="AO372" s="146"/>
      <c r="AP372" s="146"/>
      <c r="AQ372" s="146"/>
      <c r="AR372" s="146"/>
      <c r="AS372" s="202">
        <f t="shared" si="203"/>
        <v>0</v>
      </c>
      <c r="AT372" s="172"/>
      <c r="AU372" s="137"/>
      <c r="AV372" s="137"/>
      <c r="AW372" s="137"/>
      <c r="AX372" s="137"/>
      <c r="AY372" s="138">
        <f t="shared" si="216"/>
        <v>0</v>
      </c>
      <c r="AZ372" s="160"/>
      <c r="BA372" s="146"/>
      <c r="BB372" s="146"/>
      <c r="BC372" s="146"/>
      <c r="BD372" s="146"/>
      <c r="BE372" s="138">
        <f t="shared" si="217"/>
        <v>0</v>
      </c>
      <c r="BF372" s="205"/>
      <c r="BG372" s="146"/>
      <c r="BH372" s="146"/>
      <c r="BI372" s="146"/>
      <c r="BJ372" s="146"/>
      <c r="BK372" s="202">
        <f t="shared" si="204"/>
        <v>0</v>
      </c>
      <c r="BL372" s="160"/>
      <c r="BM372" s="146"/>
      <c r="BN372" s="146"/>
      <c r="BO372" s="146"/>
      <c r="BP372" s="146"/>
      <c r="BQ372" s="138">
        <f t="shared" si="218"/>
        <v>0</v>
      </c>
      <c r="BR372" s="160"/>
      <c r="BS372" s="146">
        <v>9425</v>
      </c>
      <c r="BT372" s="146"/>
      <c r="BU372" s="146"/>
      <c r="BV372" s="146"/>
      <c r="BW372" s="138">
        <f t="shared" si="219"/>
        <v>9425</v>
      </c>
      <c r="BX372" s="205"/>
      <c r="BY372" s="146"/>
      <c r="BZ372" s="146"/>
      <c r="CA372" s="146"/>
      <c r="CB372" s="146"/>
      <c r="CC372" s="138">
        <f t="shared" si="205"/>
        <v>0</v>
      </c>
      <c r="CD372" s="158"/>
      <c r="CE372" s="137"/>
      <c r="CF372" s="137"/>
      <c r="CG372" s="137"/>
      <c r="CH372" s="137"/>
      <c r="CI372" s="138">
        <f t="shared" si="206"/>
        <v>0</v>
      </c>
      <c r="CJ372" s="172">
        <f t="shared" si="191"/>
        <v>0</v>
      </c>
      <c r="CK372" s="137">
        <f t="shared" si="192"/>
        <v>9425</v>
      </c>
      <c r="CL372" s="137">
        <f t="shared" si="193"/>
        <v>0</v>
      </c>
      <c r="CM372" s="137">
        <f t="shared" si="194"/>
        <v>0</v>
      </c>
      <c r="CN372" s="137">
        <f t="shared" si="195"/>
        <v>0</v>
      </c>
      <c r="CO372" s="173">
        <f t="shared" si="196"/>
        <v>9425</v>
      </c>
      <c r="CP372" s="172">
        <f t="shared" si="197"/>
        <v>0</v>
      </c>
      <c r="CQ372" s="137">
        <f t="shared" si="198"/>
        <v>0</v>
      </c>
      <c r="CR372" s="137">
        <f t="shared" si="199"/>
        <v>0</v>
      </c>
      <c r="CS372" s="137">
        <f t="shared" si="200"/>
        <v>0</v>
      </c>
      <c r="CT372" s="137">
        <f t="shared" si="201"/>
        <v>0</v>
      </c>
      <c r="CU372" s="173">
        <f t="shared" si="221"/>
        <v>0</v>
      </c>
      <c r="CV372" s="172">
        <f t="shared" si="222"/>
        <v>0</v>
      </c>
      <c r="CW372" s="137">
        <f t="shared" si="223"/>
        <v>9425</v>
      </c>
      <c r="CX372" s="137">
        <f t="shared" si="224"/>
        <v>0</v>
      </c>
      <c r="CY372" s="137">
        <f t="shared" si="225"/>
        <v>0</v>
      </c>
      <c r="CZ372" s="137">
        <f t="shared" si="226"/>
        <v>0</v>
      </c>
      <c r="DA372" s="173">
        <f t="shared" si="227"/>
        <v>9425</v>
      </c>
      <c r="DC372" s="220"/>
      <c r="DF372" s="141"/>
      <c r="DG372" s="142"/>
      <c r="DH372" s="146"/>
      <c r="DI372" s="142"/>
      <c r="DJ372" s="144"/>
      <c r="DK372" s="145"/>
      <c r="DL372" s="142"/>
      <c r="DM372" s="144"/>
      <c r="DO372" s="140" t="str">
        <f t="shared" si="207"/>
        <v>Zuzana Hartmanová</v>
      </c>
      <c r="DP372" s="140">
        <v>5488</v>
      </c>
      <c r="DQ372" s="140">
        <v>600099326</v>
      </c>
      <c r="DR372" s="140">
        <v>70695393</v>
      </c>
      <c r="DS372" s="140" t="s">
        <v>2181</v>
      </c>
      <c r="DT372" s="140" t="s">
        <v>4390</v>
      </c>
      <c r="DU372" s="140" t="s">
        <v>4391</v>
      </c>
      <c r="DV372" s="140" t="s">
        <v>2184</v>
      </c>
      <c r="DW372" s="140" t="s">
        <v>2183</v>
      </c>
      <c r="DX372" s="140">
        <v>0</v>
      </c>
      <c r="DY372" s="140" t="s">
        <v>4392</v>
      </c>
      <c r="DZ372" s="140">
        <v>481582656</v>
      </c>
      <c r="EA372" s="140" t="s">
        <v>2186</v>
      </c>
      <c r="EB372" s="140">
        <v>0</v>
      </c>
      <c r="EC372" s="140" t="s">
        <v>2188</v>
      </c>
      <c r="ED372" s="140" t="s">
        <v>115</v>
      </c>
      <c r="EF372" s="140" t="str">
        <f t="shared" si="208"/>
        <v>ok</v>
      </c>
      <c r="EG372" s="140" t="str">
        <f t="shared" si="209"/>
        <v>ŠPATNĚ</v>
      </c>
      <c r="EH372" s="140" t="str">
        <f t="shared" si="210"/>
        <v>ok</v>
      </c>
      <c r="EI372" s="140" t="str">
        <f t="shared" si="211"/>
        <v>ok</v>
      </c>
      <c r="EJ372" s="140" t="str">
        <f t="shared" si="212"/>
        <v>ok</v>
      </c>
      <c r="EK372" s="140" t="str">
        <f t="shared" si="213"/>
        <v>ok</v>
      </c>
      <c r="EO372" s="140" t="str">
        <f t="shared" si="214"/>
        <v>ok</v>
      </c>
      <c r="EP372" s="140" t="str">
        <f t="shared" si="215"/>
        <v>ok</v>
      </c>
    </row>
    <row r="373" spans="1:146" s="140" customFormat="1" ht="12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4393</v>
      </c>
      <c r="I373" s="227" t="s">
        <v>2190</v>
      </c>
      <c r="J373" s="151" t="s">
        <v>2189</v>
      </c>
      <c r="K373" s="151" t="s">
        <v>4395</v>
      </c>
      <c r="L373" s="153" t="s">
        <v>97</v>
      </c>
      <c r="M373" s="151" t="s">
        <v>98</v>
      </c>
      <c r="N373" s="151" t="s">
        <v>24</v>
      </c>
      <c r="O373" s="151" t="s">
        <v>2191</v>
      </c>
      <c r="P373" s="151" t="s">
        <v>974</v>
      </c>
      <c r="Q373" s="151" t="s">
        <v>27</v>
      </c>
      <c r="R373" s="151" t="s">
        <v>28</v>
      </c>
      <c r="S373" s="154">
        <v>481322611</v>
      </c>
      <c r="T373" s="151" t="s">
        <v>2192</v>
      </c>
      <c r="U373" s="153">
        <v>165405997</v>
      </c>
      <c r="V373" s="153" t="s">
        <v>43</v>
      </c>
      <c r="W373" s="153" t="s">
        <v>1785</v>
      </c>
      <c r="X373" s="151" t="s">
        <v>2193</v>
      </c>
      <c r="Y373" s="256" t="s">
        <v>3078</v>
      </c>
      <c r="Z373" s="155" t="s">
        <v>98</v>
      </c>
      <c r="AA373" s="267" t="s">
        <v>2939</v>
      </c>
      <c r="AB373" s="156"/>
      <c r="AC373" s="157"/>
      <c r="AD373" s="157"/>
      <c r="AE373" s="157"/>
      <c r="AF373" s="157"/>
      <c r="AG373" s="293">
        <f t="shared" si="202"/>
        <v>0</v>
      </c>
      <c r="AH373" s="145"/>
      <c r="AI373" s="143"/>
      <c r="AJ373" s="143"/>
      <c r="AK373" s="143"/>
      <c r="AL373" s="143"/>
      <c r="AM373" s="138">
        <f t="shared" si="220"/>
        <v>0</v>
      </c>
      <c r="AN373" s="160"/>
      <c r="AO373" s="146"/>
      <c r="AP373" s="146"/>
      <c r="AQ373" s="146"/>
      <c r="AR373" s="146"/>
      <c r="AS373" s="202">
        <f t="shared" si="203"/>
        <v>0</v>
      </c>
      <c r="AT373" s="172"/>
      <c r="AU373" s="137"/>
      <c r="AV373" s="137"/>
      <c r="AW373" s="137"/>
      <c r="AX373" s="137"/>
      <c r="AY373" s="138">
        <f t="shared" si="216"/>
        <v>0</v>
      </c>
      <c r="AZ373" s="160"/>
      <c r="BA373" s="146"/>
      <c r="BB373" s="146"/>
      <c r="BC373" s="146"/>
      <c r="BD373" s="146"/>
      <c r="BE373" s="138">
        <f t="shared" si="217"/>
        <v>0</v>
      </c>
      <c r="BF373" s="205"/>
      <c r="BG373" s="146"/>
      <c r="BH373" s="146"/>
      <c r="BI373" s="146"/>
      <c r="BJ373" s="146"/>
      <c r="BK373" s="202">
        <f t="shared" si="204"/>
        <v>0</v>
      </c>
      <c r="BL373" s="160"/>
      <c r="BM373" s="146"/>
      <c r="BN373" s="146"/>
      <c r="BO373" s="146"/>
      <c r="BP373" s="146"/>
      <c r="BQ373" s="138">
        <f t="shared" si="218"/>
        <v>0</v>
      </c>
      <c r="BR373" s="160"/>
      <c r="BS373" s="146">
        <v>3250</v>
      </c>
      <c r="BT373" s="146"/>
      <c r="BU373" s="146"/>
      <c r="BV373" s="146"/>
      <c r="BW373" s="138">
        <f t="shared" si="219"/>
        <v>3250</v>
      </c>
      <c r="BX373" s="205"/>
      <c r="BY373" s="146"/>
      <c r="BZ373" s="146"/>
      <c r="CA373" s="146"/>
      <c r="CB373" s="146"/>
      <c r="CC373" s="138">
        <f t="shared" si="205"/>
        <v>0</v>
      </c>
      <c r="CD373" s="158"/>
      <c r="CE373" s="137"/>
      <c r="CF373" s="137"/>
      <c r="CG373" s="137"/>
      <c r="CH373" s="137"/>
      <c r="CI373" s="138">
        <f t="shared" si="206"/>
        <v>0</v>
      </c>
      <c r="CJ373" s="172">
        <f t="shared" si="191"/>
        <v>0</v>
      </c>
      <c r="CK373" s="137">
        <f t="shared" si="192"/>
        <v>3250</v>
      </c>
      <c r="CL373" s="137">
        <f t="shared" si="193"/>
        <v>0</v>
      </c>
      <c r="CM373" s="137">
        <f t="shared" si="194"/>
        <v>0</v>
      </c>
      <c r="CN373" s="137">
        <f t="shared" si="195"/>
        <v>0</v>
      </c>
      <c r="CO373" s="173">
        <f t="shared" si="196"/>
        <v>3250</v>
      </c>
      <c r="CP373" s="172">
        <f t="shared" si="197"/>
        <v>0</v>
      </c>
      <c r="CQ373" s="137">
        <f t="shared" si="198"/>
        <v>0</v>
      </c>
      <c r="CR373" s="137">
        <f t="shared" si="199"/>
        <v>0</v>
      </c>
      <c r="CS373" s="137">
        <f t="shared" si="200"/>
        <v>0</v>
      </c>
      <c r="CT373" s="137">
        <f t="shared" si="201"/>
        <v>0</v>
      </c>
      <c r="CU373" s="173">
        <f t="shared" si="221"/>
        <v>0</v>
      </c>
      <c r="CV373" s="172">
        <f t="shared" si="222"/>
        <v>0</v>
      </c>
      <c r="CW373" s="137">
        <f t="shared" si="223"/>
        <v>3250</v>
      </c>
      <c r="CX373" s="137">
        <f t="shared" si="224"/>
        <v>0</v>
      </c>
      <c r="CY373" s="137">
        <f t="shared" si="225"/>
        <v>0</v>
      </c>
      <c r="CZ373" s="137">
        <f t="shared" si="226"/>
        <v>0</v>
      </c>
      <c r="DA373" s="173">
        <f t="shared" si="227"/>
        <v>3250</v>
      </c>
      <c r="DC373" s="220"/>
      <c r="DF373" s="141"/>
      <c r="DG373" s="142"/>
      <c r="DH373" s="146"/>
      <c r="DI373" s="142"/>
      <c r="DJ373" s="144"/>
      <c r="DK373" s="145"/>
      <c r="DL373" s="142"/>
      <c r="DM373" s="144"/>
      <c r="DO373" s="140" t="str">
        <f t="shared" si="207"/>
        <v>Dagmar Rakoušová</v>
      </c>
      <c r="DP373" s="140">
        <v>5490</v>
      </c>
      <c r="DQ373" s="140">
        <v>600099474</v>
      </c>
      <c r="DR373" s="140">
        <v>71173854</v>
      </c>
      <c r="DS373" s="140" t="s">
        <v>4393</v>
      </c>
      <c r="DT373" s="140" t="s">
        <v>4394</v>
      </c>
      <c r="DU373" s="140" t="s">
        <v>4395</v>
      </c>
      <c r="DV373" s="140" t="s">
        <v>98</v>
      </c>
      <c r="DW373" s="140" t="s">
        <v>97</v>
      </c>
      <c r="DX373" s="140" t="s">
        <v>24</v>
      </c>
      <c r="DY373" s="140" t="s">
        <v>4396</v>
      </c>
      <c r="DZ373" s="140">
        <v>481322611</v>
      </c>
      <c r="EA373" s="140" t="s">
        <v>4397</v>
      </c>
      <c r="EB373" s="140" t="s">
        <v>4398</v>
      </c>
      <c r="EC373" s="140" t="s">
        <v>2193</v>
      </c>
      <c r="ED373" s="140" t="s">
        <v>98</v>
      </c>
      <c r="EF373" s="140" t="str">
        <f t="shared" si="208"/>
        <v>ok</v>
      </c>
      <c r="EG373" s="140" t="str">
        <f t="shared" si="209"/>
        <v>ok</v>
      </c>
      <c r="EH373" s="140" t="str">
        <f t="shared" si="210"/>
        <v>ok</v>
      </c>
      <c r="EI373" s="140" t="str">
        <f t="shared" si="211"/>
        <v>ok</v>
      </c>
      <c r="EJ373" s="140" t="str">
        <f t="shared" si="212"/>
        <v>ok</v>
      </c>
      <c r="EK373" s="140" t="str">
        <f t="shared" si="213"/>
        <v>ok</v>
      </c>
      <c r="EO373" s="140" t="str">
        <f t="shared" si="214"/>
        <v>ok</v>
      </c>
      <c r="EP373" s="140" t="str">
        <f t="shared" si="215"/>
        <v>ŠPATNĚ</v>
      </c>
    </row>
    <row r="374" spans="1:146" s="140" customFormat="1" ht="12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227" t="s">
        <v>2195</v>
      </c>
      <c r="J374" s="151" t="s">
        <v>2194</v>
      </c>
      <c r="K374" s="151" t="s">
        <v>4666</v>
      </c>
      <c r="L374" s="153" t="s">
        <v>97</v>
      </c>
      <c r="M374" s="151" t="s">
        <v>98</v>
      </c>
      <c r="N374" s="151" t="s">
        <v>24</v>
      </c>
      <c r="O374" s="151" t="s">
        <v>4602</v>
      </c>
      <c r="P374" s="151" t="s">
        <v>217</v>
      </c>
      <c r="Q374" s="151" t="s">
        <v>27</v>
      </c>
      <c r="R374" s="151" t="s">
        <v>28</v>
      </c>
      <c r="S374" s="154">
        <v>481322692</v>
      </c>
      <c r="T374" s="151" t="s">
        <v>2196</v>
      </c>
      <c r="U374" s="153">
        <v>1263750369</v>
      </c>
      <c r="V374" s="153" t="s">
        <v>82</v>
      </c>
      <c r="W374" s="153" t="s">
        <v>83</v>
      </c>
      <c r="X374" s="151" t="s">
        <v>2193</v>
      </c>
      <c r="Y374" s="256" t="s">
        <v>3078</v>
      </c>
      <c r="Z374" s="155" t="s">
        <v>98</v>
      </c>
      <c r="AA374" s="267" t="s">
        <v>2939</v>
      </c>
      <c r="AB374" s="156"/>
      <c r="AC374" s="157"/>
      <c r="AD374" s="157"/>
      <c r="AE374" s="157"/>
      <c r="AF374" s="157"/>
      <c r="AG374" s="293">
        <f t="shared" si="202"/>
        <v>0</v>
      </c>
      <c r="AH374" s="145"/>
      <c r="AI374" s="143"/>
      <c r="AJ374" s="143"/>
      <c r="AK374" s="143"/>
      <c r="AL374" s="143"/>
      <c r="AM374" s="138">
        <f t="shared" si="220"/>
        <v>0</v>
      </c>
      <c r="AN374" s="160"/>
      <c r="AO374" s="146"/>
      <c r="AP374" s="146"/>
      <c r="AQ374" s="146"/>
      <c r="AR374" s="146"/>
      <c r="AS374" s="202">
        <f t="shared" si="203"/>
        <v>0</v>
      </c>
      <c r="AT374" s="172"/>
      <c r="AU374" s="137"/>
      <c r="AV374" s="137"/>
      <c r="AW374" s="137"/>
      <c r="AX374" s="137"/>
      <c r="AY374" s="138">
        <f t="shared" si="216"/>
        <v>0</v>
      </c>
      <c r="AZ374" s="160"/>
      <c r="BA374" s="146"/>
      <c r="BB374" s="146"/>
      <c r="BC374" s="146"/>
      <c r="BD374" s="146"/>
      <c r="BE374" s="138">
        <f t="shared" si="217"/>
        <v>0</v>
      </c>
      <c r="BF374" s="205"/>
      <c r="BG374" s="146"/>
      <c r="BH374" s="146"/>
      <c r="BI374" s="146"/>
      <c r="BJ374" s="146"/>
      <c r="BK374" s="202">
        <f t="shared" si="204"/>
        <v>0</v>
      </c>
      <c r="BL374" s="160"/>
      <c r="BM374" s="146"/>
      <c r="BN374" s="146"/>
      <c r="BO374" s="146"/>
      <c r="BP374" s="146"/>
      <c r="BQ374" s="138">
        <f t="shared" si="218"/>
        <v>0</v>
      </c>
      <c r="BR374" s="160"/>
      <c r="BS374" s="146"/>
      <c r="BT374" s="146"/>
      <c r="BU374" s="146"/>
      <c r="BV374" s="146"/>
      <c r="BW374" s="138">
        <f t="shared" si="219"/>
        <v>0</v>
      </c>
      <c r="BX374" s="205"/>
      <c r="BY374" s="146"/>
      <c r="BZ374" s="146"/>
      <c r="CA374" s="146"/>
      <c r="CB374" s="146"/>
      <c r="CC374" s="138">
        <f t="shared" si="205"/>
        <v>0</v>
      </c>
      <c r="CD374" s="158"/>
      <c r="CE374" s="137"/>
      <c r="CF374" s="137"/>
      <c r="CG374" s="137"/>
      <c r="CH374" s="137"/>
      <c r="CI374" s="138">
        <f t="shared" si="206"/>
        <v>0</v>
      </c>
      <c r="CJ374" s="172">
        <f t="shared" si="191"/>
        <v>0</v>
      </c>
      <c r="CK374" s="137">
        <f t="shared" si="192"/>
        <v>0</v>
      </c>
      <c r="CL374" s="137">
        <f t="shared" si="193"/>
        <v>0</v>
      </c>
      <c r="CM374" s="137">
        <f t="shared" si="194"/>
        <v>0</v>
      </c>
      <c r="CN374" s="137">
        <f t="shared" si="195"/>
        <v>0</v>
      </c>
      <c r="CO374" s="173">
        <f t="shared" si="196"/>
        <v>0</v>
      </c>
      <c r="CP374" s="172">
        <f t="shared" si="197"/>
        <v>0</v>
      </c>
      <c r="CQ374" s="137">
        <f t="shared" si="198"/>
        <v>0</v>
      </c>
      <c r="CR374" s="137">
        <f t="shared" si="199"/>
        <v>0</v>
      </c>
      <c r="CS374" s="137">
        <f t="shared" si="200"/>
        <v>0</v>
      </c>
      <c r="CT374" s="137">
        <f t="shared" si="201"/>
        <v>0</v>
      </c>
      <c r="CU374" s="173">
        <f t="shared" si="221"/>
        <v>0</v>
      </c>
      <c r="CV374" s="172">
        <f t="shared" si="222"/>
        <v>0</v>
      </c>
      <c r="CW374" s="137">
        <f t="shared" si="223"/>
        <v>0</v>
      </c>
      <c r="CX374" s="137">
        <f t="shared" si="224"/>
        <v>0</v>
      </c>
      <c r="CY374" s="137">
        <f t="shared" si="225"/>
        <v>0</v>
      </c>
      <c r="CZ374" s="137">
        <f t="shared" si="226"/>
        <v>0</v>
      </c>
      <c r="DA374" s="173">
        <f t="shared" si="227"/>
        <v>0</v>
      </c>
      <c r="DC374" s="220"/>
      <c r="DF374" s="141"/>
      <c r="DG374" s="142"/>
      <c r="DH374" s="146"/>
      <c r="DI374" s="142"/>
      <c r="DJ374" s="144"/>
      <c r="DK374" s="145"/>
      <c r="DL374" s="142"/>
      <c r="DM374" s="144"/>
      <c r="DO374" s="140" t="str">
        <f t="shared" si="207"/>
        <v>Lenka Dékány</v>
      </c>
      <c r="DP374" s="140">
        <v>5460</v>
      </c>
      <c r="DQ374" s="140">
        <v>600098621</v>
      </c>
      <c r="DR374" s="140">
        <v>72743549</v>
      </c>
      <c r="DS374" s="140" t="s">
        <v>2194</v>
      </c>
      <c r="DT374" s="140" t="s">
        <v>4399</v>
      </c>
      <c r="DU374" s="140" t="s">
        <v>4666</v>
      </c>
      <c r="DV374" s="140" t="s">
        <v>98</v>
      </c>
      <c r="DW374" s="140" t="s">
        <v>97</v>
      </c>
      <c r="DX374" s="140" t="s">
        <v>24</v>
      </c>
      <c r="DY374" s="140" t="s">
        <v>4400</v>
      </c>
      <c r="DZ374" s="140">
        <v>481322692</v>
      </c>
      <c r="EA374" s="140" t="s">
        <v>2196</v>
      </c>
      <c r="EB374" s="140" t="s">
        <v>4401</v>
      </c>
      <c r="EC374" s="140" t="s">
        <v>2193</v>
      </c>
      <c r="ED374" s="140" t="s">
        <v>98</v>
      </c>
      <c r="EF374" s="140" t="str">
        <f t="shared" si="208"/>
        <v>ok</v>
      </c>
      <c r="EG374" s="140" t="str">
        <f t="shared" si="209"/>
        <v>ok</v>
      </c>
      <c r="EH374" s="140" t="str">
        <f t="shared" si="210"/>
        <v>ok</v>
      </c>
      <c r="EI374" s="140" t="str">
        <f t="shared" si="211"/>
        <v>ok</v>
      </c>
      <c r="EJ374" s="140" t="str">
        <f t="shared" si="212"/>
        <v>ok</v>
      </c>
      <c r="EK374" s="140" t="str">
        <f t="shared" si="213"/>
        <v>ok</v>
      </c>
      <c r="EO374" s="140" t="str">
        <f t="shared" si="214"/>
        <v>ok</v>
      </c>
      <c r="EP374" s="140" t="str">
        <f t="shared" si="215"/>
        <v>ok</v>
      </c>
    </row>
    <row r="375" spans="1:146" s="140" customFormat="1" ht="12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227" t="s">
        <v>2198</v>
      </c>
      <c r="J375" s="151" t="s">
        <v>2197</v>
      </c>
      <c r="K375" s="151" t="s">
        <v>4403</v>
      </c>
      <c r="L375" s="153" t="s">
        <v>97</v>
      </c>
      <c r="M375" s="151" t="s">
        <v>98</v>
      </c>
      <c r="N375" s="151">
        <v>0</v>
      </c>
      <c r="O375" s="151" t="s">
        <v>2199</v>
      </c>
      <c r="P375" s="151" t="s">
        <v>790</v>
      </c>
      <c r="Q375" s="151" t="s">
        <v>27</v>
      </c>
      <c r="R375" s="151" t="s">
        <v>28</v>
      </c>
      <c r="S375" s="154">
        <v>481322704</v>
      </c>
      <c r="T375" s="151" t="s">
        <v>2200</v>
      </c>
      <c r="U375" s="153">
        <v>1263738319</v>
      </c>
      <c r="V375" s="153" t="s">
        <v>82</v>
      </c>
      <c r="W375" s="153" t="s">
        <v>83</v>
      </c>
      <c r="X375" s="151" t="s">
        <v>2193</v>
      </c>
      <c r="Y375" s="256" t="s">
        <v>3078</v>
      </c>
      <c r="Z375" s="155" t="s">
        <v>98</v>
      </c>
      <c r="AA375" s="267" t="s">
        <v>2939</v>
      </c>
      <c r="AB375" s="156"/>
      <c r="AC375" s="157"/>
      <c r="AD375" s="157"/>
      <c r="AE375" s="157"/>
      <c r="AF375" s="157"/>
      <c r="AG375" s="293">
        <f t="shared" si="202"/>
        <v>0</v>
      </c>
      <c r="AH375" s="145"/>
      <c r="AI375" s="143"/>
      <c r="AJ375" s="143"/>
      <c r="AK375" s="143"/>
      <c r="AL375" s="143"/>
      <c r="AM375" s="138">
        <f t="shared" si="220"/>
        <v>0</v>
      </c>
      <c r="AN375" s="160"/>
      <c r="AO375" s="146"/>
      <c r="AP375" s="146"/>
      <c r="AQ375" s="146"/>
      <c r="AR375" s="146"/>
      <c r="AS375" s="202">
        <f t="shared" si="203"/>
        <v>0</v>
      </c>
      <c r="AT375" s="172"/>
      <c r="AU375" s="137"/>
      <c r="AV375" s="137"/>
      <c r="AW375" s="137"/>
      <c r="AX375" s="137"/>
      <c r="AY375" s="138">
        <f t="shared" si="216"/>
        <v>0</v>
      </c>
      <c r="AZ375" s="160"/>
      <c r="BA375" s="146"/>
      <c r="BB375" s="146"/>
      <c r="BC375" s="146"/>
      <c r="BD375" s="146"/>
      <c r="BE375" s="138">
        <f t="shared" si="217"/>
        <v>0</v>
      </c>
      <c r="BF375" s="205"/>
      <c r="BG375" s="146"/>
      <c r="BH375" s="146"/>
      <c r="BI375" s="146"/>
      <c r="BJ375" s="146"/>
      <c r="BK375" s="202">
        <f t="shared" si="204"/>
        <v>0</v>
      </c>
      <c r="BL375" s="160"/>
      <c r="BM375" s="146"/>
      <c r="BN375" s="146"/>
      <c r="BO375" s="146"/>
      <c r="BP375" s="146"/>
      <c r="BQ375" s="138">
        <f t="shared" si="218"/>
        <v>0</v>
      </c>
      <c r="BR375" s="160"/>
      <c r="BS375" s="146"/>
      <c r="BT375" s="146"/>
      <c r="BU375" s="146"/>
      <c r="BV375" s="146"/>
      <c r="BW375" s="138">
        <f t="shared" si="219"/>
        <v>0</v>
      </c>
      <c r="BX375" s="205"/>
      <c r="BY375" s="146"/>
      <c r="BZ375" s="146"/>
      <c r="CA375" s="146"/>
      <c r="CB375" s="146"/>
      <c r="CC375" s="138">
        <f t="shared" si="205"/>
        <v>0</v>
      </c>
      <c r="CD375" s="158"/>
      <c r="CE375" s="137"/>
      <c r="CF375" s="137"/>
      <c r="CG375" s="137"/>
      <c r="CH375" s="137"/>
      <c r="CI375" s="138">
        <f t="shared" si="206"/>
        <v>0</v>
      </c>
      <c r="CJ375" s="172">
        <f t="shared" si="191"/>
        <v>0</v>
      </c>
      <c r="CK375" s="137">
        <f t="shared" si="192"/>
        <v>0</v>
      </c>
      <c r="CL375" s="137">
        <f t="shared" si="193"/>
        <v>0</v>
      </c>
      <c r="CM375" s="137">
        <f t="shared" si="194"/>
        <v>0</v>
      </c>
      <c r="CN375" s="137">
        <f t="shared" si="195"/>
        <v>0</v>
      </c>
      <c r="CO375" s="173">
        <f t="shared" si="196"/>
        <v>0</v>
      </c>
      <c r="CP375" s="172">
        <f t="shared" si="197"/>
        <v>0</v>
      </c>
      <c r="CQ375" s="137">
        <f t="shared" si="198"/>
        <v>0</v>
      </c>
      <c r="CR375" s="137">
        <f t="shared" si="199"/>
        <v>0</v>
      </c>
      <c r="CS375" s="137">
        <f t="shared" si="200"/>
        <v>0</v>
      </c>
      <c r="CT375" s="137">
        <f t="shared" si="201"/>
        <v>0</v>
      </c>
      <c r="CU375" s="173">
        <f t="shared" si="221"/>
        <v>0</v>
      </c>
      <c r="CV375" s="172">
        <f t="shared" si="222"/>
        <v>0</v>
      </c>
      <c r="CW375" s="137">
        <f t="shared" si="223"/>
        <v>0</v>
      </c>
      <c r="CX375" s="137">
        <f t="shared" si="224"/>
        <v>0</v>
      </c>
      <c r="CY375" s="137">
        <f t="shared" si="225"/>
        <v>0</v>
      </c>
      <c r="CZ375" s="137">
        <f t="shared" si="226"/>
        <v>0</v>
      </c>
      <c r="DA375" s="173">
        <f t="shared" si="227"/>
        <v>0</v>
      </c>
      <c r="DC375" s="220"/>
      <c r="DF375" s="141"/>
      <c r="DG375" s="142"/>
      <c r="DH375" s="146"/>
      <c r="DI375" s="142"/>
      <c r="DJ375" s="144"/>
      <c r="DK375" s="145"/>
      <c r="DL375" s="142"/>
      <c r="DM375" s="144"/>
      <c r="DO375" s="140" t="str">
        <f t="shared" si="207"/>
        <v>Naděžda Dovolilová</v>
      </c>
      <c r="DP375" s="140">
        <v>5462</v>
      </c>
      <c r="DQ375" s="140">
        <v>600098851</v>
      </c>
      <c r="DR375" s="140">
        <v>72743620</v>
      </c>
      <c r="DS375" s="140" t="s">
        <v>2197</v>
      </c>
      <c r="DT375" s="140" t="s">
        <v>4402</v>
      </c>
      <c r="DU375" s="140" t="s">
        <v>4403</v>
      </c>
      <c r="DV375" s="140" t="s">
        <v>98</v>
      </c>
      <c r="DW375" s="140" t="s">
        <v>97</v>
      </c>
      <c r="DX375" s="140">
        <v>0</v>
      </c>
      <c r="DY375" s="140" t="s">
        <v>4404</v>
      </c>
      <c r="DZ375" s="140">
        <v>481322704</v>
      </c>
      <c r="EA375" s="140" t="s">
        <v>2200</v>
      </c>
      <c r="EB375" s="140" t="s">
        <v>4401</v>
      </c>
      <c r="EC375" s="140" t="s">
        <v>2193</v>
      </c>
      <c r="ED375" s="140" t="s">
        <v>98</v>
      </c>
      <c r="EF375" s="140" t="str">
        <f t="shared" si="208"/>
        <v>ok</v>
      </c>
      <c r="EG375" s="140" t="str">
        <f t="shared" si="209"/>
        <v>ok</v>
      </c>
      <c r="EH375" s="140" t="str">
        <f t="shared" si="210"/>
        <v>ok</v>
      </c>
      <c r="EI375" s="140" t="str">
        <f t="shared" si="211"/>
        <v>ok</v>
      </c>
      <c r="EJ375" s="140" t="str">
        <f t="shared" si="212"/>
        <v>ok</v>
      </c>
      <c r="EK375" s="140" t="str">
        <f t="shared" si="213"/>
        <v>ok</v>
      </c>
      <c r="EO375" s="140" t="str">
        <f t="shared" si="214"/>
        <v>ok</v>
      </c>
      <c r="EP375" s="140" t="str">
        <f t="shared" si="215"/>
        <v>ok</v>
      </c>
    </row>
    <row r="376" spans="1:146" s="140" customFormat="1" ht="12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227" t="s">
        <v>2202</v>
      </c>
      <c r="J376" s="151" t="s">
        <v>2201</v>
      </c>
      <c r="K376" s="151" t="s">
        <v>4406</v>
      </c>
      <c r="L376" s="153" t="s">
        <v>97</v>
      </c>
      <c r="M376" s="151" t="s">
        <v>98</v>
      </c>
      <c r="N376" s="151" t="s">
        <v>24</v>
      </c>
      <c r="O376" s="151" t="s">
        <v>2203</v>
      </c>
      <c r="P376" s="151" t="s">
        <v>170</v>
      </c>
      <c r="Q376" s="151" t="s">
        <v>27</v>
      </c>
      <c r="R376" s="151" t="s">
        <v>28</v>
      </c>
      <c r="S376" s="154">
        <v>481322772</v>
      </c>
      <c r="T376" s="151" t="s">
        <v>2204</v>
      </c>
      <c r="U376" s="153">
        <v>1263751329</v>
      </c>
      <c r="V376" s="153" t="s">
        <v>82</v>
      </c>
      <c r="W376" s="153" t="s">
        <v>83</v>
      </c>
      <c r="X376" s="151" t="s">
        <v>2193</v>
      </c>
      <c r="Y376" s="256" t="s">
        <v>3078</v>
      </c>
      <c r="Z376" s="155" t="s">
        <v>98</v>
      </c>
      <c r="AA376" s="267" t="s">
        <v>2939</v>
      </c>
      <c r="AB376" s="156"/>
      <c r="AC376" s="157"/>
      <c r="AD376" s="157"/>
      <c r="AE376" s="157"/>
      <c r="AF376" s="157"/>
      <c r="AG376" s="293">
        <f t="shared" si="202"/>
        <v>0</v>
      </c>
      <c r="AH376" s="145"/>
      <c r="AI376" s="143"/>
      <c r="AJ376" s="143"/>
      <c r="AK376" s="143"/>
      <c r="AL376" s="143"/>
      <c r="AM376" s="138">
        <f t="shared" si="220"/>
        <v>0</v>
      </c>
      <c r="AN376" s="160"/>
      <c r="AO376" s="146"/>
      <c r="AP376" s="146"/>
      <c r="AQ376" s="146"/>
      <c r="AR376" s="146"/>
      <c r="AS376" s="202">
        <f t="shared" si="203"/>
        <v>0</v>
      </c>
      <c r="AT376" s="172"/>
      <c r="AU376" s="137"/>
      <c r="AV376" s="137"/>
      <c r="AW376" s="137"/>
      <c r="AX376" s="137"/>
      <c r="AY376" s="138">
        <f t="shared" si="216"/>
        <v>0</v>
      </c>
      <c r="AZ376" s="160"/>
      <c r="BA376" s="146"/>
      <c r="BB376" s="146"/>
      <c r="BC376" s="146"/>
      <c r="BD376" s="146"/>
      <c r="BE376" s="138">
        <f t="shared" si="217"/>
        <v>0</v>
      </c>
      <c r="BF376" s="205"/>
      <c r="BG376" s="146"/>
      <c r="BH376" s="146"/>
      <c r="BI376" s="146"/>
      <c r="BJ376" s="146"/>
      <c r="BK376" s="202">
        <f t="shared" si="204"/>
        <v>0</v>
      </c>
      <c r="BL376" s="160"/>
      <c r="BM376" s="146"/>
      <c r="BN376" s="146"/>
      <c r="BO376" s="146"/>
      <c r="BP376" s="146"/>
      <c r="BQ376" s="138">
        <f t="shared" si="218"/>
        <v>0</v>
      </c>
      <c r="BR376" s="160"/>
      <c r="BS376" s="146"/>
      <c r="BT376" s="146"/>
      <c r="BU376" s="146"/>
      <c r="BV376" s="146"/>
      <c r="BW376" s="138">
        <f t="shared" si="219"/>
        <v>0</v>
      </c>
      <c r="BX376" s="205"/>
      <c r="BY376" s="146"/>
      <c r="BZ376" s="146"/>
      <c r="CA376" s="146"/>
      <c r="CB376" s="146"/>
      <c r="CC376" s="138">
        <f t="shared" si="205"/>
        <v>0</v>
      </c>
      <c r="CD376" s="158"/>
      <c r="CE376" s="137"/>
      <c r="CF376" s="137"/>
      <c r="CG376" s="137"/>
      <c r="CH376" s="137"/>
      <c r="CI376" s="138">
        <f t="shared" si="206"/>
        <v>0</v>
      </c>
      <c r="CJ376" s="172">
        <f t="shared" si="191"/>
        <v>0</v>
      </c>
      <c r="CK376" s="137">
        <f t="shared" si="192"/>
        <v>0</v>
      </c>
      <c r="CL376" s="137">
        <f t="shared" si="193"/>
        <v>0</v>
      </c>
      <c r="CM376" s="137">
        <f t="shared" si="194"/>
        <v>0</v>
      </c>
      <c r="CN376" s="137">
        <f t="shared" si="195"/>
        <v>0</v>
      </c>
      <c r="CO376" s="173">
        <f t="shared" si="196"/>
        <v>0</v>
      </c>
      <c r="CP376" s="172">
        <f t="shared" si="197"/>
        <v>0</v>
      </c>
      <c r="CQ376" s="137">
        <f t="shared" si="198"/>
        <v>0</v>
      </c>
      <c r="CR376" s="137">
        <f t="shared" si="199"/>
        <v>0</v>
      </c>
      <c r="CS376" s="137">
        <f t="shared" si="200"/>
        <v>0</v>
      </c>
      <c r="CT376" s="137">
        <f t="shared" si="201"/>
        <v>0</v>
      </c>
      <c r="CU376" s="173">
        <f t="shared" si="221"/>
        <v>0</v>
      </c>
      <c r="CV376" s="172">
        <f t="shared" si="222"/>
        <v>0</v>
      </c>
      <c r="CW376" s="137">
        <f t="shared" si="223"/>
        <v>0</v>
      </c>
      <c r="CX376" s="137">
        <f t="shared" si="224"/>
        <v>0</v>
      </c>
      <c r="CY376" s="137">
        <f t="shared" si="225"/>
        <v>0</v>
      </c>
      <c r="CZ376" s="137">
        <f t="shared" si="226"/>
        <v>0</v>
      </c>
      <c r="DA376" s="173">
        <f t="shared" si="227"/>
        <v>0</v>
      </c>
      <c r="DC376" s="220"/>
      <c r="DF376" s="141"/>
      <c r="DG376" s="142"/>
      <c r="DH376" s="146"/>
      <c r="DI376" s="142"/>
      <c r="DJ376" s="144"/>
      <c r="DK376" s="145"/>
      <c r="DL376" s="142"/>
      <c r="DM376" s="144"/>
      <c r="DO376" s="140" t="str">
        <f t="shared" si="207"/>
        <v>Jana Dontová</v>
      </c>
      <c r="DP376" s="140">
        <v>5464</v>
      </c>
      <c r="DQ376" s="140">
        <v>600098869</v>
      </c>
      <c r="DR376" s="140">
        <v>72743719</v>
      </c>
      <c r="DS376" s="140" t="s">
        <v>2201</v>
      </c>
      <c r="DT376" s="140" t="s">
        <v>4405</v>
      </c>
      <c r="DU376" s="140" t="s">
        <v>4406</v>
      </c>
      <c r="DV376" s="140" t="s">
        <v>98</v>
      </c>
      <c r="DW376" s="140" t="s">
        <v>97</v>
      </c>
      <c r="DX376" s="140" t="s">
        <v>24</v>
      </c>
      <c r="DY376" s="140" t="s">
        <v>4407</v>
      </c>
      <c r="DZ376" s="140">
        <v>481322772</v>
      </c>
      <c r="EA376" s="140" t="s">
        <v>2204</v>
      </c>
      <c r="EB376" s="140" t="s">
        <v>4401</v>
      </c>
      <c r="EC376" s="140" t="s">
        <v>2193</v>
      </c>
      <c r="ED376" s="140" t="s">
        <v>98</v>
      </c>
      <c r="EF376" s="140" t="str">
        <f t="shared" si="208"/>
        <v>ok</v>
      </c>
      <c r="EG376" s="140" t="str">
        <f t="shared" si="209"/>
        <v>ok</v>
      </c>
      <c r="EH376" s="140" t="str">
        <f t="shared" si="210"/>
        <v>ok</v>
      </c>
      <c r="EI376" s="140" t="str">
        <f t="shared" si="211"/>
        <v>ok</v>
      </c>
      <c r="EJ376" s="140" t="str">
        <f t="shared" si="212"/>
        <v>ok</v>
      </c>
      <c r="EK376" s="140" t="str">
        <f t="shared" si="213"/>
        <v>ok</v>
      </c>
      <c r="EO376" s="140" t="str">
        <f t="shared" si="214"/>
        <v>ok</v>
      </c>
      <c r="EP376" s="140" t="str">
        <f t="shared" si="215"/>
        <v>ok</v>
      </c>
    </row>
    <row r="377" spans="1:146" s="140" customFormat="1" ht="12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227" t="s">
        <v>2206</v>
      </c>
      <c r="J377" s="151" t="s">
        <v>2205</v>
      </c>
      <c r="K377" s="151" t="s">
        <v>4409</v>
      </c>
      <c r="L377" s="153" t="s">
        <v>97</v>
      </c>
      <c r="M377" s="151" t="s">
        <v>98</v>
      </c>
      <c r="N377" s="151">
        <v>0</v>
      </c>
      <c r="O377" s="151" t="s">
        <v>2207</v>
      </c>
      <c r="P377" s="151" t="s">
        <v>252</v>
      </c>
      <c r="Q377" s="151" t="s">
        <v>27</v>
      </c>
      <c r="R377" s="151" t="s">
        <v>28</v>
      </c>
      <c r="S377" s="154">
        <v>484840420</v>
      </c>
      <c r="T377" s="151" t="s">
        <v>2208</v>
      </c>
      <c r="U377" s="153" t="s">
        <v>2209</v>
      </c>
      <c r="V377" s="153" t="s">
        <v>31</v>
      </c>
      <c r="W377" s="153" t="s">
        <v>871</v>
      </c>
      <c r="X377" s="151" t="s">
        <v>2193</v>
      </c>
      <c r="Y377" s="256" t="s">
        <v>3078</v>
      </c>
      <c r="Z377" s="155" t="s">
        <v>98</v>
      </c>
      <c r="AA377" s="267" t="s">
        <v>2939</v>
      </c>
      <c r="AB377" s="156"/>
      <c r="AC377" s="157"/>
      <c r="AD377" s="157"/>
      <c r="AE377" s="157"/>
      <c r="AF377" s="157"/>
      <c r="AG377" s="293">
        <f t="shared" si="202"/>
        <v>0</v>
      </c>
      <c r="AH377" s="145"/>
      <c r="AI377" s="143"/>
      <c r="AJ377" s="143"/>
      <c r="AK377" s="143"/>
      <c r="AL377" s="143"/>
      <c r="AM377" s="138">
        <f t="shared" si="220"/>
        <v>0</v>
      </c>
      <c r="AN377" s="160"/>
      <c r="AO377" s="146"/>
      <c r="AP377" s="146"/>
      <c r="AQ377" s="146"/>
      <c r="AR377" s="146"/>
      <c r="AS377" s="202">
        <f t="shared" si="203"/>
        <v>0</v>
      </c>
      <c r="AT377" s="172"/>
      <c r="AU377" s="137"/>
      <c r="AV377" s="137"/>
      <c r="AW377" s="137"/>
      <c r="AX377" s="137"/>
      <c r="AY377" s="138">
        <f t="shared" si="216"/>
        <v>0</v>
      </c>
      <c r="AZ377" s="160"/>
      <c r="BA377" s="146"/>
      <c r="BB377" s="146"/>
      <c r="BC377" s="146"/>
      <c r="BD377" s="146"/>
      <c r="BE377" s="138">
        <f t="shared" si="217"/>
        <v>0</v>
      </c>
      <c r="BF377" s="205"/>
      <c r="BG377" s="146"/>
      <c r="BH377" s="146"/>
      <c r="BI377" s="146"/>
      <c r="BJ377" s="146"/>
      <c r="BK377" s="202">
        <f t="shared" si="204"/>
        <v>0</v>
      </c>
      <c r="BL377" s="160"/>
      <c r="BM377" s="146"/>
      <c r="BN377" s="146"/>
      <c r="BO377" s="146"/>
      <c r="BP377" s="146"/>
      <c r="BQ377" s="138">
        <f t="shared" si="218"/>
        <v>0</v>
      </c>
      <c r="BR377" s="160"/>
      <c r="BS377" s="146"/>
      <c r="BT377" s="146"/>
      <c r="BU377" s="146"/>
      <c r="BV377" s="146"/>
      <c r="BW377" s="138">
        <f t="shared" si="219"/>
        <v>0</v>
      </c>
      <c r="BX377" s="205"/>
      <c r="BY377" s="146"/>
      <c r="BZ377" s="146"/>
      <c r="CA377" s="146"/>
      <c r="CB377" s="146"/>
      <c r="CC377" s="138">
        <f t="shared" si="205"/>
        <v>0</v>
      </c>
      <c r="CD377" s="158"/>
      <c r="CE377" s="137"/>
      <c r="CF377" s="137"/>
      <c r="CG377" s="137"/>
      <c r="CH377" s="137"/>
      <c r="CI377" s="138">
        <f t="shared" si="206"/>
        <v>0</v>
      </c>
      <c r="CJ377" s="172">
        <f t="shared" si="191"/>
        <v>0</v>
      </c>
      <c r="CK377" s="137">
        <f t="shared" si="192"/>
        <v>0</v>
      </c>
      <c r="CL377" s="137">
        <f t="shared" si="193"/>
        <v>0</v>
      </c>
      <c r="CM377" s="137">
        <f t="shared" si="194"/>
        <v>0</v>
      </c>
      <c r="CN377" s="137">
        <f t="shared" si="195"/>
        <v>0</v>
      </c>
      <c r="CO377" s="173">
        <f t="shared" si="196"/>
        <v>0</v>
      </c>
      <c r="CP377" s="172">
        <f t="shared" si="197"/>
        <v>0</v>
      </c>
      <c r="CQ377" s="137">
        <f t="shared" si="198"/>
        <v>0</v>
      </c>
      <c r="CR377" s="137">
        <f t="shared" si="199"/>
        <v>0</v>
      </c>
      <c r="CS377" s="137">
        <f t="shared" si="200"/>
        <v>0</v>
      </c>
      <c r="CT377" s="137">
        <f t="shared" si="201"/>
        <v>0</v>
      </c>
      <c r="CU377" s="173">
        <f t="shared" si="221"/>
        <v>0</v>
      </c>
      <c r="CV377" s="172">
        <f t="shared" si="222"/>
        <v>0</v>
      </c>
      <c r="CW377" s="137">
        <f t="shared" si="223"/>
        <v>0</v>
      </c>
      <c r="CX377" s="137">
        <f t="shared" si="224"/>
        <v>0</v>
      </c>
      <c r="CY377" s="137">
        <f t="shared" si="225"/>
        <v>0</v>
      </c>
      <c r="CZ377" s="137">
        <f t="shared" si="226"/>
        <v>0</v>
      </c>
      <c r="DA377" s="173">
        <f t="shared" si="227"/>
        <v>0</v>
      </c>
      <c r="DC377" s="220"/>
      <c r="DF377" s="141"/>
      <c r="DG377" s="142"/>
      <c r="DH377" s="146"/>
      <c r="DI377" s="142"/>
      <c r="DJ377" s="144"/>
      <c r="DK377" s="145"/>
      <c r="DL377" s="142"/>
      <c r="DM377" s="144"/>
      <c r="DO377" s="140" t="str">
        <f t="shared" si="207"/>
        <v>Hana Lamačová</v>
      </c>
      <c r="DP377" s="140">
        <v>5467</v>
      </c>
      <c r="DQ377" s="140">
        <v>600098648</v>
      </c>
      <c r="DR377" s="140">
        <v>72743948</v>
      </c>
      <c r="DS377" s="140" t="s">
        <v>2205</v>
      </c>
      <c r="DT377" s="140" t="s">
        <v>4408</v>
      </c>
      <c r="DU377" s="140" t="s">
        <v>4409</v>
      </c>
      <c r="DV377" s="140" t="s">
        <v>98</v>
      </c>
      <c r="DW377" s="140" t="s">
        <v>97</v>
      </c>
      <c r="DX377" s="140">
        <v>0</v>
      </c>
      <c r="DY377" s="140" t="s">
        <v>4410</v>
      </c>
      <c r="DZ377" s="140">
        <v>484840420</v>
      </c>
      <c r="EA377" s="140" t="s">
        <v>2208</v>
      </c>
      <c r="EB377" s="140" t="s">
        <v>4411</v>
      </c>
      <c r="EC377" s="140" t="s">
        <v>2193</v>
      </c>
      <c r="ED377" s="140" t="s">
        <v>98</v>
      </c>
      <c r="EF377" s="140" t="str">
        <f t="shared" si="208"/>
        <v>ok</v>
      </c>
      <c r="EG377" s="140" t="str">
        <f t="shared" si="209"/>
        <v>ok</v>
      </c>
      <c r="EH377" s="140" t="str">
        <f t="shared" si="210"/>
        <v>ok</v>
      </c>
      <c r="EI377" s="140" t="str">
        <f t="shared" si="211"/>
        <v>ok</v>
      </c>
      <c r="EJ377" s="140" t="str">
        <f t="shared" si="212"/>
        <v>ok</v>
      </c>
      <c r="EK377" s="140" t="str">
        <f t="shared" si="213"/>
        <v>ok</v>
      </c>
      <c r="EO377" s="140" t="str">
        <f t="shared" si="214"/>
        <v>ok</v>
      </c>
      <c r="EP377" s="140" t="str">
        <f t="shared" si="215"/>
        <v>ok</v>
      </c>
    </row>
    <row r="378" spans="1:146" s="140" customFormat="1" ht="12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4412</v>
      </c>
      <c r="I378" s="227" t="s">
        <v>2211</v>
      </c>
      <c r="J378" s="151" t="s">
        <v>2210</v>
      </c>
      <c r="K378" s="151" t="s">
        <v>4414</v>
      </c>
      <c r="L378" s="153" t="s">
        <v>97</v>
      </c>
      <c r="M378" s="151" t="s">
        <v>98</v>
      </c>
      <c r="N378" s="151" t="s">
        <v>466</v>
      </c>
      <c r="O378" s="151" t="s">
        <v>2212</v>
      </c>
      <c r="P378" s="151" t="s">
        <v>478</v>
      </c>
      <c r="Q378" s="151" t="s">
        <v>27</v>
      </c>
      <c r="R378" s="151" t="s">
        <v>28</v>
      </c>
      <c r="S378" s="154">
        <v>481321192</v>
      </c>
      <c r="T378" s="151" t="s">
        <v>2213</v>
      </c>
      <c r="U378" s="153">
        <v>1263743329</v>
      </c>
      <c r="V378" s="153" t="s">
        <v>82</v>
      </c>
      <c r="W378" s="153" t="s">
        <v>83</v>
      </c>
      <c r="X378" s="151" t="s">
        <v>2193</v>
      </c>
      <c r="Y378" s="256" t="s">
        <v>3078</v>
      </c>
      <c r="Z378" s="155" t="s">
        <v>98</v>
      </c>
      <c r="AA378" s="267" t="s">
        <v>2939</v>
      </c>
      <c r="AB378" s="156"/>
      <c r="AC378" s="157"/>
      <c r="AD378" s="157"/>
      <c r="AE378" s="157"/>
      <c r="AF378" s="157"/>
      <c r="AG378" s="293">
        <f t="shared" si="202"/>
        <v>0</v>
      </c>
      <c r="AH378" s="145"/>
      <c r="AI378" s="143"/>
      <c r="AJ378" s="143"/>
      <c r="AK378" s="143"/>
      <c r="AL378" s="143"/>
      <c r="AM378" s="138">
        <f t="shared" si="220"/>
        <v>0</v>
      </c>
      <c r="AN378" s="160"/>
      <c r="AO378" s="146"/>
      <c r="AP378" s="146"/>
      <c r="AQ378" s="146"/>
      <c r="AR378" s="146"/>
      <c r="AS378" s="202">
        <f t="shared" si="203"/>
        <v>0</v>
      </c>
      <c r="AT378" s="172"/>
      <c r="AU378" s="137"/>
      <c r="AV378" s="137"/>
      <c r="AW378" s="137"/>
      <c r="AX378" s="137"/>
      <c r="AY378" s="138">
        <f t="shared" si="216"/>
        <v>0</v>
      </c>
      <c r="AZ378" s="160"/>
      <c r="BA378" s="146"/>
      <c r="BB378" s="146"/>
      <c r="BC378" s="146"/>
      <c r="BD378" s="146"/>
      <c r="BE378" s="138">
        <f t="shared" si="217"/>
        <v>0</v>
      </c>
      <c r="BF378" s="205"/>
      <c r="BG378" s="146"/>
      <c r="BH378" s="146"/>
      <c r="BI378" s="146"/>
      <c r="BJ378" s="146"/>
      <c r="BK378" s="202">
        <f t="shared" si="204"/>
        <v>0</v>
      </c>
      <c r="BL378" s="160"/>
      <c r="BM378" s="146"/>
      <c r="BN378" s="146"/>
      <c r="BO378" s="146"/>
      <c r="BP378" s="146"/>
      <c r="BQ378" s="138">
        <f t="shared" si="218"/>
        <v>0</v>
      </c>
      <c r="BR378" s="160"/>
      <c r="BS378" s="146"/>
      <c r="BT378" s="146"/>
      <c r="BU378" s="146"/>
      <c r="BV378" s="146"/>
      <c r="BW378" s="138">
        <f t="shared" si="219"/>
        <v>0</v>
      </c>
      <c r="BX378" s="205"/>
      <c r="BY378" s="146"/>
      <c r="BZ378" s="146"/>
      <c r="CA378" s="146"/>
      <c r="CB378" s="146"/>
      <c r="CC378" s="138">
        <f t="shared" si="205"/>
        <v>0</v>
      </c>
      <c r="CD378" s="158"/>
      <c r="CE378" s="137"/>
      <c r="CF378" s="137"/>
      <c r="CG378" s="137"/>
      <c r="CH378" s="137"/>
      <c r="CI378" s="138">
        <f t="shared" si="206"/>
        <v>0</v>
      </c>
      <c r="CJ378" s="172">
        <f t="shared" si="191"/>
        <v>0</v>
      </c>
      <c r="CK378" s="137">
        <f t="shared" si="192"/>
        <v>0</v>
      </c>
      <c r="CL378" s="137">
        <f t="shared" si="193"/>
        <v>0</v>
      </c>
      <c r="CM378" s="137">
        <f t="shared" si="194"/>
        <v>0</v>
      </c>
      <c r="CN378" s="137">
        <f t="shared" si="195"/>
        <v>0</v>
      </c>
      <c r="CO378" s="173">
        <f t="shared" si="196"/>
        <v>0</v>
      </c>
      <c r="CP378" s="172">
        <f t="shared" si="197"/>
        <v>0</v>
      </c>
      <c r="CQ378" s="137">
        <f t="shared" si="198"/>
        <v>0</v>
      </c>
      <c r="CR378" s="137">
        <f t="shared" si="199"/>
        <v>0</v>
      </c>
      <c r="CS378" s="137">
        <f t="shared" si="200"/>
        <v>0</v>
      </c>
      <c r="CT378" s="137">
        <f t="shared" si="201"/>
        <v>0</v>
      </c>
      <c r="CU378" s="173">
        <f t="shared" si="221"/>
        <v>0</v>
      </c>
      <c r="CV378" s="172">
        <f t="shared" si="222"/>
        <v>0</v>
      </c>
      <c r="CW378" s="137">
        <f t="shared" si="223"/>
        <v>0</v>
      </c>
      <c r="CX378" s="137">
        <f t="shared" si="224"/>
        <v>0</v>
      </c>
      <c r="CY378" s="137">
        <f t="shared" si="225"/>
        <v>0</v>
      </c>
      <c r="CZ378" s="137">
        <f t="shared" si="226"/>
        <v>0</v>
      </c>
      <c r="DA378" s="173">
        <f t="shared" si="227"/>
        <v>0</v>
      </c>
      <c r="DC378" s="220"/>
      <c r="DF378" s="141"/>
      <c r="DG378" s="142"/>
      <c r="DH378" s="146"/>
      <c r="DI378" s="142"/>
      <c r="DJ378" s="144"/>
      <c r="DK378" s="145"/>
      <c r="DL378" s="142"/>
      <c r="DM378" s="144"/>
      <c r="DO378" s="140" t="str">
        <f t="shared" si="207"/>
        <v>Dana Musílková</v>
      </c>
      <c r="DP378" s="140">
        <v>5463</v>
      </c>
      <c r="DQ378" s="140">
        <v>600098877</v>
      </c>
      <c r="DR378" s="140">
        <v>72743786</v>
      </c>
      <c r="DS378" s="140" t="s">
        <v>4412</v>
      </c>
      <c r="DT378" s="140" t="s">
        <v>4413</v>
      </c>
      <c r="DU378" s="140" t="s">
        <v>4414</v>
      </c>
      <c r="DV378" s="140" t="s">
        <v>98</v>
      </c>
      <c r="DW378" s="140" t="s">
        <v>97</v>
      </c>
      <c r="DX378" s="140" t="s">
        <v>466</v>
      </c>
      <c r="DY378" s="140" t="s">
        <v>4415</v>
      </c>
      <c r="DZ378" s="140">
        <v>481323192</v>
      </c>
      <c r="EA378" s="140" t="s">
        <v>2213</v>
      </c>
      <c r="EB378" s="140" t="s">
        <v>4401</v>
      </c>
      <c r="EC378" s="140" t="s">
        <v>2193</v>
      </c>
      <c r="ED378" s="140" t="s">
        <v>98</v>
      </c>
      <c r="EF378" s="140" t="str">
        <f t="shared" si="208"/>
        <v>ok</v>
      </c>
      <c r="EG378" s="140" t="str">
        <f t="shared" si="209"/>
        <v>ok</v>
      </c>
      <c r="EH378" s="140" t="str">
        <f t="shared" si="210"/>
        <v>ok</v>
      </c>
      <c r="EI378" s="140" t="str">
        <f t="shared" si="211"/>
        <v>ok</v>
      </c>
      <c r="EJ378" s="140" t="str">
        <f t="shared" si="212"/>
        <v>ok</v>
      </c>
      <c r="EK378" s="140" t="str">
        <f t="shared" si="213"/>
        <v>ok</v>
      </c>
      <c r="EO378" s="140" t="str">
        <f t="shared" si="214"/>
        <v>ŠPATNĚ</v>
      </c>
      <c r="EP378" s="140" t="str">
        <f t="shared" si="215"/>
        <v>ok</v>
      </c>
    </row>
    <row r="379" spans="1:146" s="140" customFormat="1" ht="12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227" t="s">
        <v>2215</v>
      </c>
      <c r="J379" s="151" t="s">
        <v>2214</v>
      </c>
      <c r="K379" s="140" t="s">
        <v>4417</v>
      </c>
      <c r="L379" s="153" t="s">
        <v>97</v>
      </c>
      <c r="M379" s="151" t="str">
        <f>DV379</f>
        <v>Turnov</v>
      </c>
      <c r="N379" s="151">
        <v>0</v>
      </c>
      <c r="O379" s="151" t="s">
        <v>2216</v>
      </c>
      <c r="P379" s="151" t="s">
        <v>405</v>
      </c>
      <c r="Q379" s="151" t="s">
        <v>27</v>
      </c>
      <c r="R379" s="151" t="s">
        <v>28</v>
      </c>
      <c r="S379" s="154">
        <v>481322868</v>
      </c>
      <c r="T379" s="151" t="s">
        <v>2217</v>
      </c>
      <c r="U379" s="153">
        <v>1263749309</v>
      </c>
      <c r="V379" s="153" t="s">
        <v>82</v>
      </c>
      <c r="W379" s="153" t="s">
        <v>83</v>
      </c>
      <c r="X379" s="151" t="s">
        <v>2193</v>
      </c>
      <c r="Y379" s="256" t="s">
        <v>3078</v>
      </c>
      <c r="Z379" s="155" t="s">
        <v>98</v>
      </c>
      <c r="AA379" s="267" t="s">
        <v>2939</v>
      </c>
      <c r="AB379" s="156"/>
      <c r="AC379" s="157"/>
      <c r="AD379" s="157"/>
      <c r="AE379" s="157"/>
      <c r="AF379" s="157"/>
      <c r="AG379" s="293">
        <f t="shared" si="202"/>
        <v>0</v>
      </c>
      <c r="AH379" s="145"/>
      <c r="AI379" s="143"/>
      <c r="AJ379" s="143"/>
      <c r="AK379" s="143"/>
      <c r="AL379" s="143"/>
      <c r="AM379" s="138">
        <f t="shared" si="220"/>
        <v>0</v>
      </c>
      <c r="AN379" s="160"/>
      <c r="AO379" s="146"/>
      <c r="AP379" s="146"/>
      <c r="AQ379" s="146"/>
      <c r="AR379" s="146"/>
      <c r="AS379" s="202">
        <f t="shared" si="203"/>
        <v>0</v>
      </c>
      <c r="AT379" s="172"/>
      <c r="AU379" s="137"/>
      <c r="AV379" s="137"/>
      <c r="AW379" s="137"/>
      <c r="AX379" s="137"/>
      <c r="AY379" s="138">
        <f t="shared" si="216"/>
        <v>0</v>
      </c>
      <c r="AZ379" s="160"/>
      <c r="BA379" s="146"/>
      <c r="BB379" s="146"/>
      <c r="BC379" s="146"/>
      <c r="BD379" s="146"/>
      <c r="BE379" s="138">
        <f t="shared" si="217"/>
        <v>0</v>
      </c>
      <c r="BF379" s="205"/>
      <c r="BG379" s="146"/>
      <c r="BH379" s="146"/>
      <c r="BI379" s="146"/>
      <c r="BJ379" s="146"/>
      <c r="BK379" s="202">
        <f t="shared" si="204"/>
        <v>0</v>
      </c>
      <c r="BL379" s="160"/>
      <c r="BM379" s="146"/>
      <c r="BN379" s="146"/>
      <c r="BO379" s="146"/>
      <c r="BP379" s="146"/>
      <c r="BQ379" s="138">
        <f t="shared" si="218"/>
        <v>0</v>
      </c>
      <c r="BR379" s="160"/>
      <c r="BS379" s="146"/>
      <c r="BT379" s="146"/>
      <c r="BU379" s="146"/>
      <c r="BV379" s="146"/>
      <c r="BW379" s="138">
        <f t="shared" si="219"/>
        <v>0</v>
      </c>
      <c r="BX379" s="205"/>
      <c r="BY379" s="146"/>
      <c r="BZ379" s="146"/>
      <c r="CA379" s="146"/>
      <c r="CB379" s="146"/>
      <c r="CC379" s="138">
        <f t="shared" si="205"/>
        <v>0</v>
      </c>
      <c r="CD379" s="158"/>
      <c r="CE379" s="137"/>
      <c r="CF379" s="137"/>
      <c r="CG379" s="137"/>
      <c r="CH379" s="137"/>
      <c r="CI379" s="138">
        <f t="shared" si="206"/>
        <v>0</v>
      </c>
      <c r="CJ379" s="172">
        <f t="shared" si="191"/>
        <v>0</v>
      </c>
      <c r="CK379" s="137">
        <f t="shared" si="192"/>
        <v>0</v>
      </c>
      <c r="CL379" s="137">
        <f t="shared" si="193"/>
        <v>0</v>
      </c>
      <c r="CM379" s="137">
        <f t="shared" si="194"/>
        <v>0</v>
      </c>
      <c r="CN379" s="137">
        <f t="shared" si="195"/>
        <v>0</v>
      </c>
      <c r="CO379" s="173">
        <f t="shared" si="196"/>
        <v>0</v>
      </c>
      <c r="CP379" s="172">
        <f t="shared" si="197"/>
        <v>0</v>
      </c>
      <c r="CQ379" s="137">
        <f t="shared" si="198"/>
        <v>0</v>
      </c>
      <c r="CR379" s="137">
        <f t="shared" si="199"/>
        <v>0</v>
      </c>
      <c r="CS379" s="137">
        <f t="shared" si="200"/>
        <v>0</v>
      </c>
      <c r="CT379" s="137">
        <f t="shared" si="201"/>
        <v>0</v>
      </c>
      <c r="CU379" s="173">
        <f t="shared" si="221"/>
        <v>0</v>
      </c>
      <c r="CV379" s="172">
        <f t="shared" si="222"/>
        <v>0</v>
      </c>
      <c r="CW379" s="137">
        <f t="shared" si="223"/>
        <v>0</v>
      </c>
      <c r="CX379" s="137">
        <f t="shared" si="224"/>
        <v>0</v>
      </c>
      <c r="CY379" s="137">
        <f t="shared" si="225"/>
        <v>0</v>
      </c>
      <c r="CZ379" s="137">
        <f t="shared" si="226"/>
        <v>0</v>
      </c>
      <c r="DA379" s="173">
        <f t="shared" si="227"/>
        <v>0</v>
      </c>
      <c r="DC379" s="220"/>
      <c r="DF379" s="141"/>
      <c r="DG379" s="142"/>
      <c r="DH379" s="146"/>
      <c r="DI379" s="142"/>
      <c r="DJ379" s="144"/>
      <c r="DK379" s="145"/>
      <c r="DL379" s="142"/>
      <c r="DM379" s="144"/>
      <c r="DO379" s="140" t="str">
        <f t="shared" si="207"/>
        <v>Věra Nejedlová</v>
      </c>
      <c r="DP379" s="140">
        <v>5461</v>
      </c>
      <c r="DQ379" s="140">
        <v>600098915</v>
      </c>
      <c r="DR379" s="140">
        <v>72743701</v>
      </c>
      <c r="DS379" s="140" t="s">
        <v>2214</v>
      </c>
      <c r="DT379" s="140" t="s">
        <v>4416</v>
      </c>
      <c r="DU379" s="140" t="s">
        <v>4417</v>
      </c>
      <c r="DV379" s="140" t="s">
        <v>98</v>
      </c>
      <c r="DW379" s="140" t="s">
        <v>97</v>
      </c>
      <c r="DX379" s="140">
        <v>0</v>
      </c>
      <c r="DY379" s="140" t="s">
        <v>4418</v>
      </c>
      <c r="DZ379" s="140">
        <v>481322868</v>
      </c>
      <c r="EA379" s="140" t="s">
        <v>2217</v>
      </c>
      <c r="EB379" s="140" t="s">
        <v>4401</v>
      </c>
      <c r="EC379" s="140" t="s">
        <v>2193</v>
      </c>
      <c r="ED379" s="140" t="s">
        <v>98</v>
      </c>
      <c r="EF379" s="140" t="str">
        <f t="shared" si="208"/>
        <v>ok</v>
      </c>
      <c r="EG379" s="140" t="str">
        <f t="shared" si="209"/>
        <v>ok</v>
      </c>
      <c r="EH379" s="140" t="str">
        <f t="shared" si="210"/>
        <v>ok</v>
      </c>
      <c r="EI379" s="140" t="str">
        <f t="shared" si="211"/>
        <v>ok</v>
      </c>
      <c r="EJ379" s="140" t="str">
        <f t="shared" si="212"/>
        <v>ok</v>
      </c>
      <c r="EK379" s="140" t="str">
        <f t="shared" si="213"/>
        <v>ok</v>
      </c>
      <c r="EO379" s="140" t="str">
        <f t="shared" si="214"/>
        <v>ok</v>
      </c>
      <c r="EP379" s="140" t="str">
        <f t="shared" si="215"/>
        <v>ok</v>
      </c>
    </row>
    <row r="380" spans="1:146" s="140" customFormat="1" ht="12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227" t="s">
        <v>2219</v>
      </c>
      <c r="J380" s="151" t="s">
        <v>2218</v>
      </c>
      <c r="K380" s="151" t="s">
        <v>4420</v>
      </c>
      <c r="L380" s="153" t="s">
        <v>97</v>
      </c>
      <c r="M380" s="151" t="s">
        <v>98</v>
      </c>
      <c r="N380" s="151">
        <v>0</v>
      </c>
      <c r="O380" s="151" t="s">
        <v>2220</v>
      </c>
      <c r="P380" s="151" t="s">
        <v>170</v>
      </c>
      <c r="Q380" s="151" t="s">
        <v>27</v>
      </c>
      <c r="R380" s="151" t="s">
        <v>28</v>
      </c>
      <c r="S380" s="154">
        <v>481322373</v>
      </c>
      <c r="T380" s="151" t="s">
        <v>2221</v>
      </c>
      <c r="U380" s="153">
        <v>1263739389</v>
      </c>
      <c r="V380" s="153" t="s">
        <v>82</v>
      </c>
      <c r="W380" s="153" t="s">
        <v>83</v>
      </c>
      <c r="X380" s="151" t="s">
        <v>2193</v>
      </c>
      <c r="Y380" s="256" t="s">
        <v>3078</v>
      </c>
      <c r="Z380" s="155" t="s">
        <v>98</v>
      </c>
      <c r="AA380" s="267" t="s">
        <v>2939</v>
      </c>
      <c r="AB380" s="156"/>
      <c r="AC380" s="157"/>
      <c r="AD380" s="157"/>
      <c r="AE380" s="157"/>
      <c r="AF380" s="157"/>
      <c r="AG380" s="293">
        <f t="shared" si="202"/>
        <v>0</v>
      </c>
      <c r="AH380" s="145"/>
      <c r="AI380" s="143"/>
      <c r="AJ380" s="143"/>
      <c r="AK380" s="143"/>
      <c r="AL380" s="143"/>
      <c r="AM380" s="138">
        <f t="shared" si="220"/>
        <v>0</v>
      </c>
      <c r="AN380" s="160"/>
      <c r="AO380" s="146"/>
      <c r="AP380" s="146"/>
      <c r="AQ380" s="146"/>
      <c r="AR380" s="146"/>
      <c r="AS380" s="202">
        <f t="shared" si="203"/>
        <v>0</v>
      </c>
      <c r="AT380" s="172"/>
      <c r="AU380" s="137"/>
      <c r="AV380" s="137"/>
      <c r="AW380" s="137"/>
      <c r="AX380" s="137"/>
      <c r="AY380" s="138">
        <f t="shared" si="216"/>
        <v>0</v>
      </c>
      <c r="AZ380" s="160"/>
      <c r="BA380" s="146"/>
      <c r="BB380" s="146"/>
      <c r="BC380" s="146"/>
      <c r="BD380" s="146"/>
      <c r="BE380" s="138">
        <f t="shared" si="217"/>
        <v>0</v>
      </c>
      <c r="BF380" s="205"/>
      <c r="BG380" s="146"/>
      <c r="BH380" s="146"/>
      <c r="BI380" s="146"/>
      <c r="BJ380" s="146"/>
      <c r="BK380" s="202">
        <f t="shared" si="204"/>
        <v>0</v>
      </c>
      <c r="BL380" s="160"/>
      <c r="BM380" s="146"/>
      <c r="BN380" s="146"/>
      <c r="BO380" s="146"/>
      <c r="BP380" s="146"/>
      <c r="BQ380" s="138">
        <f t="shared" si="218"/>
        <v>0</v>
      </c>
      <c r="BR380" s="160"/>
      <c r="BS380" s="146"/>
      <c r="BT380" s="146"/>
      <c r="BU380" s="146"/>
      <c r="BV380" s="146"/>
      <c r="BW380" s="138">
        <f t="shared" si="219"/>
        <v>0</v>
      </c>
      <c r="BX380" s="205"/>
      <c r="BY380" s="146"/>
      <c r="BZ380" s="146"/>
      <c r="CA380" s="146"/>
      <c r="CB380" s="146"/>
      <c r="CC380" s="138">
        <f t="shared" si="205"/>
        <v>0</v>
      </c>
      <c r="CD380" s="158"/>
      <c r="CE380" s="137"/>
      <c r="CF380" s="137"/>
      <c r="CG380" s="137"/>
      <c r="CH380" s="137"/>
      <c r="CI380" s="138">
        <f t="shared" si="206"/>
        <v>0</v>
      </c>
      <c r="CJ380" s="172">
        <f t="shared" si="191"/>
        <v>0</v>
      </c>
      <c r="CK380" s="137">
        <f t="shared" si="192"/>
        <v>0</v>
      </c>
      <c r="CL380" s="137">
        <f t="shared" si="193"/>
        <v>0</v>
      </c>
      <c r="CM380" s="137">
        <f t="shared" si="194"/>
        <v>0</v>
      </c>
      <c r="CN380" s="137">
        <f t="shared" si="195"/>
        <v>0</v>
      </c>
      <c r="CO380" s="173">
        <f t="shared" si="196"/>
        <v>0</v>
      </c>
      <c r="CP380" s="172">
        <f t="shared" si="197"/>
        <v>0</v>
      </c>
      <c r="CQ380" s="137">
        <f t="shared" si="198"/>
        <v>0</v>
      </c>
      <c r="CR380" s="137">
        <f t="shared" si="199"/>
        <v>0</v>
      </c>
      <c r="CS380" s="137">
        <f t="shared" si="200"/>
        <v>0</v>
      </c>
      <c r="CT380" s="137">
        <f t="shared" si="201"/>
        <v>0</v>
      </c>
      <c r="CU380" s="173">
        <f t="shared" si="221"/>
        <v>0</v>
      </c>
      <c r="CV380" s="172">
        <f t="shared" si="222"/>
        <v>0</v>
      </c>
      <c r="CW380" s="137">
        <f t="shared" si="223"/>
        <v>0</v>
      </c>
      <c r="CX380" s="137">
        <f t="shared" si="224"/>
        <v>0</v>
      </c>
      <c r="CY380" s="137">
        <f t="shared" si="225"/>
        <v>0</v>
      </c>
      <c r="CZ380" s="137">
        <f t="shared" si="226"/>
        <v>0</v>
      </c>
      <c r="DA380" s="173">
        <f t="shared" si="227"/>
        <v>0</v>
      </c>
      <c r="DC380" s="220"/>
      <c r="DF380" s="141"/>
      <c r="DG380" s="142"/>
      <c r="DH380" s="146"/>
      <c r="DI380" s="142"/>
      <c r="DJ380" s="144"/>
      <c r="DK380" s="145"/>
      <c r="DL380" s="142"/>
      <c r="DM380" s="144"/>
      <c r="DO380" s="140" t="str">
        <f t="shared" si="207"/>
        <v>Jana Brožová</v>
      </c>
      <c r="DP380" s="140">
        <v>5466</v>
      </c>
      <c r="DQ380" s="140">
        <v>600098885</v>
      </c>
      <c r="DR380" s="140">
        <v>72743794</v>
      </c>
      <c r="DS380" s="140" t="s">
        <v>2218</v>
      </c>
      <c r="DT380" s="140" t="s">
        <v>4419</v>
      </c>
      <c r="DU380" s="140" t="s">
        <v>4420</v>
      </c>
      <c r="DV380" s="140" t="s">
        <v>98</v>
      </c>
      <c r="DW380" s="140" t="s">
        <v>97</v>
      </c>
      <c r="DX380" s="140">
        <v>0</v>
      </c>
      <c r="DY380" s="140" t="s">
        <v>4421</v>
      </c>
      <c r="DZ380" s="140">
        <v>481322373</v>
      </c>
      <c r="EA380" s="140" t="s">
        <v>2221</v>
      </c>
      <c r="EB380" s="140" t="s">
        <v>4401</v>
      </c>
      <c r="EC380" s="140" t="s">
        <v>2193</v>
      </c>
      <c r="ED380" s="140" t="s">
        <v>98</v>
      </c>
      <c r="EF380" s="140" t="str">
        <f t="shared" si="208"/>
        <v>ok</v>
      </c>
      <c r="EG380" s="140" t="str">
        <f t="shared" si="209"/>
        <v>ok</v>
      </c>
      <c r="EH380" s="140" t="str">
        <f t="shared" si="210"/>
        <v>ok</v>
      </c>
      <c r="EI380" s="140" t="str">
        <f t="shared" si="211"/>
        <v>ok</v>
      </c>
      <c r="EJ380" s="140" t="str">
        <f t="shared" si="212"/>
        <v>ok</v>
      </c>
      <c r="EK380" s="140" t="str">
        <f t="shared" si="213"/>
        <v>ok</v>
      </c>
      <c r="EO380" s="140" t="str">
        <f t="shared" si="214"/>
        <v>ok</v>
      </c>
      <c r="EP380" s="140" t="str">
        <f t="shared" si="215"/>
        <v>ok</v>
      </c>
    </row>
    <row r="381" spans="1:146" s="140" customFormat="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4551</v>
      </c>
      <c r="I381" s="227" t="s">
        <v>2223</v>
      </c>
      <c r="J381" s="151" t="s">
        <v>2222</v>
      </c>
      <c r="K381" s="151" t="s">
        <v>2224</v>
      </c>
      <c r="L381" s="153" t="s">
        <v>97</v>
      </c>
      <c r="M381" s="151" t="s">
        <v>98</v>
      </c>
      <c r="N381" s="151" t="s">
        <v>1851</v>
      </c>
      <c r="O381" s="151" t="s">
        <v>2225</v>
      </c>
      <c r="P381" s="151" t="s">
        <v>109</v>
      </c>
      <c r="Q381" s="151" t="s">
        <v>52</v>
      </c>
      <c r="R381" s="151" t="s">
        <v>53</v>
      </c>
      <c r="S381" s="154">
        <v>481311364</v>
      </c>
      <c r="T381" s="263" t="s">
        <v>4425</v>
      </c>
      <c r="U381" s="153">
        <v>2700638223</v>
      </c>
      <c r="V381" s="153" t="s">
        <v>447</v>
      </c>
      <c r="W381" s="153" t="s">
        <v>439</v>
      </c>
      <c r="X381" s="151" t="s">
        <v>2193</v>
      </c>
      <c r="Y381" s="256" t="s">
        <v>3078</v>
      </c>
      <c r="Z381" s="155" t="s">
        <v>98</v>
      </c>
      <c r="AA381" s="267" t="s">
        <v>2939</v>
      </c>
      <c r="AB381" s="156"/>
      <c r="AC381" s="157"/>
      <c r="AD381" s="157"/>
      <c r="AE381" s="157"/>
      <c r="AF381" s="157"/>
      <c r="AG381" s="293">
        <f t="shared" si="202"/>
        <v>0</v>
      </c>
      <c r="AH381" s="145"/>
      <c r="AI381" s="143"/>
      <c r="AJ381" s="143"/>
      <c r="AK381" s="143"/>
      <c r="AL381" s="143"/>
      <c r="AM381" s="138">
        <f t="shared" si="220"/>
        <v>0</v>
      </c>
      <c r="AN381" s="160"/>
      <c r="AO381" s="146"/>
      <c r="AP381" s="146"/>
      <c r="AQ381" s="146"/>
      <c r="AR381" s="146"/>
      <c r="AS381" s="202">
        <f t="shared" si="203"/>
        <v>0</v>
      </c>
      <c r="AT381" s="172"/>
      <c r="AU381" s="137"/>
      <c r="AV381" s="137"/>
      <c r="AW381" s="137"/>
      <c r="AX381" s="137"/>
      <c r="AY381" s="138">
        <f t="shared" si="216"/>
        <v>0</v>
      </c>
      <c r="AZ381" s="160"/>
      <c r="BA381" s="146"/>
      <c r="BB381" s="146"/>
      <c r="BC381" s="146"/>
      <c r="BD381" s="146"/>
      <c r="BE381" s="138">
        <f t="shared" si="217"/>
        <v>0</v>
      </c>
      <c r="BF381" s="205"/>
      <c r="BG381" s="146"/>
      <c r="BH381" s="146"/>
      <c r="BI381" s="146"/>
      <c r="BJ381" s="146"/>
      <c r="BK381" s="202">
        <f t="shared" si="204"/>
        <v>0</v>
      </c>
      <c r="BL381" s="160"/>
      <c r="BM381" s="146"/>
      <c r="BN381" s="146"/>
      <c r="BO381" s="146"/>
      <c r="BP381" s="146"/>
      <c r="BQ381" s="138">
        <f t="shared" si="218"/>
        <v>0</v>
      </c>
      <c r="BR381" s="160"/>
      <c r="BS381" s="146"/>
      <c r="BT381" s="146"/>
      <c r="BU381" s="146"/>
      <c r="BV381" s="146"/>
      <c r="BW381" s="138">
        <f t="shared" si="219"/>
        <v>0</v>
      </c>
      <c r="BX381" s="205"/>
      <c r="BY381" s="146"/>
      <c r="BZ381" s="146"/>
      <c r="CA381" s="146"/>
      <c r="CB381" s="146"/>
      <c r="CC381" s="138">
        <f t="shared" si="205"/>
        <v>0</v>
      </c>
      <c r="CD381" s="158"/>
      <c r="CE381" s="137"/>
      <c r="CF381" s="137"/>
      <c r="CG381" s="137"/>
      <c r="CH381" s="137"/>
      <c r="CI381" s="138">
        <f t="shared" si="206"/>
        <v>0</v>
      </c>
      <c r="CJ381" s="172">
        <f t="shared" si="191"/>
        <v>0</v>
      </c>
      <c r="CK381" s="137">
        <f t="shared" si="192"/>
        <v>0</v>
      </c>
      <c r="CL381" s="137">
        <f t="shared" si="193"/>
        <v>0</v>
      </c>
      <c r="CM381" s="137">
        <f t="shared" si="194"/>
        <v>0</v>
      </c>
      <c r="CN381" s="137">
        <f t="shared" si="195"/>
        <v>0</v>
      </c>
      <c r="CO381" s="173">
        <f t="shared" si="196"/>
        <v>0</v>
      </c>
      <c r="CP381" s="172">
        <f t="shared" si="197"/>
        <v>0</v>
      </c>
      <c r="CQ381" s="137">
        <f t="shared" si="198"/>
        <v>0</v>
      </c>
      <c r="CR381" s="137">
        <f t="shared" si="199"/>
        <v>0</v>
      </c>
      <c r="CS381" s="137">
        <f t="shared" si="200"/>
        <v>0</v>
      </c>
      <c r="CT381" s="137">
        <f t="shared" si="201"/>
        <v>0</v>
      </c>
      <c r="CU381" s="173">
        <f t="shared" si="221"/>
        <v>0</v>
      </c>
      <c r="CV381" s="172">
        <f t="shared" si="222"/>
        <v>0</v>
      </c>
      <c r="CW381" s="137">
        <f t="shared" si="223"/>
        <v>0</v>
      </c>
      <c r="CX381" s="137">
        <f t="shared" si="224"/>
        <v>0</v>
      </c>
      <c r="CY381" s="137">
        <f t="shared" si="225"/>
        <v>0</v>
      </c>
      <c r="CZ381" s="137">
        <f t="shared" si="226"/>
        <v>0</v>
      </c>
      <c r="DA381" s="173">
        <f t="shared" si="227"/>
        <v>0</v>
      </c>
      <c r="DC381" s="220"/>
      <c r="DF381" s="141"/>
      <c r="DG381" s="142"/>
      <c r="DH381" s="146"/>
      <c r="DI381" s="142"/>
      <c r="DJ381" s="144"/>
      <c r="DK381" s="145"/>
      <c r="DL381" s="142"/>
      <c r="DM381" s="144"/>
      <c r="DO381" s="140" t="str">
        <f t="shared" si="207"/>
        <v>Tomáš Zakouřil</v>
      </c>
      <c r="DP381" s="140">
        <v>5702</v>
      </c>
      <c r="DQ381" s="140">
        <v>600099547</v>
      </c>
      <c r="DR381" s="140">
        <v>855022</v>
      </c>
      <c r="DS381" s="140" t="s">
        <v>4422</v>
      </c>
      <c r="DT381" s="140" t="s">
        <v>4423</v>
      </c>
      <c r="DU381" s="140" t="s">
        <v>2224</v>
      </c>
      <c r="DV381" s="140" t="s">
        <v>98</v>
      </c>
      <c r="DW381" s="140" t="s">
        <v>97</v>
      </c>
      <c r="DX381" s="140" t="s">
        <v>1851</v>
      </c>
      <c r="DY381" s="140" t="s">
        <v>4424</v>
      </c>
      <c r="DZ381" s="140">
        <v>722642287</v>
      </c>
      <c r="EA381" s="140" t="s">
        <v>4425</v>
      </c>
      <c r="EB381" s="140" t="s">
        <v>4426</v>
      </c>
      <c r="EC381" s="140" t="s">
        <v>2193</v>
      </c>
      <c r="ED381" s="140" t="s">
        <v>98</v>
      </c>
      <c r="EF381" s="140" t="str">
        <f t="shared" si="208"/>
        <v>ok</v>
      </c>
      <c r="EG381" s="140" t="str">
        <f t="shared" si="209"/>
        <v>ok</v>
      </c>
      <c r="EH381" s="140" t="str">
        <f t="shared" si="210"/>
        <v>ok</v>
      </c>
      <c r="EI381" s="140" t="str">
        <f t="shared" si="211"/>
        <v>ok</v>
      </c>
      <c r="EJ381" s="140" t="str">
        <f t="shared" si="212"/>
        <v>ok</v>
      </c>
      <c r="EK381" s="140" t="str">
        <f t="shared" si="213"/>
        <v>ok</v>
      </c>
      <c r="EO381" s="140" t="str">
        <f t="shared" si="214"/>
        <v>ŠPATNĚ</v>
      </c>
      <c r="EP381" s="140" t="str">
        <f t="shared" si="215"/>
        <v>ok</v>
      </c>
    </row>
    <row r="382" spans="1:146" s="140" customFormat="1" ht="12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227" t="s">
        <v>2227</v>
      </c>
      <c r="J382" s="151" t="s">
        <v>2226</v>
      </c>
      <c r="K382" s="151" t="s">
        <v>4667</v>
      </c>
      <c r="L382" s="153" t="s">
        <v>97</v>
      </c>
      <c r="M382" s="151" t="s">
        <v>98</v>
      </c>
      <c r="N382" s="151" t="s">
        <v>24</v>
      </c>
      <c r="O382" s="151" t="s">
        <v>2228</v>
      </c>
      <c r="P382" s="151" t="s">
        <v>2229</v>
      </c>
      <c r="Q382" s="151" t="s">
        <v>52</v>
      </c>
      <c r="R382" s="151" t="s">
        <v>53</v>
      </c>
      <c r="S382" s="154">
        <v>481311640</v>
      </c>
      <c r="T382" s="151" t="s">
        <v>2230</v>
      </c>
      <c r="U382" s="153">
        <v>105692576</v>
      </c>
      <c r="V382" s="153" t="s">
        <v>102</v>
      </c>
      <c r="W382" s="153" t="s">
        <v>103</v>
      </c>
      <c r="X382" s="151" t="s">
        <v>2193</v>
      </c>
      <c r="Y382" s="256" t="s">
        <v>3078</v>
      </c>
      <c r="Z382" s="155" t="s">
        <v>98</v>
      </c>
      <c r="AA382" s="267" t="s">
        <v>2939</v>
      </c>
      <c r="AB382" s="156"/>
      <c r="AC382" s="157"/>
      <c r="AD382" s="157"/>
      <c r="AE382" s="157"/>
      <c r="AF382" s="157"/>
      <c r="AG382" s="293">
        <f t="shared" si="202"/>
        <v>0</v>
      </c>
      <c r="AH382" s="145"/>
      <c r="AI382" s="143"/>
      <c r="AJ382" s="143"/>
      <c r="AK382" s="143"/>
      <c r="AL382" s="143"/>
      <c r="AM382" s="138">
        <f t="shared" si="220"/>
        <v>0</v>
      </c>
      <c r="AN382" s="160"/>
      <c r="AO382" s="146"/>
      <c r="AP382" s="146"/>
      <c r="AQ382" s="146"/>
      <c r="AR382" s="146"/>
      <c r="AS382" s="202">
        <f t="shared" si="203"/>
        <v>0</v>
      </c>
      <c r="AT382" s="172"/>
      <c r="AU382" s="137"/>
      <c r="AV382" s="137"/>
      <c r="AW382" s="137"/>
      <c r="AX382" s="137"/>
      <c r="AY382" s="138">
        <f t="shared" si="216"/>
        <v>0</v>
      </c>
      <c r="AZ382" s="160"/>
      <c r="BA382" s="146"/>
      <c r="BB382" s="146"/>
      <c r="BC382" s="146"/>
      <c r="BD382" s="146"/>
      <c r="BE382" s="138">
        <f t="shared" si="217"/>
        <v>0</v>
      </c>
      <c r="BF382" s="205"/>
      <c r="BG382" s="146"/>
      <c r="BH382" s="146"/>
      <c r="BI382" s="146"/>
      <c r="BJ382" s="146"/>
      <c r="BK382" s="202">
        <f t="shared" si="204"/>
        <v>0</v>
      </c>
      <c r="BL382" s="160"/>
      <c r="BM382" s="146"/>
      <c r="BN382" s="146"/>
      <c r="BO382" s="146"/>
      <c r="BP382" s="146"/>
      <c r="BQ382" s="138">
        <f t="shared" si="218"/>
        <v>0</v>
      </c>
      <c r="BR382" s="160"/>
      <c r="BS382" s="146">
        <v>122850</v>
      </c>
      <c r="BT382" s="146"/>
      <c r="BU382" s="146"/>
      <c r="BV382" s="146"/>
      <c r="BW382" s="138">
        <f t="shared" si="219"/>
        <v>122850</v>
      </c>
      <c r="BX382" s="205"/>
      <c r="BY382" s="146"/>
      <c r="BZ382" s="146"/>
      <c r="CA382" s="146"/>
      <c r="CB382" s="146"/>
      <c r="CC382" s="138">
        <f t="shared" si="205"/>
        <v>0</v>
      </c>
      <c r="CD382" s="158"/>
      <c r="CE382" s="137"/>
      <c r="CF382" s="137"/>
      <c r="CG382" s="137"/>
      <c r="CH382" s="137"/>
      <c r="CI382" s="138">
        <f t="shared" si="206"/>
        <v>0</v>
      </c>
      <c r="CJ382" s="172">
        <f t="shared" si="191"/>
        <v>0</v>
      </c>
      <c r="CK382" s="137">
        <f t="shared" si="192"/>
        <v>122850</v>
      </c>
      <c r="CL382" s="137">
        <f t="shared" si="193"/>
        <v>0</v>
      </c>
      <c r="CM382" s="137">
        <f t="shared" si="194"/>
        <v>0</v>
      </c>
      <c r="CN382" s="137">
        <f t="shared" si="195"/>
        <v>0</v>
      </c>
      <c r="CO382" s="173">
        <f t="shared" si="196"/>
        <v>122850</v>
      </c>
      <c r="CP382" s="172">
        <f t="shared" si="197"/>
        <v>0</v>
      </c>
      <c r="CQ382" s="137">
        <f t="shared" si="198"/>
        <v>0</v>
      </c>
      <c r="CR382" s="137">
        <f t="shared" si="199"/>
        <v>0</v>
      </c>
      <c r="CS382" s="137">
        <f t="shared" si="200"/>
        <v>0</v>
      </c>
      <c r="CT382" s="137">
        <f t="shared" si="201"/>
        <v>0</v>
      </c>
      <c r="CU382" s="173">
        <f t="shared" si="221"/>
        <v>0</v>
      </c>
      <c r="CV382" s="172">
        <f t="shared" si="222"/>
        <v>0</v>
      </c>
      <c r="CW382" s="137">
        <f t="shared" si="223"/>
        <v>122850</v>
      </c>
      <c r="CX382" s="137">
        <f t="shared" si="224"/>
        <v>0</v>
      </c>
      <c r="CY382" s="137">
        <f t="shared" si="225"/>
        <v>0</v>
      </c>
      <c r="CZ382" s="137">
        <f t="shared" si="226"/>
        <v>0</v>
      </c>
      <c r="DA382" s="173">
        <f t="shared" si="227"/>
        <v>122850</v>
      </c>
      <c r="DC382" s="220"/>
      <c r="DF382" s="141"/>
      <c r="DG382" s="142"/>
      <c r="DH382" s="146"/>
      <c r="DI382" s="142"/>
      <c r="DJ382" s="144"/>
      <c r="DK382" s="145"/>
      <c r="DL382" s="142"/>
      <c r="DM382" s="144"/>
      <c r="DO382" s="140" t="str">
        <f t="shared" si="207"/>
        <v>Jaromír Frič</v>
      </c>
      <c r="DP382" s="140">
        <v>5458</v>
      </c>
      <c r="DQ382" s="140">
        <v>600099288</v>
      </c>
      <c r="DR382" s="140">
        <v>856126</v>
      </c>
      <c r="DS382" s="140" t="s">
        <v>2226</v>
      </c>
      <c r="DT382" s="140" t="s">
        <v>4427</v>
      </c>
      <c r="DU382" s="140" t="s">
        <v>4428</v>
      </c>
      <c r="DV382" s="140" t="s">
        <v>98</v>
      </c>
      <c r="DW382" s="140" t="s">
        <v>97</v>
      </c>
      <c r="DX382" s="140" t="s">
        <v>24</v>
      </c>
      <c r="DY382" s="140" t="s">
        <v>4429</v>
      </c>
      <c r="DZ382" s="140">
        <v>481311640</v>
      </c>
      <c r="EA382" s="140" t="s">
        <v>2230</v>
      </c>
      <c r="EB382" s="140" t="s">
        <v>4430</v>
      </c>
      <c r="EC382" s="140" t="s">
        <v>2193</v>
      </c>
      <c r="ED382" s="140" t="s">
        <v>98</v>
      </c>
      <c r="EF382" s="140" t="str">
        <f t="shared" si="208"/>
        <v>ok</v>
      </c>
      <c r="EG382" s="140" t="str">
        <f t="shared" si="209"/>
        <v>ŠPATNĚ</v>
      </c>
      <c r="EH382" s="140" t="str">
        <f t="shared" si="210"/>
        <v>ok</v>
      </c>
      <c r="EI382" s="140" t="str">
        <f t="shared" si="211"/>
        <v>ok</v>
      </c>
      <c r="EJ382" s="140" t="str">
        <f t="shared" si="212"/>
        <v>ok</v>
      </c>
      <c r="EK382" s="140" t="str">
        <f t="shared" si="213"/>
        <v>ok</v>
      </c>
      <c r="EO382" s="140" t="str">
        <f t="shared" si="214"/>
        <v>ok</v>
      </c>
      <c r="EP382" s="140" t="str">
        <f t="shared" si="215"/>
        <v>ok</v>
      </c>
    </row>
    <row r="383" spans="1:146" s="140" customFormat="1" ht="12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227" t="s">
        <v>2232</v>
      </c>
      <c r="J383" s="151" t="s">
        <v>2231</v>
      </c>
      <c r="K383" s="151" t="s">
        <v>2233</v>
      </c>
      <c r="L383" s="153" t="s">
        <v>97</v>
      </c>
      <c r="M383" s="151" t="s">
        <v>98</v>
      </c>
      <c r="N383" s="151" t="s">
        <v>24</v>
      </c>
      <c r="O383" s="151" t="s">
        <v>2234</v>
      </c>
      <c r="P383" s="151" t="s">
        <v>1635</v>
      </c>
      <c r="Q383" s="151" t="s">
        <v>52</v>
      </c>
      <c r="R383" s="151" t="s">
        <v>53</v>
      </c>
      <c r="S383" s="154">
        <v>481322770</v>
      </c>
      <c r="T383" s="151" t="s">
        <v>2235</v>
      </c>
      <c r="U383" s="153">
        <v>28438581</v>
      </c>
      <c r="V383" s="153" t="s">
        <v>31</v>
      </c>
      <c r="W383" s="153" t="s">
        <v>871</v>
      </c>
      <c r="X383" s="151" t="s">
        <v>2193</v>
      </c>
      <c r="Y383" s="256" t="s">
        <v>3078</v>
      </c>
      <c r="Z383" s="155" t="s">
        <v>98</v>
      </c>
      <c r="AA383" s="267" t="s">
        <v>2939</v>
      </c>
      <c r="AB383" s="156"/>
      <c r="AC383" s="157"/>
      <c r="AD383" s="157"/>
      <c r="AE383" s="157"/>
      <c r="AF383" s="157"/>
      <c r="AG383" s="293">
        <f t="shared" si="202"/>
        <v>0</v>
      </c>
      <c r="AH383" s="145"/>
      <c r="AI383" s="143"/>
      <c r="AJ383" s="143"/>
      <c r="AK383" s="143"/>
      <c r="AL383" s="143"/>
      <c r="AM383" s="138">
        <f t="shared" si="220"/>
        <v>0</v>
      </c>
      <c r="AN383" s="160"/>
      <c r="AO383" s="146"/>
      <c r="AP383" s="146"/>
      <c r="AQ383" s="146"/>
      <c r="AR383" s="146"/>
      <c r="AS383" s="202">
        <f t="shared" si="203"/>
        <v>0</v>
      </c>
      <c r="AT383" s="172"/>
      <c r="AU383" s="137"/>
      <c r="AV383" s="137"/>
      <c r="AW383" s="137"/>
      <c r="AX383" s="137"/>
      <c r="AY383" s="138">
        <f t="shared" si="216"/>
        <v>0</v>
      </c>
      <c r="AZ383" s="160"/>
      <c r="BA383" s="146"/>
      <c r="BB383" s="146"/>
      <c r="BC383" s="146"/>
      <c r="BD383" s="146"/>
      <c r="BE383" s="138">
        <f t="shared" si="217"/>
        <v>0</v>
      </c>
      <c r="BF383" s="205"/>
      <c r="BG383" s="146"/>
      <c r="BH383" s="146"/>
      <c r="BI383" s="146"/>
      <c r="BJ383" s="146"/>
      <c r="BK383" s="202">
        <f t="shared" si="204"/>
        <v>0</v>
      </c>
      <c r="BL383" s="160"/>
      <c r="BM383" s="146"/>
      <c r="BN383" s="146"/>
      <c r="BO383" s="146"/>
      <c r="BP383" s="146"/>
      <c r="BQ383" s="138">
        <f t="shared" si="218"/>
        <v>0</v>
      </c>
      <c r="BR383" s="160"/>
      <c r="BS383" s="146">
        <v>99775</v>
      </c>
      <c r="BT383" s="146"/>
      <c r="BU383" s="146"/>
      <c r="BV383" s="146"/>
      <c r="BW383" s="138">
        <f t="shared" si="219"/>
        <v>99775</v>
      </c>
      <c r="BX383" s="205"/>
      <c r="BY383" s="146"/>
      <c r="BZ383" s="146"/>
      <c r="CA383" s="146"/>
      <c r="CB383" s="146"/>
      <c r="CC383" s="138">
        <f t="shared" si="205"/>
        <v>0</v>
      </c>
      <c r="CD383" s="158"/>
      <c r="CE383" s="137"/>
      <c r="CF383" s="137"/>
      <c r="CG383" s="137"/>
      <c r="CH383" s="137"/>
      <c r="CI383" s="138">
        <f t="shared" si="206"/>
        <v>0</v>
      </c>
      <c r="CJ383" s="172">
        <f t="shared" si="191"/>
        <v>0</v>
      </c>
      <c r="CK383" s="137">
        <f t="shared" si="192"/>
        <v>99775</v>
      </c>
      <c r="CL383" s="137">
        <f t="shared" si="193"/>
        <v>0</v>
      </c>
      <c r="CM383" s="137">
        <f t="shared" si="194"/>
        <v>0</v>
      </c>
      <c r="CN383" s="137">
        <f t="shared" si="195"/>
        <v>0</v>
      </c>
      <c r="CO383" s="173">
        <f t="shared" si="196"/>
        <v>99775</v>
      </c>
      <c r="CP383" s="172">
        <f t="shared" si="197"/>
        <v>0</v>
      </c>
      <c r="CQ383" s="137">
        <f t="shared" si="198"/>
        <v>0</v>
      </c>
      <c r="CR383" s="137">
        <f t="shared" si="199"/>
        <v>0</v>
      </c>
      <c r="CS383" s="137">
        <f t="shared" si="200"/>
        <v>0</v>
      </c>
      <c r="CT383" s="137">
        <f t="shared" si="201"/>
        <v>0</v>
      </c>
      <c r="CU383" s="173">
        <f t="shared" si="221"/>
        <v>0</v>
      </c>
      <c r="CV383" s="172">
        <f t="shared" si="222"/>
        <v>0</v>
      </c>
      <c r="CW383" s="137">
        <f t="shared" si="223"/>
        <v>99775</v>
      </c>
      <c r="CX383" s="137">
        <f t="shared" si="224"/>
        <v>0</v>
      </c>
      <c r="CY383" s="137">
        <f t="shared" si="225"/>
        <v>0</v>
      </c>
      <c r="CZ383" s="137">
        <f t="shared" si="226"/>
        <v>0</v>
      </c>
      <c r="DA383" s="173">
        <f t="shared" si="227"/>
        <v>99775</v>
      </c>
      <c r="DC383" s="220"/>
      <c r="DF383" s="141"/>
      <c r="DG383" s="142"/>
      <c r="DH383" s="146"/>
      <c r="DI383" s="142"/>
      <c r="DJ383" s="144"/>
      <c r="DK383" s="145"/>
      <c r="DL383" s="142"/>
      <c r="DM383" s="144"/>
      <c r="DO383" s="140" t="str">
        <f t="shared" si="207"/>
        <v>Michal Loukota</v>
      </c>
      <c r="DP383" s="140">
        <v>5456</v>
      </c>
      <c r="DQ383" s="140">
        <v>600099369</v>
      </c>
      <c r="DR383" s="140">
        <v>854794</v>
      </c>
      <c r="DS383" s="140" t="s">
        <v>2231</v>
      </c>
      <c r="DT383" s="140" t="s">
        <v>4431</v>
      </c>
      <c r="DU383" s="140" t="s">
        <v>2233</v>
      </c>
      <c r="DV383" s="140" t="s">
        <v>98</v>
      </c>
      <c r="DW383" s="140" t="s">
        <v>97</v>
      </c>
      <c r="DX383" s="140" t="s">
        <v>24</v>
      </c>
      <c r="DY383" s="140" t="s">
        <v>4432</v>
      </c>
      <c r="DZ383" s="140">
        <v>481322770</v>
      </c>
      <c r="EA383" s="140" t="s">
        <v>2235</v>
      </c>
      <c r="EB383" s="140" t="s">
        <v>4433</v>
      </c>
      <c r="EC383" s="140" t="s">
        <v>2193</v>
      </c>
      <c r="ED383" s="140" t="s">
        <v>98</v>
      </c>
      <c r="EF383" s="140" t="str">
        <f t="shared" si="208"/>
        <v>ok</v>
      </c>
      <c r="EG383" s="140" t="str">
        <f t="shared" si="209"/>
        <v>ok</v>
      </c>
      <c r="EH383" s="140" t="str">
        <f t="shared" si="210"/>
        <v>ok</v>
      </c>
      <c r="EI383" s="140" t="str">
        <f t="shared" si="211"/>
        <v>ok</v>
      </c>
      <c r="EJ383" s="140" t="str">
        <f t="shared" si="212"/>
        <v>ok</v>
      </c>
      <c r="EK383" s="140" t="str">
        <f t="shared" si="213"/>
        <v>ok</v>
      </c>
      <c r="EO383" s="140" t="str">
        <f t="shared" si="214"/>
        <v>ok</v>
      </c>
      <c r="EP383" s="140" t="str">
        <f t="shared" si="215"/>
        <v>ok</v>
      </c>
    </row>
    <row r="384" spans="1:146" s="140" customFormat="1" ht="12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4434</v>
      </c>
      <c r="I384" s="227" t="s">
        <v>2237</v>
      </c>
      <c r="J384" s="151" t="s">
        <v>2236</v>
      </c>
      <c r="K384" s="140" t="s">
        <v>4436</v>
      </c>
      <c r="L384" s="153" t="s">
        <v>97</v>
      </c>
      <c r="M384" s="151" t="s">
        <v>98</v>
      </c>
      <c r="N384" s="151" t="s">
        <v>24</v>
      </c>
      <c r="O384" s="151" t="s">
        <v>2238</v>
      </c>
      <c r="P384" s="151" t="s">
        <v>907</v>
      </c>
      <c r="Q384" s="151" t="s">
        <v>27</v>
      </c>
      <c r="R384" s="151" t="s">
        <v>28</v>
      </c>
      <c r="S384" s="154">
        <v>481321113</v>
      </c>
      <c r="T384" s="151" t="s">
        <v>2239</v>
      </c>
      <c r="U384" s="153">
        <v>1263692349</v>
      </c>
      <c r="V384" s="153" t="s">
        <v>82</v>
      </c>
      <c r="W384" s="153" t="s">
        <v>83</v>
      </c>
      <c r="X384" s="151" t="s">
        <v>2193</v>
      </c>
      <c r="Y384" s="256" t="s">
        <v>3078</v>
      </c>
      <c r="Z384" s="155" t="s">
        <v>98</v>
      </c>
      <c r="AA384" s="267" t="s">
        <v>2939</v>
      </c>
      <c r="AB384" s="156"/>
      <c r="AC384" s="157"/>
      <c r="AD384" s="157"/>
      <c r="AE384" s="157"/>
      <c r="AF384" s="157"/>
      <c r="AG384" s="293">
        <f t="shared" si="202"/>
        <v>0</v>
      </c>
      <c r="AH384" s="145"/>
      <c r="AI384" s="143"/>
      <c r="AJ384" s="143"/>
      <c r="AK384" s="143"/>
      <c r="AL384" s="143"/>
      <c r="AM384" s="138">
        <f t="shared" si="220"/>
        <v>0</v>
      </c>
      <c r="AN384" s="160"/>
      <c r="AO384" s="146"/>
      <c r="AP384" s="146"/>
      <c r="AQ384" s="146"/>
      <c r="AR384" s="146"/>
      <c r="AS384" s="202">
        <f t="shared" si="203"/>
        <v>0</v>
      </c>
      <c r="AT384" s="172"/>
      <c r="AU384" s="137"/>
      <c r="AV384" s="137"/>
      <c r="AW384" s="137"/>
      <c r="AX384" s="137"/>
      <c r="AY384" s="138">
        <f t="shared" si="216"/>
        <v>0</v>
      </c>
      <c r="AZ384" s="160"/>
      <c r="BA384" s="146"/>
      <c r="BB384" s="146"/>
      <c r="BC384" s="146"/>
      <c r="BD384" s="146"/>
      <c r="BE384" s="138">
        <f t="shared" si="217"/>
        <v>0</v>
      </c>
      <c r="BF384" s="205"/>
      <c r="BG384" s="146"/>
      <c r="BH384" s="146"/>
      <c r="BI384" s="146"/>
      <c r="BJ384" s="146"/>
      <c r="BK384" s="202">
        <f t="shared" si="204"/>
        <v>0</v>
      </c>
      <c r="BL384" s="160"/>
      <c r="BM384" s="146"/>
      <c r="BN384" s="146"/>
      <c r="BO384" s="146"/>
      <c r="BP384" s="146"/>
      <c r="BQ384" s="138">
        <f t="shared" si="218"/>
        <v>0</v>
      </c>
      <c r="BR384" s="160"/>
      <c r="BS384" s="146">
        <v>22425</v>
      </c>
      <c r="BT384" s="146"/>
      <c r="BU384" s="146"/>
      <c r="BV384" s="146"/>
      <c r="BW384" s="138">
        <f t="shared" si="219"/>
        <v>22425</v>
      </c>
      <c r="BX384" s="205"/>
      <c r="BY384" s="146"/>
      <c r="BZ384" s="146"/>
      <c r="CA384" s="146"/>
      <c r="CB384" s="146"/>
      <c r="CC384" s="138">
        <f t="shared" si="205"/>
        <v>0</v>
      </c>
      <c r="CD384" s="158"/>
      <c r="CE384" s="137"/>
      <c r="CF384" s="137"/>
      <c r="CG384" s="137"/>
      <c r="CH384" s="137"/>
      <c r="CI384" s="138">
        <f t="shared" si="206"/>
        <v>0</v>
      </c>
      <c r="CJ384" s="172">
        <f t="shared" si="191"/>
        <v>0</v>
      </c>
      <c r="CK384" s="137">
        <f t="shared" si="192"/>
        <v>22425</v>
      </c>
      <c r="CL384" s="137">
        <f t="shared" si="193"/>
        <v>0</v>
      </c>
      <c r="CM384" s="137">
        <f t="shared" si="194"/>
        <v>0</v>
      </c>
      <c r="CN384" s="137">
        <f t="shared" si="195"/>
        <v>0</v>
      </c>
      <c r="CO384" s="173">
        <f t="shared" si="196"/>
        <v>22425</v>
      </c>
      <c r="CP384" s="172">
        <f t="shared" si="197"/>
        <v>0</v>
      </c>
      <c r="CQ384" s="137">
        <f t="shared" si="198"/>
        <v>0</v>
      </c>
      <c r="CR384" s="137">
        <f t="shared" si="199"/>
        <v>0</v>
      </c>
      <c r="CS384" s="137">
        <f t="shared" si="200"/>
        <v>0</v>
      </c>
      <c r="CT384" s="137">
        <f t="shared" si="201"/>
        <v>0</v>
      </c>
      <c r="CU384" s="173">
        <f t="shared" si="221"/>
        <v>0</v>
      </c>
      <c r="CV384" s="172">
        <f t="shared" si="222"/>
        <v>0</v>
      </c>
      <c r="CW384" s="137">
        <f t="shared" si="223"/>
        <v>22425</v>
      </c>
      <c r="CX384" s="137">
        <f t="shared" si="224"/>
        <v>0</v>
      </c>
      <c r="CY384" s="137">
        <f t="shared" si="225"/>
        <v>0</v>
      </c>
      <c r="CZ384" s="137">
        <f t="shared" si="226"/>
        <v>0</v>
      </c>
      <c r="DA384" s="173">
        <f t="shared" si="227"/>
        <v>22425</v>
      </c>
      <c r="DC384" s="220"/>
      <c r="DF384" s="141"/>
      <c r="DG384" s="142"/>
      <c r="DH384" s="146"/>
      <c r="DI384" s="142"/>
      <c r="DJ384" s="144"/>
      <c r="DK384" s="145"/>
      <c r="DL384" s="142"/>
      <c r="DM384" s="144"/>
      <c r="DO384" s="140" t="str">
        <f t="shared" si="207"/>
        <v>Renata Šulcová</v>
      </c>
      <c r="DP384" s="140">
        <v>5481</v>
      </c>
      <c r="DQ384" s="140">
        <v>600099075</v>
      </c>
      <c r="DR384" s="140">
        <v>72742739</v>
      </c>
      <c r="DS384" s="140" t="s">
        <v>4434</v>
      </c>
      <c r="DT384" s="140" t="s">
        <v>4435</v>
      </c>
      <c r="DU384" s="140" t="s">
        <v>4436</v>
      </c>
      <c r="DV384" s="140" t="s">
        <v>98</v>
      </c>
      <c r="DW384" s="140" t="s">
        <v>97</v>
      </c>
      <c r="DX384" s="140" t="s">
        <v>24</v>
      </c>
      <c r="DY384" s="140" t="s">
        <v>4437</v>
      </c>
      <c r="DZ384" s="140">
        <v>481321113</v>
      </c>
      <c r="EA384" s="140" t="s">
        <v>4438</v>
      </c>
      <c r="EB384" s="140" t="s">
        <v>4439</v>
      </c>
      <c r="EC384" s="140" t="s">
        <v>2193</v>
      </c>
      <c r="ED384" s="140" t="s">
        <v>98</v>
      </c>
      <c r="EF384" s="140" t="str">
        <f t="shared" si="208"/>
        <v>ok</v>
      </c>
      <c r="EG384" s="140" t="str">
        <f t="shared" si="209"/>
        <v>ok</v>
      </c>
      <c r="EH384" s="140" t="str">
        <f t="shared" si="210"/>
        <v>ok</v>
      </c>
      <c r="EI384" s="140" t="str">
        <f t="shared" si="211"/>
        <v>ok</v>
      </c>
      <c r="EJ384" s="140" t="str">
        <f t="shared" si="212"/>
        <v>ok</v>
      </c>
      <c r="EK384" s="140" t="str">
        <f t="shared" si="213"/>
        <v>ok</v>
      </c>
      <c r="EO384" s="140" t="str">
        <f t="shared" si="214"/>
        <v>ok</v>
      </c>
      <c r="EP384" s="140" t="str">
        <f t="shared" si="215"/>
        <v>ŠPATNĚ</v>
      </c>
    </row>
    <row r="385" spans="1:146" s="140" customFormat="1" ht="12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4440</v>
      </c>
      <c r="I385" s="227" t="s">
        <v>2241</v>
      </c>
      <c r="J385" s="151" t="s">
        <v>2240</v>
      </c>
      <c r="K385" s="151" t="s">
        <v>298</v>
      </c>
      <c r="L385" s="153" t="s">
        <v>97</v>
      </c>
      <c r="M385" s="151" t="s">
        <v>98</v>
      </c>
      <c r="N385" s="151" t="s">
        <v>24</v>
      </c>
      <c r="O385" s="151" t="s">
        <v>3107</v>
      </c>
      <c r="P385" s="151" t="s">
        <v>4604</v>
      </c>
      <c r="Q385" s="151" t="s">
        <v>52</v>
      </c>
      <c r="R385" s="151" t="s">
        <v>53</v>
      </c>
      <c r="S385" s="154">
        <v>481350060</v>
      </c>
      <c r="T385" s="151" t="s">
        <v>2242</v>
      </c>
      <c r="U385" s="153">
        <v>268436411</v>
      </c>
      <c r="V385" s="153" t="s">
        <v>102</v>
      </c>
      <c r="W385" s="153" t="s">
        <v>103</v>
      </c>
      <c r="X385" s="151" t="s">
        <v>2193</v>
      </c>
      <c r="Y385" s="256" t="s">
        <v>3078</v>
      </c>
      <c r="Z385" s="155" t="s">
        <v>98</v>
      </c>
      <c r="AA385" s="267" t="s">
        <v>2939</v>
      </c>
      <c r="AB385" s="156"/>
      <c r="AC385" s="157"/>
      <c r="AD385" s="157"/>
      <c r="AE385" s="157"/>
      <c r="AF385" s="157"/>
      <c r="AG385" s="293">
        <f t="shared" si="202"/>
        <v>0</v>
      </c>
      <c r="AH385" s="145"/>
      <c r="AI385" s="143"/>
      <c r="AJ385" s="143"/>
      <c r="AK385" s="143"/>
      <c r="AL385" s="143"/>
      <c r="AM385" s="138">
        <f t="shared" si="220"/>
        <v>0</v>
      </c>
      <c r="AN385" s="160"/>
      <c r="AO385" s="146"/>
      <c r="AP385" s="146"/>
      <c r="AQ385" s="146"/>
      <c r="AR385" s="146"/>
      <c r="AS385" s="202">
        <f t="shared" si="203"/>
        <v>0</v>
      </c>
      <c r="AT385" s="172"/>
      <c r="AU385" s="137"/>
      <c r="AV385" s="137"/>
      <c r="AW385" s="137"/>
      <c r="AX385" s="137"/>
      <c r="AY385" s="138">
        <f t="shared" si="216"/>
        <v>0</v>
      </c>
      <c r="AZ385" s="160"/>
      <c r="BA385" s="146"/>
      <c r="BB385" s="146"/>
      <c r="BC385" s="146"/>
      <c r="BD385" s="146"/>
      <c r="BE385" s="138">
        <f t="shared" si="217"/>
        <v>0</v>
      </c>
      <c r="BF385" s="205"/>
      <c r="BG385" s="146"/>
      <c r="BH385" s="146"/>
      <c r="BI385" s="146"/>
      <c r="BJ385" s="146"/>
      <c r="BK385" s="202">
        <f t="shared" si="204"/>
        <v>0</v>
      </c>
      <c r="BL385" s="160"/>
      <c r="BM385" s="146"/>
      <c r="BN385" s="146"/>
      <c r="BO385" s="146"/>
      <c r="BP385" s="146"/>
      <c r="BQ385" s="138">
        <f t="shared" si="218"/>
        <v>0</v>
      </c>
      <c r="BR385" s="160"/>
      <c r="BS385" s="146">
        <v>26325</v>
      </c>
      <c r="BT385" s="146"/>
      <c r="BU385" s="146"/>
      <c r="BV385" s="146"/>
      <c r="BW385" s="138">
        <f t="shared" si="219"/>
        <v>26325</v>
      </c>
      <c r="BX385" s="205"/>
      <c r="BY385" s="146"/>
      <c r="BZ385" s="146"/>
      <c r="CA385" s="146"/>
      <c r="CB385" s="146"/>
      <c r="CC385" s="138">
        <f t="shared" si="205"/>
        <v>0</v>
      </c>
      <c r="CD385" s="158"/>
      <c r="CE385" s="137"/>
      <c r="CF385" s="137"/>
      <c r="CG385" s="137"/>
      <c r="CH385" s="137"/>
      <c r="CI385" s="138">
        <f t="shared" ref="CI385:CI410" si="228">SUM(CD385:CH385)</f>
        <v>0</v>
      </c>
      <c r="CJ385" s="172">
        <f t="shared" ref="CJ385:CJ410" si="229">AB385+AH385+BF385+BX385+CD385+AT385+BL385+BR385</f>
        <v>0</v>
      </c>
      <c r="CK385" s="137">
        <f t="shared" ref="CK385:CK410" si="230">AC385+AI385+BG385+BY385+CE385+AU385+BM385+BS385</f>
        <v>26325</v>
      </c>
      <c r="CL385" s="137">
        <f t="shared" ref="CL385:CL410" si="231">AD385+AJ385+BH385+BZ385+CF385+AV385+BN385+BT385</f>
        <v>0</v>
      </c>
      <c r="CM385" s="137">
        <f t="shared" ref="CM385:CM410" si="232">AE385+AK385+BI385+CA385+CG385+AW385+BO385+BU385</f>
        <v>0</v>
      </c>
      <c r="CN385" s="137">
        <f t="shared" ref="CN385:CN410" si="233">AF385+AL385+BJ385+CB385+CH385+AX385+BP385+BV385</f>
        <v>0</v>
      </c>
      <c r="CO385" s="173">
        <f t="shared" ref="CO385:CO410" si="234">SUM(CJ385:CN385)</f>
        <v>26325</v>
      </c>
      <c r="CP385" s="172">
        <f t="shared" ref="CP385:CP410" si="235">AN385+AZ385</f>
        <v>0</v>
      </c>
      <c r="CQ385" s="137">
        <f t="shared" ref="CQ385:CQ410" si="236">AO385+BA385</f>
        <v>0</v>
      </c>
      <c r="CR385" s="137">
        <f t="shared" ref="CR385:CR410" si="237">AP385+BB385</f>
        <v>0</v>
      </c>
      <c r="CS385" s="137">
        <f t="shared" ref="CS385:CS410" si="238">AQ385+BC385</f>
        <v>0</v>
      </c>
      <c r="CT385" s="137">
        <f t="shared" ref="CT385:CT410" si="239">AR385+BD385</f>
        <v>0</v>
      </c>
      <c r="CU385" s="173">
        <f t="shared" si="221"/>
        <v>0</v>
      </c>
      <c r="CV385" s="172">
        <f t="shared" si="222"/>
        <v>0</v>
      </c>
      <c r="CW385" s="137">
        <f t="shared" si="223"/>
        <v>26325</v>
      </c>
      <c r="CX385" s="137">
        <f t="shared" si="224"/>
        <v>0</v>
      </c>
      <c r="CY385" s="137">
        <f t="shared" si="225"/>
        <v>0</v>
      </c>
      <c r="CZ385" s="137">
        <f t="shared" si="226"/>
        <v>0</v>
      </c>
      <c r="DA385" s="173">
        <f t="shared" si="227"/>
        <v>26325</v>
      </c>
      <c r="DC385" s="220"/>
      <c r="DF385" s="141"/>
      <c r="DG385" s="142"/>
      <c r="DH385" s="146"/>
      <c r="DI385" s="142"/>
      <c r="DJ385" s="144"/>
      <c r="DK385" s="145"/>
      <c r="DL385" s="142"/>
      <c r="DM385" s="144"/>
      <c r="DO385" s="140" t="str">
        <f t="shared" si="207"/>
        <v>Vítězslav Šťastný, Dis.</v>
      </c>
      <c r="DP385" s="140">
        <v>5492</v>
      </c>
      <c r="DQ385" s="140">
        <v>691007322</v>
      </c>
      <c r="DR385" s="140">
        <v>71294180</v>
      </c>
      <c r="DS385" s="140" t="s">
        <v>4440</v>
      </c>
      <c r="DT385" s="140" t="s">
        <v>4441</v>
      </c>
      <c r="DU385" s="140" t="s">
        <v>298</v>
      </c>
      <c r="DV385" s="140" t="s">
        <v>98</v>
      </c>
      <c r="DW385" s="140" t="s">
        <v>97</v>
      </c>
      <c r="DX385" s="140" t="s">
        <v>24</v>
      </c>
      <c r="DY385" s="140" t="s">
        <v>4603</v>
      </c>
      <c r="DZ385" s="140">
        <v>481350060</v>
      </c>
      <c r="EA385" s="140" t="s">
        <v>4442</v>
      </c>
      <c r="EB385" s="140" t="s">
        <v>4443</v>
      </c>
      <c r="EC385" s="140" t="s">
        <v>2193</v>
      </c>
      <c r="ED385" s="140" t="s">
        <v>98</v>
      </c>
      <c r="EF385" s="140" t="str">
        <f t="shared" si="208"/>
        <v>ok</v>
      </c>
      <c r="EG385" s="140" t="str">
        <f t="shared" si="209"/>
        <v>ok</v>
      </c>
      <c r="EH385" s="140" t="str">
        <f t="shared" si="210"/>
        <v>ok</v>
      </c>
      <c r="EI385" s="140" t="str">
        <f t="shared" si="211"/>
        <v>ok</v>
      </c>
      <c r="EJ385" s="140" t="str">
        <f t="shared" si="212"/>
        <v>ok</v>
      </c>
      <c r="EK385" s="140" t="str">
        <f t="shared" si="213"/>
        <v>ok</v>
      </c>
      <c r="EO385" s="140" t="str">
        <f t="shared" si="214"/>
        <v>ok</v>
      </c>
      <c r="EP385" s="140" t="str">
        <f t="shared" si="215"/>
        <v>ŠPATNĚ</v>
      </c>
    </row>
    <row r="386" spans="1:146" s="140" customFormat="1" ht="12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227" t="s">
        <v>2244</v>
      </c>
      <c r="J386" s="151" t="s">
        <v>2243</v>
      </c>
      <c r="K386" s="151" t="s">
        <v>4445</v>
      </c>
      <c r="L386" s="153" t="s">
        <v>97</v>
      </c>
      <c r="M386" s="151" t="s">
        <v>98</v>
      </c>
      <c r="N386" s="151" t="s">
        <v>24</v>
      </c>
      <c r="O386" s="151" t="s">
        <v>2245</v>
      </c>
      <c r="P386" s="151" t="s">
        <v>629</v>
      </c>
      <c r="Q386" s="151" t="s">
        <v>52</v>
      </c>
      <c r="R386" s="151" t="s">
        <v>53</v>
      </c>
      <c r="S386" s="154">
        <v>481325610</v>
      </c>
      <c r="T386" s="151" t="s">
        <v>2246</v>
      </c>
      <c r="U386" s="153">
        <v>257348184</v>
      </c>
      <c r="V386" s="153" t="s">
        <v>102</v>
      </c>
      <c r="W386" s="153" t="s">
        <v>103</v>
      </c>
      <c r="X386" s="151" t="s">
        <v>2193</v>
      </c>
      <c r="Y386" s="256" t="s">
        <v>3078</v>
      </c>
      <c r="Z386" s="155" t="s">
        <v>98</v>
      </c>
      <c r="AA386" s="267" t="s">
        <v>2939</v>
      </c>
      <c r="AB386" s="156"/>
      <c r="AC386" s="157"/>
      <c r="AD386" s="157"/>
      <c r="AE386" s="157"/>
      <c r="AF386" s="157"/>
      <c r="AG386" s="293">
        <f t="shared" ref="AG386:AG410" si="240">SUM(AB386:AF386)</f>
        <v>0</v>
      </c>
      <c r="AH386" s="145"/>
      <c r="AI386" s="143"/>
      <c r="AJ386" s="143"/>
      <c r="AK386" s="143"/>
      <c r="AL386" s="143"/>
      <c r="AM386" s="138">
        <f t="shared" si="220"/>
        <v>0</v>
      </c>
      <c r="AN386" s="160"/>
      <c r="AO386" s="146"/>
      <c r="AP386" s="146"/>
      <c r="AQ386" s="146"/>
      <c r="AR386" s="146"/>
      <c r="AS386" s="202">
        <f t="shared" ref="AS386:AS410" si="241">SUM(AN386:AR386)</f>
        <v>0</v>
      </c>
      <c r="AT386" s="172"/>
      <c r="AU386" s="137"/>
      <c r="AV386" s="137"/>
      <c r="AW386" s="137"/>
      <c r="AX386" s="137"/>
      <c r="AY386" s="138">
        <f t="shared" si="216"/>
        <v>0</v>
      </c>
      <c r="AZ386" s="160"/>
      <c r="BA386" s="146"/>
      <c r="BB386" s="146"/>
      <c r="BC386" s="146"/>
      <c r="BD386" s="146"/>
      <c r="BE386" s="138">
        <f t="shared" si="217"/>
        <v>0</v>
      </c>
      <c r="BF386" s="205"/>
      <c r="BG386" s="146"/>
      <c r="BH386" s="146"/>
      <c r="BI386" s="146"/>
      <c r="BJ386" s="146"/>
      <c r="BK386" s="202">
        <f t="shared" ref="BK386:BK410" si="242">SUM(BF386:BJ386)</f>
        <v>0</v>
      </c>
      <c r="BL386" s="160"/>
      <c r="BM386" s="146"/>
      <c r="BN386" s="146"/>
      <c r="BO386" s="146"/>
      <c r="BP386" s="146"/>
      <c r="BQ386" s="138">
        <f t="shared" si="218"/>
        <v>0</v>
      </c>
      <c r="BR386" s="160"/>
      <c r="BS386" s="146">
        <v>150800</v>
      </c>
      <c r="BT386" s="146"/>
      <c r="BU386" s="146"/>
      <c r="BV386" s="146"/>
      <c r="BW386" s="138">
        <f t="shared" si="219"/>
        <v>150800</v>
      </c>
      <c r="BX386" s="205"/>
      <c r="BY386" s="146"/>
      <c r="BZ386" s="146"/>
      <c r="CA386" s="146"/>
      <c r="CB386" s="146"/>
      <c r="CC386" s="138">
        <f t="shared" ref="CC386:CC410" si="243">SUM(BX386:CB386)</f>
        <v>0</v>
      </c>
      <c r="CD386" s="158"/>
      <c r="CE386" s="137"/>
      <c r="CF386" s="137"/>
      <c r="CG386" s="137"/>
      <c r="CH386" s="137"/>
      <c r="CI386" s="138">
        <f t="shared" si="228"/>
        <v>0</v>
      </c>
      <c r="CJ386" s="172">
        <f t="shared" si="229"/>
        <v>0</v>
      </c>
      <c r="CK386" s="137">
        <f t="shared" si="230"/>
        <v>150800</v>
      </c>
      <c r="CL386" s="137">
        <f t="shared" si="231"/>
        <v>0</v>
      </c>
      <c r="CM386" s="137">
        <f t="shared" si="232"/>
        <v>0</v>
      </c>
      <c r="CN386" s="137">
        <f t="shared" si="233"/>
        <v>0</v>
      </c>
      <c r="CO386" s="173">
        <f t="shared" si="234"/>
        <v>150800</v>
      </c>
      <c r="CP386" s="172">
        <f t="shared" si="235"/>
        <v>0</v>
      </c>
      <c r="CQ386" s="137">
        <f t="shared" si="236"/>
        <v>0</v>
      </c>
      <c r="CR386" s="137">
        <f t="shared" si="237"/>
        <v>0</v>
      </c>
      <c r="CS386" s="137">
        <f t="shared" si="238"/>
        <v>0</v>
      </c>
      <c r="CT386" s="137">
        <f t="shared" si="239"/>
        <v>0</v>
      </c>
      <c r="CU386" s="173">
        <f t="shared" si="221"/>
        <v>0</v>
      </c>
      <c r="CV386" s="172">
        <f t="shared" si="222"/>
        <v>0</v>
      </c>
      <c r="CW386" s="137">
        <f t="shared" si="223"/>
        <v>150800</v>
      </c>
      <c r="CX386" s="137">
        <f t="shared" si="224"/>
        <v>0</v>
      </c>
      <c r="CY386" s="137">
        <f t="shared" si="225"/>
        <v>0</v>
      </c>
      <c r="CZ386" s="137">
        <f t="shared" si="226"/>
        <v>0</v>
      </c>
      <c r="DA386" s="173">
        <f t="shared" si="227"/>
        <v>150800</v>
      </c>
      <c r="DC386" s="220"/>
      <c r="DF386" s="141"/>
      <c r="DG386" s="142"/>
      <c r="DH386" s="146"/>
      <c r="DI386" s="142"/>
      <c r="DJ386" s="144"/>
      <c r="DK386" s="145"/>
      <c r="DL386" s="142"/>
      <c r="DM386" s="144"/>
      <c r="DO386" s="140" t="str">
        <f t="shared" ref="DO386:DO410" si="244">P386&amp;" "&amp;O386</f>
        <v>Ivo Filip</v>
      </c>
      <c r="DP386" s="140">
        <v>5457</v>
      </c>
      <c r="DQ386" s="140">
        <v>600099377</v>
      </c>
      <c r="DR386" s="140">
        <v>855049</v>
      </c>
      <c r="DS386" s="140" t="s">
        <v>2243</v>
      </c>
      <c r="DT386" s="140" t="s">
        <v>4444</v>
      </c>
      <c r="DU386" s="140" t="s">
        <v>4445</v>
      </c>
      <c r="DV386" s="140" t="s">
        <v>98</v>
      </c>
      <c r="DW386" s="140" t="s">
        <v>97</v>
      </c>
      <c r="DX386" s="140" t="s">
        <v>24</v>
      </c>
      <c r="DY386" s="140" t="s">
        <v>4446</v>
      </c>
      <c r="DZ386" s="140">
        <v>481325610</v>
      </c>
      <c r="EA386" s="140" t="s">
        <v>2246</v>
      </c>
      <c r="EB386" s="140" t="s">
        <v>4447</v>
      </c>
      <c r="EC386" s="140" t="s">
        <v>2193</v>
      </c>
      <c r="ED386" s="140" t="s">
        <v>98</v>
      </c>
      <c r="EF386" s="140" t="str">
        <f t="shared" ref="EF386:EF410" si="245">IF(H386=DS386,"ok","ŠPATNĚ")</f>
        <v>ok</v>
      </c>
      <c r="EG386" s="140" t="str">
        <f t="shared" ref="EG386:EG410" si="246">IF(K386=DU386,"ok","ŠPATNĚ")</f>
        <v>ok</v>
      </c>
      <c r="EH386" s="140" t="str">
        <f t="shared" ref="EH386:EH410" si="247">IF(L386=DW386,"ok","ŠPATNĚ")</f>
        <v>ok</v>
      </c>
      <c r="EI386" s="140" t="str">
        <f t="shared" ref="EI386:EI410" si="248">IF(M386=DV386,"ok","ŠPATNĚ")</f>
        <v>ok</v>
      </c>
      <c r="EJ386" s="140" t="str">
        <f t="shared" ref="EJ386:EJ410" si="249">IF(N386=DX386,"ok","ŠPATNĚ")</f>
        <v>ok</v>
      </c>
      <c r="EK386" s="140" t="str">
        <f t="shared" ref="EK386:EK410" si="250">IF(DO386=DY386,"ok","ŠPATNĚ")</f>
        <v>ok</v>
      </c>
      <c r="EO386" s="140" t="str">
        <f t="shared" ref="EO386:EO410" si="251">IF(S386=DZ386,"ok","ŠPATNĚ")</f>
        <v>ok</v>
      </c>
      <c r="EP386" s="140" t="str">
        <f t="shared" ref="EP386:EP410" si="252">IF(T386=EA386,"ok","ŠPATNĚ")</f>
        <v>ok</v>
      </c>
    </row>
    <row r="387" spans="1:146" s="140" customFormat="1" ht="12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227" t="s">
        <v>2248</v>
      </c>
      <c r="J387" s="151" t="s">
        <v>2247</v>
      </c>
      <c r="K387" s="151" t="s">
        <v>4449</v>
      </c>
      <c r="L387" s="153" t="s">
        <v>97</v>
      </c>
      <c r="M387" s="151" t="s">
        <v>98</v>
      </c>
      <c r="N387" s="151" t="s">
        <v>24</v>
      </c>
      <c r="O387" s="151" t="s">
        <v>2249</v>
      </c>
      <c r="P387" s="151" t="s">
        <v>2250</v>
      </c>
      <c r="Q387" s="151" t="s">
        <v>52</v>
      </c>
      <c r="R387" s="151" t="s">
        <v>53</v>
      </c>
      <c r="S387" s="154">
        <v>481322767</v>
      </c>
      <c r="T387" s="151" t="s">
        <v>2251</v>
      </c>
      <c r="U387" s="153">
        <v>1263559329</v>
      </c>
      <c r="V387" s="153" t="s">
        <v>82</v>
      </c>
      <c r="W387" s="153" t="s">
        <v>83</v>
      </c>
      <c r="X387" s="151" t="s">
        <v>2193</v>
      </c>
      <c r="Y387" s="256" t="s">
        <v>3078</v>
      </c>
      <c r="Z387" s="155" t="s">
        <v>98</v>
      </c>
      <c r="AA387" s="267" t="s">
        <v>2939</v>
      </c>
      <c r="AB387" s="156"/>
      <c r="AC387" s="157"/>
      <c r="AD387" s="157"/>
      <c r="AE387" s="157"/>
      <c r="AF387" s="157"/>
      <c r="AG387" s="293">
        <f t="shared" si="240"/>
        <v>0</v>
      </c>
      <c r="AH387" s="145"/>
      <c r="AI387" s="143"/>
      <c r="AJ387" s="143"/>
      <c r="AK387" s="143"/>
      <c r="AL387" s="143"/>
      <c r="AM387" s="138">
        <f t="shared" si="220"/>
        <v>0</v>
      </c>
      <c r="AN387" s="160"/>
      <c r="AO387" s="146"/>
      <c r="AP387" s="146"/>
      <c r="AQ387" s="146"/>
      <c r="AR387" s="146"/>
      <c r="AS387" s="202">
        <f t="shared" si="241"/>
        <v>0</v>
      </c>
      <c r="AT387" s="172"/>
      <c r="AU387" s="137"/>
      <c r="AV387" s="137"/>
      <c r="AW387" s="137"/>
      <c r="AX387" s="137"/>
      <c r="AY387" s="138">
        <f t="shared" si="216"/>
        <v>0</v>
      </c>
      <c r="AZ387" s="160"/>
      <c r="BA387" s="146"/>
      <c r="BB387" s="146"/>
      <c r="BC387" s="146"/>
      <c r="BD387" s="146"/>
      <c r="BE387" s="138">
        <f t="shared" si="217"/>
        <v>0</v>
      </c>
      <c r="BF387" s="205"/>
      <c r="BG387" s="146"/>
      <c r="BH387" s="146"/>
      <c r="BI387" s="146"/>
      <c r="BJ387" s="146"/>
      <c r="BK387" s="202">
        <f t="shared" si="242"/>
        <v>0</v>
      </c>
      <c r="BL387" s="160"/>
      <c r="BM387" s="146"/>
      <c r="BN387" s="146"/>
      <c r="BO387" s="146"/>
      <c r="BP387" s="146"/>
      <c r="BQ387" s="138">
        <f t="shared" si="218"/>
        <v>0</v>
      </c>
      <c r="BR387" s="160"/>
      <c r="BS387" s="146"/>
      <c r="BT387" s="146"/>
      <c r="BU387" s="146"/>
      <c r="BV387" s="146"/>
      <c r="BW387" s="138">
        <f t="shared" si="219"/>
        <v>0</v>
      </c>
      <c r="BX387" s="205"/>
      <c r="BY387" s="146"/>
      <c r="BZ387" s="146"/>
      <c r="CA387" s="146"/>
      <c r="CB387" s="146"/>
      <c r="CC387" s="138">
        <f t="shared" si="243"/>
        <v>0</v>
      </c>
      <c r="CD387" s="158"/>
      <c r="CE387" s="137"/>
      <c r="CF387" s="137"/>
      <c r="CG387" s="137"/>
      <c r="CH387" s="137"/>
      <c r="CI387" s="138">
        <f t="shared" si="228"/>
        <v>0</v>
      </c>
      <c r="CJ387" s="172">
        <f t="shared" si="229"/>
        <v>0</v>
      </c>
      <c r="CK387" s="137">
        <f t="shared" si="230"/>
        <v>0</v>
      </c>
      <c r="CL387" s="137">
        <f t="shared" si="231"/>
        <v>0</v>
      </c>
      <c r="CM387" s="137">
        <f t="shared" si="232"/>
        <v>0</v>
      </c>
      <c r="CN387" s="137">
        <f t="shared" si="233"/>
        <v>0</v>
      </c>
      <c r="CO387" s="173">
        <f t="shared" si="234"/>
        <v>0</v>
      </c>
      <c r="CP387" s="172">
        <f t="shared" si="235"/>
        <v>0</v>
      </c>
      <c r="CQ387" s="137">
        <f t="shared" si="236"/>
        <v>0</v>
      </c>
      <c r="CR387" s="137">
        <f t="shared" si="237"/>
        <v>0</v>
      </c>
      <c r="CS387" s="137">
        <f t="shared" si="238"/>
        <v>0</v>
      </c>
      <c r="CT387" s="137">
        <f t="shared" si="239"/>
        <v>0</v>
      </c>
      <c r="CU387" s="173">
        <f t="shared" si="221"/>
        <v>0</v>
      </c>
      <c r="CV387" s="172">
        <f t="shared" si="222"/>
        <v>0</v>
      </c>
      <c r="CW387" s="137">
        <f t="shared" si="223"/>
        <v>0</v>
      </c>
      <c r="CX387" s="137">
        <f t="shared" si="224"/>
        <v>0</v>
      </c>
      <c r="CY387" s="137">
        <f t="shared" si="225"/>
        <v>0</v>
      </c>
      <c r="CZ387" s="137">
        <f t="shared" si="226"/>
        <v>0</v>
      </c>
      <c r="DA387" s="173">
        <f t="shared" si="227"/>
        <v>0</v>
      </c>
      <c r="DC387" s="220"/>
      <c r="DF387" s="141"/>
      <c r="DG387" s="142"/>
      <c r="DH387" s="146"/>
      <c r="DI387" s="142"/>
      <c r="DJ387" s="144"/>
      <c r="DK387" s="145"/>
      <c r="DL387" s="142"/>
      <c r="DM387" s="144"/>
      <c r="DO387" s="140" t="str">
        <f t="shared" si="244"/>
        <v>Bohuslav Lédl</v>
      </c>
      <c r="DP387" s="140">
        <v>5459</v>
      </c>
      <c r="DQ387" s="140">
        <v>600099415</v>
      </c>
      <c r="DR387" s="140">
        <v>70946086</v>
      </c>
      <c r="DS387" s="140" t="s">
        <v>2247</v>
      </c>
      <c r="DT387" s="140" t="s">
        <v>4448</v>
      </c>
      <c r="DU387" s="140" t="s">
        <v>4449</v>
      </c>
      <c r="DV387" s="140" t="s">
        <v>98</v>
      </c>
      <c r="DW387" s="140" t="s">
        <v>97</v>
      </c>
      <c r="DX387" s="140" t="s">
        <v>24</v>
      </c>
      <c r="DY387" s="140" t="s">
        <v>4450</v>
      </c>
      <c r="DZ387" s="140">
        <v>481322767</v>
      </c>
      <c r="EA387" s="140" t="s">
        <v>2251</v>
      </c>
      <c r="EB387" s="140" t="s">
        <v>4451</v>
      </c>
      <c r="EC387" s="140" t="s">
        <v>2193</v>
      </c>
      <c r="ED387" s="140" t="s">
        <v>98</v>
      </c>
      <c r="EF387" s="140" t="str">
        <f t="shared" si="245"/>
        <v>ok</v>
      </c>
      <c r="EG387" s="140" t="str">
        <f t="shared" si="246"/>
        <v>ok</v>
      </c>
      <c r="EH387" s="140" t="str">
        <f t="shared" si="247"/>
        <v>ok</v>
      </c>
      <c r="EI387" s="140" t="str">
        <f t="shared" si="248"/>
        <v>ok</v>
      </c>
      <c r="EJ387" s="140" t="str">
        <f t="shared" si="249"/>
        <v>ok</v>
      </c>
      <c r="EK387" s="140" t="str">
        <f t="shared" si="250"/>
        <v>ok</v>
      </c>
      <c r="EO387" s="140" t="str">
        <f t="shared" si="251"/>
        <v>ok</v>
      </c>
      <c r="EP387" s="140" t="str">
        <f t="shared" si="252"/>
        <v>ok</v>
      </c>
    </row>
    <row r="388" spans="1:146" s="140" customFormat="1" ht="12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227" t="s">
        <v>2253</v>
      </c>
      <c r="J388" s="151" t="s">
        <v>2252</v>
      </c>
      <c r="K388" s="151" t="s">
        <v>4453</v>
      </c>
      <c r="L388" s="153" t="s">
        <v>97</v>
      </c>
      <c r="M388" s="151" t="s">
        <v>98</v>
      </c>
      <c r="N388" s="151" t="s">
        <v>24</v>
      </c>
      <c r="O388" s="151" t="s">
        <v>2254</v>
      </c>
      <c r="P388" s="151" t="s">
        <v>51</v>
      </c>
      <c r="Q388" s="151" t="s">
        <v>52</v>
      </c>
      <c r="R388" s="151" t="s">
        <v>53</v>
      </c>
      <c r="S388" s="154" t="s">
        <v>2255</v>
      </c>
      <c r="T388" s="151" t="s">
        <v>2256</v>
      </c>
      <c r="U388" s="153">
        <v>1263748349</v>
      </c>
      <c r="V388" s="153" t="s">
        <v>82</v>
      </c>
      <c r="W388" s="153" t="s">
        <v>83</v>
      </c>
      <c r="X388" s="151" t="s">
        <v>2257</v>
      </c>
      <c r="Y388" s="256" t="s">
        <v>3079</v>
      </c>
      <c r="Z388" s="155" t="s">
        <v>98</v>
      </c>
      <c r="AA388" s="267" t="s">
        <v>2940</v>
      </c>
      <c r="AB388" s="156"/>
      <c r="AC388" s="157"/>
      <c r="AD388" s="157"/>
      <c r="AE388" s="157"/>
      <c r="AF388" s="157"/>
      <c r="AG388" s="293">
        <f t="shared" si="240"/>
        <v>0</v>
      </c>
      <c r="AH388" s="145"/>
      <c r="AI388" s="143"/>
      <c r="AJ388" s="143"/>
      <c r="AK388" s="143"/>
      <c r="AL388" s="143"/>
      <c r="AM388" s="138">
        <f t="shared" si="220"/>
        <v>0</v>
      </c>
      <c r="AN388" s="160"/>
      <c r="AO388" s="146"/>
      <c r="AP388" s="146"/>
      <c r="AQ388" s="146"/>
      <c r="AR388" s="146"/>
      <c r="AS388" s="202">
        <f t="shared" si="241"/>
        <v>0</v>
      </c>
      <c r="AT388" s="172"/>
      <c r="AU388" s="137"/>
      <c r="AV388" s="137"/>
      <c r="AW388" s="137"/>
      <c r="AX388" s="137"/>
      <c r="AY388" s="138">
        <f t="shared" si="216"/>
        <v>0</v>
      </c>
      <c r="AZ388" s="160"/>
      <c r="BA388" s="146"/>
      <c r="BB388" s="146"/>
      <c r="BC388" s="146"/>
      <c r="BD388" s="146"/>
      <c r="BE388" s="138">
        <f t="shared" si="217"/>
        <v>0</v>
      </c>
      <c r="BF388" s="205"/>
      <c r="BG388" s="146"/>
      <c r="BH388" s="146"/>
      <c r="BI388" s="146"/>
      <c r="BJ388" s="146"/>
      <c r="BK388" s="202">
        <f t="shared" si="242"/>
        <v>0</v>
      </c>
      <c r="BL388" s="160"/>
      <c r="BM388" s="146"/>
      <c r="BN388" s="146"/>
      <c r="BO388" s="146"/>
      <c r="BP388" s="146"/>
      <c r="BQ388" s="138">
        <f t="shared" si="218"/>
        <v>0</v>
      </c>
      <c r="BR388" s="160"/>
      <c r="BS388" s="146">
        <v>3250</v>
      </c>
      <c r="BT388" s="146"/>
      <c r="BU388" s="146"/>
      <c r="BV388" s="146"/>
      <c r="BW388" s="138">
        <f t="shared" si="219"/>
        <v>3250</v>
      </c>
      <c r="BX388" s="205"/>
      <c r="BY388" s="146"/>
      <c r="BZ388" s="146"/>
      <c r="CA388" s="146"/>
      <c r="CB388" s="146"/>
      <c r="CC388" s="138">
        <f t="shared" si="243"/>
        <v>0</v>
      </c>
      <c r="CD388" s="158"/>
      <c r="CE388" s="137"/>
      <c r="CF388" s="137"/>
      <c r="CG388" s="137"/>
      <c r="CH388" s="137"/>
      <c r="CI388" s="138">
        <f t="shared" si="228"/>
        <v>0</v>
      </c>
      <c r="CJ388" s="172">
        <f t="shared" si="229"/>
        <v>0</v>
      </c>
      <c r="CK388" s="137">
        <f t="shared" si="230"/>
        <v>3250</v>
      </c>
      <c r="CL388" s="137">
        <f t="shared" si="231"/>
        <v>0</v>
      </c>
      <c r="CM388" s="137">
        <f t="shared" si="232"/>
        <v>0</v>
      </c>
      <c r="CN388" s="137">
        <f t="shared" si="233"/>
        <v>0</v>
      </c>
      <c r="CO388" s="173">
        <f t="shared" si="234"/>
        <v>3250</v>
      </c>
      <c r="CP388" s="172">
        <f t="shared" si="235"/>
        <v>0</v>
      </c>
      <c r="CQ388" s="137">
        <f t="shared" si="236"/>
        <v>0</v>
      </c>
      <c r="CR388" s="137">
        <f t="shared" si="237"/>
        <v>0</v>
      </c>
      <c r="CS388" s="137">
        <f t="shared" si="238"/>
        <v>0</v>
      </c>
      <c r="CT388" s="137">
        <f t="shared" si="239"/>
        <v>0</v>
      </c>
      <c r="CU388" s="173">
        <f t="shared" si="221"/>
        <v>0</v>
      </c>
      <c r="CV388" s="172">
        <f t="shared" si="222"/>
        <v>0</v>
      </c>
      <c r="CW388" s="137">
        <f t="shared" si="223"/>
        <v>3250</v>
      </c>
      <c r="CX388" s="137">
        <f t="shared" si="224"/>
        <v>0</v>
      </c>
      <c r="CY388" s="137">
        <f t="shared" si="225"/>
        <v>0</v>
      </c>
      <c r="CZ388" s="137">
        <f t="shared" si="226"/>
        <v>0</v>
      </c>
      <c r="DA388" s="173">
        <f t="shared" si="227"/>
        <v>3250</v>
      </c>
      <c r="DC388" s="220"/>
      <c r="DF388" s="141"/>
      <c r="DG388" s="142"/>
      <c r="DH388" s="146"/>
      <c r="DI388" s="142"/>
      <c r="DJ388" s="144"/>
      <c r="DK388" s="145"/>
      <c r="DL388" s="142"/>
      <c r="DM388" s="144"/>
      <c r="DO388" s="140" t="str">
        <f t="shared" si="244"/>
        <v>Jiří Koutský</v>
      </c>
      <c r="DP388" s="140">
        <v>5482</v>
      </c>
      <c r="DQ388" s="140">
        <v>600098982</v>
      </c>
      <c r="DR388" s="140">
        <v>71006923</v>
      </c>
      <c r="DS388" s="140" t="s">
        <v>2252</v>
      </c>
      <c r="DT388" s="140" t="s">
        <v>4452</v>
      </c>
      <c r="DU388" s="140" t="s">
        <v>4453</v>
      </c>
      <c r="DV388" s="140" t="s">
        <v>98</v>
      </c>
      <c r="DW388" s="140" t="s">
        <v>97</v>
      </c>
      <c r="DX388" s="140" t="s">
        <v>24</v>
      </c>
      <c r="DY388" s="140" t="s">
        <v>4454</v>
      </c>
      <c r="DZ388" s="140">
        <v>481389521</v>
      </c>
      <c r="EA388" s="140" t="s">
        <v>2256</v>
      </c>
      <c r="EB388" s="140">
        <v>0</v>
      </c>
      <c r="EC388" s="140" t="s">
        <v>2257</v>
      </c>
      <c r="ED388" s="140" t="s">
        <v>98</v>
      </c>
      <c r="EF388" s="140" t="str">
        <f t="shared" si="245"/>
        <v>ok</v>
      </c>
      <c r="EG388" s="140" t="str">
        <f t="shared" si="246"/>
        <v>ok</v>
      </c>
      <c r="EH388" s="140" t="str">
        <f t="shared" si="247"/>
        <v>ok</v>
      </c>
      <c r="EI388" s="140" t="str">
        <f t="shared" si="248"/>
        <v>ok</v>
      </c>
      <c r="EJ388" s="140" t="str">
        <f t="shared" si="249"/>
        <v>ok</v>
      </c>
      <c r="EK388" s="140" t="str">
        <f t="shared" si="250"/>
        <v>ok</v>
      </c>
      <c r="EO388" s="140" t="str">
        <f t="shared" si="251"/>
        <v>ŠPATNĚ</v>
      </c>
      <c r="EP388" s="140" t="str">
        <f t="shared" si="252"/>
        <v>ok</v>
      </c>
    </row>
    <row r="389" spans="1:146" s="140" customFormat="1" ht="12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227" t="s">
        <v>2259</v>
      </c>
      <c r="J389" s="151" t="s">
        <v>2258</v>
      </c>
      <c r="K389" s="151" t="s">
        <v>4668</v>
      </c>
      <c r="L389" s="153" t="s">
        <v>2260</v>
      </c>
      <c r="M389" s="151" t="s">
        <v>2261</v>
      </c>
      <c r="N389" s="151" t="s">
        <v>24</v>
      </c>
      <c r="O389" s="151" t="s">
        <v>4605</v>
      </c>
      <c r="P389" s="151" t="s">
        <v>1655</v>
      </c>
      <c r="Q389" s="151" t="s">
        <v>27</v>
      </c>
      <c r="R389" s="151" t="s">
        <v>28</v>
      </c>
      <c r="S389" s="154">
        <v>483393137</v>
      </c>
      <c r="T389" s="151" t="s">
        <v>2262</v>
      </c>
      <c r="U389" s="153">
        <v>1263700329</v>
      </c>
      <c r="V389" s="153" t="s">
        <v>82</v>
      </c>
      <c r="W389" s="153" t="s">
        <v>83</v>
      </c>
      <c r="X389" s="151" t="s">
        <v>2263</v>
      </c>
      <c r="Y389" s="256" t="s">
        <v>3080</v>
      </c>
      <c r="Z389" s="155" t="s">
        <v>98</v>
      </c>
      <c r="AA389" s="267" t="s">
        <v>2941</v>
      </c>
      <c r="AB389" s="156"/>
      <c r="AC389" s="157"/>
      <c r="AD389" s="157"/>
      <c r="AE389" s="157"/>
      <c r="AF389" s="157"/>
      <c r="AG389" s="293">
        <f t="shared" si="240"/>
        <v>0</v>
      </c>
      <c r="AH389" s="145"/>
      <c r="AI389" s="143"/>
      <c r="AJ389" s="143"/>
      <c r="AK389" s="143"/>
      <c r="AL389" s="143"/>
      <c r="AM389" s="138">
        <f t="shared" si="220"/>
        <v>0</v>
      </c>
      <c r="AN389" s="160"/>
      <c r="AO389" s="146"/>
      <c r="AP389" s="146"/>
      <c r="AQ389" s="146"/>
      <c r="AR389" s="146"/>
      <c r="AS389" s="202">
        <f t="shared" si="241"/>
        <v>0</v>
      </c>
      <c r="AT389" s="172"/>
      <c r="AU389" s="137"/>
      <c r="AV389" s="137"/>
      <c r="AW389" s="137"/>
      <c r="AX389" s="137"/>
      <c r="AY389" s="138">
        <f t="shared" si="216"/>
        <v>0</v>
      </c>
      <c r="AZ389" s="160"/>
      <c r="BA389" s="146"/>
      <c r="BB389" s="146"/>
      <c r="BC389" s="146"/>
      <c r="BD389" s="146"/>
      <c r="BE389" s="138">
        <f t="shared" si="217"/>
        <v>0</v>
      </c>
      <c r="BF389" s="205"/>
      <c r="BG389" s="146"/>
      <c r="BH389" s="146"/>
      <c r="BI389" s="146"/>
      <c r="BJ389" s="146"/>
      <c r="BK389" s="202">
        <f t="shared" si="242"/>
        <v>0</v>
      </c>
      <c r="BL389" s="160"/>
      <c r="BM389" s="146"/>
      <c r="BN389" s="146"/>
      <c r="BO389" s="146"/>
      <c r="BP389" s="146"/>
      <c r="BQ389" s="138">
        <f t="shared" si="218"/>
        <v>0</v>
      </c>
      <c r="BR389" s="160"/>
      <c r="BS389" s="146"/>
      <c r="BT389" s="146"/>
      <c r="BU389" s="146"/>
      <c r="BV389" s="146"/>
      <c r="BW389" s="138">
        <f t="shared" si="219"/>
        <v>0</v>
      </c>
      <c r="BX389" s="205"/>
      <c r="BY389" s="146"/>
      <c r="BZ389" s="146"/>
      <c r="CA389" s="146"/>
      <c r="CB389" s="146"/>
      <c r="CC389" s="138">
        <f t="shared" si="243"/>
        <v>0</v>
      </c>
      <c r="CD389" s="158"/>
      <c r="CE389" s="137"/>
      <c r="CF389" s="137"/>
      <c r="CG389" s="137"/>
      <c r="CH389" s="137"/>
      <c r="CI389" s="138">
        <f t="shared" si="228"/>
        <v>0</v>
      </c>
      <c r="CJ389" s="172">
        <f t="shared" si="229"/>
        <v>0</v>
      </c>
      <c r="CK389" s="137">
        <f t="shared" si="230"/>
        <v>0</v>
      </c>
      <c r="CL389" s="137">
        <f t="shared" si="231"/>
        <v>0</v>
      </c>
      <c r="CM389" s="137">
        <f t="shared" si="232"/>
        <v>0</v>
      </c>
      <c r="CN389" s="137">
        <f t="shared" si="233"/>
        <v>0</v>
      </c>
      <c r="CO389" s="173">
        <f t="shared" si="234"/>
        <v>0</v>
      </c>
      <c r="CP389" s="172">
        <f t="shared" si="235"/>
        <v>0</v>
      </c>
      <c r="CQ389" s="137">
        <f t="shared" si="236"/>
        <v>0</v>
      </c>
      <c r="CR389" s="137">
        <f t="shared" si="237"/>
        <v>0</v>
      </c>
      <c r="CS389" s="137">
        <f t="shared" si="238"/>
        <v>0</v>
      </c>
      <c r="CT389" s="137">
        <f t="shared" si="239"/>
        <v>0</v>
      </c>
      <c r="CU389" s="173">
        <f t="shared" si="221"/>
        <v>0</v>
      </c>
      <c r="CV389" s="172">
        <f t="shared" si="222"/>
        <v>0</v>
      </c>
      <c r="CW389" s="137">
        <f t="shared" si="223"/>
        <v>0</v>
      </c>
      <c r="CX389" s="137">
        <f t="shared" si="224"/>
        <v>0</v>
      </c>
      <c r="CY389" s="137">
        <f t="shared" si="225"/>
        <v>0</v>
      </c>
      <c r="CZ389" s="137">
        <f t="shared" si="226"/>
        <v>0</v>
      </c>
      <c r="DA389" s="173">
        <f t="shared" si="227"/>
        <v>0</v>
      </c>
      <c r="DC389" s="220"/>
      <c r="DF389" s="141"/>
      <c r="DG389" s="142"/>
      <c r="DH389" s="146"/>
      <c r="DI389" s="142"/>
      <c r="DJ389" s="144"/>
      <c r="DK389" s="145"/>
      <c r="DL389" s="142"/>
      <c r="DM389" s="144"/>
      <c r="DO389" s="140" t="str">
        <f t="shared" si="244"/>
        <v>Monika Šmejcová</v>
      </c>
      <c r="DP389" s="140">
        <v>3421</v>
      </c>
      <c r="DQ389" s="140">
        <v>600077985</v>
      </c>
      <c r="DR389" s="140">
        <v>72741651</v>
      </c>
      <c r="DS389" s="140" t="s">
        <v>2258</v>
      </c>
      <c r="DT389" s="140" t="s">
        <v>4455</v>
      </c>
      <c r="DU389" s="140" t="s">
        <v>4456</v>
      </c>
      <c r="DV389" s="140" t="s">
        <v>2261</v>
      </c>
      <c r="DW389" s="140" t="s">
        <v>2260</v>
      </c>
      <c r="DX389" s="140" t="s">
        <v>24</v>
      </c>
      <c r="DY389" s="140" t="s">
        <v>4457</v>
      </c>
      <c r="DZ389" s="140">
        <v>483393137</v>
      </c>
      <c r="EA389" s="140" t="s">
        <v>2262</v>
      </c>
      <c r="EB389" s="140" t="s">
        <v>4458</v>
      </c>
      <c r="EC389" s="140" t="s">
        <v>2263</v>
      </c>
      <c r="ED389" s="140" t="s">
        <v>98</v>
      </c>
      <c r="EF389" s="140" t="str">
        <f t="shared" si="245"/>
        <v>ok</v>
      </c>
      <c r="EG389" s="140" t="str">
        <f t="shared" si="246"/>
        <v>ŠPATNĚ</v>
      </c>
      <c r="EH389" s="140" t="str">
        <f t="shared" si="247"/>
        <v>ok</v>
      </c>
      <c r="EI389" s="140" t="str">
        <f t="shared" si="248"/>
        <v>ok</v>
      </c>
      <c r="EJ389" s="140" t="str">
        <f t="shared" si="249"/>
        <v>ok</v>
      </c>
      <c r="EK389" s="140" t="str">
        <f t="shared" si="250"/>
        <v>ok</v>
      </c>
      <c r="EO389" s="140" t="str">
        <f t="shared" si="251"/>
        <v>ok</v>
      </c>
      <c r="EP389" s="140" t="str">
        <f t="shared" si="252"/>
        <v>ok</v>
      </c>
    </row>
    <row r="390" spans="1:146" s="140" customFormat="1" ht="12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227" t="s">
        <v>2265</v>
      </c>
      <c r="J390" s="151" t="s">
        <v>2264</v>
      </c>
      <c r="K390" s="151" t="s">
        <v>4669</v>
      </c>
      <c r="L390" s="153" t="s">
        <v>2260</v>
      </c>
      <c r="M390" s="151" t="s">
        <v>2261</v>
      </c>
      <c r="N390" s="151" t="s">
        <v>24</v>
      </c>
      <c r="O390" s="151" t="s">
        <v>2266</v>
      </c>
      <c r="P390" s="151" t="s">
        <v>1883</v>
      </c>
      <c r="Q390" s="151" t="s">
        <v>27</v>
      </c>
      <c r="R390" s="151" t="s">
        <v>28</v>
      </c>
      <c r="S390" s="154">
        <v>483393095</v>
      </c>
      <c r="T390" s="151" t="s">
        <v>2267</v>
      </c>
      <c r="U390" s="153" t="s">
        <v>2268</v>
      </c>
      <c r="V390" s="153" t="s">
        <v>31</v>
      </c>
      <c r="W390" s="153" t="s">
        <v>871</v>
      </c>
      <c r="X390" s="151" t="s">
        <v>2263</v>
      </c>
      <c r="Y390" s="256" t="s">
        <v>3080</v>
      </c>
      <c r="Z390" s="155" t="s">
        <v>98</v>
      </c>
      <c r="AA390" s="267" t="s">
        <v>2941</v>
      </c>
      <c r="AB390" s="156"/>
      <c r="AC390" s="157"/>
      <c r="AD390" s="157"/>
      <c r="AE390" s="157"/>
      <c r="AF390" s="157"/>
      <c r="AG390" s="293">
        <f t="shared" si="240"/>
        <v>0</v>
      </c>
      <c r="AH390" s="145"/>
      <c r="AI390" s="143"/>
      <c r="AJ390" s="143"/>
      <c r="AK390" s="143"/>
      <c r="AL390" s="143"/>
      <c r="AM390" s="138">
        <f t="shared" si="220"/>
        <v>0</v>
      </c>
      <c r="AN390" s="160"/>
      <c r="AO390" s="146"/>
      <c r="AP390" s="146"/>
      <c r="AQ390" s="146"/>
      <c r="AR390" s="146"/>
      <c r="AS390" s="202">
        <f t="shared" si="241"/>
        <v>0</v>
      </c>
      <c r="AT390" s="172"/>
      <c r="AU390" s="137"/>
      <c r="AV390" s="137"/>
      <c r="AW390" s="137"/>
      <c r="AX390" s="137"/>
      <c r="AY390" s="138">
        <f t="shared" si="216"/>
        <v>0</v>
      </c>
      <c r="AZ390" s="160"/>
      <c r="BA390" s="146"/>
      <c r="BB390" s="146"/>
      <c r="BC390" s="146"/>
      <c r="BD390" s="146"/>
      <c r="BE390" s="138">
        <f t="shared" si="217"/>
        <v>0</v>
      </c>
      <c r="BF390" s="205"/>
      <c r="BG390" s="146"/>
      <c r="BH390" s="146"/>
      <c r="BI390" s="146"/>
      <c r="BJ390" s="146"/>
      <c r="BK390" s="202">
        <f t="shared" si="242"/>
        <v>0</v>
      </c>
      <c r="BL390" s="160"/>
      <c r="BM390" s="146"/>
      <c r="BN390" s="146"/>
      <c r="BO390" s="146"/>
      <c r="BP390" s="146"/>
      <c r="BQ390" s="138">
        <f t="shared" si="218"/>
        <v>0</v>
      </c>
      <c r="BR390" s="160"/>
      <c r="BS390" s="146">
        <v>21450</v>
      </c>
      <c r="BT390" s="146"/>
      <c r="BU390" s="146"/>
      <c r="BV390" s="146"/>
      <c r="BW390" s="138">
        <f t="shared" si="219"/>
        <v>21450</v>
      </c>
      <c r="BX390" s="205"/>
      <c r="BY390" s="146"/>
      <c r="BZ390" s="146"/>
      <c r="CA390" s="146"/>
      <c r="CB390" s="146"/>
      <c r="CC390" s="138">
        <f t="shared" si="243"/>
        <v>0</v>
      </c>
      <c r="CD390" s="158"/>
      <c r="CE390" s="137"/>
      <c r="CF390" s="137"/>
      <c r="CG390" s="137"/>
      <c r="CH390" s="137"/>
      <c r="CI390" s="138">
        <f t="shared" si="228"/>
        <v>0</v>
      </c>
      <c r="CJ390" s="172">
        <f t="shared" si="229"/>
        <v>0</v>
      </c>
      <c r="CK390" s="137">
        <f t="shared" si="230"/>
        <v>21450</v>
      </c>
      <c r="CL390" s="137">
        <f t="shared" si="231"/>
        <v>0</v>
      </c>
      <c r="CM390" s="137">
        <f t="shared" si="232"/>
        <v>0</v>
      </c>
      <c r="CN390" s="137">
        <f t="shared" si="233"/>
        <v>0</v>
      </c>
      <c r="CO390" s="173">
        <f t="shared" si="234"/>
        <v>21450</v>
      </c>
      <c r="CP390" s="172">
        <f t="shared" si="235"/>
        <v>0</v>
      </c>
      <c r="CQ390" s="137">
        <f t="shared" si="236"/>
        <v>0</v>
      </c>
      <c r="CR390" s="137">
        <f t="shared" si="237"/>
        <v>0</v>
      </c>
      <c r="CS390" s="137">
        <f t="shared" si="238"/>
        <v>0</v>
      </c>
      <c r="CT390" s="137">
        <f t="shared" si="239"/>
        <v>0</v>
      </c>
      <c r="CU390" s="173">
        <f t="shared" si="221"/>
        <v>0</v>
      </c>
      <c r="CV390" s="172">
        <f t="shared" si="222"/>
        <v>0</v>
      </c>
      <c r="CW390" s="137">
        <f t="shared" si="223"/>
        <v>21450</v>
      </c>
      <c r="CX390" s="137">
        <f t="shared" si="224"/>
        <v>0</v>
      </c>
      <c r="CY390" s="137">
        <f t="shared" si="225"/>
        <v>0</v>
      </c>
      <c r="CZ390" s="137">
        <f t="shared" si="226"/>
        <v>0</v>
      </c>
      <c r="DA390" s="173">
        <f t="shared" si="227"/>
        <v>21450</v>
      </c>
      <c r="DC390" s="220"/>
      <c r="DF390" s="141"/>
      <c r="DG390" s="142"/>
      <c r="DH390" s="146"/>
      <c r="DI390" s="142"/>
      <c r="DJ390" s="144"/>
      <c r="DK390" s="145"/>
      <c r="DL390" s="142"/>
      <c r="DM390" s="144"/>
      <c r="DO390" s="140" t="str">
        <f t="shared" si="244"/>
        <v>Milena Kučerová</v>
      </c>
      <c r="DP390" s="140">
        <v>3420</v>
      </c>
      <c r="DQ390" s="140">
        <v>600078442</v>
      </c>
      <c r="DR390" s="140">
        <v>72741571</v>
      </c>
      <c r="DS390" s="140" t="s">
        <v>2264</v>
      </c>
      <c r="DT390" s="140" t="s">
        <v>4459</v>
      </c>
      <c r="DU390" s="140" t="s">
        <v>4460</v>
      </c>
      <c r="DV390" s="140" t="s">
        <v>2261</v>
      </c>
      <c r="DW390" s="140" t="s">
        <v>2260</v>
      </c>
      <c r="DX390" s="140" t="s">
        <v>24</v>
      </c>
      <c r="DY390" s="140" t="s">
        <v>4461</v>
      </c>
      <c r="DZ390" s="140">
        <v>483393095</v>
      </c>
      <c r="EA390" s="140" t="s">
        <v>2267</v>
      </c>
      <c r="EB390" s="140" t="s">
        <v>4462</v>
      </c>
      <c r="EC390" s="140" t="s">
        <v>2263</v>
      </c>
      <c r="ED390" s="140" t="s">
        <v>98</v>
      </c>
      <c r="EF390" s="140" t="str">
        <f t="shared" si="245"/>
        <v>ok</v>
      </c>
      <c r="EG390" s="140" t="str">
        <f t="shared" si="246"/>
        <v>ŠPATNĚ</v>
      </c>
      <c r="EH390" s="140" t="str">
        <f t="shared" si="247"/>
        <v>ok</v>
      </c>
      <c r="EI390" s="140" t="str">
        <f t="shared" si="248"/>
        <v>ok</v>
      </c>
      <c r="EJ390" s="140" t="str">
        <f t="shared" si="249"/>
        <v>ok</v>
      </c>
      <c r="EK390" s="140" t="str">
        <f t="shared" si="250"/>
        <v>ok</v>
      </c>
      <c r="EO390" s="140" t="str">
        <f t="shared" si="251"/>
        <v>ok</v>
      </c>
      <c r="EP390" s="140" t="str">
        <f t="shared" si="252"/>
        <v>ok</v>
      </c>
    </row>
    <row r="391" spans="1:146" s="140" customFormat="1" ht="12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227" t="s">
        <v>2270</v>
      </c>
      <c r="J391" s="151" t="s">
        <v>2269</v>
      </c>
      <c r="K391" s="151" t="s">
        <v>4701</v>
      </c>
      <c r="L391" s="153">
        <v>51101</v>
      </c>
      <c r="M391" s="151" t="s">
        <v>2271</v>
      </c>
      <c r="N391" s="151" t="s">
        <v>466</v>
      </c>
      <c r="O391" s="151" t="s">
        <v>4606</v>
      </c>
      <c r="P391" s="151" t="s">
        <v>2272</v>
      </c>
      <c r="Q391" s="151" t="s">
        <v>27</v>
      </c>
      <c r="R391" s="151" t="s">
        <v>28</v>
      </c>
      <c r="S391" s="154">
        <v>737462847</v>
      </c>
      <c r="T391" s="151" t="s">
        <v>2273</v>
      </c>
      <c r="U391" s="153">
        <v>281005616</v>
      </c>
      <c r="V391" s="153" t="s">
        <v>102</v>
      </c>
      <c r="W391" s="153" t="s">
        <v>103</v>
      </c>
      <c r="X391" s="151" t="s">
        <v>2274</v>
      </c>
      <c r="Y391" s="256" t="s">
        <v>3081</v>
      </c>
      <c r="Z391" s="155" t="s">
        <v>98</v>
      </c>
      <c r="AA391" s="267" t="s">
        <v>2942</v>
      </c>
      <c r="AB391" s="156"/>
      <c r="AC391" s="157"/>
      <c r="AD391" s="157"/>
      <c r="AE391" s="157"/>
      <c r="AF391" s="157"/>
      <c r="AG391" s="293">
        <f t="shared" si="240"/>
        <v>0</v>
      </c>
      <c r="AH391" s="145"/>
      <c r="AI391" s="143"/>
      <c r="AJ391" s="143"/>
      <c r="AK391" s="143"/>
      <c r="AL391" s="143"/>
      <c r="AM391" s="138">
        <f t="shared" si="220"/>
        <v>0</v>
      </c>
      <c r="AN391" s="160"/>
      <c r="AO391" s="146"/>
      <c r="AP391" s="146"/>
      <c r="AQ391" s="146"/>
      <c r="AR391" s="146"/>
      <c r="AS391" s="202">
        <f t="shared" si="241"/>
        <v>0</v>
      </c>
      <c r="AT391" s="172"/>
      <c r="AU391" s="137"/>
      <c r="AV391" s="137"/>
      <c r="AW391" s="137"/>
      <c r="AX391" s="137"/>
      <c r="AY391" s="138">
        <f t="shared" ref="AY391:AY445" si="253">SUM(AT391:AX391)</f>
        <v>0</v>
      </c>
      <c r="AZ391" s="160"/>
      <c r="BA391" s="146"/>
      <c r="BB391" s="146"/>
      <c r="BC391" s="146"/>
      <c r="BD391" s="146"/>
      <c r="BE391" s="138">
        <f t="shared" ref="BE391:BE445" si="254">SUM(AZ391:BD391)</f>
        <v>0</v>
      </c>
      <c r="BF391" s="205"/>
      <c r="BG391" s="146"/>
      <c r="BH391" s="146"/>
      <c r="BI391" s="146"/>
      <c r="BJ391" s="146"/>
      <c r="BK391" s="202">
        <f t="shared" si="242"/>
        <v>0</v>
      </c>
      <c r="BL391" s="160"/>
      <c r="BM391" s="146"/>
      <c r="BN391" s="146"/>
      <c r="BO391" s="146"/>
      <c r="BP391" s="146"/>
      <c r="BQ391" s="138">
        <f t="shared" ref="BQ391:BQ445" si="255">SUM(BL391:BP391)</f>
        <v>0</v>
      </c>
      <c r="BR391" s="160"/>
      <c r="BS391" s="146"/>
      <c r="BT391" s="146"/>
      <c r="BU391" s="146"/>
      <c r="BV391" s="146"/>
      <c r="BW391" s="138">
        <f t="shared" ref="BW391:BW445" si="256">SUM(BR391:BV391)</f>
        <v>0</v>
      </c>
      <c r="BX391" s="205"/>
      <c r="BY391" s="146"/>
      <c r="BZ391" s="146"/>
      <c r="CA391" s="146"/>
      <c r="CB391" s="146"/>
      <c r="CC391" s="138">
        <f t="shared" si="243"/>
        <v>0</v>
      </c>
      <c r="CD391" s="158"/>
      <c r="CE391" s="137"/>
      <c r="CF391" s="137"/>
      <c r="CG391" s="137"/>
      <c r="CH391" s="137"/>
      <c r="CI391" s="138">
        <f t="shared" si="228"/>
        <v>0</v>
      </c>
      <c r="CJ391" s="172">
        <f t="shared" si="229"/>
        <v>0</v>
      </c>
      <c r="CK391" s="137">
        <f t="shared" si="230"/>
        <v>0</v>
      </c>
      <c r="CL391" s="137">
        <f t="shared" si="231"/>
        <v>0</v>
      </c>
      <c r="CM391" s="137">
        <f t="shared" si="232"/>
        <v>0</v>
      </c>
      <c r="CN391" s="137">
        <f t="shared" si="233"/>
        <v>0</v>
      </c>
      <c r="CO391" s="173">
        <f t="shared" si="234"/>
        <v>0</v>
      </c>
      <c r="CP391" s="172">
        <f t="shared" si="235"/>
        <v>0</v>
      </c>
      <c r="CQ391" s="137">
        <f t="shared" si="236"/>
        <v>0</v>
      </c>
      <c r="CR391" s="137">
        <f t="shared" si="237"/>
        <v>0</v>
      </c>
      <c r="CS391" s="137">
        <f t="shared" si="238"/>
        <v>0</v>
      </c>
      <c r="CT391" s="137">
        <f t="shared" si="239"/>
        <v>0</v>
      </c>
      <c r="CU391" s="173">
        <f t="shared" si="221"/>
        <v>0</v>
      </c>
      <c r="CV391" s="172">
        <f t="shared" si="222"/>
        <v>0</v>
      </c>
      <c r="CW391" s="137">
        <f t="shared" si="223"/>
        <v>0</v>
      </c>
      <c r="CX391" s="137">
        <f t="shared" si="224"/>
        <v>0</v>
      </c>
      <c r="CY391" s="137">
        <f t="shared" si="225"/>
        <v>0</v>
      </c>
      <c r="CZ391" s="137">
        <f t="shared" si="226"/>
        <v>0</v>
      </c>
      <c r="DA391" s="173">
        <f t="shared" si="227"/>
        <v>0</v>
      </c>
      <c r="DC391" s="220"/>
      <c r="DF391" s="141"/>
      <c r="DG391" s="142"/>
      <c r="DH391" s="146"/>
      <c r="DI391" s="142"/>
      <c r="DJ391" s="144"/>
      <c r="DK391" s="145"/>
      <c r="DL391" s="142"/>
      <c r="DM391" s="144"/>
      <c r="DO391" s="140" t="str">
        <f t="shared" si="244"/>
        <v>Eliška Jandová</v>
      </c>
      <c r="DP391" s="140">
        <v>5493</v>
      </c>
      <c r="DQ391" s="140">
        <v>691009813</v>
      </c>
      <c r="DR391" s="140" t="s">
        <v>4463</v>
      </c>
      <c r="DS391" s="140" t="s">
        <v>2269</v>
      </c>
      <c r="DT391" s="140" t="s">
        <v>4464</v>
      </c>
      <c r="DU391" s="140" t="s">
        <v>4465</v>
      </c>
      <c r="DV391" s="140" t="s">
        <v>2271</v>
      </c>
      <c r="DW391" s="140">
        <v>51101</v>
      </c>
      <c r="DX391" s="140" t="s">
        <v>466</v>
      </c>
      <c r="DY391" s="140" t="s">
        <v>4466</v>
      </c>
      <c r="DZ391" s="140">
        <v>737462847</v>
      </c>
      <c r="EA391" s="140" t="s">
        <v>2273</v>
      </c>
      <c r="EB391" s="140" t="s">
        <v>4467</v>
      </c>
      <c r="EC391" s="140" t="s">
        <v>2274</v>
      </c>
      <c r="ED391" s="140" t="s">
        <v>98</v>
      </c>
      <c r="EF391" s="140" t="str">
        <f t="shared" si="245"/>
        <v>ok</v>
      </c>
      <c r="EG391" s="140" t="str">
        <f t="shared" si="246"/>
        <v>ŠPATNĚ</v>
      </c>
      <c r="EH391" s="140" t="str">
        <f t="shared" si="247"/>
        <v>ok</v>
      </c>
      <c r="EI391" s="140" t="str">
        <f t="shared" si="248"/>
        <v>ok</v>
      </c>
      <c r="EJ391" s="140" t="str">
        <f t="shared" si="249"/>
        <v>ok</v>
      </c>
      <c r="EK391" s="140" t="str">
        <f t="shared" si="250"/>
        <v>ok</v>
      </c>
      <c r="EO391" s="140" t="str">
        <f t="shared" si="251"/>
        <v>ok</v>
      </c>
      <c r="EP391" s="140" t="str">
        <f t="shared" si="252"/>
        <v>ok</v>
      </c>
    </row>
    <row r="392" spans="1:146" s="140" customFormat="1" ht="12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227" t="s">
        <v>2276</v>
      </c>
      <c r="J392" s="151" t="s">
        <v>2275</v>
      </c>
      <c r="K392" s="151" t="s">
        <v>4469</v>
      </c>
      <c r="L392" s="153" t="s">
        <v>2277</v>
      </c>
      <c r="M392" s="151" t="s">
        <v>2278</v>
      </c>
      <c r="N392" s="151" t="s">
        <v>24</v>
      </c>
      <c r="O392" s="151" t="s">
        <v>2279</v>
      </c>
      <c r="P392" s="151" t="s">
        <v>192</v>
      </c>
      <c r="Q392" s="151" t="s">
        <v>27</v>
      </c>
      <c r="R392" s="151" t="s">
        <v>28</v>
      </c>
      <c r="S392" s="154">
        <v>315559203</v>
      </c>
      <c r="T392" s="151" t="s">
        <v>2280</v>
      </c>
      <c r="U392" s="153" t="s">
        <v>2281</v>
      </c>
      <c r="V392" s="153" t="s">
        <v>31</v>
      </c>
      <c r="W392" s="153" t="s">
        <v>871</v>
      </c>
      <c r="X392" s="151" t="s">
        <v>2282</v>
      </c>
      <c r="Y392" s="256" t="s">
        <v>3082</v>
      </c>
      <c r="Z392" s="155" t="s">
        <v>98</v>
      </c>
      <c r="AA392" s="267" t="s">
        <v>2943</v>
      </c>
      <c r="AB392" s="156"/>
      <c r="AC392" s="157"/>
      <c r="AD392" s="157"/>
      <c r="AE392" s="157"/>
      <c r="AF392" s="157"/>
      <c r="AG392" s="293">
        <f t="shared" si="240"/>
        <v>0</v>
      </c>
      <c r="AH392" s="145"/>
      <c r="AI392" s="143"/>
      <c r="AJ392" s="143"/>
      <c r="AK392" s="143"/>
      <c r="AL392" s="143"/>
      <c r="AM392" s="138">
        <f t="shared" ref="AM392:AM445" si="257">SUM(AH392:AL392)</f>
        <v>0</v>
      </c>
      <c r="AN392" s="160"/>
      <c r="AO392" s="146"/>
      <c r="AP392" s="146"/>
      <c r="AQ392" s="146"/>
      <c r="AR392" s="146"/>
      <c r="AS392" s="202">
        <f t="shared" si="241"/>
        <v>0</v>
      </c>
      <c r="AT392" s="172"/>
      <c r="AU392" s="137"/>
      <c r="AV392" s="137"/>
      <c r="AW392" s="137"/>
      <c r="AX392" s="137"/>
      <c r="AY392" s="138">
        <f t="shared" si="253"/>
        <v>0</v>
      </c>
      <c r="AZ392" s="160"/>
      <c r="BA392" s="146"/>
      <c r="BB392" s="146"/>
      <c r="BC392" s="146"/>
      <c r="BD392" s="146"/>
      <c r="BE392" s="138">
        <f t="shared" si="254"/>
        <v>0</v>
      </c>
      <c r="BF392" s="205"/>
      <c r="BG392" s="146"/>
      <c r="BH392" s="146"/>
      <c r="BI392" s="146"/>
      <c r="BJ392" s="146"/>
      <c r="BK392" s="202">
        <f t="shared" si="242"/>
        <v>0</v>
      </c>
      <c r="BL392" s="160"/>
      <c r="BM392" s="146"/>
      <c r="BN392" s="146"/>
      <c r="BO392" s="146"/>
      <c r="BP392" s="146"/>
      <c r="BQ392" s="138">
        <f t="shared" si="255"/>
        <v>0</v>
      </c>
      <c r="BR392" s="160"/>
      <c r="BS392" s="146">
        <v>13325</v>
      </c>
      <c r="BT392" s="146"/>
      <c r="BU392" s="146"/>
      <c r="BV392" s="146"/>
      <c r="BW392" s="138">
        <f t="shared" si="256"/>
        <v>13325</v>
      </c>
      <c r="BX392" s="205"/>
      <c r="BY392" s="146"/>
      <c r="BZ392" s="146"/>
      <c r="CA392" s="146"/>
      <c r="CB392" s="146"/>
      <c r="CC392" s="138">
        <f t="shared" si="243"/>
        <v>0</v>
      </c>
      <c r="CD392" s="158"/>
      <c r="CE392" s="137"/>
      <c r="CF392" s="137"/>
      <c r="CG392" s="137"/>
      <c r="CH392" s="137"/>
      <c r="CI392" s="138">
        <f t="shared" si="228"/>
        <v>0</v>
      </c>
      <c r="CJ392" s="172">
        <f t="shared" si="229"/>
        <v>0</v>
      </c>
      <c r="CK392" s="137">
        <f t="shared" si="230"/>
        <v>13325</v>
      </c>
      <c r="CL392" s="137">
        <f t="shared" si="231"/>
        <v>0</v>
      </c>
      <c r="CM392" s="137">
        <f t="shared" si="232"/>
        <v>0</v>
      </c>
      <c r="CN392" s="137">
        <f t="shared" si="233"/>
        <v>0</v>
      </c>
      <c r="CO392" s="173">
        <f t="shared" si="234"/>
        <v>13325</v>
      </c>
      <c r="CP392" s="172">
        <f t="shared" si="235"/>
        <v>0</v>
      </c>
      <c r="CQ392" s="137">
        <f t="shared" si="236"/>
        <v>0</v>
      </c>
      <c r="CR392" s="137">
        <f t="shared" si="237"/>
        <v>0</v>
      </c>
      <c r="CS392" s="137">
        <f t="shared" si="238"/>
        <v>0</v>
      </c>
      <c r="CT392" s="137">
        <f t="shared" si="239"/>
        <v>0</v>
      </c>
      <c r="CU392" s="173">
        <f t="shared" ref="CU392:CU445" si="258">SUM(CP392:CT392)</f>
        <v>0</v>
      </c>
      <c r="CV392" s="172">
        <f t="shared" ref="CV392:CV445" si="259">CJ392-CP392</f>
        <v>0</v>
      </c>
      <c r="CW392" s="137">
        <f t="shared" ref="CW392:CW445" si="260">CK392-CQ392</f>
        <v>13325</v>
      </c>
      <c r="CX392" s="137">
        <f t="shared" ref="CX392:CX445" si="261">CL392-CR392</f>
        <v>0</v>
      </c>
      <c r="CY392" s="137">
        <f t="shared" ref="CY392:CY445" si="262">CM392-CS392</f>
        <v>0</v>
      </c>
      <c r="CZ392" s="137">
        <f t="shared" ref="CZ392:CZ445" si="263">CN392-CT392</f>
        <v>0</v>
      </c>
      <c r="DA392" s="173">
        <f t="shared" ref="DA392:DA445" si="264">SUM(CV392:CZ392)</f>
        <v>13325</v>
      </c>
      <c r="DC392" s="220"/>
      <c r="DF392" s="141"/>
      <c r="DG392" s="142"/>
      <c r="DH392" s="146"/>
      <c r="DI392" s="142"/>
      <c r="DJ392" s="144"/>
      <c r="DK392" s="145"/>
      <c r="DL392" s="142"/>
      <c r="DM392" s="144"/>
      <c r="DO392" s="140" t="str">
        <f t="shared" si="244"/>
        <v>Martina Pichrtová</v>
      </c>
      <c r="DP392" s="140">
        <v>2463</v>
      </c>
      <c r="DQ392" s="140">
        <v>600080056</v>
      </c>
      <c r="DR392" s="140">
        <v>70982066</v>
      </c>
      <c r="DS392" s="140" t="s">
        <v>2275</v>
      </c>
      <c r="DT392" s="140" t="s">
        <v>4468</v>
      </c>
      <c r="DU392" s="140" t="s">
        <v>4469</v>
      </c>
      <c r="DV392" s="140" t="s">
        <v>2278</v>
      </c>
      <c r="DW392" s="140" t="s">
        <v>2277</v>
      </c>
      <c r="DX392" s="140" t="s">
        <v>24</v>
      </c>
      <c r="DY392" s="140" t="s">
        <v>4470</v>
      </c>
      <c r="DZ392" s="140">
        <v>315559203</v>
      </c>
      <c r="EA392" s="140" t="s">
        <v>2280</v>
      </c>
      <c r="EB392" s="140" t="s">
        <v>4471</v>
      </c>
      <c r="EC392" s="140" t="s">
        <v>2282</v>
      </c>
      <c r="ED392" s="140" t="s">
        <v>98</v>
      </c>
      <c r="EF392" s="140" t="str">
        <f t="shared" si="245"/>
        <v>ok</v>
      </c>
      <c r="EG392" s="140" t="str">
        <f t="shared" si="246"/>
        <v>ok</v>
      </c>
      <c r="EH392" s="140" t="str">
        <f t="shared" si="247"/>
        <v>ok</v>
      </c>
      <c r="EI392" s="140" t="str">
        <f t="shared" si="248"/>
        <v>ok</v>
      </c>
      <c r="EJ392" s="140" t="str">
        <f t="shared" si="249"/>
        <v>ok</v>
      </c>
      <c r="EK392" s="140" t="str">
        <f t="shared" si="250"/>
        <v>ok</v>
      </c>
      <c r="EO392" s="140" t="str">
        <f t="shared" si="251"/>
        <v>ok</v>
      </c>
      <c r="EP392" s="140" t="str">
        <f t="shared" si="252"/>
        <v>ok</v>
      </c>
    </row>
    <row r="393" spans="1:146" s="140" customFormat="1" ht="12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227" t="s">
        <v>2284</v>
      </c>
      <c r="J393" s="151" t="s">
        <v>2283</v>
      </c>
      <c r="K393" s="151" t="s">
        <v>4473</v>
      </c>
      <c r="L393" s="153" t="s">
        <v>2285</v>
      </c>
      <c r="M393" s="151" t="s">
        <v>2286</v>
      </c>
      <c r="N393" s="151" t="s">
        <v>24</v>
      </c>
      <c r="O393" s="151" t="s">
        <v>4607</v>
      </c>
      <c r="P393" s="151" t="s">
        <v>640</v>
      </c>
      <c r="Q393" s="151" t="s">
        <v>52</v>
      </c>
      <c r="R393" s="151" t="s">
        <v>53</v>
      </c>
      <c r="S393" s="154">
        <v>483392043</v>
      </c>
      <c r="T393" s="151" t="s">
        <v>2287</v>
      </c>
      <c r="U393" s="153">
        <v>963852329</v>
      </c>
      <c r="V393" s="153" t="s">
        <v>82</v>
      </c>
      <c r="W393" s="153" t="s">
        <v>83</v>
      </c>
      <c r="X393" s="151" t="s">
        <v>2288</v>
      </c>
      <c r="Y393" s="256" t="s">
        <v>3083</v>
      </c>
      <c r="Z393" s="155" t="s">
        <v>98</v>
      </c>
      <c r="AA393" s="267" t="s">
        <v>2944</v>
      </c>
      <c r="AB393" s="156"/>
      <c r="AC393" s="157"/>
      <c r="AD393" s="157"/>
      <c r="AE393" s="157"/>
      <c r="AF393" s="157"/>
      <c r="AG393" s="293">
        <f t="shared" si="240"/>
        <v>0</v>
      </c>
      <c r="AH393" s="145"/>
      <c r="AI393" s="143"/>
      <c r="AJ393" s="143"/>
      <c r="AK393" s="143"/>
      <c r="AL393" s="143"/>
      <c r="AM393" s="138">
        <f t="shared" si="257"/>
        <v>0</v>
      </c>
      <c r="AN393" s="160"/>
      <c r="AO393" s="146"/>
      <c r="AP393" s="146"/>
      <c r="AQ393" s="146"/>
      <c r="AR393" s="146"/>
      <c r="AS393" s="202">
        <f t="shared" si="241"/>
        <v>0</v>
      </c>
      <c r="AT393" s="172"/>
      <c r="AU393" s="137"/>
      <c r="AV393" s="137"/>
      <c r="AW393" s="137"/>
      <c r="AX393" s="137"/>
      <c r="AY393" s="138">
        <f t="shared" si="253"/>
        <v>0</v>
      </c>
      <c r="AZ393" s="160"/>
      <c r="BA393" s="146"/>
      <c r="BB393" s="146"/>
      <c r="BC393" s="146"/>
      <c r="BD393" s="146"/>
      <c r="BE393" s="138">
        <f t="shared" si="254"/>
        <v>0</v>
      </c>
      <c r="BF393" s="205"/>
      <c r="BG393" s="146"/>
      <c r="BH393" s="146"/>
      <c r="BI393" s="146"/>
      <c r="BJ393" s="146"/>
      <c r="BK393" s="202">
        <f t="shared" si="242"/>
        <v>0</v>
      </c>
      <c r="BL393" s="160"/>
      <c r="BM393" s="146"/>
      <c r="BN393" s="146"/>
      <c r="BO393" s="146"/>
      <c r="BP393" s="146"/>
      <c r="BQ393" s="138">
        <f t="shared" si="255"/>
        <v>0</v>
      </c>
      <c r="BR393" s="160"/>
      <c r="BS393" s="146">
        <v>75075</v>
      </c>
      <c r="BT393" s="146"/>
      <c r="BU393" s="146"/>
      <c r="BV393" s="146"/>
      <c r="BW393" s="138">
        <f t="shared" si="256"/>
        <v>75075</v>
      </c>
      <c r="BX393" s="205"/>
      <c r="BY393" s="146"/>
      <c r="BZ393" s="146"/>
      <c r="CA393" s="146"/>
      <c r="CB393" s="146"/>
      <c r="CC393" s="138">
        <f t="shared" si="243"/>
        <v>0</v>
      </c>
      <c r="CD393" s="158"/>
      <c r="CE393" s="137"/>
      <c r="CF393" s="137"/>
      <c r="CG393" s="137"/>
      <c r="CH393" s="137"/>
      <c r="CI393" s="138">
        <f t="shared" si="228"/>
        <v>0</v>
      </c>
      <c r="CJ393" s="172">
        <f t="shared" si="229"/>
        <v>0</v>
      </c>
      <c r="CK393" s="137">
        <f t="shared" si="230"/>
        <v>75075</v>
      </c>
      <c r="CL393" s="137">
        <f t="shared" si="231"/>
        <v>0</v>
      </c>
      <c r="CM393" s="137">
        <f t="shared" si="232"/>
        <v>0</v>
      </c>
      <c r="CN393" s="137">
        <f t="shared" si="233"/>
        <v>0</v>
      </c>
      <c r="CO393" s="173">
        <f t="shared" si="234"/>
        <v>75075</v>
      </c>
      <c r="CP393" s="172">
        <f t="shared" si="235"/>
        <v>0</v>
      </c>
      <c r="CQ393" s="137">
        <f t="shared" si="236"/>
        <v>0</v>
      </c>
      <c r="CR393" s="137">
        <f t="shared" si="237"/>
        <v>0</v>
      </c>
      <c r="CS393" s="137">
        <f t="shared" si="238"/>
        <v>0</v>
      </c>
      <c r="CT393" s="137">
        <f t="shared" si="239"/>
        <v>0</v>
      </c>
      <c r="CU393" s="173">
        <f t="shared" si="258"/>
        <v>0</v>
      </c>
      <c r="CV393" s="172">
        <f t="shared" si="259"/>
        <v>0</v>
      </c>
      <c r="CW393" s="137">
        <f t="shared" si="260"/>
        <v>75075</v>
      </c>
      <c r="CX393" s="137">
        <f t="shared" si="261"/>
        <v>0</v>
      </c>
      <c r="CY393" s="137">
        <f t="shared" si="262"/>
        <v>0</v>
      </c>
      <c r="CZ393" s="137">
        <f t="shared" si="263"/>
        <v>0</v>
      </c>
      <c r="DA393" s="173">
        <f t="shared" si="264"/>
        <v>75075</v>
      </c>
      <c r="DC393" s="220"/>
      <c r="DF393" s="141"/>
      <c r="DG393" s="142"/>
      <c r="DH393" s="146"/>
      <c r="DI393" s="142"/>
      <c r="DJ393" s="144"/>
      <c r="DK393" s="145"/>
      <c r="DL393" s="142"/>
      <c r="DM393" s="144"/>
      <c r="DO393" s="140" t="str">
        <f t="shared" si="244"/>
        <v>Lukáš Kočvara</v>
      </c>
      <c r="DP393" s="140">
        <v>3427</v>
      </c>
      <c r="DQ393" s="140">
        <v>650023340</v>
      </c>
      <c r="DR393" s="140">
        <v>70982988</v>
      </c>
      <c r="DS393" s="140" t="s">
        <v>2283</v>
      </c>
      <c r="DT393" s="140" t="s">
        <v>4472</v>
      </c>
      <c r="DU393" s="140" t="s">
        <v>4473</v>
      </c>
      <c r="DV393" s="140" t="s">
        <v>2286</v>
      </c>
      <c r="DW393" s="140" t="s">
        <v>2285</v>
      </c>
      <c r="DX393" s="140" t="s">
        <v>24</v>
      </c>
      <c r="DY393" s="140" t="s">
        <v>4474</v>
      </c>
      <c r="DZ393" s="140">
        <v>483392043</v>
      </c>
      <c r="EA393" s="140" t="s">
        <v>2287</v>
      </c>
      <c r="EB393" s="140" t="s">
        <v>4475</v>
      </c>
      <c r="EC393" s="140" t="s">
        <v>2288</v>
      </c>
      <c r="ED393" s="140" t="s">
        <v>98</v>
      </c>
      <c r="EF393" s="140" t="str">
        <f t="shared" si="245"/>
        <v>ok</v>
      </c>
      <c r="EG393" s="140" t="str">
        <f t="shared" si="246"/>
        <v>ok</v>
      </c>
      <c r="EH393" s="140" t="str">
        <f t="shared" si="247"/>
        <v>ok</v>
      </c>
      <c r="EI393" s="140" t="str">
        <f t="shared" si="248"/>
        <v>ok</v>
      </c>
      <c r="EJ393" s="140" t="str">
        <f t="shared" si="249"/>
        <v>ok</v>
      </c>
      <c r="EK393" s="140" t="str">
        <f t="shared" si="250"/>
        <v>ok</v>
      </c>
      <c r="EO393" s="140" t="str">
        <f t="shared" si="251"/>
        <v>ok</v>
      </c>
      <c r="EP393" s="140" t="str">
        <f t="shared" si="252"/>
        <v>ok</v>
      </c>
    </row>
    <row r="394" spans="1:146" s="140" customFormat="1" ht="12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227" t="s">
        <v>2290</v>
      </c>
      <c r="J394" s="151" t="s">
        <v>2289</v>
      </c>
      <c r="K394" s="151" t="s">
        <v>4477</v>
      </c>
      <c r="L394" s="153" t="s">
        <v>97</v>
      </c>
      <c r="M394" s="151" t="s">
        <v>2291</v>
      </c>
      <c r="N394" s="151">
        <v>0</v>
      </c>
      <c r="O394" s="151" t="s">
        <v>563</v>
      </c>
      <c r="P394" s="151" t="s">
        <v>671</v>
      </c>
      <c r="Q394" s="151" t="s">
        <v>27</v>
      </c>
      <c r="R394" s="151" t="s">
        <v>28</v>
      </c>
      <c r="S394" s="154">
        <v>481322982</v>
      </c>
      <c r="T394" s="151" t="s">
        <v>2292</v>
      </c>
      <c r="U394" s="153">
        <v>1263785369</v>
      </c>
      <c r="V394" s="153" t="s">
        <v>82</v>
      </c>
      <c r="W394" s="153" t="s">
        <v>83</v>
      </c>
      <c r="X394" s="151" t="s">
        <v>2293</v>
      </c>
      <c r="Y394" s="256" t="s">
        <v>3084</v>
      </c>
      <c r="Z394" s="155" t="s">
        <v>98</v>
      </c>
      <c r="AA394" s="267" t="s">
        <v>2945</v>
      </c>
      <c r="AB394" s="156"/>
      <c r="AC394" s="157"/>
      <c r="AD394" s="157"/>
      <c r="AE394" s="157"/>
      <c r="AF394" s="157"/>
      <c r="AG394" s="293">
        <f t="shared" si="240"/>
        <v>0</v>
      </c>
      <c r="AH394" s="145"/>
      <c r="AI394" s="143"/>
      <c r="AJ394" s="143"/>
      <c r="AK394" s="143"/>
      <c r="AL394" s="143"/>
      <c r="AM394" s="138">
        <f t="shared" si="257"/>
        <v>0</v>
      </c>
      <c r="AN394" s="160"/>
      <c r="AO394" s="146"/>
      <c r="AP394" s="146"/>
      <c r="AQ394" s="146"/>
      <c r="AR394" s="146"/>
      <c r="AS394" s="202">
        <f t="shared" si="241"/>
        <v>0</v>
      </c>
      <c r="AT394" s="172"/>
      <c r="AU394" s="137"/>
      <c r="AV394" s="137"/>
      <c r="AW394" s="137"/>
      <c r="AX394" s="137"/>
      <c r="AY394" s="138">
        <f t="shared" si="253"/>
        <v>0</v>
      </c>
      <c r="AZ394" s="160"/>
      <c r="BA394" s="146"/>
      <c r="BB394" s="146"/>
      <c r="BC394" s="146"/>
      <c r="BD394" s="146"/>
      <c r="BE394" s="138">
        <f t="shared" si="254"/>
        <v>0</v>
      </c>
      <c r="BF394" s="205"/>
      <c r="BG394" s="146"/>
      <c r="BH394" s="146"/>
      <c r="BI394" s="146"/>
      <c r="BJ394" s="146"/>
      <c r="BK394" s="202">
        <f t="shared" si="242"/>
        <v>0</v>
      </c>
      <c r="BL394" s="160"/>
      <c r="BM394" s="146"/>
      <c r="BN394" s="146"/>
      <c r="BO394" s="146"/>
      <c r="BP394" s="146"/>
      <c r="BQ394" s="138">
        <f t="shared" si="255"/>
        <v>0</v>
      </c>
      <c r="BR394" s="160"/>
      <c r="BS394" s="146"/>
      <c r="BT394" s="146"/>
      <c r="BU394" s="146"/>
      <c r="BV394" s="146"/>
      <c r="BW394" s="138">
        <f t="shared" si="256"/>
        <v>0</v>
      </c>
      <c r="BX394" s="205"/>
      <c r="BY394" s="146"/>
      <c r="BZ394" s="146"/>
      <c r="CA394" s="146"/>
      <c r="CB394" s="146"/>
      <c r="CC394" s="138">
        <f t="shared" si="243"/>
        <v>0</v>
      </c>
      <c r="CD394" s="158"/>
      <c r="CE394" s="137"/>
      <c r="CF394" s="137"/>
      <c r="CG394" s="137"/>
      <c r="CH394" s="137"/>
      <c r="CI394" s="138">
        <f t="shared" si="228"/>
        <v>0</v>
      </c>
      <c r="CJ394" s="172">
        <f t="shared" si="229"/>
        <v>0</v>
      </c>
      <c r="CK394" s="137">
        <f t="shared" si="230"/>
        <v>0</v>
      </c>
      <c r="CL394" s="137">
        <f t="shared" si="231"/>
        <v>0</v>
      </c>
      <c r="CM394" s="137">
        <f t="shared" si="232"/>
        <v>0</v>
      </c>
      <c r="CN394" s="137">
        <f t="shared" si="233"/>
        <v>0</v>
      </c>
      <c r="CO394" s="173">
        <f t="shared" si="234"/>
        <v>0</v>
      </c>
      <c r="CP394" s="172">
        <f t="shared" si="235"/>
        <v>0</v>
      </c>
      <c r="CQ394" s="137">
        <f t="shared" si="236"/>
        <v>0</v>
      </c>
      <c r="CR394" s="137">
        <f t="shared" si="237"/>
        <v>0</v>
      </c>
      <c r="CS394" s="137">
        <f t="shared" si="238"/>
        <v>0</v>
      </c>
      <c r="CT394" s="137">
        <f t="shared" si="239"/>
        <v>0</v>
      </c>
      <c r="CU394" s="173">
        <f t="shared" si="258"/>
        <v>0</v>
      </c>
      <c r="CV394" s="172">
        <f t="shared" si="259"/>
        <v>0</v>
      </c>
      <c r="CW394" s="137">
        <f t="shared" si="260"/>
        <v>0</v>
      </c>
      <c r="CX394" s="137">
        <f t="shared" si="261"/>
        <v>0</v>
      </c>
      <c r="CY394" s="137">
        <f t="shared" si="262"/>
        <v>0</v>
      </c>
      <c r="CZ394" s="137">
        <f t="shared" si="263"/>
        <v>0</v>
      </c>
      <c r="DA394" s="173">
        <f t="shared" si="264"/>
        <v>0</v>
      </c>
      <c r="DC394" s="220"/>
      <c r="DF394" s="141"/>
      <c r="DG394" s="142"/>
      <c r="DH394" s="146"/>
      <c r="DI394" s="142"/>
      <c r="DJ394" s="144"/>
      <c r="DK394" s="145"/>
      <c r="DL394" s="142"/>
      <c r="DM394" s="144"/>
      <c r="DO394" s="140" t="str">
        <f t="shared" si="244"/>
        <v>Alena Najmanová</v>
      </c>
      <c r="DP394" s="140">
        <v>5484</v>
      </c>
      <c r="DQ394" s="140">
        <v>600098532</v>
      </c>
      <c r="DR394" s="140">
        <v>72743255</v>
      </c>
      <c r="DS394" s="140" t="s">
        <v>2289</v>
      </c>
      <c r="DT394" s="140" t="s">
        <v>4476</v>
      </c>
      <c r="DU394" s="140" t="s">
        <v>4477</v>
      </c>
      <c r="DV394" s="140" t="s">
        <v>2291</v>
      </c>
      <c r="DW394" s="140" t="s">
        <v>97</v>
      </c>
      <c r="DX394" s="140">
        <v>0</v>
      </c>
      <c r="DY394" s="140" t="s">
        <v>4478</v>
      </c>
      <c r="DZ394" s="140">
        <v>481322982</v>
      </c>
      <c r="EA394" s="140" t="s">
        <v>2292</v>
      </c>
      <c r="EB394" s="140" t="s">
        <v>4479</v>
      </c>
      <c r="EC394" s="140" t="s">
        <v>2293</v>
      </c>
      <c r="ED394" s="140" t="s">
        <v>98</v>
      </c>
      <c r="EF394" s="140" t="str">
        <f t="shared" si="245"/>
        <v>ok</v>
      </c>
      <c r="EG394" s="140" t="str">
        <f t="shared" si="246"/>
        <v>ok</v>
      </c>
      <c r="EH394" s="140" t="str">
        <f t="shared" si="247"/>
        <v>ok</v>
      </c>
      <c r="EI394" s="140" t="str">
        <f t="shared" si="248"/>
        <v>ok</v>
      </c>
      <c r="EJ394" s="140" t="str">
        <f t="shared" si="249"/>
        <v>ok</v>
      </c>
      <c r="EK394" s="140" t="str">
        <f t="shared" si="250"/>
        <v>ok</v>
      </c>
      <c r="EO394" s="140" t="str">
        <f t="shared" si="251"/>
        <v>ok</v>
      </c>
      <c r="EP394" s="140" t="str">
        <f t="shared" si="252"/>
        <v>ok</v>
      </c>
    </row>
    <row r="395" spans="1:146" s="140" customFormat="1" ht="12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227" t="s">
        <v>2295</v>
      </c>
      <c r="J395" s="151" t="s">
        <v>2294</v>
      </c>
      <c r="K395" s="140" t="s">
        <v>2296</v>
      </c>
      <c r="L395" s="153" t="s">
        <v>97</v>
      </c>
      <c r="M395" s="151" t="s">
        <v>2291</v>
      </c>
      <c r="N395" s="151" t="s">
        <v>341</v>
      </c>
      <c r="O395" s="151" t="s">
        <v>2297</v>
      </c>
      <c r="P395" s="151" t="s">
        <v>986</v>
      </c>
      <c r="Q395" s="151" t="s">
        <v>27</v>
      </c>
      <c r="R395" s="151" t="s">
        <v>28</v>
      </c>
      <c r="S395" s="154">
        <v>481322055</v>
      </c>
      <c r="T395" s="151" t="s">
        <v>2298</v>
      </c>
      <c r="U395" s="153">
        <v>1263992309</v>
      </c>
      <c r="V395" s="153" t="s">
        <v>82</v>
      </c>
      <c r="W395" s="153" t="s">
        <v>83</v>
      </c>
      <c r="X395" s="151" t="s">
        <v>2293</v>
      </c>
      <c r="Y395" s="256" t="s">
        <v>3084</v>
      </c>
      <c r="Z395" s="155" t="s">
        <v>98</v>
      </c>
      <c r="AA395" s="267" t="s">
        <v>2945</v>
      </c>
      <c r="AB395" s="156"/>
      <c r="AC395" s="157"/>
      <c r="AD395" s="157"/>
      <c r="AE395" s="157"/>
      <c r="AF395" s="157"/>
      <c r="AG395" s="293">
        <f t="shared" si="240"/>
        <v>0</v>
      </c>
      <c r="AH395" s="145"/>
      <c r="AI395" s="143"/>
      <c r="AJ395" s="143"/>
      <c r="AK395" s="143"/>
      <c r="AL395" s="143"/>
      <c r="AM395" s="138">
        <f t="shared" si="257"/>
        <v>0</v>
      </c>
      <c r="AN395" s="160"/>
      <c r="AO395" s="146"/>
      <c r="AP395" s="146"/>
      <c r="AQ395" s="146"/>
      <c r="AR395" s="146"/>
      <c r="AS395" s="202">
        <f t="shared" si="241"/>
        <v>0</v>
      </c>
      <c r="AT395" s="172"/>
      <c r="AU395" s="137"/>
      <c r="AV395" s="137"/>
      <c r="AW395" s="137"/>
      <c r="AX395" s="137"/>
      <c r="AY395" s="138">
        <f t="shared" si="253"/>
        <v>0</v>
      </c>
      <c r="AZ395" s="160"/>
      <c r="BA395" s="146"/>
      <c r="BB395" s="146"/>
      <c r="BC395" s="146"/>
      <c r="BD395" s="146"/>
      <c r="BE395" s="138">
        <f t="shared" si="254"/>
        <v>0</v>
      </c>
      <c r="BF395" s="205"/>
      <c r="BG395" s="146"/>
      <c r="BH395" s="146"/>
      <c r="BI395" s="146"/>
      <c r="BJ395" s="146"/>
      <c r="BK395" s="202">
        <f t="shared" si="242"/>
        <v>0</v>
      </c>
      <c r="BL395" s="160"/>
      <c r="BM395" s="146"/>
      <c r="BN395" s="146"/>
      <c r="BO395" s="146"/>
      <c r="BP395" s="146"/>
      <c r="BQ395" s="138">
        <f t="shared" si="255"/>
        <v>0</v>
      </c>
      <c r="BR395" s="160"/>
      <c r="BS395" s="146">
        <v>54275</v>
      </c>
      <c r="BT395" s="146"/>
      <c r="BU395" s="146"/>
      <c r="BV395" s="146"/>
      <c r="BW395" s="138">
        <f t="shared" si="256"/>
        <v>54275</v>
      </c>
      <c r="BX395" s="205"/>
      <c r="BY395" s="146"/>
      <c r="BZ395" s="146"/>
      <c r="CA395" s="146"/>
      <c r="CB395" s="146"/>
      <c r="CC395" s="138">
        <f t="shared" si="243"/>
        <v>0</v>
      </c>
      <c r="CD395" s="158"/>
      <c r="CE395" s="137"/>
      <c r="CF395" s="137"/>
      <c r="CG395" s="137"/>
      <c r="CH395" s="137"/>
      <c r="CI395" s="138">
        <f t="shared" si="228"/>
        <v>0</v>
      </c>
      <c r="CJ395" s="172">
        <f t="shared" si="229"/>
        <v>0</v>
      </c>
      <c r="CK395" s="137">
        <f t="shared" si="230"/>
        <v>54275</v>
      </c>
      <c r="CL395" s="137">
        <f t="shared" si="231"/>
        <v>0</v>
      </c>
      <c r="CM395" s="137">
        <f t="shared" si="232"/>
        <v>0</v>
      </c>
      <c r="CN395" s="137">
        <f t="shared" si="233"/>
        <v>0</v>
      </c>
      <c r="CO395" s="173">
        <f t="shared" si="234"/>
        <v>54275</v>
      </c>
      <c r="CP395" s="172">
        <f t="shared" si="235"/>
        <v>0</v>
      </c>
      <c r="CQ395" s="137">
        <f t="shared" si="236"/>
        <v>0</v>
      </c>
      <c r="CR395" s="137">
        <f t="shared" si="237"/>
        <v>0</v>
      </c>
      <c r="CS395" s="137">
        <f t="shared" si="238"/>
        <v>0</v>
      </c>
      <c r="CT395" s="137">
        <f t="shared" si="239"/>
        <v>0</v>
      </c>
      <c r="CU395" s="173">
        <f t="shared" si="258"/>
        <v>0</v>
      </c>
      <c r="CV395" s="172">
        <f t="shared" si="259"/>
        <v>0</v>
      </c>
      <c r="CW395" s="137">
        <f t="shared" si="260"/>
        <v>54275</v>
      </c>
      <c r="CX395" s="137">
        <f t="shared" si="261"/>
        <v>0</v>
      </c>
      <c r="CY395" s="137">
        <f t="shared" si="262"/>
        <v>0</v>
      </c>
      <c r="CZ395" s="137">
        <f t="shared" si="263"/>
        <v>0</v>
      </c>
      <c r="DA395" s="173">
        <f t="shared" si="264"/>
        <v>54275</v>
      </c>
      <c r="DC395" s="220"/>
      <c r="DF395" s="141"/>
      <c r="DG395" s="142"/>
      <c r="DH395" s="146"/>
      <c r="DI395" s="142"/>
      <c r="DJ395" s="144"/>
      <c r="DK395" s="145"/>
      <c r="DL395" s="142"/>
      <c r="DM395" s="144"/>
      <c r="DO395" s="140" t="str">
        <f t="shared" si="244"/>
        <v>Edita Vondrová</v>
      </c>
      <c r="DP395" s="140">
        <v>5485</v>
      </c>
      <c r="DQ395" s="140">
        <v>600099300</v>
      </c>
      <c r="DR395" s="140">
        <v>72743174</v>
      </c>
      <c r="DS395" s="140" t="s">
        <v>2294</v>
      </c>
      <c r="DT395" s="140" t="s">
        <v>4480</v>
      </c>
      <c r="DU395" s="140" t="s">
        <v>2296</v>
      </c>
      <c r="DV395" s="140" t="s">
        <v>2291</v>
      </c>
      <c r="DW395" s="140" t="s">
        <v>97</v>
      </c>
      <c r="DX395" s="140" t="s">
        <v>341</v>
      </c>
      <c r="DY395" s="140" t="s">
        <v>4481</v>
      </c>
      <c r="DZ395" s="140">
        <v>481322055</v>
      </c>
      <c r="EA395" s="140" t="s">
        <v>2298</v>
      </c>
      <c r="EB395" s="140" t="s">
        <v>4482</v>
      </c>
      <c r="EC395" s="140" t="s">
        <v>2293</v>
      </c>
      <c r="ED395" s="140" t="s">
        <v>98</v>
      </c>
      <c r="EF395" s="140" t="str">
        <f t="shared" si="245"/>
        <v>ok</v>
      </c>
      <c r="EG395" s="140" t="str">
        <f t="shared" si="246"/>
        <v>ok</v>
      </c>
      <c r="EH395" s="140" t="str">
        <f t="shared" si="247"/>
        <v>ok</v>
      </c>
      <c r="EI395" s="140" t="str">
        <f t="shared" si="248"/>
        <v>ok</v>
      </c>
      <c r="EJ395" s="140" t="str">
        <f t="shared" si="249"/>
        <v>ok</v>
      </c>
      <c r="EK395" s="140" t="str">
        <f t="shared" si="250"/>
        <v>ok</v>
      </c>
      <c r="EO395" s="140" t="str">
        <f t="shared" si="251"/>
        <v>ok</v>
      </c>
      <c r="EP395" s="140" t="str">
        <f t="shared" si="252"/>
        <v>ok</v>
      </c>
    </row>
    <row r="396" spans="1:146" s="140" customFormat="1" ht="12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227" t="s">
        <v>2300</v>
      </c>
      <c r="J396" s="151" t="s">
        <v>2299</v>
      </c>
      <c r="K396" s="151" t="s">
        <v>4484</v>
      </c>
      <c r="L396" s="153" t="s">
        <v>97</v>
      </c>
      <c r="M396" s="151" t="s">
        <v>98</v>
      </c>
      <c r="N396" s="151">
        <v>0</v>
      </c>
      <c r="O396" s="151" t="s">
        <v>4715</v>
      </c>
      <c r="P396" s="151" t="s">
        <v>2272</v>
      </c>
      <c r="Q396" s="151" t="s">
        <v>27</v>
      </c>
      <c r="R396" s="151" t="s">
        <v>28</v>
      </c>
      <c r="S396" s="154">
        <v>481322826</v>
      </c>
      <c r="T396" s="151" t="s">
        <v>2301</v>
      </c>
      <c r="U396" s="153">
        <v>181474706</v>
      </c>
      <c r="V396" s="153" t="s">
        <v>102</v>
      </c>
      <c r="W396" s="153" t="s">
        <v>103</v>
      </c>
      <c r="X396" s="151" t="s">
        <v>2302</v>
      </c>
      <c r="Y396" s="256" t="s">
        <v>3085</v>
      </c>
      <c r="Z396" s="155" t="s">
        <v>98</v>
      </c>
      <c r="AA396" s="267" t="s">
        <v>2946</v>
      </c>
      <c r="AB396" s="156"/>
      <c r="AC396" s="157"/>
      <c r="AD396" s="157"/>
      <c r="AE396" s="157"/>
      <c r="AF396" s="157"/>
      <c r="AG396" s="293">
        <f t="shared" si="240"/>
        <v>0</v>
      </c>
      <c r="AH396" s="145"/>
      <c r="AI396" s="143"/>
      <c r="AJ396" s="143"/>
      <c r="AK396" s="143"/>
      <c r="AL396" s="143"/>
      <c r="AM396" s="138">
        <f t="shared" si="257"/>
        <v>0</v>
      </c>
      <c r="AN396" s="160"/>
      <c r="AO396" s="146"/>
      <c r="AP396" s="146"/>
      <c r="AQ396" s="146"/>
      <c r="AR396" s="146"/>
      <c r="AS396" s="202">
        <f t="shared" si="241"/>
        <v>0</v>
      </c>
      <c r="AT396" s="172"/>
      <c r="AU396" s="137"/>
      <c r="AV396" s="137"/>
      <c r="AW396" s="137"/>
      <c r="AX396" s="137"/>
      <c r="AY396" s="138">
        <f t="shared" si="253"/>
        <v>0</v>
      </c>
      <c r="AZ396" s="160"/>
      <c r="BA396" s="146"/>
      <c r="BB396" s="146"/>
      <c r="BC396" s="146"/>
      <c r="BD396" s="146"/>
      <c r="BE396" s="138">
        <f t="shared" si="254"/>
        <v>0</v>
      </c>
      <c r="BF396" s="205"/>
      <c r="BG396" s="146"/>
      <c r="BH396" s="146"/>
      <c r="BI396" s="146"/>
      <c r="BJ396" s="146"/>
      <c r="BK396" s="202">
        <f t="shared" si="242"/>
        <v>0</v>
      </c>
      <c r="BL396" s="160"/>
      <c r="BM396" s="146"/>
      <c r="BN396" s="146"/>
      <c r="BO396" s="146"/>
      <c r="BP396" s="146"/>
      <c r="BQ396" s="138">
        <f t="shared" si="255"/>
        <v>0</v>
      </c>
      <c r="BR396" s="160"/>
      <c r="BS396" s="146"/>
      <c r="BT396" s="146"/>
      <c r="BU396" s="146"/>
      <c r="BV396" s="146"/>
      <c r="BW396" s="138">
        <f t="shared" si="256"/>
        <v>0</v>
      </c>
      <c r="BX396" s="205"/>
      <c r="BY396" s="146"/>
      <c r="BZ396" s="146"/>
      <c r="CA396" s="146"/>
      <c r="CB396" s="146"/>
      <c r="CC396" s="138">
        <f t="shared" si="243"/>
        <v>0</v>
      </c>
      <c r="CD396" s="158"/>
      <c r="CE396" s="137"/>
      <c r="CF396" s="137"/>
      <c r="CG396" s="137"/>
      <c r="CH396" s="137"/>
      <c r="CI396" s="138">
        <f t="shared" si="228"/>
        <v>0</v>
      </c>
      <c r="CJ396" s="172">
        <f t="shared" si="229"/>
        <v>0</v>
      </c>
      <c r="CK396" s="137">
        <f t="shared" si="230"/>
        <v>0</v>
      </c>
      <c r="CL396" s="137">
        <f t="shared" si="231"/>
        <v>0</v>
      </c>
      <c r="CM396" s="137">
        <f t="shared" si="232"/>
        <v>0</v>
      </c>
      <c r="CN396" s="137">
        <f t="shared" si="233"/>
        <v>0</v>
      </c>
      <c r="CO396" s="173">
        <f t="shared" si="234"/>
        <v>0</v>
      </c>
      <c r="CP396" s="172">
        <f t="shared" si="235"/>
        <v>0</v>
      </c>
      <c r="CQ396" s="137">
        <f t="shared" si="236"/>
        <v>0</v>
      </c>
      <c r="CR396" s="137">
        <f t="shared" si="237"/>
        <v>0</v>
      </c>
      <c r="CS396" s="137">
        <f t="shared" si="238"/>
        <v>0</v>
      </c>
      <c r="CT396" s="137">
        <f t="shared" si="239"/>
        <v>0</v>
      </c>
      <c r="CU396" s="173">
        <f t="shared" si="258"/>
        <v>0</v>
      </c>
      <c r="CV396" s="172">
        <f t="shared" si="259"/>
        <v>0</v>
      </c>
      <c r="CW396" s="137">
        <f t="shared" si="260"/>
        <v>0</v>
      </c>
      <c r="CX396" s="137">
        <f t="shared" si="261"/>
        <v>0</v>
      </c>
      <c r="CY396" s="137">
        <f t="shared" si="262"/>
        <v>0</v>
      </c>
      <c r="CZ396" s="137">
        <f t="shared" si="263"/>
        <v>0</v>
      </c>
      <c r="DA396" s="173">
        <f t="shared" si="264"/>
        <v>0</v>
      </c>
      <c r="DC396" s="220"/>
      <c r="DF396" s="141"/>
      <c r="DG396" s="142"/>
      <c r="DH396" s="146"/>
      <c r="DI396" s="142"/>
      <c r="DJ396" s="144"/>
      <c r="DK396" s="145"/>
      <c r="DL396" s="142"/>
      <c r="DM396" s="144"/>
      <c r="DO396" s="140" t="str">
        <f t="shared" si="244"/>
        <v>Eliška Veberová</v>
      </c>
      <c r="DP396" s="140">
        <v>5434</v>
      </c>
      <c r="DQ396" s="140">
        <v>600098923</v>
      </c>
      <c r="DR396" s="140">
        <v>70695318</v>
      </c>
      <c r="DS396" s="140" t="s">
        <v>2299</v>
      </c>
      <c r="DT396" s="140" t="s">
        <v>4483</v>
      </c>
      <c r="DU396" s="140" t="s">
        <v>4484</v>
      </c>
      <c r="DV396" s="140" t="s">
        <v>98</v>
      </c>
      <c r="DW396" s="140" t="s">
        <v>97</v>
      </c>
      <c r="DX396" s="140">
        <v>0</v>
      </c>
      <c r="DY396" s="140" t="s">
        <v>4716</v>
      </c>
      <c r="DZ396" s="140">
        <v>481322826</v>
      </c>
      <c r="EA396" s="140" t="s">
        <v>2301</v>
      </c>
      <c r="EB396" s="140" t="s">
        <v>3216</v>
      </c>
      <c r="EC396" s="140" t="s">
        <v>2302</v>
      </c>
      <c r="ED396" s="140" t="s">
        <v>98</v>
      </c>
      <c r="EF396" s="140" t="str">
        <f t="shared" si="245"/>
        <v>ok</v>
      </c>
      <c r="EG396" s="140" t="str">
        <f t="shared" si="246"/>
        <v>ok</v>
      </c>
      <c r="EH396" s="140" t="str">
        <f t="shared" si="247"/>
        <v>ok</v>
      </c>
      <c r="EI396" s="140" t="str">
        <f t="shared" si="248"/>
        <v>ok</v>
      </c>
      <c r="EJ396" s="140" t="str">
        <f t="shared" si="249"/>
        <v>ok</v>
      </c>
      <c r="EK396" s="140" t="str">
        <f>IF(DO396=DY396,"ok","ŠPATNĚ")</f>
        <v>ok</v>
      </c>
      <c r="EO396" s="140" t="str">
        <f t="shared" si="251"/>
        <v>ok</v>
      </c>
      <c r="EP396" s="140" t="str">
        <f t="shared" si="252"/>
        <v>ok</v>
      </c>
    </row>
    <row r="397" spans="1:146" s="140" customFormat="1" ht="12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227" t="s">
        <v>2304</v>
      </c>
      <c r="J397" s="151" t="s">
        <v>2303</v>
      </c>
      <c r="K397" s="151" t="s">
        <v>4486</v>
      </c>
      <c r="L397" s="153" t="s">
        <v>97</v>
      </c>
      <c r="M397" s="151" t="s">
        <v>98</v>
      </c>
      <c r="N397" s="151" t="s">
        <v>24</v>
      </c>
      <c r="O397" s="151" t="s">
        <v>2305</v>
      </c>
      <c r="P397" s="151" t="s">
        <v>26</v>
      </c>
      <c r="Q397" s="151" t="s">
        <v>27</v>
      </c>
      <c r="R397" s="151" t="s">
        <v>28</v>
      </c>
      <c r="S397" s="154">
        <v>481321400</v>
      </c>
      <c r="T397" s="151" t="s">
        <v>2306</v>
      </c>
      <c r="U397" s="153">
        <v>181594492</v>
      </c>
      <c r="V397" s="153" t="s">
        <v>102</v>
      </c>
      <c r="W397" s="153" t="s">
        <v>103</v>
      </c>
      <c r="X397" s="151" t="s">
        <v>2302</v>
      </c>
      <c r="Y397" s="256" t="s">
        <v>3085</v>
      </c>
      <c r="Z397" s="155" t="s">
        <v>98</v>
      </c>
      <c r="AA397" s="267" t="s">
        <v>2946</v>
      </c>
      <c r="AB397" s="156"/>
      <c r="AC397" s="157"/>
      <c r="AD397" s="157"/>
      <c r="AE397" s="157"/>
      <c r="AF397" s="157"/>
      <c r="AG397" s="293">
        <f t="shared" si="240"/>
        <v>0</v>
      </c>
      <c r="AH397" s="145"/>
      <c r="AI397" s="143"/>
      <c r="AJ397" s="143"/>
      <c r="AK397" s="143"/>
      <c r="AL397" s="143"/>
      <c r="AM397" s="138">
        <f t="shared" si="257"/>
        <v>0</v>
      </c>
      <c r="AN397" s="160"/>
      <c r="AO397" s="146"/>
      <c r="AP397" s="146"/>
      <c r="AQ397" s="146"/>
      <c r="AR397" s="146"/>
      <c r="AS397" s="202">
        <f t="shared" si="241"/>
        <v>0</v>
      </c>
      <c r="AT397" s="172"/>
      <c r="AU397" s="137"/>
      <c r="AV397" s="137"/>
      <c r="AW397" s="137"/>
      <c r="AX397" s="137"/>
      <c r="AY397" s="138">
        <f t="shared" si="253"/>
        <v>0</v>
      </c>
      <c r="AZ397" s="160"/>
      <c r="BA397" s="146"/>
      <c r="BB397" s="146"/>
      <c r="BC397" s="146"/>
      <c r="BD397" s="146"/>
      <c r="BE397" s="138">
        <f t="shared" si="254"/>
        <v>0</v>
      </c>
      <c r="BF397" s="205"/>
      <c r="BG397" s="146"/>
      <c r="BH397" s="146"/>
      <c r="BI397" s="146"/>
      <c r="BJ397" s="146"/>
      <c r="BK397" s="202">
        <f t="shared" si="242"/>
        <v>0</v>
      </c>
      <c r="BL397" s="160"/>
      <c r="BM397" s="146"/>
      <c r="BN397" s="146"/>
      <c r="BO397" s="146"/>
      <c r="BP397" s="146"/>
      <c r="BQ397" s="138">
        <f t="shared" si="255"/>
        <v>0</v>
      </c>
      <c r="BR397" s="160"/>
      <c r="BS397" s="146">
        <v>47775</v>
      </c>
      <c r="BT397" s="146"/>
      <c r="BU397" s="146"/>
      <c r="BV397" s="146"/>
      <c r="BW397" s="138">
        <f t="shared" si="256"/>
        <v>47775</v>
      </c>
      <c r="BX397" s="205"/>
      <c r="BY397" s="146"/>
      <c r="BZ397" s="146"/>
      <c r="CA397" s="146"/>
      <c r="CB397" s="146"/>
      <c r="CC397" s="138">
        <f t="shared" si="243"/>
        <v>0</v>
      </c>
      <c r="CD397" s="158"/>
      <c r="CE397" s="137"/>
      <c r="CF397" s="137"/>
      <c r="CG397" s="137"/>
      <c r="CH397" s="137"/>
      <c r="CI397" s="138">
        <f t="shared" si="228"/>
        <v>0</v>
      </c>
      <c r="CJ397" s="172">
        <f t="shared" si="229"/>
        <v>0</v>
      </c>
      <c r="CK397" s="137">
        <f t="shared" si="230"/>
        <v>47775</v>
      </c>
      <c r="CL397" s="137">
        <f t="shared" si="231"/>
        <v>0</v>
      </c>
      <c r="CM397" s="137">
        <f t="shared" si="232"/>
        <v>0</v>
      </c>
      <c r="CN397" s="137">
        <f t="shared" si="233"/>
        <v>0</v>
      </c>
      <c r="CO397" s="173">
        <f t="shared" si="234"/>
        <v>47775</v>
      </c>
      <c r="CP397" s="172">
        <f t="shared" si="235"/>
        <v>0</v>
      </c>
      <c r="CQ397" s="137">
        <f t="shared" si="236"/>
        <v>0</v>
      </c>
      <c r="CR397" s="137">
        <f t="shared" si="237"/>
        <v>0</v>
      </c>
      <c r="CS397" s="137">
        <f t="shared" si="238"/>
        <v>0</v>
      </c>
      <c r="CT397" s="137">
        <f t="shared" si="239"/>
        <v>0</v>
      </c>
      <c r="CU397" s="173">
        <f t="shared" si="258"/>
        <v>0</v>
      </c>
      <c r="CV397" s="172">
        <f t="shared" si="259"/>
        <v>0</v>
      </c>
      <c r="CW397" s="137">
        <f t="shared" si="260"/>
        <v>47775</v>
      </c>
      <c r="CX397" s="137">
        <f t="shared" si="261"/>
        <v>0</v>
      </c>
      <c r="CY397" s="137">
        <f t="shared" si="262"/>
        <v>0</v>
      </c>
      <c r="CZ397" s="137">
        <f t="shared" si="263"/>
        <v>0</v>
      </c>
      <c r="DA397" s="173">
        <f t="shared" si="264"/>
        <v>47775</v>
      </c>
      <c r="DC397" s="220"/>
      <c r="DF397" s="141"/>
      <c r="DG397" s="142"/>
      <c r="DH397" s="146"/>
      <c r="DI397" s="142"/>
      <c r="DJ397" s="144"/>
      <c r="DK397" s="145"/>
      <c r="DL397" s="142"/>
      <c r="DM397" s="144"/>
      <c r="DO397" s="140" t="str">
        <f t="shared" si="244"/>
        <v>Helena Damašková</v>
      </c>
      <c r="DP397" s="140">
        <v>5433</v>
      </c>
      <c r="DQ397" s="140">
        <v>600099253</v>
      </c>
      <c r="DR397" s="140">
        <v>70695300</v>
      </c>
      <c r="DS397" s="140" t="s">
        <v>2303</v>
      </c>
      <c r="DT397" s="140" t="s">
        <v>4485</v>
      </c>
      <c r="DU397" s="140" t="s">
        <v>4486</v>
      </c>
      <c r="DV397" s="140" t="s">
        <v>98</v>
      </c>
      <c r="DW397" s="140" t="s">
        <v>97</v>
      </c>
      <c r="DX397" s="140" t="s">
        <v>24</v>
      </c>
      <c r="DY397" s="140" t="s">
        <v>4487</v>
      </c>
      <c r="DZ397" s="140">
        <v>481321400</v>
      </c>
      <c r="EA397" s="140" t="s">
        <v>2306</v>
      </c>
      <c r="EB397" s="140" t="s">
        <v>4488</v>
      </c>
      <c r="EC397" s="140" t="s">
        <v>2302</v>
      </c>
      <c r="ED397" s="140" t="s">
        <v>98</v>
      </c>
      <c r="EF397" s="140" t="str">
        <f t="shared" si="245"/>
        <v>ok</v>
      </c>
      <c r="EG397" s="140" t="str">
        <f t="shared" si="246"/>
        <v>ok</v>
      </c>
      <c r="EH397" s="140" t="str">
        <f t="shared" si="247"/>
        <v>ok</v>
      </c>
      <c r="EI397" s="140" t="str">
        <f t="shared" si="248"/>
        <v>ok</v>
      </c>
      <c r="EJ397" s="140" t="str">
        <f t="shared" si="249"/>
        <v>ok</v>
      </c>
      <c r="EK397" s="140" t="str">
        <f t="shared" si="250"/>
        <v>ok</v>
      </c>
      <c r="EO397" s="140" t="str">
        <f t="shared" si="251"/>
        <v>ok</v>
      </c>
      <c r="EP397" s="140" t="str">
        <f t="shared" si="252"/>
        <v>ok</v>
      </c>
    </row>
    <row r="398" spans="1:146" s="140" customFormat="1" ht="12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227" t="s">
        <v>2308</v>
      </c>
      <c r="J398" s="151" t="s">
        <v>2307</v>
      </c>
      <c r="K398" s="151" t="s">
        <v>4490</v>
      </c>
      <c r="L398" s="153" t="s">
        <v>97</v>
      </c>
      <c r="M398" s="151" t="s">
        <v>98</v>
      </c>
      <c r="N398" s="151">
        <v>0</v>
      </c>
      <c r="O398" s="151" t="s">
        <v>2309</v>
      </c>
      <c r="P398" s="151" t="s">
        <v>671</v>
      </c>
      <c r="Q398" s="151" t="s">
        <v>27</v>
      </c>
      <c r="R398" s="151" t="s">
        <v>28</v>
      </c>
      <c r="S398" s="154">
        <v>481329253</v>
      </c>
      <c r="T398" s="151" t="s">
        <v>2310</v>
      </c>
      <c r="U398" s="153" t="s">
        <v>2311</v>
      </c>
      <c r="V398" s="153" t="s">
        <v>31</v>
      </c>
      <c r="W398" s="153" t="s">
        <v>871</v>
      </c>
      <c r="X398" s="151" t="s">
        <v>2818</v>
      </c>
      <c r="Y398" s="256" t="s">
        <v>3086</v>
      </c>
      <c r="Z398" s="155" t="s">
        <v>98</v>
      </c>
      <c r="AA398" s="267" t="s">
        <v>2947</v>
      </c>
      <c r="AB398" s="156"/>
      <c r="AC398" s="157"/>
      <c r="AD398" s="157"/>
      <c r="AE398" s="157"/>
      <c r="AF398" s="157"/>
      <c r="AG398" s="293">
        <f t="shared" si="240"/>
        <v>0</v>
      </c>
      <c r="AH398" s="145"/>
      <c r="AI398" s="143"/>
      <c r="AJ398" s="143"/>
      <c r="AK398" s="143"/>
      <c r="AL398" s="143"/>
      <c r="AM398" s="138">
        <f t="shared" si="257"/>
        <v>0</v>
      </c>
      <c r="AN398" s="160"/>
      <c r="AO398" s="146"/>
      <c r="AP398" s="146"/>
      <c r="AQ398" s="146"/>
      <c r="AR398" s="146"/>
      <c r="AS398" s="202">
        <f t="shared" si="241"/>
        <v>0</v>
      </c>
      <c r="AT398" s="172"/>
      <c r="AU398" s="137"/>
      <c r="AV398" s="137"/>
      <c r="AW398" s="137"/>
      <c r="AX398" s="137"/>
      <c r="AY398" s="138">
        <f t="shared" si="253"/>
        <v>0</v>
      </c>
      <c r="AZ398" s="160"/>
      <c r="BA398" s="146"/>
      <c r="BB398" s="146"/>
      <c r="BC398" s="146"/>
      <c r="BD398" s="146"/>
      <c r="BE398" s="138">
        <f t="shared" si="254"/>
        <v>0</v>
      </c>
      <c r="BF398" s="205"/>
      <c r="BG398" s="146"/>
      <c r="BH398" s="146"/>
      <c r="BI398" s="146"/>
      <c r="BJ398" s="146"/>
      <c r="BK398" s="202">
        <f t="shared" si="242"/>
        <v>0</v>
      </c>
      <c r="BL398" s="160"/>
      <c r="BM398" s="146"/>
      <c r="BN398" s="146"/>
      <c r="BO398" s="146"/>
      <c r="BP398" s="146"/>
      <c r="BQ398" s="138">
        <f t="shared" si="255"/>
        <v>0</v>
      </c>
      <c r="BR398" s="160"/>
      <c r="BS398" s="146"/>
      <c r="BT398" s="146"/>
      <c r="BU398" s="146"/>
      <c r="BV398" s="146"/>
      <c r="BW398" s="138">
        <f t="shared" si="256"/>
        <v>0</v>
      </c>
      <c r="BX398" s="205"/>
      <c r="BY398" s="146"/>
      <c r="BZ398" s="146"/>
      <c r="CA398" s="146"/>
      <c r="CB398" s="146"/>
      <c r="CC398" s="138">
        <f t="shared" si="243"/>
        <v>0</v>
      </c>
      <c r="CD398" s="158"/>
      <c r="CE398" s="137"/>
      <c r="CF398" s="137"/>
      <c r="CG398" s="137"/>
      <c r="CH398" s="137"/>
      <c r="CI398" s="138">
        <f t="shared" si="228"/>
        <v>0</v>
      </c>
      <c r="CJ398" s="172">
        <f t="shared" si="229"/>
        <v>0</v>
      </c>
      <c r="CK398" s="137">
        <f t="shared" si="230"/>
        <v>0</v>
      </c>
      <c r="CL398" s="137">
        <f t="shared" si="231"/>
        <v>0</v>
      </c>
      <c r="CM398" s="137">
        <f t="shared" si="232"/>
        <v>0</v>
      </c>
      <c r="CN398" s="137">
        <f t="shared" si="233"/>
        <v>0</v>
      </c>
      <c r="CO398" s="173">
        <f t="shared" si="234"/>
        <v>0</v>
      </c>
      <c r="CP398" s="172">
        <f t="shared" si="235"/>
        <v>0</v>
      </c>
      <c r="CQ398" s="137">
        <f t="shared" si="236"/>
        <v>0</v>
      </c>
      <c r="CR398" s="137">
        <f t="shared" si="237"/>
        <v>0</v>
      </c>
      <c r="CS398" s="137">
        <f t="shared" si="238"/>
        <v>0</v>
      </c>
      <c r="CT398" s="137">
        <f t="shared" si="239"/>
        <v>0</v>
      </c>
      <c r="CU398" s="173">
        <f t="shared" si="258"/>
        <v>0</v>
      </c>
      <c r="CV398" s="172">
        <f t="shared" si="259"/>
        <v>0</v>
      </c>
      <c r="CW398" s="137">
        <f t="shared" si="260"/>
        <v>0</v>
      </c>
      <c r="CX398" s="137">
        <f t="shared" si="261"/>
        <v>0</v>
      </c>
      <c r="CY398" s="137">
        <f t="shared" si="262"/>
        <v>0</v>
      </c>
      <c r="CZ398" s="137">
        <f t="shared" si="263"/>
        <v>0</v>
      </c>
      <c r="DA398" s="173">
        <f t="shared" si="264"/>
        <v>0</v>
      </c>
      <c r="DC398" s="220"/>
      <c r="DF398" s="141"/>
      <c r="DG398" s="142"/>
      <c r="DH398" s="146"/>
      <c r="DI398" s="142"/>
      <c r="DJ398" s="144"/>
      <c r="DK398" s="145"/>
      <c r="DL398" s="142"/>
      <c r="DM398" s="144"/>
      <c r="DO398" s="140" t="str">
        <f t="shared" si="244"/>
        <v>Alena Čechová</v>
      </c>
      <c r="DP398" s="140">
        <v>5486</v>
      </c>
      <c r="DQ398" s="140">
        <v>600098711</v>
      </c>
      <c r="DR398" s="140">
        <v>72744022</v>
      </c>
      <c r="DS398" s="140" t="s">
        <v>2307</v>
      </c>
      <c r="DT398" s="140" t="s">
        <v>4489</v>
      </c>
      <c r="DU398" s="140" t="s">
        <v>4490</v>
      </c>
      <c r="DV398" s="140" t="s">
        <v>98</v>
      </c>
      <c r="DW398" s="140" t="s">
        <v>97</v>
      </c>
      <c r="DX398" s="140">
        <v>0</v>
      </c>
      <c r="DY398" s="140" t="s">
        <v>4491</v>
      </c>
      <c r="DZ398" s="140">
        <v>481329253</v>
      </c>
      <c r="EA398" s="140" t="s">
        <v>2310</v>
      </c>
      <c r="EB398" s="140">
        <v>0</v>
      </c>
      <c r="EC398" s="140" t="s">
        <v>4492</v>
      </c>
      <c r="ED398" s="140" t="s">
        <v>98</v>
      </c>
      <c r="EF398" s="140" t="str">
        <f t="shared" si="245"/>
        <v>ok</v>
      </c>
      <c r="EG398" s="140" t="str">
        <f t="shared" si="246"/>
        <v>ok</v>
      </c>
      <c r="EH398" s="140" t="str">
        <f t="shared" si="247"/>
        <v>ok</v>
      </c>
      <c r="EI398" s="140" t="str">
        <f t="shared" si="248"/>
        <v>ok</v>
      </c>
      <c r="EJ398" s="140" t="str">
        <f t="shared" si="249"/>
        <v>ok</v>
      </c>
      <c r="EK398" s="140" t="str">
        <f t="shared" si="250"/>
        <v>ok</v>
      </c>
      <c r="EO398" s="140" t="str">
        <f t="shared" si="251"/>
        <v>ok</v>
      </c>
      <c r="EP398" s="140" t="str">
        <f t="shared" si="252"/>
        <v>ok</v>
      </c>
    </row>
    <row r="399" spans="1:146" s="140" customFormat="1" ht="12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227" t="s">
        <v>2313</v>
      </c>
      <c r="J399" s="151" t="s">
        <v>2312</v>
      </c>
      <c r="K399" s="151" t="s">
        <v>4494</v>
      </c>
      <c r="L399" s="153" t="s">
        <v>2314</v>
      </c>
      <c r="M399" s="151" t="s">
        <v>4495</v>
      </c>
      <c r="N399" s="151" t="s">
        <v>24</v>
      </c>
      <c r="O399" s="151" t="s">
        <v>2315</v>
      </c>
      <c r="P399" s="151" t="s">
        <v>335</v>
      </c>
      <c r="Q399" s="151" t="s">
        <v>27</v>
      </c>
      <c r="R399" s="151" t="s">
        <v>28</v>
      </c>
      <c r="S399" s="154">
        <v>482758010</v>
      </c>
      <c r="T399" s="151" t="s">
        <v>2316</v>
      </c>
      <c r="U399" s="153" t="s">
        <v>2317</v>
      </c>
      <c r="V399" s="153" t="s">
        <v>31</v>
      </c>
      <c r="W399" s="153" t="s">
        <v>871</v>
      </c>
      <c r="X399" s="151" t="s">
        <v>2318</v>
      </c>
      <c r="Y399" s="256" t="s">
        <v>3087</v>
      </c>
      <c r="Z399" s="155" t="s">
        <v>98</v>
      </c>
      <c r="AA399" s="267" t="s">
        <v>2948</v>
      </c>
      <c r="AB399" s="156"/>
      <c r="AC399" s="157"/>
      <c r="AD399" s="157"/>
      <c r="AE399" s="157"/>
      <c r="AF399" s="157"/>
      <c r="AG399" s="293">
        <f t="shared" si="240"/>
        <v>0</v>
      </c>
      <c r="AH399" s="145"/>
      <c r="AI399" s="143"/>
      <c r="AJ399" s="143"/>
      <c r="AK399" s="143"/>
      <c r="AL399" s="143"/>
      <c r="AM399" s="138">
        <f t="shared" si="257"/>
        <v>0</v>
      </c>
      <c r="AN399" s="160"/>
      <c r="AO399" s="146"/>
      <c r="AP399" s="146"/>
      <c r="AQ399" s="146"/>
      <c r="AR399" s="146"/>
      <c r="AS399" s="202">
        <f t="shared" si="241"/>
        <v>0</v>
      </c>
      <c r="AT399" s="172"/>
      <c r="AU399" s="137"/>
      <c r="AV399" s="137"/>
      <c r="AW399" s="137"/>
      <c r="AX399" s="137"/>
      <c r="AY399" s="138">
        <f t="shared" si="253"/>
        <v>0</v>
      </c>
      <c r="AZ399" s="160"/>
      <c r="BA399" s="146"/>
      <c r="BB399" s="146"/>
      <c r="BC399" s="146"/>
      <c r="BD399" s="146"/>
      <c r="BE399" s="138">
        <f t="shared" si="254"/>
        <v>0</v>
      </c>
      <c r="BF399" s="205"/>
      <c r="BG399" s="146"/>
      <c r="BH399" s="146"/>
      <c r="BI399" s="146"/>
      <c r="BJ399" s="146"/>
      <c r="BK399" s="202">
        <f t="shared" si="242"/>
        <v>0</v>
      </c>
      <c r="BL399" s="160"/>
      <c r="BM399" s="146"/>
      <c r="BN399" s="146"/>
      <c r="BO399" s="146"/>
      <c r="BP399" s="146"/>
      <c r="BQ399" s="138">
        <f t="shared" si="255"/>
        <v>0</v>
      </c>
      <c r="BR399" s="160"/>
      <c r="BS399" s="146"/>
      <c r="BT399" s="146"/>
      <c r="BU399" s="146"/>
      <c r="BV399" s="146"/>
      <c r="BW399" s="138">
        <f t="shared" si="256"/>
        <v>0</v>
      </c>
      <c r="BX399" s="205"/>
      <c r="BY399" s="146"/>
      <c r="BZ399" s="146"/>
      <c r="CA399" s="146"/>
      <c r="CB399" s="146"/>
      <c r="CC399" s="138">
        <f t="shared" si="243"/>
        <v>0</v>
      </c>
      <c r="CD399" s="158"/>
      <c r="CE399" s="137"/>
      <c r="CF399" s="137"/>
      <c r="CG399" s="137"/>
      <c r="CH399" s="137"/>
      <c r="CI399" s="138">
        <f t="shared" si="228"/>
        <v>0</v>
      </c>
      <c r="CJ399" s="172">
        <f t="shared" si="229"/>
        <v>0</v>
      </c>
      <c r="CK399" s="137">
        <f t="shared" si="230"/>
        <v>0</v>
      </c>
      <c r="CL399" s="137">
        <f t="shared" si="231"/>
        <v>0</v>
      </c>
      <c r="CM399" s="137">
        <f t="shared" si="232"/>
        <v>0</v>
      </c>
      <c r="CN399" s="137">
        <f t="shared" si="233"/>
        <v>0</v>
      </c>
      <c r="CO399" s="173">
        <f t="shared" si="234"/>
        <v>0</v>
      </c>
      <c r="CP399" s="172">
        <f t="shared" si="235"/>
        <v>0</v>
      </c>
      <c r="CQ399" s="137">
        <f t="shared" si="236"/>
        <v>0</v>
      </c>
      <c r="CR399" s="137">
        <f t="shared" si="237"/>
        <v>0</v>
      </c>
      <c r="CS399" s="137">
        <f t="shared" si="238"/>
        <v>0</v>
      </c>
      <c r="CT399" s="137">
        <f t="shared" si="239"/>
        <v>0</v>
      </c>
      <c r="CU399" s="173">
        <f t="shared" si="258"/>
        <v>0</v>
      </c>
      <c r="CV399" s="172">
        <f t="shared" si="259"/>
        <v>0</v>
      </c>
      <c r="CW399" s="137">
        <f t="shared" si="260"/>
        <v>0</v>
      </c>
      <c r="CX399" s="137">
        <f t="shared" si="261"/>
        <v>0</v>
      </c>
      <c r="CY399" s="137">
        <f t="shared" si="262"/>
        <v>0</v>
      </c>
      <c r="CZ399" s="137">
        <f t="shared" si="263"/>
        <v>0</v>
      </c>
      <c r="DA399" s="173">
        <f t="shared" si="264"/>
        <v>0</v>
      </c>
      <c r="DC399" s="220"/>
      <c r="DF399" s="141"/>
      <c r="DG399" s="142"/>
      <c r="DH399" s="146"/>
      <c r="DI399" s="142"/>
      <c r="DJ399" s="144"/>
      <c r="DK399" s="145"/>
      <c r="DL399" s="142"/>
      <c r="DM399" s="144"/>
      <c r="DO399" s="140" t="str">
        <f t="shared" si="244"/>
        <v>Petra Bartko</v>
      </c>
      <c r="DP399" s="140">
        <v>2440</v>
      </c>
      <c r="DQ399" s="140">
        <v>600079392</v>
      </c>
      <c r="DR399" s="140">
        <v>70981183</v>
      </c>
      <c r="DS399" s="140" t="s">
        <v>2312</v>
      </c>
      <c r="DT399" s="140" t="s">
        <v>4493</v>
      </c>
      <c r="DU399" s="140" t="s">
        <v>4494</v>
      </c>
      <c r="DV399" s="140" t="s">
        <v>4495</v>
      </c>
      <c r="DW399" s="140" t="s">
        <v>2314</v>
      </c>
      <c r="DX399" s="140" t="s">
        <v>24</v>
      </c>
      <c r="DY399" s="140" t="s">
        <v>4496</v>
      </c>
      <c r="DZ399" s="140">
        <v>482758010</v>
      </c>
      <c r="EA399" s="140" t="s">
        <v>2316</v>
      </c>
      <c r="EB399" s="140" t="s">
        <v>4497</v>
      </c>
      <c r="EC399" s="140" t="s">
        <v>2318</v>
      </c>
      <c r="ED399" s="140" t="s">
        <v>98</v>
      </c>
      <c r="EF399" s="140" t="str">
        <f t="shared" si="245"/>
        <v>ok</v>
      </c>
      <c r="EG399" s="140" t="str">
        <f t="shared" si="246"/>
        <v>ok</v>
      </c>
      <c r="EH399" s="140" t="str">
        <f t="shared" si="247"/>
        <v>ok</v>
      </c>
      <c r="EI399" s="140" t="str">
        <f t="shared" si="248"/>
        <v>ok</v>
      </c>
      <c r="EJ399" s="140" t="str">
        <f t="shared" si="249"/>
        <v>ok</v>
      </c>
      <c r="EK399" s="140" t="str">
        <f t="shared" si="250"/>
        <v>ok</v>
      </c>
      <c r="EO399" s="140" t="str">
        <f t="shared" si="251"/>
        <v>ok</v>
      </c>
      <c r="EP399" s="140" t="str">
        <f t="shared" si="252"/>
        <v>ok</v>
      </c>
    </row>
    <row r="400" spans="1:146" s="140" customFormat="1" ht="12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227" t="s">
        <v>2320</v>
      </c>
      <c r="J400" s="151" t="s">
        <v>2319</v>
      </c>
      <c r="K400" s="151" t="s">
        <v>4621</v>
      </c>
      <c r="L400" s="153" t="s">
        <v>2277</v>
      </c>
      <c r="M400" s="151" t="s">
        <v>2278</v>
      </c>
      <c r="N400" s="151">
        <v>0</v>
      </c>
      <c r="O400" s="151" t="s">
        <v>2321</v>
      </c>
      <c r="P400" s="151" t="s">
        <v>170</v>
      </c>
      <c r="Q400" s="151" t="s">
        <v>27</v>
      </c>
      <c r="R400" s="151" t="s">
        <v>28</v>
      </c>
      <c r="S400" s="154">
        <v>485177257</v>
      </c>
      <c r="T400" s="151" t="s">
        <v>2322</v>
      </c>
      <c r="U400" s="153">
        <v>181814387</v>
      </c>
      <c r="V400" s="153" t="s">
        <v>102</v>
      </c>
      <c r="W400" s="153" t="s">
        <v>103</v>
      </c>
      <c r="X400" s="151" t="s">
        <v>1427</v>
      </c>
      <c r="Y400" s="256" t="s">
        <v>3088</v>
      </c>
      <c r="Z400" s="155" t="s">
        <v>98</v>
      </c>
      <c r="AA400" s="267" t="s">
        <v>2949</v>
      </c>
      <c r="AB400" s="156"/>
      <c r="AC400" s="157"/>
      <c r="AD400" s="157"/>
      <c r="AE400" s="157"/>
      <c r="AF400" s="157"/>
      <c r="AG400" s="293">
        <f t="shared" si="240"/>
        <v>0</v>
      </c>
      <c r="AH400" s="145"/>
      <c r="AI400" s="143"/>
      <c r="AJ400" s="143"/>
      <c r="AK400" s="143"/>
      <c r="AL400" s="143"/>
      <c r="AM400" s="138">
        <f t="shared" si="257"/>
        <v>0</v>
      </c>
      <c r="AN400" s="160"/>
      <c r="AO400" s="146"/>
      <c r="AP400" s="146"/>
      <c r="AQ400" s="146"/>
      <c r="AR400" s="146"/>
      <c r="AS400" s="202">
        <f t="shared" si="241"/>
        <v>0</v>
      </c>
      <c r="AT400" s="172"/>
      <c r="AU400" s="137"/>
      <c r="AV400" s="137"/>
      <c r="AW400" s="137"/>
      <c r="AX400" s="137"/>
      <c r="AY400" s="138">
        <f t="shared" si="253"/>
        <v>0</v>
      </c>
      <c r="AZ400" s="160"/>
      <c r="BA400" s="146"/>
      <c r="BB400" s="146"/>
      <c r="BC400" s="146"/>
      <c r="BD400" s="146"/>
      <c r="BE400" s="138">
        <f t="shared" si="254"/>
        <v>0</v>
      </c>
      <c r="BF400" s="205"/>
      <c r="BG400" s="146"/>
      <c r="BH400" s="146"/>
      <c r="BI400" s="146"/>
      <c r="BJ400" s="146"/>
      <c r="BK400" s="202">
        <f t="shared" si="242"/>
        <v>0</v>
      </c>
      <c r="BL400" s="160"/>
      <c r="BM400" s="146"/>
      <c r="BN400" s="146"/>
      <c r="BO400" s="146"/>
      <c r="BP400" s="146"/>
      <c r="BQ400" s="138">
        <f t="shared" si="255"/>
        <v>0</v>
      </c>
      <c r="BR400" s="160"/>
      <c r="BS400" s="146">
        <v>15275</v>
      </c>
      <c r="BT400" s="146"/>
      <c r="BU400" s="146"/>
      <c r="BV400" s="146"/>
      <c r="BW400" s="138">
        <f t="shared" si="256"/>
        <v>15275</v>
      </c>
      <c r="BX400" s="205"/>
      <c r="BY400" s="146"/>
      <c r="BZ400" s="146"/>
      <c r="CA400" s="146"/>
      <c r="CB400" s="146"/>
      <c r="CC400" s="138">
        <f t="shared" si="243"/>
        <v>0</v>
      </c>
      <c r="CD400" s="158"/>
      <c r="CE400" s="137"/>
      <c r="CF400" s="137"/>
      <c r="CG400" s="137"/>
      <c r="CH400" s="137"/>
      <c r="CI400" s="138">
        <f t="shared" si="228"/>
        <v>0</v>
      </c>
      <c r="CJ400" s="172">
        <f t="shared" si="229"/>
        <v>0</v>
      </c>
      <c r="CK400" s="137">
        <f t="shared" si="230"/>
        <v>15275</v>
      </c>
      <c r="CL400" s="137">
        <f t="shared" si="231"/>
        <v>0</v>
      </c>
      <c r="CM400" s="137">
        <f t="shared" si="232"/>
        <v>0</v>
      </c>
      <c r="CN400" s="137">
        <f t="shared" si="233"/>
        <v>0</v>
      </c>
      <c r="CO400" s="173">
        <f t="shared" si="234"/>
        <v>15275</v>
      </c>
      <c r="CP400" s="172">
        <f t="shared" si="235"/>
        <v>0</v>
      </c>
      <c r="CQ400" s="137">
        <f t="shared" si="236"/>
        <v>0</v>
      </c>
      <c r="CR400" s="137">
        <f t="shared" si="237"/>
        <v>0</v>
      </c>
      <c r="CS400" s="137">
        <f t="shared" si="238"/>
        <v>0</v>
      </c>
      <c r="CT400" s="137">
        <f t="shared" si="239"/>
        <v>0</v>
      </c>
      <c r="CU400" s="173">
        <f t="shared" si="258"/>
        <v>0</v>
      </c>
      <c r="CV400" s="172">
        <f t="shared" si="259"/>
        <v>0</v>
      </c>
      <c r="CW400" s="137">
        <f t="shared" si="260"/>
        <v>15275</v>
      </c>
      <c r="CX400" s="137">
        <f t="shared" si="261"/>
        <v>0</v>
      </c>
      <c r="CY400" s="137">
        <f t="shared" si="262"/>
        <v>0</v>
      </c>
      <c r="CZ400" s="137">
        <f t="shared" si="263"/>
        <v>0</v>
      </c>
      <c r="DA400" s="173">
        <f t="shared" si="264"/>
        <v>15275</v>
      </c>
      <c r="DC400" s="220"/>
      <c r="DF400" s="141"/>
      <c r="DG400" s="142"/>
      <c r="DH400" s="146"/>
      <c r="DI400" s="142"/>
      <c r="DJ400" s="144"/>
      <c r="DK400" s="145"/>
      <c r="DL400" s="142"/>
      <c r="DM400" s="144"/>
      <c r="DO400" s="140" t="str">
        <f t="shared" si="244"/>
        <v>Jana Seiwaldová</v>
      </c>
      <c r="DP400" s="140">
        <v>2303</v>
      </c>
      <c r="DQ400" s="140">
        <v>600080048</v>
      </c>
      <c r="DR400" s="140">
        <v>72743689</v>
      </c>
      <c r="DS400" s="140" t="s">
        <v>2319</v>
      </c>
      <c r="DT400" s="140" t="s">
        <v>4498</v>
      </c>
      <c r="DU400" s="140" t="s">
        <v>4252</v>
      </c>
      <c r="DV400" s="140" t="s">
        <v>2278</v>
      </c>
      <c r="DW400" s="140" t="s">
        <v>2277</v>
      </c>
      <c r="DX400" s="140">
        <v>0</v>
      </c>
      <c r="DY400" s="140" t="s">
        <v>4499</v>
      </c>
      <c r="DZ400" s="140">
        <v>485177257</v>
      </c>
      <c r="EA400" s="140" t="s">
        <v>2322</v>
      </c>
      <c r="EB400" s="140" t="s">
        <v>4500</v>
      </c>
      <c r="EC400" s="140" t="s">
        <v>1427</v>
      </c>
      <c r="ED400" s="140" t="s">
        <v>98</v>
      </c>
      <c r="EF400" s="140" t="str">
        <f t="shared" si="245"/>
        <v>ok</v>
      </c>
      <c r="EG400" s="140" t="str">
        <f t="shared" si="246"/>
        <v>ŠPATNĚ</v>
      </c>
      <c r="EH400" s="140" t="str">
        <f t="shared" si="247"/>
        <v>ok</v>
      </c>
      <c r="EI400" s="140" t="str">
        <f t="shared" si="248"/>
        <v>ok</v>
      </c>
      <c r="EJ400" s="140" t="str">
        <f t="shared" si="249"/>
        <v>ok</v>
      </c>
      <c r="EK400" s="140" t="str">
        <f t="shared" si="250"/>
        <v>ok</v>
      </c>
      <c r="EO400" s="140" t="str">
        <f t="shared" si="251"/>
        <v>ok</v>
      </c>
      <c r="EP400" s="140" t="str">
        <f t="shared" si="252"/>
        <v>ok</v>
      </c>
    </row>
    <row r="401" spans="1:146" s="140" customFormat="1" ht="12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227" t="s">
        <v>2324</v>
      </c>
      <c r="J401" s="151" t="s">
        <v>2323</v>
      </c>
      <c r="K401" s="151" t="s">
        <v>4622</v>
      </c>
      <c r="L401" s="153" t="s">
        <v>2325</v>
      </c>
      <c r="M401" s="151" t="s">
        <v>2326</v>
      </c>
      <c r="N401" s="151" t="s">
        <v>24</v>
      </c>
      <c r="O401" s="151" t="s">
        <v>2327</v>
      </c>
      <c r="P401" s="151" t="s">
        <v>41</v>
      </c>
      <c r="Q401" s="151" t="s">
        <v>27</v>
      </c>
      <c r="R401" s="151" t="s">
        <v>28</v>
      </c>
      <c r="S401" s="154">
        <v>481321333</v>
      </c>
      <c r="T401" s="151" t="s">
        <v>2328</v>
      </c>
      <c r="U401" s="153">
        <v>6538581</v>
      </c>
      <c r="V401" s="153" t="s">
        <v>31</v>
      </c>
      <c r="W401" s="153" t="s">
        <v>871</v>
      </c>
      <c r="X401" s="151" t="s">
        <v>2329</v>
      </c>
      <c r="Y401" s="256" t="s">
        <v>3089</v>
      </c>
      <c r="Z401" s="155" t="s">
        <v>98</v>
      </c>
      <c r="AA401" s="267" t="s">
        <v>2950</v>
      </c>
      <c r="AB401" s="156"/>
      <c r="AC401" s="157"/>
      <c r="AD401" s="157"/>
      <c r="AE401" s="157"/>
      <c r="AF401" s="157"/>
      <c r="AG401" s="293">
        <f t="shared" si="240"/>
        <v>0</v>
      </c>
      <c r="AH401" s="145"/>
      <c r="AI401" s="143"/>
      <c r="AJ401" s="143"/>
      <c r="AK401" s="143"/>
      <c r="AL401" s="143"/>
      <c r="AM401" s="138">
        <f t="shared" si="257"/>
        <v>0</v>
      </c>
      <c r="AN401" s="160"/>
      <c r="AO401" s="146"/>
      <c r="AP401" s="146"/>
      <c r="AQ401" s="146"/>
      <c r="AR401" s="146"/>
      <c r="AS401" s="202">
        <f t="shared" si="241"/>
        <v>0</v>
      </c>
      <c r="AT401" s="172"/>
      <c r="AU401" s="137"/>
      <c r="AV401" s="137"/>
      <c r="AW401" s="137"/>
      <c r="AX401" s="137"/>
      <c r="AY401" s="138">
        <f t="shared" si="253"/>
        <v>0</v>
      </c>
      <c r="AZ401" s="160"/>
      <c r="BA401" s="146"/>
      <c r="BB401" s="146"/>
      <c r="BC401" s="146"/>
      <c r="BD401" s="146"/>
      <c r="BE401" s="138">
        <f t="shared" si="254"/>
        <v>0</v>
      </c>
      <c r="BF401" s="205"/>
      <c r="BG401" s="146"/>
      <c r="BH401" s="146"/>
      <c r="BI401" s="146"/>
      <c r="BJ401" s="146"/>
      <c r="BK401" s="202">
        <f t="shared" si="242"/>
        <v>0</v>
      </c>
      <c r="BL401" s="160"/>
      <c r="BM401" s="146"/>
      <c r="BN401" s="146"/>
      <c r="BO401" s="146"/>
      <c r="BP401" s="146"/>
      <c r="BQ401" s="138">
        <f t="shared" si="255"/>
        <v>0</v>
      </c>
      <c r="BR401" s="160"/>
      <c r="BS401" s="146"/>
      <c r="BT401" s="146"/>
      <c r="BU401" s="146"/>
      <c r="BV401" s="146"/>
      <c r="BW401" s="138">
        <f t="shared" si="256"/>
        <v>0</v>
      </c>
      <c r="BX401" s="205"/>
      <c r="BY401" s="146"/>
      <c r="BZ401" s="146"/>
      <c r="CA401" s="146"/>
      <c r="CB401" s="146"/>
      <c r="CC401" s="138">
        <f t="shared" si="243"/>
        <v>0</v>
      </c>
      <c r="CD401" s="158"/>
      <c r="CE401" s="137"/>
      <c r="CF401" s="137"/>
      <c r="CG401" s="137"/>
      <c r="CH401" s="137"/>
      <c r="CI401" s="138">
        <f t="shared" si="228"/>
        <v>0</v>
      </c>
      <c r="CJ401" s="172">
        <f t="shared" si="229"/>
        <v>0</v>
      </c>
      <c r="CK401" s="137">
        <f t="shared" si="230"/>
        <v>0</v>
      </c>
      <c r="CL401" s="137">
        <f t="shared" si="231"/>
        <v>0</v>
      </c>
      <c r="CM401" s="137">
        <f t="shared" si="232"/>
        <v>0</v>
      </c>
      <c r="CN401" s="137">
        <f t="shared" si="233"/>
        <v>0</v>
      </c>
      <c r="CO401" s="173">
        <f t="shared" si="234"/>
        <v>0</v>
      </c>
      <c r="CP401" s="172">
        <f t="shared" si="235"/>
        <v>0</v>
      </c>
      <c r="CQ401" s="137">
        <f t="shared" si="236"/>
        <v>0</v>
      </c>
      <c r="CR401" s="137">
        <f t="shared" si="237"/>
        <v>0</v>
      </c>
      <c r="CS401" s="137">
        <f t="shared" si="238"/>
        <v>0</v>
      </c>
      <c r="CT401" s="137">
        <f t="shared" si="239"/>
        <v>0</v>
      </c>
      <c r="CU401" s="173">
        <f t="shared" si="258"/>
        <v>0</v>
      </c>
      <c r="CV401" s="172">
        <f t="shared" si="259"/>
        <v>0</v>
      </c>
      <c r="CW401" s="137">
        <f t="shared" si="260"/>
        <v>0</v>
      </c>
      <c r="CX401" s="137">
        <f t="shared" si="261"/>
        <v>0</v>
      </c>
      <c r="CY401" s="137">
        <f t="shared" si="262"/>
        <v>0</v>
      </c>
      <c r="CZ401" s="137">
        <f t="shared" si="263"/>
        <v>0</v>
      </c>
      <c r="DA401" s="173">
        <f t="shared" si="264"/>
        <v>0</v>
      </c>
      <c r="DC401" s="220"/>
      <c r="DF401" s="141"/>
      <c r="DG401" s="142"/>
      <c r="DH401" s="146"/>
      <c r="DI401" s="142"/>
      <c r="DJ401" s="144"/>
      <c r="DK401" s="145"/>
      <c r="DL401" s="142"/>
      <c r="DM401" s="144"/>
      <c r="DO401" s="140" t="str">
        <f t="shared" si="244"/>
        <v>Ivana Eichlerová</v>
      </c>
      <c r="DP401" s="140">
        <v>5437</v>
      </c>
      <c r="DQ401" s="140">
        <v>600098931</v>
      </c>
      <c r="DR401" s="140">
        <v>72742135</v>
      </c>
      <c r="DS401" s="140" t="s">
        <v>2323</v>
      </c>
      <c r="DT401" s="140" t="s">
        <v>4501</v>
      </c>
      <c r="DU401" s="140" t="s">
        <v>4502</v>
      </c>
      <c r="DV401" s="140" t="s">
        <v>2326</v>
      </c>
      <c r="DW401" s="140" t="s">
        <v>2325</v>
      </c>
      <c r="DX401" s="140" t="s">
        <v>24</v>
      </c>
      <c r="DY401" s="140" t="s">
        <v>4503</v>
      </c>
      <c r="DZ401" s="140">
        <v>481321333</v>
      </c>
      <c r="EA401" s="140" t="s">
        <v>2328</v>
      </c>
      <c r="EB401" s="140">
        <v>0</v>
      </c>
      <c r="EC401" s="140" t="s">
        <v>2329</v>
      </c>
      <c r="ED401" s="140" t="s">
        <v>98</v>
      </c>
      <c r="EF401" s="140" t="str">
        <f t="shared" si="245"/>
        <v>ok</v>
      </c>
      <c r="EG401" s="140" t="str">
        <f t="shared" si="246"/>
        <v>ŠPATNĚ</v>
      </c>
      <c r="EH401" s="140" t="str">
        <f t="shared" si="247"/>
        <v>ok</v>
      </c>
      <c r="EI401" s="140" t="str">
        <f t="shared" si="248"/>
        <v>ok</v>
      </c>
      <c r="EJ401" s="140" t="str">
        <f t="shared" si="249"/>
        <v>ok</v>
      </c>
      <c r="EK401" s="140" t="str">
        <f t="shared" si="250"/>
        <v>ok</v>
      </c>
      <c r="EO401" s="140" t="str">
        <f t="shared" si="251"/>
        <v>ok</v>
      </c>
      <c r="EP401" s="140" t="str">
        <f t="shared" si="252"/>
        <v>ok</v>
      </c>
    </row>
    <row r="402" spans="1:146" s="140" customFormat="1" ht="12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227" t="s">
        <v>2331</v>
      </c>
      <c r="J402" s="151" t="s">
        <v>2330</v>
      </c>
      <c r="K402" s="151" t="s">
        <v>4623</v>
      </c>
      <c r="L402" s="153" t="s">
        <v>2325</v>
      </c>
      <c r="M402" s="151" t="s">
        <v>2326</v>
      </c>
      <c r="N402" s="151" t="s">
        <v>24</v>
      </c>
      <c r="O402" s="151" t="s">
        <v>2332</v>
      </c>
      <c r="P402" s="151" t="s">
        <v>2333</v>
      </c>
      <c r="Q402" s="151" t="s">
        <v>52</v>
      </c>
      <c r="R402" s="151" t="s">
        <v>53</v>
      </c>
      <c r="S402" s="154">
        <v>481321031</v>
      </c>
      <c r="T402" s="151" t="s">
        <v>2334</v>
      </c>
      <c r="U402" s="153" t="s">
        <v>2335</v>
      </c>
      <c r="V402" s="153" t="s">
        <v>31</v>
      </c>
      <c r="W402" s="153" t="s">
        <v>871</v>
      </c>
      <c r="X402" s="151" t="s">
        <v>2329</v>
      </c>
      <c r="Y402" s="256" t="s">
        <v>3089</v>
      </c>
      <c r="Z402" s="155" t="s">
        <v>98</v>
      </c>
      <c r="AA402" s="267" t="s">
        <v>2950</v>
      </c>
      <c r="AB402" s="156"/>
      <c r="AC402" s="157"/>
      <c r="AD402" s="157"/>
      <c r="AE402" s="157"/>
      <c r="AF402" s="157"/>
      <c r="AG402" s="293">
        <f t="shared" si="240"/>
        <v>0</v>
      </c>
      <c r="AH402" s="145"/>
      <c r="AI402" s="143"/>
      <c r="AJ402" s="143"/>
      <c r="AK402" s="143"/>
      <c r="AL402" s="143"/>
      <c r="AM402" s="138">
        <f t="shared" si="257"/>
        <v>0</v>
      </c>
      <c r="AN402" s="160"/>
      <c r="AO402" s="146"/>
      <c r="AP402" s="146"/>
      <c r="AQ402" s="146"/>
      <c r="AR402" s="146"/>
      <c r="AS402" s="202">
        <f t="shared" si="241"/>
        <v>0</v>
      </c>
      <c r="AT402" s="172"/>
      <c r="AU402" s="137"/>
      <c r="AV402" s="137"/>
      <c r="AW402" s="137"/>
      <c r="AX402" s="137"/>
      <c r="AY402" s="138">
        <f t="shared" si="253"/>
        <v>0</v>
      </c>
      <c r="AZ402" s="160"/>
      <c r="BA402" s="146"/>
      <c r="BB402" s="146"/>
      <c r="BC402" s="146"/>
      <c r="BD402" s="146"/>
      <c r="BE402" s="138">
        <f t="shared" si="254"/>
        <v>0</v>
      </c>
      <c r="BF402" s="205"/>
      <c r="BG402" s="146"/>
      <c r="BH402" s="146"/>
      <c r="BI402" s="146"/>
      <c r="BJ402" s="146"/>
      <c r="BK402" s="202">
        <f t="shared" si="242"/>
        <v>0</v>
      </c>
      <c r="BL402" s="160"/>
      <c r="BM402" s="146"/>
      <c r="BN402" s="146"/>
      <c r="BO402" s="146"/>
      <c r="BP402" s="146"/>
      <c r="BQ402" s="138">
        <f t="shared" si="255"/>
        <v>0</v>
      </c>
      <c r="BR402" s="160"/>
      <c r="BS402" s="146">
        <v>5850</v>
      </c>
      <c r="BT402" s="146"/>
      <c r="BU402" s="146"/>
      <c r="BV402" s="146"/>
      <c r="BW402" s="138">
        <f t="shared" si="256"/>
        <v>5850</v>
      </c>
      <c r="BX402" s="205"/>
      <c r="BY402" s="146"/>
      <c r="BZ402" s="146"/>
      <c r="CA402" s="146"/>
      <c r="CB402" s="146"/>
      <c r="CC402" s="138">
        <f t="shared" si="243"/>
        <v>0</v>
      </c>
      <c r="CD402" s="158"/>
      <c r="CE402" s="137"/>
      <c r="CF402" s="137"/>
      <c r="CG402" s="137"/>
      <c r="CH402" s="137"/>
      <c r="CI402" s="138">
        <f t="shared" si="228"/>
        <v>0</v>
      </c>
      <c r="CJ402" s="172">
        <f t="shared" si="229"/>
        <v>0</v>
      </c>
      <c r="CK402" s="137">
        <f t="shared" si="230"/>
        <v>5850</v>
      </c>
      <c r="CL402" s="137">
        <f t="shared" si="231"/>
        <v>0</v>
      </c>
      <c r="CM402" s="137">
        <f t="shared" si="232"/>
        <v>0</v>
      </c>
      <c r="CN402" s="137">
        <f t="shared" si="233"/>
        <v>0</v>
      </c>
      <c r="CO402" s="173">
        <f t="shared" si="234"/>
        <v>5850</v>
      </c>
      <c r="CP402" s="172">
        <f t="shared" si="235"/>
        <v>0</v>
      </c>
      <c r="CQ402" s="137">
        <f t="shared" si="236"/>
        <v>0</v>
      </c>
      <c r="CR402" s="137">
        <f t="shared" si="237"/>
        <v>0</v>
      </c>
      <c r="CS402" s="137">
        <f t="shared" si="238"/>
        <v>0</v>
      </c>
      <c r="CT402" s="137">
        <f t="shared" si="239"/>
        <v>0</v>
      </c>
      <c r="CU402" s="173">
        <f t="shared" si="258"/>
        <v>0</v>
      </c>
      <c r="CV402" s="172">
        <f t="shared" si="259"/>
        <v>0</v>
      </c>
      <c r="CW402" s="137">
        <f t="shared" si="260"/>
        <v>5850</v>
      </c>
      <c r="CX402" s="137">
        <f t="shared" si="261"/>
        <v>0</v>
      </c>
      <c r="CY402" s="137">
        <f t="shared" si="262"/>
        <v>0</v>
      </c>
      <c r="CZ402" s="137">
        <f t="shared" si="263"/>
        <v>0</v>
      </c>
      <c r="DA402" s="173">
        <f t="shared" si="264"/>
        <v>5850</v>
      </c>
      <c r="DC402" s="220"/>
      <c r="DF402" s="141"/>
      <c r="DG402" s="142"/>
      <c r="DH402" s="146"/>
      <c r="DI402" s="142"/>
      <c r="DJ402" s="144"/>
      <c r="DK402" s="145"/>
      <c r="DL402" s="142"/>
      <c r="DM402" s="144"/>
      <c r="DO402" s="140" t="str">
        <f t="shared" si="244"/>
        <v>Břetislav Tomeš</v>
      </c>
      <c r="DP402" s="140">
        <v>5438</v>
      </c>
      <c r="DQ402" s="140">
        <v>600099032</v>
      </c>
      <c r="DR402" s="140">
        <v>72742054</v>
      </c>
      <c r="DS402" s="140" t="s">
        <v>2330</v>
      </c>
      <c r="DT402" s="140" t="s">
        <v>4504</v>
      </c>
      <c r="DU402" s="140" t="s">
        <v>4505</v>
      </c>
      <c r="DV402" s="140" t="s">
        <v>2326</v>
      </c>
      <c r="DW402" s="140" t="s">
        <v>2325</v>
      </c>
      <c r="DX402" s="140" t="s">
        <v>24</v>
      </c>
      <c r="DY402" s="140" t="s">
        <v>4506</v>
      </c>
      <c r="DZ402" s="140">
        <v>481321031</v>
      </c>
      <c r="EA402" s="140" t="s">
        <v>2334</v>
      </c>
      <c r="EB402" s="140" t="s">
        <v>4507</v>
      </c>
      <c r="EC402" s="140" t="s">
        <v>2329</v>
      </c>
      <c r="ED402" s="140" t="s">
        <v>98</v>
      </c>
      <c r="EF402" s="140" t="str">
        <f t="shared" si="245"/>
        <v>ok</v>
      </c>
      <c r="EG402" s="140" t="str">
        <f t="shared" si="246"/>
        <v>ŠPATNĚ</v>
      </c>
      <c r="EH402" s="140" t="str">
        <f t="shared" si="247"/>
        <v>ok</v>
      </c>
      <c r="EI402" s="140" t="str">
        <f t="shared" si="248"/>
        <v>ok</v>
      </c>
      <c r="EJ402" s="140" t="str">
        <f t="shared" si="249"/>
        <v>ok</v>
      </c>
      <c r="EK402" s="140" t="str">
        <f t="shared" si="250"/>
        <v>ok</v>
      </c>
      <c r="EO402" s="140" t="str">
        <f t="shared" si="251"/>
        <v>ok</v>
      </c>
      <c r="EP402" s="140" t="str">
        <f t="shared" si="252"/>
        <v>ok</v>
      </c>
    </row>
    <row r="403" spans="1:146" s="140" customFormat="1" ht="12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227" t="s">
        <v>2337</v>
      </c>
      <c r="J403" s="151" t="s">
        <v>2336</v>
      </c>
      <c r="K403" s="151" t="s">
        <v>4624</v>
      </c>
      <c r="L403" s="153" t="s">
        <v>2338</v>
      </c>
      <c r="M403" s="151" t="s">
        <v>2339</v>
      </c>
      <c r="N403" s="151">
        <v>0</v>
      </c>
      <c r="O403" s="151" t="s">
        <v>2340</v>
      </c>
      <c r="P403" s="151" t="s">
        <v>478</v>
      </c>
      <c r="Q403" s="151" t="s">
        <v>27</v>
      </c>
      <c r="R403" s="151" t="s">
        <v>28</v>
      </c>
      <c r="S403" s="154">
        <v>485177160</v>
      </c>
      <c r="T403" s="151" t="s">
        <v>2341</v>
      </c>
      <c r="U403" s="153">
        <v>180746116</v>
      </c>
      <c r="V403" s="153" t="s">
        <v>102</v>
      </c>
      <c r="W403" s="153" t="s">
        <v>103</v>
      </c>
      <c r="X403" s="151" t="s">
        <v>2342</v>
      </c>
      <c r="Y403" s="256" t="s">
        <v>3090</v>
      </c>
      <c r="Z403" s="155" t="s">
        <v>98</v>
      </c>
      <c r="AA403" s="267" t="s">
        <v>2951</v>
      </c>
      <c r="AB403" s="156"/>
      <c r="AC403" s="157"/>
      <c r="AD403" s="157"/>
      <c r="AE403" s="157"/>
      <c r="AF403" s="157"/>
      <c r="AG403" s="293">
        <f t="shared" si="240"/>
        <v>0</v>
      </c>
      <c r="AH403" s="145"/>
      <c r="AI403" s="143"/>
      <c r="AJ403" s="143"/>
      <c r="AK403" s="143"/>
      <c r="AL403" s="143"/>
      <c r="AM403" s="138">
        <f t="shared" si="257"/>
        <v>0</v>
      </c>
      <c r="AN403" s="160"/>
      <c r="AO403" s="146"/>
      <c r="AP403" s="146"/>
      <c r="AQ403" s="146"/>
      <c r="AR403" s="146"/>
      <c r="AS403" s="202">
        <f t="shared" si="241"/>
        <v>0</v>
      </c>
      <c r="AT403" s="172"/>
      <c r="AU403" s="137"/>
      <c r="AV403" s="137"/>
      <c r="AW403" s="137"/>
      <c r="AX403" s="137"/>
      <c r="AY403" s="138">
        <f t="shared" si="253"/>
        <v>0</v>
      </c>
      <c r="AZ403" s="160"/>
      <c r="BA403" s="146"/>
      <c r="BB403" s="146"/>
      <c r="BC403" s="146"/>
      <c r="BD403" s="146"/>
      <c r="BE403" s="138">
        <f t="shared" si="254"/>
        <v>0</v>
      </c>
      <c r="BF403" s="205"/>
      <c r="BG403" s="146"/>
      <c r="BH403" s="146"/>
      <c r="BI403" s="146"/>
      <c r="BJ403" s="146"/>
      <c r="BK403" s="202">
        <f t="shared" si="242"/>
        <v>0</v>
      </c>
      <c r="BL403" s="160"/>
      <c r="BM403" s="146"/>
      <c r="BN403" s="146"/>
      <c r="BO403" s="146"/>
      <c r="BP403" s="146"/>
      <c r="BQ403" s="138">
        <f t="shared" si="255"/>
        <v>0</v>
      </c>
      <c r="BR403" s="160"/>
      <c r="BS403" s="146"/>
      <c r="BT403" s="146"/>
      <c r="BU403" s="146"/>
      <c r="BV403" s="146"/>
      <c r="BW403" s="138">
        <f t="shared" si="256"/>
        <v>0</v>
      </c>
      <c r="BX403" s="205"/>
      <c r="BY403" s="146"/>
      <c r="BZ403" s="146"/>
      <c r="CA403" s="146"/>
      <c r="CB403" s="146"/>
      <c r="CC403" s="138">
        <f t="shared" si="243"/>
        <v>0</v>
      </c>
      <c r="CD403" s="158"/>
      <c r="CE403" s="137"/>
      <c r="CF403" s="137"/>
      <c r="CG403" s="137"/>
      <c r="CH403" s="137"/>
      <c r="CI403" s="138">
        <f t="shared" si="228"/>
        <v>0</v>
      </c>
      <c r="CJ403" s="172">
        <f t="shared" si="229"/>
        <v>0</v>
      </c>
      <c r="CK403" s="137">
        <f t="shared" si="230"/>
        <v>0</v>
      </c>
      <c r="CL403" s="137">
        <f t="shared" si="231"/>
        <v>0</v>
      </c>
      <c r="CM403" s="137">
        <f t="shared" si="232"/>
        <v>0</v>
      </c>
      <c r="CN403" s="137">
        <f t="shared" si="233"/>
        <v>0</v>
      </c>
      <c r="CO403" s="173">
        <f t="shared" si="234"/>
        <v>0</v>
      </c>
      <c r="CP403" s="172">
        <f t="shared" si="235"/>
        <v>0</v>
      </c>
      <c r="CQ403" s="137">
        <f t="shared" si="236"/>
        <v>0</v>
      </c>
      <c r="CR403" s="137">
        <f t="shared" si="237"/>
        <v>0</v>
      </c>
      <c r="CS403" s="137">
        <f t="shared" si="238"/>
        <v>0</v>
      </c>
      <c r="CT403" s="137">
        <f t="shared" si="239"/>
        <v>0</v>
      </c>
      <c r="CU403" s="173">
        <f t="shared" si="258"/>
        <v>0</v>
      </c>
      <c r="CV403" s="172">
        <f t="shared" si="259"/>
        <v>0</v>
      </c>
      <c r="CW403" s="137">
        <f t="shared" si="260"/>
        <v>0</v>
      </c>
      <c r="CX403" s="137">
        <f t="shared" si="261"/>
        <v>0</v>
      </c>
      <c r="CY403" s="137">
        <f t="shared" si="262"/>
        <v>0</v>
      </c>
      <c r="CZ403" s="137">
        <f t="shared" si="263"/>
        <v>0</v>
      </c>
      <c r="DA403" s="173">
        <f t="shared" si="264"/>
        <v>0</v>
      </c>
      <c r="DC403" s="220"/>
      <c r="DF403" s="141"/>
      <c r="DG403" s="142"/>
      <c r="DH403" s="146"/>
      <c r="DI403" s="142"/>
      <c r="DJ403" s="144"/>
      <c r="DK403" s="145"/>
      <c r="DL403" s="142"/>
      <c r="DM403" s="144"/>
      <c r="DO403" s="140" t="str">
        <f t="shared" si="244"/>
        <v>Dana Žďárská</v>
      </c>
      <c r="DP403" s="140">
        <v>2441</v>
      </c>
      <c r="DQ403" s="140">
        <v>600079406</v>
      </c>
      <c r="DR403" s="140">
        <v>70695920</v>
      </c>
      <c r="DS403" s="140" t="s">
        <v>2336</v>
      </c>
      <c r="DT403" s="140" t="s">
        <v>4508</v>
      </c>
      <c r="DU403" s="140" t="s">
        <v>4509</v>
      </c>
      <c r="DV403" s="140" t="s">
        <v>2339</v>
      </c>
      <c r="DW403" s="140" t="s">
        <v>2338</v>
      </c>
      <c r="DX403" s="140">
        <v>0</v>
      </c>
      <c r="DY403" s="140" t="s">
        <v>4510</v>
      </c>
      <c r="DZ403" s="140">
        <v>485177160</v>
      </c>
      <c r="EA403" s="140" t="s">
        <v>2341</v>
      </c>
      <c r="EB403" s="140" t="s">
        <v>4511</v>
      </c>
      <c r="EC403" s="140" t="s">
        <v>2342</v>
      </c>
      <c r="ED403" s="140" t="s">
        <v>98</v>
      </c>
      <c r="EF403" s="140" t="str">
        <f t="shared" si="245"/>
        <v>ok</v>
      </c>
      <c r="EG403" s="140" t="str">
        <f t="shared" si="246"/>
        <v>ŠPATNĚ</v>
      </c>
      <c r="EH403" s="140" t="str">
        <f t="shared" si="247"/>
        <v>ok</v>
      </c>
      <c r="EI403" s="140" t="str">
        <f t="shared" si="248"/>
        <v>ok</v>
      </c>
      <c r="EJ403" s="140" t="str">
        <f t="shared" si="249"/>
        <v>ok</v>
      </c>
      <c r="EK403" s="140" t="str">
        <f t="shared" si="250"/>
        <v>ok</v>
      </c>
      <c r="EO403" s="140" t="str">
        <f t="shared" si="251"/>
        <v>ok</v>
      </c>
      <c r="EP403" s="140" t="str">
        <f t="shared" si="252"/>
        <v>ok</v>
      </c>
    </row>
    <row r="404" spans="1:146" s="140" customFormat="1" ht="12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227" t="s">
        <v>2344</v>
      </c>
      <c r="J404" s="151" t="s">
        <v>2343</v>
      </c>
      <c r="K404" s="151" t="s">
        <v>4625</v>
      </c>
      <c r="L404" s="153" t="s">
        <v>2338</v>
      </c>
      <c r="M404" s="151" t="s">
        <v>2339</v>
      </c>
      <c r="N404" s="151" t="s">
        <v>24</v>
      </c>
      <c r="O404" s="151" t="s">
        <v>2345</v>
      </c>
      <c r="P404" s="151" t="s">
        <v>2173</v>
      </c>
      <c r="Q404" s="151" t="s">
        <v>27</v>
      </c>
      <c r="R404" s="151" t="s">
        <v>28</v>
      </c>
      <c r="S404" s="154">
        <v>485177056</v>
      </c>
      <c r="T404" s="151" t="s">
        <v>2346</v>
      </c>
      <c r="U404" s="153">
        <v>180827450</v>
      </c>
      <c r="V404" s="153" t="s">
        <v>102</v>
      </c>
      <c r="W404" s="153" t="s">
        <v>103</v>
      </c>
      <c r="X404" s="151" t="s">
        <v>2342</v>
      </c>
      <c r="Y404" s="256" t="s">
        <v>3090</v>
      </c>
      <c r="Z404" s="155" t="s">
        <v>98</v>
      </c>
      <c r="AA404" s="267" t="s">
        <v>2951</v>
      </c>
      <c r="AB404" s="156"/>
      <c r="AC404" s="157"/>
      <c r="AD404" s="157"/>
      <c r="AE404" s="157"/>
      <c r="AF404" s="157"/>
      <c r="AG404" s="293">
        <f t="shared" si="240"/>
        <v>0</v>
      </c>
      <c r="AH404" s="145"/>
      <c r="AI404" s="143"/>
      <c r="AJ404" s="143"/>
      <c r="AK404" s="143"/>
      <c r="AL404" s="143"/>
      <c r="AM404" s="138">
        <f t="shared" si="257"/>
        <v>0</v>
      </c>
      <c r="AN404" s="160"/>
      <c r="AO404" s="146"/>
      <c r="AP404" s="146"/>
      <c r="AQ404" s="146"/>
      <c r="AR404" s="146"/>
      <c r="AS404" s="202">
        <f t="shared" si="241"/>
        <v>0</v>
      </c>
      <c r="AT404" s="172"/>
      <c r="AU404" s="137"/>
      <c r="AV404" s="137"/>
      <c r="AW404" s="137"/>
      <c r="AX404" s="137"/>
      <c r="AY404" s="138">
        <f t="shared" si="253"/>
        <v>0</v>
      </c>
      <c r="AZ404" s="160"/>
      <c r="BA404" s="146"/>
      <c r="BB404" s="146"/>
      <c r="BC404" s="146"/>
      <c r="BD404" s="146"/>
      <c r="BE404" s="138">
        <f t="shared" si="254"/>
        <v>0</v>
      </c>
      <c r="BF404" s="205"/>
      <c r="BG404" s="146"/>
      <c r="BH404" s="146"/>
      <c r="BI404" s="146"/>
      <c r="BJ404" s="146"/>
      <c r="BK404" s="202">
        <f t="shared" si="242"/>
        <v>0</v>
      </c>
      <c r="BL404" s="160"/>
      <c r="BM404" s="146"/>
      <c r="BN404" s="146"/>
      <c r="BO404" s="146"/>
      <c r="BP404" s="146"/>
      <c r="BQ404" s="138">
        <f t="shared" si="255"/>
        <v>0</v>
      </c>
      <c r="BR404" s="160"/>
      <c r="BS404" s="146">
        <v>24050</v>
      </c>
      <c r="BT404" s="146"/>
      <c r="BU404" s="146"/>
      <c r="BV404" s="146"/>
      <c r="BW404" s="138">
        <f t="shared" si="256"/>
        <v>24050</v>
      </c>
      <c r="BX404" s="205"/>
      <c r="BY404" s="146"/>
      <c r="BZ404" s="146"/>
      <c r="CA404" s="146"/>
      <c r="CB404" s="146"/>
      <c r="CC404" s="138">
        <f t="shared" si="243"/>
        <v>0</v>
      </c>
      <c r="CD404" s="158"/>
      <c r="CE404" s="137"/>
      <c r="CF404" s="137"/>
      <c r="CG404" s="137"/>
      <c r="CH404" s="137"/>
      <c r="CI404" s="138">
        <f t="shared" si="228"/>
        <v>0</v>
      </c>
      <c r="CJ404" s="172">
        <f t="shared" si="229"/>
        <v>0</v>
      </c>
      <c r="CK404" s="137">
        <f t="shared" si="230"/>
        <v>24050</v>
      </c>
      <c r="CL404" s="137">
        <f t="shared" si="231"/>
        <v>0</v>
      </c>
      <c r="CM404" s="137">
        <f t="shared" si="232"/>
        <v>0</v>
      </c>
      <c r="CN404" s="137">
        <f t="shared" si="233"/>
        <v>0</v>
      </c>
      <c r="CO404" s="173">
        <f t="shared" si="234"/>
        <v>24050</v>
      </c>
      <c r="CP404" s="172">
        <f t="shared" si="235"/>
        <v>0</v>
      </c>
      <c r="CQ404" s="137">
        <f t="shared" si="236"/>
        <v>0</v>
      </c>
      <c r="CR404" s="137">
        <f t="shared" si="237"/>
        <v>0</v>
      </c>
      <c r="CS404" s="137">
        <f t="shared" si="238"/>
        <v>0</v>
      </c>
      <c r="CT404" s="137">
        <f t="shared" si="239"/>
        <v>0</v>
      </c>
      <c r="CU404" s="173">
        <f t="shared" si="258"/>
        <v>0</v>
      </c>
      <c r="CV404" s="172">
        <f t="shared" si="259"/>
        <v>0</v>
      </c>
      <c r="CW404" s="137">
        <f t="shared" si="260"/>
        <v>24050</v>
      </c>
      <c r="CX404" s="137">
        <f t="shared" si="261"/>
        <v>0</v>
      </c>
      <c r="CY404" s="137">
        <f t="shared" si="262"/>
        <v>0</v>
      </c>
      <c r="CZ404" s="137">
        <f t="shared" si="263"/>
        <v>0</v>
      </c>
      <c r="DA404" s="173">
        <f t="shared" si="264"/>
        <v>24050</v>
      </c>
      <c r="DC404" s="220"/>
      <c r="DF404" s="141"/>
      <c r="DG404" s="142"/>
      <c r="DH404" s="146"/>
      <c r="DI404" s="142"/>
      <c r="DJ404" s="144"/>
      <c r="DK404" s="145"/>
      <c r="DL404" s="142"/>
      <c r="DM404" s="144"/>
      <c r="DO404" s="140" t="str">
        <f t="shared" si="244"/>
        <v>Andrea Gardoňová</v>
      </c>
      <c r="DP404" s="140">
        <v>2496</v>
      </c>
      <c r="DQ404" s="140">
        <v>600080251</v>
      </c>
      <c r="DR404" s="140">
        <v>70695938</v>
      </c>
      <c r="DS404" s="140" t="s">
        <v>2343</v>
      </c>
      <c r="DT404" s="140" t="s">
        <v>4512</v>
      </c>
      <c r="DU404" s="140" t="s">
        <v>4513</v>
      </c>
      <c r="DV404" s="140" t="s">
        <v>2339</v>
      </c>
      <c r="DW404" s="140" t="s">
        <v>2338</v>
      </c>
      <c r="DX404" s="140" t="s">
        <v>24</v>
      </c>
      <c r="DY404" s="140" t="s">
        <v>4514</v>
      </c>
      <c r="DZ404" s="140">
        <v>485177056</v>
      </c>
      <c r="EA404" s="140" t="s">
        <v>2346</v>
      </c>
      <c r="EB404" s="140" t="s">
        <v>4515</v>
      </c>
      <c r="EC404" s="140" t="s">
        <v>2342</v>
      </c>
      <c r="ED404" s="140" t="s">
        <v>98</v>
      </c>
      <c r="EF404" s="140" t="str">
        <f t="shared" si="245"/>
        <v>ok</v>
      </c>
      <c r="EG404" s="140" t="str">
        <f t="shared" si="246"/>
        <v>ŠPATNĚ</v>
      </c>
      <c r="EH404" s="140" t="str">
        <f t="shared" si="247"/>
        <v>ok</v>
      </c>
      <c r="EI404" s="140" t="str">
        <f t="shared" si="248"/>
        <v>ok</v>
      </c>
      <c r="EJ404" s="140" t="str">
        <f t="shared" si="249"/>
        <v>ok</v>
      </c>
      <c r="EK404" s="140" t="str">
        <f t="shared" si="250"/>
        <v>ok</v>
      </c>
      <c r="EO404" s="140" t="str">
        <f t="shared" si="251"/>
        <v>ok</v>
      </c>
      <c r="EP404" s="140" t="str">
        <f t="shared" si="252"/>
        <v>ok</v>
      </c>
    </row>
    <row r="405" spans="1:146" s="140" customFormat="1" ht="12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227" t="s">
        <v>2348</v>
      </c>
      <c r="J405" s="151" t="s">
        <v>2347</v>
      </c>
      <c r="K405" s="151" t="s">
        <v>4517</v>
      </c>
      <c r="L405" s="153" t="s">
        <v>2349</v>
      </c>
      <c r="M405" s="151" t="s">
        <v>2350</v>
      </c>
      <c r="N405" s="151">
        <v>0</v>
      </c>
      <c r="O405" s="151" t="s">
        <v>2351</v>
      </c>
      <c r="P405" s="151" t="s">
        <v>244</v>
      </c>
      <c r="Q405" s="151" t="s">
        <v>27</v>
      </c>
      <c r="R405" s="151" t="s">
        <v>28</v>
      </c>
      <c r="S405" s="154">
        <v>481382205</v>
      </c>
      <c r="T405" s="151" t="s">
        <v>2352</v>
      </c>
      <c r="U405" s="153">
        <v>181278297</v>
      </c>
      <c r="V405" s="153" t="s">
        <v>102</v>
      </c>
      <c r="W405" s="153" t="s">
        <v>103</v>
      </c>
      <c r="X405" s="151" t="s">
        <v>2353</v>
      </c>
      <c r="Y405" s="256" t="s">
        <v>3091</v>
      </c>
      <c r="Z405" s="155" t="s">
        <v>98</v>
      </c>
      <c r="AA405" s="267" t="s">
        <v>2952</v>
      </c>
      <c r="AB405" s="156"/>
      <c r="AC405" s="157"/>
      <c r="AD405" s="157"/>
      <c r="AE405" s="157"/>
      <c r="AF405" s="157"/>
      <c r="AG405" s="293">
        <f t="shared" si="240"/>
        <v>0</v>
      </c>
      <c r="AH405" s="145"/>
      <c r="AI405" s="143"/>
      <c r="AJ405" s="143"/>
      <c r="AK405" s="143"/>
      <c r="AL405" s="143"/>
      <c r="AM405" s="138">
        <f t="shared" si="257"/>
        <v>0</v>
      </c>
      <c r="AN405" s="160"/>
      <c r="AO405" s="146"/>
      <c r="AP405" s="146"/>
      <c r="AQ405" s="146"/>
      <c r="AR405" s="146"/>
      <c r="AS405" s="202">
        <f t="shared" si="241"/>
        <v>0</v>
      </c>
      <c r="AT405" s="172"/>
      <c r="AU405" s="137"/>
      <c r="AV405" s="137"/>
      <c r="AW405" s="137"/>
      <c r="AX405" s="137"/>
      <c r="AY405" s="138">
        <f t="shared" si="253"/>
        <v>0</v>
      </c>
      <c r="AZ405" s="160"/>
      <c r="BA405" s="146"/>
      <c r="BB405" s="146"/>
      <c r="BC405" s="146"/>
      <c r="BD405" s="146"/>
      <c r="BE405" s="138">
        <f t="shared" si="254"/>
        <v>0</v>
      </c>
      <c r="BF405" s="205"/>
      <c r="BG405" s="146"/>
      <c r="BH405" s="146"/>
      <c r="BI405" s="146"/>
      <c r="BJ405" s="146"/>
      <c r="BK405" s="202">
        <f t="shared" si="242"/>
        <v>0</v>
      </c>
      <c r="BL405" s="160"/>
      <c r="BM405" s="146"/>
      <c r="BN405" s="146"/>
      <c r="BO405" s="146"/>
      <c r="BP405" s="146"/>
      <c r="BQ405" s="138">
        <f t="shared" si="255"/>
        <v>0</v>
      </c>
      <c r="BR405" s="160"/>
      <c r="BS405" s="146"/>
      <c r="BT405" s="146"/>
      <c r="BU405" s="146"/>
      <c r="BV405" s="146"/>
      <c r="BW405" s="138">
        <f t="shared" si="256"/>
        <v>0</v>
      </c>
      <c r="BX405" s="205"/>
      <c r="BY405" s="146"/>
      <c r="BZ405" s="146"/>
      <c r="CA405" s="146"/>
      <c r="CB405" s="146"/>
      <c r="CC405" s="138">
        <f t="shared" si="243"/>
        <v>0</v>
      </c>
      <c r="CD405" s="158"/>
      <c r="CE405" s="137"/>
      <c r="CF405" s="137"/>
      <c r="CG405" s="137"/>
      <c r="CH405" s="137"/>
      <c r="CI405" s="138">
        <f t="shared" si="228"/>
        <v>0</v>
      </c>
      <c r="CJ405" s="172">
        <f t="shared" si="229"/>
        <v>0</v>
      </c>
      <c r="CK405" s="137">
        <f t="shared" si="230"/>
        <v>0</v>
      </c>
      <c r="CL405" s="137">
        <f t="shared" si="231"/>
        <v>0</v>
      </c>
      <c r="CM405" s="137">
        <f t="shared" si="232"/>
        <v>0</v>
      </c>
      <c r="CN405" s="137">
        <f t="shared" si="233"/>
        <v>0</v>
      </c>
      <c r="CO405" s="173">
        <f t="shared" si="234"/>
        <v>0</v>
      </c>
      <c r="CP405" s="172">
        <f t="shared" si="235"/>
        <v>0</v>
      </c>
      <c r="CQ405" s="137">
        <f t="shared" si="236"/>
        <v>0</v>
      </c>
      <c r="CR405" s="137">
        <f t="shared" si="237"/>
        <v>0</v>
      </c>
      <c r="CS405" s="137">
        <f t="shared" si="238"/>
        <v>0</v>
      </c>
      <c r="CT405" s="137">
        <f t="shared" si="239"/>
        <v>0</v>
      </c>
      <c r="CU405" s="173">
        <f t="shared" si="258"/>
        <v>0</v>
      </c>
      <c r="CV405" s="172">
        <f t="shared" si="259"/>
        <v>0</v>
      </c>
      <c r="CW405" s="137">
        <f t="shared" si="260"/>
        <v>0</v>
      </c>
      <c r="CX405" s="137">
        <f t="shared" si="261"/>
        <v>0</v>
      </c>
      <c r="CY405" s="137">
        <f t="shared" si="262"/>
        <v>0</v>
      </c>
      <c r="CZ405" s="137">
        <f t="shared" si="263"/>
        <v>0</v>
      </c>
      <c r="DA405" s="173">
        <f t="shared" si="264"/>
        <v>0</v>
      </c>
      <c r="DC405" s="220"/>
      <c r="DF405" s="141"/>
      <c r="DG405" s="142"/>
      <c r="DH405" s="146"/>
      <c r="DI405" s="142"/>
      <c r="DJ405" s="144"/>
      <c r="DK405" s="145"/>
      <c r="DL405" s="142"/>
      <c r="DM405" s="144"/>
      <c r="DO405" s="140" t="str">
        <f t="shared" si="244"/>
        <v>Markéta Bajerová</v>
      </c>
      <c r="DP405" s="140">
        <v>5440</v>
      </c>
      <c r="DQ405" s="140">
        <v>600098559</v>
      </c>
      <c r="DR405" s="140">
        <v>70998108</v>
      </c>
      <c r="DS405" s="140" t="s">
        <v>2347</v>
      </c>
      <c r="DT405" s="140" t="s">
        <v>4516</v>
      </c>
      <c r="DU405" s="140" t="s">
        <v>4517</v>
      </c>
      <c r="DV405" s="140" t="s">
        <v>2350</v>
      </c>
      <c r="DW405" s="140" t="s">
        <v>2349</v>
      </c>
      <c r="DX405" s="140">
        <v>0</v>
      </c>
      <c r="DY405" s="140" t="s">
        <v>4518</v>
      </c>
      <c r="DZ405" s="140">
        <v>481382205</v>
      </c>
      <c r="EA405" s="140" t="s">
        <v>4519</v>
      </c>
      <c r="EB405" s="140" t="s">
        <v>4520</v>
      </c>
      <c r="EC405" s="140" t="s">
        <v>2353</v>
      </c>
      <c r="ED405" s="140" t="s">
        <v>98</v>
      </c>
      <c r="EF405" s="140" t="str">
        <f t="shared" si="245"/>
        <v>ok</v>
      </c>
      <c r="EG405" s="140" t="str">
        <f t="shared" si="246"/>
        <v>ok</v>
      </c>
      <c r="EH405" s="140" t="str">
        <f t="shared" si="247"/>
        <v>ok</v>
      </c>
      <c r="EI405" s="140" t="str">
        <f t="shared" si="248"/>
        <v>ok</v>
      </c>
      <c r="EJ405" s="140" t="str">
        <f t="shared" si="249"/>
        <v>ok</v>
      </c>
      <c r="EK405" s="140" t="str">
        <f t="shared" si="250"/>
        <v>ok</v>
      </c>
      <c r="EO405" s="140" t="str">
        <f t="shared" si="251"/>
        <v>ok</v>
      </c>
      <c r="EP405" s="140" t="str">
        <f t="shared" si="252"/>
        <v>ŠPATNĚ</v>
      </c>
    </row>
    <row r="406" spans="1:146" s="140" customFormat="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227" t="s">
        <v>2355</v>
      </c>
      <c r="J406" s="151" t="s">
        <v>2354</v>
      </c>
      <c r="K406" s="151" t="s">
        <v>4522</v>
      </c>
      <c r="L406" s="153" t="s">
        <v>2349</v>
      </c>
      <c r="M406" s="151" t="s">
        <v>2350</v>
      </c>
      <c r="N406" s="151" t="s">
        <v>24</v>
      </c>
      <c r="O406" s="151" t="s">
        <v>2356</v>
      </c>
      <c r="P406" s="151" t="s">
        <v>1054</v>
      </c>
      <c r="Q406" s="151" t="s">
        <v>27</v>
      </c>
      <c r="R406" s="151" t="s">
        <v>28</v>
      </c>
      <c r="S406" s="154">
        <v>481382201</v>
      </c>
      <c r="T406" s="263" t="s">
        <v>3141</v>
      </c>
      <c r="U406" s="153">
        <v>1262264369</v>
      </c>
      <c r="V406" s="153" t="s">
        <v>82</v>
      </c>
      <c r="W406" s="153" t="s">
        <v>83</v>
      </c>
      <c r="X406" s="151" t="s">
        <v>2353</v>
      </c>
      <c r="Y406" s="256" t="s">
        <v>3091</v>
      </c>
      <c r="Z406" s="155" t="s">
        <v>98</v>
      </c>
      <c r="AA406" s="267" t="s">
        <v>2952</v>
      </c>
      <c r="AB406" s="156"/>
      <c r="AC406" s="157"/>
      <c r="AD406" s="157"/>
      <c r="AE406" s="157"/>
      <c r="AF406" s="157"/>
      <c r="AG406" s="293">
        <f t="shared" si="240"/>
        <v>0</v>
      </c>
      <c r="AH406" s="145"/>
      <c r="AI406" s="143"/>
      <c r="AJ406" s="143"/>
      <c r="AK406" s="143"/>
      <c r="AL406" s="143"/>
      <c r="AM406" s="138">
        <f t="shared" si="257"/>
        <v>0</v>
      </c>
      <c r="AN406" s="160"/>
      <c r="AO406" s="146"/>
      <c r="AP406" s="146"/>
      <c r="AQ406" s="146"/>
      <c r="AR406" s="146"/>
      <c r="AS406" s="202">
        <f t="shared" si="241"/>
        <v>0</v>
      </c>
      <c r="AT406" s="172"/>
      <c r="AU406" s="137"/>
      <c r="AV406" s="137"/>
      <c r="AW406" s="137"/>
      <c r="AX406" s="137"/>
      <c r="AY406" s="138">
        <f t="shared" si="253"/>
        <v>0</v>
      </c>
      <c r="AZ406" s="160"/>
      <c r="BA406" s="146"/>
      <c r="BB406" s="146"/>
      <c r="BC406" s="146"/>
      <c r="BD406" s="146"/>
      <c r="BE406" s="138">
        <f t="shared" si="254"/>
        <v>0</v>
      </c>
      <c r="BF406" s="205"/>
      <c r="BG406" s="146"/>
      <c r="BH406" s="146"/>
      <c r="BI406" s="146"/>
      <c r="BJ406" s="146"/>
      <c r="BK406" s="202">
        <f t="shared" si="242"/>
        <v>0</v>
      </c>
      <c r="BL406" s="160"/>
      <c r="BM406" s="146"/>
      <c r="BN406" s="146"/>
      <c r="BO406" s="146"/>
      <c r="BP406" s="146"/>
      <c r="BQ406" s="138">
        <f t="shared" si="255"/>
        <v>0</v>
      </c>
      <c r="BR406" s="160"/>
      <c r="BS406" s="146">
        <v>69875</v>
      </c>
      <c r="BT406" s="146"/>
      <c r="BU406" s="146"/>
      <c r="BV406" s="146"/>
      <c r="BW406" s="138">
        <f t="shared" si="256"/>
        <v>69875</v>
      </c>
      <c r="BX406" s="205"/>
      <c r="BY406" s="146"/>
      <c r="BZ406" s="146"/>
      <c r="CA406" s="146"/>
      <c r="CB406" s="146"/>
      <c r="CC406" s="138">
        <f t="shared" si="243"/>
        <v>0</v>
      </c>
      <c r="CD406" s="158"/>
      <c r="CE406" s="137"/>
      <c r="CF406" s="137"/>
      <c r="CG406" s="137"/>
      <c r="CH406" s="137"/>
      <c r="CI406" s="138">
        <f t="shared" si="228"/>
        <v>0</v>
      </c>
      <c r="CJ406" s="172">
        <f t="shared" si="229"/>
        <v>0</v>
      </c>
      <c r="CK406" s="137">
        <f t="shared" si="230"/>
        <v>69875</v>
      </c>
      <c r="CL406" s="137">
        <f t="shared" si="231"/>
        <v>0</v>
      </c>
      <c r="CM406" s="137">
        <f t="shared" si="232"/>
        <v>0</v>
      </c>
      <c r="CN406" s="137">
        <f t="shared" si="233"/>
        <v>0</v>
      </c>
      <c r="CO406" s="173">
        <f t="shared" si="234"/>
        <v>69875</v>
      </c>
      <c r="CP406" s="172">
        <f t="shared" si="235"/>
        <v>0</v>
      </c>
      <c r="CQ406" s="137">
        <f t="shared" si="236"/>
        <v>0</v>
      </c>
      <c r="CR406" s="137">
        <f t="shared" si="237"/>
        <v>0</v>
      </c>
      <c r="CS406" s="137">
        <f t="shared" si="238"/>
        <v>0</v>
      </c>
      <c r="CT406" s="137">
        <f t="shared" si="239"/>
        <v>0</v>
      </c>
      <c r="CU406" s="173">
        <f t="shared" si="258"/>
        <v>0</v>
      </c>
      <c r="CV406" s="172">
        <f t="shared" si="259"/>
        <v>0</v>
      </c>
      <c r="CW406" s="137">
        <f t="shared" si="260"/>
        <v>69875</v>
      </c>
      <c r="CX406" s="137">
        <f t="shared" si="261"/>
        <v>0</v>
      </c>
      <c r="CY406" s="137">
        <f t="shared" si="262"/>
        <v>0</v>
      </c>
      <c r="CZ406" s="137">
        <f t="shared" si="263"/>
        <v>0</v>
      </c>
      <c r="DA406" s="173">
        <f t="shared" si="264"/>
        <v>69875</v>
      </c>
      <c r="DC406" s="220"/>
      <c r="DF406" s="141"/>
      <c r="DG406" s="142"/>
      <c r="DH406" s="146"/>
      <c r="DI406" s="142"/>
      <c r="DJ406" s="144"/>
      <c r="DK406" s="145">
        <v>23484</v>
      </c>
      <c r="DL406" s="142" t="s">
        <v>4874</v>
      </c>
      <c r="DM406" s="144">
        <v>44601</v>
      </c>
      <c r="DO406" s="140" t="str">
        <f t="shared" si="244"/>
        <v>Zuzana Bílková</v>
      </c>
      <c r="DP406" s="140">
        <v>5441</v>
      </c>
      <c r="DQ406" s="140">
        <v>600099270</v>
      </c>
      <c r="DR406" s="140">
        <v>856118</v>
      </c>
      <c r="DS406" s="140" t="s">
        <v>2354</v>
      </c>
      <c r="DT406" s="140" t="s">
        <v>4521</v>
      </c>
      <c r="DU406" s="140" t="s">
        <v>4522</v>
      </c>
      <c r="DV406" s="140" t="s">
        <v>2350</v>
      </c>
      <c r="DW406" s="140" t="s">
        <v>2349</v>
      </c>
      <c r="DX406" s="140" t="s">
        <v>24</v>
      </c>
      <c r="DY406" s="140" t="s">
        <v>4523</v>
      </c>
      <c r="DZ406" s="140">
        <v>481382201</v>
      </c>
      <c r="EA406" s="140" t="s">
        <v>3149</v>
      </c>
      <c r="EB406" s="140" t="s">
        <v>4524</v>
      </c>
      <c r="EC406" s="140" t="s">
        <v>2353</v>
      </c>
      <c r="ED406" s="140" t="s">
        <v>98</v>
      </c>
      <c r="EF406" s="140" t="str">
        <f t="shared" si="245"/>
        <v>ok</v>
      </c>
      <c r="EG406" s="140" t="str">
        <f t="shared" si="246"/>
        <v>ok</v>
      </c>
      <c r="EH406" s="140" t="str">
        <f t="shared" si="247"/>
        <v>ok</v>
      </c>
      <c r="EI406" s="140" t="str">
        <f t="shared" si="248"/>
        <v>ok</v>
      </c>
      <c r="EJ406" s="140" t="str">
        <f t="shared" si="249"/>
        <v>ok</v>
      </c>
      <c r="EK406" s="140" t="str">
        <f t="shared" si="250"/>
        <v>ok</v>
      </c>
      <c r="EO406" s="140" t="str">
        <f t="shared" si="251"/>
        <v>ok</v>
      </c>
      <c r="EP406" s="140" t="str">
        <f t="shared" si="252"/>
        <v>ŠPATNĚ</v>
      </c>
    </row>
    <row r="407" spans="1:146" s="140" customFormat="1" ht="12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227" t="s">
        <v>2358</v>
      </c>
      <c r="J407" s="151" t="s">
        <v>2357</v>
      </c>
      <c r="K407" s="151" t="s">
        <v>4526</v>
      </c>
      <c r="L407" s="153" t="s">
        <v>2277</v>
      </c>
      <c r="M407" s="151" t="s">
        <v>2359</v>
      </c>
      <c r="N407" s="151" t="s">
        <v>24</v>
      </c>
      <c r="O407" s="151" t="s">
        <v>2360</v>
      </c>
      <c r="P407" s="151" t="s">
        <v>362</v>
      </c>
      <c r="Q407" s="151" t="s">
        <v>27</v>
      </c>
      <c r="R407" s="151" t="s">
        <v>28</v>
      </c>
      <c r="S407" s="154">
        <v>485177326</v>
      </c>
      <c r="T407" s="151" t="s">
        <v>2361</v>
      </c>
      <c r="U407" s="153">
        <v>180826570</v>
      </c>
      <c r="V407" s="153" t="s">
        <v>102</v>
      </c>
      <c r="W407" s="153" t="s">
        <v>103</v>
      </c>
      <c r="X407" s="151" t="s">
        <v>2362</v>
      </c>
      <c r="Y407" s="256" t="s">
        <v>3092</v>
      </c>
      <c r="Z407" s="155" t="s">
        <v>98</v>
      </c>
      <c r="AA407" s="267" t="s">
        <v>2953</v>
      </c>
      <c r="AB407" s="156"/>
      <c r="AC407" s="157"/>
      <c r="AD407" s="157"/>
      <c r="AE407" s="157"/>
      <c r="AF407" s="157"/>
      <c r="AG407" s="293">
        <f t="shared" si="240"/>
        <v>0</v>
      </c>
      <c r="AH407" s="145"/>
      <c r="AI407" s="143"/>
      <c r="AJ407" s="143"/>
      <c r="AK407" s="143"/>
      <c r="AL407" s="143"/>
      <c r="AM407" s="138">
        <f t="shared" si="257"/>
        <v>0</v>
      </c>
      <c r="AN407" s="160"/>
      <c r="AO407" s="146"/>
      <c r="AP407" s="146"/>
      <c r="AQ407" s="146"/>
      <c r="AR407" s="146"/>
      <c r="AS407" s="202">
        <f t="shared" si="241"/>
        <v>0</v>
      </c>
      <c r="AT407" s="172"/>
      <c r="AU407" s="137"/>
      <c r="AV407" s="137"/>
      <c r="AW407" s="137"/>
      <c r="AX407" s="137"/>
      <c r="AY407" s="138">
        <f t="shared" si="253"/>
        <v>0</v>
      </c>
      <c r="AZ407" s="160"/>
      <c r="BA407" s="146"/>
      <c r="BB407" s="146"/>
      <c r="BC407" s="146"/>
      <c r="BD407" s="146"/>
      <c r="BE407" s="138">
        <f t="shared" si="254"/>
        <v>0</v>
      </c>
      <c r="BF407" s="205"/>
      <c r="BG407" s="146"/>
      <c r="BH407" s="146"/>
      <c r="BI407" s="146"/>
      <c r="BJ407" s="146"/>
      <c r="BK407" s="202">
        <f t="shared" si="242"/>
        <v>0</v>
      </c>
      <c r="BL407" s="160"/>
      <c r="BM407" s="146"/>
      <c r="BN407" s="146"/>
      <c r="BO407" s="146"/>
      <c r="BP407" s="146"/>
      <c r="BQ407" s="138">
        <f t="shared" si="255"/>
        <v>0</v>
      </c>
      <c r="BR407" s="160"/>
      <c r="BS407" s="146">
        <v>14625</v>
      </c>
      <c r="BT407" s="146"/>
      <c r="BU407" s="146"/>
      <c r="BV407" s="146"/>
      <c r="BW407" s="138">
        <f t="shared" si="256"/>
        <v>14625</v>
      </c>
      <c r="BX407" s="205"/>
      <c r="BY407" s="146"/>
      <c r="BZ407" s="146"/>
      <c r="CA407" s="146"/>
      <c r="CB407" s="146"/>
      <c r="CC407" s="138">
        <f t="shared" si="243"/>
        <v>0</v>
      </c>
      <c r="CD407" s="158"/>
      <c r="CE407" s="137"/>
      <c r="CF407" s="137"/>
      <c r="CG407" s="137"/>
      <c r="CH407" s="137"/>
      <c r="CI407" s="138">
        <f t="shared" si="228"/>
        <v>0</v>
      </c>
      <c r="CJ407" s="172">
        <f t="shared" si="229"/>
        <v>0</v>
      </c>
      <c r="CK407" s="137">
        <f t="shared" si="230"/>
        <v>14625</v>
      </c>
      <c r="CL407" s="137">
        <f t="shared" si="231"/>
        <v>0</v>
      </c>
      <c r="CM407" s="137">
        <f t="shared" si="232"/>
        <v>0</v>
      </c>
      <c r="CN407" s="137">
        <f t="shared" si="233"/>
        <v>0</v>
      </c>
      <c r="CO407" s="173">
        <f t="shared" si="234"/>
        <v>14625</v>
      </c>
      <c r="CP407" s="172">
        <f t="shared" si="235"/>
        <v>0</v>
      </c>
      <c r="CQ407" s="137">
        <f t="shared" si="236"/>
        <v>0</v>
      </c>
      <c r="CR407" s="137">
        <f t="shared" si="237"/>
        <v>0</v>
      </c>
      <c r="CS407" s="137">
        <f t="shared" si="238"/>
        <v>0</v>
      </c>
      <c r="CT407" s="137">
        <f t="shared" si="239"/>
        <v>0</v>
      </c>
      <c r="CU407" s="173">
        <f t="shared" si="258"/>
        <v>0</v>
      </c>
      <c r="CV407" s="172">
        <f t="shared" si="259"/>
        <v>0</v>
      </c>
      <c r="CW407" s="137">
        <f t="shared" si="260"/>
        <v>14625</v>
      </c>
      <c r="CX407" s="137">
        <f t="shared" si="261"/>
        <v>0</v>
      </c>
      <c r="CY407" s="137">
        <f t="shared" si="262"/>
        <v>0</v>
      </c>
      <c r="CZ407" s="137">
        <f t="shared" si="263"/>
        <v>0</v>
      </c>
      <c r="DA407" s="173">
        <f t="shared" si="264"/>
        <v>14625</v>
      </c>
      <c r="DC407" s="220"/>
      <c r="DF407" s="141"/>
      <c r="DG407" s="142"/>
      <c r="DH407" s="146"/>
      <c r="DI407" s="142"/>
      <c r="DJ407" s="144"/>
      <c r="DK407" s="145"/>
      <c r="DL407" s="142"/>
      <c r="DM407" s="144"/>
      <c r="DO407" s="140" t="str">
        <f t="shared" si="244"/>
        <v>Iva Koťátková</v>
      </c>
      <c r="DP407" s="140">
        <v>2306</v>
      </c>
      <c r="DQ407" s="140">
        <v>650025873</v>
      </c>
      <c r="DR407" s="140">
        <v>70695946</v>
      </c>
      <c r="DS407" s="140" t="s">
        <v>2357</v>
      </c>
      <c r="DT407" s="140" t="s">
        <v>4525</v>
      </c>
      <c r="DU407" s="140" t="s">
        <v>4526</v>
      </c>
      <c r="DV407" s="140" t="s">
        <v>2359</v>
      </c>
      <c r="DW407" s="140" t="s">
        <v>2277</v>
      </c>
      <c r="DX407" s="140" t="s">
        <v>24</v>
      </c>
      <c r="DY407" s="140" t="s">
        <v>4527</v>
      </c>
      <c r="DZ407" s="140">
        <v>485177326</v>
      </c>
      <c r="EA407" s="140" t="s">
        <v>4528</v>
      </c>
      <c r="EB407" s="140" t="s">
        <v>4529</v>
      </c>
      <c r="EC407" s="140" t="s">
        <v>2362</v>
      </c>
      <c r="ED407" s="140" t="s">
        <v>98</v>
      </c>
      <c r="EF407" s="140" t="str">
        <f t="shared" si="245"/>
        <v>ok</v>
      </c>
      <c r="EG407" s="140" t="str">
        <f t="shared" si="246"/>
        <v>ok</v>
      </c>
      <c r="EH407" s="140" t="str">
        <f t="shared" si="247"/>
        <v>ok</v>
      </c>
      <c r="EI407" s="140" t="str">
        <f t="shared" si="248"/>
        <v>ok</v>
      </c>
      <c r="EJ407" s="140" t="str">
        <f t="shared" si="249"/>
        <v>ok</v>
      </c>
      <c r="EK407" s="140" t="str">
        <f t="shared" si="250"/>
        <v>ok</v>
      </c>
      <c r="EO407" s="140" t="str">
        <f t="shared" si="251"/>
        <v>ok</v>
      </c>
      <c r="EP407" s="140" t="str">
        <f t="shared" si="252"/>
        <v>ŠPATNĚ</v>
      </c>
    </row>
    <row r="408" spans="1:146" s="140" customFormat="1" ht="12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227" t="s">
        <v>2364</v>
      </c>
      <c r="J408" s="151" t="s">
        <v>2363</v>
      </c>
      <c r="K408" s="151" t="s">
        <v>4531</v>
      </c>
      <c r="L408" s="153" t="s">
        <v>2314</v>
      </c>
      <c r="M408" s="151" t="s">
        <v>2365</v>
      </c>
      <c r="N408" s="151" t="s">
        <v>24</v>
      </c>
      <c r="O408" s="151" t="s">
        <v>2366</v>
      </c>
      <c r="P408" s="151" t="s">
        <v>217</v>
      </c>
      <c r="Q408" s="151" t="s">
        <v>27</v>
      </c>
      <c r="R408" s="151" t="s">
        <v>28</v>
      </c>
      <c r="S408" s="154">
        <v>485146074</v>
      </c>
      <c r="T408" s="151" t="s">
        <v>2367</v>
      </c>
      <c r="U408" s="153" t="s">
        <v>2368</v>
      </c>
      <c r="V408" s="153" t="s">
        <v>31</v>
      </c>
      <c r="W408" s="153" t="s">
        <v>871</v>
      </c>
      <c r="X408" s="151" t="s">
        <v>2369</v>
      </c>
      <c r="Y408" s="256" t="s">
        <v>3093</v>
      </c>
      <c r="Z408" s="155" t="s">
        <v>98</v>
      </c>
      <c r="AA408" s="267" t="s">
        <v>2954</v>
      </c>
      <c r="AB408" s="156"/>
      <c r="AC408" s="157"/>
      <c r="AD408" s="157"/>
      <c r="AE408" s="157"/>
      <c r="AF408" s="157"/>
      <c r="AG408" s="293">
        <f t="shared" si="240"/>
        <v>0</v>
      </c>
      <c r="AH408" s="145"/>
      <c r="AI408" s="143"/>
      <c r="AJ408" s="143"/>
      <c r="AK408" s="143"/>
      <c r="AL408" s="143"/>
      <c r="AM408" s="138">
        <f t="shared" si="257"/>
        <v>0</v>
      </c>
      <c r="AN408" s="160"/>
      <c r="AO408" s="146"/>
      <c r="AP408" s="146"/>
      <c r="AQ408" s="146"/>
      <c r="AR408" s="146"/>
      <c r="AS408" s="202">
        <f t="shared" si="241"/>
        <v>0</v>
      </c>
      <c r="AT408" s="172"/>
      <c r="AU408" s="137"/>
      <c r="AV408" s="137"/>
      <c r="AW408" s="137"/>
      <c r="AX408" s="137"/>
      <c r="AY408" s="138">
        <f t="shared" si="253"/>
        <v>0</v>
      </c>
      <c r="AZ408" s="160"/>
      <c r="BA408" s="146"/>
      <c r="BB408" s="146"/>
      <c r="BC408" s="146"/>
      <c r="BD408" s="146"/>
      <c r="BE408" s="138">
        <f t="shared" si="254"/>
        <v>0</v>
      </c>
      <c r="BF408" s="205"/>
      <c r="BG408" s="146"/>
      <c r="BH408" s="146"/>
      <c r="BI408" s="146"/>
      <c r="BJ408" s="146"/>
      <c r="BK408" s="202">
        <f t="shared" si="242"/>
        <v>0</v>
      </c>
      <c r="BL408" s="160"/>
      <c r="BM408" s="146"/>
      <c r="BN408" s="146"/>
      <c r="BO408" s="146"/>
      <c r="BP408" s="146"/>
      <c r="BQ408" s="138">
        <f t="shared" si="255"/>
        <v>0</v>
      </c>
      <c r="BR408" s="160"/>
      <c r="BS408" s="146">
        <v>18850</v>
      </c>
      <c r="BT408" s="146"/>
      <c r="BU408" s="146"/>
      <c r="BV408" s="146"/>
      <c r="BW408" s="138">
        <f t="shared" si="256"/>
        <v>18850</v>
      </c>
      <c r="BX408" s="205"/>
      <c r="BY408" s="146"/>
      <c r="BZ408" s="146"/>
      <c r="CA408" s="146"/>
      <c r="CB408" s="146"/>
      <c r="CC408" s="138">
        <f t="shared" si="243"/>
        <v>0</v>
      </c>
      <c r="CD408" s="158"/>
      <c r="CE408" s="137"/>
      <c r="CF408" s="137"/>
      <c r="CG408" s="137"/>
      <c r="CH408" s="137"/>
      <c r="CI408" s="138">
        <f t="shared" si="228"/>
        <v>0</v>
      </c>
      <c r="CJ408" s="172">
        <f t="shared" si="229"/>
        <v>0</v>
      </c>
      <c r="CK408" s="137">
        <f t="shared" si="230"/>
        <v>18850</v>
      </c>
      <c r="CL408" s="137">
        <f t="shared" si="231"/>
        <v>0</v>
      </c>
      <c r="CM408" s="137">
        <f t="shared" si="232"/>
        <v>0</v>
      </c>
      <c r="CN408" s="137">
        <f t="shared" si="233"/>
        <v>0</v>
      </c>
      <c r="CO408" s="173">
        <f t="shared" si="234"/>
        <v>18850</v>
      </c>
      <c r="CP408" s="172">
        <f t="shared" si="235"/>
        <v>0</v>
      </c>
      <c r="CQ408" s="137">
        <f t="shared" si="236"/>
        <v>0</v>
      </c>
      <c r="CR408" s="137">
        <f t="shared" si="237"/>
        <v>0</v>
      </c>
      <c r="CS408" s="137">
        <f t="shared" si="238"/>
        <v>0</v>
      </c>
      <c r="CT408" s="137">
        <f t="shared" si="239"/>
        <v>0</v>
      </c>
      <c r="CU408" s="173">
        <f t="shared" si="258"/>
        <v>0</v>
      </c>
      <c r="CV408" s="172">
        <f t="shared" si="259"/>
        <v>0</v>
      </c>
      <c r="CW408" s="137">
        <f t="shared" si="260"/>
        <v>18850</v>
      </c>
      <c r="CX408" s="137">
        <f t="shared" si="261"/>
        <v>0</v>
      </c>
      <c r="CY408" s="137">
        <f t="shared" si="262"/>
        <v>0</v>
      </c>
      <c r="CZ408" s="137">
        <f t="shared" si="263"/>
        <v>0</v>
      </c>
      <c r="DA408" s="173">
        <f t="shared" si="264"/>
        <v>18850</v>
      </c>
      <c r="DC408" s="220"/>
      <c r="DF408" s="141"/>
      <c r="DG408" s="142"/>
      <c r="DH408" s="146"/>
      <c r="DI408" s="142"/>
      <c r="DJ408" s="144"/>
      <c r="DK408" s="145"/>
      <c r="DL408" s="142"/>
      <c r="DM408" s="144"/>
      <c r="DO408" s="140" t="str">
        <f t="shared" si="244"/>
        <v>Lenka Vyhlídková</v>
      </c>
      <c r="DP408" s="140">
        <v>2447</v>
      </c>
      <c r="DQ408" s="140">
        <v>600080111</v>
      </c>
      <c r="DR408" s="140">
        <v>72744961</v>
      </c>
      <c r="DS408" s="140" t="s">
        <v>2363</v>
      </c>
      <c r="DT408" s="140" t="s">
        <v>4530</v>
      </c>
      <c r="DU408" s="140" t="s">
        <v>4531</v>
      </c>
      <c r="DV408" s="140" t="s">
        <v>2365</v>
      </c>
      <c r="DW408" s="140" t="s">
        <v>2314</v>
      </c>
      <c r="DX408" s="140" t="s">
        <v>24</v>
      </c>
      <c r="DY408" s="140" t="s">
        <v>4532</v>
      </c>
      <c r="DZ408" s="140">
        <v>485146074</v>
      </c>
      <c r="EA408" s="140" t="s">
        <v>2367</v>
      </c>
      <c r="EB408" s="140" t="s">
        <v>4533</v>
      </c>
      <c r="EC408" s="140" t="s">
        <v>2369</v>
      </c>
      <c r="ED408" s="140" t="s">
        <v>98</v>
      </c>
      <c r="EF408" s="140" t="str">
        <f t="shared" si="245"/>
        <v>ok</v>
      </c>
      <c r="EG408" s="140" t="str">
        <f t="shared" si="246"/>
        <v>ok</v>
      </c>
      <c r="EH408" s="140" t="str">
        <f t="shared" si="247"/>
        <v>ok</v>
      </c>
      <c r="EI408" s="140" t="str">
        <f t="shared" si="248"/>
        <v>ok</v>
      </c>
      <c r="EJ408" s="140" t="str">
        <f t="shared" si="249"/>
        <v>ok</v>
      </c>
      <c r="EK408" s="140" t="str">
        <f t="shared" si="250"/>
        <v>ok</v>
      </c>
      <c r="EO408" s="140" t="str">
        <f t="shared" si="251"/>
        <v>ok</v>
      </c>
      <c r="EP408" s="140" t="str">
        <f t="shared" si="252"/>
        <v>ok</v>
      </c>
    </row>
    <row r="409" spans="1:146" s="140" customFormat="1" ht="12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227" t="s">
        <v>2371</v>
      </c>
      <c r="J409" s="151" t="s">
        <v>2370</v>
      </c>
      <c r="K409" s="151" t="s">
        <v>4626</v>
      </c>
      <c r="L409" s="153" t="s">
        <v>2372</v>
      </c>
      <c r="M409" s="151" t="s">
        <v>2373</v>
      </c>
      <c r="N409" s="151" t="s">
        <v>24</v>
      </c>
      <c r="O409" s="151" t="s">
        <v>2374</v>
      </c>
      <c r="P409" s="151" t="s">
        <v>80</v>
      </c>
      <c r="Q409" s="151" t="s">
        <v>52</v>
      </c>
      <c r="R409" s="151" t="s">
        <v>53</v>
      </c>
      <c r="S409" s="154">
        <v>603291520</v>
      </c>
      <c r="T409" s="151" t="s">
        <v>2375</v>
      </c>
      <c r="U409" s="153" t="s">
        <v>2376</v>
      </c>
      <c r="V409" s="153" t="s">
        <v>31</v>
      </c>
      <c r="W409" s="153" t="s">
        <v>871</v>
      </c>
      <c r="X409" s="151" t="s">
        <v>2377</v>
      </c>
      <c r="Y409" s="256" t="s">
        <v>3094</v>
      </c>
      <c r="Z409" s="155" t="s">
        <v>98</v>
      </c>
      <c r="AA409" s="267" t="s">
        <v>2955</v>
      </c>
      <c r="AB409" s="156"/>
      <c r="AC409" s="157"/>
      <c r="AD409" s="157"/>
      <c r="AE409" s="157"/>
      <c r="AF409" s="157"/>
      <c r="AG409" s="293">
        <f t="shared" si="240"/>
        <v>0</v>
      </c>
      <c r="AH409" s="145"/>
      <c r="AI409" s="143"/>
      <c r="AJ409" s="143"/>
      <c r="AK409" s="143"/>
      <c r="AL409" s="143"/>
      <c r="AM409" s="138">
        <f t="shared" si="257"/>
        <v>0</v>
      </c>
      <c r="AN409" s="160"/>
      <c r="AO409" s="146"/>
      <c r="AP409" s="146"/>
      <c r="AQ409" s="146"/>
      <c r="AR409" s="146"/>
      <c r="AS409" s="202">
        <f t="shared" si="241"/>
        <v>0</v>
      </c>
      <c r="AT409" s="172"/>
      <c r="AU409" s="137"/>
      <c r="AV409" s="137"/>
      <c r="AW409" s="137"/>
      <c r="AX409" s="137"/>
      <c r="AY409" s="138">
        <f t="shared" si="253"/>
        <v>0</v>
      </c>
      <c r="AZ409" s="160"/>
      <c r="BA409" s="146"/>
      <c r="BB409" s="146"/>
      <c r="BC409" s="146"/>
      <c r="BD409" s="146"/>
      <c r="BE409" s="138">
        <f t="shared" si="254"/>
        <v>0</v>
      </c>
      <c r="BF409" s="205"/>
      <c r="BG409" s="146"/>
      <c r="BH409" s="146"/>
      <c r="BI409" s="146"/>
      <c r="BJ409" s="146"/>
      <c r="BK409" s="202">
        <f t="shared" si="242"/>
        <v>0</v>
      </c>
      <c r="BL409" s="160"/>
      <c r="BM409" s="146"/>
      <c r="BN409" s="146"/>
      <c r="BO409" s="146"/>
      <c r="BP409" s="146"/>
      <c r="BQ409" s="138">
        <f t="shared" si="255"/>
        <v>0</v>
      </c>
      <c r="BR409" s="160"/>
      <c r="BS409" s="146">
        <v>3250</v>
      </c>
      <c r="BT409" s="146"/>
      <c r="BU409" s="146"/>
      <c r="BV409" s="146"/>
      <c r="BW409" s="138">
        <f t="shared" si="256"/>
        <v>3250</v>
      </c>
      <c r="BX409" s="205"/>
      <c r="BY409" s="146"/>
      <c r="BZ409" s="146"/>
      <c r="CA409" s="146"/>
      <c r="CB409" s="146"/>
      <c r="CC409" s="138">
        <f t="shared" si="243"/>
        <v>0</v>
      </c>
      <c r="CD409" s="158"/>
      <c r="CE409" s="137"/>
      <c r="CF409" s="137"/>
      <c r="CG409" s="137"/>
      <c r="CH409" s="137"/>
      <c r="CI409" s="138">
        <f t="shared" si="228"/>
        <v>0</v>
      </c>
      <c r="CJ409" s="172">
        <f t="shared" si="229"/>
        <v>0</v>
      </c>
      <c r="CK409" s="137">
        <f t="shared" si="230"/>
        <v>3250</v>
      </c>
      <c r="CL409" s="137">
        <f t="shared" si="231"/>
        <v>0</v>
      </c>
      <c r="CM409" s="137">
        <f t="shared" si="232"/>
        <v>0</v>
      </c>
      <c r="CN409" s="137">
        <f t="shared" si="233"/>
        <v>0</v>
      </c>
      <c r="CO409" s="173">
        <f t="shared" si="234"/>
        <v>3250</v>
      </c>
      <c r="CP409" s="172">
        <f t="shared" si="235"/>
        <v>0</v>
      </c>
      <c r="CQ409" s="137">
        <f t="shared" si="236"/>
        <v>0</v>
      </c>
      <c r="CR409" s="137">
        <f t="shared" si="237"/>
        <v>0</v>
      </c>
      <c r="CS409" s="137">
        <f t="shared" si="238"/>
        <v>0</v>
      </c>
      <c r="CT409" s="137">
        <f t="shared" si="239"/>
        <v>0</v>
      </c>
      <c r="CU409" s="173">
        <f t="shared" si="258"/>
        <v>0</v>
      </c>
      <c r="CV409" s="172">
        <f t="shared" si="259"/>
        <v>0</v>
      </c>
      <c r="CW409" s="137">
        <f t="shared" si="260"/>
        <v>3250</v>
      </c>
      <c r="CX409" s="137">
        <f t="shared" si="261"/>
        <v>0</v>
      </c>
      <c r="CY409" s="137">
        <f t="shared" si="262"/>
        <v>0</v>
      </c>
      <c r="CZ409" s="137">
        <f t="shared" si="263"/>
        <v>0</v>
      </c>
      <c r="DA409" s="173">
        <f t="shared" si="264"/>
        <v>3250</v>
      </c>
      <c r="DC409" s="220"/>
      <c r="DF409" s="141"/>
      <c r="DG409" s="142"/>
      <c r="DH409" s="146"/>
      <c r="DI409" s="142"/>
      <c r="DJ409" s="144"/>
      <c r="DK409" s="145"/>
      <c r="DL409" s="142"/>
      <c r="DM409" s="144"/>
      <c r="DO409" s="140" t="str">
        <f t="shared" si="244"/>
        <v>Pavel Vaněk</v>
      </c>
      <c r="DP409" s="140">
        <v>5455</v>
      </c>
      <c r="DQ409" s="140">
        <v>600099067</v>
      </c>
      <c r="DR409" s="140">
        <v>70986088</v>
      </c>
      <c r="DS409" s="140" t="s">
        <v>2370</v>
      </c>
      <c r="DT409" s="140" t="s">
        <v>4534</v>
      </c>
      <c r="DU409" s="140" t="s">
        <v>4535</v>
      </c>
      <c r="DV409" s="140" t="s">
        <v>2373</v>
      </c>
      <c r="DW409" s="140" t="s">
        <v>2372</v>
      </c>
      <c r="DX409" s="140" t="s">
        <v>24</v>
      </c>
      <c r="DY409" s="140" t="s">
        <v>4536</v>
      </c>
      <c r="DZ409" s="140">
        <v>603291520</v>
      </c>
      <c r="EA409" s="140" t="s">
        <v>2375</v>
      </c>
      <c r="EB409" s="140" t="s">
        <v>4537</v>
      </c>
      <c r="EC409" s="140" t="s">
        <v>2377</v>
      </c>
      <c r="ED409" s="140" t="s">
        <v>98</v>
      </c>
      <c r="EF409" s="140" t="str">
        <f t="shared" si="245"/>
        <v>ok</v>
      </c>
      <c r="EG409" s="140" t="str">
        <f t="shared" si="246"/>
        <v>ŠPATNĚ</v>
      </c>
      <c r="EH409" s="140" t="str">
        <f t="shared" si="247"/>
        <v>ok</v>
      </c>
      <c r="EI409" s="140" t="str">
        <f t="shared" si="248"/>
        <v>ok</v>
      </c>
      <c r="EJ409" s="140" t="str">
        <f t="shared" si="249"/>
        <v>ok</v>
      </c>
      <c r="EK409" s="140" t="str">
        <f t="shared" si="250"/>
        <v>ok</v>
      </c>
      <c r="EO409" s="140" t="str">
        <f t="shared" si="251"/>
        <v>ok</v>
      </c>
      <c r="EP409" s="140" t="str">
        <f t="shared" si="252"/>
        <v>ok</v>
      </c>
    </row>
    <row r="410" spans="1:146" s="140" customFormat="1" ht="12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4538</v>
      </c>
      <c r="I410" s="227" t="s">
        <v>2379</v>
      </c>
      <c r="J410" s="151" t="s">
        <v>2378</v>
      </c>
      <c r="K410" s="151" t="s">
        <v>4627</v>
      </c>
      <c r="L410" s="153" t="s">
        <v>2380</v>
      </c>
      <c r="M410" s="151" t="s">
        <v>2381</v>
      </c>
      <c r="N410" s="151" t="s">
        <v>24</v>
      </c>
      <c r="O410" s="151" t="s">
        <v>2382</v>
      </c>
      <c r="P410" s="151" t="s">
        <v>300</v>
      </c>
      <c r="Q410" s="151" t="s">
        <v>52</v>
      </c>
      <c r="R410" s="151" t="s">
        <v>53</v>
      </c>
      <c r="S410" s="154">
        <v>608926426</v>
      </c>
      <c r="T410" s="151" t="s">
        <v>2383</v>
      </c>
      <c r="U410" s="153" t="s">
        <v>2384</v>
      </c>
      <c r="V410" s="153" t="s">
        <v>31</v>
      </c>
      <c r="W410" s="153" t="s">
        <v>871</v>
      </c>
      <c r="X410" s="151" t="s">
        <v>2385</v>
      </c>
      <c r="Y410" s="256" t="s">
        <v>3095</v>
      </c>
      <c r="Z410" s="155" t="s">
        <v>98</v>
      </c>
      <c r="AA410" s="267" t="s">
        <v>2956</v>
      </c>
      <c r="AB410" s="156"/>
      <c r="AC410" s="157"/>
      <c r="AD410" s="157"/>
      <c r="AE410" s="157"/>
      <c r="AF410" s="157"/>
      <c r="AG410" s="293">
        <f t="shared" si="240"/>
        <v>0</v>
      </c>
      <c r="AH410" s="145"/>
      <c r="AI410" s="143"/>
      <c r="AJ410" s="143"/>
      <c r="AK410" s="143"/>
      <c r="AL410" s="143"/>
      <c r="AM410" s="138">
        <f t="shared" si="257"/>
        <v>0</v>
      </c>
      <c r="AN410" s="160"/>
      <c r="AO410" s="146"/>
      <c r="AP410" s="146"/>
      <c r="AQ410" s="146"/>
      <c r="AR410" s="146"/>
      <c r="AS410" s="202">
        <f t="shared" si="241"/>
        <v>0</v>
      </c>
      <c r="AT410" s="172"/>
      <c r="AU410" s="137"/>
      <c r="AV410" s="137"/>
      <c r="AW410" s="137"/>
      <c r="AX410" s="137"/>
      <c r="AY410" s="138">
        <f t="shared" si="253"/>
        <v>0</v>
      </c>
      <c r="AZ410" s="160"/>
      <c r="BA410" s="146"/>
      <c r="BB410" s="146"/>
      <c r="BC410" s="146"/>
      <c r="BD410" s="146"/>
      <c r="BE410" s="138">
        <f t="shared" si="254"/>
        <v>0</v>
      </c>
      <c r="BF410" s="205"/>
      <c r="BG410" s="146"/>
      <c r="BH410" s="146"/>
      <c r="BI410" s="146"/>
      <c r="BJ410" s="146"/>
      <c r="BK410" s="202">
        <f t="shared" si="242"/>
        <v>0</v>
      </c>
      <c r="BL410" s="160"/>
      <c r="BM410" s="146"/>
      <c r="BN410" s="146"/>
      <c r="BO410" s="146"/>
      <c r="BP410" s="146"/>
      <c r="BQ410" s="138">
        <f t="shared" si="255"/>
        <v>0</v>
      </c>
      <c r="BR410" s="160"/>
      <c r="BS410" s="146">
        <v>22100</v>
      </c>
      <c r="BT410" s="146"/>
      <c r="BU410" s="146"/>
      <c r="BV410" s="146"/>
      <c r="BW410" s="138">
        <f t="shared" si="256"/>
        <v>22100</v>
      </c>
      <c r="BX410" s="205"/>
      <c r="BY410" s="146"/>
      <c r="BZ410" s="146"/>
      <c r="CA410" s="146"/>
      <c r="CB410" s="146"/>
      <c r="CC410" s="138">
        <f t="shared" si="243"/>
        <v>0</v>
      </c>
      <c r="CD410" s="158"/>
      <c r="CE410" s="137"/>
      <c r="CF410" s="137"/>
      <c r="CG410" s="137"/>
      <c r="CH410" s="137"/>
      <c r="CI410" s="138">
        <f t="shared" si="228"/>
        <v>0</v>
      </c>
      <c r="CJ410" s="172">
        <f t="shared" si="229"/>
        <v>0</v>
      </c>
      <c r="CK410" s="137">
        <f t="shared" si="230"/>
        <v>22100</v>
      </c>
      <c r="CL410" s="137">
        <f t="shared" si="231"/>
        <v>0</v>
      </c>
      <c r="CM410" s="137">
        <f t="shared" si="232"/>
        <v>0</v>
      </c>
      <c r="CN410" s="137">
        <f t="shared" si="233"/>
        <v>0</v>
      </c>
      <c r="CO410" s="173">
        <f t="shared" si="234"/>
        <v>22100</v>
      </c>
      <c r="CP410" s="172">
        <f t="shared" si="235"/>
        <v>0</v>
      </c>
      <c r="CQ410" s="137">
        <f t="shared" si="236"/>
        <v>0</v>
      </c>
      <c r="CR410" s="137">
        <f t="shared" si="237"/>
        <v>0</v>
      </c>
      <c r="CS410" s="137">
        <f t="shared" si="238"/>
        <v>0</v>
      </c>
      <c r="CT410" s="137">
        <f t="shared" si="239"/>
        <v>0</v>
      </c>
      <c r="CU410" s="173">
        <f t="shared" si="258"/>
        <v>0</v>
      </c>
      <c r="CV410" s="172">
        <f t="shared" si="259"/>
        <v>0</v>
      </c>
      <c r="CW410" s="137">
        <f t="shared" si="260"/>
        <v>22100</v>
      </c>
      <c r="CX410" s="137">
        <f t="shared" si="261"/>
        <v>0</v>
      </c>
      <c r="CY410" s="137">
        <f t="shared" si="262"/>
        <v>0</v>
      </c>
      <c r="CZ410" s="137">
        <f t="shared" si="263"/>
        <v>0</v>
      </c>
      <c r="DA410" s="173">
        <f t="shared" si="264"/>
        <v>22100</v>
      </c>
      <c r="DC410" s="220"/>
      <c r="DF410" s="141"/>
      <c r="DG410" s="142"/>
      <c r="DH410" s="146"/>
      <c r="DI410" s="142"/>
      <c r="DJ410" s="144"/>
      <c r="DK410" s="145"/>
      <c r="DL410" s="142"/>
      <c r="DM410" s="144"/>
      <c r="DO410" s="140" t="str">
        <f t="shared" si="244"/>
        <v>Eva Krejčíková</v>
      </c>
      <c r="DP410" s="140">
        <v>5470</v>
      </c>
      <c r="DQ410" s="140">
        <v>600099091</v>
      </c>
      <c r="DR410" s="140">
        <v>70695822</v>
      </c>
      <c r="DS410" s="140" t="s">
        <v>4538</v>
      </c>
      <c r="DT410" s="140" t="s">
        <v>4539</v>
      </c>
      <c r="DU410" s="140" t="s">
        <v>4540</v>
      </c>
      <c r="DV410" s="140" t="s">
        <v>2381</v>
      </c>
      <c r="DW410" s="140" t="s">
        <v>2380</v>
      </c>
      <c r="DX410" s="140" t="s">
        <v>24</v>
      </c>
      <c r="DY410" s="140" t="s">
        <v>4608</v>
      </c>
      <c r="DZ410" s="140" t="s">
        <v>4541</v>
      </c>
      <c r="EA410" s="140" t="s">
        <v>2383</v>
      </c>
      <c r="EB410" s="140" t="s">
        <v>4542</v>
      </c>
      <c r="EC410" s="140" t="s">
        <v>2385</v>
      </c>
      <c r="ED410" s="140" t="s">
        <v>98</v>
      </c>
      <c r="EF410" s="140" t="str">
        <f t="shared" si="245"/>
        <v>ok</v>
      </c>
      <c r="EG410" s="140" t="str">
        <f t="shared" si="246"/>
        <v>ŠPATNĚ</v>
      </c>
      <c r="EH410" s="140" t="str">
        <f t="shared" si="247"/>
        <v>ok</v>
      </c>
      <c r="EI410" s="140" t="str">
        <f t="shared" si="248"/>
        <v>ok</v>
      </c>
      <c r="EJ410" s="140" t="str">
        <f t="shared" si="249"/>
        <v>ok</v>
      </c>
      <c r="EK410" s="140" t="str">
        <f t="shared" si="250"/>
        <v>ok</v>
      </c>
      <c r="EO410" s="140" t="str">
        <f t="shared" si="251"/>
        <v>ŠPATNĚ</v>
      </c>
      <c r="EP410" s="140" t="str">
        <f t="shared" si="252"/>
        <v>ok</v>
      </c>
    </row>
    <row r="411" spans="1:146" s="193" customFormat="1" ht="12">
      <c r="A411" s="229" t="s">
        <v>2386</v>
      </c>
      <c r="B411" s="123"/>
      <c r="C411" s="184"/>
      <c r="D411" s="184"/>
      <c r="E411" s="184"/>
      <c r="F411" s="184"/>
      <c r="G411" s="184"/>
      <c r="H411" s="230"/>
      <c r="I411" s="2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47"/>
      <c r="Y411" s="179"/>
      <c r="Z411" s="159"/>
      <c r="AA411" s="177"/>
      <c r="AB411" s="185">
        <f t="shared" ref="AB411:CI411" si="265">SUM(AB65:AB410)</f>
        <v>0</v>
      </c>
      <c r="AC411" s="191">
        <f t="shared" si="265"/>
        <v>0</v>
      </c>
      <c r="AD411" s="191">
        <f t="shared" si="265"/>
        <v>0</v>
      </c>
      <c r="AE411" s="191">
        <f t="shared" si="265"/>
        <v>0</v>
      </c>
      <c r="AF411" s="191">
        <f t="shared" si="265"/>
        <v>0</v>
      </c>
      <c r="AG411" s="192">
        <f t="shared" si="265"/>
        <v>0</v>
      </c>
      <c r="AH411" s="185">
        <f t="shared" si="265"/>
        <v>0</v>
      </c>
      <c r="AI411" s="186">
        <f t="shared" si="265"/>
        <v>0</v>
      </c>
      <c r="AJ411" s="186">
        <f t="shared" si="265"/>
        <v>0</v>
      </c>
      <c r="AK411" s="186">
        <f t="shared" si="265"/>
        <v>0</v>
      </c>
      <c r="AL411" s="186">
        <f t="shared" si="265"/>
        <v>0</v>
      </c>
      <c r="AM411" s="187">
        <f t="shared" si="265"/>
        <v>0</v>
      </c>
      <c r="AN411" s="185">
        <f t="shared" si="265"/>
        <v>0</v>
      </c>
      <c r="AO411" s="186">
        <f t="shared" si="265"/>
        <v>0</v>
      </c>
      <c r="AP411" s="186">
        <f t="shared" si="265"/>
        <v>0</v>
      </c>
      <c r="AQ411" s="186">
        <f t="shared" si="265"/>
        <v>0</v>
      </c>
      <c r="AR411" s="186">
        <f t="shared" si="265"/>
        <v>0</v>
      </c>
      <c r="AS411" s="203">
        <f t="shared" si="265"/>
        <v>0</v>
      </c>
      <c r="AT411" s="208">
        <f t="shared" si="265"/>
        <v>0</v>
      </c>
      <c r="AU411" s="203">
        <f t="shared" si="265"/>
        <v>0</v>
      </c>
      <c r="AV411" s="203">
        <f t="shared" si="265"/>
        <v>0</v>
      </c>
      <c r="AW411" s="203">
        <f t="shared" si="265"/>
        <v>0</v>
      </c>
      <c r="AX411" s="203">
        <f t="shared" si="265"/>
        <v>0</v>
      </c>
      <c r="AY411" s="187">
        <f t="shared" si="265"/>
        <v>0</v>
      </c>
      <c r="AZ411" s="185">
        <f t="shared" si="265"/>
        <v>0</v>
      </c>
      <c r="BA411" s="186">
        <f t="shared" si="265"/>
        <v>0</v>
      </c>
      <c r="BB411" s="186">
        <f t="shared" si="265"/>
        <v>0</v>
      </c>
      <c r="BC411" s="186">
        <f t="shared" si="265"/>
        <v>0</v>
      </c>
      <c r="BD411" s="186">
        <f t="shared" si="265"/>
        <v>0</v>
      </c>
      <c r="BE411" s="187">
        <f t="shared" si="265"/>
        <v>0</v>
      </c>
      <c r="BF411" s="191">
        <f t="shared" si="265"/>
        <v>0</v>
      </c>
      <c r="BG411" s="186">
        <f t="shared" si="265"/>
        <v>0</v>
      </c>
      <c r="BH411" s="186">
        <f t="shared" si="265"/>
        <v>0</v>
      </c>
      <c r="BI411" s="186">
        <f t="shared" si="265"/>
        <v>0</v>
      </c>
      <c r="BJ411" s="186">
        <f t="shared" si="265"/>
        <v>0</v>
      </c>
      <c r="BK411" s="203">
        <f t="shared" si="265"/>
        <v>0</v>
      </c>
      <c r="BL411" s="185">
        <f t="shared" si="265"/>
        <v>0</v>
      </c>
      <c r="BM411" s="186">
        <f t="shared" si="265"/>
        <v>0</v>
      </c>
      <c r="BN411" s="186">
        <f t="shared" si="265"/>
        <v>0</v>
      </c>
      <c r="BO411" s="186">
        <f t="shared" si="265"/>
        <v>0</v>
      </c>
      <c r="BP411" s="186">
        <f t="shared" si="265"/>
        <v>0</v>
      </c>
      <c r="BQ411" s="187">
        <f t="shared" si="265"/>
        <v>0</v>
      </c>
      <c r="BR411" s="185">
        <f t="shared" si="265"/>
        <v>0</v>
      </c>
      <c r="BS411" s="186">
        <f t="shared" si="265"/>
        <v>13541125</v>
      </c>
      <c r="BT411" s="186">
        <f t="shared" si="265"/>
        <v>0</v>
      </c>
      <c r="BU411" s="186">
        <f t="shared" si="265"/>
        <v>0</v>
      </c>
      <c r="BV411" s="186">
        <f t="shared" si="265"/>
        <v>0</v>
      </c>
      <c r="BW411" s="187">
        <f t="shared" si="265"/>
        <v>13541125</v>
      </c>
      <c r="BX411" s="191">
        <f t="shared" si="265"/>
        <v>0</v>
      </c>
      <c r="BY411" s="186">
        <f t="shared" si="265"/>
        <v>0</v>
      </c>
      <c r="BZ411" s="186">
        <f t="shared" si="265"/>
        <v>0</v>
      </c>
      <c r="CA411" s="186">
        <f t="shared" si="265"/>
        <v>0</v>
      </c>
      <c r="CB411" s="186">
        <f t="shared" si="265"/>
        <v>0</v>
      </c>
      <c r="CC411" s="187">
        <f t="shared" si="265"/>
        <v>0</v>
      </c>
      <c r="CD411" s="191">
        <f t="shared" si="265"/>
        <v>0</v>
      </c>
      <c r="CE411" s="186">
        <f t="shared" si="265"/>
        <v>0</v>
      </c>
      <c r="CF411" s="186">
        <f t="shared" si="265"/>
        <v>0</v>
      </c>
      <c r="CG411" s="186">
        <f t="shared" si="265"/>
        <v>0</v>
      </c>
      <c r="CH411" s="186">
        <f t="shared" si="265"/>
        <v>0</v>
      </c>
      <c r="CI411" s="187">
        <f t="shared" si="265"/>
        <v>0</v>
      </c>
      <c r="CJ411" s="185">
        <f t="shared" ref="CJ411:DA411" si="266">SUM(CJ65:CJ410)</f>
        <v>0</v>
      </c>
      <c r="CK411" s="186">
        <f t="shared" si="266"/>
        <v>13541125</v>
      </c>
      <c r="CL411" s="186">
        <f t="shared" si="266"/>
        <v>0</v>
      </c>
      <c r="CM411" s="186">
        <f t="shared" si="266"/>
        <v>0</v>
      </c>
      <c r="CN411" s="186">
        <f t="shared" si="266"/>
        <v>0</v>
      </c>
      <c r="CO411" s="187">
        <f t="shared" si="266"/>
        <v>13541125</v>
      </c>
      <c r="CP411" s="185">
        <f t="shared" si="266"/>
        <v>0</v>
      </c>
      <c r="CQ411" s="186">
        <f t="shared" si="266"/>
        <v>0</v>
      </c>
      <c r="CR411" s="186">
        <f t="shared" si="266"/>
        <v>0</v>
      </c>
      <c r="CS411" s="186">
        <f t="shared" si="266"/>
        <v>0</v>
      </c>
      <c r="CT411" s="186">
        <f t="shared" si="266"/>
        <v>0</v>
      </c>
      <c r="CU411" s="187">
        <f t="shared" si="266"/>
        <v>0</v>
      </c>
      <c r="CV411" s="185">
        <f t="shared" si="266"/>
        <v>0</v>
      </c>
      <c r="CW411" s="186">
        <f t="shared" si="266"/>
        <v>13541125</v>
      </c>
      <c r="CX411" s="186">
        <f t="shared" si="266"/>
        <v>0</v>
      </c>
      <c r="CY411" s="186">
        <f t="shared" si="266"/>
        <v>0</v>
      </c>
      <c r="CZ411" s="186">
        <f t="shared" si="266"/>
        <v>0</v>
      </c>
      <c r="DA411" s="187">
        <f t="shared" si="266"/>
        <v>13541125</v>
      </c>
      <c r="DC411" s="221">
        <f>SUM(DC65:DC410)</f>
        <v>0</v>
      </c>
      <c r="DF411" s="185">
        <f>SUM(DF65:DF410)</f>
        <v>420503.49</v>
      </c>
      <c r="DG411" s="186">
        <f>SUM(DG65:DG410)</f>
        <v>74206.509999999995</v>
      </c>
      <c r="DH411" s="186">
        <f>SUM(DH65:DH410)</f>
        <v>494710</v>
      </c>
      <c r="DI411" s="186"/>
      <c r="DJ411" s="187"/>
      <c r="DK411" s="185">
        <f>SUM(DK65:DK410)</f>
        <v>600307.01</v>
      </c>
      <c r="DL411" s="186"/>
      <c r="DM411" s="194"/>
      <c r="DO411" s="195"/>
    </row>
    <row r="412" spans="1:146" s="140" customFormat="1" ht="12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227"/>
      <c r="J412" s="151"/>
      <c r="K412" s="151" t="s">
        <v>2388</v>
      </c>
      <c r="L412" s="151" t="s">
        <v>487</v>
      </c>
      <c r="M412" s="151" t="s">
        <v>2389</v>
      </c>
      <c r="N412" s="151"/>
      <c r="O412" s="151" t="s">
        <v>2390</v>
      </c>
      <c r="P412" s="151" t="s">
        <v>170</v>
      </c>
      <c r="Q412" s="151" t="s">
        <v>27</v>
      </c>
      <c r="R412" s="151" t="s">
        <v>2391</v>
      </c>
      <c r="S412" s="151">
        <v>485149163</v>
      </c>
      <c r="T412" s="151" t="s">
        <v>2392</v>
      </c>
      <c r="U412" s="151" t="s">
        <v>2393</v>
      </c>
      <c r="V412" s="151" t="s">
        <v>31</v>
      </c>
      <c r="W412" s="151" t="s">
        <v>2394</v>
      </c>
      <c r="X412" s="151" t="s">
        <v>2395</v>
      </c>
      <c r="Y412" s="256"/>
      <c r="Z412" s="256" t="s">
        <v>2396</v>
      </c>
      <c r="AA412" s="258"/>
      <c r="AB412" s="156"/>
      <c r="AC412" s="157"/>
      <c r="AD412" s="157"/>
      <c r="AE412" s="157"/>
      <c r="AF412" s="157"/>
      <c r="AG412" s="293">
        <f t="shared" ref="AG412:AG445" si="267">SUM(AB412:AF412)</f>
        <v>0</v>
      </c>
      <c r="AH412" s="145"/>
      <c r="AI412" s="143"/>
      <c r="AJ412" s="143"/>
      <c r="AK412" s="143"/>
      <c r="AL412" s="143"/>
      <c r="AM412" s="138">
        <f t="shared" si="257"/>
        <v>0</v>
      </c>
      <c r="AN412" s="160"/>
      <c r="AO412" s="146"/>
      <c r="AP412" s="146"/>
      <c r="AQ412" s="146"/>
      <c r="AR412" s="146"/>
      <c r="AS412" s="202">
        <f t="shared" ref="AS412:AS445" si="268">SUM(AN412:AR412)</f>
        <v>0</v>
      </c>
      <c r="AT412" s="172"/>
      <c r="AU412" s="137"/>
      <c r="AV412" s="137"/>
      <c r="AW412" s="137"/>
      <c r="AX412" s="137"/>
      <c r="AY412" s="138">
        <f t="shared" si="253"/>
        <v>0</v>
      </c>
      <c r="AZ412" s="160"/>
      <c r="BA412" s="146"/>
      <c r="BB412" s="146"/>
      <c r="BC412" s="146"/>
      <c r="BD412" s="146"/>
      <c r="BE412" s="138">
        <f t="shared" si="254"/>
        <v>0</v>
      </c>
      <c r="BF412" s="205"/>
      <c r="BG412" s="146"/>
      <c r="BH412" s="146"/>
      <c r="BI412" s="146"/>
      <c r="BJ412" s="146"/>
      <c r="BK412" s="202">
        <f t="shared" ref="BK412:BK445" si="269">SUM(BF412:BJ412)</f>
        <v>0</v>
      </c>
      <c r="BL412" s="160"/>
      <c r="BM412" s="146"/>
      <c r="BN412" s="146"/>
      <c r="BO412" s="146"/>
      <c r="BP412" s="146"/>
      <c r="BQ412" s="138">
        <f t="shared" si="255"/>
        <v>0</v>
      </c>
      <c r="BR412" s="160"/>
      <c r="BS412" s="146"/>
      <c r="BT412" s="146"/>
      <c r="BU412" s="146"/>
      <c r="BV412" s="146"/>
      <c r="BW412" s="138">
        <f t="shared" si="256"/>
        <v>0</v>
      </c>
      <c r="BX412" s="205"/>
      <c r="BY412" s="146"/>
      <c r="BZ412" s="146"/>
      <c r="CA412" s="146"/>
      <c r="CB412" s="146"/>
      <c r="CC412" s="138">
        <f t="shared" ref="CC412:CC445" si="270">SUM(BX412:CB412)</f>
        <v>0</v>
      </c>
      <c r="CD412" s="158"/>
      <c r="CE412" s="137"/>
      <c r="CF412" s="137"/>
      <c r="CG412" s="137"/>
      <c r="CH412" s="137"/>
      <c r="CI412" s="138">
        <f t="shared" ref="CI412:CI445" si="271">SUM(CD412:CH412)</f>
        <v>0</v>
      </c>
      <c r="CJ412" s="172">
        <f t="shared" ref="CJ412:CJ445" si="272">AB412+AH412+BF412+BX412+CD412+AT412+BL412+BR412</f>
        <v>0</v>
      </c>
      <c r="CK412" s="137">
        <f t="shared" ref="CK412:CK445" si="273">AC412+AI412+BG412+BY412+CE412+AU412+BM412+BS412</f>
        <v>0</v>
      </c>
      <c r="CL412" s="137">
        <f t="shared" ref="CL412:CL445" si="274">AD412+AJ412+BH412+BZ412+CF412+AV412+BN412+BT412</f>
        <v>0</v>
      </c>
      <c r="CM412" s="137">
        <f t="shared" ref="CM412:CM445" si="275">AE412+AK412+BI412+CA412+CG412+AW412+BO412+BU412</f>
        <v>0</v>
      </c>
      <c r="CN412" s="137">
        <f t="shared" ref="CN412:CN445" si="276">AF412+AL412+BJ412+CB412+CH412+AX412+BP412+BV412</f>
        <v>0</v>
      </c>
      <c r="CO412" s="173">
        <f t="shared" ref="CO412:CO445" si="277">SUM(CJ412:CN412)</f>
        <v>0</v>
      </c>
      <c r="CP412" s="172">
        <f t="shared" ref="CP412:CP445" si="278">AN412+AZ412</f>
        <v>0</v>
      </c>
      <c r="CQ412" s="137">
        <f t="shared" ref="CQ412:CQ445" si="279">AO412+BA412</f>
        <v>0</v>
      </c>
      <c r="CR412" s="137">
        <f t="shared" ref="CR412:CR445" si="280">AP412+BB412</f>
        <v>0</v>
      </c>
      <c r="CS412" s="137">
        <f t="shared" ref="CS412:CS445" si="281">AQ412+BC412</f>
        <v>0</v>
      </c>
      <c r="CT412" s="137">
        <f t="shared" ref="CT412:CT445" si="282">AR412+BD412</f>
        <v>0</v>
      </c>
      <c r="CU412" s="173">
        <f t="shared" si="258"/>
        <v>0</v>
      </c>
      <c r="CV412" s="172">
        <f t="shared" si="259"/>
        <v>0</v>
      </c>
      <c r="CW412" s="137">
        <f t="shared" si="260"/>
        <v>0</v>
      </c>
      <c r="CX412" s="137">
        <f t="shared" si="261"/>
        <v>0</v>
      </c>
      <c r="CY412" s="137">
        <f t="shared" si="262"/>
        <v>0</v>
      </c>
      <c r="CZ412" s="137">
        <f t="shared" si="263"/>
        <v>0</v>
      </c>
      <c r="DA412" s="173">
        <f t="shared" si="264"/>
        <v>0</v>
      </c>
      <c r="DC412" s="220"/>
      <c r="DF412" s="141"/>
      <c r="DG412" s="142"/>
      <c r="DH412" s="146">
        <f t="shared" ref="DH412:DH445" si="283">SUBTOTAL(9,DF412:DG412)</f>
        <v>0</v>
      </c>
      <c r="DI412" s="142"/>
      <c r="DJ412" s="144"/>
      <c r="DK412" s="145"/>
      <c r="DL412" s="142"/>
      <c r="DM412" s="144"/>
    </row>
    <row r="413" spans="1:146" s="140" customFormat="1" ht="12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227"/>
      <c r="J413" s="151"/>
      <c r="K413" s="151" t="s">
        <v>2398</v>
      </c>
      <c r="L413" s="151" t="s">
        <v>459</v>
      </c>
      <c r="M413" s="151" t="s">
        <v>2399</v>
      </c>
      <c r="N413" s="151" t="s">
        <v>24</v>
      </c>
      <c r="O413" s="151" t="s">
        <v>2400</v>
      </c>
      <c r="P413" s="151" t="s">
        <v>51</v>
      </c>
      <c r="Q413" s="151" t="s">
        <v>52</v>
      </c>
      <c r="R413" s="151" t="s">
        <v>2401</v>
      </c>
      <c r="S413" s="151">
        <v>485123556</v>
      </c>
      <c r="T413" s="260" t="s">
        <v>3139</v>
      </c>
      <c r="U413" s="153">
        <v>288729545</v>
      </c>
      <c r="V413" s="151" t="s">
        <v>102</v>
      </c>
      <c r="W413" s="151" t="s">
        <v>2394</v>
      </c>
      <c r="X413" s="151" t="s">
        <v>2395</v>
      </c>
      <c r="Y413" s="256"/>
      <c r="Z413" s="256" t="s">
        <v>2396</v>
      </c>
      <c r="AA413" s="258"/>
      <c r="AB413" s="156"/>
      <c r="AC413" s="157"/>
      <c r="AD413" s="157"/>
      <c r="AE413" s="157"/>
      <c r="AF413" s="157"/>
      <c r="AG413" s="293">
        <f t="shared" si="267"/>
        <v>0</v>
      </c>
      <c r="AH413" s="145"/>
      <c r="AI413" s="143"/>
      <c r="AJ413" s="143"/>
      <c r="AK413" s="143"/>
      <c r="AL413" s="143"/>
      <c r="AM413" s="138">
        <f t="shared" si="257"/>
        <v>0</v>
      </c>
      <c r="AN413" s="160"/>
      <c r="AO413" s="146"/>
      <c r="AP413" s="146"/>
      <c r="AQ413" s="146"/>
      <c r="AR413" s="146"/>
      <c r="AS413" s="202">
        <f t="shared" si="268"/>
        <v>0</v>
      </c>
      <c r="AT413" s="172"/>
      <c r="AU413" s="137"/>
      <c r="AV413" s="137"/>
      <c r="AW413" s="137"/>
      <c r="AX413" s="137"/>
      <c r="AY413" s="138">
        <f t="shared" si="253"/>
        <v>0</v>
      </c>
      <c r="AZ413" s="160"/>
      <c r="BA413" s="146"/>
      <c r="BB413" s="146"/>
      <c r="BC413" s="146"/>
      <c r="BD413" s="146"/>
      <c r="BE413" s="138">
        <f t="shared" si="254"/>
        <v>0</v>
      </c>
      <c r="BF413" s="205"/>
      <c r="BG413" s="146"/>
      <c r="BH413" s="146"/>
      <c r="BI413" s="146"/>
      <c r="BJ413" s="146">
        <v>0</v>
      </c>
      <c r="BK413" s="202">
        <f t="shared" si="269"/>
        <v>0</v>
      </c>
      <c r="BL413" s="160"/>
      <c r="BM413" s="146"/>
      <c r="BN413" s="146"/>
      <c r="BO413" s="146"/>
      <c r="BP413" s="146"/>
      <c r="BQ413" s="138">
        <f t="shared" si="255"/>
        <v>0</v>
      </c>
      <c r="BR413" s="160"/>
      <c r="BS413" s="146"/>
      <c r="BT413" s="146"/>
      <c r="BU413" s="146"/>
      <c r="BV413" s="146"/>
      <c r="BW413" s="138">
        <f t="shared" si="256"/>
        <v>0</v>
      </c>
      <c r="BX413" s="205"/>
      <c r="BY413" s="146"/>
      <c r="BZ413" s="146"/>
      <c r="CA413" s="146"/>
      <c r="CB413" s="146"/>
      <c r="CC413" s="138">
        <f t="shared" si="270"/>
        <v>0</v>
      </c>
      <c r="CD413" s="158"/>
      <c r="CE413" s="137"/>
      <c r="CF413" s="137"/>
      <c r="CG413" s="137"/>
      <c r="CH413" s="137"/>
      <c r="CI413" s="138">
        <f t="shared" si="271"/>
        <v>0</v>
      </c>
      <c r="CJ413" s="172">
        <f t="shared" si="272"/>
        <v>0</v>
      </c>
      <c r="CK413" s="137">
        <f t="shared" si="273"/>
        <v>0</v>
      </c>
      <c r="CL413" s="137">
        <f t="shared" si="274"/>
        <v>0</v>
      </c>
      <c r="CM413" s="137">
        <f t="shared" si="275"/>
        <v>0</v>
      </c>
      <c r="CN413" s="137">
        <f t="shared" si="276"/>
        <v>0</v>
      </c>
      <c r="CO413" s="173">
        <f t="shared" si="277"/>
        <v>0</v>
      </c>
      <c r="CP413" s="172">
        <f t="shared" si="278"/>
        <v>0</v>
      </c>
      <c r="CQ413" s="137">
        <f t="shared" si="279"/>
        <v>0</v>
      </c>
      <c r="CR413" s="137">
        <f t="shared" si="280"/>
        <v>0</v>
      </c>
      <c r="CS413" s="137">
        <f t="shared" si="281"/>
        <v>0</v>
      </c>
      <c r="CT413" s="137">
        <f t="shared" si="282"/>
        <v>0</v>
      </c>
      <c r="CU413" s="173">
        <f t="shared" si="258"/>
        <v>0</v>
      </c>
      <c r="CV413" s="172">
        <f t="shared" si="259"/>
        <v>0</v>
      </c>
      <c r="CW413" s="137">
        <f t="shared" si="260"/>
        <v>0</v>
      </c>
      <c r="CX413" s="137">
        <f t="shared" si="261"/>
        <v>0</v>
      </c>
      <c r="CY413" s="137">
        <f t="shared" si="262"/>
        <v>0</v>
      </c>
      <c r="CZ413" s="137">
        <f t="shared" si="263"/>
        <v>0</v>
      </c>
      <c r="DA413" s="173">
        <f t="shared" si="264"/>
        <v>0</v>
      </c>
      <c r="DC413" s="220"/>
      <c r="DF413" s="141"/>
      <c r="DG413" s="142"/>
      <c r="DH413" s="146">
        <f t="shared" si="283"/>
        <v>0</v>
      </c>
      <c r="DI413" s="142"/>
      <c r="DJ413" s="144"/>
      <c r="DK413" s="145"/>
      <c r="DL413" s="142"/>
      <c r="DM413" s="144"/>
    </row>
    <row r="414" spans="1:146" s="140" customFormat="1" ht="12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227"/>
      <c r="J414" s="151"/>
      <c r="K414" s="151" t="s">
        <v>2403</v>
      </c>
      <c r="L414" s="151" t="s">
        <v>459</v>
      </c>
      <c r="M414" s="151" t="s">
        <v>2404</v>
      </c>
      <c r="N414" s="151" t="s">
        <v>24</v>
      </c>
      <c r="O414" s="151" t="s">
        <v>2405</v>
      </c>
      <c r="P414" s="151" t="s">
        <v>70</v>
      </c>
      <c r="Q414" s="151" t="s">
        <v>52</v>
      </c>
      <c r="R414" s="151" t="s">
        <v>2406</v>
      </c>
      <c r="S414" s="265">
        <v>482360681</v>
      </c>
      <c r="T414" s="272" t="s">
        <v>2407</v>
      </c>
      <c r="U414" s="151">
        <v>983922339</v>
      </c>
      <c r="V414" s="151" t="s">
        <v>82</v>
      </c>
      <c r="W414" s="151" t="s">
        <v>2408</v>
      </c>
      <c r="X414" s="151" t="s">
        <v>2395</v>
      </c>
      <c r="Y414" s="256"/>
      <c r="Z414" s="256" t="s">
        <v>2396</v>
      </c>
      <c r="AA414" s="258"/>
      <c r="AB414" s="156"/>
      <c r="AC414" s="157"/>
      <c r="AD414" s="157"/>
      <c r="AE414" s="157"/>
      <c r="AF414" s="157"/>
      <c r="AG414" s="293">
        <f t="shared" si="267"/>
        <v>0</v>
      </c>
      <c r="AH414" s="145"/>
      <c r="AI414" s="143"/>
      <c r="AJ414" s="143"/>
      <c r="AK414" s="143"/>
      <c r="AL414" s="143"/>
      <c r="AM414" s="138">
        <f t="shared" si="257"/>
        <v>0</v>
      </c>
      <c r="AN414" s="160"/>
      <c r="AO414" s="146"/>
      <c r="AP414" s="146"/>
      <c r="AQ414" s="146"/>
      <c r="AR414" s="146"/>
      <c r="AS414" s="202">
        <f t="shared" si="268"/>
        <v>0</v>
      </c>
      <c r="AT414" s="172"/>
      <c r="AU414" s="137"/>
      <c r="AV414" s="137"/>
      <c r="AW414" s="137"/>
      <c r="AX414" s="137"/>
      <c r="AY414" s="138">
        <f t="shared" si="253"/>
        <v>0</v>
      </c>
      <c r="AZ414" s="160"/>
      <c r="BA414" s="146"/>
      <c r="BB414" s="146"/>
      <c r="BC414" s="146"/>
      <c r="BD414" s="146"/>
      <c r="BE414" s="138">
        <f t="shared" si="254"/>
        <v>0</v>
      </c>
      <c r="BF414" s="205"/>
      <c r="BG414" s="146"/>
      <c r="BH414" s="146"/>
      <c r="BI414" s="146"/>
      <c r="BJ414" s="146"/>
      <c r="BK414" s="202">
        <f t="shared" si="269"/>
        <v>0</v>
      </c>
      <c r="BL414" s="160"/>
      <c r="BM414" s="146"/>
      <c r="BN414" s="146"/>
      <c r="BO414" s="146"/>
      <c r="BP414" s="146"/>
      <c r="BQ414" s="138">
        <f t="shared" si="255"/>
        <v>0</v>
      </c>
      <c r="BR414" s="160"/>
      <c r="BS414" s="146"/>
      <c r="BT414" s="146"/>
      <c r="BU414" s="146"/>
      <c r="BV414" s="146"/>
      <c r="BW414" s="138">
        <f t="shared" si="256"/>
        <v>0</v>
      </c>
      <c r="BX414" s="205"/>
      <c r="BY414" s="146"/>
      <c r="BZ414" s="146"/>
      <c r="CA414" s="146"/>
      <c r="CB414" s="146"/>
      <c r="CC414" s="138">
        <f t="shared" si="270"/>
        <v>0</v>
      </c>
      <c r="CD414" s="158"/>
      <c r="CE414" s="137"/>
      <c r="CF414" s="137"/>
      <c r="CG414" s="137"/>
      <c r="CH414" s="137"/>
      <c r="CI414" s="138">
        <f t="shared" si="271"/>
        <v>0</v>
      </c>
      <c r="CJ414" s="172">
        <f t="shared" si="272"/>
        <v>0</v>
      </c>
      <c r="CK414" s="137">
        <f t="shared" si="273"/>
        <v>0</v>
      </c>
      <c r="CL414" s="137">
        <f t="shared" si="274"/>
        <v>0</v>
      </c>
      <c r="CM414" s="137">
        <f t="shared" si="275"/>
        <v>0</v>
      </c>
      <c r="CN414" s="137">
        <f t="shared" si="276"/>
        <v>0</v>
      </c>
      <c r="CO414" s="173">
        <f t="shared" si="277"/>
        <v>0</v>
      </c>
      <c r="CP414" s="172">
        <f t="shared" si="278"/>
        <v>0</v>
      </c>
      <c r="CQ414" s="137">
        <f t="shared" si="279"/>
        <v>0</v>
      </c>
      <c r="CR414" s="137">
        <f t="shared" si="280"/>
        <v>0</v>
      </c>
      <c r="CS414" s="137">
        <f t="shared" si="281"/>
        <v>0</v>
      </c>
      <c r="CT414" s="137">
        <f t="shared" si="282"/>
        <v>0</v>
      </c>
      <c r="CU414" s="173">
        <f t="shared" si="258"/>
        <v>0</v>
      </c>
      <c r="CV414" s="172">
        <f t="shared" si="259"/>
        <v>0</v>
      </c>
      <c r="CW414" s="137">
        <f t="shared" si="260"/>
        <v>0</v>
      </c>
      <c r="CX414" s="137">
        <f t="shared" si="261"/>
        <v>0</v>
      </c>
      <c r="CY414" s="137">
        <f t="shared" si="262"/>
        <v>0</v>
      </c>
      <c r="CZ414" s="137">
        <f t="shared" si="263"/>
        <v>0</v>
      </c>
      <c r="DA414" s="173">
        <f t="shared" si="264"/>
        <v>0</v>
      </c>
      <c r="DC414" s="220"/>
      <c r="DF414" s="141"/>
      <c r="DG414" s="142"/>
      <c r="DH414" s="146">
        <f t="shared" si="283"/>
        <v>0</v>
      </c>
      <c r="DI414" s="142"/>
      <c r="DJ414" s="144"/>
      <c r="DK414" s="145"/>
      <c r="DL414" s="142"/>
      <c r="DM414" s="144"/>
    </row>
    <row r="415" spans="1:146" s="140" customFormat="1" ht="12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227"/>
      <c r="J415" s="151"/>
      <c r="K415" s="151" t="s">
        <v>2410</v>
      </c>
      <c r="L415" s="151" t="s">
        <v>476</v>
      </c>
      <c r="M415" s="151" t="s">
        <v>2411</v>
      </c>
      <c r="N415" s="151" t="s">
        <v>128</v>
      </c>
      <c r="O415" s="151" t="s">
        <v>2412</v>
      </c>
      <c r="P415" s="151" t="s">
        <v>1360</v>
      </c>
      <c r="Q415" s="151" t="s">
        <v>27</v>
      </c>
      <c r="R415" s="151" t="s">
        <v>2391</v>
      </c>
      <c r="S415" s="151">
        <v>482750141</v>
      </c>
      <c r="T415" s="151" t="s">
        <v>2413</v>
      </c>
      <c r="U415" s="151">
        <v>983864319</v>
      </c>
      <c r="V415" s="151" t="s">
        <v>82</v>
      </c>
      <c r="W415" s="151" t="s">
        <v>2408</v>
      </c>
      <c r="X415" s="151" t="s">
        <v>2395</v>
      </c>
      <c r="Y415" s="256"/>
      <c r="Z415" s="256" t="s">
        <v>2396</v>
      </c>
      <c r="AA415" s="258"/>
      <c r="AB415" s="156"/>
      <c r="AC415" s="157"/>
      <c r="AD415" s="157"/>
      <c r="AE415" s="157"/>
      <c r="AF415" s="157"/>
      <c r="AG415" s="293">
        <f t="shared" si="267"/>
        <v>0</v>
      </c>
      <c r="AH415" s="145"/>
      <c r="AI415" s="143"/>
      <c r="AJ415" s="143"/>
      <c r="AK415" s="143"/>
      <c r="AL415" s="143"/>
      <c r="AM415" s="138">
        <f t="shared" si="257"/>
        <v>0</v>
      </c>
      <c r="AN415" s="160"/>
      <c r="AO415" s="146"/>
      <c r="AP415" s="146"/>
      <c r="AQ415" s="146"/>
      <c r="AR415" s="146"/>
      <c r="AS415" s="202">
        <f t="shared" si="268"/>
        <v>0</v>
      </c>
      <c r="AT415" s="172"/>
      <c r="AU415" s="137"/>
      <c r="AV415" s="137"/>
      <c r="AW415" s="137"/>
      <c r="AX415" s="137"/>
      <c r="AY415" s="138">
        <f t="shared" si="253"/>
        <v>0</v>
      </c>
      <c r="AZ415" s="160"/>
      <c r="BA415" s="146"/>
      <c r="BB415" s="146"/>
      <c r="BC415" s="146"/>
      <c r="BD415" s="146"/>
      <c r="BE415" s="138">
        <f t="shared" si="254"/>
        <v>0</v>
      </c>
      <c r="BF415" s="205"/>
      <c r="BG415" s="146"/>
      <c r="BH415" s="146"/>
      <c r="BI415" s="146"/>
      <c r="BJ415" s="146"/>
      <c r="BK415" s="202">
        <f t="shared" si="269"/>
        <v>0</v>
      </c>
      <c r="BL415" s="160"/>
      <c r="BM415" s="146"/>
      <c r="BN415" s="146"/>
      <c r="BO415" s="146"/>
      <c r="BP415" s="146"/>
      <c r="BQ415" s="138">
        <f t="shared" si="255"/>
        <v>0</v>
      </c>
      <c r="BR415" s="160"/>
      <c r="BS415" s="146"/>
      <c r="BT415" s="146"/>
      <c r="BU415" s="146"/>
      <c r="BV415" s="146"/>
      <c r="BW415" s="138">
        <f t="shared" si="256"/>
        <v>0</v>
      </c>
      <c r="BX415" s="205"/>
      <c r="BY415" s="146"/>
      <c r="BZ415" s="146"/>
      <c r="CA415" s="146"/>
      <c r="CB415" s="146"/>
      <c r="CC415" s="138">
        <f t="shared" si="270"/>
        <v>0</v>
      </c>
      <c r="CD415" s="158"/>
      <c r="CE415" s="137"/>
      <c r="CF415" s="137"/>
      <c r="CG415" s="137"/>
      <c r="CH415" s="137"/>
      <c r="CI415" s="138">
        <f t="shared" si="271"/>
        <v>0</v>
      </c>
      <c r="CJ415" s="172">
        <f t="shared" si="272"/>
        <v>0</v>
      </c>
      <c r="CK415" s="137">
        <f t="shared" si="273"/>
        <v>0</v>
      </c>
      <c r="CL415" s="137">
        <f t="shared" si="274"/>
        <v>0</v>
      </c>
      <c r="CM415" s="137">
        <f t="shared" si="275"/>
        <v>0</v>
      </c>
      <c r="CN415" s="137">
        <f t="shared" si="276"/>
        <v>0</v>
      </c>
      <c r="CO415" s="173">
        <f t="shared" si="277"/>
        <v>0</v>
      </c>
      <c r="CP415" s="172">
        <f t="shared" si="278"/>
        <v>0</v>
      </c>
      <c r="CQ415" s="137">
        <f t="shared" si="279"/>
        <v>0</v>
      </c>
      <c r="CR415" s="137">
        <f t="shared" si="280"/>
        <v>0</v>
      </c>
      <c r="CS415" s="137">
        <f t="shared" si="281"/>
        <v>0</v>
      </c>
      <c r="CT415" s="137">
        <f t="shared" si="282"/>
        <v>0</v>
      </c>
      <c r="CU415" s="173">
        <f t="shared" si="258"/>
        <v>0</v>
      </c>
      <c r="CV415" s="172">
        <f t="shared" si="259"/>
        <v>0</v>
      </c>
      <c r="CW415" s="137">
        <f t="shared" si="260"/>
        <v>0</v>
      </c>
      <c r="CX415" s="137">
        <f t="shared" si="261"/>
        <v>0</v>
      </c>
      <c r="CY415" s="137">
        <f t="shared" si="262"/>
        <v>0</v>
      </c>
      <c r="CZ415" s="137">
        <f t="shared" si="263"/>
        <v>0</v>
      </c>
      <c r="DA415" s="173">
        <f t="shared" si="264"/>
        <v>0</v>
      </c>
      <c r="DC415" s="220"/>
      <c r="DF415" s="141"/>
      <c r="DG415" s="142"/>
      <c r="DH415" s="146">
        <f t="shared" si="283"/>
        <v>0</v>
      </c>
      <c r="DI415" s="142"/>
      <c r="DJ415" s="144"/>
      <c r="DK415" s="145"/>
      <c r="DL415" s="142"/>
      <c r="DM415" s="144"/>
    </row>
    <row r="416" spans="1:146" s="140" customFormat="1" ht="12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227"/>
      <c r="J416" s="151"/>
      <c r="K416" s="151" t="s">
        <v>2415</v>
      </c>
      <c r="L416" s="151" t="s">
        <v>67</v>
      </c>
      <c r="M416" s="151" t="s">
        <v>495</v>
      </c>
      <c r="N416" s="151" t="s">
        <v>128</v>
      </c>
      <c r="O416" s="151" t="s">
        <v>2416</v>
      </c>
      <c r="P416" s="151" t="s">
        <v>752</v>
      </c>
      <c r="Q416" s="151" t="s">
        <v>52</v>
      </c>
      <c r="R416" s="151" t="s">
        <v>2406</v>
      </c>
      <c r="S416" s="151">
        <v>485131035</v>
      </c>
      <c r="T416" s="151" t="s">
        <v>2417</v>
      </c>
      <c r="U416" s="151">
        <v>214161459</v>
      </c>
      <c r="V416" s="151" t="s">
        <v>102</v>
      </c>
      <c r="W416" s="151" t="s">
        <v>2418</v>
      </c>
      <c r="X416" s="151" t="s">
        <v>2395</v>
      </c>
      <c r="Y416" s="256"/>
      <c r="Z416" s="256" t="s">
        <v>2396</v>
      </c>
      <c r="AA416" s="258"/>
      <c r="AB416" s="156"/>
      <c r="AC416" s="157"/>
      <c r="AD416" s="157"/>
      <c r="AE416" s="157"/>
      <c r="AF416" s="157"/>
      <c r="AG416" s="293">
        <f t="shared" si="267"/>
        <v>0</v>
      </c>
      <c r="AH416" s="145"/>
      <c r="AI416" s="143"/>
      <c r="AJ416" s="143"/>
      <c r="AK416" s="143"/>
      <c r="AL416" s="143"/>
      <c r="AM416" s="138">
        <f t="shared" si="257"/>
        <v>0</v>
      </c>
      <c r="AN416" s="160"/>
      <c r="AO416" s="146"/>
      <c r="AP416" s="146"/>
      <c r="AQ416" s="146"/>
      <c r="AR416" s="146"/>
      <c r="AS416" s="202">
        <f t="shared" si="268"/>
        <v>0</v>
      </c>
      <c r="AT416" s="172"/>
      <c r="AU416" s="137"/>
      <c r="AV416" s="137"/>
      <c r="AW416" s="137"/>
      <c r="AX416" s="137"/>
      <c r="AY416" s="138">
        <f t="shared" si="253"/>
        <v>0</v>
      </c>
      <c r="AZ416" s="160"/>
      <c r="BA416" s="146"/>
      <c r="BB416" s="146"/>
      <c r="BC416" s="146"/>
      <c r="BD416" s="146"/>
      <c r="BE416" s="138">
        <f t="shared" si="254"/>
        <v>0</v>
      </c>
      <c r="BF416" s="205"/>
      <c r="BG416" s="146"/>
      <c r="BH416" s="146"/>
      <c r="BI416" s="146"/>
      <c r="BJ416" s="146"/>
      <c r="BK416" s="202">
        <f t="shared" si="269"/>
        <v>0</v>
      </c>
      <c r="BL416" s="160"/>
      <c r="BM416" s="146"/>
      <c r="BN416" s="146"/>
      <c r="BO416" s="146"/>
      <c r="BP416" s="146"/>
      <c r="BQ416" s="138">
        <f t="shared" si="255"/>
        <v>0</v>
      </c>
      <c r="BR416" s="160"/>
      <c r="BS416" s="146"/>
      <c r="BT416" s="146"/>
      <c r="BU416" s="146"/>
      <c r="BV416" s="146"/>
      <c r="BW416" s="138">
        <f t="shared" si="256"/>
        <v>0</v>
      </c>
      <c r="BX416" s="205"/>
      <c r="BY416" s="146"/>
      <c r="BZ416" s="146"/>
      <c r="CA416" s="146"/>
      <c r="CB416" s="146"/>
      <c r="CC416" s="138">
        <f t="shared" si="270"/>
        <v>0</v>
      </c>
      <c r="CD416" s="158"/>
      <c r="CE416" s="137"/>
      <c r="CF416" s="137"/>
      <c r="CG416" s="137"/>
      <c r="CH416" s="137"/>
      <c r="CI416" s="138">
        <f t="shared" si="271"/>
        <v>0</v>
      </c>
      <c r="CJ416" s="172">
        <f t="shared" si="272"/>
        <v>0</v>
      </c>
      <c r="CK416" s="137">
        <f t="shared" si="273"/>
        <v>0</v>
      </c>
      <c r="CL416" s="137">
        <f t="shared" si="274"/>
        <v>0</v>
      </c>
      <c r="CM416" s="137">
        <f t="shared" si="275"/>
        <v>0</v>
      </c>
      <c r="CN416" s="137">
        <f t="shared" si="276"/>
        <v>0</v>
      </c>
      <c r="CO416" s="173">
        <f t="shared" si="277"/>
        <v>0</v>
      </c>
      <c r="CP416" s="172">
        <f t="shared" si="278"/>
        <v>0</v>
      </c>
      <c r="CQ416" s="137">
        <f t="shared" si="279"/>
        <v>0</v>
      </c>
      <c r="CR416" s="137">
        <f t="shared" si="280"/>
        <v>0</v>
      </c>
      <c r="CS416" s="137">
        <f t="shared" si="281"/>
        <v>0</v>
      </c>
      <c r="CT416" s="137">
        <f t="shared" si="282"/>
        <v>0</v>
      </c>
      <c r="CU416" s="173">
        <f t="shared" si="258"/>
        <v>0</v>
      </c>
      <c r="CV416" s="172">
        <f t="shared" si="259"/>
        <v>0</v>
      </c>
      <c r="CW416" s="137">
        <f t="shared" si="260"/>
        <v>0</v>
      </c>
      <c r="CX416" s="137">
        <f t="shared" si="261"/>
        <v>0</v>
      </c>
      <c r="CY416" s="137">
        <f t="shared" si="262"/>
        <v>0</v>
      </c>
      <c r="CZ416" s="137">
        <f t="shared" si="263"/>
        <v>0</v>
      </c>
      <c r="DA416" s="173">
        <f t="shared" si="264"/>
        <v>0</v>
      </c>
      <c r="DC416" s="220"/>
      <c r="DF416" s="141"/>
      <c r="DG416" s="142"/>
      <c r="DH416" s="146">
        <f t="shared" si="283"/>
        <v>0</v>
      </c>
      <c r="DI416" s="142"/>
      <c r="DJ416" s="144"/>
      <c r="DK416" s="145"/>
      <c r="DL416" s="142"/>
      <c r="DM416" s="144"/>
    </row>
    <row r="417" spans="1:117" s="140" customFormat="1" ht="12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227"/>
      <c r="J417" s="151"/>
      <c r="K417" s="151" t="s">
        <v>2420</v>
      </c>
      <c r="L417" s="151" t="s">
        <v>710</v>
      </c>
      <c r="M417" s="151" t="s">
        <v>2421</v>
      </c>
      <c r="N417" s="151"/>
      <c r="O417" s="151" t="s">
        <v>2422</v>
      </c>
      <c r="P417" s="151" t="s">
        <v>225</v>
      </c>
      <c r="Q417" s="151" t="s">
        <v>52</v>
      </c>
      <c r="R417" s="151" t="s">
        <v>2406</v>
      </c>
      <c r="S417" s="151">
        <v>724027720</v>
      </c>
      <c r="T417" s="151" t="s">
        <v>2423</v>
      </c>
      <c r="U417" s="151" t="s">
        <v>2424</v>
      </c>
      <c r="V417" s="151" t="s">
        <v>31</v>
      </c>
      <c r="W417" s="151" t="s">
        <v>2394</v>
      </c>
      <c r="X417" s="151" t="s">
        <v>2395</v>
      </c>
      <c r="Y417" s="256"/>
      <c r="Z417" s="256" t="s">
        <v>2396</v>
      </c>
      <c r="AA417" s="258"/>
      <c r="AB417" s="156"/>
      <c r="AC417" s="157"/>
      <c r="AD417" s="157"/>
      <c r="AE417" s="157"/>
      <c r="AF417" s="157"/>
      <c r="AG417" s="293">
        <f t="shared" si="267"/>
        <v>0</v>
      </c>
      <c r="AH417" s="145"/>
      <c r="AI417" s="143"/>
      <c r="AJ417" s="143"/>
      <c r="AK417" s="143"/>
      <c r="AL417" s="143"/>
      <c r="AM417" s="138">
        <f t="shared" si="257"/>
        <v>0</v>
      </c>
      <c r="AN417" s="160"/>
      <c r="AO417" s="146"/>
      <c r="AP417" s="146"/>
      <c r="AQ417" s="146"/>
      <c r="AR417" s="146"/>
      <c r="AS417" s="202">
        <f t="shared" si="268"/>
        <v>0</v>
      </c>
      <c r="AT417" s="172"/>
      <c r="AU417" s="137"/>
      <c r="AV417" s="137"/>
      <c r="AW417" s="137"/>
      <c r="AX417" s="137"/>
      <c r="AY417" s="138">
        <f t="shared" si="253"/>
        <v>0</v>
      </c>
      <c r="AZ417" s="160"/>
      <c r="BA417" s="146"/>
      <c r="BB417" s="146"/>
      <c r="BC417" s="146"/>
      <c r="BD417" s="146"/>
      <c r="BE417" s="138">
        <f t="shared" si="254"/>
        <v>0</v>
      </c>
      <c r="BF417" s="205"/>
      <c r="BG417" s="146"/>
      <c r="BH417" s="146"/>
      <c r="BI417" s="146"/>
      <c r="BJ417" s="146"/>
      <c r="BK417" s="202">
        <f t="shared" si="269"/>
        <v>0</v>
      </c>
      <c r="BL417" s="160"/>
      <c r="BM417" s="146"/>
      <c r="BN417" s="146"/>
      <c r="BO417" s="146"/>
      <c r="BP417" s="146"/>
      <c r="BQ417" s="138">
        <f t="shared" si="255"/>
        <v>0</v>
      </c>
      <c r="BR417" s="160"/>
      <c r="BS417" s="146"/>
      <c r="BT417" s="146"/>
      <c r="BU417" s="146"/>
      <c r="BV417" s="146"/>
      <c r="BW417" s="138">
        <f t="shared" si="256"/>
        <v>0</v>
      </c>
      <c r="BX417" s="205"/>
      <c r="BY417" s="146"/>
      <c r="BZ417" s="146"/>
      <c r="CA417" s="146"/>
      <c r="CB417" s="146"/>
      <c r="CC417" s="138">
        <f t="shared" si="270"/>
        <v>0</v>
      </c>
      <c r="CD417" s="158"/>
      <c r="CE417" s="137"/>
      <c r="CF417" s="137"/>
      <c r="CG417" s="137"/>
      <c r="CH417" s="137"/>
      <c r="CI417" s="138">
        <f t="shared" si="271"/>
        <v>0</v>
      </c>
      <c r="CJ417" s="172">
        <f t="shared" si="272"/>
        <v>0</v>
      </c>
      <c r="CK417" s="137">
        <f t="shared" si="273"/>
        <v>0</v>
      </c>
      <c r="CL417" s="137">
        <f t="shared" si="274"/>
        <v>0</v>
      </c>
      <c r="CM417" s="137">
        <f t="shared" si="275"/>
        <v>0</v>
      </c>
      <c r="CN417" s="137">
        <f t="shared" si="276"/>
        <v>0</v>
      </c>
      <c r="CO417" s="173">
        <f t="shared" si="277"/>
        <v>0</v>
      </c>
      <c r="CP417" s="172">
        <f t="shared" si="278"/>
        <v>0</v>
      </c>
      <c r="CQ417" s="137">
        <f t="shared" si="279"/>
        <v>0</v>
      </c>
      <c r="CR417" s="137">
        <f t="shared" si="280"/>
        <v>0</v>
      </c>
      <c r="CS417" s="137">
        <f t="shared" si="281"/>
        <v>0</v>
      </c>
      <c r="CT417" s="137">
        <f t="shared" si="282"/>
        <v>0</v>
      </c>
      <c r="CU417" s="173">
        <f t="shared" si="258"/>
        <v>0</v>
      </c>
      <c r="CV417" s="172">
        <f t="shared" si="259"/>
        <v>0</v>
      </c>
      <c r="CW417" s="137">
        <f t="shared" si="260"/>
        <v>0</v>
      </c>
      <c r="CX417" s="137">
        <f t="shared" si="261"/>
        <v>0</v>
      </c>
      <c r="CY417" s="137">
        <f t="shared" si="262"/>
        <v>0</v>
      </c>
      <c r="CZ417" s="137">
        <f t="shared" si="263"/>
        <v>0</v>
      </c>
      <c r="DA417" s="173">
        <f t="shared" si="264"/>
        <v>0</v>
      </c>
      <c r="DC417" s="220"/>
      <c r="DF417" s="141"/>
      <c r="DG417" s="142"/>
      <c r="DH417" s="146">
        <f t="shared" si="283"/>
        <v>0</v>
      </c>
      <c r="DI417" s="142"/>
      <c r="DJ417" s="144"/>
      <c r="DK417" s="145"/>
      <c r="DL417" s="142"/>
      <c r="DM417" s="144"/>
    </row>
    <row r="418" spans="1:117" s="140" customFormat="1" ht="12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227"/>
      <c r="J418" s="151"/>
      <c r="K418" s="151" t="s">
        <v>2426</v>
      </c>
      <c r="L418" s="151" t="s">
        <v>222</v>
      </c>
      <c r="M418" s="151" t="s">
        <v>2427</v>
      </c>
      <c r="N418" s="151"/>
      <c r="O418" s="151" t="s">
        <v>2428</v>
      </c>
      <c r="P418" s="151" t="s">
        <v>2429</v>
      </c>
      <c r="Q418" s="151" t="s">
        <v>27</v>
      </c>
      <c r="R418" s="151" t="s">
        <v>2391</v>
      </c>
      <c r="S418" s="151" t="s">
        <v>2430</v>
      </c>
      <c r="T418" s="260" t="s">
        <v>2431</v>
      </c>
      <c r="U418" s="151" t="s">
        <v>2432</v>
      </c>
      <c r="V418" s="151" t="s">
        <v>31</v>
      </c>
      <c r="W418" s="151" t="s">
        <v>2394</v>
      </c>
      <c r="X418" s="151" t="s">
        <v>2395</v>
      </c>
      <c r="Y418" s="256"/>
      <c r="Z418" s="256" t="s">
        <v>2396</v>
      </c>
      <c r="AA418" s="258"/>
      <c r="AB418" s="156"/>
      <c r="AC418" s="157"/>
      <c r="AD418" s="157"/>
      <c r="AE418" s="157"/>
      <c r="AF418" s="157"/>
      <c r="AG418" s="293">
        <f t="shared" si="267"/>
        <v>0</v>
      </c>
      <c r="AH418" s="145"/>
      <c r="AI418" s="143"/>
      <c r="AJ418" s="143"/>
      <c r="AK418" s="143"/>
      <c r="AL418" s="143"/>
      <c r="AM418" s="138">
        <f t="shared" si="257"/>
        <v>0</v>
      </c>
      <c r="AN418" s="160"/>
      <c r="AO418" s="146"/>
      <c r="AP418" s="146"/>
      <c r="AQ418" s="146"/>
      <c r="AR418" s="146"/>
      <c r="AS418" s="202">
        <f t="shared" si="268"/>
        <v>0</v>
      </c>
      <c r="AT418" s="172"/>
      <c r="AU418" s="137"/>
      <c r="AV418" s="137"/>
      <c r="AW418" s="137"/>
      <c r="AX418" s="137"/>
      <c r="AY418" s="138">
        <f t="shared" si="253"/>
        <v>0</v>
      </c>
      <c r="AZ418" s="160"/>
      <c r="BA418" s="146"/>
      <c r="BB418" s="146"/>
      <c r="BC418" s="146"/>
      <c r="BD418" s="146"/>
      <c r="BE418" s="138">
        <f t="shared" si="254"/>
        <v>0</v>
      </c>
      <c r="BF418" s="205"/>
      <c r="BG418" s="146"/>
      <c r="BH418" s="146"/>
      <c r="BI418" s="146"/>
      <c r="BJ418" s="146"/>
      <c r="BK418" s="202">
        <f t="shared" si="269"/>
        <v>0</v>
      </c>
      <c r="BL418" s="160"/>
      <c r="BM418" s="146"/>
      <c r="BN418" s="146"/>
      <c r="BO418" s="146"/>
      <c r="BP418" s="146"/>
      <c r="BQ418" s="138">
        <f t="shared" si="255"/>
        <v>0</v>
      </c>
      <c r="BR418" s="160"/>
      <c r="BS418" s="146"/>
      <c r="BT418" s="146"/>
      <c r="BU418" s="146"/>
      <c r="BV418" s="146"/>
      <c r="BW418" s="138">
        <f t="shared" si="256"/>
        <v>0</v>
      </c>
      <c r="BX418" s="205"/>
      <c r="BY418" s="146"/>
      <c r="BZ418" s="146"/>
      <c r="CA418" s="146"/>
      <c r="CB418" s="146"/>
      <c r="CC418" s="138">
        <f t="shared" si="270"/>
        <v>0</v>
      </c>
      <c r="CD418" s="158"/>
      <c r="CE418" s="137"/>
      <c r="CF418" s="137"/>
      <c r="CG418" s="137"/>
      <c r="CH418" s="137"/>
      <c r="CI418" s="138">
        <f t="shared" si="271"/>
        <v>0</v>
      </c>
      <c r="CJ418" s="172">
        <f t="shared" si="272"/>
        <v>0</v>
      </c>
      <c r="CK418" s="137">
        <f t="shared" si="273"/>
        <v>0</v>
      </c>
      <c r="CL418" s="137">
        <f t="shared" si="274"/>
        <v>0</v>
      </c>
      <c r="CM418" s="137">
        <f t="shared" si="275"/>
        <v>0</v>
      </c>
      <c r="CN418" s="137">
        <f t="shared" si="276"/>
        <v>0</v>
      </c>
      <c r="CO418" s="173">
        <f t="shared" si="277"/>
        <v>0</v>
      </c>
      <c r="CP418" s="172">
        <f t="shared" si="278"/>
        <v>0</v>
      </c>
      <c r="CQ418" s="137">
        <f t="shared" si="279"/>
        <v>0</v>
      </c>
      <c r="CR418" s="137">
        <f t="shared" si="280"/>
        <v>0</v>
      </c>
      <c r="CS418" s="137">
        <f t="shared" si="281"/>
        <v>0</v>
      </c>
      <c r="CT418" s="137">
        <f t="shared" si="282"/>
        <v>0</v>
      </c>
      <c r="CU418" s="173">
        <f t="shared" si="258"/>
        <v>0</v>
      </c>
      <c r="CV418" s="172">
        <f t="shared" si="259"/>
        <v>0</v>
      </c>
      <c r="CW418" s="137">
        <f t="shared" si="260"/>
        <v>0</v>
      </c>
      <c r="CX418" s="137">
        <f t="shared" si="261"/>
        <v>0</v>
      </c>
      <c r="CY418" s="137">
        <f t="shared" si="262"/>
        <v>0</v>
      </c>
      <c r="CZ418" s="137">
        <f t="shared" si="263"/>
        <v>0</v>
      </c>
      <c r="DA418" s="173">
        <f t="shared" si="264"/>
        <v>0</v>
      </c>
      <c r="DC418" s="220"/>
      <c r="DF418" s="141"/>
      <c r="DG418" s="142"/>
      <c r="DH418" s="146">
        <f t="shared" si="283"/>
        <v>0</v>
      </c>
      <c r="DI418" s="142"/>
      <c r="DJ418" s="144"/>
      <c r="DK418" s="145"/>
      <c r="DL418" s="142"/>
      <c r="DM418" s="144"/>
    </row>
    <row r="419" spans="1:117" s="140" customFormat="1" ht="12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227"/>
      <c r="J419" s="151"/>
      <c r="K419" s="151" t="s">
        <v>2403</v>
      </c>
      <c r="L419" s="151" t="s">
        <v>459</v>
      </c>
      <c r="M419" s="151" t="s">
        <v>2404</v>
      </c>
      <c r="N419" s="151" t="s">
        <v>24</v>
      </c>
      <c r="O419" s="151" t="s">
        <v>2405</v>
      </c>
      <c r="P419" s="151" t="s">
        <v>70</v>
      </c>
      <c r="Q419" s="151" t="s">
        <v>52</v>
      </c>
      <c r="R419" s="151" t="s">
        <v>2406</v>
      </c>
      <c r="S419" s="151">
        <v>482360674</v>
      </c>
      <c r="T419" s="272" t="s">
        <v>2407</v>
      </c>
      <c r="U419" s="151">
        <v>673958993</v>
      </c>
      <c r="V419" s="151" t="s">
        <v>102</v>
      </c>
      <c r="W419" s="151" t="s">
        <v>2418</v>
      </c>
      <c r="X419" s="151" t="s">
        <v>2395</v>
      </c>
      <c r="Y419" s="256"/>
      <c r="Z419" s="256" t="s">
        <v>2396</v>
      </c>
      <c r="AA419" s="258"/>
      <c r="AB419" s="156"/>
      <c r="AC419" s="157"/>
      <c r="AD419" s="157"/>
      <c r="AE419" s="157"/>
      <c r="AF419" s="157"/>
      <c r="AG419" s="293">
        <f t="shared" si="267"/>
        <v>0</v>
      </c>
      <c r="AH419" s="145"/>
      <c r="AI419" s="143"/>
      <c r="AJ419" s="143"/>
      <c r="AK419" s="143"/>
      <c r="AL419" s="143"/>
      <c r="AM419" s="138">
        <f t="shared" si="257"/>
        <v>0</v>
      </c>
      <c r="AN419" s="160"/>
      <c r="AO419" s="146"/>
      <c r="AP419" s="146"/>
      <c r="AQ419" s="146"/>
      <c r="AR419" s="146"/>
      <c r="AS419" s="202">
        <f t="shared" si="268"/>
        <v>0</v>
      </c>
      <c r="AT419" s="172"/>
      <c r="AU419" s="137"/>
      <c r="AV419" s="137"/>
      <c r="AW419" s="137"/>
      <c r="AX419" s="137"/>
      <c r="AY419" s="138">
        <f t="shared" si="253"/>
        <v>0</v>
      </c>
      <c r="AZ419" s="160"/>
      <c r="BA419" s="146"/>
      <c r="BB419" s="146"/>
      <c r="BC419" s="146"/>
      <c r="BD419" s="146"/>
      <c r="BE419" s="138">
        <f t="shared" si="254"/>
        <v>0</v>
      </c>
      <c r="BF419" s="205"/>
      <c r="BG419" s="146"/>
      <c r="BH419" s="146"/>
      <c r="BI419" s="146"/>
      <c r="BJ419" s="146"/>
      <c r="BK419" s="202">
        <f t="shared" si="269"/>
        <v>0</v>
      </c>
      <c r="BL419" s="160"/>
      <c r="BM419" s="146"/>
      <c r="BN419" s="146"/>
      <c r="BO419" s="146"/>
      <c r="BP419" s="146"/>
      <c r="BQ419" s="138">
        <f t="shared" si="255"/>
        <v>0</v>
      </c>
      <c r="BR419" s="160"/>
      <c r="BS419" s="146"/>
      <c r="BT419" s="146"/>
      <c r="BU419" s="146"/>
      <c r="BV419" s="146"/>
      <c r="BW419" s="138">
        <f t="shared" si="256"/>
        <v>0</v>
      </c>
      <c r="BX419" s="205"/>
      <c r="BY419" s="146"/>
      <c r="BZ419" s="146"/>
      <c r="CA419" s="146"/>
      <c r="CB419" s="146"/>
      <c r="CC419" s="138">
        <f t="shared" si="270"/>
        <v>0</v>
      </c>
      <c r="CD419" s="158"/>
      <c r="CE419" s="137"/>
      <c r="CF419" s="137"/>
      <c r="CG419" s="137"/>
      <c r="CH419" s="137"/>
      <c r="CI419" s="138">
        <f t="shared" si="271"/>
        <v>0</v>
      </c>
      <c r="CJ419" s="172">
        <f t="shared" si="272"/>
        <v>0</v>
      </c>
      <c r="CK419" s="137">
        <f t="shared" si="273"/>
        <v>0</v>
      </c>
      <c r="CL419" s="137">
        <f t="shared" si="274"/>
        <v>0</v>
      </c>
      <c r="CM419" s="137">
        <f t="shared" si="275"/>
        <v>0</v>
      </c>
      <c r="CN419" s="137">
        <f t="shared" si="276"/>
        <v>0</v>
      </c>
      <c r="CO419" s="173">
        <f t="shared" si="277"/>
        <v>0</v>
      </c>
      <c r="CP419" s="172">
        <f t="shared" si="278"/>
        <v>0</v>
      </c>
      <c r="CQ419" s="137">
        <f t="shared" si="279"/>
        <v>0</v>
      </c>
      <c r="CR419" s="137">
        <f t="shared" si="280"/>
        <v>0</v>
      </c>
      <c r="CS419" s="137">
        <f t="shared" si="281"/>
        <v>0</v>
      </c>
      <c r="CT419" s="137">
        <f t="shared" si="282"/>
        <v>0</v>
      </c>
      <c r="CU419" s="173">
        <f t="shared" si="258"/>
        <v>0</v>
      </c>
      <c r="CV419" s="172">
        <f t="shared" si="259"/>
        <v>0</v>
      </c>
      <c r="CW419" s="137">
        <f t="shared" si="260"/>
        <v>0</v>
      </c>
      <c r="CX419" s="137">
        <f t="shared" si="261"/>
        <v>0</v>
      </c>
      <c r="CY419" s="137">
        <f t="shared" si="262"/>
        <v>0</v>
      </c>
      <c r="CZ419" s="137">
        <f t="shared" si="263"/>
        <v>0</v>
      </c>
      <c r="DA419" s="173">
        <f t="shared" si="264"/>
        <v>0</v>
      </c>
      <c r="DC419" s="220"/>
      <c r="DF419" s="141"/>
      <c r="DG419" s="142"/>
      <c r="DH419" s="146">
        <f t="shared" si="283"/>
        <v>0</v>
      </c>
      <c r="DI419" s="142"/>
      <c r="DJ419" s="144"/>
      <c r="DK419" s="145"/>
      <c r="DL419" s="142"/>
      <c r="DM419" s="144"/>
    </row>
    <row r="420" spans="1:117" s="140" customFormat="1" ht="12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227"/>
      <c r="J420" s="151"/>
      <c r="K420" s="151" t="s">
        <v>2403</v>
      </c>
      <c r="L420" s="151" t="s">
        <v>459</v>
      </c>
      <c r="M420" s="151" t="s">
        <v>2404</v>
      </c>
      <c r="N420" s="151" t="s">
        <v>24</v>
      </c>
      <c r="O420" s="151" t="s">
        <v>2405</v>
      </c>
      <c r="P420" s="151" t="s">
        <v>70</v>
      </c>
      <c r="Q420" s="151" t="s">
        <v>52</v>
      </c>
      <c r="R420" s="151" t="s">
        <v>2406</v>
      </c>
      <c r="S420" s="151">
        <v>482725090</v>
      </c>
      <c r="T420" s="272" t="s">
        <v>2407</v>
      </c>
      <c r="U420" s="151" t="s">
        <v>2435</v>
      </c>
      <c r="V420" s="151" t="s">
        <v>31</v>
      </c>
      <c r="W420" s="151" t="s">
        <v>2394</v>
      </c>
      <c r="X420" s="151" t="s">
        <v>2395</v>
      </c>
      <c r="Y420" s="256"/>
      <c r="Z420" s="256" t="s">
        <v>2396</v>
      </c>
      <c r="AA420" s="258"/>
      <c r="AB420" s="156"/>
      <c r="AC420" s="157"/>
      <c r="AD420" s="157"/>
      <c r="AE420" s="157"/>
      <c r="AF420" s="157"/>
      <c r="AG420" s="293">
        <f t="shared" si="267"/>
        <v>0</v>
      </c>
      <c r="AH420" s="145"/>
      <c r="AI420" s="143"/>
      <c r="AJ420" s="143"/>
      <c r="AK420" s="143"/>
      <c r="AL420" s="143"/>
      <c r="AM420" s="138">
        <f t="shared" si="257"/>
        <v>0</v>
      </c>
      <c r="AN420" s="160"/>
      <c r="AO420" s="146"/>
      <c r="AP420" s="146"/>
      <c r="AQ420" s="146"/>
      <c r="AR420" s="146"/>
      <c r="AS420" s="202">
        <f t="shared" si="268"/>
        <v>0</v>
      </c>
      <c r="AT420" s="172"/>
      <c r="AU420" s="137"/>
      <c r="AV420" s="137"/>
      <c r="AW420" s="137"/>
      <c r="AX420" s="137"/>
      <c r="AY420" s="138">
        <f t="shared" si="253"/>
        <v>0</v>
      </c>
      <c r="AZ420" s="160"/>
      <c r="BA420" s="146"/>
      <c r="BB420" s="146"/>
      <c r="BC420" s="146"/>
      <c r="BD420" s="146"/>
      <c r="BE420" s="138">
        <f t="shared" si="254"/>
        <v>0</v>
      </c>
      <c r="BF420" s="205"/>
      <c r="BG420" s="146"/>
      <c r="BH420" s="146"/>
      <c r="BI420" s="146"/>
      <c r="BJ420" s="146"/>
      <c r="BK420" s="202">
        <f t="shared" si="269"/>
        <v>0</v>
      </c>
      <c r="BL420" s="160"/>
      <c r="BM420" s="146"/>
      <c r="BN420" s="146"/>
      <c r="BO420" s="146"/>
      <c r="BP420" s="146"/>
      <c r="BQ420" s="138">
        <f t="shared" si="255"/>
        <v>0</v>
      </c>
      <c r="BR420" s="160"/>
      <c r="BS420" s="146"/>
      <c r="BT420" s="146"/>
      <c r="BU420" s="146"/>
      <c r="BV420" s="146"/>
      <c r="BW420" s="138">
        <f t="shared" si="256"/>
        <v>0</v>
      </c>
      <c r="BX420" s="205"/>
      <c r="BY420" s="146"/>
      <c r="BZ420" s="146"/>
      <c r="CA420" s="146"/>
      <c r="CB420" s="146"/>
      <c r="CC420" s="138">
        <f t="shared" si="270"/>
        <v>0</v>
      </c>
      <c r="CD420" s="158"/>
      <c r="CE420" s="137"/>
      <c r="CF420" s="137"/>
      <c r="CG420" s="137"/>
      <c r="CH420" s="137"/>
      <c r="CI420" s="138">
        <f t="shared" si="271"/>
        <v>0</v>
      </c>
      <c r="CJ420" s="172">
        <f t="shared" si="272"/>
        <v>0</v>
      </c>
      <c r="CK420" s="137">
        <f t="shared" si="273"/>
        <v>0</v>
      </c>
      <c r="CL420" s="137">
        <f t="shared" si="274"/>
        <v>0</v>
      </c>
      <c r="CM420" s="137">
        <f t="shared" si="275"/>
        <v>0</v>
      </c>
      <c r="CN420" s="137">
        <f t="shared" si="276"/>
        <v>0</v>
      </c>
      <c r="CO420" s="173">
        <f t="shared" si="277"/>
        <v>0</v>
      </c>
      <c r="CP420" s="172">
        <f t="shared" si="278"/>
        <v>0</v>
      </c>
      <c r="CQ420" s="137">
        <f t="shared" si="279"/>
        <v>0</v>
      </c>
      <c r="CR420" s="137">
        <f t="shared" si="280"/>
        <v>0</v>
      </c>
      <c r="CS420" s="137">
        <f t="shared" si="281"/>
        <v>0</v>
      </c>
      <c r="CT420" s="137">
        <f t="shared" si="282"/>
        <v>0</v>
      </c>
      <c r="CU420" s="173">
        <f t="shared" si="258"/>
        <v>0</v>
      </c>
      <c r="CV420" s="172">
        <f t="shared" si="259"/>
        <v>0</v>
      </c>
      <c r="CW420" s="137">
        <f t="shared" si="260"/>
        <v>0</v>
      </c>
      <c r="CX420" s="137">
        <f t="shared" si="261"/>
        <v>0</v>
      </c>
      <c r="CY420" s="137">
        <f t="shared" si="262"/>
        <v>0</v>
      </c>
      <c r="CZ420" s="137">
        <f t="shared" si="263"/>
        <v>0</v>
      </c>
      <c r="DA420" s="173">
        <f t="shared" si="264"/>
        <v>0</v>
      </c>
      <c r="DC420" s="220"/>
      <c r="DF420" s="141"/>
      <c r="DG420" s="142"/>
      <c r="DH420" s="146">
        <f t="shared" si="283"/>
        <v>0</v>
      </c>
      <c r="DI420" s="142"/>
      <c r="DJ420" s="144"/>
      <c r="DK420" s="145"/>
      <c r="DL420" s="142"/>
      <c r="DM420" s="144"/>
    </row>
    <row r="421" spans="1:117" s="140" customFormat="1" ht="12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227"/>
      <c r="J421" s="151"/>
      <c r="K421" s="151" t="s">
        <v>2437</v>
      </c>
      <c r="L421" s="151" t="s">
        <v>67</v>
      </c>
      <c r="M421" s="151" t="s">
        <v>2438</v>
      </c>
      <c r="N421" s="151"/>
      <c r="O421" s="151" t="s">
        <v>2439</v>
      </c>
      <c r="P421" s="151" t="s">
        <v>2440</v>
      </c>
      <c r="Q421" s="151" t="s">
        <v>52</v>
      </c>
      <c r="R421" s="151" t="s">
        <v>2406</v>
      </c>
      <c r="S421" s="151">
        <v>485102945</v>
      </c>
      <c r="T421" s="151" t="s">
        <v>2441</v>
      </c>
      <c r="U421" s="151">
        <v>984035379</v>
      </c>
      <c r="V421" s="151" t="s">
        <v>82</v>
      </c>
      <c r="W421" s="151" t="s">
        <v>2408</v>
      </c>
      <c r="X421" s="151" t="s">
        <v>2395</v>
      </c>
      <c r="Y421" s="256"/>
      <c r="Z421" s="256" t="s">
        <v>2396</v>
      </c>
      <c r="AA421" s="258"/>
      <c r="AB421" s="156"/>
      <c r="AC421" s="157"/>
      <c r="AD421" s="157"/>
      <c r="AE421" s="157"/>
      <c r="AF421" s="157"/>
      <c r="AG421" s="293">
        <f t="shared" si="267"/>
        <v>0</v>
      </c>
      <c r="AH421" s="145"/>
      <c r="AI421" s="143"/>
      <c r="AJ421" s="143"/>
      <c r="AK421" s="143"/>
      <c r="AL421" s="143"/>
      <c r="AM421" s="138">
        <f t="shared" si="257"/>
        <v>0</v>
      </c>
      <c r="AN421" s="160"/>
      <c r="AO421" s="146"/>
      <c r="AP421" s="146"/>
      <c r="AQ421" s="146"/>
      <c r="AR421" s="146"/>
      <c r="AS421" s="202">
        <f t="shared" si="268"/>
        <v>0</v>
      </c>
      <c r="AT421" s="172"/>
      <c r="AU421" s="137"/>
      <c r="AV421" s="137"/>
      <c r="AW421" s="137"/>
      <c r="AX421" s="137"/>
      <c r="AY421" s="138">
        <f t="shared" si="253"/>
        <v>0</v>
      </c>
      <c r="AZ421" s="160"/>
      <c r="BA421" s="146"/>
      <c r="BB421" s="146"/>
      <c r="BC421" s="146"/>
      <c r="BD421" s="146"/>
      <c r="BE421" s="138">
        <f t="shared" si="254"/>
        <v>0</v>
      </c>
      <c r="BF421" s="205"/>
      <c r="BG421" s="146"/>
      <c r="BH421" s="146"/>
      <c r="BI421" s="146"/>
      <c r="BJ421" s="146"/>
      <c r="BK421" s="202">
        <f t="shared" si="269"/>
        <v>0</v>
      </c>
      <c r="BL421" s="160"/>
      <c r="BM421" s="146"/>
      <c r="BN421" s="146"/>
      <c r="BO421" s="146"/>
      <c r="BP421" s="146"/>
      <c r="BQ421" s="138">
        <f t="shared" si="255"/>
        <v>0</v>
      </c>
      <c r="BR421" s="160"/>
      <c r="BS421" s="146"/>
      <c r="BT421" s="146"/>
      <c r="BU421" s="146"/>
      <c r="BV421" s="146"/>
      <c r="BW421" s="138">
        <f t="shared" si="256"/>
        <v>0</v>
      </c>
      <c r="BX421" s="205"/>
      <c r="BY421" s="146"/>
      <c r="BZ421" s="146"/>
      <c r="CA421" s="146"/>
      <c r="CB421" s="146"/>
      <c r="CC421" s="138">
        <f t="shared" si="270"/>
        <v>0</v>
      </c>
      <c r="CD421" s="158"/>
      <c r="CE421" s="137"/>
      <c r="CF421" s="137"/>
      <c r="CG421" s="137"/>
      <c r="CH421" s="137"/>
      <c r="CI421" s="138">
        <f t="shared" si="271"/>
        <v>0</v>
      </c>
      <c r="CJ421" s="172">
        <f t="shared" si="272"/>
        <v>0</v>
      </c>
      <c r="CK421" s="137">
        <f t="shared" si="273"/>
        <v>0</v>
      </c>
      <c r="CL421" s="137">
        <f t="shared" si="274"/>
        <v>0</v>
      </c>
      <c r="CM421" s="137">
        <f t="shared" si="275"/>
        <v>0</v>
      </c>
      <c r="CN421" s="137">
        <f t="shared" si="276"/>
        <v>0</v>
      </c>
      <c r="CO421" s="173">
        <f t="shared" si="277"/>
        <v>0</v>
      </c>
      <c r="CP421" s="172">
        <f t="shared" si="278"/>
        <v>0</v>
      </c>
      <c r="CQ421" s="137">
        <f t="shared" si="279"/>
        <v>0</v>
      </c>
      <c r="CR421" s="137">
        <f t="shared" si="280"/>
        <v>0</v>
      </c>
      <c r="CS421" s="137">
        <f t="shared" si="281"/>
        <v>0</v>
      </c>
      <c r="CT421" s="137">
        <f t="shared" si="282"/>
        <v>0</v>
      </c>
      <c r="CU421" s="173">
        <f t="shared" si="258"/>
        <v>0</v>
      </c>
      <c r="CV421" s="172">
        <f t="shared" si="259"/>
        <v>0</v>
      </c>
      <c r="CW421" s="137">
        <f t="shared" si="260"/>
        <v>0</v>
      </c>
      <c r="CX421" s="137">
        <f t="shared" si="261"/>
        <v>0</v>
      </c>
      <c r="CY421" s="137">
        <f t="shared" si="262"/>
        <v>0</v>
      </c>
      <c r="CZ421" s="137">
        <f t="shared" si="263"/>
        <v>0</v>
      </c>
      <c r="DA421" s="173">
        <f t="shared" si="264"/>
        <v>0</v>
      </c>
      <c r="DC421" s="220"/>
      <c r="DF421" s="141"/>
      <c r="DG421" s="142"/>
      <c r="DH421" s="146">
        <f t="shared" si="283"/>
        <v>0</v>
      </c>
      <c r="DI421" s="142"/>
      <c r="DJ421" s="144"/>
      <c r="DK421" s="145"/>
      <c r="DL421" s="142"/>
      <c r="DM421" s="144"/>
    </row>
    <row r="422" spans="1:117" s="140" customFormat="1" ht="12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227"/>
      <c r="J422" s="151"/>
      <c r="K422" s="151" t="s">
        <v>637</v>
      </c>
      <c r="L422" s="151" t="s">
        <v>583</v>
      </c>
      <c r="M422" s="151" t="s">
        <v>2443</v>
      </c>
      <c r="N422" s="151"/>
      <c r="O422" s="151" t="s">
        <v>2444</v>
      </c>
      <c r="P422" s="151" t="s">
        <v>314</v>
      </c>
      <c r="Q422" s="151" t="s">
        <v>27</v>
      </c>
      <c r="R422" s="151" t="s">
        <v>2391</v>
      </c>
      <c r="S422" s="151">
        <v>605262156</v>
      </c>
      <c r="T422" s="151" t="s">
        <v>2445</v>
      </c>
      <c r="U422" s="151" t="s">
        <v>2446</v>
      </c>
      <c r="V422" s="151" t="s">
        <v>31</v>
      </c>
      <c r="W422" s="151" t="s">
        <v>2394</v>
      </c>
      <c r="X422" s="151" t="s">
        <v>2395</v>
      </c>
      <c r="Y422" s="256"/>
      <c r="Z422" s="256" t="s">
        <v>2396</v>
      </c>
      <c r="AA422" s="258"/>
      <c r="AB422" s="156"/>
      <c r="AC422" s="157"/>
      <c r="AD422" s="157"/>
      <c r="AE422" s="157"/>
      <c r="AF422" s="157"/>
      <c r="AG422" s="293">
        <f t="shared" si="267"/>
        <v>0</v>
      </c>
      <c r="AH422" s="145"/>
      <c r="AI422" s="143"/>
      <c r="AJ422" s="143"/>
      <c r="AK422" s="143"/>
      <c r="AL422" s="143"/>
      <c r="AM422" s="138">
        <f t="shared" si="257"/>
        <v>0</v>
      </c>
      <c r="AN422" s="160"/>
      <c r="AO422" s="146"/>
      <c r="AP422" s="146"/>
      <c r="AQ422" s="146"/>
      <c r="AR422" s="146"/>
      <c r="AS422" s="202">
        <f t="shared" si="268"/>
        <v>0</v>
      </c>
      <c r="AT422" s="172"/>
      <c r="AU422" s="137"/>
      <c r="AV422" s="137"/>
      <c r="AW422" s="137"/>
      <c r="AX422" s="137"/>
      <c r="AY422" s="138">
        <f t="shared" si="253"/>
        <v>0</v>
      </c>
      <c r="AZ422" s="160"/>
      <c r="BA422" s="146"/>
      <c r="BB422" s="146"/>
      <c r="BC422" s="146"/>
      <c r="BD422" s="146"/>
      <c r="BE422" s="138">
        <f t="shared" si="254"/>
        <v>0</v>
      </c>
      <c r="BF422" s="205"/>
      <c r="BG422" s="146"/>
      <c r="BH422" s="146"/>
      <c r="BI422" s="146"/>
      <c r="BJ422" s="146"/>
      <c r="BK422" s="202">
        <f t="shared" si="269"/>
        <v>0</v>
      </c>
      <c r="BL422" s="160"/>
      <c r="BM422" s="146"/>
      <c r="BN422" s="146"/>
      <c r="BO422" s="146"/>
      <c r="BP422" s="146"/>
      <c r="BQ422" s="138">
        <f t="shared" si="255"/>
        <v>0</v>
      </c>
      <c r="BR422" s="160"/>
      <c r="BS422" s="146"/>
      <c r="BT422" s="146"/>
      <c r="BU422" s="146"/>
      <c r="BV422" s="146"/>
      <c r="BW422" s="138">
        <f t="shared" si="256"/>
        <v>0</v>
      </c>
      <c r="BX422" s="205"/>
      <c r="BY422" s="146"/>
      <c r="BZ422" s="146"/>
      <c r="CA422" s="146"/>
      <c r="CB422" s="146"/>
      <c r="CC422" s="138">
        <f t="shared" si="270"/>
        <v>0</v>
      </c>
      <c r="CD422" s="158"/>
      <c r="CE422" s="137"/>
      <c r="CF422" s="137"/>
      <c r="CG422" s="137"/>
      <c r="CH422" s="137"/>
      <c r="CI422" s="138">
        <f t="shared" si="271"/>
        <v>0</v>
      </c>
      <c r="CJ422" s="172">
        <f t="shared" si="272"/>
        <v>0</v>
      </c>
      <c r="CK422" s="137">
        <f t="shared" si="273"/>
        <v>0</v>
      </c>
      <c r="CL422" s="137">
        <f t="shared" si="274"/>
        <v>0</v>
      </c>
      <c r="CM422" s="137">
        <f t="shared" si="275"/>
        <v>0</v>
      </c>
      <c r="CN422" s="137">
        <f t="shared" si="276"/>
        <v>0</v>
      </c>
      <c r="CO422" s="173">
        <f t="shared" si="277"/>
        <v>0</v>
      </c>
      <c r="CP422" s="172">
        <f t="shared" si="278"/>
        <v>0</v>
      </c>
      <c r="CQ422" s="137">
        <f t="shared" si="279"/>
        <v>0</v>
      </c>
      <c r="CR422" s="137">
        <f t="shared" si="280"/>
        <v>0</v>
      </c>
      <c r="CS422" s="137">
        <f t="shared" si="281"/>
        <v>0</v>
      </c>
      <c r="CT422" s="137">
        <f t="shared" si="282"/>
        <v>0</v>
      </c>
      <c r="CU422" s="173">
        <f t="shared" si="258"/>
        <v>0</v>
      </c>
      <c r="CV422" s="172">
        <f t="shared" si="259"/>
        <v>0</v>
      </c>
      <c r="CW422" s="137">
        <f t="shared" si="260"/>
        <v>0</v>
      </c>
      <c r="CX422" s="137">
        <f t="shared" si="261"/>
        <v>0</v>
      </c>
      <c r="CY422" s="137">
        <f t="shared" si="262"/>
        <v>0</v>
      </c>
      <c r="CZ422" s="137">
        <f t="shared" si="263"/>
        <v>0</v>
      </c>
      <c r="DA422" s="173">
        <f t="shared" si="264"/>
        <v>0</v>
      </c>
      <c r="DC422" s="220"/>
      <c r="DF422" s="141"/>
      <c r="DG422" s="142"/>
      <c r="DH422" s="146">
        <f t="shared" si="283"/>
        <v>0</v>
      </c>
      <c r="DI422" s="142"/>
      <c r="DJ422" s="144"/>
      <c r="DK422" s="145"/>
      <c r="DL422" s="142"/>
      <c r="DM422" s="144"/>
    </row>
    <row r="423" spans="1:117" s="140" customFormat="1" ht="12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227"/>
      <c r="J423" s="151"/>
      <c r="K423" s="151" t="s">
        <v>2448</v>
      </c>
      <c r="L423" s="151" t="s">
        <v>67</v>
      </c>
      <c r="M423" s="151" t="s">
        <v>2449</v>
      </c>
      <c r="N423" s="151" t="s">
        <v>128</v>
      </c>
      <c r="O423" s="151" t="s">
        <v>2450</v>
      </c>
      <c r="P423" s="151" t="s">
        <v>812</v>
      </c>
      <c r="Q423" s="151" t="s">
        <v>52</v>
      </c>
      <c r="R423" s="151" t="s">
        <v>2406</v>
      </c>
      <c r="S423" s="151">
        <v>485132957</v>
      </c>
      <c r="T423" s="260" t="s">
        <v>2451</v>
      </c>
      <c r="U423" s="151">
        <v>985124349</v>
      </c>
      <c r="V423" s="151" t="s">
        <v>82</v>
      </c>
      <c r="W423" s="151" t="s">
        <v>2408</v>
      </c>
      <c r="X423" s="151" t="s">
        <v>2395</v>
      </c>
      <c r="Y423" s="256"/>
      <c r="Z423" s="256" t="s">
        <v>2396</v>
      </c>
      <c r="AA423" s="258"/>
      <c r="AB423" s="156"/>
      <c r="AC423" s="157"/>
      <c r="AD423" s="157"/>
      <c r="AE423" s="157"/>
      <c r="AF423" s="157"/>
      <c r="AG423" s="293">
        <f t="shared" si="267"/>
        <v>0</v>
      </c>
      <c r="AH423" s="145"/>
      <c r="AI423" s="143"/>
      <c r="AJ423" s="143"/>
      <c r="AK423" s="143"/>
      <c r="AL423" s="143"/>
      <c r="AM423" s="138">
        <f t="shared" si="257"/>
        <v>0</v>
      </c>
      <c r="AN423" s="160"/>
      <c r="AO423" s="146"/>
      <c r="AP423" s="146"/>
      <c r="AQ423" s="146"/>
      <c r="AR423" s="146"/>
      <c r="AS423" s="202">
        <f t="shared" si="268"/>
        <v>0</v>
      </c>
      <c r="AT423" s="172"/>
      <c r="AU423" s="137"/>
      <c r="AV423" s="137"/>
      <c r="AW423" s="137"/>
      <c r="AX423" s="137"/>
      <c r="AY423" s="138">
        <f t="shared" si="253"/>
        <v>0</v>
      </c>
      <c r="AZ423" s="160"/>
      <c r="BA423" s="146"/>
      <c r="BB423" s="146"/>
      <c r="BC423" s="146"/>
      <c r="BD423" s="146"/>
      <c r="BE423" s="138">
        <f t="shared" si="254"/>
        <v>0</v>
      </c>
      <c r="BF423" s="205"/>
      <c r="BG423" s="146"/>
      <c r="BH423" s="146"/>
      <c r="BI423" s="146"/>
      <c r="BJ423" s="146"/>
      <c r="BK423" s="202">
        <f t="shared" si="269"/>
        <v>0</v>
      </c>
      <c r="BL423" s="160"/>
      <c r="BM423" s="146"/>
      <c r="BN423" s="146"/>
      <c r="BO423" s="146"/>
      <c r="BP423" s="146"/>
      <c r="BQ423" s="138">
        <f t="shared" si="255"/>
        <v>0</v>
      </c>
      <c r="BR423" s="160"/>
      <c r="BS423" s="146"/>
      <c r="BT423" s="146"/>
      <c r="BU423" s="146"/>
      <c r="BV423" s="146"/>
      <c r="BW423" s="138">
        <f t="shared" si="256"/>
        <v>0</v>
      </c>
      <c r="BX423" s="205"/>
      <c r="BY423" s="146"/>
      <c r="BZ423" s="146"/>
      <c r="CA423" s="146"/>
      <c r="CB423" s="146"/>
      <c r="CC423" s="138">
        <f t="shared" si="270"/>
        <v>0</v>
      </c>
      <c r="CD423" s="158"/>
      <c r="CE423" s="137"/>
      <c r="CF423" s="137"/>
      <c r="CG423" s="137"/>
      <c r="CH423" s="137"/>
      <c r="CI423" s="138">
        <f t="shared" si="271"/>
        <v>0</v>
      </c>
      <c r="CJ423" s="172">
        <f t="shared" si="272"/>
        <v>0</v>
      </c>
      <c r="CK423" s="137">
        <f t="shared" si="273"/>
        <v>0</v>
      </c>
      <c r="CL423" s="137">
        <f t="shared" si="274"/>
        <v>0</v>
      </c>
      <c r="CM423" s="137">
        <f t="shared" si="275"/>
        <v>0</v>
      </c>
      <c r="CN423" s="137">
        <f t="shared" si="276"/>
        <v>0</v>
      </c>
      <c r="CO423" s="173">
        <f t="shared" si="277"/>
        <v>0</v>
      </c>
      <c r="CP423" s="172">
        <f t="shared" si="278"/>
        <v>0</v>
      </c>
      <c r="CQ423" s="137">
        <f t="shared" si="279"/>
        <v>0</v>
      </c>
      <c r="CR423" s="137">
        <f t="shared" si="280"/>
        <v>0</v>
      </c>
      <c r="CS423" s="137">
        <f t="shared" si="281"/>
        <v>0</v>
      </c>
      <c r="CT423" s="137">
        <f t="shared" si="282"/>
        <v>0</v>
      </c>
      <c r="CU423" s="173">
        <f t="shared" si="258"/>
        <v>0</v>
      </c>
      <c r="CV423" s="172">
        <f t="shared" si="259"/>
        <v>0</v>
      </c>
      <c r="CW423" s="137">
        <f t="shared" si="260"/>
        <v>0</v>
      </c>
      <c r="CX423" s="137">
        <f t="shared" si="261"/>
        <v>0</v>
      </c>
      <c r="CY423" s="137">
        <f t="shared" si="262"/>
        <v>0</v>
      </c>
      <c r="CZ423" s="137">
        <f t="shared" si="263"/>
        <v>0</v>
      </c>
      <c r="DA423" s="173">
        <f t="shared" si="264"/>
        <v>0</v>
      </c>
      <c r="DC423" s="220"/>
      <c r="DF423" s="141"/>
      <c r="DG423" s="142"/>
      <c r="DH423" s="146">
        <f t="shared" si="283"/>
        <v>0</v>
      </c>
      <c r="DI423" s="142"/>
      <c r="DJ423" s="144"/>
      <c r="DK423" s="145"/>
      <c r="DL423" s="142"/>
      <c r="DM423" s="144"/>
    </row>
    <row r="424" spans="1:117" s="140" customFormat="1" ht="12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227"/>
      <c r="J424" s="151"/>
      <c r="K424" s="151" t="s">
        <v>2453</v>
      </c>
      <c r="L424" s="151" t="s">
        <v>397</v>
      </c>
      <c r="M424" s="151" t="s">
        <v>49</v>
      </c>
      <c r="N424" s="151" t="s">
        <v>24</v>
      </c>
      <c r="O424" s="151" t="s">
        <v>2454</v>
      </c>
      <c r="P424" s="151" t="s">
        <v>974</v>
      </c>
      <c r="Q424" s="151" t="s">
        <v>27</v>
      </c>
      <c r="R424" s="151" t="s">
        <v>2391</v>
      </c>
      <c r="S424" s="151">
        <v>483313705</v>
      </c>
      <c r="T424" s="260" t="s">
        <v>2455</v>
      </c>
      <c r="U424" s="151">
        <v>677365773</v>
      </c>
      <c r="V424" s="151" t="s">
        <v>102</v>
      </c>
      <c r="W424" s="151" t="s">
        <v>2418</v>
      </c>
      <c r="X424" s="151" t="s">
        <v>2395</v>
      </c>
      <c r="Y424" s="256"/>
      <c r="Z424" s="256" t="s">
        <v>2396</v>
      </c>
      <c r="AA424" s="258"/>
      <c r="AB424" s="156"/>
      <c r="AC424" s="157"/>
      <c r="AD424" s="157"/>
      <c r="AE424" s="157"/>
      <c r="AF424" s="157"/>
      <c r="AG424" s="293">
        <f t="shared" si="267"/>
        <v>0</v>
      </c>
      <c r="AH424" s="145"/>
      <c r="AI424" s="143"/>
      <c r="AJ424" s="143"/>
      <c r="AK424" s="143"/>
      <c r="AL424" s="143"/>
      <c r="AM424" s="138">
        <f t="shared" si="257"/>
        <v>0</v>
      </c>
      <c r="AN424" s="160"/>
      <c r="AO424" s="146"/>
      <c r="AP424" s="146"/>
      <c r="AQ424" s="146"/>
      <c r="AR424" s="146"/>
      <c r="AS424" s="202">
        <f t="shared" si="268"/>
        <v>0</v>
      </c>
      <c r="AT424" s="172"/>
      <c r="AU424" s="137"/>
      <c r="AV424" s="137"/>
      <c r="AW424" s="137"/>
      <c r="AX424" s="137"/>
      <c r="AY424" s="138">
        <f t="shared" si="253"/>
        <v>0</v>
      </c>
      <c r="AZ424" s="160"/>
      <c r="BA424" s="146"/>
      <c r="BB424" s="146"/>
      <c r="BC424" s="146"/>
      <c r="BD424" s="146"/>
      <c r="BE424" s="138">
        <f t="shared" si="254"/>
        <v>0</v>
      </c>
      <c r="BF424" s="205"/>
      <c r="BG424" s="146"/>
      <c r="BH424" s="146"/>
      <c r="BI424" s="146"/>
      <c r="BJ424" s="146"/>
      <c r="BK424" s="202">
        <f t="shared" si="269"/>
        <v>0</v>
      </c>
      <c r="BL424" s="160"/>
      <c r="BM424" s="146"/>
      <c r="BN424" s="146"/>
      <c r="BO424" s="146"/>
      <c r="BP424" s="146"/>
      <c r="BQ424" s="138">
        <f t="shared" si="255"/>
        <v>0</v>
      </c>
      <c r="BR424" s="160"/>
      <c r="BS424" s="146"/>
      <c r="BT424" s="146"/>
      <c r="BU424" s="146"/>
      <c r="BV424" s="146"/>
      <c r="BW424" s="138">
        <f t="shared" si="256"/>
        <v>0</v>
      </c>
      <c r="BX424" s="205"/>
      <c r="BY424" s="146"/>
      <c r="BZ424" s="146"/>
      <c r="CA424" s="146"/>
      <c r="CB424" s="146"/>
      <c r="CC424" s="138">
        <f t="shared" si="270"/>
        <v>0</v>
      </c>
      <c r="CD424" s="158"/>
      <c r="CE424" s="137"/>
      <c r="CF424" s="137"/>
      <c r="CG424" s="137"/>
      <c r="CH424" s="137"/>
      <c r="CI424" s="138">
        <f t="shared" si="271"/>
        <v>0</v>
      </c>
      <c r="CJ424" s="172">
        <f t="shared" si="272"/>
        <v>0</v>
      </c>
      <c r="CK424" s="137">
        <f t="shared" si="273"/>
        <v>0</v>
      </c>
      <c r="CL424" s="137">
        <f t="shared" si="274"/>
        <v>0</v>
      </c>
      <c r="CM424" s="137">
        <f t="shared" si="275"/>
        <v>0</v>
      </c>
      <c r="CN424" s="137">
        <f t="shared" si="276"/>
        <v>0</v>
      </c>
      <c r="CO424" s="173">
        <f t="shared" si="277"/>
        <v>0</v>
      </c>
      <c r="CP424" s="172">
        <f t="shared" si="278"/>
        <v>0</v>
      </c>
      <c r="CQ424" s="137">
        <f t="shared" si="279"/>
        <v>0</v>
      </c>
      <c r="CR424" s="137">
        <f t="shared" si="280"/>
        <v>0</v>
      </c>
      <c r="CS424" s="137">
        <f t="shared" si="281"/>
        <v>0</v>
      </c>
      <c r="CT424" s="137">
        <f t="shared" si="282"/>
        <v>0</v>
      </c>
      <c r="CU424" s="173">
        <f t="shared" si="258"/>
        <v>0</v>
      </c>
      <c r="CV424" s="172">
        <f t="shared" si="259"/>
        <v>0</v>
      </c>
      <c r="CW424" s="137">
        <f t="shared" si="260"/>
        <v>0</v>
      </c>
      <c r="CX424" s="137">
        <f t="shared" si="261"/>
        <v>0</v>
      </c>
      <c r="CY424" s="137">
        <f t="shared" si="262"/>
        <v>0</v>
      </c>
      <c r="CZ424" s="137">
        <f t="shared" si="263"/>
        <v>0</v>
      </c>
      <c r="DA424" s="173">
        <f t="shared" si="264"/>
        <v>0</v>
      </c>
      <c r="DC424" s="220"/>
      <c r="DF424" s="141"/>
      <c r="DG424" s="142"/>
      <c r="DH424" s="146">
        <f t="shared" si="283"/>
        <v>0</v>
      </c>
      <c r="DI424" s="142"/>
      <c r="DJ424" s="144"/>
      <c r="DK424" s="145"/>
      <c r="DL424" s="142"/>
      <c r="DM424" s="144"/>
    </row>
    <row r="425" spans="1:117" s="140" customFormat="1" ht="12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227"/>
      <c r="J425" s="151"/>
      <c r="K425" s="151" t="s">
        <v>2457</v>
      </c>
      <c r="L425" s="151" t="s">
        <v>107</v>
      </c>
      <c r="M425" s="151" t="s">
        <v>49</v>
      </c>
      <c r="N425" s="151"/>
      <c r="O425" s="151" t="s">
        <v>1477</v>
      </c>
      <c r="P425" s="151" t="s">
        <v>1778</v>
      </c>
      <c r="Q425" s="151" t="s">
        <v>27</v>
      </c>
      <c r="R425" s="151" t="s">
        <v>2391</v>
      </c>
      <c r="S425" s="151" t="s">
        <v>2458</v>
      </c>
      <c r="T425" s="151" t="s">
        <v>2459</v>
      </c>
      <c r="U425" s="151">
        <v>1313690297</v>
      </c>
      <c r="V425" s="151" t="s">
        <v>31</v>
      </c>
      <c r="W425" s="151" t="s">
        <v>2394</v>
      </c>
      <c r="X425" s="151" t="s">
        <v>2395</v>
      </c>
      <c r="Y425" s="256"/>
      <c r="Z425" s="256" t="s">
        <v>2396</v>
      </c>
      <c r="AA425" s="258"/>
      <c r="AB425" s="156"/>
      <c r="AC425" s="157"/>
      <c r="AD425" s="157"/>
      <c r="AE425" s="157"/>
      <c r="AF425" s="157"/>
      <c r="AG425" s="293">
        <f t="shared" si="267"/>
        <v>0</v>
      </c>
      <c r="AH425" s="145"/>
      <c r="AI425" s="143"/>
      <c r="AJ425" s="143"/>
      <c r="AK425" s="143"/>
      <c r="AL425" s="143"/>
      <c r="AM425" s="138">
        <f t="shared" si="257"/>
        <v>0</v>
      </c>
      <c r="AN425" s="160"/>
      <c r="AO425" s="146"/>
      <c r="AP425" s="146"/>
      <c r="AQ425" s="146"/>
      <c r="AR425" s="146"/>
      <c r="AS425" s="202">
        <f t="shared" si="268"/>
        <v>0</v>
      </c>
      <c r="AT425" s="172"/>
      <c r="AU425" s="137"/>
      <c r="AV425" s="137"/>
      <c r="AW425" s="137"/>
      <c r="AX425" s="137"/>
      <c r="AY425" s="138">
        <f t="shared" si="253"/>
        <v>0</v>
      </c>
      <c r="AZ425" s="160"/>
      <c r="BA425" s="146"/>
      <c r="BB425" s="146"/>
      <c r="BC425" s="146"/>
      <c r="BD425" s="146"/>
      <c r="BE425" s="138">
        <f t="shared" si="254"/>
        <v>0</v>
      </c>
      <c r="BF425" s="205"/>
      <c r="BG425" s="146"/>
      <c r="BH425" s="146"/>
      <c r="BI425" s="146"/>
      <c r="BJ425" s="146"/>
      <c r="BK425" s="202">
        <f t="shared" si="269"/>
        <v>0</v>
      </c>
      <c r="BL425" s="160"/>
      <c r="BM425" s="146"/>
      <c r="BN425" s="146"/>
      <c r="BO425" s="146"/>
      <c r="BP425" s="146"/>
      <c r="BQ425" s="138">
        <f t="shared" si="255"/>
        <v>0</v>
      </c>
      <c r="BR425" s="160"/>
      <c r="BS425" s="146"/>
      <c r="BT425" s="146"/>
      <c r="BU425" s="146"/>
      <c r="BV425" s="146"/>
      <c r="BW425" s="138">
        <f t="shared" si="256"/>
        <v>0</v>
      </c>
      <c r="BX425" s="205"/>
      <c r="BY425" s="146"/>
      <c r="BZ425" s="146"/>
      <c r="CA425" s="146"/>
      <c r="CB425" s="146"/>
      <c r="CC425" s="138">
        <f t="shared" si="270"/>
        <v>0</v>
      </c>
      <c r="CD425" s="158"/>
      <c r="CE425" s="137"/>
      <c r="CF425" s="137"/>
      <c r="CG425" s="137"/>
      <c r="CH425" s="137"/>
      <c r="CI425" s="138">
        <f t="shared" si="271"/>
        <v>0</v>
      </c>
      <c r="CJ425" s="172">
        <f t="shared" si="272"/>
        <v>0</v>
      </c>
      <c r="CK425" s="137">
        <f t="shared" si="273"/>
        <v>0</v>
      </c>
      <c r="CL425" s="137">
        <f t="shared" si="274"/>
        <v>0</v>
      </c>
      <c r="CM425" s="137">
        <f t="shared" si="275"/>
        <v>0</v>
      </c>
      <c r="CN425" s="137">
        <f t="shared" si="276"/>
        <v>0</v>
      </c>
      <c r="CO425" s="173">
        <f t="shared" si="277"/>
        <v>0</v>
      </c>
      <c r="CP425" s="172">
        <f t="shared" si="278"/>
        <v>0</v>
      </c>
      <c r="CQ425" s="137">
        <f t="shared" si="279"/>
        <v>0</v>
      </c>
      <c r="CR425" s="137">
        <f t="shared" si="280"/>
        <v>0</v>
      </c>
      <c r="CS425" s="137">
        <f t="shared" si="281"/>
        <v>0</v>
      </c>
      <c r="CT425" s="137">
        <f t="shared" si="282"/>
        <v>0</v>
      </c>
      <c r="CU425" s="173">
        <f t="shared" si="258"/>
        <v>0</v>
      </c>
      <c r="CV425" s="172">
        <f t="shared" si="259"/>
        <v>0</v>
      </c>
      <c r="CW425" s="137">
        <f t="shared" si="260"/>
        <v>0</v>
      </c>
      <c r="CX425" s="137">
        <f t="shared" si="261"/>
        <v>0</v>
      </c>
      <c r="CY425" s="137">
        <f t="shared" si="262"/>
        <v>0</v>
      </c>
      <c r="CZ425" s="137">
        <f t="shared" si="263"/>
        <v>0</v>
      </c>
      <c r="DA425" s="173">
        <f t="shared" si="264"/>
        <v>0</v>
      </c>
      <c r="DC425" s="220"/>
      <c r="DF425" s="141"/>
      <c r="DG425" s="142"/>
      <c r="DH425" s="146">
        <f t="shared" si="283"/>
        <v>0</v>
      </c>
      <c r="DI425" s="142"/>
      <c r="DJ425" s="144"/>
      <c r="DK425" s="145"/>
      <c r="DL425" s="142"/>
      <c r="DM425" s="144"/>
    </row>
    <row r="426" spans="1:117" s="140" customFormat="1" ht="12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227"/>
      <c r="J426" s="151"/>
      <c r="K426" s="151" t="s">
        <v>2461</v>
      </c>
      <c r="L426" s="151" t="s">
        <v>22</v>
      </c>
      <c r="M426" s="151" t="s">
        <v>23</v>
      </c>
      <c r="N426" s="151" t="s">
        <v>24</v>
      </c>
      <c r="O426" s="151" t="s">
        <v>1797</v>
      </c>
      <c r="P426" s="151" t="s">
        <v>300</v>
      </c>
      <c r="Q426" s="151" t="s">
        <v>27</v>
      </c>
      <c r="R426" s="151" t="s">
        <v>2391</v>
      </c>
      <c r="S426" s="151">
        <v>487520150</v>
      </c>
      <c r="T426" s="151" t="s">
        <v>2462</v>
      </c>
      <c r="U426" s="151">
        <v>900275309</v>
      </c>
      <c r="V426" s="151" t="s">
        <v>82</v>
      </c>
      <c r="W426" s="151" t="s">
        <v>2408</v>
      </c>
      <c r="X426" s="151" t="s">
        <v>2395</v>
      </c>
      <c r="Y426" s="256"/>
      <c r="Z426" s="256" t="s">
        <v>2396</v>
      </c>
      <c r="AA426" s="258"/>
      <c r="AB426" s="156"/>
      <c r="AC426" s="157"/>
      <c r="AD426" s="157"/>
      <c r="AE426" s="157"/>
      <c r="AF426" s="157"/>
      <c r="AG426" s="293">
        <f t="shared" si="267"/>
        <v>0</v>
      </c>
      <c r="AH426" s="145"/>
      <c r="AI426" s="143"/>
      <c r="AJ426" s="143"/>
      <c r="AK426" s="143"/>
      <c r="AL426" s="143"/>
      <c r="AM426" s="138">
        <f t="shared" si="257"/>
        <v>0</v>
      </c>
      <c r="AN426" s="160"/>
      <c r="AO426" s="146"/>
      <c r="AP426" s="146"/>
      <c r="AQ426" s="146"/>
      <c r="AR426" s="146"/>
      <c r="AS426" s="202">
        <f t="shared" si="268"/>
        <v>0</v>
      </c>
      <c r="AT426" s="172"/>
      <c r="AU426" s="137"/>
      <c r="AV426" s="137"/>
      <c r="AW426" s="137"/>
      <c r="AX426" s="137"/>
      <c r="AY426" s="138">
        <f t="shared" si="253"/>
        <v>0</v>
      </c>
      <c r="AZ426" s="160"/>
      <c r="BA426" s="146"/>
      <c r="BB426" s="146"/>
      <c r="BC426" s="146"/>
      <c r="BD426" s="146"/>
      <c r="BE426" s="138">
        <f t="shared" si="254"/>
        <v>0</v>
      </c>
      <c r="BF426" s="205"/>
      <c r="BG426" s="146"/>
      <c r="BH426" s="146"/>
      <c r="BI426" s="146"/>
      <c r="BJ426" s="146"/>
      <c r="BK426" s="202">
        <f t="shared" si="269"/>
        <v>0</v>
      </c>
      <c r="BL426" s="160"/>
      <c r="BM426" s="146"/>
      <c r="BN426" s="146"/>
      <c r="BO426" s="146"/>
      <c r="BP426" s="146"/>
      <c r="BQ426" s="138">
        <f t="shared" si="255"/>
        <v>0</v>
      </c>
      <c r="BR426" s="160"/>
      <c r="BS426" s="146"/>
      <c r="BT426" s="146"/>
      <c r="BU426" s="146"/>
      <c r="BV426" s="146"/>
      <c r="BW426" s="138">
        <f t="shared" si="256"/>
        <v>0</v>
      </c>
      <c r="BX426" s="205"/>
      <c r="BY426" s="146"/>
      <c r="BZ426" s="146"/>
      <c r="CA426" s="146"/>
      <c r="CB426" s="146"/>
      <c r="CC426" s="138">
        <f t="shared" si="270"/>
        <v>0</v>
      </c>
      <c r="CD426" s="158"/>
      <c r="CE426" s="137"/>
      <c r="CF426" s="137"/>
      <c r="CG426" s="137"/>
      <c r="CH426" s="137"/>
      <c r="CI426" s="138">
        <f t="shared" si="271"/>
        <v>0</v>
      </c>
      <c r="CJ426" s="172">
        <f t="shared" si="272"/>
        <v>0</v>
      </c>
      <c r="CK426" s="137">
        <f t="shared" si="273"/>
        <v>0</v>
      </c>
      <c r="CL426" s="137">
        <f t="shared" si="274"/>
        <v>0</v>
      </c>
      <c r="CM426" s="137">
        <f t="shared" si="275"/>
        <v>0</v>
      </c>
      <c r="CN426" s="137">
        <f t="shared" si="276"/>
        <v>0</v>
      </c>
      <c r="CO426" s="173">
        <f t="shared" si="277"/>
        <v>0</v>
      </c>
      <c r="CP426" s="172">
        <f t="shared" si="278"/>
        <v>0</v>
      </c>
      <c r="CQ426" s="137">
        <f t="shared" si="279"/>
        <v>0</v>
      </c>
      <c r="CR426" s="137">
        <f t="shared" si="280"/>
        <v>0</v>
      </c>
      <c r="CS426" s="137">
        <f t="shared" si="281"/>
        <v>0</v>
      </c>
      <c r="CT426" s="137">
        <f t="shared" si="282"/>
        <v>0</v>
      </c>
      <c r="CU426" s="173">
        <f t="shared" si="258"/>
        <v>0</v>
      </c>
      <c r="CV426" s="172">
        <f t="shared" si="259"/>
        <v>0</v>
      </c>
      <c r="CW426" s="137">
        <f t="shared" si="260"/>
        <v>0</v>
      </c>
      <c r="CX426" s="137">
        <f t="shared" si="261"/>
        <v>0</v>
      </c>
      <c r="CY426" s="137">
        <f t="shared" si="262"/>
        <v>0</v>
      </c>
      <c r="CZ426" s="137">
        <f t="shared" si="263"/>
        <v>0</v>
      </c>
      <c r="DA426" s="173">
        <f t="shared" si="264"/>
        <v>0</v>
      </c>
      <c r="DC426" s="220"/>
      <c r="DF426" s="141"/>
      <c r="DG426" s="142"/>
      <c r="DH426" s="146">
        <f t="shared" si="283"/>
        <v>0</v>
      </c>
      <c r="DI426" s="142"/>
      <c r="DJ426" s="144"/>
      <c r="DK426" s="145"/>
      <c r="DL426" s="142"/>
      <c r="DM426" s="144"/>
    </row>
    <row r="427" spans="1:117" s="140" customFormat="1" ht="12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227"/>
      <c r="J427" s="151"/>
      <c r="K427" s="151" t="s">
        <v>2464</v>
      </c>
      <c r="L427" s="151" t="s">
        <v>22</v>
      </c>
      <c r="M427" s="151" t="s">
        <v>23</v>
      </c>
      <c r="N427" s="151" t="s">
        <v>24</v>
      </c>
      <c r="O427" s="151" t="s">
        <v>1943</v>
      </c>
      <c r="P427" s="151" t="s">
        <v>335</v>
      </c>
      <c r="Q427" s="151" t="s">
        <v>27</v>
      </c>
      <c r="R427" s="151" t="s">
        <v>2391</v>
      </c>
      <c r="S427" s="151">
        <v>601360608</v>
      </c>
      <c r="T427" s="151" t="s">
        <v>2465</v>
      </c>
      <c r="U427" s="151">
        <v>2672570267</v>
      </c>
      <c r="V427" s="151" t="s">
        <v>31</v>
      </c>
      <c r="W427" s="151" t="s">
        <v>2394</v>
      </c>
      <c r="X427" s="151" t="s">
        <v>2395</v>
      </c>
      <c r="Y427" s="256"/>
      <c r="Z427" s="256" t="s">
        <v>2396</v>
      </c>
      <c r="AA427" s="258"/>
      <c r="AB427" s="156"/>
      <c r="AC427" s="157"/>
      <c r="AD427" s="157"/>
      <c r="AE427" s="157"/>
      <c r="AF427" s="157"/>
      <c r="AG427" s="293">
        <f t="shared" si="267"/>
        <v>0</v>
      </c>
      <c r="AH427" s="145"/>
      <c r="AI427" s="143"/>
      <c r="AJ427" s="143"/>
      <c r="AK427" s="143"/>
      <c r="AL427" s="143"/>
      <c r="AM427" s="138">
        <f t="shared" si="257"/>
        <v>0</v>
      </c>
      <c r="AN427" s="160"/>
      <c r="AO427" s="146"/>
      <c r="AP427" s="146"/>
      <c r="AQ427" s="146"/>
      <c r="AR427" s="146"/>
      <c r="AS427" s="202">
        <f t="shared" si="268"/>
        <v>0</v>
      </c>
      <c r="AT427" s="172"/>
      <c r="AU427" s="137"/>
      <c r="AV427" s="137"/>
      <c r="AW427" s="137"/>
      <c r="AX427" s="137"/>
      <c r="AY427" s="138">
        <f t="shared" si="253"/>
        <v>0</v>
      </c>
      <c r="AZ427" s="160"/>
      <c r="BA427" s="146"/>
      <c r="BB427" s="146"/>
      <c r="BC427" s="146"/>
      <c r="BD427" s="146"/>
      <c r="BE427" s="138">
        <f t="shared" si="254"/>
        <v>0</v>
      </c>
      <c r="BF427" s="205"/>
      <c r="BG427" s="146"/>
      <c r="BH427" s="146"/>
      <c r="BI427" s="146"/>
      <c r="BJ427" s="146"/>
      <c r="BK427" s="202">
        <f t="shared" si="269"/>
        <v>0</v>
      </c>
      <c r="BL427" s="160"/>
      <c r="BM427" s="146"/>
      <c r="BN427" s="146"/>
      <c r="BO427" s="146"/>
      <c r="BP427" s="146"/>
      <c r="BQ427" s="138">
        <f t="shared" si="255"/>
        <v>0</v>
      </c>
      <c r="BR427" s="160"/>
      <c r="BS427" s="146"/>
      <c r="BT427" s="146"/>
      <c r="BU427" s="146"/>
      <c r="BV427" s="146"/>
      <c r="BW427" s="138">
        <f t="shared" si="256"/>
        <v>0</v>
      </c>
      <c r="BX427" s="205"/>
      <c r="BY427" s="146"/>
      <c r="BZ427" s="146"/>
      <c r="CA427" s="146"/>
      <c r="CB427" s="146"/>
      <c r="CC427" s="138">
        <f t="shared" si="270"/>
        <v>0</v>
      </c>
      <c r="CD427" s="158"/>
      <c r="CE427" s="137"/>
      <c r="CF427" s="137"/>
      <c r="CG427" s="137"/>
      <c r="CH427" s="137"/>
      <c r="CI427" s="138">
        <f t="shared" si="271"/>
        <v>0</v>
      </c>
      <c r="CJ427" s="172">
        <f t="shared" si="272"/>
        <v>0</v>
      </c>
      <c r="CK427" s="137">
        <f t="shared" si="273"/>
        <v>0</v>
      </c>
      <c r="CL427" s="137">
        <f t="shared" si="274"/>
        <v>0</v>
      </c>
      <c r="CM427" s="137">
        <f t="shared" si="275"/>
        <v>0</v>
      </c>
      <c r="CN427" s="137">
        <f t="shared" si="276"/>
        <v>0</v>
      </c>
      <c r="CO427" s="173">
        <f t="shared" si="277"/>
        <v>0</v>
      </c>
      <c r="CP427" s="172">
        <f t="shared" si="278"/>
        <v>0</v>
      </c>
      <c r="CQ427" s="137">
        <f t="shared" si="279"/>
        <v>0</v>
      </c>
      <c r="CR427" s="137">
        <f t="shared" si="280"/>
        <v>0</v>
      </c>
      <c r="CS427" s="137">
        <f t="shared" si="281"/>
        <v>0</v>
      </c>
      <c r="CT427" s="137">
        <f t="shared" si="282"/>
        <v>0</v>
      </c>
      <c r="CU427" s="173">
        <f t="shared" si="258"/>
        <v>0</v>
      </c>
      <c r="CV427" s="172">
        <f t="shared" si="259"/>
        <v>0</v>
      </c>
      <c r="CW427" s="137">
        <f t="shared" si="260"/>
        <v>0</v>
      </c>
      <c r="CX427" s="137">
        <f t="shared" si="261"/>
        <v>0</v>
      </c>
      <c r="CY427" s="137">
        <f t="shared" si="262"/>
        <v>0</v>
      </c>
      <c r="CZ427" s="137">
        <f t="shared" si="263"/>
        <v>0</v>
      </c>
      <c r="DA427" s="173">
        <f t="shared" si="264"/>
        <v>0</v>
      </c>
      <c r="DC427" s="220"/>
      <c r="DF427" s="141"/>
      <c r="DG427" s="142"/>
      <c r="DH427" s="146">
        <f t="shared" si="283"/>
        <v>0</v>
      </c>
      <c r="DI427" s="142"/>
      <c r="DJ427" s="144"/>
      <c r="DK427" s="145"/>
      <c r="DL427" s="142"/>
      <c r="DM427" s="144"/>
    </row>
    <row r="428" spans="1:117" s="140" customFormat="1" ht="12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227"/>
      <c r="J428" s="151"/>
      <c r="K428" s="151" t="s">
        <v>2467</v>
      </c>
      <c r="L428" s="151" t="s">
        <v>22</v>
      </c>
      <c r="M428" s="151" t="s">
        <v>23</v>
      </c>
      <c r="N428" s="151" t="s">
        <v>128</v>
      </c>
      <c r="O428" s="151" t="s">
        <v>2468</v>
      </c>
      <c r="P428" s="151" t="s">
        <v>529</v>
      </c>
      <c r="Q428" s="151" t="s">
        <v>27</v>
      </c>
      <c r="R428" s="151" t="s">
        <v>2391</v>
      </c>
      <c r="S428" s="151">
        <v>487521560</v>
      </c>
      <c r="T428" s="151" t="s">
        <v>2469</v>
      </c>
      <c r="U428" s="151">
        <v>676681133</v>
      </c>
      <c r="V428" s="151" t="s">
        <v>102</v>
      </c>
      <c r="W428" s="151" t="s">
        <v>2418</v>
      </c>
      <c r="X428" s="151" t="s">
        <v>2395</v>
      </c>
      <c r="Y428" s="256"/>
      <c r="Z428" s="256" t="s">
        <v>2396</v>
      </c>
      <c r="AA428" s="258"/>
      <c r="AB428" s="156"/>
      <c r="AC428" s="157"/>
      <c r="AD428" s="157"/>
      <c r="AE428" s="157"/>
      <c r="AF428" s="157"/>
      <c r="AG428" s="293">
        <f t="shared" si="267"/>
        <v>0</v>
      </c>
      <c r="AH428" s="145"/>
      <c r="AI428" s="143"/>
      <c r="AJ428" s="143"/>
      <c r="AK428" s="143"/>
      <c r="AL428" s="143"/>
      <c r="AM428" s="138">
        <f t="shared" si="257"/>
        <v>0</v>
      </c>
      <c r="AN428" s="160"/>
      <c r="AO428" s="146"/>
      <c r="AP428" s="146"/>
      <c r="AQ428" s="146"/>
      <c r="AR428" s="146"/>
      <c r="AS428" s="202">
        <f t="shared" si="268"/>
        <v>0</v>
      </c>
      <c r="AT428" s="172"/>
      <c r="AU428" s="137"/>
      <c r="AV428" s="137"/>
      <c r="AW428" s="137"/>
      <c r="AX428" s="137"/>
      <c r="AY428" s="138">
        <f t="shared" si="253"/>
        <v>0</v>
      </c>
      <c r="AZ428" s="160"/>
      <c r="BA428" s="146"/>
      <c r="BB428" s="146"/>
      <c r="BC428" s="146"/>
      <c r="BD428" s="146"/>
      <c r="BE428" s="138">
        <f t="shared" si="254"/>
        <v>0</v>
      </c>
      <c r="BF428" s="205"/>
      <c r="BG428" s="146"/>
      <c r="BH428" s="146"/>
      <c r="BI428" s="146"/>
      <c r="BJ428" s="146"/>
      <c r="BK428" s="202">
        <f t="shared" si="269"/>
        <v>0</v>
      </c>
      <c r="BL428" s="160"/>
      <c r="BM428" s="146"/>
      <c r="BN428" s="146"/>
      <c r="BO428" s="146"/>
      <c r="BP428" s="146"/>
      <c r="BQ428" s="138">
        <f t="shared" si="255"/>
        <v>0</v>
      </c>
      <c r="BR428" s="160"/>
      <c r="BS428" s="146"/>
      <c r="BT428" s="146"/>
      <c r="BU428" s="146"/>
      <c r="BV428" s="146"/>
      <c r="BW428" s="138">
        <f t="shared" si="256"/>
        <v>0</v>
      </c>
      <c r="BX428" s="205"/>
      <c r="BY428" s="146"/>
      <c r="BZ428" s="146"/>
      <c r="CA428" s="146"/>
      <c r="CB428" s="146"/>
      <c r="CC428" s="138">
        <f t="shared" si="270"/>
        <v>0</v>
      </c>
      <c r="CD428" s="158"/>
      <c r="CE428" s="137"/>
      <c r="CF428" s="137"/>
      <c r="CG428" s="137"/>
      <c r="CH428" s="137"/>
      <c r="CI428" s="138">
        <f t="shared" si="271"/>
        <v>0</v>
      </c>
      <c r="CJ428" s="172">
        <f t="shared" si="272"/>
        <v>0</v>
      </c>
      <c r="CK428" s="137">
        <f t="shared" si="273"/>
        <v>0</v>
      </c>
      <c r="CL428" s="137">
        <f t="shared" si="274"/>
        <v>0</v>
      </c>
      <c r="CM428" s="137">
        <f t="shared" si="275"/>
        <v>0</v>
      </c>
      <c r="CN428" s="137">
        <f t="shared" si="276"/>
        <v>0</v>
      </c>
      <c r="CO428" s="173">
        <f t="shared" si="277"/>
        <v>0</v>
      </c>
      <c r="CP428" s="172">
        <f t="shared" si="278"/>
        <v>0</v>
      </c>
      <c r="CQ428" s="137">
        <f t="shared" si="279"/>
        <v>0</v>
      </c>
      <c r="CR428" s="137">
        <f t="shared" si="280"/>
        <v>0</v>
      </c>
      <c r="CS428" s="137">
        <f t="shared" si="281"/>
        <v>0</v>
      </c>
      <c r="CT428" s="137">
        <f t="shared" si="282"/>
        <v>0</v>
      </c>
      <c r="CU428" s="173">
        <f t="shared" si="258"/>
        <v>0</v>
      </c>
      <c r="CV428" s="172">
        <f t="shared" si="259"/>
        <v>0</v>
      </c>
      <c r="CW428" s="137">
        <f t="shared" si="260"/>
        <v>0</v>
      </c>
      <c r="CX428" s="137">
        <f t="shared" si="261"/>
        <v>0</v>
      </c>
      <c r="CY428" s="137">
        <f t="shared" si="262"/>
        <v>0</v>
      </c>
      <c r="CZ428" s="137">
        <f t="shared" si="263"/>
        <v>0</v>
      </c>
      <c r="DA428" s="173">
        <f t="shared" si="264"/>
        <v>0</v>
      </c>
      <c r="DC428" s="220"/>
      <c r="DF428" s="141"/>
      <c r="DG428" s="142"/>
      <c r="DH428" s="146">
        <f t="shared" si="283"/>
        <v>0</v>
      </c>
      <c r="DI428" s="142"/>
      <c r="DJ428" s="144"/>
      <c r="DK428" s="145"/>
      <c r="DL428" s="142"/>
      <c r="DM428" s="144"/>
    </row>
    <row r="429" spans="1:117" s="140" customFormat="1" ht="12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227"/>
      <c r="J429" s="151"/>
      <c r="K429" s="151" t="s">
        <v>2471</v>
      </c>
      <c r="L429" s="151" t="s">
        <v>22</v>
      </c>
      <c r="M429" s="151" t="s">
        <v>2472</v>
      </c>
      <c r="N429" s="151"/>
      <c r="O429" s="151" t="s">
        <v>2473</v>
      </c>
      <c r="P429" s="151" t="s">
        <v>671</v>
      </c>
      <c r="Q429" s="151" t="s">
        <v>27</v>
      </c>
      <c r="R429" s="151" t="s">
        <v>2391</v>
      </c>
      <c r="S429" s="151">
        <v>777753323</v>
      </c>
      <c r="T429" s="260" t="s">
        <v>2474</v>
      </c>
      <c r="U429" s="151">
        <v>2566730247</v>
      </c>
      <c r="V429" s="151" t="s">
        <v>31</v>
      </c>
      <c r="W429" s="151" t="s">
        <v>2394</v>
      </c>
      <c r="X429" s="151" t="s">
        <v>2395</v>
      </c>
      <c r="Y429" s="256"/>
      <c r="Z429" s="256" t="s">
        <v>2396</v>
      </c>
      <c r="AA429" s="258"/>
      <c r="AB429" s="156"/>
      <c r="AC429" s="157"/>
      <c r="AD429" s="157"/>
      <c r="AE429" s="157"/>
      <c r="AF429" s="157"/>
      <c r="AG429" s="293">
        <f t="shared" si="267"/>
        <v>0</v>
      </c>
      <c r="AH429" s="145"/>
      <c r="AI429" s="143"/>
      <c r="AJ429" s="143"/>
      <c r="AK429" s="143"/>
      <c r="AL429" s="143"/>
      <c r="AM429" s="138">
        <f t="shared" si="257"/>
        <v>0</v>
      </c>
      <c r="AN429" s="160"/>
      <c r="AO429" s="146"/>
      <c r="AP429" s="146"/>
      <c r="AQ429" s="146"/>
      <c r="AR429" s="146"/>
      <c r="AS429" s="202">
        <f t="shared" si="268"/>
        <v>0</v>
      </c>
      <c r="AT429" s="172"/>
      <c r="AU429" s="137"/>
      <c r="AV429" s="137"/>
      <c r="AW429" s="137"/>
      <c r="AX429" s="137"/>
      <c r="AY429" s="138">
        <f t="shared" si="253"/>
        <v>0</v>
      </c>
      <c r="AZ429" s="160"/>
      <c r="BA429" s="146"/>
      <c r="BB429" s="146"/>
      <c r="BC429" s="146"/>
      <c r="BD429" s="146"/>
      <c r="BE429" s="138">
        <f t="shared" si="254"/>
        <v>0</v>
      </c>
      <c r="BF429" s="205"/>
      <c r="BG429" s="146"/>
      <c r="BH429" s="146"/>
      <c r="BI429" s="146"/>
      <c r="BJ429" s="146"/>
      <c r="BK429" s="202">
        <f t="shared" si="269"/>
        <v>0</v>
      </c>
      <c r="BL429" s="160"/>
      <c r="BM429" s="146"/>
      <c r="BN429" s="146"/>
      <c r="BO429" s="146"/>
      <c r="BP429" s="146"/>
      <c r="BQ429" s="138">
        <f t="shared" si="255"/>
        <v>0</v>
      </c>
      <c r="BR429" s="160"/>
      <c r="BS429" s="146"/>
      <c r="BT429" s="146"/>
      <c r="BU429" s="146"/>
      <c r="BV429" s="146"/>
      <c r="BW429" s="138">
        <f t="shared" si="256"/>
        <v>0</v>
      </c>
      <c r="BX429" s="205"/>
      <c r="BY429" s="146"/>
      <c r="BZ429" s="146"/>
      <c r="CA429" s="146"/>
      <c r="CB429" s="146"/>
      <c r="CC429" s="138">
        <f t="shared" si="270"/>
        <v>0</v>
      </c>
      <c r="CD429" s="158"/>
      <c r="CE429" s="137"/>
      <c r="CF429" s="137"/>
      <c r="CG429" s="137"/>
      <c r="CH429" s="137"/>
      <c r="CI429" s="138">
        <f t="shared" si="271"/>
        <v>0</v>
      </c>
      <c r="CJ429" s="172">
        <f t="shared" si="272"/>
        <v>0</v>
      </c>
      <c r="CK429" s="137">
        <f t="shared" si="273"/>
        <v>0</v>
      </c>
      <c r="CL429" s="137">
        <f t="shared" si="274"/>
        <v>0</v>
      </c>
      <c r="CM429" s="137">
        <f t="shared" si="275"/>
        <v>0</v>
      </c>
      <c r="CN429" s="137">
        <f t="shared" si="276"/>
        <v>0</v>
      </c>
      <c r="CO429" s="173">
        <f t="shared" si="277"/>
        <v>0</v>
      </c>
      <c r="CP429" s="172">
        <f t="shared" si="278"/>
        <v>0</v>
      </c>
      <c r="CQ429" s="137">
        <f t="shared" si="279"/>
        <v>0</v>
      </c>
      <c r="CR429" s="137">
        <f t="shared" si="280"/>
        <v>0</v>
      </c>
      <c r="CS429" s="137">
        <f t="shared" si="281"/>
        <v>0</v>
      </c>
      <c r="CT429" s="137">
        <f t="shared" si="282"/>
        <v>0</v>
      </c>
      <c r="CU429" s="173">
        <f t="shared" si="258"/>
        <v>0</v>
      </c>
      <c r="CV429" s="172">
        <f t="shared" si="259"/>
        <v>0</v>
      </c>
      <c r="CW429" s="137">
        <f t="shared" si="260"/>
        <v>0</v>
      </c>
      <c r="CX429" s="137">
        <f t="shared" si="261"/>
        <v>0</v>
      </c>
      <c r="CY429" s="137">
        <f t="shared" si="262"/>
        <v>0</v>
      </c>
      <c r="CZ429" s="137">
        <f t="shared" si="263"/>
        <v>0</v>
      </c>
      <c r="DA429" s="173">
        <f t="shared" si="264"/>
        <v>0</v>
      </c>
      <c r="DC429" s="220"/>
      <c r="DF429" s="141"/>
      <c r="DG429" s="142"/>
      <c r="DH429" s="146">
        <f t="shared" si="283"/>
        <v>0</v>
      </c>
      <c r="DI429" s="142"/>
      <c r="DJ429" s="144"/>
      <c r="DK429" s="145"/>
      <c r="DL429" s="142"/>
      <c r="DM429" s="144"/>
    </row>
    <row r="430" spans="1:117" s="140" customFormat="1" ht="12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227"/>
      <c r="J430" s="151"/>
      <c r="K430" s="151" t="s">
        <v>2476</v>
      </c>
      <c r="L430" s="151" t="s">
        <v>175</v>
      </c>
      <c r="M430" s="151" t="s">
        <v>176</v>
      </c>
      <c r="N430" s="151"/>
      <c r="O430" s="151" t="s">
        <v>2477</v>
      </c>
      <c r="P430" s="151" t="s">
        <v>252</v>
      </c>
      <c r="Q430" s="151" t="s">
        <v>27</v>
      </c>
      <c r="R430" s="151" t="s">
        <v>2391</v>
      </c>
      <c r="S430" s="151">
        <v>487752814</v>
      </c>
      <c r="T430" s="260" t="s">
        <v>2478</v>
      </c>
      <c r="U430" s="151">
        <v>2621790227</v>
      </c>
      <c r="V430" s="151" t="s">
        <v>31</v>
      </c>
      <c r="W430" s="151" t="s">
        <v>2394</v>
      </c>
      <c r="X430" s="151" t="s">
        <v>2395</v>
      </c>
      <c r="Y430" s="256"/>
      <c r="Z430" s="256" t="s">
        <v>2396</v>
      </c>
      <c r="AA430" s="258"/>
      <c r="AB430" s="156"/>
      <c r="AC430" s="157"/>
      <c r="AD430" s="157"/>
      <c r="AE430" s="157"/>
      <c r="AF430" s="157"/>
      <c r="AG430" s="293">
        <f t="shared" si="267"/>
        <v>0</v>
      </c>
      <c r="AH430" s="145"/>
      <c r="AI430" s="143"/>
      <c r="AJ430" s="143"/>
      <c r="AK430" s="143"/>
      <c r="AL430" s="143"/>
      <c r="AM430" s="138">
        <f t="shared" si="257"/>
        <v>0</v>
      </c>
      <c r="AN430" s="160"/>
      <c r="AO430" s="146"/>
      <c r="AP430" s="146"/>
      <c r="AQ430" s="146"/>
      <c r="AR430" s="146"/>
      <c r="AS430" s="202">
        <f t="shared" si="268"/>
        <v>0</v>
      </c>
      <c r="AT430" s="172"/>
      <c r="AU430" s="137"/>
      <c r="AV430" s="137"/>
      <c r="AW430" s="137"/>
      <c r="AX430" s="137"/>
      <c r="AY430" s="138">
        <f t="shared" si="253"/>
        <v>0</v>
      </c>
      <c r="AZ430" s="160"/>
      <c r="BA430" s="146"/>
      <c r="BB430" s="146"/>
      <c r="BC430" s="146"/>
      <c r="BD430" s="146"/>
      <c r="BE430" s="138">
        <f t="shared" si="254"/>
        <v>0</v>
      </c>
      <c r="BF430" s="205"/>
      <c r="BG430" s="146"/>
      <c r="BH430" s="146"/>
      <c r="BI430" s="146"/>
      <c r="BJ430" s="146"/>
      <c r="BK430" s="202">
        <f t="shared" si="269"/>
        <v>0</v>
      </c>
      <c r="BL430" s="160"/>
      <c r="BM430" s="146"/>
      <c r="BN430" s="146"/>
      <c r="BO430" s="146"/>
      <c r="BP430" s="146"/>
      <c r="BQ430" s="138">
        <f t="shared" si="255"/>
        <v>0</v>
      </c>
      <c r="BR430" s="160"/>
      <c r="BS430" s="146"/>
      <c r="BT430" s="146"/>
      <c r="BU430" s="146"/>
      <c r="BV430" s="146"/>
      <c r="BW430" s="138">
        <f t="shared" si="256"/>
        <v>0</v>
      </c>
      <c r="BX430" s="205"/>
      <c r="BY430" s="146"/>
      <c r="BZ430" s="146"/>
      <c r="CA430" s="146"/>
      <c r="CB430" s="146"/>
      <c r="CC430" s="138">
        <f t="shared" si="270"/>
        <v>0</v>
      </c>
      <c r="CD430" s="158"/>
      <c r="CE430" s="137"/>
      <c r="CF430" s="137"/>
      <c r="CG430" s="137"/>
      <c r="CH430" s="137"/>
      <c r="CI430" s="138">
        <f t="shared" si="271"/>
        <v>0</v>
      </c>
      <c r="CJ430" s="172">
        <f t="shared" si="272"/>
        <v>0</v>
      </c>
      <c r="CK430" s="137">
        <f t="shared" si="273"/>
        <v>0</v>
      </c>
      <c r="CL430" s="137">
        <f t="shared" si="274"/>
        <v>0</v>
      </c>
      <c r="CM430" s="137">
        <f t="shared" si="275"/>
        <v>0</v>
      </c>
      <c r="CN430" s="137">
        <f t="shared" si="276"/>
        <v>0</v>
      </c>
      <c r="CO430" s="173">
        <f t="shared" si="277"/>
        <v>0</v>
      </c>
      <c r="CP430" s="172">
        <f t="shared" si="278"/>
        <v>0</v>
      </c>
      <c r="CQ430" s="137">
        <f t="shared" si="279"/>
        <v>0</v>
      </c>
      <c r="CR430" s="137">
        <f t="shared" si="280"/>
        <v>0</v>
      </c>
      <c r="CS430" s="137">
        <f t="shared" si="281"/>
        <v>0</v>
      </c>
      <c r="CT430" s="137">
        <f t="shared" si="282"/>
        <v>0</v>
      </c>
      <c r="CU430" s="173">
        <f t="shared" si="258"/>
        <v>0</v>
      </c>
      <c r="CV430" s="172">
        <f t="shared" si="259"/>
        <v>0</v>
      </c>
      <c r="CW430" s="137">
        <f t="shared" si="260"/>
        <v>0</v>
      </c>
      <c r="CX430" s="137">
        <f t="shared" si="261"/>
        <v>0</v>
      </c>
      <c r="CY430" s="137">
        <f t="shared" si="262"/>
        <v>0</v>
      </c>
      <c r="CZ430" s="137">
        <f t="shared" si="263"/>
        <v>0</v>
      </c>
      <c r="DA430" s="173">
        <f t="shared" si="264"/>
        <v>0</v>
      </c>
      <c r="DC430" s="220"/>
      <c r="DF430" s="141"/>
      <c r="DG430" s="142"/>
      <c r="DH430" s="146">
        <f t="shared" si="283"/>
        <v>0</v>
      </c>
      <c r="DI430" s="142"/>
      <c r="DJ430" s="144"/>
      <c r="DK430" s="145"/>
      <c r="DL430" s="142"/>
      <c r="DM430" s="144"/>
    </row>
    <row r="431" spans="1:117" s="140" customFormat="1" ht="12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227"/>
      <c r="J431" s="151"/>
      <c r="K431" s="151" t="s">
        <v>2480</v>
      </c>
      <c r="L431" s="151" t="s">
        <v>175</v>
      </c>
      <c r="M431" s="151" t="s">
        <v>176</v>
      </c>
      <c r="N431" s="151"/>
      <c r="O431" s="151" t="s">
        <v>2481</v>
      </c>
      <c r="P431" s="151" t="s">
        <v>2482</v>
      </c>
      <c r="Q431" s="151" t="s">
        <v>27</v>
      </c>
      <c r="R431" s="151" t="s">
        <v>2391</v>
      </c>
      <c r="S431" s="151">
        <v>777121760</v>
      </c>
      <c r="T431" s="151" t="s">
        <v>2483</v>
      </c>
      <c r="U431" s="151">
        <v>2604340267</v>
      </c>
      <c r="V431" s="151" t="s">
        <v>31</v>
      </c>
      <c r="W431" s="151" t="s">
        <v>2394</v>
      </c>
      <c r="X431" s="151" t="s">
        <v>2395</v>
      </c>
      <c r="Y431" s="256"/>
      <c r="Z431" s="256" t="s">
        <v>2396</v>
      </c>
      <c r="AA431" s="258"/>
      <c r="AB431" s="156"/>
      <c r="AC431" s="157"/>
      <c r="AD431" s="157"/>
      <c r="AE431" s="157"/>
      <c r="AF431" s="157"/>
      <c r="AG431" s="293">
        <f t="shared" si="267"/>
        <v>0</v>
      </c>
      <c r="AH431" s="145"/>
      <c r="AI431" s="143"/>
      <c r="AJ431" s="143"/>
      <c r="AK431" s="143"/>
      <c r="AL431" s="143"/>
      <c r="AM431" s="138">
        <f t="shared" si="257"/>
        <v>0</v>
      </c>
      <c r="AN431" s="160"/>
      <c r="AO431" s="146"/>
      <c r="AP431" s="146"/>
      <c r="AQ431" s="146"/>
      <c r="AR431" s="146"/>
      <c r="AS431" s="202">
        <f t="shared" si="268"/>
        <v>0</v>
      </c>
      <c r="AT431" s="172"/>
      <c r="AU431" s="137"/>
      <c r="AV431" s="137"/>
      <c r="AW431" s="137"/>
      <c r="AX431" s="137"/>
      <c r="AY431" s="138">
        <f t="shared" si="253"/>
        <v>0</v>
      </c>
      <c r="AZ431" s="160"/>
      <c r="BA431" s="146"/>
      <c r="BB431" s="146"/>
      <c r="BC431" s="146"/>
      <c r="BD431" s="146"/>
      <c r="BE431" s="138">
        <f t="shared" si="254"/>
        <v>0</v>
      </c>
      <c r="BF431" s="205"/>
      <c r="BG431" s="146"/>
      <c r="BH431" s="146"/>
      <c r="BI431" s="146"/>
      <c r="BJ431" s="146"/>
      <c r="BK431" s="202">
        <f t="shared" si="269"/>
        <v>0</v>
      </c>
      <c r="BL431" s="160"/>
      <c r="BM431" s="146"/>
      <c r="BN431" s="146"/>
      <c r="BO431" s="146"/>
      <c r="BP431" s="146"/>
      <c r="BQ431" s="138">
        <f t="shared" si="255"/>
        <v>0</v>
      </c>
      <c r="BR431" s="160"/>
      <c r="BS431" s="146"/>
      <c r="BT431" s="146"/>
      <c r="BU431" s="146"/>
      <c r="BV431" s="146"/>
      <c r="BW431" s="138">
        <f t="shared" si="256"/>
        <v>0</v>
      </c>
      <c r="BX431" s="205"/>
      <c r="BY431" s="146"/>
      <c r="BZ431" s="146"/>
      <c r="CA431" s="146"/>
      <c r="CB431" s="146"/>
      <c r="CC431" s="138">
        <f t="shared" si="270"/>
        <v>0</v>
      </c>
      <c r="CD431" s="158"/>
      <c r="CE431" s="137"/>
      <c r="CF431" s="137"/>
      <c r="CG431" s="137"/>
      <c r="CH431" s="137"/>
      <c r="CI431" s="138">
        <f t="shared" si="271"/>
        <v>0</v>
      </c>
      <c r="CJ431" s="172">
        <f t="shared" si="272"/>
        <v>0</v>
      </c>
      <c r="CK431" s="137">
        <f t="shared" si="273"/>
        <v>0</v>
      </c>
      <c r="CL431" s="137">
        <f t="shared" si="274"/>
        <v>0</v>
      </c>
      <c r="CM431" s="137">
        <f t="shared" si="275"/>
        <v>0</v>
      </c>
      <c r="CN431" s="137">
        <f t="shared" si="276"/>
        <v>0</v>
      </c>
      <c r="CO431" s="173">
        <f t="shared" si="277"/>
        <v>0</v>
      </c>
      <c r="CP431" s="172">
        <f t="shared" si="278"/>
        <v>0</v>
      </c>
      <c r="CQ431" s="137">
        <f t="shared" si="279"/>
        <v>0</v>
      </c>
      <c r="CR431" s="137">
        <f t="shared" si="280"/>
        <v>0</v>
      </c>
      <c r="CS431" s="137">
        <f t="shared" si="281"/>
        <v>0</v>
      </c>
      <c r="CT431" s="137">
        <f t="shared" si="282"/>
        <v>0</v>
      </c>
      <c r="CU431" s="173">
        <f t="shared" si="258"/>
        <v>0</v>
      </c>
      <c r="CV431" s="172">
        <f t="shared" si="259"/>
        <v>0</v>
      </c>
      <c r="CW431" s="137">
        <f t="shared" si="260"/>
        <v>0</v>
      </c>
      <c r="CX431" s="137">
        <f t="shared" si="261"/>
        <v>0</v>
      </c>
      <c r="CY431" s="137">
        <f t="shared" si="262"/>
        <v>0</v>
      </c>
      <c r="CZ431" s="137">
        <f t="shared" si="263"/>
        <v>0</v>
      </c>
      <c r="DA431" s="173">
        <f t="shared" si="264"/>
        <v>0</v>
      </c>
      <c r="DC431" s="220"/>
      <c r="DF431" s="141"/>
      <c r="DG431" s="142"/>
      <c r="DH431" s="146">
        <f t="shared" si="283"/>
        <v>0</v>
      </c>
      <c r="DI431" s="142"/>
      <c r="DJ431" s="144"/>
      <c r="DK431" s="145"/>
      <c r="DL431" s="142"/>
      <c r="DM431" s="144"/>
    </row>
    <row r="432" spans="1:117" s="140" customFormat="1" ht="12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227"/>
      <c r="J432" s="151"/>
      <c r="K432" s="151" t="s">
        <v>2485</v>
      </c>
      <c r="L432" s="151" t="s">
        <v>459</v>
      </c>
      <c r="M432" s="151" t="s">
        <v>501</v>
      </c>
      <c r="N432" s="151" t="s">
        <v>24</v>
      </c>
      <c r="O432" s="151" t="s">
        <v>2486</v>
      </c>
      <c r="P432" s="151" t="s">
        <v>51</v>
      </c>
      <c r="Q432" s="151" t="s">
        <v>52</v>
      </c>
      <c r="R432" s="151" t="s">
        <v>2487</v>
      </c>
      <c r="S432" s="151">
        <v>485107864</v>
      </c>
      <c r="T432" s="151" t="s">
        <v>2488</v>
      </c>
      <c r="U432" s="151">
        <v>196600250</v>
      </c>
      <c r="V432" s="151" t="s">
        <v>102</v>
      </c>
      <c r="W432" s="151" t="s">
        <v>2418</v>
      </c>
      <c r="X432" s="151" t="s">
        <v>2395</v>
      </c>
      <c r="Y432" s="256"/>
      <c r="Z432" s="256" t="s">
        <v>2396</v>
      </c>
      <c r="AA432" s="258"/>
      <c r="AB432" s="156"/>
      <c r="AC432" s="157"/>
      <c r="AD432" s="157"/>
      <c r="AE432" s="157"/>
      <c r="AF432" s="157"/>
      <c r="AG432" s="293">
        <f t="shared" si="267"/>
        <v>0</v>
      </c>
      <c r="AH432" s="145"/>
      <c r="AI432" s="143"/>
      <c r="AJ432" s="143"/>
      <c r="AK432" s="143"/>
      <c r="AL432" s="143"/>
      <c r="AM432" s="138">
        <f t="shared" si="257"/>
        <v>0</v>
      </c>
      <c r="AN432" s="160"/>
      <c r="AO432" s="146"/>
      <c r="AP432" s="146"/>
      <c r="AQ432" s="146"/>
      <c r="AR432" s="146"/>
      <c r="AS432" s="202">
        <f t="shared" si="268"/>
        <v>0</v>
      </c>
      <c r="AT432" s="172"/>
      <c r="AU432" s="137"/>
      <c r="AV432" s="137"/>
      <c r="AW432" s="137"/>
      <c r="AX432" s="137"/>
      <c r="AY432" s="138">
        <f t="shared" si="253"/>
        <v>0</v>
      </c>
      <c r="AZ432" s="160"/>
      <c r="BA432" s="146"/>
      <c r="BB432" s="146"/>
      <c r="BC432" s="146"/>
      <c r="BD432" s="146"/>
      <c r="BE432" s="138">
        <f t="shared" si="254"/>
        <v>0</v>
      </c>
      <c r="BF432" s="205"/>
      <c r="BG432" s="146"/>
      <c r="BH432" s="146"/>
      <c r="BI432" s="146"/>
      <c r="BJ432" s="146"/>
      <c r="BK432" s="202">
        <f t="shared" si="269"/>
        <v>0</v>
      </c>
      <c r="BL432" s="160"/>
      <c r="BM432" s="146"/>
      <c r="BN432" s="146"/>
      <c r="BO432" s="146"/>
      <c r="BP432" s="146"/>
      <c r="BQ432" s="138">
        <f t="shared" si="255"/>
        <v>0</v>
      </c>
      <c r="BR432" s="160"/>
      <c r="BS432" s="146"/>
      <c r="BT432" s="146"/>
      <c r="BU432" s="146"/>
      <c r="BV432" s="146"/>
      <c r="BW432" s="138">
        <f t="shared" si="256"/>
        <v>0</v>
      </c>
      <c r="BX432" s="205"/>
      <c r="BY432" s="146"/>
      <c r="BZ432" s="146"/>
      <c r="CA432" s="146"/>
      <c r="CB432" s="146"/>
      <c r="CC432" s="138">
        <f t="shared" si="270"/>
        <v>0</v>
      </c>
      <c r="CD432" s="158"/>
      <c r="CE432" s="137"/>
      <c r="CF432" s="137"/>
      <c r="CG432" s="137"/>
      <c r="CH432" s="137"/>
      <c r="CI432" s="138">
        <f t="shared" si="271"/>
        <v>0</v>
      </c>
      <c r="CJ432" s="172">
        <f t="shared" si="272"/>
        <v>0</v>
      </c>
      <c r="CK432" s="137">
        <f t="shared" si="273"/>
        <v>0</v>
      </c>
      <c r="CL432" s="137">
        <f t="shared" si="274"/>
        <v>0</v>
      </c>
      <c r="CM432" s="137">
        <f t="shared" si="275"/>
        <v>0</v>
      </c>
      <c r="CN432" s="137">
        <f t="shared" si="276"/>
        <v>0</v>
      </c>
      <c r="CO432" s="173">
        <f t="shared" si="277"/>
        <v>0</v>
      </c>
      <c r="CP432" s="172">
        <f t="shared" si="278"/>
        <v>0</v>
      </c>
      <c r="CQ432" s="137">
        <f t="shared" si="279"/>
        <v>0</v>
      </c>
      <c r="CR432" s="137">
        <f t="shared" si="280"/>
        <v>0</v>
      </c>
      <c r="CS432" s="137">
        <f t="shared" si="281"/>
        <v>0</v>
      </c>
      <c r="CT432" s="137">
        <f t="shared" si="282"/>
        <v>0</v>
      </c>
      <c r="CU432" s="173">
        <f t="shared" si="258"/>
        <v>0</v>
      </c>
      <c r="CV432" s="172">
        <f t="shared" si="259"/>
        <v>0</v>
      </c>
      <c r="CW432" s="137">
        <f t="shared" si="260"/>
        <v>0</v>
      </c>
      <c r="CX432" s="137">
        <f t="shared" si="261"/>
        <v>0</v>
      </c>
      <c r="CY432" s="137">
        <f t="shared" si="262"/>
        <v>0</v>
      </c>
      <c r="CZ432" s="137">
        <f t="shared" si="263"/>
        <v>0</v>
      </c>
      <c r="DA432" s="173">
        <f t="shared" si="264"/>
        <v>0</v>
      </c>
      <c r="DC432" s="220"/>
      <c r="DF432" s="141"/>
      <c r="DG432" s="142"/>
      <c r="DH432" s="146">
        <f t="shared" si="283"/>
        <v>0</v>
      </c>
      <c r="DI432" s="142"/>
      <c r="DJ432" s="144"/>
      <c r="DK432" s="145"/>
      <c r="DL432" s="142"/>
      <c r="DM432" s="144"/>
    </row>
    <row r="433" spans="1:117" s="140" customFormat="1" ht="12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227"/>
      <c r="J433" s="151"/>
      <c r="K433" s="151" t="s">
        <v>2490</v>
      </c>
      <c r="L433" s="151" t="s">
        <v>67</v>
      </c>
      <c r="M433" s="151" t="s">
        <v>2449</v>
      </c>
      <c r="N433" s="151" t="s">
        <v>24</v>
      </c>
      <c r="O433" s="151" t="s">
        <v>2400</v>
      </c>
      <c r="P433" s="151" t="s">
        <v>51</v>
      </c>
      <c r="Q433" s="151" t="s">
        <v>52</v>
      </c>
      <c r="R433" s="151" t="s">
        <v>2406</v>
      </c>
      <c r="S433" s="151">
        <v>485104615</v>
      </c>
      <c r="T433" s="151" t="s">
        <v>2491</v>
      </c>
      <c r="U433" s="153">
        <v>288720495</v>
      </c>
      <c r="V433" s="151" t="s">
        <v>102</v>
      </c>
      <c r="W433" s="151" t="s">
        <v>425</v>
      </c>
      <c r="X433" s="151" t="s">
        <v>2395</v>
      </c>
      <c r="Y433" s="256"/>
      <c r="Z433" s="256" t="s">
        <v>2396</v>
      </c>
      <c r="AA433" s="258"/>
      <c r="AB433" s="156"/>
      <c r="AC433" s="157"/>
      <c r="AD433" s="157"/>
      <c r="AE433" s="157"/>
      <c r="AF433" s="157"/>
      <c r="AG433" s="293">
        <f t="shared" si="267"/>
        <v>0</v>
      </c>
      <c r="AH433" s="145"/>
      <c r="AI433" s="143"/>
      <c r="AJ433" s="143"/>
      <c r="AK433" s="143"/>
      <c r="AL433" s="143"/>
      <c r="AM433" s="138">
        <f t="shared" si="257"/>
        <v>0</v>
      </c>
      <c r="AN433" s="160"/>
      <c r="AO433" s="146"/>
      <c r="AP433" s="146"/>
      <c r="AQ433" s="146"/>
      <c r="AR433" s="146"/>
      <c r="AS433" s="202">
        <f t="shared" si="268"/>
        <v>0</v>
      </c>
      <c r="AT433" s="172"/>
      <c r="AU433" s="137"/>
      <c r="AV433" s="137"/>
      <c r="AW433" s="137"/>
      <c r="AX433" s="137"/>
      <c r="AY433" s="138">
        <f t="shared" si="253"/>
        <v>0</v>
      </c>
      <c r="AZ433" s="160"/>
      <c r="BA433" s="146"/>
      <c r="BB433" s="146"/>
      <c r="BC433" s="146"/>
      <c r="BD433" s="146"/>
      <c r="BE433" s="138">
        <f t="shared" si="254"/>
        <v>0</v>
      </c>
      <c r="BF433" s="205"/>
      <c r="BG433" s="146"/>
      <c r="BH433" s="146"/>
      <c r="BI433" s="146"/>
      <c r="BJ433" s="146"/>
      <c r="BK433" s="202">
        <f t="shared" si="269"/>
        <v>0</v>
      </c>
      <c r="BL433" s="160"/>
      <c r="BM433" s="146"/>
      <c r="BN433" s="146"/>
      <c r="BO433" s="146"/>
      <c r="BP433" s="146"/>
      <c r="BQ433" s="138">
        <f t="shared" si="255"/>
        <v>0</v>
      </c>
      <c r="BR433" s="160"/>
      <c r="BS433" s="146"/>
      <c r="BT433" s="146"/>
      <c r="BU433" s="146"/>
      <c r="BV433" s="146"/>
      <c r="BW433" s="138">
        <f t="shared" si="256"/>
        <v>0</v>
      </c>
      <c r="BX433" s="205"/>
      <c r="BY433" s="146"/>
      <c r="BZ433" s="146"/>
      <c r="CA433" s="146"/>
      <c r="CB433" s="146"/>
      <c r="CC433" s="138">
        <f t="shared" si="270"/>
        <v>0</v>
      </c>
      <c r="CD433" s="158"/>
      <c r="CE433" s="137"/>
      <c r="CF433" s="137"/>
      <c r="CG433" s="137"/>
      <c r="CH433" s="137"/>
      <c r="CI433" s="138">
        <f t="shared" si="271"/>
        <v>0</v>
      </c>
      <c r="CJ433" s="172">
        <f t="shared" si="272"/>
        <v>0</v>
      </c>
      <c r="CK433" s="137">
        <f t="shared" si="273"/>
        <v>0</v>
      </c>
      <c r="CL433" s="137">
        <f t="shared" si="274"/>
        <v>0</v>
      </c>
      <c r="CM433" s="137">
        <f t="shared" si="275"/>
        <v>0</v>
      </c>
      <c r="CN433" s="137">
        <f t="shared" si="276"/>
        <v>0</v>
      </c>
      <c r="CO433" s="173">
        <f t="shared" si="277"/>
        <v>0</v>
      </c>
      <c r="CP433" s="172">
        <f t="shared" si="278"/>
        <v>0</v>
      </c>
      <c r="CQ433" s="137">
        <f t="shared" si="279"/>
        <v>0</v>
      </c>
      <c r="CR433" s="137">
        <f t="shared" si="280"/>
        <v>0</v>
      </c>
      <c r="CS433" s="137">
        <f t="shared" si="281"/>
        <v>0</v>
      </c>
      <c r="CT433" s="137">
        <f t="shared" si="282"/>
        <v>0</v>
      </c>
      <c r="CU433" s="173">
        <f t="shared" si="258"/>
        <v>0</v>
      </c>
      <c r="CV433" s="172">
        <f t="shared" si="259"/>
        <v>0</v>
      </c>
      <c r="CW433" s="137">
        <f t="shared" si="260"/>
        <v>0</v>
      </c>
      <c r="CX433" s="137">
        <f t="shared" si="261"/>
        <v>0</v>
      </c>
      <c r="CY433" s="137">
        <f t="shared" si="262"/>
        <v>0</v>
      </c>
      <c r="CZ433" s="137">
        <f t="shared" si="263"/>
        <v>0</v>
      </c>
      <c r="DA433" s="173">
        <f t="shared" si="264"/>
        <v>0</v>
      </c>
      <c r="DC433" s="220"/>
      <c r="DF433" s="141"/>
      <c r="DG433" s="142"/>
      <c r="DH433" s="146">
        <f t="shared" si="283"/>
        <v>0</v>
      </c>
      <c r="DI433" s="142"/>
      <c r="DJ433" s="144"/>
      <c r="DK433" s="145"/>
      <c r="DL433" s="142"/>
      <c r="DM433" s="144"/>
    </row>
    <row r="434" spans="1:117" s="140" customFormat="1" ht="12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227"/>
      <c r="J434" s="151"/>
      <c r="K434" s="151" t="s">
        <v>2493</v>
      </c>
      <c r="L434" s="151" t="s">
        <v>452</v>
      </c>
      <c r="M434" s="151" t="s">
        <v>2494</v>
      </c>
      <c r="N434" s="151"/>
      <c r="O434" s="151" t="s">
        <v>2495</v>
      </c>
      <c r="P434" s="151" t="s">
        <v>2496</v>
      </c>
      <c r="Q434" s="151" t="s">
        <v>52</v>
      </c>
      <c r="R434" s="151" t="s">
        <v>2406</v>
      </c>
      <c r="S434" s="151">
        <v>602140564</v>
      </c>
      <c r="T434" s="151" t="s">
        <v>2497</v>
      </c>
      <c r="U434" s="151">
        <v>304502886</v>
      </c>
      <c r="V434" s="358" t="s">
        <v>102</v>
      </c>
      <c r="W434" s="151" t="s">
        <v>2418</v>
      </c>
      <c r="X434" s="151" t="s">
        <v>2395</v>
      </c>
      <c r="Y434" s="256"/>
      <c r="Z434" s="256" t="s">
        <v>2396</v>
      </c>
      <c r="AA434" s="258"/>
      <c r="AB434" s="156"/>
      <c r="AC434" s="157"/>
      <c r="AD434" s="157"/>
      <c r="AE434" s="157"/>
      <c r="AF434" s="157"/>
      <c r="AG434" s="293">
        <f t="shared" si="267"/>
        <v>0</v>
      </c>
      <c r="AH434" s="145"/>
      <c r="AI434" s="143"/>
      <c r="AJ434" s="143"/>
      <c r="AK434" s="143"/>
      <c r="AL434" s="143"/>
      <c r="AM434" s="138">
        <f t="shared" si="257"/>
        <v>0</v>
      </c>
      <c r="AN434" s="160"/>
      <c r="AO434" s="146"/>
      <c r="AP434" s="146"/>
      <c r="AQ434" s="146"/>
      <c r="AR434" s="146"/>
      <c r="AS434" s="202">
        <f t="shared" si="268"/>
        <v>0</v>
      </c>
      <c r="AT434" s="172"/>
      <c r="AU434" s="137"/>
      <c r="AV434" s="137"/>
      <c r="AW434" s="137"/>
      <c r="AX434" s="137"/>
      <c r="AY434" s="138">
        <f t="shared" si="253"/>
        <v>0</v>
      </c>
      <c r="AZ434" s="160"/>
      <c r="BA434" s="146"/>
      <c r="BB434" s="146"/>
      <c r="BC434" s="146"/>
      <c r="BD434" s="146"/>
      <c r="BE434" s="138">
        <f t="shared" si="254"/>
        <v>0</v>
      </c>
      <c r="BF434" s="205"/>
      <c r="BG434" s="146"/>
      <c r="BH434" s="146"/>
      <c r="BI434" s="146"/>
      <c r="BJ434" s="146"/>
      <c r="BK434" s="202">
        <f t="shared" si="269"/>
        <v>0</v>
      </c>
      <c r="BL434" s="160"/>
      <c r="BM434" s="146"/>
      <c r="BN434" s="146"/>
      <c r="BO434" s="146"/>
      <c r="BP434" s="146"/>
      <c r="BQ434" s="138">
        <f t="shared" si="255"/>
        <v>0</v>
      </c>
      <c r="BR434" s="160"/>
      <c r="BS434" s="146"/>
      <c r="BT434" s="146"/>
      <c r="BU434" s="146"/>
      <c r="BV434" s="146"/>
      <c r="BW434" s="138">
        <f t="shared" si="256"/>
        <v>0</v>
      </c>
      <c r="BX434" s="205"/>
      <c r="BY434" s="146"/>
      <c r="BZ434" s="146"/>
      <c r="CA434" s="146"/>
      <c r="CB434" s="146"/>
      <c r="CC434" s="138">
        <f t="shared" si="270"/>
        <v>0</v>
      </c>
      <c r="CD434" s="158"/>
      <c r="CE434" s="137"/>
      <c r="CF434" s="137"/>
      <c r="CG434" s="137"/>
      <c r="CH434" s="137"/>
      <c r="CI434" s="138">
        <f t="shared" si="271"/>
        <v>0</v>
      </c>
      <c r="CJ434" s="172">
        <f t="shared" si="272"/>
        <v>0</v>
      </c>
      <c r="CK434" s="137">
        <f t="shared" si="273"/>
        <v>0</v>
      </c>
      <c r="CL434" s="137">
        <f t="shared" si="274"/>
        <v>0</v>
      </c>
      <c r="CM434" s="137">
        <f t="shared" si="275"/>
        <v>0</v>
      </c>
      <c r="CN434" s="137">
        <f t="shared" si="276"/>
        <v>0</v>
      </c>
      <c r="CO434" s="173">
        <f t="shared" si="277"/>
        <v>0</v>
      </c>
      <c r="CP434" s="172">
        <f t="shared" si="278"/>
        <v>0</v>
      </c>
      <c r="CQ434" s="137">
        <f t="shared" si="279"/>
        <v>0</v>
      </c>
      <c r="CR434" s="137">
        <f t="shared" si="280"/>
        <v>0</v>
      </c>
      <c r="CS434" s="137">
        <f t="shared" si="281"/>
        <v>0</v>
      </c>
      <c r="CT434" s="137">
        <f t="shared" si="282"/>
        <v>0</v>
      </c>
      <c r="CU434" s="173">
        <f t="shared" si="258"/>
        <v>0</v>
      </c>
      <c r="CV434" s="172">
        <f t="shared" si="259"/>
        <v>0</v>
      </c>
      <c r="CW434" s="137">
        <f t="shared" si="260"/>
        <v>0</v>
      </c>
      <c r="CX434" s="137">
        <f t="shared" si="261"/>
        <v>0</v>
      </c>
      <c r="CY434" s="137">
        <f t="shared" si="262"/>
        <v>0</v>
      </c>
      <c r="CZ434" s="137">
        <f t="shared" si="263"/>
        <v>0</v>
      </c>
      <c r="DA434" s="173">
        <f t="shared" si="264"/>
        <v>0</v>
      </c>
      <c r="DC434" s="220"/>
      <c r="DF434" s="141"/>
      <c r="DG434" s="142"/>
      <c r="DH434" s="146">
        <f t="shared" si="283"/>
        <v>0</v>
      </c>
      <c r="DI434" s="142"/>
      <c r="DJ434" s="144"/>
      <c r="DK434" s="145"/>
      <c r="DL434" s="142"/>
      <c r="DM434" s="144"/>
    </row>
    <row r="435" spans="1:117" s="140" customFormat="1" ht="12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227"/>
      <c r="J435" s="151"/>
      <c r="K435" s="151" t="s">
        <v>2499</v>
      </c>
      <c r="L435" s="151" t="s">
        <v>22</v>
      </c>
      <c r="M435" s="151" t="s">
        <v>23</v>
      </c>
      <c r="N435" s="151" t="s">
        <v>128</v>
      </c>
      <c r="O435" s="151" t="s">
        <v>2500</v>
      </c>
      <c r="P435" s="151" t="s">
        <v>1819</v>
      </c>
      <c r="Q435" s="151" t="s">
        <v>27</v>
      </c>
      <c r="R435" s="151" t="s">
        <v>2391</v>
      </c>
      <c r="S435" s="151">
        <v>727938527</v>
      </c>
      <c r="T435" s="151" t="s">
        <v>2501</v>
      </c>
      <c r="U435" s="151">
        <v>237210540</v>
      </c>
      <c r="V435" s="151" t="s">
        <v>102</v>
      </c>
      <c r="W435" s="151" t="s">
        <v>2418</v>
      </c>
      <c r="X435" s="151" t="s">
        <v>2395</v>
      </c>
      <c r="Y435" s="256"/>
      <c r="Z435" s="256" t="s">
        <v>2396</v>
      </c>
      <c r="AA435" s="258"/>
      <c r="AB435" s="156"/>
      <c r="AC435" s="157"/>
      <c r="AD435" s="157"/>
      <c r="AE435" s="157"/>
      <c r="AF435" s="157"/>
      <c r="AG435" s="293">
        <f t="shared" si="267"/>
        <v>0</v>
      </c>
      <c r="AH435" s="145"/>
      <c r="AI435" s="143"/>
      <c r="AJ435" s="143"/>
      <c r="AK435" s="143"/>
      <c r="AL435" s="143"/>
      <c r="AM435" s="138">
        <f t="shared" si="257"/>
        <v>0</v>
      </c>
      <c r="AN435" s="160"/>
      <c r="AO435" s="146"/>
      <c r="AP435" s="146"/>
      <c r="AQ435" s="146"/>
      <c r="AR435" s="146"/>
      <c r="AS435" s="202">
        <f t="shared" si="268"/>
        <v>0</v>
      </c>
      <c r="AT435" s="172"/>
      <c r="AU435" s="137"/>
      <c r="AV435" s="137"/>
      <c r="AW435" s="137"/>
      <c r="AX435" s="137"/>
      <c r="AY435" s="138">
        <f t="shared" si="253"/>
        <v>0</v>
      </c>
      <c r="AZ435" s="160"/>
      <c r="BA435" s="146"/>
      <c r="BB435" s="146"/>
      <c r="BC435" s="146"/>
      <c r="BD435" s="146"/>
      <c r="BE435" s="138">
        <f t="shared" si="254"/>
        <v>0</v>
      </c>
      <c r="BF435" s="205"/>
      <c r="BG435" s="146"/>
      <c r="BH435" s="146"/>
      <c r="BI435" s="146"/>
      <c r="BJ435" s="146"/>
      <c r="BK435" s="202">
        <f t="shared" si="269"/>
        <v>0</v>
      </c>
      <c r="BL435" s="160"/>
      <c r="BM435" s="146"/>
      <c r="BN435" s="146"/>
      <c r="BO435" s="146"/>
      <c r="BP435" s="146"/>
      <c r="BQ435" s="138">
        <f t="shared" si="255"/>
        <v>0</v>
      </c>
      <c r="BR435" s="160"/>
      <c r="BS435" s="146"/>
      <c r="BT435" s="146"/>
      <c r="BU435" s="146"/>
      <c r="BV435" s="146"/>
      <c r="BW435" s="138">
        <f t="shared" si="256"/>
        <v>0</v>
      </c>
      <c r="BX435" s="205"/>
      <c r="BY435" s="146"/>
      <c r="BZ435" s="146"/>
      <c r="CA435" s="146"/>
      <c r="CB435" s="146"/>
      <c r="CC435" s="138">
        <f t="shared" si="270"/>
        <v>0</v>
      </c>
      <c r="CD435" s="158"/>
      <c r="CE435" s="137"/>
      <c r="CF435" s="137"/>
      <c r="CG435" s="137"/>
      <c r="CH435" s="137"/>
      <c r="CI435" s="138">
        <f t="shared" si="271"/>
        <v>0</v>
      </c>
      <c r="CJ435" s="172">
        <f t="shared" si="272"/>
        <v>0</v>
      </c>
      <c r="CK435" s="137">
        <f t="shared" si="273"/>
        <v>0</v>
      </c>
      <c r="CL435" s="137">
        <f t="shared" si="274"/>
        <v>0</v>
      </c>
      <c r="CM435" s="137">
        <f t="shared" si="275"/>
        <v>0</v>
      </c>
      <c r="CN435" s="137">
        <f t="shared" si="276"/>
        <v>0</v>
      </c>
      <c r="CO435" s="173">
        <f t="shared" si="277"/>
        <v>0</v>
      </c>
      <c r="CP435" s="172">
        <f t="shared" si="278"/>
        <v>0</v>
      </c>
      <c r="CQ435" s="137">
        <f t="shared" si="279"/>
        <v>0</v>
      </c>
      <c r="CR435" s="137">
        <f t="shared" si="280"/>
        <v>0</v>
      </c>
      <c r="CS435" s="137">
        <f t="shared" si="281"/>
        <v>0</v>
      </c>
      <c r="CT435" s="137">
        <f t="shared" si="282"/>
        <v>0</v>
      </c>
      <c r="CU435" s="173">
        <f t="shared" si="258"/>
        <v>0</v>
      </c>
      <c r="CV435" s="172">
        <f t="shared" si="259"/>
        <v>0</v>
      </c>
      <c r="CW435" s="137">
        <f t="shared" si="260"/>
        <v>0</v>
      </c>
      <c r="CX435" s="137">
        <f t="shared" si="261"/>
        <v>0</v>
      </c>
      <c r="CY435" s="137">
        <f t="shared" si="262"/>
        <v>0</v>
      </c>
      <c r="CZ435" s="137">
        <f t="shared" si="263"/>
        <v>0</v>
      </c>
      <c r="DA435" s="173">
        <f t="shared" si="264"/>
        <v>0</v>
      </c>
      <c r="DC435" s="220"/>
      <c r="DF435" s="141"/>
      <c r="DG435" s="142"/>
      <c r="DH435" s="146">
        <f t="shared" si="283"/>
        <v>0</v>
      </c>
      <c r="DI435" s="142"/>
      <c r="DJ435" s="144"/>
      <c r="DK435" s="145"/>
      <c r="DL435" s="142"/>
      <c r="DM435" s="144"/>
    </row>
    <row r="436" spans="1:117" s="140" customFormat="1" ht="12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227"/>
      <c r="J436" s="151"/>
      <c r="K436" s="151" t="s">
        <v>2503</v>
      </c>
      <c r="L436" s="151" t="s">
        <v>487</v>
      </c>
      <c r="M436" s="151" t="s">
        <v>2504</v>
      </c>
      <c r="N436" s="151" t="s">
        <v>128</v>
      </c>
      <c r="O436" s="151" t="s">
        <v>1392</v>
      </c>
      <c r="P436" s="151" t="s">
        <v>907</v>
      </c>
      <c r="Q436" s="151" t="s">
        <v>27</v>
      </c>
      <c r="R436" s="151" t="s">
        <v>2391</v>
      </c>
      <c r="S436" s="151">
        <v>724574857</v>
      </c>
      <c r="T436" s="151" t="s">
        <v>2505</v>
      </c>
      <c r="U436" s="151">
        <v>238156945</v>
      </c>
      <c r="V436" s="151" t="s">
        <v>102</v>
      </c>
      <c r="W436" s="151" t="s">
        <v>2418</v>
      </c>
      <c r="X436" s="151" t="s">
        <v>2395</v>
      </c>
      <c r="Y436" s="256"/>
      <c r="Z436" s="256" t="s">
        <v>2396</v>
      </c>
      <c r="AA436" s="258"/>
      <c r="AB436" s="156"/>
      <c r="AC436" s="157"/>
      <c r="AD436" s="157"/>
      <c r="AE436" s="157"/>
      <c r="AF436" s="157"/>
      <c r="AG436" s="293">
        <f t="shared" si="267"/>
        <v>0</v>
      </c>
      <c r="AH436" s="145"/>
      <c r="AI436" s="143"/>
      <c r="AJ436" s="143"/>
      <c r="AK436" s="143"/>
      <c r="AL436" s="143"/>
      <c r="AM436" s="138">
        <f t="shared" si="257"/>
        <v>0</v>
      </c>
      <c r="AN436" s="160"/>
      <c r="AO436" s="146"/>
      <c r="AP436" s="146"/>
      <c r="AQ436" s="146"/>
      <c r="AR436" s="146"/>
      <c r="AS436" s="202">
        <f t="shared" si="268"/>
        <v>0</v>
      </c>
      <c r="AT436" s="172"/>
      <c r="AU436" s="137"/>
      <c r="AV436" s="137"/>
      <c r="AW436" s="137"/>
      <c r="AX436" s="137"/>
      <c r="AY436" s="138">
        <f t="shared" si="253"/>
        <v>0</v>
      </c>
      <c r="AZ436" s="160"/>
      <c r="BA436" s="146"/>
      <c r="BB436" s="146"/>
      <c r="BC436" s="146"/>
      <c r="BD436" s="146"/>
      <c r="BE436" s="138">
        <f t="shared" si="254"/>
        <v>0</v>
      </c>
      <c r="BF436" s="205"/>
      <c r="BG436" s="146"/>
      <c r="BH436" s="146"/>
      <c r="BI436" s="146"/>
      <c r="BJ436" s="146"/>
      <c r="BK436" s="202">
        <f t="shared" si="269"/>
        <v>0</v>
      </c>
      <c r="BL436" s="160"/>
      <c r="BM436" s="146"/>
      <c r="BN436" s="146"/>
      <c r="BO436" s="146"/>
      <c r="BP436" s="146"/>
      <c r="BQ436" s="138">
        <f t="shared" si="255"/>
        <v>0</v>
      </c>
      <c r="BR436" s="160"/>
      <c r="BS436" s="146"/>
      <c r="BT436" s="146"/>
      <c r="BU436" s="146"/>
      <c r="BV436" s="146"/>
      <c r="BW436" s="138">
        <f t="shared" si="256"/>
        <v>0</v>
      </c>
      <c r="BX436" s="205"/>
      <c r="BY436" s="146"/>
      <c r="BZ436" s="146"/>
      <c r="CA436" s="146"/>
      <c r="CB436" s="146"/>
      <c r="CC436" s="138">
        <f t="shared" si="270"/>
        <v>0</v>
      </c>
      <c r="CD436" s="158"/>
      <c r="CE436" s="137"/>
      <c r="CF436" s="137"/>
      <c r="CG436" s="137"/>
      <c r="CH436" s="137"/>
      <c r="CI436" s="138">
        <f t="shared" si="271"/>
        <v>0</v>
      </c>
      <c r="CJ436" s="172">
        <f t="shared" si="272"/>
        <v>0</v>
      </c>
      <c r="CK436" s="137">
        <f t="shared" si="273"/>
        <v>0</v>
      </c>
      <c r="CL436" s="137">
        <f t="shared" si="274"/>
        <v>0</v>
      </c>
      <c r="CM436" s="137">
        <f t="shared" si="275"/>
        <v>0</v>
      </c>
      <c r="CN436" s="137">
        <f t="shared" si="276"/>
        <v>0</v>
      </c>
      <c r="CO436" s="173">
        <f t="shared" si="277"/>
        <v>0</v>
      </c>
      <c r="CP436" s="172">
        <f t="shared" si="278"/>
        <v>0</v>
      </c>
      <c r="CQ436" s="137">
        <f t="shared" si="279"/>
        <v>0</v>
      </c>
      <c r="CR436" s="137">
        <f t="shared" si="280"/>
        <v>0</v>
      </c>
      <c r="CS436" s="137">
        <f t="shared" si="281"/>
        <v>0</v>
      </c>
      <c r="CT436" s="137">
        <f t="shared" si="282"/>
        <v>0</v>
      </c>
      <c r="CU436" s="173">
        <f t="shared" si="258"/>
        <v>0</v>
      </c>
      <c r="CV436" s="172">
        <f t="shared" si="259"/>
        <v>0</v>
      </c>
      <c r="CW436" s="137">
        <f t="shared" si="260"/>
        <v>0</v>
      </c>
      <c r="CX436" s="137">
        <f t="shared" si="261"/>
        <v>0</v>
      </c>
      <c r="CY436" s="137">
        <f t="shared" si="262"/>
        <v>0</v>
      </c>
      <c r="CZ436" s="137">
        <f t="shared" si="263"/>
        <v>0</v>
      </c>
      <c r="DA436" s="173">
        <f t="shared" si="264"/>
        <v>0</v>
      </c>
      <c r="DC436" s="220"/>
      <c r="DF436" s="141"/>
      <c r="DG436" s="142"/>
      <c r="DH436" s="146">
        <f t="shared" si="283"/>
        <v>0</v>
      </c>
      <c r="DI436" s="142"/>
      <c r="DJ436" s="144"/>
      <c r="DK436" s="145"/>
      <c r="DL436" s="142"/>
      <c r="DM436" s="144"/>
    </row>
    <row r="437" spans="1:117" s="140" customFormat="1" ht="12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227"/>
      <c r="J437" s="151"/>
      <c r="K437" s="151" t="s">
        <v>2507</v>
      </c>
      <c r="L437" s="151" t="s">
        <v>452</v>
      </c>
      <c r="M437" s="151" t="s">
        <v>2508</v>
      </c>
      <c r="N437" s="151" t="s">
        <v>128</v>
      </c>
      <c r="O437" s="151" t="s">
        <v>2509</v>
      </c>
      <c r="P437" s="151" t="s">
        <v>170</v>
      </c>
      <c r="Q437" s="151" t="s">
        <v>27</v>
      </c>
      <c r="R437" s="151" t="s">
        <v>2391</v>
      </c>
      <c r="S437" s="151">
        <v>733708545</v>
      </c>
      <c r="T437" s="260" t="s">
        <v>2510</v>
      </c>
      <c r="U437" s="151" t="s">
        <v>2511</v>
      </c>
      <c r="V437" s="151" t="s">
        <v>31</v>
      </c>
      <c r="W437" s="151" t="s">
        <v>2394</v>
      </c>
      <c r="X437" s="151" t="s">
        <v>2395</v>
      </c>
      <c r="Y437" s="256"/>
      <c r="Z437" s="256" t="s">
        <v>2396</v>
      </c>
      <c r="AA437" s="258"/>
      <c r="AB437" s="156"/>
      <c r="AC437" s="157"/>
      <c r="AD437" s="157"/>
      <c r="AE437" s="157"/>
      <c r="AF437" s="157"/>
      <c r="AG437" s="293">
        <f t="shared" si="267"/>
        <v>0</v>
      </c>
      <c r="AH437" s="145"/>
      <c r="AI437" s="143"/>
      <c r="AJ437" s="143"/>
      <c r="AK437" s="143"/>
      <c r="AL437" s="143"/>
      <c r="AM437" s="138">
        <f t="shared" si="257"/>
        <v>0</v>
      </c>
      <c r="AN437" s="160"/>
      <c r="AO437" s="146"/>
      <c r="AP437" s="146"/>
      <c r="AQ437" s="146"/>
      <c r="AR437" s="146"/>
      <c r="AS437" s="202">
        <f t="shared" si="268"/>
        <v>0</v>
      </c>
      <c r="AT437" s="172"/>
      <c r="AU437" s="137"/>
      <c r="AV437" s="137"/>
      <c r="AW437" s="137"/>
      <c r="AX437" s="137"/>
      <c r="AY437" s="138">
        <f t="shared" si="253"/>
        <v>0</v>
      </c>
      <c r="AZ437" s="160"/>
      <c r="BA437" s="146"/>
      <c r="BB437" s="146"/>
      <c r="BC437" s="146"/>
      <c r="BD437" s="146"/>
      <c r="BE437" s="138">
        <f t="shared" si="254"/>
        <v>0</v>
      </c>
      <c r="BF437" s="205"/>
      <c r="BG437" s="146"/>
      <c r="BH437" s="146"/>
      <c r="BI437" s="146"/>
      <c r="BJ437" s="146"/>
      <c r="BK437" s="202">
        <f t="shared" si="269"/>
        <v>0</v>
      </c>
      <c r="BL437" s="160"/>
      <c r="BM437" s="146"/>
      <c r="BN437" s="146"/>
      <c r="BO437" s="146"/>
      <c r="BP437" s="146"/>
      <c r="BQ437" s="138">
        <f t="shared" si="255"/>
        <v>0</v>
      </c>
      <c r="BR437" s="160"/>
      <c r="BS437" s="146"/>
      <c r="BT437" s="146"/>
      <c r="BU437" s="146"/>
      <c r="BV437" s="146"/>
      <c r="BW437" s="138">
        <f t="shared" si="256"/>
        <v>0</v>
      </c>
      <c r="BX437" s="205"/>
      <c r="BY437" s="146"/>
      <c r="BZ437" s="146"/>
      <c r="CA437" s="146"/>
      <c r="CB437" s="146"/>
      <c r="CC437" s="138">
        <f t="shared" si="270"/>
        <v>0</v>
      </c>
      <c r="CD437" s="158"/>
      <c r="CE437" s="137"/>
      <c r="CF437" s="137"/>
      <c r="CG437" s="137"/>
      <c r="CH437" s="137"/>
      <c r="CI437" s="138">
        <f t="shared" si="271"/>
        <v>0</v>
      </c>
      <c r="CJ437" s="172">
        <f t="shared" si="272"/>
        <v>0</v>
      </c>
      <c r="CK437" s="137">
        <f t="shared" si="273"/>
        <v>0</v>
      </c>
      <c r="CL437" s="137">
        <f t="shared" si="274"/>
        <v>0</v>
      </c>
      <c r="CM437" s="137">
        <f t="shared" si="275"/>
        <v>0</v>
      </c>
      <c r="CN437" s="137">
        <f t="shared" si="276"/>
        <v>0</v>
      </c>
      <c r="CO437" s="173">
        <f t="shared" si="277"/>
        <v>0</v>
      </c>
      <c r="CP437" s="172">
        <f t="shared" si="278"/>
        <v>0</v>
      </c>
      <c r="CQ437" s="137">
        <f t="shared" si="279"/>
        <v>0</v>
      </c>
      <c r="CR437" s="137">
        <f t="shared" si="280"/>
        <v>0</v>
      </c>
      <c r="CS437" s="137">
        <f t="shared" si="281"/>
        <v>0</v>
      </c>
      <c r="CT437" s="137">
        <f t="shared" si="282"/>
        <v>0</v>
      </c>
      <c r="CU437" s="173">
        <f t="shared" si="258"/>
        <v>0</v>
      </c>
      <c r="CV437" s="172">
        <f t="shared" si="259"/>
        <v>0</v>
      </c>
      <c r="CW437" s="137">
        <f t="shared" si="260"/>
        <v>0</v>
      </c>
      <c r="CX437" s="137">
        <f t="shared" si="261"/>
        <v>0</v>
      </c>
      <c r="CY437" s="137">
        <f t="shared" si="262"/>
        <v>0</v>
      </c>
      <c r="CZ437" s="137">
        <f t="shared" si="263"/>
        <v>0</v>
      </c>
      <c r="DA437" s="173">
        <f t="shared" si="264"/>
        <v>0</v>
      </c>
      <c r="DC437" s="220"/>
      <c r="DF437" s="141"/>
      <c r="DG437" s="142"/>
      <c r="DH437" s="146">
        <f t="shared" si="283"/>
        <v>0</v>
      </c>
      <c r="DI437" s="142"/>
      <c r="DJ437" s="144"/>
      <c r="DK437" s="145"/>
      <c r="DL437" s="142"/>
      <c r="DM437" s="144"/>
    </row>
    <row r="438" spans="1:117" s="140" customFormat="1" ht="12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227"/>
      <c r="J438" s="151"/>
      <c r="K438" s="151" t="s">
        <v>2513</v>
      </c>
      <c r="L438" s="151" t="s">
        <v>487</v>
      </c>
      <c r="M438" s="151" t="s">
        <v>2504</v>
      </c>
      <c r="N438" s="151"/>
      <c r="O438" s="151" t="s">
        <v>2514</v>
      </c>
      <c r="P438" s="151" t="s">
        <v>2515</v>
      </c>
      <c r="Q438" s="151" t="s">
        <v>27</v>
      </c>
      <c r="R438" s="151" t="s">
        <v>2391</v>
      </c>
      <c r="S438" s="151">
        <v>733719083</v>
      </c>
      <c r="T438" s="151" t="s">
        <v>2516</v>
      </c>
      <c r="U438" s="151">
        <v>232196137</v>
      </c>
      <c r="V438" s="151" t="s">
        <v>102</v>
      </c>
      <c r="W438" s="151" t="s">
        <v>2418</v>
      </c>
      <c r="X438" s="151" t="s">
        <v>2395</v>
      </c>
      <c r="Y438" s="256"/>
      <c r="Z438" s="256" t="s">
        <v>2396</v>
      </c>
      <c r="AA438" s="258"/>
      <c r="AB438" s="156"/>
      <c r="AC438" s="157"/>
      <c r="AD438" s="157"/>
      <c r="AE438" s="157"/>
      <c r="AF438" s="157"/>
      <c r="AG438" s="293">
        <f t="shared" si="267"/>
        <v>0</v>
      </c>
      <c r="AH438" s="145"/>
      <c r="AI438" s="143"/>
      <c r="AJ438" s="143"/>
      <c r="AK438" s="143"/>
      <c r="AL438" s="143"/>
      <c r="AM438" s="138">
        <f t="shared" si="257"/>
        <v>0</v>
      </c>
      <c r="AN438" s="160"/>
      <c r="AO438" s="146"/>
      <c r="AP438" s="146"/>
      <c r="AQ438" s="146"/>
      <c r="AR438" s="146"/>
      <c r="AS438" s="202">
        <f t="shared" si="268"/>
        <v>0</v>
      </c>
      <c r="AT438" s="172"/>
      <c r="AU438" s="137"/>
      <c r="AV438" s="137"/>
      <c r="AW438" s="137"/>
      <c r="AX438" s="137"/>
      <c r="AY438" s="138">
        <f t="shared" si="253"/>
        <v>0</v>
      </c>
      <c r="AZ438" s="160"/>
      <c r="BA438" s="146"/>
      <c r="BB438" s="146"/>
      <c r="BC438" s="146"/>
      <c r="BD438" s="146"/>
      <c r="BE438" s="138">
        <f t="shared" si="254"/>
        <v>0</v>
      </c>
      <c r="BF438" s="205"/>
      <c r="BG438" s="146"/>
      <c r="BH438" s="146"/>
      <c r="BI438" s="146"/>
      <c r="BJ438" s="146"/>
      <c r="BK438" s="202">
        <f t="shared" si="269"/>
        <v>0</v>
      </c>
      <c r="BL438" s="160"/>
      <c r="BM438" s="146"/>
      <c r="BN438" s="146"/>
      <c r="BO438" s="146"/>
      <c r="BP438" s="146"/>
      <c r="BQ438" s="138">
        <f t="shared" si="255"/>
        <v>0</v>
      </c>
      <c r="BR438" s="160"/>
      <c r="BS438" s="146"/>
      <c r="BT438" s="146"/>
      <c r="BU438" s="146"/>
      <c r="BV438" s="146"/>
      <c r="BW438" s="138">
        <f t="shared" si="256"/>
        <v>0</v>
      </c>
      <c r="BX438" s="205"/>
      <c r="BY438" s="146"/>
      <c r="BZ438" s="146"/>
      <c r="CA438" s="146"/>
      <c r="CB438" s="146"/>
      <c r="CC438" s="138">
        <f t="shared" si="270"/>
        <v>0</v>
      </c>
      <c r="CD438" s="158"/>
      <c r="CE438" s="137"/>
      <c r="CF438" s="137"/>
      <c r="CG438" s="137"/>
      <c r="CH438" s="137"/>
      <c r="CI438" s="138">
        <f t="shared" si="271"/>
        <v>0</v>
      </c>
      <c r="CJ438" s="172">
        <f t="shared" si="272"/>
        <v>0</v>
      </c>
      <c r="CK438" s="137">
        <f t="shared" si="273"/>
        <v>0</v>
      </c>
      <c r="CL438" s="137">
        <f t="shared" si="274"/>
        <v>0</v>
      </c>
      <c r="CM438" s="137">
        <f t="shared" si="275"/>
        <v>0</v>
      </c>
      <c r="CN438" s="137">
        <f t="shared" si="276"/>
        <v>0</v>
      </c>
      <c r="CO438" s="173">
        <f t="shared" si="277"/>
        <v>0</v>
      </c>
      <c r="CP438" s="172">
        <f t="shared" si="278"/>
        <v>0</v>
      </c>
      <c r="CQ438" s="137">
        <f t="shared" si="279"/>
        <v>0</v>
      </c>
      <c r="CR438" s="137">
        <f t="shared" si="280"/>
        <v>0</v>
      </c>
      <c r="CS438" s="137">
        <f t="shared" si="281"/>
        <v>0</v>
      </c>
      <c r="CT438" s="137">
        <f t="shared" si="282"/>
        <v>0</v>
      </c>
      <c r="CU438" s="173">
        <f t="shared" si="258"/>
        <v>0</v>
      </c>
      <c r="CV438" s="172">
        <f t="shared" si="259"/>
        <v>0</v>
      </c>
      <c r="CW438" s="137">
        <f t="shared" si="260"/>
        <v>0</v>
      </c>
      <c r="CX438" s="137">
        <f t="shared" si="261"/>
        <v>0</v>
      </c>
      <c r="CY438" s="137">
        <f t="shared" si="262"/>
        <v>0</v>
      </c>
      <c r="CZ438" s="137">
        <f t="shared" si="263"/>
        <v>0</v>
      </c>
      <c r="DA438" s="173">
        <f t="shared" si="264"/>
        <v>0</v>
      </c>
      <c r="DC438" s="220"/>
      <c r="DF438" s="141"/>
      <c r="DG438" s="142"/>
      <c r="DH438" s="146">
        <f t="shared" si="283"/>
        <v>0</v>
      </c>
      <c r="DI438" s="142"/>
      <c r="DJ438" s="144"/>
      <c r="DK438" s="145"/>
      <c r="DL438" s="142"/>
      <c r="DM438" s="144"/>
    </row>
    <row r="439" spans="1:117" s="140" customFormat="1" ht="12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227"/>
      <c r="J439" s="151"/>
      <c r="K439" s="151" t="s">
        <v>2518</v>
      </c>
      <c r="L439" s="151" t="s">
        <v>67</v>
      </c>
      <c r="M439" s="151" t="s">
        <v>2519</v>
      </c>
      <c r="N439" s="151" t="s">
        <v>24</v>
      </c>
      <c r="O439" s="151" t="s">
        <v>2520</v>
      </c>
      <c r="P439" s="151" t="s">
        <v>192</v>
      </c>
      <c r="Q439" s="151" t="s">
        <v>27</v>
      </c>
      <c r="R439" s="151" t="s">
        <v>2391</v>
      </c>
      <c r="S439" s="151">
        <v>605422554</v>
      </c>
      <c r="T439" s="151" t="s">
        <v>3124</v>
      </c>
      <c r="U439" s="151">
        <v>2100926563</v>
      </c>
      <c r="V439" s="151">
        <v>2010</v>
      </c>
      <c r="W439" s="153" t="s">
        <v>439</v>
      </c>
      <c r="X439" s="151" t="s">
        <v>2395</v>
      </c>
      <c r="Y439" s="256"/>
      <c r="Z439" s="256" t="s">
        <v>2396</v>
      </c>
      <c r="AA439" s="258"/>
      <c r="AB439" s="156"/>
      <c r="AC439" s="157"/>
      <c r="AD439" s="157"/>
      <c r="AE439" s="157"/>
      <c r="AF439" s="157"/>
      <c r="AG439" s="293">
        <f t="shared" si="267"/>
        <v>0</v>
      </c>
      <c r="AH439" s="145"/>
      <c r="AI439" s="143"/>
      <c r="AJ439" s="143"/>
      <c r="AK439" s="143"/>
      <c r="AL439" s="143"/>
      <c r="AM439" s="138">
        <f t="shared" si="257"/>
        <v>0</v>
      </c>
      <c r="AN439" s="160"/>
      <c r="AO439" s="146"/>
      <c r="AP439" s="146"/>
      <c r="AQ439" s="146"/>
      <c r="AR439" s="146"/>
      <c r="AS439" s="202">
        <f t="shared" si="268"/>
        <v>0</v>
      </c>
      <c r="AT439" s="172"/>
      <c r="AU439" s="137"/>
      <c r="AV439" s="137"/>
      <c r="AW439" s="137"/>
      <c r="AX439" s="137"/>
      <c r="AY439" s="138">
        <f t="shared" si="253"/>
        <v>0</v>
      </c>
      <c r="AZ439" s="160"/>
      <c r="BA439" s="146"/>
      <c r="BB439" s="146"/>
      <c r="BC439" s="146"/>
      <c r="BD439" s="146"/>
      <c r="BE439" s="138">
        <f t="shared" si="254"/>
        <v>0</v>
      </c>
      <c r="BF439" s="205"/>
      <c r="BG439" s="146"/>
      <c r="BH439" s="146"/>
      <c r="BI439" s="146"/>
      <c r="BJ439" s="146"/>
      <c r="BK439" s="202">
        <f t="shared" si="269"/>
        <v>0</v>
      </c>
      <c r="BL439" s="160"/>
      <c r="BM439" s="146"/>
      <c r="BN439" s="146"/>
      <c r="BO439" s="146"/>
      <c r="BP439" s="146"/>
      <c r="BQ439" s="138">
        <f t="shared" si="255"/>
        <v>0</v>
      </c>
      <c r="BR439" s="160"/>
      <c r="BS439" s="146"/>
      <c r="BT439" s="146"/>
      <c r="BU439" s="146"/>
      <c r="BV439" s="146"/>
      <c r="BW439" s="138">
        <f t="shared" si="256"/>
        <v>0</v>
      </c>
      <c r="BX439" s="205"/>
      <c r="BY439" s="146"/>
      <c r="BZ439" s="146"/>
      <c r="CA439" s="146"/>
      <c r="CB439" s="146"/>
      <c r="CC439" s="138">
        <f t="shared" si="270"/>
        <v>0</v>
      </c>
      <c r="CD439" s="158"/>
      <c r="CE439" s="137"/>
      <c r="CF439" s="137"/>
      <c r="CG439" s="137"/>
      <c r="CH439" s="137"/>
      <c r="CI439" s="138">
        <f t="shared" si="271"/>
        <v>0</v>
      </c>
      <c r="CJ439" s="172">
        <f t="shared" si="272"/>
        <v>0</v>
      </c>
      <c r="CK439" s="137">
        <f t="shared" si="273"/>
        <v>0</v>
      </c>
      <c r="CL439" s="137">
        <f t="shared" si="274"/>
        <v>0</v>
      </c>
      <c r="CM439" s="137">
        <f t="shared" si="275"/>
        <v>0</v>
      </c>
      <c r="CN439" s="137">
        <f t="shared" si="276"/>
        <v>0</v>
      </c>
      <c r="CO439" s="173">
        <f t="shared" si="277"/>
        <v>0</v>
      </c>
      <c r="CP439" s="172">
        <f t="shared" si="278"/>
        <v>0</v>
      </c>
      <c r="CQ439" s="137">
        <f t="shared" si="279"/>
        <v>0</v>
      </c>
      <c r="CR439" s="137">
        <f t="shared" si="280"/>
        <v>0</v>
      </c>
      <c r="CS439" s="137">
        <f t="shared" si="281"/>
        <v>0</v>
      </c>
      <c r="CT439" s="137">
        <f t="shared" si="282"/>
        <v>0</v>
      </c>
      <c r="CU439" s="173">
        <f t="shared" si="258"/>
        <v>0</v>
      </c>
      <c r="CV439" s="172">
        <f t="shared" si="259"/>
        <v>0</v>
      </c>
      <c r="CW439" s="137">
        <f t="shared" si="260"/>
        <v>0</v>
      </c>
      <c r="CX439" s="137">
        <f t="shared" si="261"/>
        <v>0</v>
      </c>
      <c r="CY439" s="137">
        <f t="shared" si="262"/>
        <v>0</v>
      </c>
      <c r="CZ439" s="137">
        <f t="shared" si="263"/>
        <v>0</v>
      </c>
      <c r="DA439" s="173">
        <f t="shared" si="264"/>
        <v>0</v>
      </c>
      <c r="DC439" s="220"/>
      <c r="DF439" s="141"/>
      <c r="DG439" s="142"/>
      <c r="DH439" s="146">
        <f t="shared" si="283"/>
        <v>0</v>
      </c>
      <c r="DI439" s="142"/>
      <c r="DJ439" s="144"/>
      <c r="DK439" s="145"/>
      <c r="DL439" s="142"/>
      <c r="DM439" s="144"/>
    </row>
    <row r="440" spans="1:117" s="140" customFormat="1" ht="14.25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227"/>
      <c r="J440" s="151"/>
      <c r="K440" s="151" t="s">
        <v>2522</v>
      </c>
      <c r="L440" s="151" t="s">
        <v>67</v>
      </c>
      <c r="M440" s="151" t="s">
        <v>2523</v>
      </c>
      <c r="N440" s="151"/>
      <c r="O440" s="151" t="s">
        <v>3099</v>
      </c>
      <c r="P440" s="151" t="s">
        <v>552</v>
      </c>
      <c r="Q440" s="151" t="s">
        <v>27</v>
      </c>
      <c r="R440" s="151" t="s">
        <v>2391</v>
      </c>
      <c r="S440" s="265">
        <v>739518963</v>
      </c>
      <c r="T440" s="271" t="s">
        <v>3100</v>
      </c>
      <c r="U440" s="151">
        <v>2000151190</v>
      </c>
      <c r="V440" s="151">
        <v>2010</v>
      </c>
      <c r="W440" s="153" t="s">
        <v>439</v>
      </c>
      <c r="X440" s="151" t="s">
        <v>2395</v>
      </c>
      <c r="Y440" s="256"/>
      <c r="Z440" s="256" t="s">
        <v>2396</v>
      </c>
      <c r="AA440" s="258"/>
      <c r="AB440" s="156"/>
      <c r="AC440" s="157"/>
      <c r="AD440" s="157"/>
      <c r="AE440" s="157"/>
      <c r="AF440" s="157"/>
      <c r="AG440" s="293">
        <f t="shared" si="267"/>
        <v>0</v>
      </c>
      <c r="AH440" s="145"/>
      <c r="AI440" s="143"/>
      <c r="AJ440" s="143"/>
      <c r="AK440" s="143"/>
      <c r="AL440" s="143"/>
      <c r="AM440" s="138">
        <f t="shared" si="257"/>
        <v>0</v>
      </c>
      <c r="AN440" s="160"/>
      <c r="AO440" s="146"/>
      <c r="AP440" s="146"/>
      <c r="AQ440" s="146"/>
      <c r="AR440" s="146"/>
      <c r="AS440" s="202">
        <f t="shared" si="268"/>
        <v>0</v>
      </c>
      <c r="AT440" s="172"/>
      <c r="AU440" s="137"/>
      <c r="AV440" s="137"/>
      <c r="AW440" s="137"/>
      <c r="AX440" s="137"/>
      <c r="AY440" s="138">
        <f t="shared" si="253"/>
        <v>0</v>
      </c>
      <c r="AZ440" s="160"/>
      <c r="BA440" s="146"/>
      <c r="BB440" s="146"/>
      <c r="BC440" s="146"/>
      <c r="BD440" s="146"/>
      <c r="BE440" s="138">
        <f t="shared" si="254"/>
        <v>0</v>
      </c>
      <c r="BF440" s="205"/>
      <c r="BG440" s="146"/>
      <c r="BH440" s="146"/>
      <c r="BI440" s="146"/>
      <c r="BJ440" s="146"/>
      <c r="BK440" s="202">
        <f t="shared" si="269"/>
        <v>0</v>
      </c>
      <c r="BL440" s="160"/>
      <c r="BM440" s="146"/>
      <c r="BN440" s="146"/>
      <c r="BO440" s="146"/>
      <c r="BP440" s="146"/>
      <c r="BQ440" s="138">
        <f t="shared" si="255"/>
        <v>0</v>
      </c>
      <c r="BR440" s="160"/>
      <c r="BS440" s="146"/>
      <c r="BT440" s="146"/>
      <c r="BU440" s="146"/>
      <c r="BV440" s="146"/>
      <c r="BW440" s="138">
        <f t="shared" si="256"/>
        <v>0</v>
      </c>
      <c r="BX440" s="205"/>
      <c r="BY440" s="146"/>
      <c r="BZ440" s="146"/>
      <c r="CA440" s="146"/>
      <c r="CB440" s="146"/>
      <c r="CC440" s="138">
        <f t="shared" si="270"/>
        <v>0</v>
      </c>
      <c r="CD440" s="158"/>
      <c r="CE440" s="137"/>
      <c r="CF440" s="137"/>
      <c r="CG440" s="137"/>
      <c r="CH440" s="137"/>
      <c r="CI440" s="138">
        <f t="shared" si="271"/>
        <v>0</v>
      </c>
      <c r="CJ440" s="172">
        <f t="shared" si="272"/>
        <v>0</v>
      </c>
      <c r="CK440" s="137">
        <f t="shared" si="273"/>
        <v>0</v>
      </c>
      <c r="CL440" s="137">
        <f t="shared" si="274"/>
        <v>0</v>
      </c>
      <c r="CM440" s="137">
        <f t="shared" si="275"/>
        <v>0</v>
      </c>
      <c r="CN440" s="137">
        <f t="shared" si="276"/>
        <v>0</v>
      </c>
      <c r="CO440" s="173">
        <f t="shared" si="277"/>
        <v>0</v>
      </c>
      <c r="CP440" s="172">
        <f t="shared" si="278"/>
        <v>0</v>
      </c>
      <c r="CQ440" s="137">
        <f t="shared" si="279"/>
        <v>0</v>
      </c>
      <c r="CR440" s="137">
        <f t="shared" si="280"/>
        <v>0</v>
      </c>
      <c r="CS440" s="137">
        <f t="shared" si="281"/>
        <v>0</v>
      </c>
      <c r="CT440" s="137">
        <f t="shared" si="282"/>
        <v>0</v>
      </c>
      <c r="CU440" s="173">
        <f t="shared" si="258"/>
        <v>0</v>
      </c>
      <c r="CV440" s="172">
        <f t="shared" si="259"/>
        <v>0</v>
      </c>
      <c r="CW440" s="137">
        <f t="shared" si="260"/>
        <v>0</v>
      </c>
      <c r="CX440" s="137">
        <f t="shared" si="261"/>
        <v>0</v>
      </c>
      <c r="CY440" s="137">
        <f t="shared" si="262"/>
        <v>0</v>
      </c>
      <c r="CZ440" s="137">
        <f t="shared" si="263"/>
        <v>0</v>
      </c>
      <c r="DA440" s="173">
        <f t="shared" si="264"/>
        <v>0</v>
      </c>
      <c r="DC440" s="220"/>
      <c r="DF440" s="141"/>
      <c r="DG440" s="142"/>
      <c r="DH440" s="146">
        <f t="shared" si="283"/>
        <v>0</v>
      </c>
      <c r="DI440" s="142"/>
      <c r="DJ440" s="144"/>
      <c r="DK440" s="145"/>
      <c r="DL440" s="142"/>
      <c r="DM440" s="144"/>
    </row>
    <row r="441" spans="1:117" s="140" customFormat="1" ht="12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227"/>
      <c r="J441" s="151"/>
      <c r="K441" s="151" t="s">
        <v>2525</v>
      </c>
      <c r="L441" s="151" t="s">
        <v>67</v>
      </c>
      <c r="M441" s="151" t="s">
        <v>2519</v>
      </c>
      <c r="N441" s="151" t="s">
        <v>128</v>
      </c>
      <c r="O441" s="151" t="s">
        <v>2526</v>
      </c>
      <c r="P441" s="151" t="s">
        <v>2527</v>
      </c>
      <c r="Q441" s="151" t="s">
        <v>52</v>
      </c>
      <c r="R441" s="151" t="s">
        <v>2528</v>
      </c>
      <c r="S441" s="151">
        <v>485355203</v>
      </c>
      <c r="T441" s="151" t="s">
        <v>2529</v>
      </c>
      <c r="U441" s="151">
        <v>305806603</v>
      </c>
      <c r="V441" s="151" t="s">
        <v>102</v>
      </c>
      <c r="W441" s="151" t="s">
        <v>2418</v>
      </c>
      <c r="X441" s="151" t="s">
        <v>2395</v>
      </c>
      <c r="Y441" s="256"/>
      <c r="Z441" s="256" t="s">
        <v>2396</v>
      </c>
      <c r="AA441" s="258"/>
      <c r="AB441" s="156"/>
      <c r="AC441" s="157"/>
      <c r="AD441" s="157"/>
      <c r="AE441" s="157"/>
      <c r="AF441" s="157"/>
      <c r="AG441" s="293">
        <f t="shared" si="267"/>
        <v>0</v>
      </c>
      <c r="AH441" s="145"/>
      <c r="AI441" s="143"/>
      <c r="AJ441" s="143"/>
      <c r="AK441" s="143"/>
      <c r="AL441" s="143"/>
      <c r="AM441" s="138">
        <f t="shared" si="257"/>
        <v>0</v>
      </c>
      <c r="AN441" s="160"/>
      <c r="AO441" s="146"/>
      <c r="AP441" s="146"/>
      <c r="AQ441" s="146"/>
      <c r="AR441" s="146"/>
      <c r="AS441" s="202">
        <f t="shared" si="268"/>
        <v>0</v>
      </c>
      <c r="AT441" s="172"/>
      <c r="AU441" s="137"/>
      <c r="AV441" s="137"/>
      <c r="AW441" s="137"/>
      <c r="AX441" s="137"/>
      <c r="AY441" s="138">
        <f t="shared" si="253"/>
        <v>0</v>
      </c>
      <c r="AZ441" s="160"/>
      <c r="BA441" s="146"/>
      <c r="BB441" s="146"/>
      <c r="BC441" s="146"/>
      <c r="BD441" s="146"/>
      <c r="BE441" s="138">
        <f t="shared" si="254"/>
        <v>0</v>
      </c>
      <c r="BF441" s="205"/>
      <c r="BG441" s="146"/>
      <c r="BH441" s="146"/>
      <c r="BI441" s="146"/>
      <c r="BJ441" s="146"/>
      <c r="BK441" s="202">
        <f t="shared" si="269"/>
        <v>0</v>
      </c>
      <c r="BL441" s="160"/>
      <c r="BM441" s="146"/>
      <c r="BN441" s="146"/>
      <c r="BO441" s="146"/>
      <c r="BP441" s="146"/>
      <c r="BQ441" s="138">
        <f t="shared" si="255"/>
        <v>0</v>
      </c>
      <c r="BR441" s="160"/>
      <c r="BS441" s="146"/>
      <c r="BT441" s="146"/>
      <c r="BU441" s="146"/>
      <c r="BV441" s="146"/>
      <c r="BW441" s="138">
        <f t="shared" si="256"/>
        <v>0</v>
      </c>
      <c r="BX441" s="205"/>
      <c r="BY441" s="146"/>
      <c r="BZ441" s="146"/>
      <c r="CA441" s="146"/>
      <c r="CB441" s="146"/>
      <c r="CC441" s="138">
        <f t="shared" si="270"/>
        <v>0</v>
      </c>
      <c r="CD441" s="158"/>
      <c r="CE441" s="137"/>
      <c r="CF441" s="137"/>
      <c r="CG441" s="137"/>
      <c r="CH441" s="137"/>
      <c r="CI441" s="138">
        <f t="shared" si="271"/>
        <v>0</v>
      </c>
      <c r="CJ441" s="172">
        <f t="shared" si="272"/>
        <v>0</v>
      </c>
      <c r="CK441" s="137">
        <f t="shared" si="273"/>
        <v>0</v>
      </c>
      <c r="CL441" s="137">
        <f t="shared" si="274"/>
        <v>0</v>
      </c>
      <c r="CM441" s="137">
        <f t="shared" si="275"/>
        <v>0</v>
      </c>
      <c r="CN441" s="137">
        <f t="shared" si="276"/>
        <v>0</v>
      </c>
      <c r="CO441" s="173">
        <f t="shared" si="277"/>
        <v>0</v>
      </c>
      <c r="CP441" s="172">
        <f t="shared" si="278"/>
        <v>0</v>
      </c>
      <c r="CQ441" s="137">
        <f t="shared" si="279"/>
        <v>0</v>
      </c>
      <c r="CR441" s="137">
        <f t="shared" si="280"/>
        <v>0</v>
      </c>
      <c r="CS441" s="137">
        <f t="shared" si="281"/>
        <v>0</v>
      </c>
      <c r="CT441" s="137">
        <f t="shared" si="282"/>
        <v>0</v>
      </c>
      <c r="CU441" s="173">
        <f t="shared" si="258"/>
        <v>0</v>
      </c>
      <c r="CV441" s="172">
        <f t="shared" si="259"/>
        <v>0</v>
      </c>
      <c r="CW441" s="137">
        <f t="shared" si="260"/>
        <v>0</v>
      </c>
      <c r="CX441" s="137">
        <f t="shared" si="261"/>
        <v>0</v>
      </c>
      <c r="CY441" s="137">
        <f t="shared" si="262"/>
        <v>0</v>
      </c>
      <c r="CZ441" s="137">
        <f t="shared" si="263"/>
        <v>0</v>
      </c>
      <c r="DA441" s="173">
        <f t="shared" si="264"/>
        <v>0</v>
      </c>
      <c r="DC441" s="220"/>
      <c r="DF441" s="141"/>
      <c r="DG441" s="142"/>
      <c r="DH441" s="146">
        <f t="shared" si="283"/>
        <v>0</v>
      </c>
      <c r="DI441" s="142"/>
      <c r="DJ441" s="144"/>
      <c r="DK441" s="145"/>
      <c r="DL441" s="142"/>
      <c r="DM441" s="144"/>
    </row>
    <row r="442" spans="1:117" s="140" customFormat="1" ht="12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227"/>
      <c r="J442" s="151"/>
      <c r="K442" s="151" t="s">
        <v>2531</v>
      </c>
      <c r="L442" s="151" t="s">
        <v>67</v>
      </c>
      <c r="M442" s="151" t="s">
        <v>2519</v>
      </c>
      <c r="N442" s="151"/>
      <c r="O442" s="151" t="s">
        <v>2238</v>
      </c>
      <c r="P442" s="151" t="s">
        <v>496</v>
      </c>
      <c r="Q442" s="151" t="s">
        <v>27</v>
      </c>
      <c r="R442" s="151" t="s">
        <v>2391</v>
      </c>
      <c r="S442" s="151">
        <v>608538909</v>
      </c>
      <c r="T442" s="260" t="s">
        <v>2532</v>
      </c>
      <c r="U442" s="151">
        <v>268144689</v>
      </c>
      <c r="V442" s="151" t="s">
        <v>102</v>
      </c>
      <c r="W442" s="151" t="s">
        <v>2418</v>
      </c>
      <c r="X442" s="151" t="s">
        <v>2395</v>
      </c>
      <c r="Y442" s="256"/>
      <c r="Z442" s="256" t="s">
        <v>2396</v>
      </c>
      <c r="AA442" s="258"/>
      <c r="AB442" s="156"/>
      <c r="AC442" s="157"/>
      <c r="AD442" s="157"/>
      <c r="AE442" s="157"/>
      <c r="AF442" s="157"/>
      <c r="AG442" s="293">
        <f t="shared" si="267"/>
        <v>0</v>
      </c>
      <c r="AH442" s="145"/>
      <c r="AI442" s="143"/>
      <c r="AJ442" s="143"/>
      <c r="AK442" s="143"/>
      <c r="AL442" s="143"/>
      <c r="AM442" s="138">
        <f t="shared" si="257"/>
        <v>0</v>
      </c>
      <c r="AN442" s="160"/>
      <c r="AO442" s="146"/>
      <c r="AP442" s="146"/>
      <c r="AQ442" s="146"/>
      <c r="AR442" s="146"/>
      <c r="AS442" s="202">
        <f t="shared" si="268"/>
        <v>0</v>
      </c>
      <c r="AT442" s="172"/>
      <c r="AU442" s="137"/>
      <c r="AV442" s="137"/>
      <c r="AW442" s="137"/>
      <c r="AX442" s="137"/>
      <c r="AY442" s="138">
        <f t="shared" si="253"/>
        <v>0</v>
      </c>
      <c r="AZ442" s="160"/>
      <c r="BA442" s="146"/>
      <c r="BB442" s="146"/>
      <c r="BC442" s="146"/>
      <c r="BD442" s="146"/>
      <c r="BE442" s="138">
        <f t="shared" si="254"/>
        <v>0</v>
      </c>
      <c r="BF442" s="205"/>
      <c r="BG442" s="146"/>
      <c r="BH442" s="146"/>
      <c r="BI442" s="146"/>
      <c r="BJ442" s="146"/>
      <c r="BK442" s="202">
        <f t="shared" si="269"/>
        <v>0</v>
      </c>
      <c r="BL442" s="160"/>
      <c r="BM442" s="146"/>
      <c r="BN442" s="146"/>
      <c r="BO442" s="146"/>
      <c r="BP442" s="146"/>
      <c r="BQ442" s="138">
        <f t="shared" si="255"/>
        <v>0</v>
      </c>
      <c r="BR442" s="160"/>
      <c r="BS442" s="146"/>
      <c r="BT442" s="146"/>
      <c r="BU442" s="146"/>
      <c r="BV442" s="146"/>
      <c r="BW442" s="138">
        <f t="shared" si="256"/>
        <v>0</v>
      </c>
      <c r="BX442" s="205"/>
      <c r="BY442" s="146"/>
      <c r="BZ442" s="146"/>
      <c r="CA442" s="146"/>
      <c r="CB442" s="146"/>
      <c r="CC442" s="138">
        <f t="shared" si="270"/>
        <v>0</v>
      </c>
      <c r="CD442" s="158"/>
      <c r="CE442" s="137"/>
      <c r="CF442" s="137"/>
      <c r="CG442" s="137"/>
      <c r="CH442" s="137"/>
      <c r="CI442" s="138">
        <f t="shared" si="271"/>
        <v>0</v>
      </c>
      <c r="CJ442" s="172">
        <f t="shared" si="272"/>
        <v>0</v>
      </c>
      <c r="CK442" s="137">
        <f t="shared" si="273"/>
        <v>0</v>
      </c>
      <c r="CL442" s="137">
        <f t="shared" si="274"/>
        <v>0</v>
      </c>
      <c r="CM442" s="137">
        <f t="shared" si="275"/>
        <v>0</v>
      </c>
      <c r="CN442" s="137">
        <f t="shared" si="276"/>
        <v>0</v>
      </c>
      <c r="CO442" s="173">
        <f t="shared" si="277"/>
        <v>0</v>
      </c>
      <c r="CP442" s="172">
        <f t="shared" si="278"/>
        <v>0</v>
      </c>
      <c r="CQ442" s="137">
        <f t="shared" si="279"/>
        <v>0</v>
      </c>
      <c r="CR442" s="137">
        <f t="shared" si="280"/>
        <v>0</v>
      </c>
      <c r="CS442" s="137">
        <f t="shared" si="281"/>
        <v>0</v>
      </c>
      <c r="CT442" s="137">
        <f t="shared" si="282"/>
        <v>0</v>
      </c>
      <c r="CU442" s="173">
        <f t="shared" si="258"/>
        <v>0</v>
      </c>
      <c r="CV442" s="172">
        <f t="shared" si="259"/>
        <v>0</v>
      </c>
      <c r="CW442" s="137">
        <f t="shared" si="260"/>
        <v>0</v>
      </c>
      <c r="CX442" s="137">
        <f t="shared" si="261"/>
        <v>0</v>
      </c>
      <c r="CY442" s="137">
        <f t="shared" si="262"/>
        <v>0</v>
      </c>
      <c r="CZ442" s="137">
        <f t="shared" si="263"/>
        <v>0</v>
      </c>
      <c r="DA442" s="173">
        <f t="shared" si="264"/>
        <v>0</v>
      </c>
      <c r="DC442" s="220"/>
      <c r="DF442" s="141"/>
      <c r="DG442" s="142"/>
      <c r="DH442" s="146">
        <f t="shared" si="283"/>
        <v>0</v>
      </c>
      <c r="DI442" s="142"/>
      <c r="DJ442" s="144"/>
      <c r="DK442" s="145"/>
      <c r="DL442" s="142"/>
      <c r="DM442" s="144"/>
    </row>
    <row r="443" spans="1:117" s="140" customFormat="1" ht="12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273"/>
      <c r="J443" s="151"/>
      <c r="K443" s="153" t="s">
        <v>2534</v>
      </c>
      <c r="L443" s="153">
        <v>46001</v>
      </c>
      <c r="M443" s="153" t="s">
        <v>2519</v>
      </c>
      <c r="N443" s="153"/>
      <c r="O443" s="153" t="s">
        <v>973</v>
      </c>
      <c r="P443" s="153" t="s">
        <v>496</v>
      </c>
      <c r="Q443" s="153" t="s">
        <v>27</v>
      </c>
      <c r="R443" s="153" t="s">
        <v>2535</v>
      </c>
      <c r="S443" s="274">
        <v>777560767</v>
      </c>
      <c r="T443" s="275" t="s">
        <v>2536</v>
      </c>
      <c r="U443" s="153">
        <v>2200317837</v>
      </c>
      <c r="V443" s="153">
        <v>2010</v>
      </c>
      <c r="W443" s="153" t="s">
        <v>439</v>
      </c>
      <c r="X443" s="151" t="s">
        <v>2395</v>
      </c>
      <c r="Y443" s="256"/>
      <c r="Z443" s="256" t="s">
        <v>2396</v>
      </c>
      <c r="AA443" s="258"/>
      <c r="AB443" s="156"/>
      <c r="AC443" s="157"/>
      <c r="AD443" s="157"/>
      <c r="AE443" s="157"/>
      <c r="AF443" s="157"/>
      <c r="AG443" s="293">
        <f t="shared" si="267"/>
        <v>0</v>
      </c>
      <c r="AH443" s="145"/>
      <c r="AI443" s="143"/>
      <c r="AJ443" s="143"/>
      <c r="AK443" s="143"/>
      <c r="AL443" s="143"/>
      <c r="AM443" s="138">
        <f t="shared" si="257"/>
        <v>0</v>
      </c>
      <c r="AN443" s="160"/>
      <c r="AO443" s="146"/>
      <c r="AP443" s="146"/>
      <c r="AQ443" s="146"/>
      <c r="AR443" s="146"/>
      <c r="AS443" s="202">
        <f t="shared" si="268"/>
        <v>0</v>
      </c>
      <c r="AT443" s="172"/>
      <c r="AU443" s="137"/>
      <c r="AV443" s="137"/>
      <c r="AW443" s="137"/>
      <c r="AX443" s="137"/>
      <c r="AY443" s="138">
        <f t="shared" si="253"/>
        <v>0</v>
      </c>
      <c r="AZ443" s="160"/>
      <c r="BA443" s="146"/>
      <c r="BB443" s="146"/>
      <c r="BC443" s="146"/>
      <c r="BD443" s="146"/>
      <c r="BE443" s="138">
        <f t="shared" si="254"/>
        <v>0</v>
      </c>
      <c r="BF443" s="205"/>
      <c r="BG443" s="146"/>
      <c r="BH443" s="146"/>
      <c r="BI443" s="146"/>
      <c r="BJ443" s="146"/>
      <c r="BK443" s="202">
        <f t="shared" si="269"/>
        <v>0</v>
      </c>
      <c r="BL443" s="160"/>
      <c r="BM443" s="146"/>
      <c r="BN443" s="146"/>
      <c r="BO443" s="146"/>
      <c r="BP443" s="146"/>
      <c r="BQ443" s="138">
        <f t="shared" si="255"/>
        <v>0</v>
      </c>
      <c r="BR443" s="160"/>
      <c r="BS443" s="146"/>
      <c r="BT443" s="146"/>
      <c r="BU443" s="146"/>
      <c r="BV443" s="146"/>
      <c r="BW443" s="138">
        <f t="shared" si="256"/>
        <v>0</v>
      </c>
      <c r="BX443" s="205"/>
      <c r="BY443" s="146"/>
      <c r="BZ443" s="146"/>
      <c r="CA443" s="146"/>
      <c r="CB443" s="146"/>
      <c r="CC443" s="138">
        <f t="shared" si="270"/>
        <v>0</v>
      </c>
      <c r="CD443" s="158"/>
      <c r="CE443" s="137"/>
      <c r="CF443" s="137"/>
      <c r="CG443" s="137"/>
      <c r="CH443" s="137"/>
      <c r="CI443" s="138">
        <f t="shared" si="271"/>
        <v>0</v>
      </c>
      <c r="CJ443" s="172">
        <f t="shared" si="272"/>
        <v>0</v>
      </c>
      <c r="CK443" s="137">
        <f t="shared" si="273"/>
        <v>0</v>
      </c>
      <c r="CL443" s="137">
        <f t="shared" si="274"/>
        <v>0</v>
      </c>
      <c r="CM443" s="137">
        <f t="shared" si="275"/>
        <v>0</v>
      </c>
      <c r="CN443" s="137">
        <f t="shared" si="276"/>
        <v>0</v>
      </c>
      <c r="CO443" s="173">
        <f t="shared" si="277"/>
        <v>0</v>
      </c>
      <c r="CP443" s="172">
        <f t="shared" si="278"/>
        <v>0</v>
      </c>
      <c r="CQ443" s="137">
        <f t="shared" si="279"/>
        <v>0</v>
      </c>
      <c r="CR443" s="137">
        <f t="shared" si="280"/>
        <v>0</v>
      </c>
      <c r="CS443" s="137">
        <f t="shared" si="281"/>
        <v>0</v>
      </c>
      <c r="CT443" s="137">
        <f t="shared" si="282"/>
        <v>0</v>
      </c>
      <c r="CU443" s="173">
        <f t="shared" si="258"/>
        <v>0</v>
      </c>
      <c r="CV443" s="172">
        <f t="shared" si="259"/>
        <v>0</v>
      </c>
      <c r="CW443" s="137">
        <f t="shared" si="260"/>
        <v>0</v>
      </c>
      <c r="CX443" s="137">
        <f t="shared" si="261"/>
        <v>0</v>
      </c>
      <c r="CY443" s="137">
        <f t="shared" si="262"/>
        <v>0</v>
      </c>
      <c r="CZ443" s="137">
        <f t="shared" si="263"/>
        <v>0</v>
      </c>
      <c r="DA443" s="173">
        <f t="shared" si="264"/>
        <v>0</v>
      </c>
      <c r="DC443" s="220"/>
      <c r="DF443" s="141"/>
      <c r="DG443" s="142"/>
      <c r="DH443" s="146">
        <f t="shared" si="283"/>
        <v>0</v>
      </c>
      <c r="DI443" s="142"/>
      <c r="DJ443" s="144"/>
      <c r="DK443" s="145"/>
      <c r="DL443" s="142"/>
      <c r="DM443" s="144"/>
    </row>
    <row r="444" spans="1:117" s="140" customFormat="1" ht="12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227"/>
      <c r="J444" s="151"/>
      <c r="K444" s="151" t="s">
        <v>2538</v>
      </c>
      <c r="L444" s="151" t="s">
        <v>114</v>
      </c>
      <c r="M444" s="151" t="s">
        <v>115</v>
      </c>
      <c r="N444" s="152" t="s">
        <v>2796</v>
      </c>
      <c r="O444" s="276" t="s">
        <v>2797</v>
      </c>
      <c r="P444" s="151" t="s">
        <v>300</v>
      </c>
      <c r="Q444" s="152" t="s">
        <v>27</v>
      </c>
      <c r="R444" s="152" t="s">
        <v>28</v>
      </c>
      <c r="S444" s="265">
        <v>607755552</v>
      </c>
      <c r="T444" s="196" t="s">
        <v>2798</v>
      </c>
      <c r="U444" s="153">
        <v>2201533339</v>
      </c>
      <c r="V444" s="151">
        <v>2010</v>
      </c>
      <c r="W444" s="153" t="s">
        <v>439</v>
      </c>
      <c r="X444" s="151" t="s">
        <v>2395</v>
      </c>
      <c r="Y444" s="256"/>
      <c r="Z444" s="256" t="s">
        <v>2396</v>
      </c>
      <c r="AA444" s="258"/>
      <c r="AB444" s="156"/>
      <c r="AC444" s="157"/>
      <c r="AD444" s="157"/>
      <c r="AE444" s="157"/>
      <c r="AF444" s="157"/>
      <c r="AG444" s="293">
        <f t="shared" si="267"/>
        <v>0</v>
      </c>
      <c r="AH444" s="145"/>
      <c r="AI444" s="143"/>
      <c r="AJ444" s="143"/>
      <c r="AK444" s="143"/>
      <c r="AL444" s="143"/>
      <c r="AM444" s="138">
        <f t="shared" si="257"/>
        <v>0</v>
      </c>
      <c r="AN444" s="160"/>
      <c r="AO444" s="146"/>
      <c r="AP444" s="146"/>
      <c r="AQ444" s="146"/>
      <c r="AR444" s="146"/>
      <c r="AS444" s="202">
        <f t="shared" si="268"/>
        <v>0</v>
      </c>
      <c r="AT444" s="172"/>
      <c r="AU444" s="137"/>
      <c r="AV444" s="137"/>
      <c r="AW444" s="137"/>
      <c r="AX444" s="137"/>
      <c r="AY444" s="138">
        <f t="shared" si="253"/>
        <v>0</v>
      </c>
      <c r="AZ444" s="160"/>
      <c r="BA444" s="146"/>
      <c r="BB444" s="146"/>
      <c r="BC444" s="146"/>
      <c r="BD444" s="146"/>
      <c r="BE444" s="138">
        <f t="shared" si="254"/>
        <v>0</v>
      </c>
      <c r="BF444" s="205"/>
      <c r="BG444" s="146"/>
      <c r="BH444" s="146"/>
      <c r="BI444" s="146"/>
      <c r="BJ444" s="146"/>
      <c r="BK444" s="202">
        <f t="shared" si="269"/>
        <v>0</v>
      </c>
      <c r="BL444" s="160"/>
      <c r="BM444" s="146"/>
      <c r="BN444" s="146"/>
      <c r="BO444" s="146"/>
      <c r="BP444" s="146"/>
      <c r="BQ444" s="138">
        <f t="shared" si="255"/>
        <v>0</v>
      </c>
      <c r="BR444" s="160"/>
      <c r="BS444" s="146"/>
      <c r="BT444" s="146"/>
      <c r="BU444" s="146"/>
      <c r="BV444" s="146"/>
      <c r="BW444" s="138">
        <f t="shared" si="256"/>
        <v>0</v>
      </c>
      <c r="BX444" s="205"/>
      <c r="BY444" s="146"/>
      <c r="BZ444" s="146"/>
      <c r="CA444" s="146"/>
      <c r="CB444" s="146"/>
      <c r="CC444" s="138">
        <f t="shared" si="270"/>
        <v>0</v>
      </c>
      <c r="CD444" s="158"/>
      <c r="CE444" s="137"/>
      <c r="CF444" s="137"/>
      <c r="CG444" s="137"/>
      <c r="CH444" s="137"/>
      <c r="CI444" s="138">
        <f t="shared" si="271"/>
        <v>0</v>
      </c>
      <c r="CJ444" s="172">
        <f t="shared" si="272"/>
        <v>0</v>
      </c>
      <c r="CK444" s="137">
        <f t="shared" si="273"/>
        <v>0</v>
      </c>
      <c r="CL444" s="137">
        <f t="shared" si="274"/>
        <v>0</v>
      </c>
      <c r="CM444" s="137">
        <f t="shared" si="275"/>
        <v>0</v>
      </c>
      <c r="CN444" s="137">
        <f t="shared" si="276"/>
        <v>0</v>
      </c>
      <c r="CO444" s="173">
        <f t="shared" si="277"/>
        <v>0</v>
      </c>
      <c r="CP444" s="172">
        <f t="shared" si="278"/>
        <v>0</v>
      </c>
      <c r="CQ444" s="137">
        <f t="shared" si="279"/>
        <v>0</v>
      </c>
      <c r="CR444" s="137">
        <f t="shared" si="280"/>
        <v>0</v>
      </c>
      <c r="CS444" s="137">
        <f t="shared" si="281"/>
        <v>0</v>
      </c>
      <c r="CT444" s="137">
        <f t="shared" si="282"/>
        <v>0</v>
      </c>
      <c r="CU444" s="173">
        <f t="shared" si="258"/>
        <v>0</v>
      </c>
      <c r="CV444" s="172">
        <f t="shared" si="259"/>
        <v>0</v>
      </c>
      <c r="CW444" s="137">
        <f t="shared" si="260"/>
        <v>0</v>
      </c>
      <c r="CX444" s="137">
        <f t="shared" si="261"/>
        <v>0</v>
      </c>
      <c r="CY444" s="137">
        <f t="shared" si="262"/>
        <v>0</v>
      </c>
      <c r="CZ444" s="137">
        <f t="shared" si="263"/>
        <v>0</v>
      </c>
      <c r="DA444" s="173">
        <f t="shared" si="264"/>
        <v>0</v>
      </c>
      <c r="DC444" s="220"/>
      <c r="DF444" s="141"/>
      <c r="DG444" s="142"/>
      <c r="DH444" s="146">
        <f t="shared" si="283"/>
        <v>0</v>
      </c>
      <c r="DI444" s="142"/>
      <c r="DJ444" s="144"/>
      <c r="DK444" s="145"/>
      <c r="DL444" s="142"/>
      <c r="DM444" s="144"/>
    </row>
    <row r="445" spans="1:117" s="140" customFormat="1" ht="12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227"/>
      <c r="J445" s="151"/>
      <c r="K445" s="151" t="s">
        <v>2540</v>
      </c>
      <c r="L445" s="151" t="s">
        <v>487</v>
      </c>
      <c r="M445" s="151" t="s">
        <v>68</v>
      </c>
      <c r="N445" s="152" t="s">
        <v>128</v>
      </c>
      <c r="O445" s="276" t="s">
        <v>2541</v>
      </c>
      <c r="P445" s="151" t="s">
        <v>217</v>
      </c>
      <c r="Q445" s="152" t="s">
        <v>27</v>
      </c>
      <c r="R445" s="152" t="s">
        <v>2391</v>
      </c>
      <c r="S445" s="151">
        <v>608305353</v>
      </c>
      <c r="T445" s="260" t="s">
        <v>2542</v>
      </c>
      <c r="U445" s="153"/>
      <c r="V445" s="151"/>
      <c r="W445" s="151"/>
      <c r="X445" s="151"/>
      <c r="Y445" s="256"/>
      <c r="Z445" s="256"/>
      <c r="AA445" s="258"/>
      <c r="AB445" s="156"/>
      <c r="AC445" s="157"/>
      <c r="AD445" s="157"/>
      <c r="AE445" s="157"/>
      <c r="AF445" s="157"/>
      <c r="AG445" s="293">
        <f t="shared" si="267"/>
        <v>0</v>
      </c>
      <c r="AH445" s="160"/>
      <c r="AI445" s="146"/>
      <c r="AJ445" s="146"/>
      <c r="AK445" s="146"/>
      <c r="AL445" s="146"/>
      <c r="AM445" s="138">
        <f t="shared" si="257"/>
        <v>0</v>
      </c>
      <c r="AN445" s="160"/>
      <c r="AO445" s="146"/>
      <c r="AP445" s="146"/>
      <c r="AQ445" s="146"/>
      <c r="AR445" s="146"/>
      <c r="AS445" s="202">
        <f t="shared" si="268"/>
        <v>0</v>
      </c>
      <c r="AT445" s="172"/>
      <c r="AU445" s="137"/>
      <c r="AV445" s="137"/>
      <c r="AW445" s="137"/>
      <c r="AX445" s="137"/>
      <c r="AY445" s="138">
        <f t="shared" si="253"/>
        <v>0</v>
      </c>
      <c r="AZ445" s="160"/>
      <c r="BA445" s="146"/>
      <c r="BB445" s="146"/>
      <c r="BC445" s="146"/>
      <c r="BD445" s="146"/>
      <c r="BE445" s="138">
        <f t="shared" si="254"/>
        <v>0</v>
      </c>
      <c r="BF445" s="205"/>
      <c r="BG445" s="146"/>
      <c r="BH445" s="146"/>
      <c r="BI445" s="146"/>
      <c r="BJ445" s="146"/>
      <c r="BK445" s="202">
        <f t="shared" si="269"/>
        <v>0</v>
      </c>
      <c r="BL445" s="160"/>
      <c r="BM445" s="146"/>
      <c r="BN445" s="146"/>
      <c r="BO445" s="146"/>
      <c r="BP445" s="146"/>
      <c r="BQ445" s="138">
        <f t="shared" si="255"/>
        <v>0</v>
      </c>
      <c r="BR445" s="160"/>
      <c r="BS445" s="146"/>
      <c r="BT445" s="146"/>
      <c r="BU445" s="146"/>
      <c r="BV445" s="146"/>
      <c r="BW445" s="138">
        <f t="shared" si="256"/>
        <v>0</v>
      </c>
      <c r="BX445" s="205"/>
      <c r="BY445" s="146"/>
      <c r="BZ445" s="146"/>
      <c r="CA445" s="146"/>
      <c r="CB445" s="146"/>
      <c r="CC445" s="138">
        <f t="shared" si="270"/>
        <v>0</v>
      </c>
      <c r="CD445" s="158"/>
      <c r="CE445" s="137"/>
      <c r="CF445" s="137"/>
      <c r="CG445" s="137"/>
      <c r="CH445" s="137"/>
      <c r="CI445" s="138">
        <f t="shared" si="271"/>
        <v>0</v>
      </c>
      <c r="CJ445" s="172">
        <f t="shared" si="272"/>
        <v>0</v>
      </c>
      <c r="CK445" s="137">
        <f t="shared" si="273"/>
        <v>0</v>
      </c>
      <c r="CL445" s="137">
        <f t="shared" si="274"/>
        <v>0</v>
      </c>
      <c r="CM445" s="137">
        <f t="shared" si="275"/>
        <v>0</v>
      </c>
      <c r="CN445" s="137">
        <f t="shared" si="276"/>
        <v>0</v>
      </c>
      <c r="CO445" s="173">
        <f t="shared" si="277"/>
        <v>0</v>
      </c>
      <c r="CP445" s="172">
        <f t="shared" si="278"/>
        <v>0</v>
      </c>
      <c r="CQ445" s="137">
        <f t="shared" si="279"/>
        <v>0</v>
      </c>
      <c r="CR445" s="137">
        <f t="shared" si="280"/>
        <v>0</v>
      </c>
      <c r="CS445" s="137">
        <f t="shared" si="281"/>
        <v>0</v>
      </c>
      <c r="CT445" s="137">
        <f t="shared" si="282"/>
        <v>0</v>
      </c>
      <c r="CU445" s="173">
        <f t="shared" si="258"/>
        <v>0</v>
      </c>
      <c r="CV445" s="172">
        <f t="shared" si="259"/>
        <v>0</v>
      </c>
      <c r="CW445" s="137">
        <f t="shared" si="260"/>
        <v>0</v>
      </c>
      <c r="CX445" s="137">
        <f t="shared" si="261"/>
        <v>0</v>
      </c>
      <c r="CY445" s="137">
        <f t="shared" si="262"/>
        <v>0</v>
      </c>
      <c r="CZ445" s="137">
        <f t="shared" si="263"/>
        <v>0</v>
      </c>
      <c r="DA445" s="173">
        <f t="shared" si="264"/>
        <v>0</v>
      </c>
      <c r="DC445" s="220"/>
      <c r="DF445" s="141"/>
      <c r="DG445" s="142"/>
      <c r="DH445" s="146">
        <f t="shared" si="283"/>
        <v>0</v>
      </c>
      <c r="DI445" s="142"/>
      <c r="DJ445" s="144"/>
      <c r="DK445" s="145"/>
      <c r="DL445" s="142"/>
      <c r="DM445" s="144"/>
    </row>
    <row r="446" spans="1:117" s="193" customFormat="1" ht="12">
      <c r="A446" s="229" t="s">
        <v>2543</v>
      </c>
      <c r="B446" s="123"/>
      <c r="C446" s="184"/>
      <c r="D446" s="184"/>
      <c r="E446" s="184"/>
      <c r="F446" s="184"/>
      <c r="G446" s="184"/>
      <c r="H446" s="230"/>
      <c r="I446" s="2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49"/>
      <c r="Z446" s="149"/>
      <c r="AA446" s="176"/>
      <c r="AB446" s="185">
        <f t="shared" ref="AB446:AG446" si="284">SUM(AB412:AB445)</f>
        <v>0</v>
      </c>
      <c r="AC446" s="191">
        <f t="shared" si="284"/>
        <v>0</v>
      </c>
      <c r="AD446" s="191">
        <f t="shared" si="284"/>
        <v>0</v>
      </c>
      <c r="AE446" s="191">
        <f t="shared" si="284"/>
        <v>0</v>
      </c>
      <c r="AF446" s="191">
        <f t="shared" si="284"/>
        <v>0</v>
      </c>
      <c r="AG446" s="192">
        <f t="shared" si="284"/>
        <v>0</v>
      </c>
      <c r="AH446" s="185">
        <f t="shared" ref="AH446:AM446" si="285">SUM(AH412:AH445)</f>
        <v>0</v>
      </c>
      <c r="AI446" s="186">
        <f t="shared" si="285"/>
        <v>0</v>
      </c>
      <c r="AJ446" s="186">
        <f t="shared" si="285"/>
        <v>0</v>
      </c>
      <c r="AK446" s="186">
        <f t="shared" si="285"/>
        <v>0</v>
      </c>
      <c r="AL446" s="186">
        <f t="shared" si="285"/>
        <v>0</v>
      </c>
      <c r="AM446" s="187">
        <f t="shared" si="285"/>
        <v>0</v>
      </c>
      <c r="AN446" s="185">
        <f t="shared" ref="AN446:AS446" si="286">SUM(AN412:AN445)</f>
        <v>0</v>
      </c>
      <c r="AO446" s="186">
        <f t="shared" si="286"/>
        <v>0</v>
      </c>
      <c r="AP446" s="186">
        <f t="shared" si="286"/>
        <v>0</v>
      </c>
      <c r="AQ446" s="186">
        <f t="shared" si="286"/>
        <v>0</v>
      </c>
      <c r="AR446" s="186">
        <f t="shared" si="286"/>
        <v>0</v>
      </c>
      <c r="AS446" s="203">
        <f t="shared" si="286"/>
        <v>0</v>
      </c>
      <c r="AT446" s="208">
        <f t="shared" ref="AT446:AY446" si="287">SUM(AT412:AT445)</f>
        <v>0</v>
      </c>
      <c r="AU446" s="203">
        <f t="shared" si="287"/>
        <v>0</v>
      </c>
      <c r="AV446" s="203">
        <f t="shared" si="287"/>
        <v>0</v>
      </c>
      <c r="AW446" s="203">
        <f t="shared" si="287"/>
        <v>0</v>
      </c>
      <c r="AX446" s="203">
        <f t="shared" si="287"/>
        <v>0</v>
      </c>
      <c r="AY446" s="187">
        <f t="shared" si="287"/>
        <v>0</v>
      </c>
      <c r="AZ446" s="185">
        <f t="shared" ref="AZ446:BE446" si="288">SUM(AZ412:AZ445)</f>
        <v>0</v>
      </c>
      <c r="BA446" s="186">
        <f t="shared" si="288"/>
        <v>0</v>
      </c>
      <c r="BB446" s="186">
        <f t="shared" si="288"/>
        <v>0</v>
      </c>
      <c r="BC446" s="186">
        <f t="shared" si="288"/>
        <v>0</v>
      </c>
      <c r="BD446" s="186">
        <f t="shared" si="288"/>
        <v>0</v>
      </c>
      <c r="BE446" s="187">
        <f t="shared" si="288"/>
        <v>0</v>
      </c>
      <c r="BF446" s="191">
        <f t="shared" ref="BF446:BK446" si="289">SUM(BF412:BF445)</f>
        <v>0</v>
      </c>
      <c r="BG446" s="186">
        <f t="shared" si="289"/>
        <v>0</v>
      </c>
      <c r="BH446" s="186">
        <f t="shared" si="289"/>
        <v>0</v>
      </c>
      <c r="BI446" s="186">
        <f t="shared" si="289"/>
        <v>0</v>
      </c>
      <c r="BJ446" s="186">
        <f t="shared" si="289"/>
        <v>0</v>
      </c>
      <c r="BK446" s="203">
        <f t="shared" si="289"/>
        <v>0</v>
      </c>
      <c r="BL446" s="185">
        <f t="shared" ref="BL446:BW446" si="290">SUM(BL412:BL445)</f>
        <v>0</v>
      </c>
      <c r="BM446" s="186">
        <f t="shared" si="290"/>
        <v>0</v>
      </c>
      <c r="BN446" s="186">
        <f t="shared" si="290"/>
        <v>0</v>
      </c>
      <c r="BO446" s="186">
        <f t="shared" si="290"/>
        <v>0</v>
      </c>
      <c r="BP446" s="186">
        <f t="shared" si="290"/>
        <v>0</v>
      </c>
      <c r="BQ446" s="187">
        <f t="shared" si="290"/>
        <v>0</v>
      </c>
      <c r="BR446" s="185">
        <f t="shared" si="290"/>
        <v>0</v>
      </c>
      <c r="BS446" s="186">
        <f t="shared" si="290"/>
        <v>0</v>
      </c>
      <c r="BT446" s="186">
        <f t="shared" si="290"/>
        <v>0</v>
      </c>
      <c r="BU446" s="186">
        <f t="shared" si="290"/>
        <v>0</v>
      </c>
      <c r="BV446" s="186">
        <f t="shared" si="290"/>
        <v>0</v>
      </c>
      <c r="BW446" s="187">
        <f t="shared" si="290"/>
        <v>0</v>
      </c>
      <c r="BX446" s="191">
        <f t="shared" ref="BX446:CC446" si="291">SUM(BX412:BX445)</f>
        <v>0</v>
      </c>
      <c r="BY446" s="186">
        <f t="shared" si="291"/>
        <v>0</v>
      </c>
      <c r="BZ446" s="186">
        <f t="shared" si="291"/>
        <v>0</v>
      </c>
      <c r="CA446" s="186">
        <f t="shared" si="291"/>
        <v>0</v>
      </c>
      <c r="CB446" s="186">
        <f t="shared" si="291"/>
        <v>0</v>
      </c>
      <c r="CC446" s="187">
        <f t="shared" si="291"/>
        <v>0</v>
      </c>
      <c r="CD446" s="191">
        <f t="shared" ref="CD446:CJ446" si="292">SUM(CD412:CD445)</f>
        <v>0</v>
      </c>
      <c r="CE446" s="186">
        <f t="shared" si="292"/>
        <v>0</v>
      </c>
      <c r="CF446" s="186">
        <f t="shared" si="292"/>
        <v>0</v>
      </c>
      <c r="CG446" s="186">
        <f t="shared" si="292"/>
        <v>0</v>
      </c>
      <c r="CH446" s="186">
        <f t="shared" si="292"/>
        <v>0</v>
      </c>
      <c r="CI446" s="187">
        <f t="shared" si="292"/>
        <v>0</v>
      </c>
      <c r="CJ446" s="185">
        <f t="shared" si="292"/>
        <v>0</v>
      </c>
      <c r="CK446" s="186">
        <f t="shared" ref="CK446:DC446" si="293">SUM(CK412:CK445)</f>
        <v>0</v>
      </c>
      <c r="CL446" s="186">
        <f t="shared" si="293"/>
        <v>0</v>
      </c>
      <c r="CM446" s="186">
        <f t="shared" si="293"/>
        <v>0</v>
      </c>
      <c r="CN446" s="186">
        <f t="shared" si="293"/>
        <v>0</v>
      </c>
      <c r="CO446" s="187">
        <f t="shared" si="293"/>
        <v>0</v>
      </c>
      <c r="CP446" s="185">
        <f t="shared" si="293"/>
        <v>0</v>
      </c>
      <c r="CQ446" s="186">
        <f t="shared" si="293"/>
        <v>0</v>
      </c>
      <c r="CR446" s="186">
        <f t="shared" si="293"/>
        <v>0</v>
      </c>
      <c r="CS446" s="186">
        <f t="shared" si="293"/>
        <v>0</v>
      </c>
      <c r="CT446" s="186">
        <f t="shared" si="293"/>
        <v>0</v>
      </c>
      <c r="CU446" s="187">
        <f t="shared" si="293"/>
        <v>0</v>
      </c>
      <c r="CV446" s="185">
        <f t="shared" si="293"/>
        <v>0</v>
      </c>
      <c r="CW446" s="186">
        <f t="shared" si="293"/>
        <v>0</v>
      </c>
      <c r="CX446" s="186">
        <f t="shared" si="293"/>
        <v>0</v>
      </c>
      <c r="CY446" s="186">
        <f t="shared" si="293"/>
        <v>0</v>
      </c>
      <c r="CZ446" s="186">
        <f t="shared" si="293"/>
        <v>0</v>
      </c>
      <c r="DA446" s="187">
        <f t="shared" si="293"/>
        <v>0</v>
      </c>
      <c r="DC446" s="221">
        <f t="shared" si="293"/>
        <v>0</v>
      </c>
      <c r="DF446" s="185">
        <f>SUM(DF412:DF445)</f>
        <v>0</v>
      </c>
      <c r="DG446" s="186">
        <f>SUM(DG412:DG445)</f>
        <v>0</v>
      </c>
      <c r="DH446" s="186">
        <f>SUM(DH412:DH445)</f>
        <v>0</v>
      </c>
      <c r="DI446" s="186"/>
      <c r="DJ446" s="187"/>
      <c r="DK446" s="185">
        <f>SUM(DK412:DK445)</f>
        <v>0</v>
      </c>
      <c r="DL446" s="186"/>
      <c r="DM446" s="194"/>
    </row>
    <row r="447" spans="1:117" s="193" customFormat="1" ht="12.75" thickBot="1">
      <c r="A447" s="234" t="s">
        <v>2544</v>
      </c>
      <c r="B447" s="235"/>
      <c r="C447" s="236"/>
      <c r="D447" s="236"/>
      <c r="E447" s="236"/>
      <c r="F447" s="236"/>
      <c r="G447" s="236"/>
      <c r="H447" s="237"/>
      <c r="I447" s="2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49"/>
      <c r="Z447" s="149"/>
      <c r="AA447" s="178"/>
      <c r="AB447" s="188">
        <f t="shared" ref="AB447:CJ447" si="294">AB64+AB411+AB446</f>
        <v>0</v>
      </c>
      <c r="AC447" s="197">
        <f t="shared" si="294"/>
        <v>0</v>
      </c>
      <c r="AD447" s="197">
        <f t="shared" si="294"/>
        <v>0</v>
      </c>
      <c r="AE447" s="197">
        <f t="shared" si="294"/>
        <v>0</v>
      </c>
      <c r="AF447" s="197">
        <f t="shared" si="294"/>
        <v>0</v>
      </c>
      <c r="AG447" s="198">
        <f t="shared" si="294"/>
        <v>0</v>
      </c>
      <c r="AH447" s="188">
        <f t="shared" si="294"/>
        <v>0</v>
      </c>
      <c r="AI447" s="189">
        <f t="shared" si="294"/>
        <v>0</v>
      </c>
      <c r="AJ447" s="189">
        <f t="shared" si="294"/>
        <v>0</v>
      </c>
      <c r="AK447" s="189">
        <f t="shared" si="294"/>
        <v>0</v>
      </c>
      <c r="AL447" s="189">
        <f t="shared" si="294"/>
        <v>0</v>
      </c>
      <c r="AM447" s="190">
        <f t="shared" si="294"/>
        <v>0</v>
      </c>
      <c r="AN447" s="188">
        <f t="shared" si="294"/>
        <v>0</v>
      </c>
      <c r="AO447" s="189">
        <f t="shared" si="294"/>
        <v>0</v>
      </c>
      <c r="AP447" s="189">
        <f t="shared" si="294"/>
        <v>0</v>
      </c>
      <c r="AQ447" s="189">
        <f t="shared" si="294"/>
        <v>0</v>
      </c>
      <c r="AR447" s="189">
        <f t="shared" si="294"/>
        <v>0</v>
      </c>
      <c r="AS447" s="204">
        <f t="shared" si="294"/>
        <v>0</v>
      </c>
      <c r="AT447" s="209">
        <f t="shared" ref="AT447:AY447" si="295">AT64+AT411+AT446</f>
        <v>0</v>
      </c>
      <c r="AU447" s="204">
        <f t="shared" si="295"/>
        <v>0</v>
      </c>
      <c r="AV447" s="204">
        <f t="shared" si="295"/>
        <v>0</v>
      </c>
      <c r="AW447" s="204">
        <f t="shared" si="295"/>
        <v>0</v>
      </c>
      <c r="AX447" s="204">
        <f t="shared" si="295"/>
        <v>0</v>
      </c>
      <c r="AY447" s="190">
        <f t="shared" si="295"/>
        <v>0</v>
      </c>
      <c r="AZ447" s="188">
        <f t="shared" ref="AZ447:BE447" si="296">AZ64+AZ411+AZ446</f>
        <v>0</v>
      </c>
      <c r="BA447" s="189">
        <f t="shared" si="296"/>
        <v>0</v>
      </c>
      <c r="BB447" s="189">
        <f t="shared" si="296"/>
        <v>0</v>
      </c>
      <c r="BC447" s="189">
        <f t="shared" si="296"/>
        <v>0</v>
      </c>
      <c r="BD447" s="189">
        <f t="shared" si="296"/>
        <v>0</v>
      </c>
      <c r="BE447" s="190">
        <f t="shared" si="296"/>
        <v>0</v>
      </c>
      <c r="BF447" s="197">
        <f t="shared" si="294"/>
        <v>0</v>
      </c>
      <c r="BG447" s="189">
        <f t="shared" si="294"/>
        <v>0</v>
      </c>
      <c r="BH447" s="189">
        <f t="shared" si="294"/>
        <v>0</v>
      </c>
      <c r="BI447" s="189">
        <f t="shared" si="294"/>
        <v>0</v>
      </c>
      <c r="BJ447" s="189">
        <f t="shared" si="294"/>
        <v>0</v>
      </c>
      <c r="BK447" s="204">
        <f t="shared" si="294"/>
        <v>0</v>
      </c>
      <c r="BL447" s="188">
        <f t="shared" ref="BL447:BW447" si="297">BL64+BL411+BL446</f>
        <v>0</v>
      </c>
      <c r="BM447" s="189">
        <f t="shared" si="297"/>
        <v>0</v>
      </c>
      <c r="BN447" s="189">
        <f t="shared" si="297"/>
        <v>0</v>
      </c>
      <c r="BO447" s="189">
        <f t="shared" si="297"/>
        <v>0</v>
      </c>
      <c r="BP447" s="189">
        <f t="shared" si="297"/>
        <v>0</v>
      </c>
      <c r="BQ447" s="190">
        <f t="shared" si="297"/>
        <v>0</v>
      </c>
      <c r="BR447" s="188">
        <f t="shared" si="297"/>
        <v>0</v>
      </c>
      <c r="BS447" s="189">
        <f t="shared" si="297"/>
        <v>16598725</v>
      </c>
      <c r="BT447" s="189">
        <f t="shared" si="297"/>
        <v>0</v>
      </c>
      <c r="BU447" s="189">
        <f t="shared" si="297"/>
        <v>0</v>
      </c>
      <c r="BV447" s="189">
        <f t="shared" si="297"/>
        <v>0</v>
      </c>
      <c r="BW447" s="190">
        <f t="shared" si="297"/>
        <v>16598725</v>
      </c>
      <c r="BX447" s="197">
        <f t="shared" si="294"/>
        <v>0</v>
      </c>
      <c r="BY447" s="189">
        <f t="shared" si="294"/>
        <v>0</v>
      </c>
      <c r="BZ447" s="189">
        <f t="shared" si="294"/>
        <v>0</v>
      </c>
      <c r="CA447" s="189">
        <f t="shared" si="294"/>
        <v>0</v>
      </c>
      <c r="CB447" s="189">
        <f t="shared" si="294"/>
        <v>0</v>
      </c>
      <c r="CC447" s="190">
        <f t="shared" si="294"/>
        <v>0</v>
      </c>
      <c r="CD447" s="197">
        <f t="shared" si="294"/>
        <v>0</v>
      </c>
      <c r="CE447" s="189">
        <f t="shared" si="294"/>
        <v>0</v>
      </c>
      <c r="CF447" s="189">
        <f t="shared" si="294"/>
        <v>0</v>
      </c>
      <c r="CG447" s="189">
        <f t="shared" si="294"/>
        <v>0</v>
      </c>
      <c r="CH447" s="189">
        <f t="shared" si="294"/>
        <v>0</v>
      </c>
      <c r="CI447" s="190">
        <f t="shared" si="294"/>
        <v>0</v>
      </c>
      <c r="CJ447" s="188">
        <f t="shared" si="294"/>
        <v>0</v>
      </c>
      <c r="CK447" s="189">
        <f t="shared" ref="CK447:DC447" si="298">CK64+CK411+CK446</f>
        <v>16598725</v>
      </c>
      <c r="CL447" s="189">
        <f t="shared" si="298"/>
        <v>0</v>
      </c>
      <c r="CM447" s="189">
        <f t="shared" si="298"/>
        <v>0</v>
      </c>
      <c r="CN447" s="189">
        <f t="shared" si="298"/>
        <v>0</v>
      </c>
      <c r="CO447" s="190">
        <f>CO64+CO411+CO446</f>
        <v>16598725</v>
      </c>
      <c r="CP447" s="188">
        <f t="shared" si="298"/>
        <v>0</v>
      </c>
      <c r="CQ447" s="189">
        <f t="shared" si="298"/>
        <v>0</v>
      </c>
      <c r="CR447" s="189">
        <f t="shared" si="298"/>
        <v>0</v>
      </c>
      <c r="CS447" s="189">
        <f t="shared" si="298"/>
        <v>0</v>
      </c>
      <c r="CT447" s="189">
        <f t="shared" si="298"/>
        <v>0</v>
      </c>
      <c r="CU447" s="190">
        <f t="shared" si="298"/>
        <v>0</v>
      </c>
      <c r="CV447" s="188">
        <f t="shared" si="298"/>
        <v>0</v>
      </c>
      <c r="CW447" s="189">
        <f t="shared" si="298"/>
        <v>16598725</v>
      </c>
      <c r="CX447" s="189">
        <f t="shared" si="298"/>
        <v>0</v>
      </c>
      <c r="CY447" s="189">
        <f t="shared" si="298"/>
        <v>0</v>
      </c>
      <c r="CZ447" s="189">
        <f t="shared" si="298"/>
        <v>0</v>
      </c>
      <c r="DA447" s="190">
        <f t="shared" si="298"/>
        <v>16598725</v>
      </c>
      <c r="DC447" s="222">
        <f t="shared" si="298"/>
        <v>0</v>
      </c>
      <c r="DF447" s="188">
        <f>DF64+DF411+DF446</f>
        <v>420503.49</v>
      </c>
      <c r="DG447" s="189">
        <f>DG64+DG411+DG446</f>
        <v>74206.509999999995</v>
      </c>
      <c r="DH447" s="189">
        <f>DH64+DH411+DH446</f>
        <v>494710</v>
      </c>
      <c r="DI447" s="189"/>
      <c r="DJ447" s="190"/>
      <c r="DK447" s="188">
        <f>DK64+DK411+DK446</f>
        <v>805579.01</v>
      </c>
      <c r="DL447" s="189"/>
      <c r="DM447" s="199"/>
    </row>
    <row r="449" spans="28:119" ht="14.25"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  <c r="BE449" s="223"/>
      <c r="BF449" s="223"/>
      <c r="BG449" s="223"/>
      <c r="BH449" s="223"/>
      <c r="BI449" s="223"/>
      <c r="BJ449" s="223"/>
      <c r="BK449" s="223"/>
      <c r="BL449" s="223"/>
      <c r="BM449" s="223"/>
      <c r="BN449" s="223"/>
      <c r="BO449" s="223"/>
      <c r="BP449" s="223"/>
      <c r="BQ449" s="223"/>
      <c r="BR449" s="223"/>
      <c r="BS449" s="223"/>
      <c r="BT449" s="223"/>
      <c r="BU449" s="223"/>
      <c r="BV449" s="223"/>
      <c r="BW449" s="223"/>
      <c r="BX449" s="223"/>
      <c r="BY449" s="223"/>
      <c r="BZ449" s="223"/>
      <c r="CA449" s="223"/>
      <c r="CB449" s="223"/>
      <c r="CC449" s="223"/>
      <c r="CD449" s="223"/>
      <c r="CE449" s="223"/>
      <c r="CF449" s="223"/>
      <c r="CG449" s="223"/>
      <c r="CH449" s="223"/>
      <c r="CI449" s="223"/>
      <c r="CJ449" s="223"/>
      <c r="CK449" s="223"/>
      <c r="CL449" s="223"/>
      <c r="CM449" s="223"/>
      <c r="CN449" s="223"/>
      <c r="CO449" s="223"/>
      <c r="CP449" s="223"/>
      <c r="CQ449" s="223"/>
      <c r="CR449" s="223"/>
      <c r="CS449" s="223"/>
      <c r="CT449" s="223"/>
      <c r="CU449" s="223"/>
      <c r="CV449" s="223"/>
      <c r="CW449" s="223"/>
      <c r="CX449" s="223"/>
      <c r="CY449" s="223"/>
      <c r="CZ449" s="223"/>
      <c r="DA449" s="223"/>
      <c r="DB449" s="223"/>
      <c r="DC449" s="223"/>
      <c r="DD449" s="223"/>
      <c r="DE449" s="223"/>
      <c r="DF449" s="223"/>
      <c r="DG449" s="223"/>
      <c r="DH449" s="223"/>
      <c r="DI449" s="223"/>
      <c r="DJ449" s="223"/>
      <c r="DK449" s="223"/>
      <c r="DL449" s="223"/>
      <c r="DM449" s="223"/>
      <c r="DN449" s="223"/>
      <c r="DO449" s="223"/>
    </row>
  </sheetData>
  <mergeCells count="107">
    <mergeCell ref="AL4:AL5"/>
    <mergeCell ref="AK4:AK5"/>
    <mergeCell ref="AJ4:AJ5"/>
    <mergeCell ref="AN2:AS2"/>
    <mergeCell ref="AN3:AS3"/>
    <mergeCell ref="AN4:AO4"/>
    <mergeCell ref="AP4:AP5"/>
    <mergeCell ref="AQ4:AQ5"/>
    <mergeCell ref="AR4:AR5"/>
    <mergeCell ref="AS4:AS5"/>
    <mergeCell ref="CG4:CG5"/>
    <mergeCell ref="CH4:CH5"/>
    <mergeCell ref="CI4:CI5"/>
    <mergeCell ref="DF2:DM2"/>
    <mergeCell ref="CJ4:CK4"/>
    <mergeCell ref="H2:H5"/>
    <mergeCell ref="A2:A5"/>
    <mergeCell ref="B2:B5"/>
    <mergeCell ref="C2:C5"/>
    <mergeCell ref="D2:D5"/>
    <mergeCell ref="G2:G5"/>
    <mergeCell ref="E2:E5"/>
    <mergeCell ref="F2:F5"/>
    <mergeCell ref="AB2:AG2"/>
    <mergeCell ref="AB3:AG3"/>
    <mergeCell ref="AB4:AC4"/>
    <mergeCell ref="AD4:AD5"/>
    <mergeCell ref="AE4:AE5"/>
    <mergeCell ref="AF4:AF5"/>
    <mergeCell ref="AG4:AG5"/>
    <mergeCell ref="AH2:AM2"/>
    <mergeCell ref="AH3:AM3"/>
    <mergeCell ref="AH4:AI4"/>
    <mergeCell ref="AM4:AM5"/>
    <mergeCell ref="DF4:DF5"/>
    <mergeCell ref="DG4:DG5"/>
    <mergeCell ref="DF3:DJ3"/>
    <mergeCell ref="DM4:DM5"/>
    <mergeCell ref="DK4:DK5"/>
    <mergeCell ref="DI4:DI5"/>
    <mergeCell ref="CX4:CX5"/>
    <mergeCell ref="CY4:CY5"/>
    <mergeCell ref="CZ4:CZ5"/>
    <mergeCell ref="DH4:DH5"/>
    <mergeCell ref="DJ4:DJ5"/>
    <mergeCell ref="DA4:DA5"/>
    <mergeCell ref="DL4:DL5"/>
    <mergeCell ref="DK3:DM3"/>
    <mergeCell ref="BX3:CC3"/>
    <mergeCell ref="BX2:CC2"/>
    <mergeCell ref="BX4:BY4"/>
    <mergeCell ref="BZ4:BZ5"/>
    <mergeCell ref="CA4:CA5"/>
    <mergeCell ref="CB4:CB5"/>
    <mergeCell ref="CC4:CC5"/>
    <mergeCell ref="CP2:CU3"/>
    <mergeCell ref="CV2:DA3"/>
    <mergeCell ref="CP4:CQ4"/>
    <mergeCell ref="CL4:CL5"/>
    <mergeCell ref="CM4:CM5"/>
    <mergeCell ref="CN4:CN5"/>
    <mergeCell ref="CO4:CO5"/>
    <mergeCell ref="CD2:CI2"/>
    <mergeCell ref="CJ2:CO3"/>
    <mergeCell ref="CD3:CI3"/>
    <mergeCell ref="CR4:CR5"/>
    <mergeCell ref="CS4:CS5"/>
    <mergeCell ref="CT4:CT5"/>
    <mergeCell ref="CU4:CU5"/>
    <mergeCell ref="CV4:CW4"/>
    <mergeCell ref="CD4:CE4"/>
    <mergeCell ref="CF4:CF5"/>
    <mergeCell ref="BR2:BW2"/>
    <mergeCell ref="BR3:BW3"/>
    <mergeCell ref="BR4:BS4"/>
    <mergeCell ref="BT4:BT5"/>
    <mergeCell ref="BU4:BU5"/>
    <mergeCell ref="BV4:BV5"/>
    <mergeCell ref="BW4:BW5"/>
    <mergeCell ref="BL2:BQ2"/>
    <mergeCell ref="BL3:BQ3"/>
    <mergeCell ref="BL4:BM4"/>
    <mergeCell ref="BN4:BN5"/>
    <mergeCell ref="BO4:BO5"/>
    <mergeCell ref="BP4:BP5"/>
    <mergeCell ref="BQ4:BQ5"/>
    <mergeCell ref="AT2:AY2"/>
    <mergeCell ref="AT3:AY3"/>
    <mergeCell ref="AT4:AU4"/>
    <mergeCell ref="AY4:AY5"/>
    <mergeCell ref="AX4:AX5"/>
    <mergeCell ref="AW4:AW5"/>
    <mergeCell ref="AV4:AV5"/>
    <mergeCell ref="BF2:BK2"/>
    <mergeCell ref="BF3:BK3"/>
    <mergeCell ref="BF4:BG4"/>
    <mergeCell ref="BH4:BH5"/>
    <mergeCell ref="BI4:BI5"/>
    <mergeCell ref="BJ4:BJ5"/>
    <mergeCell ref="BK4:BK5"/>
    <mergeCell ref="AZ2:BE2"/>
    <mergeCell ref="AZ3:BE3"/>
    <mergeCell ref="AZ4:BA4"/>
    <mergeCell ref="BE4:BE5"/>
    <mergeCell ref="BD4:BD5"/>
    <mergeCell ref="BC4:BC5"/>
    <mergeCell ref="BB4:BB5"/>
  </mergeCells>
  <conditionalFormatting sqref="C2">
    <cfRule type="duplicateValues" dxfId="23" priority="4"/>
  </conditionalFormatting>
  <conditionalFormatting sqref="C6:C64">
    <cfRule type="duplicateValues" dxfId="22" priority="8"/>
  </conditionalFormatting>
  <conditionalFormatting sqref="C412:C445">
    <cfRule type="duplicateValues" dxfId="21" priority="7"/>
  </conditionalFormatting>
  <hyperlinks>
    <hyperlink ref="T40" r:id="rId1" xr:uid="{00000000-0004-0000-0000-000000000000}"/>
    <hyperlink ref="T41" r:id="rId2" xr:uid="{00000000-0004-0000-0000-000001000000}"/>
    <hyperlink ref="T53" r:id="rId3" xr:uid="{00000000-0004-0000-0000-000002000000}"/>
    <hyperlink ref="T42" r:id="rId4" xr:uid="{00000000-0004-0000-0000-000003000000}"/>
    <hyperlink ref="T54" r:id="rId5" display="mailto:ddkrompach@seznam.cz" xr:uid="{00000000-0004-0000-0000-000004000000}"/>
    <hyperlink ref="T43" r:id="rId6" xr:uid="{00000000-0004-0000-0000-000005000000}"/>
    <hyperlink ref="T45" r:id="rId7" xr:uid="{00000000-0004-0000-0000-000006000000}"/>
    <hyperlink ref="T14" r:id="rId8" xr:uid="{00000000-0004-0000-0000-000007000000}"/>
    <hyperlink ref="T15" r:id="rId9" xr:uid="{00000000-0004-0000-0000-000008000000}"/>
    <hyperlink ref="T63" r:id="rId10" xr:uid="{00000000-0004-0000-0000-000009000000}"/>
    <hyperlink ref="T436" r:id="rId11" xr:uid="{00000000-0004-0000-0000-00000A000000}"/>
    <hyperlink ref="T437" r:id="rId12" xr:uid="{00000000-0004-0000-0000-00000B000000}"/>
    <hyperlink ref="T440" r:id="rId13" xr:uid="{00000000-0004-0000-0000-00000D000000}"/>
    <hyperlink ref="T421" r:id="rId14" xr:uid="{00000000-0004-0000-0000-00000E000000}"/>
    <hyperlink ref="T434" r:id="rId15" xr:uid="{00000000-0004-0000-0000-00000F000000}"/>
    <hyperlink ref="T431" r:id="rId16" xr:uid="{00000000-0004-0000-0000-000010000000}"/>
    <hyperlink ref="T415" r:id="rId17" xr:uid="{00000000-0004-0000-0000-000011000000}"/>
    <hyperlink ref="T438" r:id="rId18" xr:uid="{00000000-0004-0000-0000-000012000000}"/>
    <hyperlink ref="T443" r:id="rId19" xr:uid="{00000000-0004-0000-0000-000013000000}"/>
    <hyperlink ref="T412" r:id="rId20" xr:uid="{00000000-0004-0000-0000-000014000000}"/>
    <hyperlink ref="T413" r:id="rId21" display="gymnazium@doctrina.cz" xr:uid="{00000000-0004-0000-0000-000015000000}"/>
    <hyperlink ref="T418" r:id="rId22" xr:uid="{00000000-0004-0000-0000-000016000000}"/>
    <hyperlink ref="T429" r:id="rId23" xr:uid="{00000000-0004-0000-0000-000017000000}"/>
    <hyperlink ref="T430" r:id="rId24" xr:uid="{00000000-0004-0000-0000-000018000000}"/>
    <hyperlink ref="T444" r:id="rId25" xr:uid="{00000000-0004-0000-0000-000019000000}"/>
    <hyperlink ref="T423" r:id="rId26" xr:uid="{00000000-0004-0000-0000-00001A000000}"/>
    <hyperlink ref="T12" r:id="rId27" display="vojta@giosm.cz;reditel@giosm.cz" xr:uid="{00000000-0004-0000-0000-00001B000000}"/>
    <hyperlink ref="T419" r:id="rId28" display="reditel@skolakaterinky.cz" xr:uid="{00000000-0004-0000-0000-00001C000000}"/>
    <hyperlink ref="T414" r:id="rId29" display="reditel@skolakaterinky.cz" xr:uid="{00000000-0004-0000-0000-00001D000000}"/>
    <hyperlink ref="T424" r:id="rId30" xr:uid="{00000000-0004-0000-0000-00001E000000}"/>
    <hyperlink ref="T36" r:id="rId31" xr:uid="{00000000-0004-0000-0000-00001F000000}"/>
    <hyperlink ref="T52" r:id="rId32" xr:uid="{00000000-0004-0000-0000-000020000000}"/>
    <hyperlink ref="T58" r:id="rId33" xr:uid="{00000000-0004-0000-0000-000021000000}"/>
    <hyperlink ref="T153" r:id="rId34" xr:uid="{00000000-0004-0000-0000-000022000000}"/>
    <hyperlink ref="T129" r:id="rId35" display="stanislav.dvorak@ddm-drak.cz" xr:uid="{00000000-0004-0000-0000-000023000000}"/>
    <hyperlink ref="T51" r:id="rId36" xr:uid="{00000000-0004-0000-0000-000024000000}"/>
    <hyperlink ref="T24" r:id="rId37" xr:uid="{00000000-0004-0000-0000-000025000000}"/>
    <hyperlink ref="T354" r:id="rId38" xr:uid="{3D00B7D9-59E6-4AD7-A124-ABE7B34B3A25}"/>
    <hyperlink ref="T31" r:id="rId39" xr:uid="{05505483-3222-4378-8782-3FAB6764C555}"/>
    <hyperlink ref="T25" r:id="rId40" xr:uid="{0ADA5091-AF4F-4D54-A300-E49040C67DB7}"/>
    <hyperlink ref="T368" r:id="rId41" xr:uid="{2B5D2EB4-2E16-4D65-99B9-6525E960F248}"/>
    <hyperlink ref="T37" r:id="rId42" xr:uid="{7638E2FC-5D53-4C09-A187-E339E19E6F18}"/>
    <hyperlink ref="T9" r:id="rId43" xr:uid="{AEACC2F3-C050-41C9-9BD5-12EDF507EC49}"/>
    <hyperlink ref="T235" r:id="rId44" xr:uid="{CE12E9D1-F1E1-4EAD-8479-2A90FD8CCB84}"/>
    <hyperlink ref="T212" r:id="rId45" xr:uid="{E97BB4D1-5A36-4B69-9D9A-4CA37E1EBDBB}"/>
    <hyperlink ref="T406" r:id="rId46" xr:uid="{7AD6545C-81B2-4DE7-BF69-737D19878023}"/>
    <hyperlink ref="T188" r:id="rId47" xr:uid="{7A925041-692C-4807-85B6-06B0693DB03D}"/>
    <hyperlink ref="T247" r:id="rId48" xr:uid="{DC1B9F5E-B0E9-491D-AE81-7B46474C595A}"/>
    <hyperlink ref="T249" r:id="rId49" xr:uid="{34D03CE1-A191-43AF-9E2D-0EDA3886AE7E}"/>
    <hyperlink ref="T280" r:id="rId50" xr:uid="{3BF50519-54FF-4BB8-A6BB-43069BC025B1}"/>
    <hyperlink ref="T287" r:id="rId51" display="kalvova@skolakurivody.cz" xr:uid="{35BBFA5C-11D6-4486-8B74-85E4CD2A48D3}"/>
    <hyperlink ref="T289" r:id="rId52" xr:uid="{F5705BD8-800C-4253-9720-3CE3809B7EFD}"/>
    <hyperlink ref="T96" r:id="rId53" display="sekretariat@zsjablonova.cz;havlenova@zsjablonova.cz" xr:uid="{61D49BFB-2F6E-408F-A2FD-9E671D6B7C66}"/>
    <hyperlink ref="EA96" r:id="rId54" xr:uid="{FAF5B31B-2FEB-4EBC-AE91-7A22B1277F5C}"/>
    <hyperlink ref="T103" r:id="rId55" xr:uid="{34D1724B-DBFC-481F-ACBB-4B7D2EBAEF86}"/>
    <hyperlink ref="T128" r:id="rId56" xr:uid="{A5D8BDE8-7D81-42E8-B2FD-0AFD7A46524A}"/>
    <hyperlink ref="T133" r:id="rId57" xr:uid="{77B737E4-C272-42E6-B7A1-B867D725DE27}"/>
    <hyperlink ref="EA133" r:id="rId58" xr:uid="{0AEEDEC7-862A-404C-A8DC-DDAB75C3F153}"/>
    <hyperlink ref="T134" r:id="rId59" display="skola@zsdonin.cz" xr:uid="{A0E0934D-874F-447A-BC10-0BB80D3A1A71}"/>
    <hyperlink ref="T137" r:id="rId60" xr:uid="{9D0C9457-E009-4CF6-993F-8EE9FDCA6EB3}"/>
    <hyperlink ref="T155" r:id="rId61" xr:uid="{4C2540A7-7A15-4270-BC45-DF91572255C3}"/>
    <hyperlink ref="T158" r:id="rId62" xr:uid="{69CF5575-DD3C-4BC1-90ED-7927E9F7613F}"/>
    <hyperlink ref="T175" r:id="rId63" display="info@vikyr.cz" xr:uid="{CDDBC51D-28CA-4389-AF1C-827AF391E608}"/>
    <hyperlink ref="T177" r:id="rId64" xr:uid="{B4A4C10C-9C33-49C7-B630-EF5B1D155EB0}"/>
    <hyperlink ref="T215" r:id="rId65" xr:uid="{36C585D7-490A-4E86-9FED-6DE344ABECA2}"/>
    <hyperlink ref="T224" r:id="rId66" xr:uid="{AB1CC951-0DB6-40DA-B604-D4D6E4F5A4A3}"/>
    <hyperlink ref="T229" r:id="rId67" xr:uid="{00F13C60-7635-479F-9779-F01EBB50FDC5}"/>
    <hyperlink ref="EA287" r:id="rId68" xr:uid="{78B03E27-8341-479F-8DD0-9F00E6B54DE8}"/>
    <hyperlink ref="T296" r:id="rId69" xr:uid="{F1403431-691A-4B54-945C-168C8D0D759B}"/>
    <hyperlink ref="T328" r:id="rId70" xr:uid="{90A524B9-B5E4-41D9-B6E4-6333BA10CB48}"/>
    <hyperlink ref="T381" r:id="rId71" xr:uid="{2F7EB353-377E-4D93-AEB1-01A05DB3D8C7}"/>
    <hyperlink ref="EA259" r:id="rId72" xr:uid="{DA4E4470-801E-4163-B215-F4778BFC0DCB}"/>
    <hyperlink ref="T86" r:id="rId73" xr:uid="{2E845185-C553-409D-BD81-C2E8C0CD2C82}"/>
    <hyperlink ref="EA147" r:id="rId74" xr:uid="{1E1F331F-5F9D-4517-A6A2-A9CE85B3FB3C}"/>
    <hyperlink ref="T147" r:id="rId75" xr:uid="{43986B0E-39C6-4227-ACCC-BF62094A2A4D}"/>
    <hyperlink ref="EA167" r:id="rId76" xr:uid="{B7456312-9DB6-483A-9847-672F891C234F}"/>
    <hyperlink ref="T167" r:id="rId77" xr:uid="{E654EF70-EE48-4F2E-8CB5-B9D89F8ABFF2}"/>
    <hyperlink ref="EA197" r:id="rId78" xr:uid="{2D59A7A3-03E6-4E2B-847A-75A330F3373E}"/>
    <hyperlink ref="EA204" r:id="rId79" xr:uid="{768B2E08-D147-42EA-80B1-27C4CD0D9BB2}"/>
    <hyperlink ref="T204" r:id="rId80" xr:uid="{61E54981-1D73-42E4-9ED1-94C134C9A58E}"/>
    <hyperlink ref="EA207" r:id="rId81" xr:uid="{ADA38A26-4091-4E14-A28D-24DF82221BB0}"/>
    <hyperlink ref="T207" r:id="rId82" xr:uid="{F5BA6E76-0C9A-4B0B-A996-F570B08A2CDF}"/>
    <hyperlink ref="T216" r:id="rId83" xr:uid="{6BD26FDD-A08F-46E7-9445-D3A2E1BFDA85}"/>
    <hyperlink ref="EA228" r:id="rId84" xr:uid="{2B80E6FD-2F27-4902-828F-5032CE869A02}"/>
    <hyperlink ref="T228" r:id="rId85" xr:uid="{F1720F6E-2DC3-4C48-9AAF-B0EC2D65ED5F}"/>
    <hyperlink ref="EA240" r:id="rId86" xr:uid="{F8B09BFA-6D92-4C0D-8041-AFE3C6D12FF6}"/>
    <hyperlink ref="T240" r:id="rId87" xr:uid="{E2E1A01F-68F4-4455-BAB3-8B8671DCB079}"/>
    <hyperlink ref="EA245" r:id="rId88" xr:uid="{2AF969D5-0700-44EA-B47D-9A04ADC53D44}"/>
    <hyperlink ref="T245" r:id="rId89" xr:uid="{A09BD879-F014-47E9-A8C2-FA3EE6D72B09}"/>
    <hyperlink ref="EA220" r:id="rId90" xr:uid="{36AE5A8F-3182-4CEA-A366-E799745E51E9}"/>
    <hyperlink ref="EA223" r:id="rId91" xr:uid="{D431F833-8930-4EC7-B7D0-CFAE2F02A841}"/>
    <hyperlink ref="T223" r:id="rId92" xr:uid="{CEE34CF9-0E8A-420C-B74C-5645860FEC9A}"/>
    <hyperlink ref="EA256" r:id="rId93" xr:uid="{C4656901-ED23-4020-9909-AA98F27E82E3}"/>
    <hyperlink ref="T256" r:id="rId94" xr:uid="{F8A64512-A835-4010-8F3C-604F02F8F293}"/>
    <hyperlink ref="EA265" r:id="rId95" xr:uid="{36AE2E73-C38E-4070-9139-F616A061653E}"/>
    <hyperlink ref="T265" r:id="rId96" xr:uid="{775684FE-FA78-4509-9ABE-DF3929063637}"/>
    <hyperlink ref="EA270" r:id="rId97" xr:uid="{803D2CA0-2605-414B-AD7D-34EC1DBF76CA}"/>
    <hyperlink ref="T270" r:id="rId98" xr:uid="{7A094BF6-5EC6-433E-8334-E1A4DDC7BB19}"/>
    <hyperlink ref="T165" r:id="rId99" xr:uid="{92A9834A-4624-4844-9FA5-88E426EB9613}"/>
    <hyperlink ref="T171" r:id="rId100" xr:uid="{F7DD2D0E-C6D7-421E-B313-231FB9E659BB}"/>
    <hyperlink ref="T297" r:id="rId101" xr:uid="{768A5EC8-DC89-4048-BBA4-B4D4CB533D9F}"/>
    <hyperlink ref="T202" r:id="rId102" xr:uid="{3B621FEE-2FEC-4065-8BD5-58B99B781279}"/>
    <hyperlink ref="T253" r:id="rId103" xr:uid="{AF4A8461-29ED-4930-B5DC-22517FF906B6}"/>
    <hyperlink ref="T292" r:id="rId104" xr:uid="{61C583A8-BFD0-4992-9C5B-DE88643312DF}"/>
    <hyperlink ref="T314" r:id="rId105" xr:uid="{EF07BF29-68A1-4641-90C0-86510F1CC29D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L106"/>
  <sheetViews>
    <sheetView zoomScaleNormal="100" workbookViewId="0">
      <selection activeCell="K16" sqref="K16"/>
    </sheetView>
  </sheetViews>
  <sheetFormatPr defaultRowHeight="15"/>
  <cols>
    <col min="2" max="2" width="15.42578125" customWidth="1"/>
    <col min="3" max="3" width="10.140625" bestFit="1" customWidth="1"/>
    <col min="5" max="5" width="14.7109375" style="80" bestFit="1" customWidth="1"/>
    <col min="9" max="9" width="13.42578125" bestFit="1" customWidth="1"/>
    <col min="10" max="10" width="10.7109375" bestFit="1" customWidth="1"/>
    <col min="11" max="11" width="12.28515625" customWidth="1"/>
  </cols>
  <sheetData>
    <row r="2" spans="2:12" ht="15.75" thickBot="1"/>
    <row r="3" spans="2:12" s="75" customFormat="1" ht="72" customHeight="1" thickBot="1">
      <c r="B3" s="79" t="s">
        <v>2741</v>
      </c>
      <c r="C3" s="79" t="s">
        <v>2742</v>
      </c>
      <c r="D3" s="79" t="s">
        <v>2554</v>
      </c>
      <c r="E3" s="92" t="s">
        <v>2743</v>
      </c>
      <c r="H3" s="85" t="s">
        <v>2554</v>
      </c>
      <c r="I3" s="86" t="s">
        <v>2744</v>
      </c>
      <c r="K3" s="75" t="s">
        <v>2746</v>
      </c>
    </row>
    <row r="4" spans="2:12" ht="15" customHeight="1">
      <c r="B4" s="77">
        <v>44120</v>
      </c>
      <c r="C4" s="76">
        <v>1462</v>
      </c>
      <c r="D4" s="76">
        <v>33079</v>
      </c>
      <c r="E4" s="78">
        <v>44872</v>
      </c>
      <c r="H4" s="83">
        <v>33038</v>
      </c>
      <c r="I4" s="84">
        <f t="shared" ref="I4:I13" si="0">SUMIFS($E$4:$E$106,$D$4:$D$106,$H4)</f>
        <v>0</v>
      </c>
      <c r="J4" s="91">
        <f>I4-K4</f>
        <v>0</v>
      </c>
    </row>
    <row r="5" spans="2:12" ht="15" customHeight="1">
      <c r="B5" s="77">
        <v>44127</v>
      </c>
      <c r="C5" s="76">
        <v>2460</v>
      </c>
      <c r="D5" s="76">
        <v>33070</v>
      </c>
      <c r="E5" s="78">
        <v>78660</v>
      </c>
      <c r="H5" s="81">
        <v>33040</v>
      </c>
      <c r="I5" s="82">
        <f t="shared" si="0"/>
        <v>7625</v>
      </c>
      <c r="J5" s="91" t="e">
        <f>I5-K5</f>
        <v>#REF!</v>
      </c>
      <c r="K5" s="80" t="e">
        <f>pomocný!#REF!</f>
        <v>#REF!</v>
      </c>
    </row>
    <row r="6" spans="2:12" ht="15" customHeight="1">
      <c r="B6" s="77">
        <v>44145</v>
      </c>
      <c r="C6" s="76">
        <v>2492</v>
      </c>
      <c r="D6" s="76">
        <v>33070</v>
      </c>
      <c r="E6" s="78">
        <v>9240</v>
      </c>
      <c r="H6" s="81">
        <v>33070</v>
      </c>
      <c r="I6" s="82">
        <f t="shared" si="0"/>
        <v>786305.19000000006</v>
      </c>
      <c r="J6" s="91" t="e">
        <f t="shared" ref="J6:J13" si="1">I6-K6</f>
        <v>#REF!</v>
      </c>
      <c r="K6" s="80" t="e">
        <f>pomocný!#REF!</f>
        <v>#REF!</v>
      </c>
    </row>
    <row r="7" spans="2:12" ht="15" customHeight="1">
      <c r="B7" s="77">
        <v>44145</v>
      </c>
      <c r="C7" s="76">
        <v>2325</v>
      </c>
      <c r="D7" s="76">
        <v>33075</v>
      </c>
      <c r="E7" s="78">
        <v>16560</v>
      </c>
      <c r="H7" s="81">
        <v>33071</v>
      </c>
      <c r="I7" s="82">
        <f t="shared" si="0"/>
        <v>0</v>
      </c>
      <c r="J7" s="91" t="e">
        <f t="shared" si="1"/>
        <v>#REF!</v>
      </c>
      <c r="K7" s="80" t="e">
        <f>pomocný!#REF!</f>
        <v>#REF!</v>
      </c>
      <c r="L7" t="s">
        <v>2745</v>
      </c>
    </row>
    <row r="8" spans="2:12" ht="15" customHeight="1">
      <c r="B8" s="77">
        <v>44145</v>
      </c>
      <c r="C8" s="76">
        <v>2325</v>
      </c>
      <c r="D8" s="76">
        <v>33070</v>
      </c>
      <c r="E8" s="78">
        <v>33060</v>
      </c>
      <c r="H8" s="81">
        <v>33075</v>
      </c>
      <c r="I8" s="82">
        <f t="shared" si="0"/>
        <v>414124.45999999996</v>
      </c>
      <c r="J8" s="91" t="e">
        <f t="shared" si="1"/>
        <v>#REF!</v>
      </c>
      <c r="K8" s="80" t="e">
        <f>pomocný!#REF!</f>
        <v>#REF!</v>
      </c>
    </row>
    <row r="9" spans="2:12" ht="15" customHeight="1">
      <c r="B9" s="77">
        <v>44146</v>
      </c>
      <c r="C9" s="76">
        <v>3454</v>
      </c>
      <c r="D9" s="76">
        <v>33166</v>
      </c>
      <c r="E9" s="78">
        <v>31023</v>
      </c>
      <c r="H9" s="81">
        <v>33079</v>
      </c>
      <c r="I9" s="82">
        <f t="shared" si="0"/>
        <v>1726213.51</v>
      </c>
      <c r="J9" s="91" t="e">
        <f t="shared" si="1"/>
        <v>#REF!</v>
      </c>
      <c r="K9" s="80" t="e">
        <f>pomocný!#REF!</f>
        <v>#REF!</v>
      </c>
    </row>
    <row r="10" spans="2:12" ht="15" customHeight="1">
      <c r="B10" s="77">
        <v>44146</v>
      </c>
      <c r="C10" s="76">
        <v>2444</v>
      </c>
      <c r="D10" s="76">
        <v>33070</v>
      </c>
      <c r="E10" s="78">
        <v>4000</v>
      </c>
      <c r="H10" s="81">
        <v>33080</v>
      </c>
      <c r="I10" s="82">
        <f t="shared" si="0"/>
        <v>0</v>
      </c>
      <c r="J10" s="91">
        <f t="shared" si="1"/>
        <v>0</v>
      </c>
    </row>
    <row r="11" spans="2:12" ht="15" customHeight="1">
      <c r="B11" s="77">
        <v>44146</v>
      </c>
      <c r="C11" s="76">
        <v>2495</v>
      </c>
      <c r="D11" s="76">
        <v>33070</v>
      </c>
      <c r="E11" s="78">
        <v>15200</v>
      </c>
      <c r="H11" s="81">
        <v>33160</v>
      </c>
      <c r="I11" s="82">
        <f t="shared" si="0"/>
        <v>0</v>
      </c>
      <c r="J11" s="91" t="e">
        <f t="shared" si="1"/>
        <v>#REF!</v>
      </c>
      <c r="K11" s="80" t="e">
        <f>pomocný!#REF!</f>
        <v>#REF!</v>
      </c>
      <c r="L11" t="s">
        <v>2745</v>
      </c>
    </row>
    <row r="12" spans="2:12" ht="15" customHeight="1">
      <c r="B12" s="77">
        <v>44146</v>
      </c>
      <c r="C12" s="76">
        <v>1428</v>
      </c>
      <c r="D12" s="76">
        <v>33079</v>
      </c>
      <c r="E12" s="78">
        <v>310193</v>
      </c>
      <c r="H12" s="81">
        <v>33166</v>
      </c>
      <c r="I12" s="82">
        <f t="shared" si="0"/>
        <v>730690</v>
      </c>
      <c r="J12" s="91">
        <f t="shared" si="1"/>
        <v>730690</v>
      </c>
      <c r="L12" t="s">
        <v>2747</v>
      </c>
    </row>
    <row r="13" spans="2:12" ht="15.75" customHeight="1" thickBot="1">
      <c r="B13" s="77">
        <v>44146</v>
      </c>
      <c r="C13" s="76">
        <v>4450</v>
      </c>
      <c r="D13" s="76">
        <v>33070</v>
      </c>
      <c r="E13" s="78">
        <v>2235</v>
      </c>
      <c r="H13" s="87">
        <v>33354</v>
      </c>
      <c r="I13" s="88">
        <f t="shared" si="0"/>
        <v>0</v>
      </c>
      <c r="J13" s="91">
        <f t="shared" si="1"/>
        <v>0</v>
      </c>
    </row>
    <row r="14" spans="2:12" ht="15.75" customHeight="1" thickBot="1">
      <c r="B14" s="77">
        <v>44147</v>
      </c>
      <c r="C14" s="76">
        <v>2448</v>
      </c>
      <c r="D14" s="76">
        <v>33070</v>
      </c>
      <c r="E14" s="78">
        <v>31920</v>
      </c>
      <c r="H14" s="89" t="s">
        <v>2748</v>
      </c>
      <c r="I14" s="90">
        <f>SUM(I4:I13)</f>
        <v>3664958.16</v>
      </c>
    </row>
    <row r="15" spans="2:12" ht="15" customHeight="1">
      <c r="B15" s="77">
        <v>44147</v>
      </c>
      <c r="C15" s="76">
        <v>4445</v>
      </c>
      <c r="D15" s="76">
        <v>33070</v>
      </c>
      <c r="E15" s="78">
        <v>3214</v>
      </c>
      <c r="K15" s="80" t="e">
        <f>K9+K8+K6+K5</f>
        <v>#REF!</v>
      </c>
    </row>
    <row r="16" spans="2:12" ht="15" customHeight="1">
      <c r="B16" s="77">
        <v>44148</v>
      </c>
      <c r="C16" s="76">
        <v>3409</v>
      </c>
      <c r="D16" s="76">
        <v>33079</v>
      </c>
      <c r="E16" s="78">
        <v>53835</v>
      </c>
    </row>
    <row r="17" spans="2:5" ht="15" customHeight="1">
      <c r="B17" s="77">
        <v>44148</v>
      </c>
      <c r="C17" s="76">
        <v>4454</v>
      </c>
      <c r="D17" s="76">
        <v>33075</v>
      </c>
      <c r="E17" s="78">
        <v>45493</v>
      </c>
    </row>
    <row r="18" spans="2:5" ht="15" customHeight="1">
      <c r="B18" s="77">
        <v>44148</v>
      </c>
      <c r="C18" s="76">
        <v>5453</v>
      </c>
      <c r="D18" s="76">
        <v>33070</v>
      </c>
      <c r="E18" s="78">
        <v>20520</v>
      </c>
    </row>
    <row r="19" spans="2:5" ht="15" customHeight="1">
      <c r="B19" s="77">
        <v>44151</v>
      </c>
      <c r="C19" s="76">
        <v>5438</v>
      </c>
      <c r="D19" s="76">
        <v>33070</v>
      </c>
      <c r="E19" s="78">
        <v>11317.6</v>
      </c>
    </row>
    <row r="20" spans="2:5" ht="15" customHeight="1">
      <c r="B20" s="77">
        <v>44151</v>
      </c>
      <c r="C20" s="76">
        <v>5441</v>
      </c>
      <c r="D20" s="76">
        <v>33075</v>
      </c>
      <c r="E20" s="78">
        <v>37481</v>
      </c>
    </row>
    <row r="21" spans="2:5" ht="15" customHeight="1">
      <c r="B21" s="77">
        <v>44151</v>
      </c>
      <c r="C21" s="76">
        <v>2498</v>
      </c>
      <c r="D21" s="76">
        <v>33070</v>
      </c>
      <c r="E21" s="78">
        <v>4875</v>
      </c>
    </row>
    <row r="22" spans="2:5" ht="15" customHeight="1">
      <c r="B22" s="77">
        <v>44153</v>
      </c>
      <c r="C22" s="76">
        <v>3436</v>
      </c>
      <c r="D22" s="76">
        <v>33070</v>
      </c>
      <c r="E22" s="78">
        <v>13440</v>
      </c>
    </row>
    <row r="23" spans="2:5" ht="15" customHeight="1">
      <c r="B23" s="77">
        <v>44154</v>
      </c>
      <c r="C23" s="76">
        <v>4467</v>
      </c>
      <c r="D23" s="76">
        <v>33070</v>
      </c>
      <c r="E23" s="78">
        <v>11623</v>
      </c>
    </row>
    <row r="24" spans="2:5" ht="15" customHeight="1">
      <c r="B24" s="77">
        <v>44155</v>
      </c>
      <c r="C24" s="76">
        <v>5479</v>
      </c>
      <c r="D24" s="76">
        <v>33070</v>
      </c>
      <c r="E24" s="78">
        <v>13294</v>
      </c>
    </row>
    <row r="25" spans="2:5" ht="15" customHeight="1">
      <c r="B25" s="77">
        <v>44155</v>
      </c>
      <c r="C25" s="76">
        <v>3416</v>
      </c>
      <c r="D25" s="76">
        <v>33070</v>
      </c>
      <c r="E25" s="78">
        <v>720</v>
      </c>
    </row>
    <row r="26" spans="2:5" ht="15" customHeight="1">
      <c r="B26" s="77">
        <v>44159</v>
      </c>
      <c r="C26" s="76">
        <v>4465</v>
      </c>
      <c r="D26" s="76">
        <v>33070</v>
      </c>
      <c r="E26" s="78">
        <v>23842.5</v>
      </c>
    </row>
    <row r="27" spans="2:5" ht="15" customHeight="1">
      <c r="B27" s="77">
        <v>44159</v>
      </c>
      <c r="C27" s="76">
        <v>5404</v>
      </c>
      <c r="D27" s="76">
        <v>33070</v>
      </c>
      <c r="E27" s="78">
        <v>16188</v>
      </c>
    </row>
    <row r="28" spans="2:5" ht="15" customHeight="1">
      <c r="B28" s="77">
        <v>44159</v>
      </c>
      <c r="C28" s="76">
        <v>5428</v>
      </c>
      <c r="D28" s="76">
        <v>33070</v>
      </c>
      <c r="E28" s="78">
        <v>9150</v>
      </c>
    </row>
    <row r="29" spans="2:5" ht="15" customHeight="1">
      <c r="B29" s="77">
        <v>44159</v>
      </c>
      <c r="C29" s="76">
        <v>4459</v>
      </c>
      <c r="D29" s="76">
        <v>33070</v>
      </c>
      <c r="E29" s="78">
        <v>12670</v>
      </c>
    </row>
    <row r="30" spans="2:5" ht="15" customHeight="1">
      <c r="B30" s="77">
        <v>44159</v>
      </c>
      <c r="C30" s="76">
        <v>1430</v>
      </c>
      <c r="D30" s="76">
        <v>33079</v>
      </c>
      <c r="E30" s="78">
        <v>573399.94999999995</v>
      </c>
    </row>
    <row r="31" spans="2:5" ht="15" customHeight="1">
      <c r="B31" s="77">
        <v>44160</v>
      </c>
      <c r="C31" s="76">
        <v>3435</v>
      </c>
      <c r="D31" s="76">
        <v>33070</v>
      </c>
      <c r="E31" s="78">
        <v>9120</v>
      </c>
    </row>
    <row r="32" spans="2:5" ht="15" customHeight="1">
      <c r="B32" s="77">
        <v>44160</v>
      </c>
      <c r="C32" s="76">
        <v>1448</v>
      </c>
      <c r="D32" s="76">
        <v>33079</v>
      </c>
      <c r="E32" s="78">
        <v>70920.56</v>
      </c>
    </row>
    <row r="33" spans="2:5" ht="15" customHeight="1">
      <c r="B33" s="77">
        <v>44160</v>
      </c>
      <c r="C33" s="76">
        <v>5443</v>
      </c>
      <c r="D33" s="76">
        <v>33070</v>
      </c>
      <c r="E33" s="78">
        <v>22040</v>
      </c>
    </row>
    <row r="34" spans="2:5" ht="15" customHeight="1">
      <c r="B34" s="77">
        <v>44160</v>
      </c>
      <c r="C34" s="76">
        <v>2497</v>
      </c>
      <c r="D34" s="76">
        <v>33070</v>
      </c>
      <c r="E34" s="78">
        <v>9680</v>
      </c>
    </row>
    <row r="35" spans="2:5" ht="15" customHeight="1">
      <c r="B35" s="77">
        <v>44160</v>
      </c>
      <c r="C35" s="76">
        <v>2459</v>
      </c>
      <c r="D35" s="76">
        <v>33070</v>
      </c>
      <c r="E35" s="78">
        <v>43700</v>
      </c>
    </row>
    <row r="36" spans="2:5" ht="15" customHeight="1">
      <c r="B36" s="77">
        <v>44160</v>
      </c>
      <c r="C36" s="76">
        <v>2480</v>
      </c>
      <c r="D36" s="76">
        <v>33079</v>
      </c>
      <c r="E36" s="78">
        <v>45066</v>
      </c>
    </row>
    <row r="37" spans="2:5" ht="15" customHeight="1">
      <c r="B37" s="77">
        <v>44160</v>
      </c>
      <c r="C37" s="76">
        <v>5458</v>
      </c>
      <c r="D37" s="76">
        <v>33079</v>
      </c>
      <c r="E37" s="78">
        <v>62811</v>
      </c>
    </row>
    <row r="38" spans="2:5" ht="15" customHeight="1">
      <c r="B38" s="77">
        <v>44161</v>
      </c>
      <c r="C38" s="76">
        <v>1411</v>
      </c>
      <c r="D38" s="76">
        <v>33166</v>
      </c>
      <c r="E38" s="78">
        <v>383209</v>
      </c>
    </row>
    <row r="39" spans="2:5" ht="15" customHeight="1">
      <c r="B39" s="77">
        <v>44161</v>
      </c>
      <c r="C39" s="76">
        <v>5445</v>
      </c>
      <c r="D39" s="76">
        <v>33070</v>
      </c>
      <c r="E39" s="78">
        <v>19000</v>
      </c>
    </row>
    <row r="40" spans="2:5" ht="15" customHeight="1">
      <c r="B40" s="77">
        <v>44161</v>
      </c>
      <c r="C40" s="76">
        <v>1456</v>
      </c>
      <c r="D40" s="76">
        <v>33040</v>
      </c>
      <c r="E40" s="78">
        <v>395</v>
      </c>
    </row>
    <row r="41" spans="2:5" ht="15" customHeight="1">
      <c r="B41" s="77">
        <v>44161</v>
      </c>
      <c r="C41" s="76">
        <v>3412</v>
      </c>
      <c r="D41" s="76">
        <v>33075</v>
      </c>
      <c r="E41" s="78">
        <v>26209</v>
      </c>
    </row>
    <row r="42" spans="2:5" ht="15" customHeight="1">
      <c r="B42" s="77">
        <v>44161</v>
      </c>
      <c r="C42" s="76">
        <v>4433</v>
      </c>
      <c r="D42" s="76">
        <v>33070</v>
      </c>
      <c r="E42" s="78">
        <v>5725</v>
      </c>
    </row>
    <row r="43" spans="2:5" ht="15" customHeight="1">
      <c r="B43" s="77">
        <v>44162</v>
      </c>
      <c r="C43" s="76">
        <v>2465</v>
      </c>
      <c r="D43" s="76">
        <v>33070</v>
      </c>
      <c r="E43" s="78">
        <v>9324</v>
      </c>
    </row>
    <row r="44" spans="2:5" ht="15" customHeight="1">
      <c r="B44" s="77">
        <v>44162</v>
      </c>
      <c r="C44" s="76">
        <v>4449</v>
      </c>
      <c r="D44" s="76">
        <v>33079</v>
      </c>
      <c r="E44" s="78">
        <v>17945.45</v>
      </c>
    </row>
    <row r="45" spans="2:5" ht="15" customHeight="1">
      <c r="B45" s="77">
        <v>44162</v>
      </c>
      <c r="C45" s="76">
        <v>3411</v>
      </c>
      <c r="D45" s="76">
        <v>33079</v>
      </c>
      <c r="E45" s="78">
        <v>62808</v>
      </c>
    </row>
    <row r="46" spans="2:5" ht="15" customHeight="1">
      <c r="B46" s="77">
        <v>44162</v>
      </c>
      <c r="C46" s="76">
        <v>4449</v>
      </c>
      <c r="D46" s="76">
        <v>33079</v>
      </c>
      <c r="E46" s="78">
        <v>0.55000000000000004</v>
      </c>
    </row>
    <row r="47" spans="2:5" ht="15" customHeight="1">
      <c r="B47" s="77">
        <v>44162</v>
      </c>
      <c r="C47" s="76">
        <v>5403</v>
      </c>
      <c r="D47" s="76">
        <v>33070</v>
      </c>
      <c r="E47" s="78">
        <v>12900</v>
      </c>
    </row>
    <row r="48" spans="2:5" ht="15" customHeight="1">
      <c r="B48" s="77">
        <v>44165</v>
      </c>
      <c r="C48" s="76">
        <v>3415</v>
      </c>
      <c r="D48" s="76">
        <v>33070</v>
      </c>
      <c r="E48" s="78">
        <v>3380</v>
      </c>
    </row>
    <row r="49" spans="2:5" ht="15" customHeight="1">
      <c r="B49" s="77">
        <v>44165</v>
      </c>
      <c r="C49" s="76">
        <v>1457</v>
      </c>
      <c r="D49" s="76">
        <v>33040</v>
      </c>
      <c r="E49" s="78">
        <v>6625</v>
      </c>
    </row>
    <row r="50" spans="2:5" ht="15" customHeight="1">
      <c r="B50" s="77">
        <v>44165</v>
      </c>
      <c r="C50" s="76">
        <v>1457</v>
      </c>
      <c r="D50" s="76">
        <v>33079</v>
      </c>
      <c r="E50" s="78">
        <v>8974</v>
      </c>
    </row>
    <row r="51" spans="2:5" ht="15" customHeight="1">
      <c r="B51" s="77">
        <v>44165</v>
      </c>
      <c r="C51" s="76">
        <v>5702</v>
      </c>
      <c r="D51" s="76">
        <v>33166</v>
      </c>
      <c r="E51" s="78">
        <v>316458</v>
      </c>
    </row>
    <row r="52" spans="2:5" ht="15" customHeight="1">
      <c r="B52" s="77">
        <v>44165</v>
      </c>
      <c r="C52" s="76">
        <v>5431</v>
      </c>
      <c r="D52" s="76">
        <v>33070</v>
      </c>
      <c r="E52" s="78">
        <v>8360</v>
      </c>
    </row>
    <row r="53" spans="2:5" ht="15" customHeight="1">
      <c r="B53" s="77">
        <v>44165</v>
      </c>
      <c r="C53" s="76">
        <v>5422</v>
      </c>
      <c r="D53" s="76">
        <v>33070</v>
      </c>
      <c r="E53" s="78">
        <v>1987.2</v>
      </c>
    </row>
    <row r="54" spans="2:5" ht="15" customHeight="1">
      <c r="B54" s="77">
        <v>44165</v>
      </c>
      <c r="C54" s="76">
        <v>4435</v>
      </c>
      <c r="D54" s="76">
        <v>33070</v>
      </c>
      <c r="E54" s="78">
        <v>6840</v>
      </c>
    </row>
    <row r="55" spans="2:5" ht="15" customHeight="1">
      <c r="B55" s="77">
        <v>44165</v>
      </c>
      <c r="C55" s="76">
        <v>1410</v>
      </c>
      <c r="D55" s="76">
        <v>33079</v>
      </c>
      <c r="E55" s="78">
        <v>28200</v>
      </c>
    </row>
    <row r="56" spans="2:5" ht="15" customHeight="1">
      <c r="B56" s="77">
        <v>44165</v>
      </c>
      <c r="C56" s="76">
        <v>4461</v>
      </c>
      <c r="D56" s="76">
        <v>33075</v>
      </c>
      <c r="E56" s="78">
        <v>92833</v>
      </c>
    </row>
    <row r="57" spans="2:5" ht="15" customHeight="1">
      <c r="B57" s="77">
        <v>44165</v>
      </c>
      <c r="C57" s="76">
        <v>4441</v>
      </c>
      <c r="D57" s="76">
        <v>33070</v>
      </c>
      <c r="E57" s="78">
        <v>11628</v>
      </c>
    </row>
    <row r="58" spans="2:5" ht="15" customHeight="1">
      <c r="B58" s="77">
        <v>44165</v>
      </c>
      <c r="C58" s="76">
        <v>5432</v>
      </c>
      <c r="D58" s="76">
        <v>33070</v>
      </c>
      <c r="E58" s="78">
        <v>11114</v>
      </c>
    </row>
    <row r="59" spans="2:5" ht="15" customHeight="1">
      <c r="B59" s="77">
        <v>44165</v>
      </c>
      <c r="C59" s="76">
        <v>2498</v>
      </c>
      <c r="D59" s="76">
        <v>33079</v>
      </c>
      <c r="E59" s="78">
        <v>89720</v>
      </c>
    </row>
    <row r="60" spans="2:5" ht="15" customHeight="1">
      <c r="B60" s="77">
        <v>44165</v>
      </c>
      <c r="C60" s="76">
        <v>2460</v>
      </c>
      <c r="D60" s="76">
        <v>33075</v>
      </c>
      <c r="E60" s="78">
        <v>9981.2999999999993</v>
      </c>
    </row>
    <row r="61" spans="2:5" ht="15" customHeight="1">
      <c r="B61" s="77">
        <v>44165</v>
      </c>
      <c r="C61" s="76">
        <v>4439</v>
      </c>
      <c r="D61" s="76">
        <v>33079</v>
      </c>
      <c r="E61" s="78">
        <v>53840</v>
      </c>
    </row>
    <row r="62" spans="2:5" ht="15" customHeight="1">
      <c r="B62" s="77">
        <v>44165</v>
      </c>
      <c r="C62" s="76">
        <v>1456</v>
      </c>
      <c r="D62" s="76">
        <v>33040</v>
      </c>
      <c r="E62" s="78">
        <v>605</v>
      </c>
    </row>
    <row r="63" spans="2:5" ht="15" customHeight="1">
      <c r="B63" s="77">
        <v>44165</v>
      </c>
      <c r="C63" s="76">
        <v>2466</v>
      </c>
      <c r="D63" s="76">
        <v>33070</v>
      </c>
      <c r="E63" s="78">
        <v>25107</v>
      </c>
    </row>
    <row r="64" spans="2:5" ht="15" customHeight="1">
      <c r="B64" s="77">
        <v>44166</v>
      </c>
      <c r="C64" s="76">
        <v>4438</v>
      </c>
      <c r="D64" s="76">
        <v>33070</v>
      </c>
      <c r="E64" s="78">
        <v>7600</v>
      </c>
    </row>
    <row r="65" spans="2:6" ht="15" customHeight="1">
      <c r="B65" s="77">
        <v>44166</v>
      </c>
      <c r="C65" s="76">
        <v>3410</v>
      </c>
      <c r="D65" s="76">
        <v>33070</v>
      </c>
      <c r="E65" s="78">
        <v>340</v>
      </c>
    </row>
    <row r="66" spans="2:6" ht="15" customHeight="1">
      <c r="B66" s="77">
        <v>44166</v>
      </c>
      <c r="C66" s="76">
        <v>5417</v>
      </c>
      <c r="D66" s="76">
        <v>33070</v>
      </c>
      <c r="E66" s="78">
        <v>19760</v>
      </c>
    </row>
    <row r="67" spans="2:6" ht="15" customHeight="1">
      <c r="B67" s="77">
        <v>44166</v>
      </c>
      <c r="C67" s="76">
        <v>2478</v>
      </c>
      <c r="D67" s="76">
        <v>33075</v>
      </c>
      <c r="E67" s="78">
        <v>4968</v>
      </c>
    </row>
    <row r="68" spans="2:6" ht="15" customHeight="1">
      <c r="B68" s="77">
        <v>44166</v>
      </c>
      <c r="C68" s="76">
        <v>2478</v>
      </c>
      <c r="D68" s="76">
        <v>33070</v>
      </c>
      <c r="E68" s="78">
        <v>9476</v>
      </c>
    </row>
    <row r="69" spans="2:6" ht="15" customHeight="1">
      <c r="B69" s="77">
        <v>44166</v>
      </c>
      <c r="C69" s="76">
        <v>5431</v>
      </c>
      <c r="D69" s="76">
        <v>33070</v>
      </c>
      <c r="E69" s="78">
        <v>8360</v>
      </c>
    </row>
    <row r="70" spans="2:6">
      <c r="B70" s="77">
        <v>44168</v>
      </c>
      <c r="C70" s="76">
        <v>5431</v>
      </c>
      <c r="D70" s="76">
        <v>33070</v>
      </c>
      <c r="E70" s="78">
        <v>-8360</v>
      </c>
    </row>
    <row r="71" spans="2:6" ht="15" customHeight="1">
      <c r="B71" s="77">
        <v>44166</v>
      </c>
      <c r="C71" s="76">
        <v>3438</v>
      </c>
      <c r="D71" s="76">
        <v>33075</v>
      </c>
      <c r="E71" s="78">
        <v>22000</v>
      </c>
    </row>
    <row r="72" spans="2:6" ht="15" customHeight="1">
      <c r="B72" s="77">
        <v>44166</v>
      </c>
      <c r="C72" s="76">
        <v>4443</v>
      </c>
      <c r="D72" s="76">
        <v>33075</v>
      </c>
      <c r="E72" s="78">
        <v>127093.16</v>
      </c>
    </row>
    <row r="73" spans="2:6" ht="15" customHeight="1">
      <c r="B73" s="77">
        <v>44166</v>
      </c>
      <c r="C73" s="76">
        <v>4439</v>
      </c>
      <c r="D73" s="76">
        <v>33070</v>
      </c>
      <c r="E73" s="78">
        <v>12640</v>
      </c>
    </row>
    <row r="74" spans="2:6" ht="15" customHeight="1">
      <c r="B74" s="77">
        <v>44166</v>
      </c>
      <c r="C74" s="76">
        <v>4456</v>
      </c>
      <c r="D74" s="76">
        <v>33070</v>
      </c>
      <c r="E74" s="78">
        <v>22040</v>
      </c>
    </row>
    <row r="75" spans="2:6" ht="15" customHeight="1">
      <c r="B75" s="77">
        <v>44166</v>
      </c>
      <c r="C75" s="76">
        <v>4462</v>
      </c>
      <c r="D75" s="76">
        <v>33070</v>
      </c>
      <c r="E75" s="78">
        <v>369</v>
      </c>
    </row>
    <row r="76" spans="2:6" ht="15" customHeight="1">
      <c r="B76" s="77">
        <v>44166</v>
      </c>
      <c r="C76" s="76">
        <v>3447</v>
      </c>
      <c r="D76" s="76">
        <v>33070</v>
      </c>
      <c r="E76" s="78">
        <v>11020</v>
      </c>
    </row>
    <row r="77" spans="2:6" ht="15" customHeight="1">
      <c r="B77" s="77">
        <v>44166</v>
      </c>
      <c r="C77" s="76">
        <v>2490</v>
      </c>
      <c r="D77" s="76">
        <v>33079</v>
      </c>
      <c r="E77" s="78">
        <v>26552</v>
      </c>
    </row>
    <row r="78" spans="2:6" ht="15" customHeight="1">
      <c r="B78" s="77">
        <v>44166</v>
      </c>
      <c r="C78" s="76">
        <v>2304</v>
      </c>
      <c r="D78" s="76">
        <v>33070</v>
      </c>
      <c r="E78" s="78">
        <v>4788</v>
      </c>
    </row>
    <row r="79" spans="2:6" ht="15" customHeight="1">
      <c r="B79" s="77">
        <v>44167</v>
      </c>
      <c r="C79" s="76">
        <v>5488</v>
      </c>
      <c r="D79" s="76">
        <v>33070</v>
      </c>
      <c r="E79" s="78">
        <v>4560</v>
      </c>
    </row>
    <row r="80" spans="2:6" ht="15" customHeight="1">
      <c r="B80" s="77">
        <v>44167</v>
      </c>
      <c r="C80" s="76">
        <v>5488</v>
      </c>
      <c r="D80" s="76">
        <v>33079</v>
      </c>
      <c r="E80" s="78">
        <v>16227</v>
      </c>
      <c r="F80" s="80"/>
    </row>
    <row r="81" spans="2:5" ht="15" customHeight="1">
      <c r="B81" s="77">
        <v>44167</v>
      </c>
      <c r="C81" s="76">
        <v>4452</v>
      </c>
      <c r="D81" s="76">
        <v>33070</v>
      </c>
      <c r="E81" s="78">
        <v>74480</v>
      </c>
    </row>
    <row r="82" spans="2:5" ht="15" customHeight="1">
      <c r="B82" s="77">
        <v>44167</v>
      </c>
      <c r="C82" s="76">
        <v>4487</v>
      </c>
      <c r="D82" s="76">
        <v>33070</v>
      </c>
      <c r="E82" s="78">
        <v>2500</v>
      </c>
    </row>
    <row r="83" spans="2:5" ht="15" customHeight="1">
      <c r="B83" s="77">
        <v>44167</v>
      </c>
      <c r="C83" s="76">
        <v>4404</v>
      </c>
      <c r="D83" s="76">
        <v>33075</v>
      </c>
      <c r="E83" s="78">
        <v>31506</v>
      </c>
    </row>
    <row r="84" spans="2:5" ht="15" customHeight="1">
      <c r="B84" s="77">
        <v>44167</v>
      </c>
      <c r="C84" s="76">
        <v>1434</v>
      </c>
      <c r="D84" s="76">
        <v>33079</v>
      </c>
      <c r="E84" s="78">
        <v>260849</v>
      </c>
    </row>
    <row r="85" spans="2:5">
      <c r="B85" s="77">
        <v>44169</v>
      </c>
      <c r="C85" s="76">
        <v>2479</v>
      </c>
      <c r="D85" s="76">
        <v>33070</v>
      </c>
      <c r="E85" s="78">
        <v>33833</v>
      </c>
    </row>
    <row r="86" spans="2:5">
      <c r="B86" s="77">
        <v>44169</v>
      </c>
      <c r="C86" s="76">
        <v>2484</v>
      </c>
      <c r="D86" s="76">
        <v>33070</v>
      </c>
      <c r="E86" s="78">
        <v>59839.99</v>
      </c>
    </row>
    <row r="87" spans="2:5">
      <c r="B87" s="108">
        <v>44172</v>
      </c>
      <c r="C87" s="109">
        <v>2446</v>
      </c>
      <c r="D87" s="109">
        <v>33070</v>
      </c>
      <c r="E87" s="110">
        <v>7984.9</v>
      </c>
    </row>
    <row r="88" spans="2:5">
      <c r="B88" s="76"/>
      <c r="C88" s="76"/>
      <c r="D88" s="76"/>
      <c r="E88" s="78"/>
    </row>
    <row r="89" spans="2:5">
      <c r="B89" s="76"/>
      <c r="C89" s="76"/>
      <c r="D89" s="76"/>
      <c r="E89" s="78"/>
    </row>
    <row r="90" spans="2:5">
      <c r="B90" s="76"/>
      <c r="C90" s="76"/>
      <c r="D90" s="76"/>
      <c r="E90" s="78"/>
    </row>
    <row r="91" spans="2:5">
      <c r="B91" s="76"/>
      <c r="C91" s="76"/>
      <c r="D91" s="76"/>
      <c r="E91" s="78"/>
    </row>
    <row r="92" spans="2:5">
      <c r="B92" s="76"/>
      <c r="C92" s="76"/>
      <c r="D92" s="76"/>
      <c r="E92" s="78"/>
    </row>
    <row r="93" spans="2:5">
      <c r="B93" s="76"/>
      <c r="C93" s="76"/>
      <c r="D93" s="76"/>
      <c r="E93" s="78"/>
    </row>
    <row r="94" spans="2:5">
      <c r="B94" s="76"/>
      <c r="C94" s="76"/>
      <c r="D94" s="76"/>
      <c r="E94" s="78"/>
    </row>
    <row r="95" spans="2:5">
      <c r="B95" s="76"/>
      <c r="C95" s="76"/>
      <c r="D95" s="76"/>
      <c r="E95" s="78"/>
    </row>
    <row r="96" spans="2:5">
      <c r="B96" s="76"/>
      <c r="C96" s="76"/>
      <c r="D96" s="76"/>
      <c r="E96" s="78"/>
    </row>
    <row r="97" spans="2:5">
      <c r="B97" s="76"/>
      <c r="C97" s="76"/>
      <c r="D97" s="76"/>
      <c r="E97" s="78"/>
    </row>
    <row r="98" spans="2:5">
      <c r="B98" s="76"/>
      <c r="C98" s="76"/>
      <c r="D98" s="76"/>
      <c r="E98" s="78"/>
    </row>
    <row r="99" spans="2:5">
      <c r="B99" s="76"/>
      <c r="C99" s="76"/>
      <c r="D99" s="76"/>
      <c r="E99" s="78"/>
    </row>
    <row r="100" spans="2:5">
      <c r="B100" s="76"/>
      <c r="C100" s="76"/>
      <c r="D100" s="76"/>
      <c r="E100" s="78"/>
    </row>
    <row r="101" spans="2:5">
      <c r="B101" s="76"/>
      <c r="C101" s="76"/>
      <c r="D101" s="76"/>
      <c r="E101" s="78"/>
    </row>
    <row r="102" spans="2:5">
      <c r="B102" s="76"/>
      <c r="C102" s="76"/>
      <c r="D102" s="76"/>
      <c r="E102" s="78"/>
    </row>
    <row r="103" spans="2:5">
      <c r="B103" s="76"/>
      <c r="C103" s="76"/>
      <c r="D103" s="76"/>
      <c r="E103" s="78"/>
    </row>
    <row r="104" spans="2:5">
      <c r="B104" s="76"/>
      <c r="C104" s="76"/>
      <c r="D104" s="76"/>
      <c r="E104" s="78"/>
    </row>
    <row r="105" spans="2:5">
      <c r="B105" s="76"/>
      <c r="C105" s="76"/>
      <c r="D105" s="76"/>
      <c r="E105" s="78"/>
    </row>
    <row r="106" spans="2:5">
      <c r="B106" s="76"/>
      <c r="C106" s="76"/>
      <c r="D106" s="76"/>
      <c r="E106" s="78"/>
    </row>
  </sheetData>
  <autoFilter ref="B3:L84" xr:uid="{00000000-0009-0000-0000-000001000000}"/>
  <sortState xmlns:xlrd2="http://schemas.microsoft.com/office/spreadsheetml/2017/richdata2" ref="B4:E37">
    <sortCondition ref="B4:B37"/>
  </sortState>
  <pageMargins left="0.23622047244094491" right="0.23622047244094491" top="0.35433070866141736" bottom="0.35433070866141736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showGridLines="0" topLeftCell="A22" zoomScale="85" zoomScaleNormal="85" workbookViewId="0">
      <selection activeCell="K70" sqref="K70"/>
    </sheetView>
  </sheetViews>
  <sheetFormatPr defaultRowHeight="12.75"/>
  <cols>
    <col min="1" max="1" width="3" style="106" customWidth="1"/>
    <col min="2" max="2" width="6.28515625" style="106" customWidth="1"/>
    <col min="3" max="3" width="5" style="106" bestFit="1" customWidth="1"/>
    <col min="4" max="4" width="8.140625" style="106" bestFit="1" customWidth="1"/>
    <col min="5" max="5" width="9.5703125" style="106" bestFit="1" customWidth="1"/>
    <col min="6" max="6" width="62.5703125" style="106" bestFit="1" customWidth="1"/>
    <col min="7" max="7" width="8.140625" style="106" bestFit="1" customWidth="1"/>
    <col min="8" max="10" width="12.7109375" style="106" bestFit="1" customWidth="1"/>
    <col min="11" max="11" width="12" style="106" bestFit="1" customWidth="1"/>
    <col min="12" max="12" width="7.7109375" style="106" bestFit="1" customWidth="1"/>
    <col min="13" max="13" width="10.140625" style="106" bestFit="1" customWidth="1"/>
    <col min="14" max="256" width="9.140625" style="106"/>
    <col min="257" max="257" width="3" style="106" customWidth="1"/>
    <col min="258" max="258" width="6.28515625" style="106" customWidth="1"/>
    <col min="259" max="259" width="5" style="106" bestFit="1" customWidth="1"/>
    <col min="260" max="260" width="8.140625" style="106" bestFit="1" customWidth="1"/>
    <col min="261" max="261" width="9.5703125" style="106" bestFit="1" customWidth="1"/>
    <col min="262" max="262" width="62.5703125" style="106" bestFit="1" customWidth="1"/>
    <col min="263" max="263" width="8.140625" style="106" bestFit="1" customWidth="1"/>
    <col min="264" max="264" width="12.7109375" style="106" bestFit="1" customWidth="1"/>
    <col min="265" max="265" width="10.140625" style="106" bestFit="1" customWidth="1"/>
    <col min="266" max="266" width="12.7109375" style="106" bestFit="1" customWidth="1"/>
    <col min="267" max="267" width="12" style="106" bestFit="1" customWidth="1"/>
    <col min="268" max="268" width="7.7109375" style="106" bestFit="1" customWidth="1"/>
    <col min="269" max="269" width="10.140625" style="106" bestFit="1" customWidth="1"/>
    <col min="270" max="512" width="9.140625" style="106"/>
    <col min="513" max="513" width="3" style="106" customWidth="1"/>
    <col min="514" max="514" width="6.28515625" style="106" customWidth="1"/>
    <col min="515" max="515" width="5" style="106" bestFit="1" customWidth="1"/>
    <col min="516" max="516" width="8.140625" style="106" bestFit="1" customWidth="1"/>
    <col min="517" max="517" width="9.5703125" style="106" bestFit="1" customWidth="1"/>
    <col min="518" max="518" width="62.5703125" style="106" bestFit="1" customWidth="1"/>
    <col min="519" max="519" width="8.140625" style="106" bestFit="1" customWidth="1"/>
    <col min="520" max="520" width="12.7109375" style="106" bestFit="1" customWidth="1"/>
    <col min="521" max="521" width="10.140625" style="106" bestFit="1" customWidth="1"/>
    <col min="522" max="522" width="12.7109375" style="106" bestFit="1" customWidth="1"/>
    <col min="523" max="523" width="12" style="106" bestFit="1" customWidth="1"/>
    <col min="524" max="524" width="7.7109375" style="106" bestFit="1" customWidth="1"/>
    <col min="525" max="525" width="10.140625" style="106" bestFit="1" customWidth="1"/>
    <col min="526" max="768" width="9.140625" style="106"/>
    <col min="769" max="769" width="3" style="106" customWidth="1"/>
    <col min="770" max="770" width="6.28515625" style="106" customWidth="1"/>
    <col min="771" max="771" width="5" style="106" bestFit="1" customWidth="1"/>
    <col min="772" max="772" width="8.140625" style="106" bestFit="1" customWidth="1"/>
    <col min="773" max="773" width="9.5703125" style="106" bestFit="1" customWidth="1"/>
    <col min="774" max="774" width="62.5703125" style="106" bestFit="1" customWidth="1"/>
    <col min="775" max="775" width="8.140625" style="106" bestFit="1" customWidth="1"/>
    <col min="776" max="776" width="12.7109375" style="106" bestFit="1" customWidth="1"/>
    <col min="777" max="777" width="10.140625" style="106" bestFit="1" customWidth="1"/>
    <col min="778" max="778" width="12.7109375" style="106" bestFit="1" customWidth="1"/>
    <col min="779" max="779" width="12" style="106" bestFit="1" customWidth="1"/>
    <col min="780" max="780" width="7.7109375" style="106" bestFit="1" customWidth="1"/>
    <col min="781" max="781" width="10.140625" style="106" bestFit="1" customWidth="1"/>
    <col min="782" max="1024" width="9.140625" style="106"/>
    <col min="1025" max="1025" width="3" style="106" customWidth="1"/>
    <col min="1026" max="1026" width="6.28515625" style="106" customWidth="1"/>
    <col min="1027" max="1027" width="5" style="106" bestFit="1" customWidth="1"/>
    <col min="1028" max="1028" width="8.140625" style="106" bestFit="1" customWidth="1"/>
    <col min="1029" max="1029" width="9.5703125" style="106" bestFit="1" customWidth="1"/>
    <col min="1030" max="1030" width="62.5703125" style="106" bestFit="1" customWidth="1"/>
    <col min="1031" max="1031" width="8.140625" style="106" bestFit="1" customWidth="1"/>
    <col min="1032" max="1032" width="12.7109375" style="106" bestFit="1" customWidth="1"/>
    <col min="1033" max="1033" width="10.140625" style="106" bestFit="1" customWidth="1"/>
    <col min="1034" max="1034" width="12.7109375" style="106" bestFit="1" customWidth="1"/>
    <col min="1035" max="1035" width="12" style="106" bestFit="1" customWidth="1"/>
    <col min="1036" max="1036" width="7.7109375" style="106" bestFit="1" customWidth="1"/>
    <col min="1037" max="1037" width="10.140625" style="106" bestFit="1" customWidth="1"/>
    <col min="1038" max="1280" width="9.140625" style="106"/>
    <col min="1281" max="1281" width="3" style="106" customWidth="1"/>
    <col min="1282" max="1282" width="6.28515625" style="106" customWidth="1"/>
    <col min="1283" max="1283" width="5" style="106" bestFit="1" customWidth="1"/>
    <col min="1284" max="1284" width="8.140625" style="106" bestFit="1" customWidth="1"/>
    <col min="1285" max="1285" width="9.5703125" style="106" bestFit="1" customWidth="1"/>
    <col min="1286" max="1286" width="62.5703125" style="106" bestFit="1" customWidth="1"/>
    <col min="1287" max="1287" width="8.140625" style="106" bestFit="1" customWidth="1"/>
    <col min="1288" max="1288" width="12.7109375" style="106" bestFit="1" customWidth="1"/>
    <col min="1289" max="1289" width="10.140625" style="106" bestFit="1" customWidth="1"/>
    <col min="1290" max="1290" width="12.7109375" style="106" bestFit="1" customWidth="1"/>
    <col min="1291" max="1291" width="12" style="106" bestFit="1" customWidth="1"/>
    <col min="1292" max="1292" width="7.7109375" style="106" bestFit="1" customWidth="1"/>
    <col min="1293" max="1293" width="10.140625" style="106" bestFit="1" customWidth="1"/>
    <col min="1294" max="1536" width="9.140625" style="106"/>
    <col min="1537" max="1537" width="3" style="106" customWidth="1"/>
    <col min="1538" max="1538" width="6.28515625" style="106" customWidth="1"/>
    <col min="1539" max="1539" width="5" style="106" bestFit="1" customWidth="1"/>
    <col min="1540" max="1540" width="8.140625" style="106" bestFit="1" customWidth="1"/>
    <col min="1541" max="1541" width="9.5703125" style="106" bestFit="1" customWidth="1"/>
    <col min="1542" max="1542" width="62.5703125" style="106" bestFit="1" customWidth="1"/>
    <col min="1543" max="1543" width="8.140625" style="106" bestFit="1" customWidth="1"/>
    <col min="1544" max="1544" width="12.7109375" style="106" bestFit="1" customWidth="1"/>
    <col min="1545" max="1545" width="10.140625" style="106" bestFit="1" customWidth="1"/>
    <col min="1546" max="1546" width="12.7109375" style="106" bestFit="1" customWidth="1"/>
    <col min="1547" max="1547" width="12" style="106" bestFit="1" customWidth="1"/>
    <col min="1548" max="1548" width="7.7109375" style="106" bestFit="1" customWidth="1"/>
    <col min="1549" max="1549" width="10.140625" style="106" bestFit="1" customWidth="1"/>
    <col min="1550" max="1792" width="9.140625" style="106"/>
    <col min="1793" max="1793" width="3" style="106" customWidth="1"/>
    <col min="1794" max="1794" width="6.28515625" style="106" customWidth="1"/>
    <col min="1795" max="1795" width="5" style="106" bestFit="1" customWidth="1"/>
    <col min="1796" max="1796" width="8.140625" style="106" bestFit="1" customWidth="1"/>
    <col min="1797" max="1797" width="9.5703125" style="106" bestFit="1" customWidth="1"/>
    <col min="1798" max="1798" width="62.5703125" style="106" bestFit="1" customWidth="1"/>
    <col min="1799" max="1799" width="8.140625" style="106" bestFit="1" customWidth="1"/>
    <col min="1800" max="1800" width="12.7109375" style="106" bestFit="1" customWidth="1"/>
    <col min="1801" max="1801" width="10.140625" style="106" bestFit="1" customWidth="1"/>
    <col min="1802" max="1802" width="12.7109375" style="106" bestFit="1" customWidth="1"/>
    <col min="1803" max="1803" width="12" style="106" bestFit="1" customWidth="1"/>
    <col min="1804" max="1804" width="7.7109375" style="106" bestFit="1" customWidth="1"/>
    <col min="1805" max="1805" width="10.140625" style="106" bestFit="1" customWidth="1"/>
    <col min="1806" max="2048" width="9.140625" style="106"/>
    <col min="2049" max="2049" width="3" style="106" customWidth="1"/>
    <col min="2050" max="2050" width="6.28515625" style="106" customWidth="1"/>
    <col min="2051" max="2051" width="5" style="106" bestFit="1" customWidth="1"/>
    <col min="2052" max="2052" width="8.140625" style="106" bestFit="1" customWidth="1"/>
    <col min="2053" max="2053" width="9.5703125" style="106" bestFit="1" customWidth="1"/>
    <col min="2054" max="2054" width="62.5703125" style="106" bestFit="1" customWidth="1"/>
    <col min="2055" max="2055" width="8.140625" style="106" bestFit="1" customWidth="1"/>
    <col min="2056" max="2056" width="12.7109375" style="106" bestFit="1" customWidth="1"/>
    <col min="2057" max="2057" width="10.140625" style="106" bestFit="1" customWidth="1"/>
    <col min="2058" max="2058" width="12.7109375" style="106" bestFit="1" customWidth="1"/>
    <col min="2059" max="2059" width="12" style="106" bestFit="1" customWidth="1"/>
    <col min="2060" max="2060" width="7.7109375" style="106" bestFit="1" customWidth="1"/>
    <col min="2061" max="2061" width="10.140625" style="106" bestFit="1" customWidth="1"/>
    <col min="2062" max="2304" width="9.140625" style="106"/>
    <col min="2305" max="2305" width="3" style="106" customWidth="1"/>
    <col min="2306" max="2306" width="6.28515625" style="106" customWidth="1"/>
    <col min="2307" max="2307" width="5" style="106" bestFit="1" customWidth="1"/>
    <col min="2308" max="2308" width="8.140625" style="106" bestFit="1" customWidth="1"/>
    <col min="2309" max="2309" width="9.5703125" style="106" bestFit="1" customWidth="1"/>
    <col min="2310" max="2310" width="62.5703125" style="106" bestFit="1" customWidth="1"/>
    <col min="2311" max="2311" width="8.140625" style="106" bestFit="1" customWidth="1"/>
    <col min="2312" max="2312" width="12.7109375" style="106" bestFit="1" customWidth="1"/>
    <col min="2313" max="2313" width="10.140625" style="106" bestFit="1" customWidth="1"/>
    <col min="2314" max="2314" width="12.7109375" style="106" bestFit="1" customWidth="1"/>
    <col min="2315" max="2315" width="12" style="106" bestFit="1" customWidth="1"/>
    <col min="2316" max="2316" width="7.7109375" style="106" bestFit="1" customWidth="1"/>
    <col min="2317" max="2317" width="10.140625" style="106" bestFit="1" customWidth="1"/>
    <col min="2318" max="2560" width="9.140625" style="106"/>
    <col min="2561" max="2561" width="3" style="106" customWidth="1"/>
    <col min="2562" max="2562" width="6.28515625" style="106" customWidth="1"/>
    <col min="2563" max="2563" width="5" style="106" bestFit="1" customWidth="1"/>
    <col min="2564" max="2564" width="8.140625" style="106" bestFit="1" customWidth="1"/>
    <col min="2565" max="2565" width="9.5703125" style="106" bestFit="1" customWidth="1"/>
    <col min="2566" max="2566" width="62.5703125" style="106" bestFit="1" customWidth="1"/>
    <col min="2567" max="2567" width="8.140625" style="106" bestFit="1" customWidth="1"/>
    <col min="2568" max="2568" width="12.7109375" style="106" bestFit="1" customWidth="1"/>
    <col min="2569" max="2569" width="10.140625" style="106" bestFit="1" customWidth="1"/>
    <col min="2570" max="2570" width="12.7109375" style="106" bestFit="1" customWidth="1"/>
    <col min="2571" max="2571" width="12" style="106" bestFit="1" customWidth="1"/>
    <col min="2572" max="2572" width="7.7109375" style="106" bestFit="1" customWidth="1"/>
    <col min="2573" max="2573" width="10.140625" style="106" bestFit="1" customWidth="1"/>
    <col min="2574" max="2816" width="9.140625" style="106"/>
    <col min="2817" max="2817" width="3" style="106" customWidth="1"/>
    <col min="2818" max="2818" width="6.28515625" style="106" customWidth="1"/>
    <col min="2819" max="2819" width="5" style="106" bestFit="1" customWidth="1"/>
    <col min="2820" max="2820" width="8.140625" style="106" bestFit="1" customWidth="1"/>
    <col min="2821" max="2821" width="9.5703125" style="106" bestFit="1" customWidth="1"/>
    <col min="2822" max="2822" width="62.5703125" style="106" bestFit="1" customWidth="1"/>
    <col min="2823" max="2823" width="8.140625" style="106" bestFit="1" customWidth="1"/>
    <col min="2824" max="2824" width="12.7109375" style="106" bestFit="1" customWidth="1"/>
    <col min="2825" max="2825" width="10.140625" style="106" bestFit="1" customWidth="1"/>
    <col min="2826" max="2826" width="12.7109375" style="106" bestFit="1" customWidth="1"/>
    <col min="2827" max="2827" width="12" style="106" bestFit="1" customWidth="1"/>
    <col min="2828" max="2828" width="7.7109375" style="106" bestFit="1" customWidth="1"/>
    <col min="2829" max="2829" width="10.140625" style="106" bestFit="1" customWidth="1"/>
    <col min="2830" max="3072" width="9.140625" style="106"/>
    <col min="3073" max="3073" width="3" style="106" customWidth="1"/>
    <col min="3074" max="3074" width="6.28515625" style="106" customWidth="1"/>
    <col min="3075" max="3075" width="5" style="106" bestFit="1" customWidth="1"/>
    <col min="3076" max="3076" width="8.140625" style="106" bestFit="1" customWidth="1"/>
    <col min="3077" max="3077" width="9.5703125" style="106" bestFit="1" customWidth="1"/>
    <col min="3078" max="3078" width="62.5703125" style="106" bestFit="1" customWidth="1"/>
    <col min="3079" max="3079" width="8.140625" style="106" bestFit="1" customWidth="1"/>
    <col min="3080" max="3080" width="12.7109375" style="106" bestFit="1" customWidth="1"/>
    <col min="3081" max="3081" width="10.140625" style="106" bestFit="1" customWidth="1"/>
    <col min="3082" max="3082" width="12.7109375" style="106" bestFit="1" customWidth="1"/>
    <col min="3083" max="3083" width="12" style="106" bestFit="1" customWidth="1"/>
    <col min="3084" max="3084" width="7.7109375" style="106" bestFit="1" customWidth="1"/>
    <col min="3085" max="3085" width="10.140625" style="106" bestFit="1" customWidth="1"/>
    <col min="3086" max="3328" width="9.140625" style="106"/>
    <col min="3329" max="3329" width="3" style="106" customWidth="1"/>
    <col min="3330" max="3330" width="6.28515625" style="106" customWidth="1"/>
    <col min="3331" max="3331" width="5" style="106" bestFit="1" customWidth="1"/>
    <col min="3332" max="3332" width="8.140625" style="106" bestFit="1" customWidth="1"/>
    <col min="3333" max="3333" width="9.5703125" style="106" bestFit="1" customWidth="1"/>
    <col min="3334" max="3334" width="62.5703125" style="106" bestFit="1" customWidth="1"/>
    <col min="3335" max="3335" width="8.140625" style="106" bestFit="1" customWidth="1"/>
    <col min="3336" max="3336" width="12.7109375" style="106" bestFit="1" customWidth="1"/>
    <col min="3337" max="3337" width="10.140625" style="106" bestFit="1" customWidth="1"/>
    <col min="3338" max="3338" width="12.7109375" style="106" bestFit="1" customWidth="1"/>
    <col min="3339" max="3339" width="12" style="106" bestFit="1" customWidth="1"/>
    <col min="3340" max="3340" width="7.7109375" style="106" bestFit="1" customWidth="1"/>
    <col min="3341" max="3341" width="10.140625" style="106" bestFit="1" customWidth="1"/>
    <col min="3342" max="3584" width="9.140625" style="106"/>
    <col min="3585" max="3585" width="3" style="106" customWidth="1"/>
    <col min="3586" max="3586" width="6.28515625" style="106" customWidth="1"/>
    <col min="3587" max="3587" width="5" style="106" bestFit="1" customWidth="1"/>
    <col min="3588" max="3588" width="8.140625" style="106" bestFit="1" customWidth="1"/>
    <col min="3589" max="3589" width="9.5703125" style="106" bestFit="1" customWidth="1"/>
    <col min="3590" max="3590" width="62.5703125" style="106" bestFit="1" customWidth="1"/>
    <col min="3591" max="3591" width="8.140625" style="106" bestFit="1" customWidth="1"/>
    <col min="3592" max="3592" width="12.7109375" style="106" bestFit="1" customWidth="1"/>
    <col min="3593" max="3593" width="10.140625" style="106" bestFit="1" customWidth="1"/>
    <col min="3594" max="3594" width="12.7109375" style="106" bestFit="1" customWidth="1"/>
    <col min="3595" max="3595" width="12" style="106" bestFit="1" customWidth="1"/>
    <col min="3596" max="3596" width="7.7109375" style="106" bestFit="1" customWidth="1"/>
    <col min="3597" max="3597" width="10.140625" style="106" bestFit="1" customWidth="1"/>
    <col min="3598" max="3840" width="9.140625" style="106"/>
    <col min="3841" max="3841" width="3" style="106" customWidth="1"/>
    <col min="3842" max="3842" width="6.28515625" style="106" customWidth="1"/>
    <col min="3843" max="3843" width="5" style="106" bestFit="1" customWidth="1"/>
    <col min="3844" max="3844" width="8.140625" style="106" bestFit="1" customWidth="1"/>
    <col min="3845" max="3845" width="9.5703125" style="106" bestFit="1" customWidth="1"/>
    <col min="3846" max="3846" width="62.5703125" style="106" bestFit="1" customWidth="1"/>
    <col min="3847" max="3847" width="8.140625" style="106" bestFit="1" customWidth="1"/>
    <col min="3848" max="3848" width="12.7109375" style="106" bestFit="1" customWidth="1"/>
    <col min="3849" max="3849" width="10.140625" style="106" bestFit="1" customWidth="1"/>
    <col min="3850" max="3850" width="12.7109375" style="106" bestFit="1" customWidth="1"/>
    <col min="3851" max="3851" width="12" style="106" bestFit="1" customWidth="1"/>
    <col min="3852" max="3852" width="7.7109375" style="106" bestFit="1" customWidth="1"/>
    <col min="3853" max="3853" width="10.140625" style="106" bestFit="1" customWidth="1"/>
    <col min="3854" max="4096" width="9.140625" style="106"/>
    <col min="4097" max="4097" width="3" style="106" customWidth="1"/>
    <col min="4098" max="4098" width="6.28515625" style="106" customWidth="1"/>
    <col min="4099" max="4099" width="5" style="106" bestFit="1" customWidth="1"/>
    <col min="4100" max="4100" width="8.140625" style="106" bestFit="1" customWidth="1"/>
    <col min="4101" max="4101" width="9.5703125" style="106" bestFit="1" customWidth="1"/>
    <col min="4102" max="4102" width="62.5703125" style="106" bestFit="1" customWidth="1"/>
    <col min="4103" max="4103" width="8.140625" style="106" bestFit="1" customWidth="1"/>
    <col min="4104" max="4104" width="12.7109375" style="106" bestFit="1" customWidth="1"/>
    <col min="4105" max="4105" width="10.140625" style="106" bestFit="1" customWidth="1"/>
    <col min="4106" max="4106" width="12.7109375" style="106" bestFit="1" customWidth="1"/>
    <col min="4107" max="4107" width="12" style="106" bestFit="1" customWidth="1"/>
    <col min="4108" max="4108" width="7.7109375" style="106" bestFit="1" customWidth="1"/>
    <col min="4109" max="4109" width="10.140625" style="106" bestFit="1" customWidth="1"/>
    <col min="4110" max="4352" width="9.140625" style="106"/>
    <col min="4353" max="4353" width="3" style="106" customWidth="1"/>
    <col min="4354" max="4354" width="6.28515625" style="106" customWidth="1"/>
    <col min="4355" max="4355" width="5" style="106" bestFit="1" customWidth="1"/>
    <col min="4356" max="4356" width="8.140625" style="106" bestFit="1" customWidth="1"/>
    <col min="4357" max="4357" width="9.5703125" style="106" bestFit="1" customWidth="1"/>
    <col min="4358" max="4358" width="62.5703125" style="106" bestFit="1" customWidth="1"/>
    <col min="4359" max="4359" width="8.140625" style="106" bestFit="1" customWidth="1"/>
    <col min="4360" max="4360" width="12.7109375" style="106" bestFit="1" customWidth="1"/>
    <col min="4361" max="4361" width="10.140625" style="106" bestFit="1" customWidth="1"/>
    <col min="4362" max="4362" width="12.7109375" style="106" bestFit="1" customWidth="1"/>
    <col min="4363" max="4363" width="12" style="106" bestFit="1" customWidth="1"/>
    <col min="4364" max="4364" width="7.7109375" style="106" bestFit="1" customWidth="1"/>
    <col min="4365" max="4365" width="10.140625" style="106" bestFit="1" customWidth="1"/>
    <col min="4366" max="4608" width="9.140625" style="106"/>
    <col min="4609" max="4609" width="3" style="106" customWidth="1"/>
    <col min="4610" max="4610" width="6.28515625" style="106" customWidth="1"/>
    <col min="4611" max="4611" width="5" style="106" bestFit="1" customWidth="1"/>
    <col min="4612" max="4612" width="8.140625" style="106" bestFit="1" customWidth="1"/>
    <col min="4613" max="4613" width="9.5703125" style="106" bestFit="1" customWidth="1"/>
    <col min="4614" max="4614" width="62.5703125" style="106" bestFit="1" customWidth="1"/>
    <col min="4615" max="4615" width="8.140625" style="106" bestFit="1" customWidth="1"/>
    <col min="4616" max="4616" width="12.7109375" style="106" bestFit="1" customWidth="1"/>
    <col min="4617" max="4617" width="10.140625" style="106" bestFit="1" customWidth="1"/>
    <col min="4618" max="4618" width="12.7109375" style="106" bestFit="1" customWidth="1"/>
    <col min="4619" max="4619" width="12" style="106" bestFit="1" customWidth="1"/>
    <col min="4620" max="4620" width="7.7109375" style="106" bestFit="1" customWidth="1"/>
    <col min="4621" max="4621" width="10.140625" style="106" bestFit="1" customWidth="1"/>
    <col min="4622" max="4864" width="9.140625" style="106"/>
    <col min="4865" max="4865" width="3" style="106" customWidth="1"/>
    <col min="4866" max="4866" width="6.28515625" style="106" customWidth="1"/>
    <col min="4867" max="4867" width="5" style="106" bestFit="1" customWidth="1"/>
    <col min="4868" max="4868" width="8.140625" style="106" bestFit="1" customWidth="1"/>
    <col min="4869" max="4869" width="9.5703125" style="106" bestFit="1" customWidth="1"/>
    <col min="4870" max="4870" width="62.5703125" style="106" bestFit="1" customWidth="1"/>
    <col min="4871" max="4871" width="8.140625" style="106" bestFit="1" customWidth="1"/>
    <col min="4872" max="4872" width="12.7109375" style="106" bestFit="1" customWidth="1"/>
    <col min="4873" max="4873" width="10.140625" style="106" bestFit="1" customWidth="1"/>
    <col min="4874" max="4874" width="12.7109375" style="106" bestFit="1" customWidth="1"/>
    <col min="4875" max="4875" width="12" style="106" bestFit="1" customWidth="1"/>
    <col min="4876" max="4876" width="7.7109375" style="106" bestFit="1" customWidth="1"/>
    <col min="4877" max="4877" width="10.140625" style="106" bestFit="1" customWidth="1"/>
    <col min="4878" max="5120" width="9.140625" style="106"/>
    <col min="5121" max="5121" width="3" style="106" customWidth="1"/>
    <col min="5122" max="5122" width="6.28515625" style="106" customWidth="1"/>
    <col min="5123" max="5123" width="5" style="106" bestFit="1" customWidth="1"/>
    <col min="5124" max="5124" width="8.140625" style="106" bestFit="1" customWidth="1"/>
    <col min="5125" max="5125" width="9.5703125" style="106" bestFit="1" customWidth="1"/>
    <col min="5126" max="5126" width="62.5703125" style="106" bestFit="1" customWidth="1"/>
    <col min="5127" max="5127" width="8.140625" style="106" bestFit="1" customWidth="1"/>
    <col min="5128" max="5128" width="12.7109375" style="106" bestFit="1" customWidth="1"/>
    <col min="5129" max="5129" width="10.140625" style="106" bestFit="1" customWidth="1"/>
    <col min="5130" max="5130" width="12.7109375" style="106" bestFit="1" customWidth="1"/>
    <col min="5131" max="5131" width="12" style="106" bestFit="1" customWidth="1"/>
    <col min="5132" max="5132" width="7.7109375" style="106" bestFit="1" customWidth="1"/>
    <col min="5133" max="5133" width="10.140625" style="106" bestFit="1" customWidth="1"/>
    <col min="5134" max="5376" width="9.140625" style="106"/>
    <col min="5377" max="5377" width="3" style="106" customWidth="1"/>
    <col min="5378" max="5378" width="6.28515625" style="106" customWidth="1"/>
    <col min="5379" max="5379" width="5" style="106" bestFit="1" customWidth="1"/>
    <col min="5380" max="5380" width="8.140625" style="106" bestFit="1" customWidth="1"/>
    <col min="5381" max="5381" width="9.5703125" style="106" bestFit="1" customWidth="1"/>
    <col min="5382" max="5382" width="62.5703125" style="106" bestFit="1" customWidth="1"/>
    <col min="5383" max="5383" width="8.140625" style="106" bestFit="1" customWidth="1"/>
    <col min="5384" max="5384" width="12.7109375" style="106" bestFit="1" customWidth="1"/>
    <col min="5385" max="5385" width="10.140625" style="106" bestFit="1" customWidth="1"/>
    <col min="5386" max="5386" width="12.7109375" style="106" bestFit="1" customWidth="1"/>
    <col min="5387" max="5387" width="12" style="106" bestFit="1" customWidth="1"/>
    <col min="5388" max="5388" width="7.7109375" style="106" bestFit="1" customWidth="1"/>
    <col min="5389" max="5389" width="10.140625" style="106" bestFit="1" customWidth="1"/>
    <col min="5390" max="5632" width="9.140625" style="106"/>
    <col min="5633" max="5633" width="3" style="106" customWidth="1"/>
    <col min="5634" max="5634" width="6.28515625" style="106" customWidth="1"/>
    <col min="5635" max="5635" width="5" style="106" bestFit="1" customWidth="1"/>
    <col min="5636" max="5636" width="8.140625" style="106" bestFit="1" customWidth="1"/>
    <col min="5637" max="5637" width="9.5703125" style="106" bestFit="1" customWidth="1"/>
    <col min="5638" max="5638" width="62.5703125" style="106" bestFit="1" customWidth="1"/>
    <col min="5639" max="5639" width="8.140625" style="106" bestFit="1" customWidth="1"/>
    <col min="5640" max="5640" width="12.7109375" style="106" bestFit="1" customWidth="1"/>
    <col min="5641" max="5641" width="10.140625" style="106" bestFit="1" customWidth="1"/>
    <col min="5642" max="5642" width="12.7109375" style="106" bestFit="1" customWidth="1"/>
    <col min="5643" max="5643" width="12" style="106" bestFit="1" customWidth="1"/>
    <col min="5644" max="5644" width="7.7109375" style="106" bestFit="1" customWidth="1"/>
    <col min="5645" max="5645" width="10.140625" style="106" bestFit="1" customWidth="1"/>
    <col min="5646" max="5888" width="9.140625" style="106"/>
    <col min="5889" max="5889" width="3" style="106" customWidth="1"/>
    <col min="5890" max="5890" width="6.28515625" style="106" customWidth="1"/>
    <col min="5891" max="5891" width="5" style="106" bestFit="1" customWidth="1"/>
    <col min="5892" max="5892" width="8.140625" style="106" bestFit="1" customWidth="1"/>
    <col min="5893" max="5893" width="9.5703125" style="106" bestFit="1" customWidth="1"/>
    <col min="5894" max="5894" width="62.5703125" style="106" bestFit="1" customWidth="1"/>
    <col min="5895" max="5895" width="8.140625" style="106" bestFit="1" customWidth="1"/>
    <col min="5896" max="5896" width="12.7109375" style="106" bestFit="1" customWidth="1"/>
    <col min="5897" max="5897" width="10.140625" style="106" bestFit="1" customWidth="1"/>
    <col min="5898" max="5898" width="12.7109375" style="106" bestFit="1" customWidth="1"/>
    <col min="5899" max="5899" width="12" style="106" bestFit="1" customWidth="1"/>
    <col min="5900" max="5900" width="7.7109375" style="106" bestFit="1" customWidth="1"/>
    <col min="5901" max="5901" width="10.140625" style="106" bestFit="1" customWidth="1"/>
    <col min="5902" max="6144" width="9.140625" style="106"/>
    <col min="6145" max="6145" width="3" style="106" customWidth="1"/>
    <col min="6146" max="6146" width="6.28515625" style="106" customWidth="1"/>
    <col min="6147" max="6147" width="5" style="106" bestFit="1" customWidth="1"/>
    <col min="6148" max="6148" width="8.140625" style="106" bestFit="1" customWidth="1"/>
    <col min="6149" max="6149" width="9.5703125" style="106" bestFit="1" customWidth="1"/>
    <col min="6150" max="6150" width="62.5703125" style="106" bestFit="1" customWidth="1"/>
    <col min="6151" max="6151" width="8.140625" style="106" bestFit="1" customWidth="1"/>
    <col min="6152" max="6152" width="12.7109375" style="106" bestFit="1" customWidth="1"/>
    <col min="6153" max="6153" width="10.140625" style="106" bestFit="1" customWidth="1"/>
    <col min="6154" max="6154" width="12.7109375" style="106" bestFit="1" customWidth="1"/>
    <col min="6155" max="6155" width="12" style="106" bestFit="1" customWidth="1"/>
    <col min="6156" max="6156" width="7.7109375" style="106" bestFit="1" customWidth="1"/>
    <col min="6157" max="6157" width="10.140625" style="106" bestFit="1" customWidth="1"/>
    <col min="6158" max="6400" width="9.140625" style="106"/>
    <col min="6401" max="6401" width="3" style="106" customWidth="1"/>
    <col min="6402" max="6402" width="6.28515625" style="106" customWidth="1"/>
    <col min="6403" max="6403" width="5" style="106" bestFit="1" customWidth="1"/>
    <col min="6404" max="6404" width="8.140625" style="106" bestFit="1" customWidth="1"/>
    <col min="6405" max="6405" width="9.5703125" style="106" bestFit="1" customWidth="1"/>
    <col min="6406" max="6406" width="62.5703125" style="106" bestFit="1" customWidth="1"/>
    <col min="6407" max="6407" width="8.140625" style="106" bestFit="1" customWidth="1"/>
    <col min="6408" max="6408" width="12.7109375" style="106" bestFit="1" customWidth="1"/>
    <col min="6409" max="6409" width="10.140625" style="106" bestFit="1" customWidth="1"/>
    <col min="6410" max="6410" width="12.7109375" style="106" bestFit="1" customWidth="1"/>
    <col min="6411" max="6411" width="12" style="106" bestFit="1" customWidth="1"/>
    <col min="6412" max="6412" width="7.7109375" style="106" bestFit="1" customWidth="1"/>
    <col min="6413" max="6413" width="10.140625" style="106" bestFit="1" customWidth="1"/>
    <col min="6414" max="6656" width="9.140625" style="106"/>
    <col min="6657" max="6657" width="3" style="106" customWidth="1"/>
    <col min="6658" max="6658" width="6.28515625" style="106" customWidth="1"/>
    <col min="6659" max="6659" width="5" style="106" bestFit="1" customWidth="1"/>
    <col min="6660" max="6660" width="8.140625" style="106" bestFit="1" customWidth="1"/>
    <col min="6661" max="6661" width="9.5703125" style="106" bestFit="1" customWidth="1"/>
    <col min="6662" max="6662" width="62.5703125" style="106" bestFit="1" customWidth="1"/>
    <col min="6663" max="6663" width="8.140625" style="106" bestFit="1" customWidth="1"/>
    <col min="6664" max="6664" width="12.7109375" style="106" bestFit="1" customWidth="1"/>
    <col min="6665" max="6665" width="10.140625" style="106" bestFit="1" customWidth="1"/>
    <col min="6666" max="6666" width="12.7109375" style="106" bestFit="1" customWidth="1"/>
    <col min="6667" max="6667" width="12" style="106" bestFit="1" customWidth="1"/>
    <col min="6668" max="6668" width="7.7109375" style="106" bestFit="1" customWidth="1"/>
    <col min="6669" max="6669" width="10.140625" style="106" bestFit="1" customWidth="1"/>
    <col min="6670" max="6912" width="9.140625" style="106"/>
    <col min="6913" max="6913" width="3" style="106" customWidth="1"/>
    <col min="6914" max="6914" width="6.28515625" style="106" customWidth="1"/>
    <col min="6915" max="6915" width="5" style="106" bestFit="1" customWidth="1"/>
    <col min="6916" max="6916" width="8.140625" style="106" bestFit="1" customWidth="1"/>
    <col min="6917" max="6917" width="9.5703125" style="106" bestFit="1" customWidth="1"/>
    <col min="6918" max="6918" width="62.5703125" style="106" bestFit="1" customWidth="1"/>
    <col min="6919" max="6919" width="8.140625" style="106" bestFit="1" customWidth="1"/>
    <col min="6920" max="6920" width="12.7109375" style="106" bestFit="1" customWidth="1"/>
    <col min="6921" max="6921" width="10.140625" style="106" bestFit="1" customWidth="1"/>
    <col min="6922" max="6922" width="12.7109375" style="106" bestFit="1" customWidth="1"/>
    <col min="6923" max="6923" width="12" style="106" bestFit="1" customWidth="1"/>
    <col min="6924" max="6924" width="7.7109375" style="106" bestFit="1" customWidth="1"/>
    <col min="6925" max="6925" width="10.140625" style="106" bestFit="1" customWidth="1"/>
    <col min="6926" max="7168" width="9.140625" style="106"/>
    <col min="7169" max="7169" width="3" style="106" customWidth="1"/>
    <col min="7170" max="7170" width="6.28515625" style="106" customWidth="1"/>
    <col min="7171" max="7171" width="5" style="106" bestFit="1" customWidth="1"/>
    <col min="7172" max="7172" width="8.140625" style="106" bestFit="1" customWidth="1"/>
    <col min="7173" max="7173" width="9.5703125" style="106" bestFit="1" customWidth="1"/>
    <col min="7174" max="7174" width="62.5703125" style="106" bestFit="1" customWidth="1"/>
    <col min="7175" max="7175" width="8.140625" style="106" bestFit="1" customWidth="1"/>
    <col min="7176" max="7176" width="12.7109375" style="106" bestFit="1" customWidth="1"/>
    <col min="7177" max="7177" width="10.140625" style="106" bestFit="1" customWidth="1"/>
    <col min="7178" max="7178" width="12.7109375" style="106" bestFit="1" customWidth="1"/>
    <col min="7179" max="7179" width="12" style="106" bestFit="1" customWidth="1"/>
    <col min="7180" max="7180" width="7.7109375" style="106" bestFit="1" customWidth="1"/>
    <col min="7181" max="7181" width="10.140625" style="106" bestFit="1" customWidth="1"/>
    <col min="7182" max="7424" width="9.140625" style="106"/>
    <col min="7425" max="7425" width="3" style="106" customWidth="1"/>
    <col min="7426" max="7426" width="6.28515625" style="106" customWidth="1"/>
    <col min="7427" max="7427" width="5" style="106" bestFit="1" customWidth="1"/>
    <col min="7428" max="7428" width="8.140625" style="106" bestFit="1" customWidth="1"/>
    <col min="7429" max="7429" width="9.5703125" style="106" bestFit="1" customWidth="1"/>
    <col min="7430" max="7430" width="62.5703125" style="106" bestFit="1" customWidth="1"/>
    <col min="7431" max="7431" width="8.140625" style="106" bestFit="1" customWidth="1"/>
    <col min="7432" max="7432" width="12.7109375" style="106" bestFit="1" customWidth="1"/>
    <col min="7433" max="7433" width="10.140625" style="106" bestFit="1" customWidth="1"/>
    <col min="7434" max="7434" width="12.7109375" style="106" bestFit="1" customWidth="1"/>
    <col min="7435" max="7435" width="12" style="106" bestFit="1" customWidth="1"/>
    <col min="7436" max="7436" width="7.7109375" style="106" bestFit="1" customWidth="1"/>
    <col min="7437" max="7437" width="10.140625" style="106" bestFit="1" customWidth="1"/>
    <col min="7438" max="7680" width="9.140625" style="106"/>
    <col min="7681" max="7681" width="3" style="106" customWidth="1"/>
    <col min="7682" max="7682" width="6.28515625" style="106" customWidth="1"/>
    <col min="7683" max="7683" width="5" style="106" bestFit="1" customWidth="1"/>
    <col min="7684" max="7684" width="8.140625" style="106" bestFit="1" customWidth="1"/>
    <col min="7685" max="7685" width="9.5703125" style="106" bestFit="1" customWidth="1"/>
    <col min="7686" max="7686" width="62.5703125" style="106" bestFit="1" customWidth="1"/>
    <col min="7687" max="7687" width="8.140625" style="106" bestFit="1" customWidth="1"/>
    <col min="7688" max="7688" width="12.7109375" style="106" bestFit="1" customWidth="1"/>
    <col min="7689" max="7689" width="10.140625" style="106" bestFit="1" customWidth="1"/>
    <col min="7690" max="7690" width="12.7109375" style="106" bestFit="1" customWidth="1"/>
    <col min="7691" max="7691" width="12" style="106" bestFit="1" customWidth="1"/>
    <col min="7692" max="7692" width="7.7109375" style="106" bestFit="1" customWidth="1"/>
    <col min="7693" max="7693" width="10.140625" style="106" bestFit="1" customWidth="1"/>
    <col min="7694" max="7936" width="9.140625" style="106"/>
    <col min="7937" max="7937" width="3" style="106" customWidth="1"/>
    <col min="7938" max="7938" width="6.28515625" style="106" customWidth="1"/>
    <col min="7939" max="7939" width="5" style="106" bestFit="1" customWidth="1"/>
    <col min="7940" max="7940" width="8.140625" style="106" bestFit="1" customWidth="1"/>
    <col min="7941" max="7941" width="9.5703125" style="106" bestFit="1" customWidth="1"/>
    <col min="7942" max="7942" width="62.5703125" style="106" bestFit="1" customWidth="1"/>
    <col min="7943" max="7943" width="8.140625" style="106" bestFit="1" customWidth="1"/>
    <col min="7944" max="7944" width="12.7109375" style="106" bestFit="1" customWidth="1"/>
    <col min="7945" max="7945" width="10.140625" style="106" bestFit="1" customWidth="1"/>
    <col min="7946" max="7946" width="12.7109375" style="106" bestFit="1" customWidth="1"/>
    <col min="7947" max="7947" width="12" style="106" bestFit="1" customWidth="1"/>
    <col min="7948" max="7948" width="7.7109375" style="106" bestFit="1" customWidth="1"/>
    <col min="7949" max="7949" width="10.140625" style="106" bestFit="1" customWidth="1"/>
    <col min="7950" max="8192" width="9.140625" style="106"/>
    <col min="8193" max="8193" width="3" style="106" customWidth="1"/>
    <col min="8194" max="8194" width="6.28515625" style="106" customWidth="1"/>
    <col min="8195" max="8195" width="5" style="106" bestFit="1" customWidth="1"/>
    <col min="8196" max="8196" width="8.140625" style="106" bestFit="1" customWidth="1"/>
    <col min="8197" max="8197" width="9.5703125" style="106" bestFit="1" customWidth="1"/>
    <col min="8198" max="8198" width="62.5703125" style="106" bestFit="1" customWidth="1"/>
    <col min="8199" max="8199" width="8.140625" style="106" bestFit="1" customWidth="1"/>
    <col min="8200" max="8200" width="12.7109375" style="106" bestFit="1" customWidth="1"/>
    <col min="8201" max="8201" width="10.140625" style="106" bestFit="1" customWidth="1"/>
    <col min="8202" max="8202" width="12.7109375" style="106" bestFit="1" customWidth="1"/>
    <col min="8203" max="8203" width="12" style="106" bestFit="1" customWidth="1"/>
    <col min="8204" max="8204" width="7.7109375" style="106" bestFit="1" customWidth="1"/>
    <col min="8205" max="8205" width="10.140625" style="106" bestFit="1" customWidth="1"/>
    <col min="8206" max="8448" width="9.140625" style="106"/>
    <col min="8449" max="8449" width="3" style="106" customWidth="1"/>
    <col min="8450" max="8450" width="6.28515625" style="106" customWidth="1"/>
    <col min="8451" max="8451" width="5" style="106" bestFit="1" customWidth="1"/>
    <col min="8452" max="8452" width="8.140625" style="106" bestFit="1" customWidth="1"/>
    <col min="8453" max="8453" width="9.5703125" style="106" bestFit="1" customWidth="1"/>
    <col min="8454" max="8454" width="62.5703125" style="106" bestFit="1" customWidth="1"/>
    <col min="8455" max="8455" width="8.140625" style="106" bestFit="1" customWidth="1"/>
    <col min="8456" max="8456" width="12.7109375" style="106" bestFit="1" customWidth="1"/>
    <col min="8457" max="8457" width="10.140625" style="106" bestFit="1" customWidth="1"/>
    <col min="8458" max="8458" width="12.7109375" style="106" bestFit="1" customWidth="1"/>
    <col min="8459" max="8459" width="12" style="106" bestFit="1" customWidth="1"/>
    <col min="8460" max="8460" width="7.7109375" style="106" bestFit="1" customWidth="1"/>
    <col min="8461" max="8461" width="10.140625" style="106" bestFit="1" customWidth="1"/>
    <col min="8462" max="8704" width="9.140625" style="106"/>
    <col min="8705" max="8705" width="3" style="106" customWidth="1"/>
    <col min="8706" max="8706" width="6.28515625" style="106" customWidth="1"/>
    <col min="8707" max="8707" width="5" style="106" bestFit="1" customWidth="1"/>
    <col min="8708" max="8708" width="8.140625" style="106" bestFit="1" customWidth="1"/>
    <col min="8709" max="8709" width="9.5703125" style="106" bestFit="1" customWidth="1"/>
    <col min="8710" max="8710" width="62.5703125" style="106" bestFit="1" customWidth="1"/>
    <col min="8711" max="8711" width="8.140625" style="106" bestFit="1" customWidth="1"/>
    <col min="8712" max="8712" width="12.7109375" style="106" bestFit="1" customWidth="1"/>
    <col min="8713" max="8713" width="10.140625" style="106" bestFit="1" customWidth="1"/>
    <col min="8714" max="8714" width="12.7109375" style="106" bestFit="1" customWidth="1"/>
    <col min="8715" max="8715" width="12" style="106" bestFit="1" customWidth="1"/>
    <col min="8716" max="8716" width="7.7109375" style="106" bestFit="1" customWidth="1"/>
    <col min="8717" max="8717" width="10.140625" style="106" bestFit="1" customWidth="1"/>
    <col min="8718" max="8960" width="9.140625" style="106"/>
    <col min="8961" max="8961" width="3" style="106" customWidth="1"/>
    <col min="8962" max="8962" width="6.28515625" style="106" customWidth="1"/>
    <col min="8963" max="8963" width="5" style="106" bestFit="1" customWidth="1"/>
    <col min="8964" max="8964" width="8.140625" style="106" bestFit="1" customWidth="1"/>
    <col min="8965" max="8965" width="9.5703125" style="106" bestFit="1" customWidth="1"/>
    <col min="8966" max="8966" width="62.5703125" style="106" bestFit="1" customWidth="1"/>
    <col min="8967" max="8967" width="8.140625" style="106" bestFit="1" customWidth="1"/>
    <col min="8968" max="8968" width="12.7109375" style="106" bestFit="1" customWidth="1"/>
    <col min="8969" max="8969" width="10.140625" style="106" bestFit="1" customWidth="1"/>
    <col min="8970" max="8970" width="12.7109375" style="106" bestFit="1" customWidth="1"/>
    <col min="8971" max="8971" width="12" style="106" bestFit="1" customWidth="1"/>
    <col min="8972" max="8972" width="7.7109375" style="106" bestFit="1" customWidth="1"/>
    <col min="8973" max="8973" width="10.140625" style="106" bestFit="1" customWidth="1"/>
    <col min="8974" max="9216" width="9.140625" style="106"/>
    <col min="9217" max="9217" width="3" style="106" customWidth="1"/>
    <col min="9218" max="9218" width="6.28515625" style="106" customWidth="1"/>
    <col min="9219" max="9219" width="5" style="106" bestFit="1" customWidth="1"/>
    <col min="9220" max="9220" width="8.140625" style="106" bestFit="1" customWidth="1"/>
    <col min="9221" max="9221" width="9.5703125" style="106" bestFit="1" customWidth="1"/>
    <col min="9222" max="9222" width="62.5703125" style="106" bestFit="1" customWidth="1"/>
    <col min="9223" max="9223" width="8.140625" style="106" bestFit="1" customWidth="1"/>
    <col min="9224" max="9224" width="12.7109375" style="106" bestFit="1" customWidth="1"/>
    <col min="9225" max="9225" width="10.140625" style="106" bestFit="1" customWidth="1"/>
    <col min="9226" max="9226" width="12.7109375" style="106" bestFit="1" customWidth="1"/>
    <col min="9227" max="9227" width="12" style="106" bestFit="1" customWidth="1"/>
    <col min="9228" max="9228" width="7.7109375" style="106" bestFit="1" customWidth="1"/>
    <col min="9229" max="9229" width="10.140625" style="106" bestFit="1" customWidth="1"/>
    <col min="9230" max="9472" width="9.140625" style="106"/>
    <col min="9473" max="9473" width="3" style="106" customWidth="1"/>
    <col min="9474" max="9474" width="6.28515625" style="106" customWidth="1"/>
    <col min="9475" max="9475" width="5" style="106" bestFit="1" customWidth="1"/>
    <col min="9476" max="9476" width="8.140625" style="106" bestFit="1" customWidth="1"/>
    <col min="9477" max="9477" width="9.5703125" style="106" bestFit="1" customWidth="1"/>
    <col min="9478" max="9478" width="62.5703125" style="106" bestFit="1" customWidth="1"/>
    <col min="9479" max="9479" width="8.140625" style="106" bestFit="1" customWidth="1"/>
    <col min="9480" max="9480" width="12.7109375" style="106" bestFit="1" customWidth="1"/>
    <col min="9481" max="9481" width="10.140625" style="106" bestFit="1" customWidth="1"/>
    <col min="9482" max="9482" width="12.7109375" style="106" bestFit="1" customWidth="1"/>
    <col min="9483" max="9483" width="12" style="106" bestFit="1" customWidth="1"/>
    <col min="9484" max="9484" width="7.7109375" style="106" bestFit="1" customWidth="1"/>
    <col min="9485" max="9485" width="10.140625" style="106" bestFit="1" customWidth="1"/>
    <col min="9486" max="9728" width="9.140625" style="106"/>
    <col min="9729" max="9729" width="3" style="106" customWidth="1"/>
    <col min="9730" max="9730" width="6.28515625" style="106" customWidth="1"/>
    <col min="9731" max="9731" width="5" style="106" bestFit="1" customWidth="1"/>
    <col min="9732" max="9732" width="8.140625" style="106" bestFit="1" customWidth="1"/>
    <col min="9733" max="9733" width="9.5703125" style="106" bestFit="1" customWidth="1"/>
    <col min="9734" max="9734" width="62.5703125" style="106" bestFit="1" customWidth="1"/>
    <col min="9735" max="9735" width="8.140625" style="106" bestFit="1" customWidth="1"/>
    <col min="9736" max="9736" width="12.7109375" style="106" bestFit="1" customWidth="1"/>
    <col min="9737" max="9737" width="10.140625" style="106" bestFit="1" customWidth="1"/>
    <col min="9738" max="9738" width="12.7109375" style="106" bestFit="1" customWidth="1"/>
    <col min="9739" max="9739" width="12" style="106" bestFit="1" customWidth="1"/>
    <col min="9740" max="9740" width="7.7109375" style="106" bestFit="1" customWidth="1"/>
    <col min="9741" max="9741" width="10.140625" style="106" bestFit="1" customWidth="1"/>
    <col min="9742" max="9984" width="9.140625" style="106"/>
    <col min="9985" max="9985" width="3" style="106" customWidth="1"/>
    <col min="9986" max="9986" width="6.28515625" style="106" customWidth="1"/>
    <col min="9987" max="9987" width="5" style="106" bestFit="1" customWidth="1"/>
    <col min="9988" max="9988" width="8.140625" style="106" bestFit="1" customWidth="1"/>
    <col min="9989" max="9989" width="9.5703125" style="106" bestFit="1" customWidth="1"/>
    <col min="9990" max="9990" width="62.5703125" style="106" bestFit="1" customWidth="1"/>
    <col min="9991" max="9991" width="8.140625" style="106" bestFit="1" customWidth="1"/>
    <col min="9992" max="9992" width="12.7109375" style="106" bestFit="1" customWidth="1"/>
    <col min="9993" max="9993" width="10.140625" style="106" bestFit="1" customWidth="1"/>
    <col min="9994" max="9994" width="12.7109375" style="106" bestFit="1" customWidth="1"/>
    <col min="9995" max="9995" width="12" style="106" bestFit="1" customWidth="1"/>
    <col min="9996" max="9996" width="7.7109375" style="106" bestFit="1" customWidth="1"/>
    <col min="9997" max="9997" width="10.140625" style="106" bestFit="1" customWidth="1"/>
    <col min="9998" max="10240" width="9.140625" style="106"/>
    <col min="10241" max="10241" width="3" style="106" customWidth="1"/>
    <col min="10242" max="10242" width="6.28515625" style="106" customWidth="1"/>
    <col min="10243" max="10243" width="5" style="106" bestFit="1" customWidth="1"/>
    <col min="10244" max="10244" width="8.140625" style="106" bestFit="1" customWidth="1"/>
    <col min="10245" max="10245" width="9.5703125" style="106" bestFit="1" customWidth="1"/>
    <col min="10246" max="10246" width="62.5703125" style="106" bestFit="1" customWidth="1"/>
    <col min="10247" max="10247" width="8.140625" style="106" bestFit="1" customWidth="1"/>
    <col min="10248" max="10248" width="12.7109375" style="106" bestFit="1" customWidth="1"/>
    <col min="10249" max="10249" width="10.140625" style="106" bestFit="1" customWidth="1"/>
    <col min="10250" max="10250" width="12.7109375" style="106" bestFit="1" customWidth="1"/>
    <col min="10251" max="10251" width="12" style="106" bestFit="1" customWidth="1"/>
    <col min="10252" max="10252" width="7.7109375" style="106" bestFit="1" customWidth="1"/>
    <col min="10253" max="10253" width="10.140625" style="106" bestFit="1" customWidth="1"/>
    <col min="10254" max="10496" width="9.140625" style="106"/>
    <col min="10497" max="10497" width="3" style="106" customWidth="1"/>
    <col min="10498" max="10498" width="6.28515625" style="106" customWidth="1"/>
    <col min="10499" max="10499" width="5" style="106" bestFit="1" customWidth="1"/>
    <col min="10500" max="10500" width="8.140625" style="106" bestFit="1" customWidth="1"/>
    <col min="10501" max="10501" width="9.5703125" style="106" bestFit="1" customWidth="1"/>
    <col min="10502" max="10502" width="62.5703125" style="106" bestFit="1" customWidth="1"/>
    <col min="10503" max="10503" width="8.140625" style="106" bestFit="1" customWidth="1"/>
    <col min="10504" max="10504" width="12.7109375" style="106" bestFit="1" customWidth="1"/>
    <col min="10505" max="10505" width="10.140625" style="106" bestFit="1" customWidth="1"/>
    <col min="10506" max="10506" width="12.7109375" style="106" bestFit="1" customWidth="1"/>
    <col min="10507" max="10507" width="12" style="106" bestFit="1" customWidth="1"/>
    <col min="10508" max="10508" width="7.7109375" style="106" bestFit="1" customWidth="1"/>
    <col min="10509" max="10509" width="10.140625" style="106" bestFit="1" customWidth="1"/>
    <col min="10510" max="10752" width="9.140625" style="106"/>
    <col min="10753" max="10753" width="3" style="106" customWidth="1"/>
    <col min="10754" max="10754" width="6.28515625" style="106" customWidth="1"/>
    <col min="10755" max="10755" width="5" style="106" bestFit="1" customWidth="1"/>
    <col min="10756" max="10756" width="8.140625" style="106" bestFit="1" customWidth="1"/>
    <col min="10757" max="10757" width="9.5703125" style="106" bestFit="1" customWidth="1"/>
    <col min="10758" max="10758" width="62.5703125" style="106" bestFit="1" customWidth="1"/>
    <col min="10759" max="10759" width="8.140625" style="106" bestFit="1" customWidth="1"/>
    <col min="10760" max="10760" width="12.7109375" style="106" bestFit="1" customWidth="1"/>
    <col min="10761" max="10761" width="10.140625" style="106" bestFit="1" customWidth="1"/>
    <col min="10762" max="10762" width="12.7109375" style="106" bestFit="1" customWidth="1"/>
    <col min="10763" max="10763" width="12" style="106" bestFit="1" customWidth="1"/>
    <col min="10764" max="10764" width="7.7109375" style="106" bestFit="1" customWidth="1"/>
    <col min="10765" max="10765" width="10.140625" style="106" bestFit="1" customWidth="1"/>
    <col min="10766" max="11008" width="9.140625" style="106"/>
    <col min="11009" max="11009" width="3" style="106" customWidth="1"/>
    <col min="11010" max="11010" width="6.28515625" style="106" customWidth="1"/>
    <col min="11011" max="11011" width="5" style="106" bestFit="1" customWidth="1"/>
    <col min="11012" max="11012" width="8.140625" style="106" bestFit="1" customWidth="1"/>
    <col min="11013" max="11013" width="9.5703125" style="106" bestFit="1" customWidth="1"/>
    <col min="11014" max="11014" width="62.5703125" style="106" bestFit="1" customWidth="1"/>
    <col min="11015" max="11015" width="8.140625" style="106" bestFit="1" customWidth="1"/>
    <col min="11016" max="11016" width="12.7109375" style="106" bestFit="1" customWidth="1"/>
    <col min="11017" max="11017" width="10.140625" style="106" bestFit="1" customWidth="1"/>
    <col min="11018" max="11018" width="12.7109375" style="106" bestFit="1" customWidth="1"/>
    <col min="11019" max="11019" width="12" style="106" bestFit="1" customWidth="1"/>
    <col min="11020" max="11020" width="7.7109375" style="106" bestFit="1" customWidth="1"/>
    <col min="11021" max="11021" width="10.140625" style="106" bestFit="1" customWidth="1"/>
    <col min="11022" max="11264" width="9.140625" style="106"/>
    <col min="11265" max="11265" width="3" style="106" customWidth="1"/>
    <col min="11266" max="11266" width="6.28515625" style="106" customWidth="1"/>
    <col min="11267" max="11267" width="5" style="106" bestFit="1" customWidth="1"/>
    <col min="11268" max="11268" width="8.140625" style="106" bestFit="1" customWidth="1"/>
    <col min="11269" max="11269" width="9.5703125" style="106" bestFit="1" customWidth="1"/>
    <col min="11270" max="11270" width="62.5703125" style="106" bestFit="1" customWidth="1"/>
    <col min="11271" max="11271" width="8.140625" style="106" bestFit="1" customWidth="1"/>
    <col min="11272" max="11272" width="12.7109375" style="106" bestFit="1" customWidth="1"/>
    <col min="11273" max="11273" width="10.140625" style="106" bestFit="1" customWidth="1"/>
    <col min="11274" max="11274" width="12.7109375" style="106" bestFit="1" customWidth="1"/>
    <col min="11275" max="11275" width="12" style="106" bestFit="1" customWidth="1"/>
    <col min="11276" max="11276" width="7.7109375" style="106" bestFit="1" customWidth="1"/>
    <col min="11277" max="11277" width="10.140625" style="106" bestFit="1" customWidth="1"/>
    <col min="11278" max="11520" width="9.140625" style="106"/>
    <col min="11521" max="11521" width="3" style="106" customWidth="1"/>
    <col min="11522" max="11522" width="6.28515625" style="106" customWidth="1"/>
    <col min="11523" max="11523" width="5" style="106" bestFit="1" customWidth="1"/>
    <col min="11524" max="11524" width="8.140625" style="106" bestFit="1" customWidth="1"/>
    <col min="11525" max="11525" width="9.5703125" style="106" bestFit="1" customWidth="1"/>
    <col min="11526" max="11526" width="62.5703125" style="106" bestFit="1" customWidth="1"/>
    <col min="11527" max="11527" width="8.140625" style="106" bestFit="1" customWidth="1"/>
    <col min="11528" max="11528" width="12.7109375" style="106" bestFit="1" customWidth="1"/>
    <col min="11529" max="11529" width="10.140625" style="106" bestFit="1" customWidth="1"/>
    <col min="11530" max="11530" width="12.7109375" style="106" bestFit="1" customWidth="1"/>
    <col min="11531" max="11531" width="12" style="106" bestFit="1" customWidth="1"/>
    <col min="11532" max="11532" width="7.7109375" style="106" bestFit="1" customWidth="1"/>
    <col min="11533" max="11533" width="10.140625" style="106" bestFit="1" customWidth="1"/>
    <col min="11534" max="11776" width="9.140625" style="106"/>
    <col min="11777" max="11777" width="3" style="106" customWidth="1"/>
    <col min="11778" max="11778" width="6.28515625" style="106" customWidth="1"/>
    <col min="11779" max="11779" width="5" style="106" bestFit="1" customWidth="1"/>
    <col min="11780" max="11780" width="8.140625" style="106" bestFit="1" customWidth="1"/>
    <col min="11781" max="11781" width="9.5703125" style="106" bestFit="1" customWidth="1"/>
    <col min="11782" max="11782" width="62.5703125" style="106" bestFit="1" customWidth="1"/>
    <col min="11783" max="11783" width="8.140625" style="106" bestFit="1" customWidth="1"/>
    <col min="11784" max="11784" width="12.7109375" style="106" bestFit="1" customWidth="1"/>
    <col min="11785" max="11785" width="10.140625" style="106" bestFit="1" customWidth="1"/>
    <col min="11786" max="11786" width="12.7109375" style="106" bestFit="1" customWidth="1"/>
    <col min="11787" max="11787" width="12" style="106" bestFit="1" customWidth="1"/>
    <col min="11788" max="11788" width="7.7109375" style="106" bestFit="1" customWidth="1"/>
    <col min="11789" max="11789" width="10.140625" style="106" bestFit="1" customWidth="1"/>
    <col min="11790" max="12032" width="9.140625" style="106"/>
    <col min="12033" max="12033" width="3" style="106" customWidth="1"/>
    <col min="12034" max="12034" width="6.28515625" style="106" customWidth="1"/>
    <col min="12035" max="12035" width="5" style="106" bestFit="1" customWidth="1"/>
    <col min="12036" max="12036" width="8.140625" style="106" bestFit="1" customWidth="1"/>
    <col min="12037" max="12037" width="9.5703125" style="106" bestFit="1" customWidth="1"/>
    <col min="12038" max="12038" width="62.5703125" style="106" bestFit="1" customWidth="1"/>
    <col min="12039" max="12039" width="8.140625" style="106" bestFit="1" customWidth="1"/>
    <col min="12040" max="12040" width="12.7109375" style="106" bestFit="1" customWidth="1"/>
    <col min="12041" max="12041" width="10.140625" style="106" bestFit="1" customWidth="1"/>
    <col min="12042" max="12042" width="12.7109375" style="106" bestFit="1" customWidth="1"/>
    <col min="12043" max="12043" width="12" style="106" bestFit="1" customWidth="1"/>
    <col min="12044" max="12044" width="7.7109375" style="106" bestFit="1" customWidth="1"/>
    <col min="12045" max="12045" width="10.140625" style="106" bestFit="1" customWidth="1"/>
    <col min="12046" max="12288" width="9.140625" style="106"/>
    <col min="12289" max="12289" width="3" style="106" customWidth="1"/>
    <col min="12290" max="12290" width="6.28515625" style="106" customWidth="1"/>
    <col min="12291" max="12291" width="5" style="106" bestFit="1" customWidth="1"/>
    <col min="12292" max="12292" width="8.140625" style="106" bestFit="1" customWidth="1"/>
    <col min="12293" max="12293" width="9.5703125" style="106" bestFit="1" customWidth="1"/>
    <col min="12294" max="12294" width="62.5703125" style="106" bestFit="1" customWidth="1"/>
    <col min="12295" max="12295" width="8.140625" style="106" bestFit="1" customWidth="1"/>
    <col min="12296" max="12296" width="12.7109375" style="106" bestFit="1" customWidth="1"/>
    <col min="12297" max="12297" width="10.140625" style="106" bestFit="1" customWidth="1"/>
    <col min="12298" max="12298" width="12.7109375" style="106" bestFit="1" customWidth="1"/>
    <col min="12299" max="12299" width="12" style="106" bestFit="1" customWidth="1"/>
    <col min="12300" max="12300" width="7.7109375" style="106" bestFit="1" customWidth="1"/>
    <col min="12301" max="12301" width="10.140625" style="106" bestFit="1" customWidth="1"/>
    <col min="12302" max="12544" width="9.140625" style="106"/>
    <col min="12545" max="12545" width="3" style="106" customWidth="1"/>
    <col min="12546" max="12546" width="6.28515625" style="106" customWidth="1"/>
    <col min="12547" max="12547" width="5" style="106" bestFit="1" customWidth="1"/>
    <col min="12548" max="12548" width="8.140625" style="106" bestFit="1" customWidth="1"/>
    <col min="12549" max="12549" width="9.5703125" style="106" bestFit="1" customWidth="1"/>
    <col min="12550" max="12550" width="62.5703125" style="106" bestFit="1" customWidth="1"/>
    <col min="12551" max="12551" width="8.140625" style="106" bestFit="1" customWidth="1"/>
    <col min="12552" max="12552" width="12.7109375" style="106" bestFit="1" customWidth="1"/>
    <col min="12553" max="12553" width="10.140625" style="106" bestFit="1" customWidth="1"/>
    <col min="12554" max="12554" width="12.7109375" style="106" bestFit="1" customWidth="1"/>
    <col min="12555" max="12555" width="12" style="106" bestFit="1" customWidth="1"/>
    <col min="12556" max="12556" width="7.7109375" style="106" bestFit="1" customWidth="1"/>
    <col min="12557" max="12557" width="10.140625" style="106" bestFit="1" customWidth="1"/>
    <col min="12558" max="12800" width="9.140625" style="106"/>
    <col min="12801" max="12801" width="3" style="106" customWidth="1"/>
    <col min="12802" max="12802" width="6.28515625" style="106" customWidth="1"/>
    <col min="12803" max="12803" width="5" style="106" bestFit="1" customWidth="1"/>
    <col min="12804" max="12804" width="8.140625" style="106" bestFit="1" customWidth="1"/>
    <col min="12805" max="12805" width="9.5703125" style="106" bestFit="1" customWidth="1"/>
    <col min="12806" max="12806" width="62.5703125" style="106" bestFit="1" customWidth="1"/>
    <col min="12807" max="12807" width="8.140625" style="106" bestFit="1" customWidth="1"/>
    <col min="12808" max="12808" width="12.7109375" style="106" bestFit="1" customWidth="1"/>
    <col min="12809" max="12809" width="10.140625" style="106" bestFit="1" customWidth="1"/>
    <col min="12810" max="12810" width="12.7109375" style="106" bestFit="1" customWidth="1"/>
    <col min="12811" max="12811" width="12" style="106" bestFit="1" customWidth="1"/>
    <col min="12812" max="12812" width="7.7109375" style="106" bestFit="1" customWidth="1"/>
    <col min="12813" max="12813" width="10.140625" style="106" bestFit="1" customWidth="1"/>
    <col min="12814" max="13056" width="9.140625" style="106"/>
    <col min="13057" max="13057" width="3" style="106" customWidth="1"/>
    <col min="13058" max="13058" width="6.28515625" style="106" customWidth="1"/>
    <col min="13059" max="13059" width="5" style="106" bestFit="1" customWidth="1"/>
    <col min="13060" max="13060" width="8.140625" style="106" bestFit="1" customWidth="1"/>
    <col min="13061" max="13061" width="9.5703125" style="106" bestFit="1" customWidth="1"/>
    <col min="13062" max="13062" width="62.5703125" style="106" bestFit="1" customWidth="1"/>
    <col min="13063" max="13063" width="8.140625" style="106" bestFit="1" customWidth="1"/>
    <col min="13064" max="13064" width="12.7109375" style="106" bestFit="1" customWidth="1"/>
    <col min="13065" max="13065" width="10.140625" style="106" bestFit="1" customWidth="1"/>
    <col min="13066" max="13066" width="12.7109375" style="106" bestFit="1" customWidth="1"/>
    <col min="13067" max="13067" width="12" style="106" bestFit="1" customWidth="1"/>
    <col min="13068" max="13068" width="7.7109375" style="106" bestFit="1" customWidth="1"/>
    <col min="13069" max="13069" width="10.140625" style="106" bestFit="1" customWidth="1"/>
    <col min="13070" max="13312" width="9.140625" style="106"/>
    <col min="13313" max="13313" width="3" style="106" customWidth="1"/>
    <col min="13314" max="13314" width="6.28515625" style="106" customWidth="1"/>
    <col min="13315" max="13315" width="5" style="106" bestFit="1" customWidth="1"/>
    <col min="13316" max="13316" width="8.140625" style="106" bestFit="1" customWidth="1"/>
    <col min="13317" max="13317" width="9.5703125" style="106" bestFit="1" customWidth="1"/>
    <col min="13318" max="13318" width="62.5703125" style="106" bestFit="1" customWidth="1"/>
    <col min="13319" max="13319" width="8.140625" style="106" bestFit="1" customWidth="1"/>
    <col min="13320" max="13320" width="12.7109375" style="106" bestFit="1" customWidth="1"/>
    <col min="13321" max="13321" width="10.140625" style="106" bestFit="1" customWidth="1"/>
    <col min="13322" max="13322" width="12.7109375" style="106" bestFit="1" customWidth="1"/>
    <col min="13323" max="13323" width="12" style="106" bestFit="1" customWidth="1"/>
    <col min="13324" max="13324" width="7.7109375" style="106" bestFit="1" customWidth="1"/>
    <col min="13325" max="13325" width="10.140625" style="106" bestFit="1" customWidth="1"/>
    <col min="13326" max="13568" width="9.140625" style="106"/>
    <col min="13569" max="13569" width="3" style="106" customWidth="1"/>
    <col min="13570" max="13570" width="6.28515625" style="106" customWidth="1"/>
    <col min="13571" max="13571" width="5" style="106" bestFit="1" customWidth="1"/>
    <col min="13572" max="13572" width="8.140625" style="106" bestFit="1" customWidth="1"/>
    <col min="13573" max="13573" width="9.5703125" style="106" bestFit="1" customWidth="1"/>
    <col min="13574" max="13574" width="62.5703125" style="106" bestFit="1" customWidth="1"/>
    <col min="13575" max="13575" width="8.140625" style="106" bestFit="1" customWidth="1"/>
    <col min="13576" max="13576" width="12.7109375" style="106" bestFit="1" customWidth="1"/>
    <col min="13577" max="13577" width="10.140625" style="106" bestFit="1" customWidth="1"/>
    <col min="13578" max="13578" width="12.7109375" style="106" bestFit="1" customWidth="1"/>
    <col min="13579" max="13579" width="12" style="106" bestFit="1" customWidth="1"/>
    <col min="13580" max="13580" width="7.7109375" style="106" bestFit="1" customWidth="1"/>
    <col min="13581" max="13581" width="10.140625" style="106" bestFit="1" customWidth="1"/>
    <col min="13582" max="13824" width="9.140625" style="106"/>
    <col min="13825" max="13825" width="3" style="106" customWidth="1"/>
    <col min="13826" max="13826" width="6.28515625" style="106" customWidth="1"/>
    <col min="13827" max="13827" width="5" style="106" bestFit="1" customWidth="1"/>
    <col min="13828" max="13828" width="8.140625" style="106" bestFit="1" customWidth="1"/>
    <col min="13829" max="13829" width="9.5703125" style="106" bestFit="1" customWidth="1"/>
    <col min="13830" max="13830" width="62.5703125" style="106" bestFit="1" customWidth="1"/>
    <col min="13831" max="13831" width="8.140625" style="106" bestFit="1" customWidth="1"/>
    <col min="13832" max="13832" width="12.7109375" style="106" bestFit="1" customWidth="1"/>
    <col min="13833" max="13833" width="10.140625" style="106" bestFit="1" customWidth="1"/>
    <col min="13834" max="13834" width="12.7109375" style="106" bestFit="1" customWidth="1"/>
    <col min="13835" max="13835" width="12" style="106" bestFit="1" customWidth="1"/>
    <col min="13836" max="13836" width="7.7109375" style="106" bestFit="1" customWidth="1"/>
    <col min="13837" max="13837" width="10.140625" style="106" bestFit="1" customWidth="1"/>
    <col min="13838" max="14080" width="9.140625" style="106"/>
    <col min="14081" max="14081" width="3" style="106" customWidth="1"/>
    <col min="14082" max="14082" width="6.28515625" style="106" customWidth="1"/>
    <col min="14083" max="14083" width="5" style="106" bestFit="1" customWidth="1"/>
    <col min="14084" max="14084" width="8.140625" style="106" bestFit="1" customWidth="1"/>
    <col min="14085" max="14085" width="9.5703125" style="106" bestFit="1" customWidth="1"/>
    <col min="14086" max="14086" width="62.5703125" style="106" bestFit="1" customWidth="1"/>
    <col min="14087" max="14087" width="8.140625" style="106" bestFit="1" customWidth="1"/>
    <col min="14088" max="14088" width="12.7109375" style="106" bestFit="1" customWidth="1"/>
    <col min="14089" max="14089" width="10.140625" style="106" bestFit="1" customWidth="1"/>
    <col min="14090" max="14090" width="12.7109375" style="106" bestFit="1" customWidth="1"/>
    <col min="14091" max="14091" width="12" style="106" bestFit="1" customWidth="1"/>
    <col min="14092" max="14092" width="7.7109375" style="106" bestFit="1" customWidth="1"/>
    <col min="14093" max="14093" width="10.140625" style="106" bestFit="1" customWidth="1"/>
    <col min="14094" max="14336" width="9.140625" style="106"/>
    <col min="14337" max="14337" width="3" style="106" customWidth="1"/>
    <col min="14338" max="14338" width="6.28515625" style="106" customWidth="1"/>
    <col min="14339" max="14339" width="5" style="106" bestFit="1" customWidth="1"/>
    <col min="14340" max="14340" width="8.140625" style="106" bestFit="1" customWidth="1"/>
    <col min="14341" max="14341" width="9.5703125" style="106" bestFit="1" customWidth="1"/>
    <col min="14342" max="14342" width="62.5703125" style="106" bestFit="1" customWidth="1"/>
    <col min="14343" max="14343" width="8.140625" style="106" bestFit="1" customWidth="1"/>
    <col min="14344" max="14344" width="12.7109375" style="106" bestFit="1" customWidth="1"/>
    <col min="14345" max="14345" width="10.140625" style="106" bestFit="1" customWidth="1"/>
    <col min="14346" max="14346" width="12.7109375" style="106" bestFit="1" customWidth="1"/>
    <col min="14347" max="14347" width="12" style="106" bestFit="1" customWidth="1"/>
    <col min="14348" max="14348" width="7.7109375" style="106" bestFit="1" customWidth="1"/>
    <col min="14349" max="14349" width="10.140625" style="106" bestFit="1" customWidth="1"/>
    <col min="14350" max="14592" width="9.140625" style="106"/>
    <col min="14593" max="14593" width="3" style="106" customWidth="1"/>
    <col min="14594" max="14594" width="6.28515625" style="106" customWidth="1"/>
    <col min="14595" max="14595" width="5" style="106" bestFit="1" customWidth="1"/>
    <col min="14596" max="14596" width="8.140625" style="106" bestFit="1" customWidth="1"/>
    <col min="14597" max="14597" width="9.5703125" style="106" bestFit="1" customWidth="1"/>
    <col min="14598" max="14598" width="62.5703125" style="106" bestFit="1" customWidth="1"/>
    <col min="14599" max="14599" width="8.140625" style="106" bestFit="1" customWidth="1"/>
    <col min="14600" max="14600" width="12.7109375" style="106" bestFit="1" customWidth="1"/>
    <col min="14601" max="14601" width="10.140625" style="106" bestFit="1" customWidth="1"/>
    <col min="14602" max="14602" width="12.7109375" style="106" bestFit="1" customWidth="1"/>
    <col min="14603" max="14603" width="12" style="106" bestFit="1" customWidth="1"/>
    <col min="14604" max="14604" width="7.7109375" style="106" bestFit="1" customWidth="1"/>
    <col min="14605" max="14605" width="10.140625" style="106" bestFit="1" customWidth="1"/>
    <col min="14606" max="14848" width="9.140625" style="106"/>
    <col min="14849" max="14849" width="3" style="106" customWidth="1"/>
    <col min="14850" max="14850" width="6.28515625" style="106" customWidth="1"/>
    <col min="14851" max="14851" width="5" style="106" bestFit="1" customWidth="1"/>
    <col min="14852" max="14852" width="8.140625" style="106" bestFit="1" customWidth="1"/>
    <col min="14853" max="14853" width="9.5703125" style="106" bestFit="1" customWidth="1"/>
    <col min="14854" max="14854" width="62.5703125" style="106" bestFit="1" customWidth="1"/>
    <col min="14855" max="14855" width="8.140625" style="106" bestFit="1" customWidth="1"/>
    <col min="14856" max="14856" width="12.7109375" style="106" bestFit="1" customWidth="1"/>
    <col min="14857" max="14857" width="10.140625" style="106" bestFit="1" customWidth="1"/>
    <col min="14858" max="14858" width="12.7109375" style="106" bestFit="1" customWidth="1"/>
    <col min="14859" max="14859" width="12" style="106" bestFit="1" customWidth="1"/>
    <col min="14860" max="14860" width="7.7109375" style="106" bestFit="1" customWidth="1"/>
    <col min="14861" max="14861" width="10.140625" style="106" bestFit="1" customWidth="1"/>
    <col min="14862" max="15104" width="9.140625" style="106"/>
    <col min="15105" max="15105" width="3" style="106" customWidth="1"/>
    <col min="15106" max="15106" width="6.28515625" style="106" customWidth="1"/>
    <col min="15107" max="15107" width="5" style="106" bestFit="1" customWidth="1"/>
    <col min="15108" max="15108" width="8.140625" style="106" bestFit="1" customWidth="1"/>
    <col min="15109" max="15109" width="9.5703125" style="106" bestFit="1" customWidth="1"/>
    <col min="15110" max="15110" width="62.5703125" style="106" bestFit="1" customWidth="1"/>
    <col min="15111" max="15111" width="8.140625" style="106" bestFit="1" customWidth="1"/>
    <col min="15112" max="15112" width="12.7109375" style="106" bestFit="1" customWidth="1"/>
    <col min="15113" max="15113" width="10.140625" style="106" bestFit="1" customWidth="1"/>
    <col min="15114" max="15114" width="12.7109375" style="106" bestFit="1" customWidth="1"/>
    <col min="15115" max="15115" width="12" style="106" bestFit="1" customWidth="1"/>
    <col min="15116" max="15116" width="7.7109375" style="106" bestFit="1" customWidth="1"/>
    <col min="15117" max="15117" width="10.140625" style="106" bestFit="1" customWidth="1"/>
    <col min="15118" max="15360" width="9.140625" style="106"/>
    <col min="15361" max="15361" width="3" style="106" customWidth="1"/>
    <col min="15362" max="15362" width="6.28515625" style="106" customWidth="1"/>
    <col min="15363" max="15363" width="5" style="106" bestFit="1" customWidth="1"/>
    <col min="15364" max="15364" width="8.140625" style="106" bestFit="1" customWidth="1"/>
    <col min="15365" max="15365" width="9.5703125" style="106" bestFit="1" customWidth="1"/>
    <col min="15366" max="15366" width="62.5703125" style="106" bestFit="1" customWidth="1"/>
    <col min="15367" max="15367" width="8.140625" style="106" bestFit="1" customWidth="1"/>
    <col min="15368" max="15368" width="12.7109375" style="106" bestFit="1" customWidth="1"/>
    <col min="15369" max="15369" width="10.140625" style="106" bestFit="1" customWidth="1"/>
    <col min="15370" max="15370" width="12.7109375" style="106" bestFit="1" customWidth="1"/>
    <col min="15371" max="15371" width="12" style="106" bestFit="1" customWidth="1"/>
    <col min="15372" max="15372" width="7.7109375" style="106" bestFit="1" customWidth="1"/>
    <col min="15373" max="15373" width="10.140625" style="106" bestFit="1" customWidth="1"/>
    <col min="15374" max="15616" width="9.140625" style="106"/>
    <col min="15617" max="15617" width="3" style="106" customWidth="1"/>
    <col min="15618" max="15618" width="6.28515625" style="106" customWidth="1"/>
    <col min="15619" max="15619" width="5" style="106" bestFit="1" customWidth="1"/>
    <col min="15620" max="15620" width="8.140625" style="106" bestFit="1" customWidth="1"/>
    <col min="15621" max="15621" width="9.5703125" style="106" bestFit="1" customWidth="1"/>
    <col min="15622" max="15622" width="62.5703125" style="106" bestFit="1" customWidth="1"/>
    <col min="15623" max="15623" width="8.140625" style="106" bestFit="1" customWidth="1"/>
    <col min="15624" max="15624" width="12.7109375" style="106" bestFit="1" customWidth="1"/>
    <col min="15625" max="15625" width="10.140625" style="106" bestFit="1" customWidth="1"/>
    <col min="15626" max="15626" width="12.7109375" style="106" bestFit="1" customWidth="1"/>
    <col min="15627" max="15627" width="12" style="106" bestFit="1" customWidth="1"/>
    <col min="15628" max="15628" width="7.7109375" style="106" bestFit="1" customWidth="1"/>
    <col min="15629" max="15629" width="10.140625" style="106" bestFit="1" customWidth="1"/>
    <col min="15630" max="15872" width="9.140625" style="106"/>
    <col min="15873" max="15873" width="3" style="106" customWidth="1"/>
    <col min="15874" max="15874" width="6.28515625" style="106" customWidth="1"/>
    <col min="15875" max="15875" width="5" style="106" bestFit="1" customWidth="1"/>
    <col min="15876" max="15876" width="8.140625" style="106" bestFit="1" customWidth="1"/>
    <col min="15877" max="15877" width="9.5703125" style="106" bestFit="1" customWidth="1"/>
    <col min="15878" max="15878" width="62.5703125" style="106" bestFit="1" customWidth="1"/>
    <col min="15879" max="15879" width="8.140625" style="106" bestFit="1" customWidth="1"/>
    <col min="15880" max="15880" width="12.7109375" style="106" bestFit="1" customWidth="1"/>
    <col min="15881" max="15881" width="10.140625" style="106" bestFit="1" customWidth="1"/>
    <col min="15882" max="15882" width="12.7109375" style="106" bestFit="1" customWidth="1"/>
    <col min="15883" max="15883" width="12" style="106" bestFit="1" customWidth="1"/>
    <col min="15884" max="15884" width="7.7109375" style="106" bestFit="1" customWidth="1"/>
    <col min="15885" max="15885" width="10.140625" style="106" bestFit="1" customWidth="1"/>
    <col min="15886" max="16128" width="9.140625" style="106"/>
    <col min="16129" max="16129" width="3" style="106" customWidth="1"/>
    <col min="16130" max="16130" width="6.28515625" style="106" customWidth="1"/>
    <col min="16131" max="16131" width="5" style="106" bestFit="1" customWidth="1"/>
    <col min="16132" max="16132" width="8.140625" style="106" bestFit="1" customWidth="1"/>
    <col min="16133" max="16133" width="9.5703125" style="106" bestFit="1" customWidth="1"/>
    <col min="16134" max="16134" width="62.5703125" style="106" bestFit="1" customWidth="1"/>
    <col min="16135" max="16135" width="8.140625" style="106" bestFit="1" customWidth="1"/>
    <col min="16136" max="16136" width="12.7109375" style="106" bestFit="1" customWidth="1"/>
    <col min="16137" max="16137" width="10.140625" style="106" bestFit="1" customWidth="1"/>
    <col min="16138" max="16138" width="12.7109375" style="106" bestFit="1" customWidth="1"/>
    <col min="16139" max="16139" width="12" style="106" bestFit="1" customWidth="1"/>
    <col min="16140" max="16140" width="7.7109375" style="106" bestFit="1" customWidth="1"/>
    <col min="16141" max="16141" width="10.140625" style="106" bestFit="1" customWidth="1"/>
    <col min="16142" max="16384" width="9.140625" style="106"/>
  </cols>
  <sheetData>
    <row r="1" spans="1:13">
      <c r="A1" s="1"/>
      <c r="B1" s="2"/>
      <c r="C1" s="2"/>
      <c r="D1" s="2"/>
      <c r="E1" s="3"/>
      <c r="F1" s="4"/>
      <c r="G1" s="5"/>
      <c r="H1" s="5"/>
      <c r="I1" s="6"/>
      <c r="J1" s="7" t="s">
        <v>2545</v>
      </c>
      <c r="K1" s="1"/>
      <c r="L1" s="8"/>
      <c r="M1" s="9"/>
    </row>
    <row r="2" spans="1:13">
      <c r="A2" s="1"/>
      <c r="B2" s="10" t="s">
        <v>2546</v>
      </c>
      <c r="C2" s="10"/>
      <c r="D2" s="10"/>
      <c r="E2" s="1"/>
      <c r="F2" s="1"/>
      <c r="G2" s="11"/>
      <c r="H2" s="11"/>
      <c r="I2" s="12"/>
      <c r="J2" s="12"/>
      <c r="K2" s="1"/>
      <c r="L2" s="8"/>
      <c r="M2" s="9"/>
    </row>
    <row r="3" spans="1:13">
      <c r="A3" s="1"/>
      <c r="B3" s="2"/>
      <c r="C3" s="2"/>
      <c r="D3" s="2"/>
      <c r="E3" s="3"/>
      <c r="F3" s="4"/>
      <c r="G3" s="5"/>
      <c r="H3" s="5"/>
      <c r="I3" s="13"/>
      <c r="J3" s="6"/>
      <c r="K3" s="1"/>
      <c r="L3" s="8"/>
      <c r="M3" s="9"/>
    </row>
    <row r="4" spans="1:13">
      <c r="A4" s="1"/>
      <c r="B4" s="14"/>
      <c r="C4" s="14"/>
      <c r="D4" s="14"/>
      <c r="E4" s="15"/>
      <c r="F4" s="14" t="s">
        <v>2547</v>
      </c>
      <c r="G4" s="16"/>
      <c r="H4" s="16"/>
      <c r="I4" s="17"/>
      <c r="J4" s="16"/>
      <c r="K4" s="1"/>
      <c r="L4" s="8"/>
      <c r="M4" s="9"/>
    </row>
    <row r="5" spans="1:13">
      <c r="A5" s="1"/>
      <c r="B5" s="14"/>
      <c r="C5" s="14"/>
      <c r="D5" s="14"/>
      <c r="E5" s="15"/>
      <c r="F5" s="14"/>
      <c r="G5" s="16"/>
      <c r="H5" s="16"/>
      <c r="I5" s="17"/>
      <c r="J5" s="6"/>
      <c r="K5" s="1"/>
      <c r="L5" s="8"/>
      <c r="M5" s="9"/>
    </row>
    <row r="6" spans="1:13">
      <c r="A6" s="1"/>
      <c r="B6" s="10"/>
      <c r="C6" s="10"/>
      <c r="D6" s="10"/>
      <c r="E6" s="10"/>
      <c r="F6" s="14" t="s">
        <v>2548</v>
      </c>
      <c r="G6" s="18"/>
      <c r="H6" s="18"/>
      <c r="I6" s="19"/>
      <c r="J6" s="19"/>
      <c r="K6" s="1"/>
      <c r="L6" s="8"/>
      <c r="M6" s="9"/>
    </row>
    <row r="7" spans="1:13" ht="13.5" thickBot="1">
      <c r="A7" s="1"/>
      <c r="B7" s="14"/>
      <c r="C7" s="14"/>
      <c r="D7" s="14"/>
      <c r="E7" s="15"/>
      <c r="F7" s="14"/>
      <c r="G7" s="16"/>
      <c r="H7" s="16"/>
      <c r="I7" s="20"/>
      <c r="J7" s="21" t="s">
        <v>2549</v>
      </c>
      <c r="K7" s="1"/>
      <c r="L7" s="8"/>
      <c r="M7" s="9"/>
    </row>
    <row r="8" spans="1:13" ht="13.5" thickBot="1">
      <c r="A8" s="22" t="s">
        <v>2550</v>
      </c>
      <c r="B8" s="23" t="s">
        <v>2551</v>
      </c>
      <c r="C8" s="23" t="s">
        <v>2552</v>
      </c>
      <c r="D8" s="23" t="s">
        <v>2553</v>
      </c>
      <c r="E8" s="24" t="s">
        <v>2554</v>
      </c>
      <c r="F8" s="25" t="s">
        <v>2555</v>
      </c>
      <c r="G8" s="26" t="s">
        <v>2556</v>
      </c>
      <c r="H8" s="26" t="s">
        <v>2557</v>
      </c>
      <c r="I8" s="27" t="s">
        <v>2558</v>
      </c>
      <c r="J8" s="27" t="s">
        <v>2557</v>
      </c>
      <c r="K8" s="12"/>
      <c r="L8" s="8"/>
      <c r="M8" s="9"/>
    </row>
    <row r="9" spans="1:13">
      <c r="A9" s="28"/>
      <c r="B9" s="29"/>
      <c r="C9" s="29"/>
      <c r="D9" s="30"/>
      <c r="E9" s="31" t="s">
        <v>2559</v>
      </c>
      <c r="F9" s="32" t="s">
        <v>2560</v>
      </c>
      <c r="G9" s="33">
        <f>G24+G18+G10</f>
        <v>0</v>
      </c>
      <c r="H9" s="34">
        <f>H24+H18+H10</f>
        <v>6679854.3101300001</v>
      </c>
      <c r="I9" s="33">
        <f>I24+I18+I10</f>
        <v>-4477.6511199999995</v>
      </c>
      <c r="J9" s="33">
        <f>J24+J18+J10</f>
        <v>6675376.6590100005</v>
      </c>
      <c r="K9" s="12"/>
      <c r="L9" s="8"/>
      <c r="M9" s="9"/>
    </row>
    <row r="10" spans="1:13">
      <c r="A10" s="35"/>
      <c r="B10" s="36" t="s">
        <v>2561</v>
      </c>
      <c r="C10" s="37"/>
      <c r="D10" s="38"/>
      <c r="E10" s="39" t="s">
        <v>2562</v>
      </c>
      <c r="F10" s="40" t="s">
        <v>2563</v>
      </c>
      <c r="G10" s="41">
        <f>SUM(G11:G17)</f>
        <v>0</v>
      </c>
      <c r="H10" s="42">
        <f>SUM(H11:H17)</f>
        <v>6368825.699</v>
      </c>
      <c r="I10" s="41">
        <f>SUM(I11:I17)</f>
        <v>0</v>
      </c>
      <c r="J10" s="41">
        <f>SUM(J11:J17)</f>
        <v>6368825.699</v>
      </c>
      <c r="K10" s="1"/>
      <c r="L10" s="8"/>
      <c r="M10" s="9"/>
    </row>
    <row r="11" spans="1:13">
      <c r="A11" s="35"/>
      <c r="B11" s="43" t="s">
        <v>2564</v>
      </c>
      <c r="C11" s="44"/>
      <c r="D11" s="35"/>
      <c r="E11" s="45">
        <v>33353</v>
      </c>
      <c r="F11" s="46" t="s">
        <v>2565</v>
      </c>
      <c r="G11" s="47">
        <v>0</v>
      </c>
      <c r="H11" s="47">
        <v>1697312.88</v>
      </c>
      <c r="I11" s="47">
        <v>0</v>
      </c>
      <c r="J11" s="47">
        <f>SUM(H11:I11)</f>
        <v>1697312.88</v>
      </c>
      <c r="K11" s="48" t="s">
        <v>2566</v>
      </c>
      <c r="L11" s="49" t="s">
        <v>2567</v>
      </c>
      <c r="M11" s="50">
        <v>43858</v>
      </c>
    </row>
    <row r="12" spans="1:13">
      <c r="A12" s="35"/>
      <c r="B12" s="43" t="s">
        <v>2564</v>
      </c>
      <c r="C12" s="44"/>
      <c r="D12" s="51"/>
      <c r="E12" s="45">
        <v>33353</v>
      </c>
      <c r="F12" s="46" t="s">
        <v>2568</v>
      </c>
      <c r="G12" s="47">
        <v>0</v>
      </c>
      <c r="H12" s="47">
        <v>4612344.7070000004</v>
      </c>
      <c r="I12" s="47">
        <v>0</v>
      </c>
      <c r="J12" s="47">
        <f>SUM(H12:I12)</f>
        <v>4612344.7070000004</v>
      </c>
      <c r="K12" s="48" t="s">
        <v>2566</v>
      </c>
      <c r="L12" s="49" t="s">
        <v>2567</v>
      </c>
      <c r="M12" s="50">
        <v>43858</v>
      </c>
    </row>
    <row r="13" spans="1:13">
      <c r="A13" s="35"/>
      <c r="B13" s="43" t="s">
        <v>2564</v>
      </c>
      <c r="C13" s="44"/>
      <c r="D13" s="51"/>
      <c r="E13" s="45">
        <v>33353</v>
      </c>
      <c r="F13" s="46" t="s">
        <v>2569</v>
      </c>
      <c r="G13" s="47">
        <v>0</v>
      </c>
      <c r="H13" s="52">
        <v>223.006</v>
      </c>
      <c r="I13" s="47">
        <v>0</v>
      </c>
      <c r="J13" s="47">
        <f>I13+H13</f>
        <v>223.006</v>
      </c>
      <c r="K13" s="48" t="s">
        <v>2570</v>
      </c>
      <c r="L13" s="49" t="s">
        <v>2571</v>
      </c>
      <c r="M13" s="50">
        <v>44103</v>
      </c>
    </row>
    <row r="14" spans="1:13">
      <c r="A14" s="35"/>
      <c r="B14" s="53" t="s">
        <v>2564</v>
      </c>
      <c r="C14" s="44"/>
      <c r="D14" s="51"/>
      <c r="E14" s="45">
        <v>33353</v>
      </c>
      <c r="F14" s="46" t="s">
        <v>2572</v>
      </c>
      <c r="G14" s="47">
        <v>0</v>
      </c>
      <c r="H14" s="52">
        <v>2356.5239999999999</v>
      </c>
      <c r="I14" s="47">
        <v>0</v>
      </c>
      <c r="J14" s="47">
        <f>I14+H14</f>
        <v>2356.5239999999999</v>
      </c>
      <c r="K14" s="48" t="s">
        <v>2570</v>
      </c>
      <c r="L14" s="49" t="s">
        <v>2571</v>
      </c>
      <c r="M14" s="50">
        <v>44103</v>
      </c>
    </row>
    <row r="15" spans="1:13">
      <c r="A15" s="35"/>
      <c r="B15" s="53" t="s">
        <v>2564</v>
      </c>
      <c r="C15" s="44"/>
      <c r="D15" s="51"/>
      <c r="E15" s="45">
        <v>33353</v>
      </c>
      <c r="F15" s="46" t="s">
        <v>2573</v>
      </c>
      <c r="G15" s="47">
        <v>0</v>
      </c>
      <c r="H15" s="52">
        <v>55101.781999999999</v>
      </c>
      <c r="I15" s="47">
        <v>0</v>
      </c>
      <c r="J15" s="47">
        <f>I15+H15</f>
        <v>55101.781999999999</v>
      </c>
      <c r="K15" s="48" t="s">
        <v>2570</v>
      </c>
      <c r="L15" s="49" t="s">
        <v>2571</v>
      </c>
      <c r="M15" s="50">
        <v>44103</v>
      </c>
    </row>
    <row r="16" spans="1:13">
      <c r="A16" s="35"/>
      <c r="B16" s="53" t="s">
        <v>2564</v>
      </c>
      <c r="C16" s="44"/>
      <c r="D16" s="51"/>
      <c r="E16" s="45">
        <v>33353</v>
      </c>
      <c r="F16" s="46" t="s">
        <v>2574</v>
      </c>
      <c r="G16" s="47">
        <v>0</v>
      </c>
      <c r="H16" s="52">
        <v>1486.8</v>
      </c>
      <c r="I16" s="47">
        <v>0</v>
      </c>
      <c r="J16" s="47">
        <v>1486.8</v>
      </c>
      <c r="K16" s="48" t="s">
        <v>2575</v>
      </c>
      <c r="L16" s="49" t="s">
        <v>2576</v>
      </c>
      <c r="M16" s="50">
        <v>44131</v>
      </c>
    </row>
    <row r="17" spans="1:13">
      <c r="A17" s="35"/>
      <c r="B17" s="53"/>
      <c r="C17" s="44"/>
      <c r="D17" s="51"/>
      <c r="E17" s="45"/>
      <c r="F17" s="46"/>
      <c r="G17" s="47"/>
      <c r="H17" s="52"/>
      <c r="I17" s="47"/>
      <c r="J17" s="47"/>
      <c r="K17" s="54"/>
      <c r="L17" s="55"/>
      <c r="M17" s="50"/>
    </row>
    <row r="18" spans="1:13">
      <c r="A18" s="56"/>
      <c r="B18" s="57" t="s">
        <v>2561</v>
      </c>
      <c r="C18" s="58"/>
      <c r="D18" s="59"/>
      <c r="E18" s="60" t="s">
        <v>2559</v>
      </c>
      <c r="F18" s="59" t="s">
        <v>2577</v>
      </c>
      <c r="G18" s="41">
        <f>SUM(G19:G21)</f>
        <v>0</v>
      </c>
      <c r="H18" s="42">
        <f>SUM(H19:H22)</f>
        <v>245826.29400000002</v>
      </c>
      <c r="I18" s="41">
        <f>SUM(I19:I23)</f>
        <v>0</v>
      </c>
      <c r="J18" s="41">
        <f>SUM(J19:J22)</f>
        <v>245826.29400000002</v>
      </c>
      <c r="K18" s="61"/>
      <c r="L18" s="62"/>
      <c r="M18" s="63"/>
    </row>
    <row r="19" spans="1:13">
      <c r="A19" s="35"/>
      <c r="B19" s="43" t="s">
        <v>2564</v>
      </c>
      <c r="C19" s="44"/>
      <c r="D19" s="51"/>
      <c r="E19" s="45">
        <v>33155</v>
      </c>
      <c r="F19" s="46" t="s">
        <v>2578</v>
      </c>
      <c r="G19" s="47">
        <v>0</v>
      </c>
      <c r="H19" s="52">
        <v>53261.184999999998</v>
      </c>
      <c r="I19" s="52">
        <v>0</v>
      </c>
      <c r="J19" s="47">
        <f>SUM(H19:I19)</f>
        <v>53261.184999999998</v>
      </c>
      <c r="K19" s="48" t="s">
        <v>2566</v>
      </c>
      <c r="L19" s="49" t="s">
        <v>2567</v>
      </c>
      <c r="M19" s="50">
        <v>43858</v>
      </c>
    </row>
    <row r="20" spans="1:13">
      <c r="A20" s="35"/>
      <c r="B20" s="43" t="s">
        <v>2564</v>
      </c>
      <c r="C20" s="44"/>
      <c r="D20" s="51"/>
      <c r="E20" s="45">
        <v>33155</v>
      </c>
      <c r="F20" s="46" t="s">
        <v>2579</v>
      </c>
      <c r="G20" s="47">
        <v>0</v>
      </c>
      <c r="H20" s="47">
        <v>67650.876000000004</v>
      </c>
      <c r="I20" s="47">
        <v>0</v>
      </c>
      <c r="J20" s="47">
        <f>SUM(H20:I20)</f>
        <v>67650.876000000004</v>
      </c>
      <c r="K20" s="54" t="s">
        <v>2580</v>
      </c>
      <c r="L20" s="64" t="s">
        <v>2581</v>
      </c>
      <c r="M20" s="50">
        <v>43942</v>
      </c>
    </row>
    <row r="21" spans="1:13">
      <c r="A21" s="35"/>
      <c r="B21" s="43" t="s">
        <v>2564</v>
      </c>
      <c r="C21" s="44"/>
      <c r="D21" s="51"/>
      <c r="E21" s="45">
        <v>33155</v>
      </c>
      <c r="F21" s="46" t="s">
        <v>2582</v>
      </c>
      <c r="G21" s="47">
        <v>0</v>
      </c>
      <c r="H21" s="47">
        <v>59875.953999999998</v>
      </c>
      <c r="I21" s="47">
        <v>0</v>
      </c>
      <c r="J21" s="47">
        <f>SUM(H21:I21)</f>
        <v>59875.953999999998</v>
      </c>
      <c r="K21" s="54" t="s">
        <v>2583</v>
      </c>
      <c r="L21" s="64" t="s">
        <v>2584</v>
      </c>
      <c r="M21" s="50">
        <v>44011</v>
      </c>
    </row>
    <row r="22" spans="1:13">
      <c r="A22" s="35"/>
      <c r="B22" s="43" t="s">
        <v>2564</v>
      </c>
      <c r="C22" s="44"/>
      <c r="D22" s="51"/>
      <c r="E22" s="45">
        <v>33155</v>
      </c>
      <c r="F22" s="46" t="s">
        <v>2756</v>
      </c>
      <c r="G22" s="47">
        <v>0</v>
      </c>
      <c r="H22" s="47">
        <v>65038.279000000002</v>
      </c>
      <c r="I22" s="47">
        <v>0</v>
      </c>
      <c r="J22" s="47">
        <f>SUM(H22:I22)</f>
        <v>65038.279000000002</v>
      </c>
      <c r="K22" s="54" t="s">
        <v>2757</v>
      </c>
      <c r="L22" s="49" t="s">
        <v>2758</v>
      </c>
      <c r="M22" s="50">
        <v>44145</v>
      </c>
    </row>
    <row r="23" spans="1:13">
      <c r="A23" s="35"/>
      <c r="B23" s="43"/>
      <c r="C23" s="44"/>
      <c r="D23" s="51"/>
      <c r="E23" s="45"/>
      <c r="F23" s="46"/>
      <c r="G23" s="47"/>
      <c r="H23" s="52"/>
      <c r="I23" s="47"/>
      <c r="J23" s="47"/>
      <c r="K23" s="54"/>
      <c r="L23" s="55"/>
      <c r="M23" s="50"/>
    </row>
    <row r="24" spans="1:13">
      <c r="A24" s="56"/>
      <c r="B24" s="57" t="s">
        <v>2561</v>
      </c>
      <c r="C24" s="60"/>
      <c r="D24" s="65"/>
      <c r="E24" s="39" t="s">
        <v>2559</v>
      </c>
      <c r="F24" s="59" t="s">
        <v>2585</v>
      </c>
      <c r="G24" s="66">
        <f>SUM(G25:G76)</f>
        <v>0</v>
      </c>
      <c r="H24" s="66">
        <f>SUM(H25:H76)</f>
        <v>65202.317130000018</v>
      </c>
      <c r="I24" s="66">
        <f>SUM(I25:I76)</f>
        <v>-4477.6511199999995</v>
      </c>
      <c r="J24" s="66">
        <f>SUM(J25:J76)</f>
        <v>60724.666010000023</v>
      </c>
      <c r="K24" s="63"/>
      <c r="L24" s="67"/>
      <c r="M24" s="68"/>
    </row>
    <row r="25" spans="1:13">
      <c r="A25" s="35"/>
      <c r="B25" s="43" t="s">
        <v>2564</v>
      </c>
      <c r="C25" s="44">
        <v>6409</v>
      </c>
      <c r="D25" s="51">
        <v>5363</v>
      </c>
      <c r="E25" s="45"/>
      <c r="F25" s="69" t="s">
        <v>2586</v>
      </c>
      <c r="G25" s="70">
        <v>0</v>
      </c>
      <c r="H25" s="71">
        <v>27.63</v>
      </c>
      <c r="I25" s="72">
        <v>0</v>
      </c>
      <c r="J25" s="70">
        <f t="shared" ref="J25:J63" si="0">SUM(H25:I25)</f>
        <v>27.63</v>
      </c>
      <c r="K25" s="1" t="s">
        <v>2587</v>
      </c>
      <c r="L25" s="49" t="s">
        <v>2567</v>
      </c>
      <c r="M25" s="50">
        <v>43858</v>
      </c>
    </row>
    <row r="26" spans="1:13">
      <c r="A26" s="93"/>
      <c r="B26" s="94" t="s">
        <v>2564</v>
      </c>
      <c r="C26" s="95">
        <v>6409</v>
      </c>
      <c r="D26" s="96">
        <v>5363</v>
      </c>
      <c r="E26" s="45"/>
      <c r="F26" s="97" t="s">
        <v>2586</v>
      </c>
      <c r="G26" s="70">
        <v>0</v>
      </c>
      <c r="H26" s="47">
        <v>60.469549999999998</v>
      </c>
      <c r="I26" s="47">
        <v>0</v>
      </c>
      <c r="J26" s="73">
        <f t="shared" si="0"/>
        <v>60.469549999999998</v>
      </c>
      <c r="K26" s="54" t="s">
        <v>2588</v>
      </c>
      <c r="L26" s="98" t="s">
        <v>2589</v>
      </c>
      <c r="M26" s="99">
        <v>43865</v>
      </c>
    </row>
    <row r="27" spans="1:13">
      <c r="A27" s="35"/>
      <c r="B27" s="43" t="s">
        <v>2564</v>
      </c>
      <c r="C27" s="44">
        <v>6409</v>
      </c>
      <c r="D27" s="51">
        <v>5363</v>
      </c>
      <c r="E27" s="45"/>
      <c r="F27" s="69" t="s">
        <v>2586</v>
      </c>
      <c r="G27" s="70">
        <v>0</v>
      </c>
      <c r="H27" s="47">
        <v>2.2909999999999999</v>
      </c>
      <c r="I27" s="47">
        <v>0</v>
      </c>
      <c r="J27" s="47">
        <f t="shared" si="0"/>
        <v>2.2909999999999999</v>
      </c>
      <c r="K27" s="54" t="s">
        <v>2590</v>
      </c>
      <c r="L27" s="49" t="s">
        <v>2591</v>
      </c>
      <c r="M27" s="50">
        <v>43879</v>
      </c>
    </row>
    <row r="28" spans="1:13">
      <c r="A28" s="35"/>
      <c r="B28" s="43" t="s">
        <v>2564</v>
      </c>
      <c r="C28" s="44"/>
      <c r="D28" s="51"/>
      <c r="E28" s="45">
        <v>33063</v>
      </c>
      <c r="F28" s="46" t="s">
        <v>2592</v>
      </c>
      <c r="G28" s="70">
        <v>0</v>
      </c>
      <c r="H28" s="47">
        <v>13368.232</v>
      </c>
      <c r="I28" s="47">
        <v>0</v>
      </c>
      <c r="J28" s="47">
        <f t="shared" si="0"/>
        <v>13368.232</v>
      </c>
      <c r="K28" s="54" t="s">
        <v>2593</v>
      </c>
      <c r="L28" s="49" t="s">
        <v>2591</v>
      </c>
      <c r="M28" s="50">
        <v>43879</v>
      </c>
    </row>
    <row r="29" spans="1:13">
      <c r="A29" s="35"/>
      <c r="B29" s="43" t="s">
        <v>2564</v>
      </c>
      <c r="C29" s="44"/>
      <c r="D29" s="51"/>
      <c r="E29" s="45">
        <v>33166</v>
      </c>
      <c r="F29" s="46" t="s">
        <v>2594</v>
      </c>
      <c r="G29" s="70">
        <v>0</v>
      </c>
      <c r="H29" s="47">
        <v>2453</v>
      </c>
      <c r="I29" s="47">
        <v>0</v>
      </c>
      <c r="J29" s="47">
        <f t="shared" si="0"/>
        <v>2453</v>
      </c>
      <c r="K29" s="54" t="s">
        <v>2595</v>
      </c>
      <c r="L29" s="49" t="s">
        <v>2596</v>
      </c>
      <c r="M29" s="50">
        <v>43893</v>
      </c>
    </row>
    <row r="30" spans="1:13">
      <c r="A30" s="35"/>
      <c r="B30" s="43" t="s">
        <v>2564</v>
      </c>
      <c r="C30" s="44">
        <v>6409</v>
      </c>
      <c r="D30" s="51">
        <v>5363</v>
      </c>
      <c r="E30" s="45"/>
      <c r="F30" s="46" t="s">
        <v>2586</v>
      </c>
      <c r="G30" s="70">
        <v>0</v>
      </c>
      <c r="H30" s="47">
        <v>6.11</v>
      </c>
      <c r="I30" s="47">
        <v>0</v>
      </c>
      <c r="J30" s="47">
        <f t="shared" si="0"/>
        <v>6.11</v>
      </c>
      <c r="K30" s="54" t="s">
        <v>2597</v>
      </c>
      <c r="L30" s="49" t="s">
        <v>2596</v>
      </c>
      <c r="M30" s="50">
        <v>43893</v>
      </c>
    </row>
    <row r="31" spans="1:13">
      <c r="A31" s="35"/>
      <c r="B31" s="43" t="s">
        <v>2564</v>
      </c>
      <c r="C31" s="44"/>
      <c r="D31" s="51"/>
      <c r="E31" s="45">
        <v>33063</v>
      </c>
      <c r="F31" s="46" t="s">
        <v>2592</v>
      </c>
      <c r="G31" s="70">
        <v>0</v>
      </c>
      <c r="H31" s="47">
        <v>9308.7729999999992</v>
      </c>
      <c r="I31" s="47">
        <v>0</v>
      </c>
      <c r="J31" s="47">
        <f t="shared" si="0"/>
        <v>9308.7729999999992</v>
      </c>
      <c r="K31" s="54" t="s">
        <v>2598</v>
      </c>
      <c r="L31" s="49" t="s">
        <v>2599</v>
      </c>
      <c r="M31" s="50">
        <v>43907</v>
      </c>
    </row>
    <row r="32" spans="1:13">
      <c r="A32" s="35"/>
      <c r="B32" s="43" t="s">
        <v>2564</v>
      </c>
      <c r="C32" s="44">
        <v>6402</v>
      </c>
      <c r="D32" s="51">
        <v>5364</v>
      </c>
      <c r="E32" s="45"/>
      <c r="F32" s="46" t="s">
        <v>2600</v>
      </c>
      <c r="G32" s="70">
        <v>0</v>
      </c>
      <c r="H32" s="47">
        <v>1630.2515000000001</v>
      </c>
      <c r="I32" s="47">
        <v>0</v>
      </c>
      <c r="J32" s="47">
        <f t="shared" si="0"/>
        <v>1630.2515000000001</v>
      </c>
      <c r="K32" s="54" t="s">
        <v>2601</v>
      </c>
      <c r="L32" s="49" t="s">
        <v>2599</v>
      </c>
      <c r="M32" s="50">
        <v>43907</v>
      </c>
    </row>
    <row r="33" spans="1:13">
      <c r="A33" s="35"/>
      <c r="B33" s="43" t="s">
        <v>2564</v>
      </c>
      <c r="C33" s="44">
        <v>6409</v>
      </c>
      <c r="D33" s="51">
        <v>5363</v>
      </c>
      <c r="E33" s="45"/>
      <c r="F33" s="46" t="s">
        <v>2586</v>
      </c>
      <c r="G33" s="70">
        <v>0</v>
      </c>
      <c r="H33" s="47">
        <v>448.166</v>
      </c>
      <c r="I33" s="47">
        <v>0</v>
      </c>
      <c r="J33" s="47">
        <f t="shared" si="0"/>
        <v>448.166</v>
      </c>
      <c r="K33" s="54" t="s">
        <v>2602</v>
      </c>
      <c r="L33" s="49" t="s">
        <v>2603</v>
      </c>
      <c r="M33" s="50">
        <v>43915</v>
      </c>
    </row>
    <row r="34" spans="1:13">
      <c r="A34" s="35"/>
      <c r="B34" s="43" t="s">
        <v>2564</v>
      </c>
      <c r="C34" s="44"/>
      <c r="D34" s="51"/>
      <c r="E34" s="45">
        <v>33354</v>
      </c>
      <c r="F34" s="46" t="s">
        <v>2604</v>
      </c>
      <c r="G34" s="70">
        <v>0</v>
      </c>
      <c r="H34" s="47">
        <v>1992</v>
      </c>
      <c r="I34" s="47">
        <v>0</v>
      </c>
      <c r="J34" s="47">
        <f t="shared" si="0"/>
        <v>1992</v>
      </c>
      <c r="K34" s="54" t="s">
        <v>2605</v>
      </c>
      <c r="L34" s="49" t="s">
        <v>2603</v>
      </c>
      <c r="M34" s="50">
        <v>43915</v>
      </c>
    </row>
    <row r="35" spans="1:13">
      <c r="A35" s="35"/>
      <c r="B35" s="43" t="s">
        <v>2564</v>
      </c>
      <c r="C35" s="44"/>
      <c r="D35" s="51"/>
      <c r="E35" s="45">
        <v>33038</v>
      </c>
      <c r="F35" s="46" t="s">
        <v>2606</v>
      </c>
      <c r="G35" s="47">
        <v>0</v>
      </c>
      <c r="H35" s="47">
        <v>1723.5450000000001</v>
      </c>
      <c r="I35" s="47">
        <v>0</v>
      </c>
      <c r="J35" s="47">
        <f t="shared" si="0"/>
        <v>1723.5450000000001</v>
      </c>
      <c r="K35" s="54" t="s">
        <v>2607</v>
      </c>
      <c r="L35" s="49" t="s">
        <v>2608</v>
      </c>
      <c r="M35" s="50">
        <v>43928</v>
      </c>
    </row>
    <row r="36" spans="1:13">
      <c r="A36" s="35"/>
      <c r="B36" s="43" t="s">
        <v>2564</v>
      </c>
      <c r="C36" s="44"/>
      <c r="D36" s="51"/>
      <c r="E36" s="45">
        <v>33071</v>
      </c>
      <c r="F36" s="46" t="s">
        <v>2609</v>
      </c>
      <c r="G36" s="47">
        <v>0</v>
      </c>
      <c r="H36" s="47">
        <v>367.5</v>
      </c>
      <c r="I36" s="47">
        <v>0</v>
      </c>
      <c r="J36" s="47">
        <f t="shared" si="0"/>
        <v>367.5</v>
      </c>
      <c r="K36" s="54" t="s">
        <v>2610</v>
      </c>
      <c r="L36" s="49" t="s">
        <v>2608</v>
      </c>
      <c r="M36" s="50">
        <v>43928</v>
      </c>
    </row>
    <row r="37" spans="1:13">
      <c r="A37" s="35"/>
      <c r="B37" s="43" t="s">
        <v>2564</v>
      </c>
      <c r="C37" s="44"/>
      <c r="D37" s="51"/>
      <c r="E37" s="45">
        <v>33063</v>
      </c>
      <c r="F37" s="46" t="s">
        <v>2592</v>
      </c>
      <c r="G37" s="47">
        <v>0</v>
      </c>
      <c r="H37" s="47">
        <v>9912.5779999999995</v>
      </c>
      <c r="I37" s="47">
        <v>0</v>
      </c>
      <c r="J37" s="47">
        <f t="shared" si="0"/>
        <v>9912.5779999999995</v>
      </c>
      <c r="K37" s="54" t="s">
        <v>2610</v>
      </c>
      <c r="L37" s="49" t="s">
        <v>2608</v>
      </c>
      <c r="M37" s="50">
        <v>43928</v>
      </c>
    </row>
    <row r="38" spans="1:13">
      <c r="A38" s="35"/>
      <c r="B38" s="43" t="s">
        <v>2564</v>
      </c>
      <c r="C38" s="44"/>
      <c r="D38" s="51"/>
      <c r="E38" s="45">
        <v>33160</v>
      </c>
      <c r="F38" s="46" t="s">
        <v>2611</v>
      </c>
      <c r="G38" s="47">
        <v>0</v>
      </c>
      <c r="H38" s="47">
        <v>5</v>
      </c>
      <c r="I38" s="47">
        <v>0</v>
      </c>
      <c r="J38" s="47">
        <f t="shared" si="0"/>
        <v>5</v>
      </c>
      <c r="K38" s="54" t="s">
        <v>2612</v>
      </c>
      <c r="L38" s="49" t="s">
        <v>2613</v>
      </c>
      <c r="M38" s="50">
        <v>43956</v>
      </c>
    </row>
    <row r="39" spans="1:13">
      <c r="A39" s="35"/>
      <c r="B39" s="43" t="s">
        <v>2564</v>
      </c>
      <c r="C39" s="44"/>
      <c r="D39" s="51"/>
      <c r="E39" s="45">
        <v>33075</v>
      </c>
      <c r="F39" s="46" t="s">
        <v>2614</v>
      </c>
      <c r="G39" s="47">
        <v>0</v>
      </c>
      <c r="H39" s="47">
        <v>2734.777</v>
      </c>
      <c r="I39" s="47">
        <v>0</v>
      </c>
      <c r="J39" s="47">
        <f t="shared" si="0"/>
        <v>2734.777</v>
      </c>
      <c r="K39" s="54" t="s">
        <v>2615</v>
      </c>
      <c r="L39" s="49" t="s">
        <v>2616</v>
      </c>
      <c r="M39" s="50">
        <v>43970</v>
      </c>
    </row>
    <row r="40" spans="1:13">
      <c r="A40" s="35"/>
      <c r="B40" s="43" t="s">
        <v>2564</v>
      </c>
      <c r="C40" s="44">
        <v>6402</v>
      </c>
      <c r="D40" s="51">
        <v>5364</v>
      </c>
      <c r="E40" s="45"/>
      <c r="F40" s="46" t="s">
        <v>2617</v>
      </c>
      <c r="G40" s="47">
        <v>0</v>
      </c>
      <c r="H40" s="47">
        <v>124.714</v>
      </c>
      <c r="I40" s="47">
        <v>0</v>
      </c>
      <c r="J40" s="47">
        <f t="shared" si="0"/>
        <v>124.714</v>
      </c>
      <c r="K40" s="54" t="s">
        <v>2618</v>
      </c>
      <c r="L40" s="49" t="s">
        <v>2619</v>
      </c>
      <c r="M40" s="50">
        <v>43991</v>
      </c>
    </row>
    <row r="41" spans="1:13">
      <c r="A41" s="35"/>
      <c r="B41" s="43" t="s">
        <v>2564</v>
      </c>
      <c r="C41" s="44">
        <v>6409</v>
      </c>
      <c r="D41" s="51">
        <v>5363</v>
      </c>
      <c r="E41" s="45"/>
      <c r="F41" s="46" t="s">
        <v>2586</v>
      </c>
      <c r="G41" s="47">
        <v>0</v>
      </c>
      <c r="H41" s="47">
        <v>2.2849499999999998</v>
      </c>
      <c r="I41" s="47">
        <v>0</v>
      </c>
      <c r="J41" s="47">
        <f t="shared" si="0"/>
        <v>2.2849499999999998</v>
      </c>
      <c r="K41" s="54" t="s">
        <v>2618</v>
      </c>
      <c r="L41" s="49" t="s">
        <v>2619</v>
      </c>
      <c r="M41" s="50">
        <v>43991</v>
      </c>
    </row>
    <row r="42" spans="1:13">
      <c r="A42" s="35"/>
      <c r="B42" s="43" t="s">
        <v>2564</v>
      </c>
      <c r="C42" s="44">
        <v>6172</v>
      </c>
      <c r="D42" s="51">
        <v>5339</v>
      </c>
      <c r="E42" s="45">
        <v>33166</v>
      </c>
      <c r="F42" s="46" t="s">
        <v>2620</v>
      </c>
      <c r="G42" s="47">
        <v>0</v>
      </c>
      <c r="H42" s="47">
        <v>-195.03171</v>
      </c>
      <c r="I42" s="47">
        <v>0</v>
      </c>
      <c r="J42" s="47">
        <f t="shared" si="0"/>
        <v>-195.03171</v>
      </c>
      <c r="K42" s="54" t="s">
        <v>2621</v>
      </c>
      <c r="L42" s="49" t="s">
        <v>2622</v>
      </c>
      <c r="M42" s="50">
        <v>44040</v>
      </c>
    </row>
    <row r="43" spans="1:13">
      <c r="A43" s="35"/>
      <c r="B43" s="43" t="s">
        <v>2564</v>
      </c>
      <c r="C43" s="44">
        <v>6409</v>
      </c>
      <c r="D43" s="51">
        <v>5363</v>
      </c>
      <c r="E43" s="45"/>
      <c r="F43" s="46" t="s">
        <v>2586</v>
      </c>
      <c r="G43" s="47">
        <v>0</v>
      </c>
      <c r="H43" s="47">
        <v>1347.135</v>
      </c>
      <c r="I43" s="47">
        <v>0</v>
      </c>
      <c r="J43" s="47">
        <f t="shared" si="0"/>
        <v>1347.135</v>
      </c>
      <c r="K43" s="1" t="s">
        <v>2623</v>
      </c>
      <c r="L43" s="49" t="s">
        <v>2622</v>
      </c>
      <c r="M43" s="50">
        <v>44040</v>
      </c>
    </row>
    <row r="44" spans="1:13">
      <c r="A44" s="35"/>
      <c r="B44" s="43" t="s">
        <v>2564</v>
      </c>
      <c r="C44" s="44">
        <v>6172</v>
      </c>
      <c r="D44" s="51">
        <v>5339</v>
      </c>
      <c r="E44" s="45"/>
      <c r="F44" s="46" t="s">
        <v>2624</v>
      </c>
      <c r="G44" s="47">
        <v>0</v>
      </c>
      <c r="H44" s="47">
        <v>-360</v>
      </c>
      <c r="I44" s="47">
        <v>0</v>
      </c>
      <c r="J44" s="47">
        <f>SUM(H44:I44)</f>
        <v>-360</v>
      </c>
      <c r="K44" s="54" t="s">
        <v>2625</v>
      </c>
      <c r="L44" s="49" t="s">
        <v>2626</v>
      </c>
      <c r="M44" s="50">
        <v>44054</v>
      </c>
    </row>
    <row r="45" spans="1:13">
      <c r="A45" s="35"/>
      <c r="B45" s="43" t="s">
        <v>2564</v>
      </c>
      <c r="C45" s="44">
        <v>6172</v>
      </c>
      <c r="D45" s="51">
        <v>5339</v>
      </c>
      <c r="E45" s="45"/>
      <c r="F45" s="46" t="s">
        <v>2627</v>
      </c>
      <c r="G45" s="47">
        <v>0</v>
      </c>
      <c r="H45" s="47">
        <v>-3.6949999999999998</v>
      </c>
      <c r="I45" s="47">
        <v>0</v>
      </c>
      <c r="J45" s="47">
        <f t="shared" si="0"/>
        <v>-3.6949999999999998</v>
      </c>
      <c r="K45" s="54" t="s">
        <v>2625</v>
      </c>
      <c r="L45" s="49" t="s">
        <v>2626</v>
      </c>
      <c r="M45" s="50">
        <v>44054</v>
      </c>
    </row>
    <row r="46" spans="1:13">
      <c r="A46" s="35"/>
      <c r="B46" s="43" t="s">
        <v>2564</v>
      </c>
      <c r="C46" s="44">
        <v>6409</v>
      </c>
      <c r="D46" s="51">
        <v>5363</v>
      </c>
      <c r="E46" s="45"/>
      <c r="F46" s="46" t="s">
        <v>2586</v>
      </c>
      <c r="G46" s="47">
        <v>0</v>
      </c>
      <c r="H46" s="47">
        <v>2.5499999999999998</v>
      </c>
      <c r="I46" s="47">
        <v>0</v>
      </c>
      <c r="J46" s="47">
        <f t="shared" si="0"/>
        <v>2.5499999999999998</v>
      </c>
      <c r="K46" s="54" t="s">
        <v>2625</v>
      </c>
      <c r="L46" s="49" t="s">
        <v>2626</v>
      </c>
      <c r="M46" s="50">
        <v>44054</v>
      </c>
    </row>
    <row r="47" spans="1:13" s="1" customFormat="1">
      <c r="A47" s="44"/>
      <c r="B47" s="43" t="s">
        <v>2564</v>
      </c>
      <c r="C47" s="44">
        <v>6409</v>
      </c>
      <c r="D47" s="44">
        <v>5363</v>
      </c>
      <c r="E47" s="45"/>
      <c r="F47" s="74" t="s">
        <v>2586</v>
      </c>
      <c r="G47" s="47">
        <v>0</v>
      </c>
      <c r="H47" s="47">
        <v>17.970600000000001</v>
      </c>
      <c r="I47" s="47">
        <v>0</v>
      </c>
      <c r="J47" s="47">
        <f t="shared" si="0"/>
        <v>17.970600000000001</v>
      </c>
      <c r="K47" s="54" t="s">
        <v>2628</v>
      </c>
      <c r="L47" s="49" t="s">
        <v>2629</v>
      </c>
      <c r="M47" s="50">
        <v>44095</v>
      </c>
    </row>
    <row r="48" spans="1:13" s="1" customFormat="1">
      <c r="A48" s="44"/>
      <c r="B48" s="43" t="s">
        <v>2564</v>
      </c>
      <c r="C48" s="44"/>
      <c r="D48" s="44"/>
      <c r="E48" s="45">
        <v>33070</v>
      </c>
      <c r="F48" s="74" t="s">
        <v>2630</v>
      </c>
      <c r="G48" s="47">
        <v>0</v>
      </c>
      <c r="H48" s="47">
        <v>2250.2429999999999</v>
      </c>
      <c r="I48" s="47">
        <v>0</v>
      </c>
      <c r="J48" s="47">
        <f t="shared" si="0"/>
        <v>2250.2429999999999</v>
      </c>
      <c r="K48" s="54" t="s">
        <v>2631</v>
      </c>
      <c r="L48" s="49" t="s">
        <v>2629</v>
      </c>
      <c r="M48" s="50">
        <v>44095</v>
      </c>
    </row>
    <row r="49" spans="1:13" s="1" customFormat="1">
      <c r="A49" s="44"/>
      <c r="B49" s="43" t="s">
        <v>2564</v>
      </c>
      <c r="C49" s="44"/>
      <c r="D49" s="44"/>
      <c r="E49" s="45">
        <v>33040</v>
      </c>
      <c r="F49" s="74" t="s">
        <v>2632</v>
      </c>
      <c r="G49" s="47">
        <v>0</v>
      </c>
      <c r="H49" s="47">
        <v>484.26100000000002</v>
      </c>
      <c r="I49" s="47">
        <v>0</v>
      </c>
      <c r="J49" s="47">
        <f t="shared" si="0"/>
        <v>484.26100000000002</v>
      </c>
      <c r="K49" s="54" t="s">
        <v>2631</v>
      </c>
      <c r="L49" s="49" t="s">
        <v>2629</v>
      </c>
      <c r="M49" s="50">
        <v>44095</v>
      </c>
    </row>
    <row r="50" spans="1:13" s="1" customFormat="1">
      <c r="A50" s="35"/>
      <c r="B50" s="43" t="s">
        <v>2564</v>
      </c>
      <c r="C50" s="44">
        <v>6402</v>
      </c>
      <c r="D50" s="51">
        <v>5364</v>
      </c>
      <c r="E50" s="45"/>
      <c r="F50" s="46" t="s">
        <v>2617</v>
      </c>
      <c r="G50" s="47">
        <v>0</v>
      </c>
      <c r="H50" s="47">
        <v>239.61024</v>
      </c>
      <c r="I50" s="47">
        <v>0</v>
      </c>
      <c r="J50" s="47">
        <f t="shared" si="0"/>
        <v>239.61024</v>
      </c>
      <c r="K50" s="1" t="s">
        <v>2633</v>
      </c>
      <c r="L50" s="107" t="s">
        <v>2634</v>
      </c>
      <c r="M50" s="50">
        <v>44110</v>
      </c>
    </row>
    <row r="51" spans="1:13" s="1" customFormat="1">
      <c r="A51" s="44"/>
      <c r="B51" s="43" t="s">
        <v>2564</v>
      </c>
      <c r="C51" s="44">
        <v>6409</v>
      </c>
      <c r="D51" s="44">
        <v>5363</v>
      </c>
      <c r="E51" s="45"/>
      <c r="F51" s="74" t="s">
        <v>2586</v>
      </c>
      <c r="G51" s="47">
        <v>0</v>
      </c>
      <c r="H51" s="47">
        <v>811.49099999999999</v>
      </c>
      <c r="I51" s="47">
        <v>0</v>
      </c>
      <c r="J51" s="47">
        <f t="shared" si="0"/>
        <v>811.49099999999999</v>
      </c>
      <c r="K51" s="1" t="s">
        <v>2633</v>
      </c>
      <c r="L51" s="107" t="s">
        <v>2634</v>
      </c>
      <c r="M51" s="50">
        <v>44110</v>
      </c>
    </row>
    <row r="52" spans="1:13" s="1" customFormat="1">
      <c r="A52" s="44"/>
      <c r="B52" s="43" t="s">
        <v>2564</v>
      </c>
      <c r="C52" s="44"/>
      <c r="D52" s="44"/>
      <c r="E52" s="45">
        <v>33080</v>
      </c>
      <c r="F52" s="74" t="s">
        <v>2635</v>
      </c>
      <c r="G52" s="47">
        <v>0</v>
      </c>
      <c r="H52" s="47">
        <v>5251.1679999999997</v>
      </c>
      <c r="I52" s="47">
        <v>0</v>
      </c>
      <c r="J52" s="47">
        <f t="shared" si="0"/>
        <v>5251.1679999999997</v>
      </c>
      <c r="K52" s="54" t="s">
        <v>2636</v>
      </c>
      <c r="L52" s="107" t="s">
        <v>2634</v>
      </c>
      <c r="M52" s="50">
        <v>44110</v>
      </c>
    </row>
    <row r="53" spans="1:13" s="1" customFormat="1">
      <c r="A53" s="44"/>
      <c r="B53" s="43" t="s">
        <v>2564</v>
      </c>
      <c r="C53" s="44"/>
      <c r="D53" s="44"/>
      <c r="E53" s="45">
        <v>33079</v>
      </c>
      <c r="F53" s="74" t="s">
        <v>2637</v>
      </c>
      <c r="G53" s="47">
        <v>0</v>
      </c>
      <c r="H53" s="47">
        <v>7334.6880000000001</v>
      </c>
      <c r="I53" s="47">
        <v>0</v>
      </c>
      <c r="J53" s="47">
        <f t="shared" si="0"/>
        <v>7334.6880000000001</v>
      </c>
      <c r="K53" s="54" t="s">
        <v>2636</v>
      </c>
      <c r="L53" s="107" t="s">
        <v>2634</v>
      </c>
      <c r="M53" s="50">
        <v>44110</v>
      </c>
    </row>
    <row r="54" spans="1:13" s="1" customFormat="1">
      <c r="A54" s="44"/>
      <c r="B54" s="43" t="s">
        <v>2564</v>
      </c>
      <c r="C54" s="44"/>
      <c r="D54" s="44"/>
      <c r="E54" s="45">
        <v>33079</v>
      </c>
      <c r="F54" s="74" t="s">
        <v>2638</v>
      </c>
      <c r="G54" s="47">
        <v>0</v>
      </c>
      <c r="H54" s="47">
        <v>3798.5360000000001</v>
      </c>
      <c r="I54" s="47">
        <v>0</v>
      </c>
      <c r="J54" s="47">
        <f t="shared" si="0"/>
        <v>3798.5360000000001</v>
      </c>
      <c r="K54" s="54" t="s">
        <v>2636</v>
      </c>
      <c r="L54" s="107" t="s">
        <v>2634</v>
      </c>
      <c r="M54" s="50">
        <v>44110</v>
      </c>
    </row>
    <row r="55" spans="1:13">
      <c r="A55" s="44"/>
      <c r="B55" s="43" t="s">
        <v>2564</v>
      </c>
      <c r="C55" s="44">
        <v>6409</v>
      </c>
      <c r="D55" s="44">
        <v>5363</v>
      </c>
      <c r="E55" s="45"/>
      <c r="F55" s="74" t="s">
        <v>2586</v>
      </c>
      <c r="G55" s="47">
        <v>0</v>
      </c>
      <c r="H55" s="47">
        <v>2.2633999999999999</v>
      </c>
      <c r="I55" s="47">
        <v>0</v>
      </c>
      <c r="J55" s="47">
        <f t="shared" si="0"/>
        <v>2.2633999999999999</v>
      </c>
      <c r="K55" s="54" t="s">
        <v>2639</v>
      </c>
      <c r="L55" s="49" t="s">
        <v>2640</v>
      </c>
      <c r="M55" s="50">
        <v>44131</v>
      </c>
    </row>
    <row r="56" spans="1:13" s="1" customFormat="1">
      <c r="A56" s="35"/>
      <c r="B56" s="43" t="s">
        <v>2564</v>
      </c>
      <c r="C56" s="44">
        <v>6402</v>
      </c>
      <c r="D56" s="51">
        <v>5364</v>
      </c>
      <c r="E56" s="45"/>
      <c r="F56" s="46" t="s">
        <v>2617</v>
      </c>
      <c r="G56" s="47">
        <v>0</v>
      </c>
      <c r="H56" s="47">
        <v>50.64</v>
      </c>
      <c r="I56" s="47">
        <v>0</v>
      </c>
      <c r="J56" s="47">
        <f t="shared" si="0"/>
        <v>50.64</v>
      </c>
      <c r="K56" s="1" t="s">
        <v>2759</v>
      </c>
      <c r="L56" s="107" t="s">
        <v>2767</v>
      </c>
      <c r="M56" s="50">
        <v>44166</v>
      </c>
    </row>
    <row r="57" spans="1:13" s="1" customFormat="1">
      <c r="A57" s="44"/>
      <c r="B57" s="43" t="s">
        <v>2564</v>
      </c>
      <c r="C57" s="44">
        <v>6409</v>
      </c>
      <c r="D57" s="44">
        <v>5363</v>
      </c>
      <c r="E57" s="45"/>
      <c r="F57" s="74" t="s">
        <v>2586</v>
      </c>
      <c r="G57" s="47">
        <v>0</v>
      </c>
      <c r="H57" s="47">
        <v>3.1656</v>
      </c>
      <c r="I57" s="47">
        <v>0</v>
      </c>
      <c r="J57" s="47">
        <f t="shared" si="0"/>
        <v>3.1656</v>
      </c>
      <c r="K57" s="1" t="s">
        <v>2759</v>
      </c>
      <c r="L57" s="107" t="s">
        <v>2767</v>
      </c>
      <c r="M57" s="50">
        <v>44166</v>
      </c>
    </row>
    <row r="58" spans="1:13" s="1" customFormat="1">
      <c r="A58" s="100"/>
      <c r="B58" s="101" t="s">
        <v>2564</v>
      </c>
      <c r="C58" s="102">
        <v>6172</v>
      </c>
      <c r="D58" s="103">
        <v>5339</v>
      </c>
      <c r="E58" s="104"/>
      <c r="F58" s="46" t="s">
        <v>2762</v>
      </c>
      <c r="G58" s="105">
        <v>0</v>
      </c>
      <c r="H58" s="105">
        <v>0</v>
      </c>
      <c r="I58" s="105">
        <v>-7.625</v>
      </c>
      <c r="J58" s="47">
        <f t="shared" si="0"/>
        <v>-7.625</v>
      </c>
      <c r="K58" s="1" t="s">
        <v>2763</v>
      </c>
      <c r="L58" s="107" t="s">
        <v>2761</v>
      </c>
      <c r="M58" s="50">
        <v>44180</v>
      </c>
    </row>
    <row r="59" spans="1:13" s="1" customFormat="1">
      <c r="A59" s="100"/>
      <c r="B59" s="101" t="s">
        <v>2564</v>
      </c>
      <c r="C59" s="102">
        <v>6172</v>
      </c>
      <c r="D59" s="103">
        <v>5339</v>
      </c>
      <c r="E59" s="104"/>
      <c r="F59" s="46" t="s">
        <v>2764</v>
      </c>
      <c r="G59" s="105">
        <v>0</v>
      </c>
      <c r="H59" s="105">
        <v>0</v>
      </c>
      <c r="I59" s="105">
        <v>-786.30518999999993</v>
      </c>
      <c r="J59" s="47">
        <f t="shared" si="0"/>
        <v>-786.30518999999993</v>
      </c>
      <c r="K59" s="1" t="s">
        <v>2763</v>
      </c>
      <c r="L59" s="107" t="s">
        <v>2761</v>
      </c>
      <c r="M59" s="50">
        <v>44180</v>
      </c>
    </row>
    <row r="60" spans="1:13" s="1" customFormat="1">
      <c r="A60" s="100"/>
      <c r="B60" s="101" t="s">
        <v>2564</v>
      </c>
      <c r="C60" s="102">
        <v>6172</v>
      </c>
      <c r="D60" s="103">
        <v>5339</v>
      </c>
      <c r="E60" s="104"/>
      <c r="F60" s="46" t="s">
        <v>2765</v>
      </c>
      <c r="G60" s="105">
        <v>0</v>
      </c>
      <c r="H60" s="105">
        <v>0</v>
      </c>
      <c r="I60" s="105">
        <v>-414.12445999999994</v>
      </c>
      <c r="J60" s="47">
        <f t="shared" si="0"/>
        <v>-414.12445999999994</v>
      </c>
      <c r="K60" s="1" t="s">
        <v>2763</v>
      </c>
      <c r="L60" s="107" t="s">
        <v>2761</v>
      </c>
      <c r="M60" s="50">
        <v>44180</v>
      </c>
    </row>
    <row r="61" spans="1:13" s="1" customFormat="1">
      <c r="A61" s="100"/>
      <c r="B61" s="101" t="s">
        <v>2564</v>
      </c>
      <c r="C61" s="102">
        <v>6172</v>
      </c>
      <c r="D61" s="103">
        <v>5339</v>
      </c>
      <c r="E61" s="104"/>
      <c r="F61" s="46" t="s">
        <v>2766</v>
      </c>
      <c r="G61" s="105">
        <v>0</v>
      </c>
      <c r="H61" s="105">
        <v>0</v>
      </c>
      <c r="I61" s="105">
        <v>-1726.21351</v>
      </c>
      <c r="J61" s="47">
        <f t="shared" si="0"/>
        <v>-1726.21351</v>
      </c>
      <c r="K61" s="1" t="s">
        <v>2763</v>
      </c>
      <c r="L61" s="107" t="s">
        <v>2761</v>
      </c>
      <c r="M61" s="50">
        <v>44180</v>
      </c>
    </row>
    <row r="62" spans="1:13" s="1" customFormat="1">
      <c r="A62" s="100"/>
      <c r="B62" s="101" t="s">
        <v>2564</v>
      </c>
      <c r="C62" s="102">
        <v>6409</v>
      </c>
      <c r="D62" s="103">
        <v>5363</v>
      </c>
      <c r="E62" s="104"/>
      <c r="F62" s="46" t="s">
        <v>2586</v>
      </c>
      <c r="G62" s="105">
        <v>0</v>
      </c>
      <c r="H62" s="105">
        <v>0</v>
      </c>
      <c r="I62" s="105">
        <v>22.978000000000002</v>
      </c>
      <c r="J62" s="47">
        <f t="shared" si="0"/>
        <v>22.978000000000002</v>
      </c>
      <c r="K62" s="1" t="s">
        <v>2763</v>
      </c>
      <c r="L62" s="107" t="s">
        <v>2761</v>
      </c>
      <c r="M62" s="50">
        <v>44180</v>
      </c>
    </row>
    <row r="63" spans="1:13">
      <c r="A63" s="100"/>
      <c r="B63" s="101" t="s">
        <v>2564</v>
      </c>
      <c r="C63" s="102">
        <v>6172</v>
      </c>
      <c r="D63" s="103">
        <v>5339</v>
      </c>
      <c r="E63" s="104">
        <v>33166</v>
      </c>
      <c r="F63" s="46" t="s">
        <v>2620</v>
      </c>
      <c r="G63" s="105">
        <v>0</v>
      </c>
      <c r="H63" s="105">
        <v>0</v>
      </c>
      <c r="I63" s="105">
        <v>-1566.36096</v>
      </c>
      <c r="J63" s="47">
        <f t="shared" si="0"/>
        <v>-1566.36096</v>
      </c>
      <c r="K63" s="54" t="s">
        <v>2760</v>
      </c>
      <c r="L63" s="49" t="s">
        <v>2761</v>
      </c>
      <c r="M63" s="50">
        <v>44180</v>
      </c>
    </row>
    <row r="64" spans="1:13">
      <c r="A64" s="35"/>
      <c r="B64" s="43"/>
      <c r="C64" s="44"/>
      <c r="D64" s="51"/>
      <c r="E64" s="45"/>
      <c r="F64" s="46"/>
      <c r="G64" s="47"/>
      <c r="H64" s="47"/>
      <c r="I64" s="47"/>
      <c r="J64" s="47"/>
      <c r="K64" s="54"/>
      <c r="L64" s="49"/>
      <c r="M64" s="50"/>
    </row>
    <row r="65" spans="1:13">
      <c r="A65" s="35"/>
      <c r="B65" s="43"/>
      <c r="C65" s="44"/>
      <c r="D65" s="51"/>
      <c r="E65" s="45"/>
      <c r="F65" s="46"/>
      <c r="G65" s="47"/>
      <c r="H65" s="47"/>
      <c r="I65" s="47"/>
      <c r="J65" s="47"/>
      <c r="K65" s="54"/>
      <c r="L65" s="49"/>
      <c r="M65" s="50"/>
    </row>
    <row r="66" spans="1:13">
      <c r="A66" s="35"/>
      <c r="B66" s="43"/>
      <c r="C66" s="44"/>
      <c r="D66" s="51"/>
      <c r="E66" s="45"/>
      <c r="F66" s="46"/>
      <c r="G66" s="47"/>
      <c r="H66" s="47"/>
      <c r="I66" s="47"/>
      <c r="J66" s="47"/>
      <c r="K66" s="54"/>
      <c r="L66" s="49"/>
      <c r="M66" s="50"/>
    </row>
    <row r="67" spans="1:13">
      <c r="A67" s="35"/>
      <c r="B67" s="43"/>
      <c r="C67" s="44"/>
      <c r="D67" s="51"/>
      <c r="E67" s="45"/>
      <c r="F67" s="46"/>
      <c r="G67" s="47"/>
      <c r="H67" s="47"/>
      <c r="I67" s="47"/>
      <c r="J67" s="47"/>
      <c r="K67" s="54"/>
      <c r="L67" s="49"/>
      <c r="M67" s="50"/>
    </row>
    <row r="68" spans="1:13">
      <c r="A68" s="35"/>
      <c r="B68" s="43"/>
      <c r="C68" s="44"/>
      <c r="D68" s="51"/>
      <c r="E68" s="45"/>
      <c r="F68" s="46"/>
      <c r="G68" s="47"/>
      <c r="H68" s="47"/>
      <c r="I68" s="47"/>
      <c r="J68" s="47"/>
      <c r="K68" s="54"/>
      <c r="L68" s="49"/>
      <c r="M68" s="50"/>
    </row>
    <row r="69" spans="1:13">
      <c r="A69" s="35"/>
      <c r="B69" s="43"/>
      <c r="C69" s="44"/>
      <c r="D69" s="51"/>
      <c r="E69" s="45"/>
      <c r="F69" s="46"/>
      <c r="G69" s="47"/>
      <c r="H69" s="47"/>
      <c r="I69" s="47"/>
      <c r="J69" s="47"/>
      <c r="K69" s="54"/>
      <c r="L69" s="49"/>
      <c r="M69" s="50"/>
    </row>
    <row r="70" spans="1:13">
      <c r="A70" s="35"/>
      <c r="B70" s="43"/>
      <c r="C70" s="44"/>
      <c r="D70" s="51"/>
      <c r="E70" s="45"/>
      <c r="F70" s="46"/>
      <c r="G70" s="47"/>
      <c r="H70" s="47"/>
      <c r="I70" s="47"/>
      <c r="J70" s="47"/>
      <c r="K70" s="54"/>
      <c r="L70" s="49"/>
      <c r="M70" s="50"/>
    </row>
    <row r="71" spans="1:13">
      <c r="A71" s="35"/>
      <c r="B71" s="43"/>
      <c r="C71" s="44"/>
      <c r="D71" s="51"/>
      <c r="E71" s="45"/>
      <c r="F71" s="46"/>
      <c r="G71" s="47"/>
      <c r="H71" s="47"/>
      <c r="I71" s="47"/>
      <c r="J71" s="47"/>
      <c r="K71" s="54"/>
      <c r="L71" s="49"/>
      <c r="M71" s="50"/>
    </row>
    <row r="72" spans="1:13">
      <c r="A72" s="35"/>
      <c r="B72" s="43"/>
      <c r="C72" s="44"/>
      <c r="D72" s="51"/>
      <c r="E72" s="45"/>
      <c r="F72" s="46"/>
      <c r="G72" s="47"/>
      <c r="H72" s="47"/>
      <c r="I72" s="47"/>
      <c r="J72" s="47"/>
      <c r="K72" s="54"/>
      <c r="L72" s="49"/>
      <c r="M72" s="50"/>
    </row>
    <row r="73" spans="1:13">
      <c r="A73" s="35"/>
      <c r="B73" s="43"/>
      <c r="C73" s="44"/>
      <c r="D73" s="51"/>
      <c r="E73" s="45"/>
      <c r="F73" s="46"/>
      <c r="G73" s="47"/>
      <c r="H73" s="47"/>
      <c r="I73" s="47"/>
      <c r="J73" s="47"/>
      <c r="K73" s="54"/>
      <c r="L73" s="49"/>
      <c r="M73" s="50"/>
    </row>
    <row r="74" spans="1:13">
      <c r="A74" s="35"/>
      <c r="B74" s="43"/>
      <c r="C74" s="44"/>
      <c r="D74" s="51"/>
      <c r="E74" s="45"/>
      <c r="F74" s="46"/>
      <c r="G74" s="47"/>
      <c r="H74" s="47"/>
      <c r="I74" s="47"/>
      <c r="J74" s="47"/>
      <c r="K74" s="54"/>
      <c r="L74" s="49"/>
      <c r="M74" s="50"/>
    </row>
    <row r="75" spans="1:13">
      <c r="A75" s="35"/>
      <c r="B75" s="43"/>
      <c r="C75" s="44"/>
      <c r="D75" s="51"/>
      <c r="E75" s="45"/>
      <c r="F75" s="46"/>
      <c r="G75" s="47"/>
      <c r="H75" s="47"/>
      <c r="I75" s="47"/>
      <c r="J75" s="47"/>
      <c r="K75" s="54"/>
      <c r="L75" s="49"/>
      <c r="M75" s="50"/>
    </row>
    <row r="76" spans="1:13">
      <c r="A76" s="35"/>
      <c r="B76" s="43"/>
      <c r="C76" s="44"/>
      <c r="D76" s="51"/>
      <c r="E76" s="45"/>
      <c r="F76" s="46"/>
      <c r="G76" s="47"/>
      <c r="H76" s="47"/>
      <c r="I76" s="47"/>
      <c r="J76" s="47"/>
      <c r="K76" s="54"/>
      <c r="L76" s="49"/>
      <c r="M76" s="50"/>
    </row>
    <row r="77" spans="1:13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49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2"/>
      <c r="J78" s="1">
        <f>SUBTOTAL(9,J24:J77)</f>
        <v>121449.33201999999</v>
      </c>
      <c r="K78" s="1"/>
      <c r="L78" s="49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49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49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49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49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49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49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49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49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49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49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49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49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49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49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49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49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49"/>
      <c r="M95" s="1"/>
    </row>
  </sheetData>
  <autoFilter ref="A8:J63" xr:uid="{00000000-0009-0000-0000-000002000000}"/>
  <pageMargins left="0.78749999999999998" right="0.78749999999999998" top="1.05277777777778" bottom="1.05277777777778" header="0.78749999999999998" footer="0.78749999999999998"/>
  <pageSetup paperSize="9" scale="60" firstPageNumber="0" orientation="landscape" r:id="rId1"/>
  <headerFooter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16380">
      <c r="A2" s="319">
        <v>1153</v>
      </c>
      <c r="B2" s="320" t="s">
        <v>4808</v>
      </c>
      <c r="C2" s="320">
        <v>72743352</v>
      </c>
      <c r="D2" s="320" t="s">
        <v>1184</v>
      </c>
      <c r="E2" s="320" t="s">
        <v>4809</v>
      </c>
      <c r="F2" s="320" t="s">
        <v>4810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4811</v>
      </c>
      <c r="AB2" s="320" t="s">
        <v>4812</v>
      </c>
      <c r="AC2" s="323" t="s">
        <v>2712</v>
      </c>
      <c r="AD2" s="323" t="s">
        <v>2713</v>
      </c>
      <c r="AE2" s="323" t="s">
        <v>4813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3693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20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2822-9B12-4971-B644-B50EE681B485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16380">
      <c r="A2" s="319">
        <v>1153</v>
      </c>
      <c r="B2" s="320" t="s">
        <v>4808</v>
      </c>
      <c r="C2" s="320">
        <v>72743352</v>
      </c>
      <c r="D2" s="320" t="s">
        <v>1184</v>
      </c>
      <c r="E2" s="320" t="s">
        <v>4809</v>
      </c>
      <c r="F2" s="320" t="s">
        <v>4810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4811</v>
      </c>
      <c r="AB2" s="320" t="s">
        <v>4812</v>
      </c>
      <c r="AC2" s="323" t="s">
        <v>2712</v>
      </c>
      <c r="AD2" s="323" t="s">
        <v>2713</v>
      </c>
      <c r="AE2" s="323" t="s">
        <v>4813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3693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19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22"/>
  <sheetViews>
    <sheetView workbookViewId="0">
      <selection activeCell="H21" sqref="H21"/>
    </sheetView>
  </sheetViews>
  <sheetFormatPr defaultRowHeight="15"/>
  <cols>
    <col min="1" max="1" width="5.28515625" customWidth="1"/>
    <col min="2" max="2" width="30" customWidth="1"/>
    <col min="4" max="4" width="62.140625" customWidth="1"/>
    <col min="5" max="34" width="9.140625" hidden="1" customWidth="1"/>
    <col min="35" max="35" width="10" hidden="1" customWidth="1"/>
    <col min="36" max="36" width="10" bestFit="1" customWidth="1"/>
    <col min="37" max="38" width="10.140625" hidden="1" customWidth="1"/>
    <col min="39" max="39" width="18" hidden="1" customWidth="1"/>
    <col min="40" max="42" width="0" hidden="1" customWidth="1"/>
    <col min="44" max="46" width="0" hidden="1" customWidth="1"/>
    <col min="47" max="47" width="30" customWidth="1"/>
    <col min="48" max="48" width="0" hidden="1" customWidth="1"/>
    <col min="49" max="49" width="11.85546875" hidden="1" customWidth="1"/>
    <col min="50" max="62" width="0" hidden="1" customWidth="1"/>
  </cols>
  <sheetData>
    <row r="1" spans="1:62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8" t="s">
        <v>2642</v>
      </c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62">
      <c r="A2" s="319">
        <v>601</v>
      </c>
      <c r="B2" s="323" t="s">
        <v>4814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4815</v>
      </c>
      <c r="AA2" s="323" t="s">
        <v>4816</v>
      </c>
      <c r="AB2" s="339" t="s">
        <v>4817</v>
      </c>
      <c r="AC2" s="323" t="s">
        <v>2700</v>
      </c>
      <c r="AD2" s="323" t="s">
        <v>2701</v>
      </c>
      <c r="AE2" s="323" t="s">
        <v>4818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4819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4226</v>
      </c>
      <c r="AT2" s="346" t="s">
        <v>4820</v>
      </c>
      <c r="AU2" s="323" t="s">
        <v>4814</v>
      </c>
      <c r="AV2" s="332"/>
      <c r="AW2" s="332"/>
      <c r="AX2" s="332">
        <v>0</v>
      </c>
      <c r="AY2" s="339"/>
      <c r="AZ2" s="333"/>
      <c r="BA2" s="333"/>
      <c r="BB2" s="333">
        <v>0</v>
      </c>
      <c r="BC2" s="339"/>
      <c r="BD2" s="334"/>
      <c r="BE2" s="334"/>
      <c r="BF2" s="334">
        <v>0</v>
      </c>
      <c r="BH2" s="335"/>
      <c r="BI2" s="335"/>
      <c r="BJ2" s="336">
        <v>0</v>
      </c>
    </row>
    <row r="3" spans="1:62">
      <c r="A3" s="319">
        <v>643</v>
      </c>
      <c r="B3" s="347" t="s">
        <v>4821</v>
      </c>
      <c r="C3" s="347">
        <v>75122308</v>
      </c>
      <c r="D3" s="347" t="s">
        <v>1195</v>
      </c>
      <c r="E3" s="347" t="s">
        <v>4822</v>
      </c>
      <c r="F3" s="347" t="s">
        <v>4823</v>
      </c>
      <c r="G3" s="347" t="s">
        <v>2720</v>
      </c>
      <c r="H3" s="347" t="s">
        <v>2721</v>
      </c>
      <c r="I3" s="347" t="s">
        <v>33</v>
      </c>
      <c r="J3" s="347" t="s">
        <v>2684</v>
      </c>
      <c r="K3" s="326">
        <v>2061290</v>
      </c>
      <c r="L3" s="326">
        <v>1752096.49</v>
      </c>
      <c r="M3" s="326">
        <v>309193.51</v>
      </c>
      <c r="N3" s="326">
        <v>2061290</v>
      </c>
      <c r="O3" s="326">
        <v>1752096.49</v>
      </c>
      <c r="P3" s="326">
        <v>309193.51</v>
      </c>
      <c r="Q3" s="348">
        <v>44104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2061290</v>
      </c>
      <c r="W3" s="349">
        <v>43504</v>
      </c>
      <c r="X3" s="349">
        <v>43510</v>
      </c>
      <c r="Y3" s="324">
        <v>3455</v>
      </c>
      <c r="Z3" s="324">
        <v>330633455</v>
      </c>
      <c r="AA3" s="324" t="s">
        <v>4824</v>
      </c>
      <c r="AB3" s="339" t="s">
        <v>4825</v>
      </c>
      <c r="AC3" s="323" t="s">
        <v>2700</v>
      </c>
      <c r="AD3" s="323" t="s">
        <v>2701</v>
      </c>
      <c r="AE3" s="323" t="s">
        <v>4826</v>
      </c>
      <c r="AF3" s="338">
        <v>44582</v>
      </c>
      <c r="AG3" s="338">
        <v>44624</v>
      </c>
      <c r="AH3" s="340" t="s">
        <v>2728</v>
      </c>
      <c r="AI3" s="341" t="s">
        <v>2729</v>
      </c>
      <c r="AJ3" s="342">
        <v>35202</v>
      </c>
      <c r="AK3" s="342" t="s">
        <v>4827</v>
      </c>
      <c r="AL3" s="329">
        <v>29921.72</v>
      </c>
      <c r="AM3" s="329">
        <v>5280.28</v>
      </c>
      <c r="AN3" s="329">
        <v>35202</v>
      </c>
      <c r="AO3" s="329">
        <v>0</v>
      </c>
      <c r="AP3" s="343">
        <v>44599</v>
      </c>
      <c r="AQ3" s="344">
        <v>44606</v>
      </c>
      <c r="AR3" s="340">
        <v>1806310782</v>
      </c>
      <c r="AS3" s="323" t="s">
        <v>1199</v>
      </c>
      <c r="AT3" s="346" t="s">
        <v>4828</v>
      </c>
      <c r="AU3" s="347" t="s">
        <v>4821</v>
      </c>
      <c r="AV3" s="332"/>
      <c r="AW3" s="332"/>
      <c r="AX3" s="332">
        <v>0</v>
      </c>
      <c r="AY3" s="339"/>
      <c r="AZ3" s="333"/>
      <c r="BA3" s="333"/>
      <c r="BB3" s="333">
        <v>0</v>
      </c>
      <c r="BC3" s="339"/>
      <c r="BD3" s="334"/>
      <c r="BE3" s="334"/>
      <c r="BF3" s="334">
        <v>0</v>
      </c>
      <c r="BH3" s="335"/>
      <c r="BI3" s="335"/>
      <c r="BJ3" s="336">
        <v>0</v>
      </c>
    </row>
    <row r="4" spans="1:62">
      <c r="A4" s="319">
        <v>654</v>
      </c>
      <c r="B4" s="324" t="s">
        <v>4829</v>
      </c>
      <c r="C4" s="324">
        <v>49864599</v>
      </c>
      <c r="D4" s="324" t="s">
        <v>1511</v>
      </c>
      <c r="E4" s="324" t="s">
        <v>2750</v>
      </c>
      <c r="F4" s="324" t="s">
        <v>2751</v>
      </c>
      <c r="G4" s="324" t="s">
        <v>1458</v>
      </c>
      <c r="H4" s="324" t="s">
        <v>2725</v>
      </c>
      <c r="I4" s="324" t="s">
        <v>33</v>
      </c>
      <c r="J4" s="324" t="s">
        <v>2684</v>
      </c>
      <c r="K4" s="350">
        <v>2353593</v>
      </c>
      <c r="L4" s="350">
        <v>2000554.04</v>
      </c>
      <c r="M4" s="350">
        <v>353038.96</v>
      </c>
      <c r="N4" s="350">
        <v>2353593</v>
      </c>
      <c r="O4" s="350">
        <v>2000554.04</v>
      </c>
      <c r="P4" s="350">
        <v>353038.96</v>
      </c>
      <c r="Q4" s="349">
        <v>44227</v>
      </c>
      <c r="R4" s="323">
        <v>4001</v>
      </c>
      <c r="S4" s="323" t="s">
        <v>2726</v>
      </c>
      <c r="T4" s="324" t="s">
        <v>2727</v>
      </c>
      <c r="U4" s="325" t="s">
        <v>3014</v>
      </c>
      <c r="V4" s="350">
        <v>2353593</v>
      </c>
      <c r="W4" s="349">
        <v>43538</v>
      </c>
      <c r="X4" s="349">
        <v>43549</v>
      </c>
      <c r="Y4" s="324">
        <v>4438</v>
      </c>
      <c r="Z4" s="324">
        <v>330634438</v>
      </c>
      <c r="AA4" s="324" t="s">
        <v>4830</v>
      </c>
      <c r="AB4" s="339" t="s">
        <v>4831</v>
      </c>
      <c r="AC4" s="323" t="s">
        <v>2700</v>
      </c>
      <c r="AD4" s="323" t="s">
        <v>2701</v>
      </c>
      <c r="AE4" s="323" t="s">
        <v>4832</v>
      </c>
      <c r="AF4" s="338">
        <v>44581</v>
      </c>
      <c r="AG4" s="338">
        <v>44623</v>
      </c>
      <c r="AH4" s="340" t="s">
        <v>2728</v>
      </c>
      <c r="AI4" s="341" t="s">
        <v>2729</v>
      </c>
      <c r="AJ4" s="342">
        <v>4286</v>
      </c>
      <c r="AK4" s="342" t="s">
        <v>4833</v>
      </c>
      <c r="AL4" s="329">
        <v>3643.12</v>
      </c>
      <c r="AM4" s="329">
        <v>642.88</v>
      </c>
      <c r="AN4" s="329">
        <v>4286</v>
      </c>
      <c r="AO4" s="329">
        <v>0</v>
      </c>
      <c r="AP4" s="343">
        <v>44594</v>
      </c>
      <c r="AQ4" s="344">
        <v>44601</v>
      </c>
      <c r="AR4" s="340">
        <v>1806311107</v>
      </c>
      <c r="AS4" s="323" t="s">
        <v>1516</v>
      </c>
      <c r="AT4" s="346" t="s">
        <v>4820</v>
      </c>
      <c r="AU4" s="324" t="s">
        <v>4829</v>
      </c>
      <c r="AV4" s="332"/>
      <c r="AW4" s="332"/>
      <c r="AX4" s="332">
        <v>0</v>
      </c>
      <c r="AY4" s="339"/>
      <c r="AZ4" s="333"/>
      <c r="BA4" s="333"/>
      <c r="BB4" s="333">
        <v>0</v>
      </c>
      <c r="BC4" s="339"/>
      <c r="BD4" s="334"/>
      <c r="BE4" s="334"/>
      <c r="BF4" s="334">
        <v>0</v>
      </c>
      <c r="BH4" s="335"/>
      <c r="BI4" s="335"/>
      <c r="BJ4" s="336">
        <v>0</v>
      </c>
    </row>
    <row r="5" spans="1:62">
      <c r="A5" s="319">
        <v>669</v>
      </c>
      <c r="B5" s="347" t="s">
        <v>4834</v>
      </c>
      <c r="C5" s="359">
        <v>72741791</v>
      </c>
      <c r="D5" s="351" t="s">
        <v>4835</v>
      </c>
      <c r="E5" s="347" t="s">
        <v>4836</v>
      </c>
      <c r="F5" s="347" t="s">
        <v>4837</v>
      </c>
      <c r="G5" s="347" t="s">
        <v>2685</v>
      </c>
      <c r="H5" s="347" t="s">
        <v>2686</v>
      </c>
      <c r="I5" s="347" t="s">
        <v>33</v>
      </c>
      <c r="J5" s="347" t="s">
        <v>2684</v>
      </c>
      <c r="K5" s="326">
        <v>439560</v>
      </c>
      <c r="L5" s="326">
        <v>373626</v>
      </c>
      <c r="M5" s="326">
        <v>65934</v>
      </c>
      <c r="N5" s="326">
        <v>439560</v>
      </c>
      <c r="O5" s="326">
        <v>373626</v>
      </c>
      <c r="P5" s="326">
        <v>65934</v>
      </c>
      <c r="Q5" s="348">
        <v>44196</v>
      </c>
      <c r="R5" s="323">
        <v>2001</v>
      </c>
      <c r="S5" s="323" t="s">
        <v>2703</v>
      </c>
      <c r="T5" s="324" t="s">
        <v>2704</v>
      </c>
      <c r="U5" s="325" t="s">
        <v>2959</v>
      </c>
      <c r="V5" s="326">
        <v>439560</v>
      </c>
      <c r="W5" s="349">
        <v>43615</v>
      </c>
      <c r="X5" s="349">
        <v>43619</v>
      </c>
      <c r="Y5" s="324">
        <v>2322</v>
      </c>
      <c r="Z5" s="352">
        <v>330632322</v>
      </c>
      <c r="AA5" s="324" t="s">
        <v>4838</v>
      </c>
      <c r="AB5" s="339" t="s">
        <v>4839</v>
      </c>
      <c r="AC5" s="323" t="s">
        <v>2700</v>
      </c>
      <c r="AD5" s="323" t="s">
        <v>2701</v>
      </c>
      <c r="AE5" s="323" t="s">
        <v>4840</v>
      </c>
      <c r="AF5" s="338">
        <v>44592</v>
      </c>
      <c r="AG5" s="338">
        <v>44634</v>
      </c>
      <c r="AH5" s="340" t="s">
        <v>2730</v>
      </c>
      <c r="AI5" s="341" t="s">
        <v>2731</v>
      </c>
      <c r="AJ5" s="342">
        <v>7027</v>
      </c>
      <c r="AK5" s="342" t="s">
        <v>4841</v>
      </c>
      <c r="AL5" s="329">
        <v>5972.95</v>
      </c>
      <c r="AM5" s="329">
        <v>1054.05</v>
      </c>
      <c r="AN5" s="329">
        <v>7027</v>
      </c>
      <c r="AO5" s="329">
        <v>0</v>
      </c>
      <c r="AP5" s="343">
        <v>44621</v>
      </c>
      <c r="AQ5" s="344">
        <v>44629</v>
      </c>
      <c r="AR5" s="340">
        <v>1806311499</v>
      </c>
      <c r="AS5" s="323" t="s">
        <v>4842</v>
      </c>
      <c r="AT5" s="346" t="s">
        <v>4843</v>
      </c>
      <c r="AU5" s="347" t="s">
        <v>4834</v>
      </c>
      <c r="AV5" s="332"/>
      <c r="AW5" s="332"/>
      <c r="AX5" s="332">
        <v>0</v>
      </c>
      <c r="AY5" s="339"/>
      <c r="AZ5" s="333"/>
      <c r="BA5" s="333"/>
      <c r="BB5" s="333">
        <v>0</v>
      </c>
      <c r="BC5" s="339"/>
      <c r="BD5" s="334"/>
      <c r="BE5" s="334"/>
      <c r="BF5" s="334">
        <v>0</v>
      </c>
      <c r="BH5" s="335"/>
      <c r="BI5" s="335"/>
      <c r="BJ5" s="336">
        <v>0</v>
      </c>
    </row>
    <row r="6" spans="1:62">
      <c r="A6" s="319">
        <v>715</v>
      </c>
      <c r="B6" s="324" t="s">
        <v>4931</v>
      </c>
      <c r="C6" s="324">
        <v>72742500</v>
      </c>
      <c r="D6" s="324" t="s">
        <v>4932</v>
      </c>
      <c r="E6" s="324" t="s">
        <v>4933</v>
      </c>
      <c r="F6" s="324" t="s">
        <v>4934</v>
      </c>
      <c r="G6" s="324" t="s">
        <v>448</v>
      </c>
      <c r="H6" s="324" t="s">
        <v>2686</v>
      </c>
      <c r="I6" s="324" t="s">
        <v>33</v>
      </c>
      <c r="J6" s="324" t="s">
        <v>2684</v>
      </c>
      <c r="K6" s="350">
        <v>477642</v>
      </c>
      <c r="L6" s="350">
        <v>405995.69</v>
      </c>
      <c r="M6" s="350">
        <v>71646.31</v>
      </c>
      <c r="N6" s="350">
        <v>477642</v>
      </c>
      <c r="O6" s="350">
        <v>405995.69</v>
      </c>
      <c r="P6" s="350">
        <v>71646.31</v>
      </c>
      <c r="Q6" s="348">
        <v>44347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477642</v>
      </c>
      <c r="W6" s="349">
        <v>43711</v>
      </c>
      <c r="X6" s="349">
        <v>43717</v>
      </c>
      <c r="Y6" s="324">
        <v>2419</v>
      </c>
      <c r="Z6" s="324" t="s">
        <v>4935</v>
      </c>
      <c r="AA6" s="324" t="s">
        <v>4936</v>
      </c>
      <c r="AB6" s="339" t="s">
        <v>4937</v>
      </c>
      <c r="AC6" s="323" t="s">
        <v>4860</v>
      </c>
      <c r="AD6" s="323" t="s">
        <v>4861</v>
      </c>
      <c r="AE6" s="323" t="s">
        <v>4938</v>
      </c>
      <c r="AF6" s="338">
        <v>44617</v>
      </c>
      <c r="AG6" s="338">
        <v>44659</v>
      </c>
      <c r="AH6" s="340" t="s">
        <v>4891</v>
      </c>
      <c r="AI6" s="341" t="s">
        <v>4892</v>
      </c>
      <c r="AJ6" s="342">
        <v>1224</v>
      </c>
      <c r="AK6" s="342" t="s">
        <v>4939</v>
      </c>
      <c r="AL6" s="329">
        <v>1040.4100000000001</v>
      </c>
      <c r="AM6" s="329">
        <v>183.59</v>
      </c>
      <c r="AN6" s="329">
        <v>1224</v>
      </c>
      <c r="AO6" s="329">
        <v>0</v>
      </c>
      <c r="AP6" s="343">
        <v>44644</v>
      </c>
      <c r="AQ6" s="344">
        <v>44648</v>
      </c>
      <c r="AR6" s="340">
        <v>1806314212</v>
      </c>
      <c r="AS6" s="323" t="s">
        <v>553</v>
      </c>
      <c r="AT6" s="346"/>
      <c r="AU6" s="324" t="s">
        <v>4931</v>
      </c>
      <c r="AV6" s="332"/>
      <c r="AW6" s="332"/>
      <c r="AX6" s="332">
        <v>0</v>
      </c>
      <c r="AY6" s="339"/>
      <c r="AZ6" s="333"/>
      <c r="BA6" s="333"/>
      <c r="BB6" s="333">
        <v>0</v>
      </c>
      <c r="BC6" s="339"/>
      <c r="BD6" s="334"/>
      <c r="BE6" s="334"/>
      <c r="BF6" s="334">
        <v>0</v>
      </c>
      <c r="BH6" s="335"/>
      <c r="BI6" s="335"/>
      <c r="BJ6" s="336">
        <v>0</v>
      </c>
    </row>
    <row r="7" spans="1:62">
      <c r="A7" s="319">
        <v>716</v>
      </c>
      <c r="B7" s="324" t="s">
        <v>4844</v>
      </c>
      <c r="C7" s="324">
        <v>65100280</v>
      </c>
      <c r="D7" s="324" t="s">
        <v>611</v>
      </c>
      <c r="E7" s="324" t="s">
        <v>4845</v>
      </c>
      <c r="F7" s="324" t="s">
        <v>4846</v>
      </c>
      <c r="G7" s="324" t="s">
        <v>2685</v>
      </c>
      <c r="H7" s="324" t="s">
        <v>2686</v>
      </c>
      <c r="I7" s="324" t="s">
        <v>33</v>
      </c>
      <c r="J7" s="324" t="s">
        <v>2684</v>
      </c>
      <c r="K7" s="350">
        <v>2051646</v>
      </c>
      <c r="L7" s="350">
        <v>1743899.09</v>
      </c>
      <c r="M7" s="350">
        <v>307746.90999999997</v>
      </c>
      <c r="N7" s="350">
        <v>2051646</v>
      </c>
      <c r="O7" s="350">
        <v>1743899.09</v>
      </c>
      <c r="P7" s="350">
        <v>307746.90999999997</v>
      </c>
      <c r="Q7" s="348">
        <v>44227</v>
      </c>
      <c r="R7" s="323">
        <v>2001</v>
      </c>
      <c r="S7" s="323" t="s">
        <v>2703</v>
      </c>
      <c r="T7" s="324" t="s">
        <v>2704</v>
      </c>
      <c r="U7" s="325" t="s">
        <v>2959</v>
      </c>
      <c r="V7" s="350">
        <v>2051646</v>
      </c>
      <c r="W7" s="349">
        <v>43714</v>
      </c>
      <c r="X7" s="349">
        <v>43719</v>
      </c>
      <c r="Y7" s="324">
        <v>2479</v>
      </c>
      <c r="Z7" s="324" t="s">
        <v>4847</v>
      </c>
      <c r="AA7" s="324" t="s">
        <v>4848</v>
      </c>
      <c r="AB7" s="339" t="s">
        <v>4849</v>
      </c>
      <c r="AC7" s="323" t="s">
        <v>2700</v>
      </c>
      <c r="AD7" s="323" t="s">
        <v>2701</v>
      </c>
      <c r="AE7" s="323" t="s">
        <v>4850</v>
      </c>
      <c r="AF7" s="338">
        <v>44572</v>
      </c>
      <c r="AG7" s="338">
        <v>44614</v>
      </c>
      <c r="AH7" s="340" t="s">
        <v>2719</v>
      </c>
      <c r="AI7" s="341" t="s">
        <v>4851</v>
      </c>
      <c r="AJ7" s="342">
        <v>32214</v>
      </c>
      <c r="AK7" s="342" t="s">
        <v>4852</v>
      </c>
      <c r="AL7" s="329">
        <v>27381.919999999998</v>
      </c>
      <c r="AM7" s="329">
        <v>4832.08</v>
      </c>
      <c r="AN7" s="329">
        <v>32214</v>
      </c>
      <c r="AO7" s="329">
        <v>0</v>
      </c>
      <c r="AP7" s="343">
        <v>44588</v>
      </c>
      <c r="AQ7" s="344">
        <v>44601</v>
      </c>
      <c r="AR7" s="340">
        <v>1806312012</v>
      </c>
      <c r="AS7" s="323" t="s">
        <v>4853</v>
      </c>
      <c r="AT7" s="346" t="s">
        <v>4820</v>
      </c>
      <c r="AU7" s="324" t="s">
        <v>4844</v>
      </c>
      <c r="AV7" s="332"/>
      <c r="AW7" s="332"/>
      <c r="AX7" s="332">
        <v>0</v>
      </c>
      <c r="AY7" s="339"/>
      <c r="AZ7" s="333"/>
      <c r="BA7" s="333"/>
      <c r="BB7" s="333">
        <v>0</v>
      </c>
      <c r="BC7" s="339"/>
      <c r="BD7" s="334"/>
      <c r="BE7" s="334"/>
      <c r="BF7" s="334">
        <v>0</v>
      </c>
      <c r="BH7" s="335"/>
      <c r="BI7" s="335"/>
      <c r="BJ7" s="336">
        <v>0</v>
      </c>
    </row>
    <row r="8" spans="1:62">
      <c r="A8" s="319">
        <v>717</v>
      </c>
      <c r="B8" s="324" t="s">
        <v>4940</v>
      </c>
      <c r="C8" s="324">
        <v>46750401</v>
      </c>
      <c r="D8" s="324" t="s">
        <v>1761</v>
      </c>
      <c r="E8" s="324" t="s">
        <v>4941</v>
      </c>
      <c r="F8" s="324" t="s">
        <v>4942</v>
      </c>
      <c r="G8" s="324" t="s">
        <v>1765</v>
      </c>
      <c r="H8" s="324" t="s">
        <v>4943</v>
      </c>
      <c r="I8" s="324" t="s">
        <v>33</v>
      </c>
      <c r="J8" s="324" t="s">
        <v>2684</v>
      </c>
      <c r="K8" s="350">
        <v>1368288</v>
      </c>
      <c r="L8" s="350">
        <v>1163044.79</v>
      </c>
      <c r="M8" s="350">
        <v>205243.21</v>
      </c>
      <c r="N8" s="350">
        <v>1368288</v>
      </c>
      <c r="O8" s="350">
        <v>1163044.79</v>
      </c>
      <c r="P8" s="350">
        <v>205243.21</v>
      </c>
      <c r="Q8" s="348">
        <v>44316</v>
      </c>
      <c r="R8" s="323">
        <v>4008</v>
      </c>
      <c r="S8" s="323" t="s">
        <v>4944</v>
      </c>
      <c r="T8" s="324" t="s">
        <v>4945</v>
      </c>
      <c r="U8" s="325" t="s">
        <v>3038</v>
      </c>
      <c r="V8" s="350">
        <v>1368288</v>
      </c>
      <c r="W8" s="349">
        <v>43714</v>
      </c>
      <c r="X8" s="349">
        <v>43719</v>
      </c>
      <c r="Y8" s="324">
        <v>4486</v>
      </c>
      <c r="Z8" s="324" t="s">
        <v>4946</v>
      </c>
      <c r="AA8" s="324" t="s">
        <v>4848</v>
      </c>
      <c r="AB8" s="339" t="s">
        <v>4849</v>
      </c>
      <c r="AC8" s="323" t="s">
        <v>2700</v>
      </c>
      <c r="AD8" s="323" t="s">
        <v>2701</v>
      </c>
      <c r="AE8" s="323" t="s">
        <v>4947</v>
      </c>
      <c r="AF8" s="338">
        <v>44587</v>
      </c>
      <c r="AG8" s="338">
        <v>44629</v>
      </c>
      <c r="AH8" s="340" t="s">
        <v>4948</v>
      </c>
      <c r="AI8" s="341" t="s">
        <v>4949</v>
      </c>
      <c r="AJ8" s="342">
        <v>831</v>
      </c>
      <c r="AK8" s="342" t="s">
        <v>4950</v>
      </c>
      <c r="AL8" s="329">
        <v>706.37</v>
      </c>
      <c r="AM8" s="329">
        <v>124.63</v>
      </c>
      <c r="AN8" s="329">
        <v>831</v>
      </c>
      <c r="AO8" s="329">
        <v>0</v>
      </c>
      <c r="AP8" s="343">
        <v>44643</v>
      </c>
      <c r="AQ8" s="344">
        <v>44648</v>
      </c>
      <c r="AR8" s="340">
        <v>1806312247</v>
      </c>
      <c r="AS8" s="345" t="s">
        <v>4723</v>
      </c>
      <c r="AT8" s="346"/>
      <c r="AU8" s="324" t="s">
        <v>4940</v>
      </c>
      <c r="AV8" s="332"/>
      <c r="AW8" s="332"/>
      <c r="AX8" s="332">
        <v>0</v>
      </c>
      <c r="AY8" s="339"/>
      <c r="AZ8" s="333"/>
      <c r="BA8" s="333"/>
      <c r="BB8" s="333">
        <v>0</v>
      </c>
      <c r="BC8" s="339"/>
      <c r="BD8" s="334"/>
      <c r="BE8" s="334"/>
      <c r="BF8" s="334">
        <v>0</v>
      </c>
      <c r="BH8" s="335"/>
      <c r="BI8" s="335"/>
      <c r="BJ8" s="336">
        <v>0</v>
      </c>
    </row>
    <row r="9" spans="1:62">
      <c r="A9" s="353">
        <v>753</v>
      </c>
      <c r="B9" s="324" t="s">
        <v>4854</v>
      </c>
      <c r="C9" s="324">
        <v>72048174</v>
      </c>
      <c r="D9" s="324" t="s">
        <v>1088</v>
      </c>
      <c r="E9" s="324" t="s">
        <v>4855</v>
      </c>
      <c r="F9" s="324" t="s">
        <v>4856</v>
      </c>
      <c r="G9" s="324" t="s">
        <v>2720</v>
      </c>
      <c r="H9" s="324" t="s">
        <v>2721</v>
      </c>
      <c r="I9" s="324" t="s">
        <v>33</v>
      </c>
      <c r="J9" s="324" t="s">
        <v>2684</v>
      </c>
      <c r="K9" s="354">
        <v>550940</v>
      </c>
      <c r="L9" s="354">
        <v>468298.98</v>
      </c>
      <c r="M9" s="354">
        <v>82641.02</v>
      </c>
      <c r="N9" s="354">
        <v>550940</v>
      </c>
      <c r="O9" s="354">
        <v>468298.98</v>
      </c>
      <c r="P9" s="354">
        <v>82641.02</v>
      </c>
      <c r="Q9" s="348">
        <v>44439</v>
      </c>
      <c r="R9" s="323">
        <v>3001</v>
      </c>
      <c r="S9" s="323" t="s">
        <v>2722</v>
      </c>
      <c r="T9" s="324" t="s">
        <v>2723</v>
      </c>
      <c r="U9" s="325" t="s">
        <v>2992</v>
      </c>
      <c r="V9" s="326">
        <v>550940</v>
      </c>
      <c r="W9" s="349">
        <v>43734</v>
      </c>
      <c r="X9" s="349">
        <v>43745</v>
      </c>
      <c r="Y9" s="324">
        <v>3467</v>
      </c>
      <c r="Z9" s="324" t="s">
        <v>4857</v>
      </c>
      <c r="AA9" s="324" t="s">
        <v>4858</v>
      </c>
      <c r="AB9" s="339" t="s">
        <v>4859</v>
      </c>
      <c r="AC9" s="323" t="s">
        <v>4860</v>
      </c>
      <c r="AD9" s="323" t="s">
        <v>4861</v>
      </c>
      <c r="AE9" s="323" t="s">
        <v>4862</v>
      </c>
      <c r="AF9" s="338">
        <v>44579</v>
      </c>
      <c r="AG9" s="338">
        <v>44621</v>
      </c>
      <c r="AH9" s="340" t="s">
        <v>2716</v>
      </c>
      <c r="AI9" s="341" t="s">
        <v>2717</v>
      </c>
      <c r="AJ9" s="355">
        <v>2670.01</v>
      </c>
      <c r="AK9" s="342" t="s">
        <v>4863</v>
      </c>
      <c r="AL9" s="329">
        <v>2269.5100000000002</v>
      </c>
      <c r="AM9" s="329">
        <v>400.5</v>
      </c>
      <c r="AN9" s="329">
        <v>2670.01</v>
      </c>
      <c r="AO9" s="329">
        <v>0</v>
      </c>
      <c r="AP9" s="343">
        <v>44595</v>
      </c>
      <c r="AQ9" s="344">
        <v>44601</v>
      </c>
      <c r="AR9" s="340">
        <v>1806313625</v>
      </c>
      <c r="AS9" s="323" t="s">
        <v>1091</v>
      </c>
      <c r="AT9" s="346" t="s">
        <v>4820</v>
      </c>
      <c r="AU9" s="324" t="s">
        <v>4854</v>
      </c>
      <c r="AV9" s="332"/>
      <c r="AW9" s="332"/>
      <c r="AX9" s="332">
        <v>0</v>
      </c>
      <c r="AY9" s="339"/>
      <c r="AZ9" s="333"/>
      <c r="BA9" s="333"/>
      <c r="BB9" s="333">
        <v>0</v>
      </c>
      <c r="BC9" s="339"/>
      <c r="BD9" s="334"/>
      <c r="BE9" s="334"/>
      <c r="BF9" s="334">
        <v>0</v>
      </c>
      <c r="BH9" s="335"/>
      <c r="BI9" s="335"/>
      <c r="BJ9" s="336">
        <v>0</v>
      </c>
    </row>
    <row r="10" spans="1:62">
      <c r="A10" s="319">
        <v>785</v>
      </c>
      <c r="B10" s="323" t="s">
        <v>4864</v>
      </c>
      <c r="C10" s="347">
        <v>72743191</v>
      </c>
      <c r="D10" s="347" t="s">
        <v>1188</v>
      </c>
      <c r="E10" s="347" t="s">
        <v>4865</v>
      </c>
      <c r="F10" s="347" t="s">
        <v>4866</v>
      </c>
      <c r="G10" s="347" t="s">
        <v>2720</v>
      </c>
      <c r="H10" s="347" t="s">
        <v>2721</v>
      </c>
      <c r="I10" s="347" t="s">
        <v>33</v>
      </c>
      <c r="J10" s="347" t="s">
        <v>2684</v>
      </c>
      <c r="K10" s="356">
        <v>810390</v>
      </c>
      <c r="L10" s="356">
        <v>688831.49</v>
      </c>
      <c r="M10" s="356">
        <v>121558.51</v>
      </c>
      <c r="N10" s="356">
        <v>810390</v>
      </c>
      <c r="O10" s="356">
        <v>688831.49</v>
      </c>
      <c r="P10" s="356">
        <v>121558.51</v>
      </c>
      <c r="Q10" s="348">
        <v>44439</v>
      </c>
      <c r="R10" s="323">
        <v>3001</v>
      </c>
      <c r="S10" s="323" t="s">
        <v>2722</v>
      </c>
      <c r="T10" s="324" t="s">
        <v>2723</v>
      </c>
      <c r="U10" s="325" t="s">
        <v>2992</v>
      </c>
      <c r="V10" s="326">
        <v>810390</v>
      </c>
      <c r="W10" s="349">
        <v>43756</v>
      </c>
      <c r="X10" s="349">
        <v>43761</v>
      </c>
      <c r="Y10" s="324">
        <v>3410</v>
      </c>
      <c r="Z10" s="324" t="s">
        <v>4867</v>
      </c>
      <c r="AA10" s="324" t="s">
        <v>4868</v>
      </c>
      <c r="AB10" s="339" t="s">
        <v>4869</v>
      </c>
      <c r="AC10" s="323" t="s">
        <v>4860</v>
      </c>
      <c r="AD10" s="323" t="s">
        <v>4861</v>
      </c>
      <c r="AE10" s="323" t="s">
        <v>4870</v>
      </c>
      <c r="AF10" s="338">
        <v>44589</v>
      </c>
      <c r="AG10" s="338">
        <v>44631</v>
      </c>
      <c r="AH10" s="340" t="s">
        <v>4871</v>
      </c>
      <c r="AI10" s="341" t="s">
        <v>4872</v>
      </c>
      <c r="AJ10" s="342">
        <v>62722</v>
      </c>
      <c r="AK10" s="342" t="s">
        <v>4873</v>
      </c>
      <c r="AL10" s="329">
        <v>53313.73</v>
      </c>
      <c r="AM10" s="329">
        <v>9408.27</v>
      </c>
      <c r="AN10" s="329">
        <v>62722</v>
      </c>
      <c r="AO10" s="329">
        <v>0</v>
      </c>
      <c r="AP10" s="343">
        <v>44599</v>
      </c>
      <c r="AQ10" s="344">
        <v>44606</v>
      </c>
      <c r="AR10" s="340">
        <v>1806314567</v>
      </c>
      <c r="AS10" s="345" t="s">
        <v>4724</v>
      </c>
      <c r="AT10" s="346" t="s">
        <v>4828</v>
      </c>
      <c r="AU10" s="323" t="s">
        <v>4864</v>
      </c>
      <c r="AV10" s="332"/>
      <c r="AW10" s="332"/>
      <c r="AX10" s="332">
        <v>0</v>
      </c>
      <c r="AY10" s="339"/>
      <c r="AZ10" s="333"/>
      <c r="BA10" s="333"/>
      <c r="BB10" s="333">
        <v>0</v>
      </c>
      <c r="BC10" s="339"/>
      <c r="BD10" s="334"/>
      <c r="BE10" s="334"/>
      <c r="BF10" s="334">
        <v>0</v>
      </c>
      <c r="BH10" s="335"/>
      <c r="BI10" s="335"/>
      <c r="BJ10" s="336">
        <v>0</v>
      </c>
    </row>
    <row r="11" spans="1:62">
      <c r="A11" s="319">
        <v>807</v>
      </c>
      <c r="B11" s="347" t="s">
        <v>4874</v>
      </c>
      <c r="C11" s="347">
        <v>856118</v>
      </c>
      <c r="D11" s="347" t="s">
        <v>2354</v>
      </c>
      <c r="E11" s="347" t="s">
        <v>4875</v>
      </c>
      <c r="F11" s="347" t="s">
        <v>4876</v>
      </c>
      <c r="G11" s="347" t="s">
        <v>2353</v>
      </c>
      <c r="H11" s="347" t="s">
        <v>2735</v>
      </c>
      <c r="I11" s="347" t="s">
        <v>33</v>
      </c>
      <c r="J11" s="347" t="s">
        <v>2684</v>
      </c>
      <c r="K11" s="356">
        <v>864566</v>
      </c>
      <c r="L11" s="356">
        <v>734881.09</v>
      </c>
      <c r="M11" s="356">
        <v>129684.91</v>
      </c>
      <c r="N11" s="356">
        <v>864566</v>
      </c>
      <c r="O11" s="356">
        <v>734881.09</v>
      </c>
      <c r="P11" s="356">
        <v>129684.91</v>
      </c>
      <c r="Q11" s="348">
        <v>44439</v>
      </c>
      <c r="R11" s="323">
        <v>5007</v>
      </c>
      <c r="S11" s="323" t="s">
        <v>2736</v>
      </c>
      <c r="T11" s="324" t="s">
        <v>4877</v>
      </c>
      <c r="U11" s="325" t="s">
        <v>3091</v>
      </c>
      <c r="V11" s="326">
        <v>864566</v>
      </c>
      <c r="W11" s="349">
        <v>43781</v>
      </c>
      <c r="X11" s="349">
        <v>43787</v>
      </c>
      <c r="Y11" s="324">
        <v>5441</v>
      </c>
      <c r="Z11" s="324"/>
      <c r="AA11" s="324" t="s">
        <v>4878</v>
      </c>
      <c r="AB11" s="339" t="s">
        <v>4879</v>
      </c>
      <c r="AC11" s="323" t="s">
        <v>2700</v>
      </c>
      <c r="AD11" s="323" t="s">
        <v>2701</v>
      </c>
      <c r="AE11" s="323" t="s">
        <v>4880</v>
      </c>
      <c r="AF11" s="338">
        <v>44564</v>
      </c>
      <c r="AG11" s="338">
        <v>44606</v>
      </c>
      <c r="AH11" s="340" t="s">
        <v>4881</v>
      </c>
      <c r="AI11" s="263" t="s">
        <v>4882</v>
      </c>
      <c r="AJ11" s="342">
        <v>23484</v>
      </c>
      <c r="AK11" s="342" t="s">
        <v>4883</v>
      </c>
      <c r="AL11" s="329">
        <v>19961.419999999998</v>
      </c>
      <c r="AM11" s="329">
        <v>3522.58</v>
      </c>
      <c r="AN11" s="329">
        <v>23484</v>
      </c>
      <c r="AO11" s="329">
        <v>0</v>
      </c>
      <c r="AP11" s="343">
        <v>44574</v>
      </c>
      <c r="AQ11" s="344">
        <v>44601</v>
      </c>
      <c r="AR11" s="340">
        <v>1806314285</v>
      </c>
      <c r="AS11" s="323" t="s">
        <v>4884</v>
      </c>
      <c r="AT11" s="346" t="s">
        <v>4820</v>
      </c>
      <c r="AU11" s="347" t="s">
        <v>4874</v>
      </c>
      <c r="AV11" s="332"/>
      <c r="AW11" s="332"/>
      <c r="AX11" s="332">
        <v>0</v>
      </c>
      <c r="AY11" s="339"/>
      <c r="AZ11" s="333"/>
      <c r="BA11" s="333"/>
      <c r="BB11" s="333">
        <v>0</v>
      </c>
      <c r="BC11" s="339"/>
      <c r="BD11" s="334"/>
      <c r="BE11" s="334"/>
      <c r="BF11" s="334">
        <v>0</v>
      </c>
      <c r="BH11" s="335"/>
      <c r="BI11" s="335"/>
      <c r="BJ11" s="336">
        <v>0</v>
      </c>
    </row>
    <row r="12" spans="1:62">
      <c r="A12" s="319">
        <v>827</v>
      </c>
      <c r="B12" s="347" t="s">
        <v>4885</v>
      </c>
      <c r="C12" s="347">
        <v>46747966</v>
      </c>
      <c r="D12" s="347" t="s">
        <v>138</v>
      </c>
      <c r="E12" s="347" t="s">
        <v>4886</v>
      </c>
      <c r="F12" s="347" t="s">
        <v>4887</v>
      </c>
      <c r="G12" s="347" t="s">
        <v>2687</v>
      </c>
      <c r="H12" s="347" t="s">
        <v>2687</v>
      </c>
      <c r="I12" s="347" t="s">
        <v>33</v>
      </c>
      <c r="J12" s="347" t="s">
        <v>2684</v>
      </c>
      <c r="K12" s="356">
        <v>1145427</v>
      </c>
      <c r="L12" s="356">
        <v>973612.94</v>
      </c>
      <c r="M12" s="356">
        <v>171814.06</v>
      </c>
      <c r="N12" s="356">
        <v>1145427</v>
      </c>
      <c r="O12" s="356">
        <v>973612.94</v>
      </c>
      <c r="P12" s="356">
        <v>171814.06</v>
      </c>
      <c r="Q12" s="348">
        <v>44439</v>
      </c>
      <c r="R12" s="323">
        <v>0</v>
      </c>
      <c r="S12" s="323" t="s">
        <v>2705</v>
      </c>
      <c r="T12" s="324" t="s">
        <v>2705</v>
      </c>
      <c r="U12" s="325">
        <v>70891508</v>
      </c>
      <c r="V12" s="326">
        <v>1145427</v>
      </c>
      <c r="W12" s="349">
        <v>43781</v>
      </c>
      <c r="X12" s="349">
        <v>43789</v>
      </c>
      <c r="Y12" s="324">
        <v>1414</v>
      </c>
      <c r="Z12" s="324"/>
      <c r="AA12" s="324" t="s">
        <v>4888</v>
      </c>
      <c r="AB12" s="339" t="s">
        <v>4889</v>
      </c>
      <c r="AC12" s="323" t="s">
        <v>2706</v>
      </c>
      <c r="AD12" s="323" t="s">
        <v>2707</v>
      </c>
      <c r="AE12" s="323" t="s">
        <v>4890</v>
      </c>
      <c r="AF12" s="338">
        <v>44589</v>
      </c>
      <c r="AG12" s="338">
        <v>44631</v>
      </c>
      <c r="AH12" s="340" t="s">
        <v>4891</v>
      </c>
      <c r="AI12" s="263" t="s">
        <v>4892</v>
      </c>
      <c r="AJ12" s="342">
        <v>79680</v>
      </c>
      <c r="AK12" s="342" t="s">
        <v>4893</v>
      </c>
      <c r="AL12" s="329">
        <v>67728.02</v>
      </c>
      <c r="AM12" s="329">
        <v>11951.98</v>
      </c>
      <c r="AN12" s="329">
        <v>79680</v>
      </c>
      <c r="AO12" s="329">
        <v>0</v>
      </c>
      <c r="AP12" s="343">
        <v>44596</v>
      </c>
      <c r="AQ12" s="344">
        <v>44622</v>
      </c>
      <c r="AR12" s="340">
        <v>1806515087</v>
      </c>
      <c r="AS12" s="323" t="s">
        <v>142</v>
      </c>
      <c r="AT12" s="346" t="s">
        <v>4894</v>
      </c>
      <c r="AU12" s="347" t="s">
        <v>4885</v>
      </c>
      <c r="AV12" s="332"/>
      <c r="AW12" s="332"/>
      <c r="AX12" s="332">
        <v>0</v>
      </c>
      <c r="AY12" s="339"/>
      <c r="AZ12" s="333"/>
      <c r="BA12" s="333"/>
      <c r="BB12" s="333">
        <v>0</v>
      </c>
      <c r="BC12" s="339"/>
      <c r="BD12" s="334"/>
      <c r="BE12" s="334"/>
      <c r="BF12" s="334">
        <v>0</v>
      </c>
      <c r="BH12" s="335"/>
      <c r="BI12" s="335"/>
      <c r="BJ12" s="336">
        <v>0</v>
      </c>
    </row>
    <row r="13" spans="1:62">
      <c r="A13" s="319">
        <v>834</v>
      </c>
      <c r="B13" s="347" t="s">
        <v>4895</v>
      </c>
      <c r="C13" s="347">
        <v>70972826</v>
      </c>
      <c r="D13" s="347" t="s">
        <v>331</v>
      </c>
      <c r="E13" s="347" t="s">
        <v>4896</v>
      </c>
      <c r="F13" s="347" t="s">
        <v>4897</v>
      </c>
      <c r="G13" s="347" t="s">
        <v>2687</v>
      </c>
      <c r="H13" s="347" t="s">
        <v>2687</v>
      </c>
      <c r="I13" s="347" t="s">
        <v>33</v>
      </c>
      <c r="J13" s="347" t="s">
        <v>2684</v>
      </c>
      <c r="K13" s="356">
        <v>355694</v>
      </c>
      <c r="L13" s="356">
        <v>302339.89</v>
      </c>
      <c r="M13" s="356">
        <v>53354.11</v>
      </c>
      <c r="N13" s="356">
        <v>355694</v>
      </c>
      <c r="O13" s="356">
        <v>302339.89</v>
      </c>
      <c r="P13" s="356">
        <v>53354.11</v>
      </c>
      <c r="Q13" s="348">
        <v>44439</v>
      </c>
      <c r="R13" s="323">
        <v>0</v>
      </c>
      <c r="S13" s="323" t="s">
        <v>2705</v>
      </c>
      <c r="T13" s="324" t="s">
        <v>2705</v>
      </c>
      <c r="U13" s="325">
        <v>70891508</v>
      </c>
      <c r="V13" s="326">
        <v>355694</v>
      </c>
      <c r="W13" s="349">
        <v>43780</v>
      </c>
      <c r="X13" s="349">
        <v>43804</v>
      </c>
      <c r="Y13" s="324">
        <v>1460</v>
      </c>
      <c r="Z13" s="324"/>
      <c r="AA13" s="324" t="s">
        <v>4898</v>
      </c>
      <c r="AB13" s="339" t="s">
        <v>4899</v>
      </c>
      <c r="AC13" s="323" t="s">
        <v>2700</v>
      </c>
      <c r="AD13" s="323" t="s">
        <v>2701</v>
      </c>
      <c r="AE13" s="323" t="s">
        <v>4900</v>
      </c>
      <c r="AF13" s="338">
        <v>44573</v>
      </c>
      <c r="AG13" s="338">
        <v>44615</v>
      </c>
      <c r="AH13" s="340" t="s">
        <v>4901</v>
      </c>
      <c r="AI13" s="263" t="s">
        <v>2724</v>
      </c>
      <c r="AJ13" s="342">
        <v>125592</v>
      </c>
      <c r="AK13" s="342" t="s">
        <v>4902</v>
      </c>
      <c r="AL13" s="329">
        <v>106753.22</v>
      </c>
      <c r="AM13" s="329">
        <v>18838.78</v>
      </c>
      <c r="AN13" s="329">
        <v>125592</v>
      </c>
      <c r="AO13" s="329">
        <v>0</v>
      </c>
      <c r="AP13" s="343">
        <v>44581</v>
      </c>
      <c r="AQ13" s="344">
        <v>44601</v>
      </c>
      <c r="AR13" s="340">
        <v>1806315352</v>
      </c>
      <c r="AS13" s="323" t="s">
        <v>336</v>
      </c>
      <c r="AT13" s="346" t="s">
        <v>4820</v>
      </c>
      <c r="AU13" s="347" t="s">
        <v>4895</v>
      </c>
      <c r="AV13" s="332"/>
      <c r="AW13" s="332"/>
      <c r="AX13" s="332">
        <v>0</v>
      </c>
      <c r="AY13" s="339"/>
      <c r="AZ13" s="333"/>
      <c r="BA13" s="333"/>
      <c r="BB13" s="333">
        <v>0</v>
      </c>
      <c r="BC13" s="339"/>
      <c r="BD13" s="334"/>
      <c r="BE13" s="334"/>
      <c r="BF13" s="334">
        <v>0</v>
      </c>
      <c r="BH13" s="335"/>
      <c r="BI13" s="335"/>
      <c r="BJ13" s="336">
        <v>0</v>
      </c>
    </row>
    <row r="14" spans="1:62">
      <c r="A14" s="319">
        <v>841</v>
      </c>
      <c r="B14" s="347" t="s">
        <v>4951</v>
      </c>
      <c r="C14" s="347">
        <v>854778</v>
      </c>
      <c r="D14" s="347" t="s">
        <v>2071</v>
      </c>
      <c r="E14" s="347" t="s">
        <v>4952</v>
      </c>
      <c r="F14" s="347" t="s">
        <v>4953</v>
      </c>
      <c r="G14" s="347" t="s">
        <v>2077</v>
      </c>
      <c r="H14" s="347" t="s">
        <v>4954</v>
      </c>
      <c r="I14" s="347" t="s">
        <v>33</v>
      </c>
      <c r="J14" s="347" t="s">
        <v>2684</v>
      </c>
      <c r="K14" s="356">
        <v>551508</v>
      </c>
      <c r="L14" s="356">
        <v>468781.78</v>
      </c>
      <c r="M14" s="356">
        <v>82726.22</v>
      </c>
      <c r="N14" s="356">
        <v>551508</v>
      </c>
      <c r="O14" s="356">
        <v>468781.78</v>
      </c>
      <c r="P14" s="356">
        <v>82726.22</v>
      </c>
      <c r="Q14" s="348">
        <v>44439</v>
      </c>
      <c r="R14" s="323">
        <v>5021</v>
      </c>
      <c r="S14" s="323" t="s">
        <v>4955</v>
      </c>
      <c r="T14" s="324" t="s">
        <v>4956</v>
      </c>
      <c r="U14" s="325" t="s">
        <v>3065</v>
      </c>
      <c r="V14" s="326">
        <v>551508</v>
      </c>
      <c r="W14" s="349">
        <v>43789</v>
      </c>
      <c r="X14" s="349">
        <v>43795</v>
      </c>
      <c r="Y14" s="324">
        <v>5410</v>
      </c>
      <c r="Z14" s="324"/>
      <c r="AA14" s="324" t="s">
        <v>4910</v>
      </c>
      <c r="AB14" s="339" t="s">
        <v>4911</v>
      </c>
      <c r="AC14" s="323" t="s">
        <v>2700</v>
      </c>
      <c r="AD14" s="323" t="s">
        <v>2701</v>
      </c>
      <c r="AE14" s="323" t="s">
        <v>4957</v>
      </c>
      <c r="AF14" s="338">
        <v>44621</v>
      </c>
      <c r="AG14" s="338">
        <v>44663</v>
      </c>
      <c r="AH14" s="340" t="s">
        <v>4958</v>
      </c>
      <c r="AI14" s="263" t="s">
        <v>4959</v>
      </c>
      <c r="AJ14" s="342">
        <v>96498</v>
      </c>
      <c r="AK14" s="342" t="s">
        <v>4960</v>
      </c>
      <c r="AL14" s="329">
        <v>82023.320000000007</v>
      </c>
      <c r="AM14" s="329">
        <v>14474.68</v>
      </c>
      <c r="AN14" s="329">
        <v>96498</v>
      </c>
      <c r="AO14" s="329">
        <v>0</v>
      </c>
      <c r="AP14" s="343">
        <v>44635</v>
      </c>
      <c r="AQ14" s="344">
        <v>44648</v>
      </c>
      <c r="AR14" s="340">
        <v>1806313999</v>
      </c>
      <c r="AS14" s="345" t="s">
        <v>2738</v>
      </c>
      <c r="AT14" s="346"/>
      <c r="AU14" s="347" t="s">
        <v>4951</v>
      </c>
      <c r="AV14" s="332"/>
      <c r="AW14" s="332"/>
      <c r="AX14" s="332">
        <v>0</v>
      </c>
      <c r="AY14" s="339"/>
      <c r="AZ14" s="333"/>
      <c r="BA14" s="333"/>
      <c r="BB14" s="333">
        <v>0</v>
      </c>
      <c r="BC14" s="339"/>
      <c r="BD14" s="334"/>
      <c r="BE14" s="334"/>
      <c r="BF14" s="334">
        <v>0</v>
      </c>
      <c r="BH14" s="335"/>
      <c r="BI14" s="335"/>
      <c r="BJ14" s="336">
        <v>0</v>
      </c>
    </row>
    <row r="15" spans="1:62">
      <c r="A15" s="319">
        <v>847</v>
      </c>
      <c r="B15" s="347" t="s">
        <v>4961</v>
      </c>
      <c r="C15" s="347">
        <v>48283088</v>
      </c>
      <c r="D15" s="347" t="s">
        <v>1501</v>
      </c>
      <c r="E15" s="347" t="s">
        <v>4962</v>
      </c>
      <c r="F15" s="347" t="s">
        <v>4963</v>
      </c>
      <c r="G15" s="347" t="s">
        <v>1458</v>
      </c>
      <c r="H15" s="347" t="s">
        <v>2725</v>
      </c>
      <c r="I15" s="347" t="s">
        <v>33</v>
      </c>
      <c r="J15" s="347" t="s">
        <v>2684</v>
      </c>
      <c r="K15" s="356">
        <v>1742672</v>
      </c>
      <c r="L15" s="356">
        <v>1481271.19</v>
      </c>
      <c r="M15" s="356">
        <v>261400.81</v>
      </c>
      <c r="N15" s="356">
        <v>1742672</v>
      </c>
      <c r="O15" s="356">
        <v>1481271.19</v>
      </c>
      <c r="P15" s="356">
        <v>261400.81</v>
      </c>
      <c r="Q15" s="348">
        <v>44439</v>
      </c>
      <c r="R15" s="323">
        <v>4001</v>
      </c>
      <c r="S15" s="323" t="s">
        <v>2726</v>
      </c>
      <c r="T15" s="324" t="s">
        <v>4964</v>
      </c>
      <c r="U15" s="325" t="s">
        <v>3014</v>
      </c>
      <c r="V15" s="326">
        <v>1742672</v>
      </c>
      <c r="W15" s="349">
        <v>43789</v>
      </c>
      <c r="X15" s="349">
        <v>43795</v>
      </c>
      <c r="Y15" s="324">
        <v>4439</v>
      </c>
      <c r="Z15" s="324"/>
      <c r="AA15" s="324" t="s">
        <v>4910</v>
      </c>
      <c r="AB15" s="339" t="s">
        <v>4911</v>
      </c>
      <c r="AC15" s="323" t="s">
        <v>2700</v>
      </c>
      <c r="AD15" s="323" t="s">
        <v>2701</v>
      </c>
      <c r="AE15" s="323" t="s">
        <v>4965</v>
      </c>
      <c r="AF15" s="338">
        <v>44630</v>
      </c>
      <c r="AG15" s="338">
        <v>44676</v>
      </c>
      <c r="AH15" s="340" t="s">
        <v>4958</v>
      </c>
      <c r="AI15" s="263" t="s">
        <v>4959</v>
      </c>
      <c r="AJ15" s="342">
        <v>47021</v>
      </c>
      <c r="AK15" s="342" t="s">
        <v>4966</v>
      </c>
      <c r="AL15" s="329">
        <v>39967.870000000003</v>
      </c>
      <c r="AM15" s="329">
        <v>7053.13</v>
      </c>
      <c r="AN15" s="329">
        <v>47021</v>
      </c>
      <c r="AO15" s="329">
        <v>0</v>
      </c>
      <c r="AP15" s="343">
        <v>44637</v>
      </c>
      <c r="AQ15" s="344">
        <v>44648</v>
      </c>
      <c r="AR15" s="340">
        <v>1806315430</v>
      </c>
      <c r="AS15" s="345" t="s">
        <v>4967</v>
      </c>
      <c r="AT15" s="346"/>
      <c r="AU15" s="347" t="s">
        <v>4961</v>
      </c>
      <c r="AV15" s="332"/>
      <c r="AW15" s="332"/>
      <c r="AX15" s="332">
        <v>0</v>
      </c>
      <c r="AY15" s="339"/>
      <c r="AZ15" s="333"/>
      <c r="BA15" s="333"/>
      <c r="BB15" s="333">
        <v>0</v>
      </c>
      <c r="BC15" s="339"/>
      <c r="BD15" s="334"/>
      <c r="BE15" s="334"/>
      <c r="BF15" s="334">
        <v>0</v>
      </c>
      <c r="BH15" s="335"/>
      <c r="BI15" s="335"/>
      <c r="BJ15" s="336">
        <v>0</v>
      </c>
    </row>
    <row r="16" spans="1:62">
      <c r="A16" s="319">
        <v>850</v>
      </c>
      <c r="B16" s="347" t="s">
        <v>4903</v>
      </c>
      <c r="C16" s="347">
        <v>16389581</v>
      </c>
      <c r="D16" s="347" t="s">
        <v>1448</v>
      </c>
      <c r="E16" s="347" t="s">
        <v>4904</v>
      </c>
      <c r="F16" s="347" t="s">
        <v>4905</v>
      </c>
      <c r="G16" s="347" t="s">
        <v>4906</v>
      </c>
      <c r="H16" s="347" t="s">
        <v>4907</v>
      </c>
      <c r="I16" s="347" t="s">
        <v>33</v>
      </c>
      <c r="J16" s="347" t="s">
        <v>2684</v>
      </c>
      <c r="K16" s="356">
        <v>687200</v>
      </c>
      <c r="L16" s="356">
        <v>584120</v>
      </c>
      <c r="M16" s="356">
        <v>103080</v>
      </c>
      <c r="N16" s="356">
        <v>687200</v>
      </c>
      <c r="O16" s="356">
        <v>584120</v>
      </c>
      <c r="P16" s="356">
        <v>103080</v>
      </c>
      <c r="Q16" s="348">
        <v>44439</v>
      </c>
      <c r="R16" s="323">
        <v>3033</v>
      </c>
      <c r="S16" s="323" t="s">
        <v>4908</v>
      </c>
      <c r="T16" s="324" t="s">
        <v>4909</v>
      </c>
      <c r="U16" s="325" t="s">
        <v>3013</v>
      </c>
      <c r="V16" s="326">
        <v>687200</v>
      </c>
      <c r="W16" s="349">
        <v>43789</v>
      </c>
      <c r="X16" s="349">
        <v>43795</v>
      </c>
      <c r="Y16" s="324">
        <v>3443</v>
      </c>
      <c r="Z16" s="324"/>
      <c r="AA16" s="324" t="s">
        <v>4910</v>
      </c>
      <c r="AB16" s="339" t="s">
        <v>4911</v>
      </c>
      <c r="AC16" s="323" t="s">
        <v>2700</v>
      </c>
      <c r="AD16" s="323" t="s">
        <v>2701</v>
      </c>
      <c r="AE16" s="323" t="s">
        <v>4912</v>
      </c>
      <c r="AF16" s="338">
        <v>44568</v>
      </c>
      <c r="AG16" s="338">
        <v>44610</v>
      </c>
      <c r="AH16" s="340" t="s">
        <v>4913</v>
      </c>
      <c r="AI16" s="263" t="s">
        <v>4914</v>
      </c>
      <c r="AJ16" s="342">
        <v>53499</v>
      </c>
      <c r="AK16" s="342" t="s">
        <v>4915</v>
      </c>
      <c r="AL16" s="329">
        <v>45474.15</v>
      </c>
      <c r="AM16" s="329">
        <v>8024.85</v>
      </c>
      <c r="AN16" s="329">
        <v>53499</v>
      </c>
      <c r="AO16" s="329">
        <v>0</v>
      </c>
      <c r="AP16" s="343">
        <v>44600</v>
      </c>
      <c r="AQ16" s="344">
        <v>44606</v>
      </c>
      <c r="AR16" s="340">
        <v>1806315709</v>
      </c>
      <c r="AS16" s="323" t="s">
        <v>1452</v>
      </c>
      <c r="AT16" s="346" t="s">
        <v>4828</v>
      </c>
      <c r="AU16" s="347" t="s">
        <v>4903</v>
      </c>
      <c r="AV16" s="332"/>
      <c r="AW16" s="332"/>
      <c r="AX16" s="332">
        <v>0</v>
      </c>
      <c r="AY16" s="339"/>
      <c r="AZ16" s="333"/>
      <c r="BA16" s="333"/>
      <c r="BB16" s="333">
        <v>0</v>
      </c>
      <c r="BC16" s="339"/>
      <c r="BD16" s="334"/>
      <c r="BE16" s="334"/>
      <c r="BF16" s="334">
        <v>0</v>
      </c>
      <c r="BH16" s="335"/>
      <c r="BI16" s="335"/>
      <c r="BJ16" s="336">
        <v>0</v>
      </c>
    </row>
    <row r="17" spans="1:62">
      <c r="A17" s="319">
        <v>864</v>
      </c>
      <c r="B17" s="347" t="s">
        <v>4916</v>
      </c>
      <c r="C17" s="347">
        <v>70982074</v>
      </c>
      <c r="D17" s="347" t="s">
        <v>2752</v>
      </c>
      <c r="E17" s="347" t="s">
        <v>4917</v>
      </c>
      <c r="F17" s="347" t="s">
        <v>2753</v>
      </c>
      <c r="G17" s="347" t="s">
        <v>1754</v>
      </c>
      <c r="H17" s="347" t="s">
        <v>2754</v>
      </c>
      <c r="I17" s="347" t="s">
        <v>33</v>
      </c>
      <c r="J17" s="347" t="s">
        <v>2684</v>
      </c>
      <c r="K17" s="356">
        <v>1195211</v>
      </c>
      <c r="L17" s="356">
        <v>1015929.34</v>
      </c>
      <c r="M17" s="356">
        <v>179281.66</v>
      </c>
      <c r="N17" s="356">
        <v>1195211</v>
      </c>
      <c r="O17" s="356">
        <v>1015929.34</v>
      </c>
      <c r="P17" s="356">
        <v>179281.66</v>
      </c>
      <c r="Q17" s="348">
        <v>44439</v>
      </c>
      <c r="R17" s="323">
        <v>4011</v>
      </c>
      <c r="S17" s="323" t="s">
        <v>2755</v>
      </c>
      <c r="T17" s="324" t="s">
        <v>4918</v>
      </c>
      <c r="U17" s="325" t="s">
        <v>3037</v>
      </c>
      <c r="V17" s="326">
        <v>1195211</v>
      </c>
      <c r="W17" s="349">
        <v>43794</v>
      </c>
      <c r="X17" s="349">
        <v>43801</v>
      </c>
      <c r="Y17" s="324">
        <v>4466</v>
      </c>
      <c r="Z17" s="324"/>
      <c r="AA17" s="324" t="s">
        <v>4919</v>
      </c>
      <c r="AB17" s="339" t="s">
        <v>4920</v>
      </c>
      <c r="AC17" s="323" t="s">
        <v>2700</v>
      </c>
      <c r="AD17" s="323" t="s">
        <v>2701</v>
      </c>
      <c r="AE17" s="323" t="s">
        <v>4921</v>
      </c>
      <c r="AF17" s="338">
        <v>44600</v>
      </c>
      <c r="AG17" s="338">
        <v>44642</v>
      </c>
      <c r="AH17" s="340" t="s">
        <v>4922</v>
      </c>
      <c r="AI17" s="263" t="s">
        <v>4923</v>
      </c>
      <c r="AJ17" s="342">
        <v>69537</v>
      </c>
      <c r="AK17" s="342" t="s">
        <v>4924</v>
      </c>
      <c r="AL17" s="329">
        <v>59106.49</v>
      </c>
      <c r="AM17" s="329">
        <v>10430.51</v>
      </c>
      <c r="AN17" s="329">
        <v>69537</v>
      </c>
      <c r="AO17" s="329">
        <v>0</v>
      </c>
      <c r="AP17" s="343">
        <v>44603</v>
      </c>
      <c r="AQ17" s="344">
        <v>44622</v>
      </c>
      <c r="AR17" s="340">
        <v>1806315298</v>
      </c>
      <c r="AS17" s="345" t="s">
        <v>4789</v>
      </c>
      <c r="AT17" s="346" t="s">
        <v>4894</v>
      </c>
      <c r="AU17" s="347" t="s">
        <v>4916</v>
      </c>
      <c r="AV17" s="332"/>
      <c r="AW17" s="332"/>
      <c r="AX17" s="332">
        <v>0</v>
      </c>
      <c r="AY17" s="339"/>
      <c r="AZ17" s="333"/>
      <c r="BA17" s="333"/>
      <c r="BB17" s="333">
        <v>0</v>
      </c>
      <c r="BC17" s="339"/>
      <c r="BD17" s="334"/>
      <c r="BE17" s="334"/>
      <c r="BF17" s="334">
        <v>0</v>
      </c>
      <c r="BH17" s="335">
        <v>1195211</v>
      </c>
      <c r="BI17" s="335">
        <v>1125674</v>
      </c>
      <c r="BJ17" s="336">
        <v>69537</v>
      </c>
    </row>
    <row r="18" spans="1:62">
      <c r="A18" s="319">
        <v>884</v>
      </c>
      <c r="B18" s="347" t="s">
        <v>2679</v>
      </c>
      <c r="C18" s="347">
        <v>70695083</v>
      </c>
      <c r="D18" s="347" t="s">
        <v>2680</v>
      </c>
      <c r="E18" s="347" t="s">
        <v>2681</v>
      </c>
      <c r="F18" s="347" t="s">
        <v>2682</v>
      </c>
      <c r="G18" s="347" t="s">
        <v>865</v>
      </c>
      <c r="H18" s="347" t="s">
        <v>2683</v>
      </c>
      <c r="I18" s="347" t="s">
        <v>33</v>
      </c>
      <c r="J18" s="347" t="s">
        <v>2684</v>
      </c>
      <c r="K18" s="356">
        <v>514256</v>
      </c>
      <c r="L18" s="356">
        <v>437117.59</v>
      </c>
      <c r="M18" s="356">
        <v>77138.41</v>
      </c>
      <c r="N18" s="356">
        <v>514256</v>
      </c>
      <c r="O18" s="356">
        <v>437117.59</v>
      </c>
      <c r="P18" s="356">
        <v>77138.41</v>
      </c>
      <c r="Q18" s="348">
        <v>44439</v>
      </c>
      <c r="R18" s="323">
        <v>2031</v>
      </c>
      <c r="S18" s="323" t="s">
        <v>2697</v>
      </c>
      <c r="T18" s="324" t="s">
        <v>4925</v>
      </c>
      <c r="U18" s="325" t="s">
        <v>2970</v>
      </c>
      <c r="V18" s="326">
        <v>514256</v>
      </c>
      <c r="W18" s="349">
        <v>43853</v>
      </c>
      <c r="X18" s="349">
        <v>43857</v>
      </c>
      <c r="Y18" s="324">
        <v>2466</v>
      </c>
      <c r="Z18" s="327">
        <v>2466</v>
      </c>
      <c r="AA18" s="324" t="s">
        <v>2698</v>
      </c>
      <c r="AB18" s="339" t="s">
        <v>2699</v>
      </c>
      <c r="AC18" s="323" t="s">
        <v>2700</v>
      </c>
      <c r="AD18" s="323" t="s">
        <v>2701</v>
      </c>
      <c r="AE18" s="323" t="s">
        <v>2702</v>
      </c>
      <c r="AF18" s="338">
        <v>44589</v>
      </c>
      <c r="AG18" s="338">
        <v>44631</v>
      </c>
      <c r="AH18" s="340" t="s">
        <v>2733</v>
      </c>
      <c r="AI18" s="263" t="s">
        <v>2734</v>
      </c>
      <c r="AJ18" s="342">
        <v>1732</v>
      </c>
      <c r="AK18" s="342" t="s">
        <v>4926</v>
      </c>
      <c r="AL18" s="329">
        <v>1472.22</v>
      </c>
      <c r="AM18" s="329">
        <v>259.77999999999997</v>
      </c>
      <c r="AN18" s="329">
        <v>1732</v>
      </c>
      <c r="AO18" s="329">
        <v>0</v>
      </c>
      <c r="AP18" s="343">
        <v>44600</v>
      </c>
      <c r="AQ18" s="344">
        <v>44606</v>
      </c>
      <c r="AR18" s="340">
        <v>1806315178</v>
      </c>
      <c r="AS18" s="323" t="s">
        <v>869</v>
      </c>
      <c r="AT18" s="346" t="s">
        <v>4828</v>
      </c>
      <c r="AU18" s="347" t="s">
        <v>2679</v>
      </c>
      <c r="AV18" s="332"/>
      <c r="AW18" s="332"/>
      <c r="AX18" s="332">
        <v>0</v>
      </c>
      <c r="AY18" s="339"/>
      <c r="AZ18" s="333"/>
      <c r="BA18" s="333"/>
      <c r="BB18" s="333">
        <v>0</v>
      </c>
      <c r="BC18" s="339"/>
      <c r="BD18" s="334"/>
      <c r="BE18" s="334"/>
      <c r="BF18" s="334">
        <v>0</v>
      </c>
      <c r="BH18" s="335"/>
      <c r="BI18" s="335"/>
      <c r="BJ18" s="336">
        <v>0</v>
      </c>
    </row>
    <row r="19" spans="1:62">
      <c r="A19" s="319">
        <v>887</v>
      </c>
      <c r="B19" s="347" t="s">
        <v>4968</v>
      </c>
      <c r="C19" s="347">
        <v>72745088</v>
      </c>
      <c r="D19" s="347" t="s">
        <v>1723</v>
      </c>
      <c r="E19" s="347" t="s">
        <v>4969</v>
      </c>
      <c r="F19" s="347" t="s">
        <v>4970</v>
      </c>
      <c r="G19" s="347" t="s">
        <v>1730</v>
      </c>
      <c r="H19" s="347" t="s">
        <v>4971</v>
      </c>
      <c r="I19" s="347" t="s">
        <v>33</v>
      </c>
      <c r="J19" s="347" t="s">
        <v>2684</v>
      </c>
      <c r="K19" s="356">
        <v>500544</v>
      </c>
      <c r="L19" s="356">
        <v>425462.39</v>
      </c>
      <c r="M19" s="356">
        <v>75081.61</v>
      </c>
      <c r="N19" s="356">
        <v>500544</v>
      </c>
      <c r="O19" s="356">
        <v>425462.39</v>
      </c>
      <c r="P19" s="356">
        <v>75081.61</v>
      </c>
      <c r="Q19" s="348">
        <v>44439</v>
      </c>
      <c r="R19" s="323">
        <v>4057</v>
      </c>
      <c r="S19" s="323" t="s">
        <v>4972</v>
      </c>
      <c r="T19" s="324" t="s">
        <v>4973</v>
      </c>
      <c r="U19" s="325" t="s">
        <v>3034</v>
      </c>
      <c r="V19" s="326">
        <v>500544</v>
      </c>
      <c r="W19" s="349">
        <v>43861</v>
      </c>
      <c r="X19" s="349">
        <v>43867</v>
      </c>
      <c r="Y19" s="324">
        <v>4490</v>
      </c>
      <c r="Z19" s="327">
        <v>4490</v>
      </c>
      <c r="AA19" s="324" t="s">
        <v>4974</v>
      </c>
      <c r="AB19" s="339" t="s">
        <v>4975</v>
      </c>
      <c r="AC19" s="323" t="s">
        <v>2700</v>
      </c>
      <c r="AD19" s="323" t="s">
        <v>2701</v>
      </c>
      <c r="AE19" s="323" t="s">
        <v>4976</v>
      </c>
      <c r="AF19" s="338">
        <v>44635</v>
      </c>
      <c r="AG19" s="338">
        <v>44679</v>
      </c>
      <c r="AH19" s="340" t="s">
        <v>4977</v>
      </c>
      <c r="AI19" s="263" t="s">
        <v>4978</v>
      </c>
      <c r="AJ19" s="342">
        <v>85814</v>
      </c>
      <c r="AK19" s="342" t="s">
        <v>4979</v>
      </c>
      <c r="AL19" s="329">
        <v>72941.919999999998</v>
      </c>
      <c r="AM19" s="329">
        <v>12872.08</v>
      </c>
      <c r="AN19" s="329">
        <v>85814</v>
      </c>
      <c r="AO19" s="329">
        <v>0</v>
      </c>
      <c r="AP19" s="343">
        <v>44643</v>
      </c>
      <c r="AQ19" s="344">
        <v>44648</v>
      </c>
      <c r="AR19" s="340">
        <v>1806315274</v>
      </c>
      <c r="AS19" s="345" t="s">
        <v>4794</v>
      </c>
      <c r="AT19" s="346"/>
      <c r="AU19" s="347" t="s">
        <v>4968</v>
      </c>
      <c r="AV19" s="332"/>
      <c r="AW19" s="332"/>
      <c r="AX19" s="332">
        <v>0</v>
      </c>
      <c r="AY19" s="339"/>
      <c r="AZ19" s="333"/>
      <c r="BA19" s="333"/>
      <c r="BB19" s="333">
        <v>0</v>
      </c>
      <c r="BC19" s="339"/>
      <c r="BD19" s="334"/>
      <c r="BE19" s="334"/>
      <c r="BF19" s="334">
        <v>0</v>
      </c>
      <c r="BH19" s="335">
        <v>500544</v>
      </c>
      <c r="BI19" s="335">
        <v>414730</v>
      </c>
      <c r="BJ19" s="336">
        <v>85814</v>
      </c>
    </row>
    <row r="20" spans="1:62">
      <c r="A20" s="319">
        <v>899</v>
      </c>
      <c r="B20" s="340" t="s">
        <v>2688</v>
      </c>
      <c r="C20" s="340">
        <v>70698546</v>
      </c>
      <c r="D20" s="340" t="s">
        <v>1578</v>
      </c>
      <c r="E20" s="340" t="s">
        <v>2689</v>
      </c>
      <c r="F20" s="340" t="s">
        <v>2690</v>
      </c>
      <c r="G20" s="340" t="s">
        <v>1565</v>
      </c>
      <c r="H20" s="340" t="s">
        <v>2691</v>
      </c>
      <c r="I20" s="340" t="s">
        <v>33</v>
      </c>
      <c r="J20" s="340" t="s">
        <v>2684</v>
      </c>
      <c r="K20" s="356">
        <v>454920</v>
      </c>
      <c r="L20" s="356">
        <v>386682</v>
      </c>
      <c r="M20" s="356">
        <v>68238</v>
      </c>
      <c r="N20" s="356">
        <v>454920</v>
      </c>
      <c r="O20" s="356">
        <v>386682</v>
      </c>
      <c r="P20" s="356">
        <v>68238</v>
      </c>
      <c r="Q20" s="348">
        <v>44439</v>
      </c>
      <c r="R20" s="323">
        <v>4003</v>
      </c>
      <c r="S20" s="323" t="s">
        <v>2708</v>
      </c>
      <c r="T20" s="324" t="s">
        <v>4927</v>
      </c>
      <c r="U20" s="325" t="s">
        <v>3017</v>
      </c>
      <c r="V20" s="326">
        <v>454920</v>
      </c>
      <c r="W20" s="344">
        <v>43894</v>
      </c>
      <c r="X20" s="344">
        <v>43896</v>
      </c>
      <c r="Y20" s="324">
        <v>4468</v>
      </c>
      <c r="Z20" s="327">
        <v>4468</v>
      </c>
      <c r="AA20" s="340" t="s">
        <v>2709</v>
      </c>
      <c r="AB20" s="339" t="s">
        <v>2710</v>
      </c>
      <c r="AC20" s="323" t="s">
        <v>2700</v>
      </c>
      <c r="AD20" s="323" t="s">
        <v>2701</v>
      </c>
      <c r="AE20" s="323" t="s">
        <v>2711</v>
      </c>
      <c r="AF20" s="338">
        <v>44620</v>
      </c>
      <c r="AG20" s="338">
        <v>44662</v>
      </c>
      <c r="AH20" s="340" t="s">
        <v>4928</v>
      </c>
      <c r="AI20" s="263" t="s">
        <v>4929</v>
      </c>
      <c r="AJ20" s="342">
        <v>28936</v>
      </c>
      <c r="AK20" s="342" t="s">
        <v>4930</v>
      </c>
      <c r="AL20" s="329">
        <v>24595.599999999999</v>
      </c>
      <c r="AM20" s="329">
        <v>4340.3999999999996</v>
      </c>
      <c r="AN20" s="329">
        <v>28936</v>
      </c>
      <c r="AO20" s="329">
        <v>0</v>
      </c>
      <c r="AP20" s="343">
        <v>44622</v>
      </c>
      <c r="AQ20" s="344">
        <v>44629</v>
      </c>
      <c r="AR20" s="340">
        <v>1806315716</v>
      </c>
      <c r="AS20" s="323" t="s">
        <v>1581</v>
      </c>
      <c r="AT20" s="346" t="s">
        <v>4843</v>
      </c>
      <c r="AU20" s="340" t="s">
        <v>2688</v>
      </c>
      <c r="AV20" s="332"/>
      <c r="AW20" s="332"/>
      <c r="AX20" s="332">
        <v>0</v>
      </c>
      <c r="AY20" s="339"/>
      <c r="AZ20" s="333"/>
      <c r="BA20" s="333"/>
      <c r="BB20" s="333">
        <v>0</v>
      </c>
      <c r="BC20" s="339"/>
      <c r="BD20" s="334"/>
      <c r="BE20" s="334"/>
      <c r="BF20" s="334">
        <v>0</v>
      </c>
      <c r="BH20" s="335"/>
      <c r="BI20" s="335"/>
      <c r="BJ20" s="336">
        <v>0</v>
      </c>
    </row>
    <row r="21" spans="1:62">
      <c r="AJ21" s="80">
        <f>SUM(AJ2:AJ20)</f>
        <v>805579.01</v>
      </c>
    </row>
    <row r="22" spans="1:62">
      <c r="C22" s="357">
        <v>1</v>
      </c>
      <c r="D22" s="357">
        <v>2</v>
      </c>
      <c r="E22" s="357">
        <v>3</v>
      </c>
      <c r="F22" s="357">
        <v>4</v>
      </c>
      <c r="G22" s="357">
        <v>5</v>
      </c>
      <c r="H22" s="357">
        <v>6</v>
      </c>
      <c r="I22" s="357">
        <v>7</v>
      </c>
      <c r="J22" s="357">
        <v>8</v>
      </c>
      <c r="K22" s="357">
        <v>9</v>
      </c>
      <c r="L22" s="357">
        <v>10</v>
      </c>
      <c r="M22" s="357">
        <v>11</v>
      </c>
      <c r="N22" s="357">
        <v>12</v>
      </c>
      <c r="O22" s="357">
        <v>13</v>
      </c>
      <c r="P22" s="357">
        <v>14</v>
      </c>
      <c r="Q22" s="357">
        <v>15</v>
      </c>
      <c r="R22" s="357">
        <v>16</v>
      </c>
      <c r="S22" s="357">
        <v>17</v>
      </c>
      <c r="T22" s="357">
        <v>18</v>
      </c>
      <c r="U22" s="357">
        <v>19</v>
      </c>
      <c r="V22" s="357">
        <v>20</v>
      </c>
      <c r="W22" s="357">
        <v>21</v>
      </c>
      <c r="X22" s="357">
        <v>22</v>
      </c>
      <c r="Y22" s="357">
        <v>23</v>
      </c>
      <c r="Z22" s="357">
        <v>24</v>
      </c>
      <c r="AA22" s="357">
        <v>25</v>
      </c>
      <c r="AB22" s="357">
        <v>26</v>
      </c>
      <c r="AC22" s="357">
        <v>27</v>
      </c>
      <c r="AD22" s="357">
        <v>28</v>
      </c>
      <c r="AE22" s="357">
        <v>29</v>
      </c>
      <c r="AF22" s="357">
        <v>30</v>
      </c>
      <c r="AG22" s="357">
        <v>31</v>
      </c>
      <c r="AH22" s="357">
        <v>32</v>
      </c>
      <c r="AI22" s="357">
        <v>33</v>
      </c>
      <c r="AJ22" s="357">
        <v>34</v>
      </c>
      <c r="AK22" s="357">
        <v>35</v>
      </c>
      <c r="AL22" s="357">
        <v>36</v>
      </c>
      <c r="AM22" s="357">
        <v>37</v>
      </c>
      <c r="AN22" s="357">
        <v>38</v>
      </c>
      <c r="AO22" s="357">
        <v>39</v>
      </c>
      <c r="AP22" s="357">
        <v>40</v>
      </c>
      <c r="AQ22" s="357">
        <v>41</v>
      </c>
      <c r="AR22" s="357">
        <v>42</v>
      </c>
      <c r="AS22" s="357">
        <v>43</v>
      </c>
      <c r="AT22" s="357">
        <v>44</v>
      </c>
      <c r="AU22" s="357">
        <v>45</v>
      </c>
      <c r="AV22" s="357">
        <v>46</v>
      </c>
      <c r="AW22" s="357">
        <v>47</v>
      </c>
      <c r="AX22" s="357">
        <v>48</v>
      </c>
      <c r="AY22" s="357">
        <v>49</v>
      </c>
      <c r="AZ22" s="357">
        <v>50</v>
      </c>
      <c r="BA22" s="357">
        <v>51</v>
      </c>
      <c r="BB22" s="357">
        <v>52</v>
      </c>
      <c r="BC22" s="357">
        <v>53</v>
      </c>
      <c r="BD22" s="357">
        <v>54</v>
      </c>
      <c r="BE22" s="357">
        <v>55</v>
      </c>
      <c r="BF22" s="357">
        <v>56</v>
      </c>
      <c r="BG22" s="357">
        <v>57</v>
      </c>
      <c r="BH22" s="357">
        <v>58</v>
      </c>
      <c r="BI22" s="357">
        <v>59</v>
      </c>
      <c r="BJ22" s="357">
        <v>60</v>
      </c>
    </row>
  </sheetData>
  <sortState xmlns:xlrd2="http://schemas.microsoft.com/office/spreadsheetml/2017/richdata2" ref="A3:AX62">
    <sortCondition ref="B3:B62"/>
  </sortState>
  <conditionalFormatting sqref="Y1:Y20">
    <cfRule type="cellIs" dxfId="18" priority="1" operator="between">
      <formula>1400</formula>
      <formula>1500</formula>
    </cfRule>
  </conditionalFormatting>
  <hyperlinks>
    <hyperlink ref="AI2" r:id="rId1" xr:uid="{8063CF5F-CE8B-4919-B3AC-B1568B22B758}"/>
    <hyperlink ref="AS2" r:id="rId2" xr:uid="{072D332B-620A-405D-8267-94FA29EDD062}"/>
    <hyperlink ref="AI3" r:id="rId3" xr:uid="{3FB35EE3-0CD9-476E-9AFE-40A5268CCDBE}"/>
    <hyperlink ref="AI4" r:id="rId4" xr:uid="{BBDB3ECD-99DF-4344-8588-61FBCB278488}"/>
    <hyperlink ref="AI5" r:id="rId5" xr:uid="{0F21D2DA-6DD7-4E49-84F0-2399F1D7670D}"/>
    <hyperlink ref="AI7" r:id="rId6" xr:uid="{0FE634EC-CBB3-4943-A32D-2488E5D13B54}"/>
    <hyperlink ref="AI8" r:id="rId7" xr:uid="{B25EE188-549A-46D8-8890-06FA372FA09A}"/>
    <hyperlink ref="AS8" r:id="rId8" xr:uid="{43573151-248A-45C3-BCAE-922565D5BD26}"/>
    <hyperlink ref="AI6" r:id="rId9" xr:uid="{A22D3C0C-B8A6-43E7-B779-986A8B5C0818}"/>
    <hyperlink ref="AI9" r:id="rId10" xr:uid="{E313AA6F-A861-4CB4-B6A1-DA9BBA1C857B}"/>
    <hyperlink ref="AI10" r:id="rId11" xr:uid="{9230A6DD-96D6-4D2B-B51C-D6A0438913CB}"/>
    <hyperlink ref="AS10" r:id="rId12" xr:uid="{0C3CD9C0-A4D4-4EFA-8708-BE48BDC40194}"/>
    <hyperlink ref="AI11" r:id="rId13" xr:uid="{BD195FDE-B2B9-4478-9FC0-5E962669EB89}"/>
    <hyperlink ref="AI12" r:id="rId14" xr:uid="{E9C4EF0B-DA87-4BC9-9825-4CC7610C0958}"/>
    <hyperlink ref="AI13" r:id="rId15" xr:uid="{07602EE1-A1C0-43C3-A807-5CC1D506BA30}"/>
    <hyperlink ref="AI14" r:id="rId16" xr:uid="{6A345209-9A5A-4EB1-AEAC-D587C892F434}"/>
    <hyperlink ref="AS14" r:id="rId17" xr:uid="{292119B7-5FC2-4155-977B-8491EBD49371}"/>
    <hyperlink ref="AI15" r:id="rId18" xr:uid="{182197DC-414F-4ECA-9D8B-2C1217EE7108}"/>
    <hyperlink ref="AS15" r:id="rId19" xr:uid="{D30ABAFE-08EC-4C1A-B195-E33EF6D20AEC}"/>
    <hyperlink ref="AI16" r:id="rId20" xr:uid="{E23AD30A-7833-48FD-B4B0-212A8782F89B}"/>
    <hyperlink ref="AI17" r:id="rId21" xr:uid="{4FA7D10E-BAFB-4972-8A08-F87D27BE28E8}"/>
    <hyperlink ref="AS17" r:id="rId22" display="kamila.nachazelova@zszandov.cz " xr:uid="{2BD5B7B0-A76F-41A1-B472-5A0C7C475B1C}"/>
    <hyperlink ref="AI18" r:id="rId23" xr:uid="{73328CA3-570C-44A4-BC4B-51EFFA738B9F}"/>
    <hyperlink ref="AI19" r:id="rId24" xr:uid="{680E1F36-34F8-4CBA-A5C6-819A33C62B5A}"/>
    <hyperlink ref="AS19" r:id="rId25" xr:uid="{D3DC81F3-2743-4721-9881-B67602BFB2D6}"/>
    <hyperlink ref="AI20" r:id="rId26" xr:uid="{67DD9FA1-D881-4192-B1E2-9A4DD476D400}"/>
  </hyperlinks>
  <pageMargins left="0.7" right="0.7" top="0.78740157499999996" bottom="0.78740157499999996" header="0.3" footer="0.3"/>
  <legacy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E235-6DD1-4DC5-91BE-24C08C1EA58A}">
  <dimension ref="A1:AU60"/>
  <sheetViews>
    <sheetView topLeftCell="A34" workbookViewId="0">
      <selection activeCell="H21" sqref="H21"/>
    </sheetView>
  </sheetViews>
  <sheetFormatPr defaultRowHeight="15"/>
  <cols>
    <col min="1" max="1" width="5.28515625" bestFit="1" customWidth="1"/>
    <col min="2" max="2" width="26.28515625" bestFit="1" customWidth="1"/>
    <col min="3" max="3" width="7.85546875" bestFit="1" customWidth="1"/>
    <col min="4" max="4" width="89.7109375" bestFit="1" customWidth="1"/>
    <col min="5" max="34" width="9.140625" hidden="1" customWidth="1"/>
    <col min="35" max="35" width="0" hidden="1" customWidth="1"/>
    <col min="36" max="36" width="11.42578125" bestFit="1" customWidth="1"/>
    <col min="37" max="41" width="9.140625" hidden="1" customWidth="1"/>
    <col min="42" max="42" width="0" hidden="1" customWidth="1"/>
    <col min="44" max="46" width="0" hidden="1" customWidth="1"/>
    <col min="47" max="47" width="26.28515625" bestFit="1" customWidth="1"/>
  </cols>
  <sheetData>
    <row r="1" spans="1:47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8" t="s">
        <v>2642</v>
      </c>
    </row>
    <row r="2" spans="1:47">
      <c r="A2" s="319">
        <v>601</v>
      </c>
      <c r="B2" s="323" t="s">
        <v>4814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4815</v>
      </c>
      <c r="AA2" s="323" t="s">
        <v>4816</v>
      </c>
      <c r="AB2" s="339" t="s">
        <v>4817</v>
      </c>
      <c r="AC2" s="323" t="s">
        <v>2700</v>
      </c>
      <c r="AD2" s="323" t="s">
        <v>2701</v>
      </c>
      <c r="AE2" s="323" t="s">
        <v>4818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4819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4226</v>
      </c>
      <c r="AT2" s="346" t="s">
        <v>4820</v>
      </c>
      <c r="AU2" s="323" t="s">
        <v>4814</v>
      </c>
    </row>
    <row r="3" spans="1:47">
      <c r="A3" s="319">
        <v>629</v>
      </c>
      <c r="B3" s="323" t="s">
        <v>5012</v>
      </c>
      <c r="C3" s="323">
        <v>64040445</v>
      </c>
      <c r="D3" s="323" t="s">
        <v>703</v>
      </c>
      <c r="E3" s="323" t="s">
        <v>5013</v>
      </c>
      <c r="F3" s="323" t="s">
        <v>5014</v>
      </c>
      <c r="G3" s="323" t="s">
        <v>2685</v>
      </c>
      <c r="H3" s="323" t="s">
        <v>2686</v>
      </c>
      <c r="I3" s="323" t="s">
        <v>33</v>
      </c>
      <c r="J3" s="323" t="s">
        <v>2684</v>
      </c>
      <c r="K3" s="337">
        <v>3378706</v>
      </c>
      <c r="L3" s="337">
        <v>2871900.09</v>
      </c>
      <c r="M3" s="337">
        <v>506805.91</v>
      </c>
      <c r="N3" s="337">
        <v>3378706</v>
      </c>
      <c r="O3" s="337">
        <v>2871900.09</v>
      </c>
      <c r="P3" s="337">
        <v>506805.91</v>
      </c>
      <c r="Q3" s="338">
        <v>44227</v>
      </c>
      <c r="R3" s="323">
        <v>2001</v>
      </c>
      <c r="S3" s="323" t="s">
        <v>2703</v>
      </c>
      <c r="T3" s="323" t="s">
        <v>2704</v>
      </c>
      <c r="U3" s="325" t="s">
        <v>2959</v>
      </c>
      <c r="V3" s="337">
        <v>3378706</v>
      </c>
      <c r="W3" s="338">
        <v>43437</v>
      </c>
      <c r="X3" s="338">
        <v>43444</v>
      </c>
      <c r="Y3" s="323">
        <v>2313</v>
      </c>
      <c r="Z3" s="323" t="s">
        <v>5015</v>
      </c>
      <c r="AA3" s="323" t="s">
        <v>5016</v>
      </c>
      <c r="AB3" s="339" t="s">
        <v>5017</v>
      </c>
      <c r="AC3" s="323" t="s">
        <v>2700</v>
      </c>
      <c r="AD3" s="323" t="s">
        <v>2701</v>
      </c>
      <c r="AE3" s="323" t="s">
        <v>5018</v>
      </c>
      <c r="AF3" s="338">
        <v>44655</v>
      </c>
      <c r="AG3" s="338">
        <v>44699</v>
      </c>
      <c r="AH3" s="340" t="s">
        <v>2719</v>
      </c>
      <c r="AI3" s="341" t="s">
        <v>5019</v>
      </c>
      <c r="AJ3" s="342">
        <v>10851</v>
      </c>
      <c r="AK3" s="342" t="s">
        <v>5020</v>
      </c>
      <c r="AL3" s="329">
        <v>9223.3700000000008</v>
      </c>
      <c r="AM3" s="329">
        <v>1627.63</v>
      </c>
      <c r="AN3" s="329">
        <v>10851</v>
      </c>
      <c r="AO3" s="329">
        <v>0</v>
      </c>
      <c r="AP3" s="343">
        <v>44685</v>
      </c>
      <c r="AQ3" s="344">
        <v>44686</v>
      </c>
      <c r="AR3" s="340">
        <v>1806310352</v>
      </c>
      <c r="AS3" s="323" t="s">
        <v>5021</v>
      </c>
      <c r="AT3" s="346" t="s">
        <v>5022</v>
      </c>
      <c r="AU3" s="323" t="s">
        <v>5012</v>
      </c>
    </row>
    <row r="4" spans="1:47">
      <c r="A4" s="319">
        <v>643</v>
      </c>
      <c r="B4" s="347" t="s">
        <v>4821</v>
      </c>
      <c r="C4" s="347">
        <v>75122308</v>
      </c>
      <c r="D4" s="347" t="s">
        <v>1195</v>
      </c>
      <c r="E4" s="347" t="s">
        <v>4822</v>
      </c>
      <c r="F4" s="347" t="s">
        <v>4823</v>
      </c>
      <c r="G4" s="347" t="s">
        <v>2720</v>
      </c>
      <c r="H4" s="347" t="s">
        <v>2721</v>
      </c>
      <c r="I4" s="347" t="s">
        <v>33</v>
      </c>
      <c r="J4" s="347" t="s">
        <v>2684</v>
      </c>
      <c r="K4" s="326">
        <v>2061290</v>
      </c>
      <c r="L4" s="326">
        <v>1752096.49</v>
      </c>
      <c r="M4" s="326">
        <v>309193.51</v>
      </c>
      <c r="N4" s="326">
        <v>2061290</v>
      </c>
      <c r="O4" s="326">
        <v>1752096.49</v>
      </c>
      <c r="P4" s="326">
        <v>309193.51</v>
      </c>
      <c r="Q4" s="348">
        <v>44104</v>
      </c>
      <c r="R4" s="323">
        <v>3001</v>
      </c>
      <c r="S4" s="323" t="s">
        <v>2722</v>
      </c>
      <c r="T4" s="324" t="s">
        <v>2723</v>
      </c>
      <c r="U4" s="325" t="s">
        <v>2992</v>
      </c>
      <c r="V4" s="326">
        <v>2061290</v>
      </c>
      <c r="W4" s="349">
        <v>43504</v>
      </c>
      <c r="X4" s="349">
        <v>43510</v>
      </c>
      <c r="Y4" s="324">
        <v>3455</v>
      </c>
      <c r="Z4" s="324">
        <v>330633455</v>
      </c>
      <c r="AA4" s="324" t="s">
        <v>4824</v>
      </c>
      <c r="AB4" s="339" t="s">
        <v>4825</v>
      </c>
      <c r="AC4" s="323" t="s">
        <v>2700</v>
      </c>
      <c r="AD4" s="323" t="s">
        <v>2701</v>
      </c>
      <c r="AE4" s="323" t="s">
        <v>4826</v>
      </c>
      <c r="AF4" s="338">
        <v>44582</v>
      </c>
      <c r="AG4" s="338">
        <v>44624</v>
      </c>
      <c r="AH4" s="340" t="s">
        <v>2728</v>
      </c>
      <c r="AI4" s="341" t="s">
        <v>2729</v>
      </c>
      <c r="AJ4" s="342">
        <v>35202</v>
      </c>
      <c r="AK4" s="342" t="s">
        <v>4827</v>
      </c>
      <c r="AL4" s="329">
        <v>29921.72</v>
      </c>
      <c r="AM4" s="329">
        <v>5280.28</v>
      </c>
      <c r="AN4" s="329">
        <v>35202</v>
      </c>
      <c r="AO4" s="329">
        <v>0</v>
      </c>
      <c r="AP4" s="343">
        <v>44599</v>
      </c>
      <c r="AQ4" s="344">
        <v>44606</v>
      </c>
      <c r="AR4" s="340">
        <v>1806310782</v>
      </c>
      <c r="AS4" s="323" t="s">
        <v>1199</v>
      </c>
      <c r="AT4" s="346" t="s">
        <v>4828</v>
      </c>
      <c r="AU4" s="347" t="s">
        <v>4821</v>
      </c>
    </row>
    <row r="5" spans="1:47">
      <c r="A5" s="319">
        <v>654</v>
      </c>
      <c r="B5" s="324" t="s">
        <v>4829</v>
      </c>
      <c r="C5" s="324">
        <v>49864599</v>
      </c>
      <c r="D5" s="324" t="s">
        <v>1511</v>
      </c>
      <c r="E5" s="324" t="s">
        <v>2750</v>
      </c>
      <c r="F5" s="324" t="s">
        <v>2751</v>
      </c>
      <c r="G5" s="324" t="s">
        <v>1458</v>
      </c>
      <c r="H5" s="324" t="s">
        <v>2725</v>
      </c>
      <c r="I5" s="324" t="s">
        <v>33</v>
      </c>
      <c r="J5" s="324" t="s">
        <v>2684</v>
      </c>
      <c r="K5" s="350">
        <v>2353593</v>
      </c>
      <c r="L5" s="350">
        <v>2000554.04</v>
      </c>
      <c r="M5" s="350">
        <v>353038.96</v>
      </c>
      <c r="N5" s="350">
        <v>2353593</v>
      </c>
      <c r="O5" s="350">
        <v>2000554.04</v>
      </c>
      <c r="P5" s="350">
        <v>353038.96</v>
      </c>
      <c r="Q5" s="349">
        <v>44227</v>
      </c>
      <c r="R5" s="323">
        <v>4001</v>
      </c>
      <c r="S5" s="323" t="s">
        <v>2726</v>
      </c>
      <c r="T5" s="324" t="s">
        <v>2727</v>
      </c>
      <c r="U5" s="325" t="s">
        <v>3014</v>
      </c>
      <c r="V5" s="350">
        <v>2353593</v>
      </c>
      <c r="W5" s="349">
        <v>43538</v>
      </c>
      <c r="X5" s="349">
        <v>43549</v>
      </c>
      <c r="Y5" s="324">
        <v>4438</v>
      </c>
      <c r="Z5" s="324">
        <v>330634438</v>
      </c>
      <c r="AA5" s="324" t="s">
        <v>4830</v>
      </c>
      <c r="AB5" s="339" t="s">
        <v>4831</v>
      </c>
      <c r="AC5" s="323" t="s">
        <v>2700</v>
      </c>
      <c r="AD5" s="323" t="s">
        <v>2701</v>
      </c>
      <c r="AE5" s="323" t="s">
        <v>4832</v>
      </c>
      <c r="AF5" s="338">
        <v>44581</v>
      </c>
      <c r="AG5" s="338">
        <v>44623</v>
      </c>
      <c r="AH5" s="340" t="s">
        <v>2728</v>
      </c>
      <c r="AI5" s="341" t="s">
        <v>2729</v>
      </c>
      <c r="AJ5" s="342">
        <v>4286</v>
      </c>
      <c r="AK5" s="342" t="s">
        <v>4833</v>
      </c>
      <c r="AL5" s="329">
        <v>3643.12</v>
      </c>
      <c r="AM5" s="329">
        <v>642.88</v>
      </c>
      <c r="AN5" s="329">
        <v>4286</v>
      </c>
      <c r="AO5" s="329">
        <v>0</v>
      </c>
      <c r="AP5" s="343">
        <v>44594</v>
      </c>
      <c r="AQ5" s="344">
        <v>44601</v>
      </c>
      <c r="AR5" s="340">
        <v>1806311107</v>
      </c>
      <c r="AS5" s="323" t="s">
        <v>1516</v>
      </c>
      <c r="AT5" s="346" t="s">
        <v>4820</v>
      </c>
      <c r="AU5" s="324" t="s">
        <v>4829</v>
      </c>
    </row>
    <row r="6" spans="1:47">
      <c r="A6" s="319">
        <v>669</v>
      </c>
      <c r="B6" s="347" t="s">
        <v>4834</v>
      </c>
      <c r="C6" s="359">
        <v>72741791</v>
      </c>
      <c r="D6" s="351" t="s">
        <v>4835</v>
      </c>
      <c r="E6" s="347" t="s">
        <v>4836</v>
      </c>
      <c r="F6" s="347" t="s">
        <v>4837</v>
      </c>
      <c r="G6" s="347" t="s">
        <v>2685</v>
      </c>
      <c r="H6" s="347" t="s">
        <v>2686</v>
      </c>
      <c r="I6" s="347" t="s">
        <v>33</v>
      </c>
      <c r="J6" s="347" t="s">
        <v>2684</v>
      </c>
      <c r="K6" s="326">
        <v>439560</v>
      </c>
      <c r="L6" s="326">
        <v>373626</v>
      </c>
      <c r="M6" s="326">
        <v>65934</v>
      </c>
      <c r="N6" s="326">
        <v>439560</v>
      </c>
      <c r="O6" s="326">
        <v>373626</v>
      </c>
      <c r="P6" s="326">
        <v>65934</v>
      </c>
      <c r="Q6" s="348">
        <v>44196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439560</v>
      </c>
      <c r="W6" s="349">
        <v>43615</v>
      </c>
      <c r="X6" s="349">
        <v>43619</v>
      </c>
      <c r="Y6" s="324">
        <v>2322</v>
      </c>
      <c r="Z6" s="352">
        <v>330632322</v>
      </c>
      <c r="AA6" s="324" t="s">
        <v>4838</v>
      </c>
      <c r="AB6" s="339" t="s">
        <v>4839</v>
      </c>
      <c r="AC6" s="323" t="s">
        <v>2700</v>
      </c>
      <c r="AD6" s="323" t="s">
        <v>2701</v>
      </c>
      <c r="AE6" s="323" t="s">
        <v>4840</v>
      </c>
      <c r="AF6" s="338">
        <v>44592</v>
      </c>
      <c r="AG6" s="338">
        <v>44634</v>
      </c>
      <c r="AH6" s="340" t="s">
        <v>2730</v>
      </c>
      <c r="AI6" s="341" t="s">
        <v>2731</v>
      </c>
      <c r="AJ6" s="342">
        <v>7027</v>
      </c>
      <c r="AK6" s="342" t="s">
        <v>4841</v>
      </c>
      <c r="AL6" s="329">
        <v>5972.95</v>
      </c>
      <c r="AM6" s="329">
        <v>1054.05</v>
      </c>
      <c r="AN6" s="329">
        <v>7027</v>
      </c>
      <c r="AO6" s="329">
        <v>0</v>
      </c>
      <c r="AP6" s="343">
        <v>44621</v>
      </c>
      <c r="AQ6" s="344">
        <v>44629</v>
      </c>
      <c r="AR6" s="340">
        <v>1806311499</v>
      </c>
      <c r="AS6" s="323" t="s">
        <v>4842</v>
      </c>
      <c r="AT6" s="346" t="s">
        <v>4843</v>
      </c>
      <c r="AU6" s="347" t="s">
        <v>4834</v>
      </c>
    </row>
    <row r="7" spans="1:47">
      <c r="A7" s="319">
        <v>676</v>
      </c>
      <c r="B7" s="347" t="s">
        <v>5023</v>
      </c>
      <c r="C7" s="347">
        <v>48283061</v>
      </c>
      <c r="D7" s="347" t="s">
        <v>1525</v>
      </c>
      <c r="E7" s="347" t="s">
        <v>5024</v>
      </c>
      <c r="F7" s="347" t="s">
        <v>5025</v>
      </c>
      <c r="G7" s="347" t="s">
        <v>1458</v>
      </c>
      <c r="H7" s="347" t="s">
        <v>2725</v>
      </c>
      <c r="I7" s="347" t="s">
        <v>33</v>
      </c>
      <c r="J7" s="347" t="s">
        <v>2684</v>
      </c>
      <c r="K7" s="326">
        <v>1267957</v>
      </c>
      <c r="L7" s="326">
        <v>1077763.44</v>
      </c>
      <c r="M7" s="326">
        <v>190193.56</v>
      </c>
      <c r="N7" s="326">
        <v>1267957</v>
      </c>
      <c r="O7" s="326">
        <v>1077763.44</v>
      </c>
      <c r="P7" s="326">
        <v>190193.56</v>
      </c>
      <c r="Q7" s="348">
        <v>44227</v>
      </c>
      <c r="R7" s="323">
        <v>4001</v>
      </c>
      <c r="S7" s="323" t="s">
        <v>2726</v>
      </c>
      <c r="T7" s="324" t="s">
        <v>2727</v>
      </c>
      <c r="U7" s="325" t="s">
        <v>3014</v>
      </c>
      <c r="V7" s="326">
        <v>1267957</v>
      </c>
      <c r="W7" s="349">
        <v>43630</v>
      </c>
      <c r="X7" s="349">
        <v>43635</v>
      </c>
      <c r="Y7" s="324">
        <v>4442</v>
      </c>
      <c r="Z7" s="399" t="s">
        <v>5026</v>
      </c>
      <c r="AA7" s="324" t="s">
        <v>5027</v>
      </c>
      <c r="AB7" s="339" t="s">
        <v>5028</v>
      </c>
      <c r="AC7" s="323" t="s">
        <v>2700</v>
      </c>
      <c r="AD7" s="323" t="s">
        <v>2701</v>
      </c>
      <c r="AE7" s="323" t="s">
        <v>5029</v>
      </c>
      <c r="AF7" s="338">
        <v>44649</v>
      </c>
      <c r="AG7" s="338">
        <v>44693</v>
      </c>
      <c r="AH7" s="340" t="s">
        <v>5030</v>
      </c>
      <c r="AI7" s="341" t="s">
        <v>5031</v>
      </c>
      <c r="AJ7" s="342">
        <v>3480</v>
      </c>
      <c r="AK7" s="342" t="s">
        <v>5032</v>
      </c>
      <c r="AL7" s="329">
        <v>2958.01</v>
      </c>
      <c r="AM7" s="329">
        <v>521.99</v>
      </c>
      <c r="AN7" s="329">
        <v>3480</v>
      </c>
      <c r="AO7" s="329">
        <v>0</v>
      </c>
      <c r="AP7" s="343">
        <v>44655</v>
      </c>
      <c r="AQ7" s="344">
        <v>44658</v>
      </c>
      <c r="AR7" s="340">
        <v>1806311997</v>
      </c>
      <c r="AS7" s="323" t="s">
        <v>1527</v>
      </c>
      <c r="AT7" s="346" t="s">
        <v>5033</v>
      </c>
      <c r="AU7" s="347" t="s">
        <v>5023</v>
      </c>
    </row>
    <row r="8" spans="1:47">
      <c r="A8" s="319">
        <v>681</v>
      </c>
      <c r="B8" s="347" t="s">
        <v>5034</v>
      </c>
      <c r="C8" s="347">
        <v>75121531</v>
      </c>
      <c r="D8" s="347" t="s">
        <v>1288</v>
      </c>
      <c r="E8" s="347" t="s">
        <v>5035</v>
      </c>
      <c r="F8" s="347" t="s">
        <v>5036</v>
      </c>
      <c r="G8" s="347" t="s">
        <v>1272</v>
      </c>
      <c r="H8" s="347" t="s">
        <v>5037</v>
      </c>
      <c r="I8" s="347" t="s">
        <v>33</v>
      </c>
      <c r="J8" s="347" t="s">
        <v>2684</v>
      </c>
      <c r="K8" s="326">
        <v>830424</v>
      </c>
      <c r="L8" s="326">
        <v>705860.39</v>
      </c>
      <c r="M8" s="326">
        <v>124563.61</v>
      </c>
      <c r="N8" s="326">
        <v>830424</v>
      </c>
      <c r="O8" s="326">
        <v>705860.39</v>
      </c>
      <c r="P8" s="326">
        <v>124563.61</v>
      </c>
      <c r="Q8" s="348">
        <v>44408</v>
      </c>
      <c r="R8" s="400">
        <v>3005</v>
      </c>
      <c r="S8" s="323" t="s">
        <v>5038</v>
      </c>
      <c r="T8" s="324" t="s">
        <v>5039</v>
      </c>
      <c r="U8" s="325" t="s">
        <v>3000</v>
      </c>
      <c r="V8" s="326">
        <v>830424</v>
      </c>
      <c r="W8" s="349">
        <v>43641</v>
      </c>
      <c r="X8" s="349">
        <v>43647</v>
      </c>
      <c r="Y8" s="324">
        <v>3549</v>
      </c>
      <c r="Z8" s="399" t="s">
        <v>5040</v>
      </c>
      <c r="AA8" s="324" t="s">
        <v>5041</v>
      </c>
      <c r="AB8" s="339" t="s">
        <v>5042</v>
      </c>
      <c r="AC8" s="323" t="s">
        <v>2700</v>
      </c>
      <c r="AD8" s="323" t="s">
        <v>2701</v>
      </c>
      <c r="AE8" s="323" t="s">
        <v>5043</v>
      </c>
      <c r="AF8" s="338">
        <v>44641</v>
      </c>
      <c r="AG8" s="338">
        <v>44685</v>
      </c>
      <c r="AH8" s="340" t="s">
        <v>5044</v>
      </c>
      <c r="AI8" s="341" t="s">
        <v>5045</v>
      </c>
      <c r="AJ8" s="342">
        <v>108185</v>
      </c>
      <c r="AK8" s="342" t="s">
        <v>5046</v>
      </c>
      <c r="AL8" s="329">
        <v>91957.27</v>
      </c>
      <c r="AM8" s="329">
        <v>16227.73</v>
      </c>
      <c r="AN8" s="329">
        <v>108185</v>
      </c>
      <c r="AO8" s="329">
        <v>0</v>
      </c>
      <c r="AP8" s="343">
        <v>44672</v>
      </c>
      <c r="AQ8" s="344">
        <v>44678</v>
      </c>
      <c r="AR8" s="340">
        <v>1806312130</v>
      </c>
      <c r="AS8" s="323" t="s">
        <v>1293</v>
      </c>
      <c r="AT8" s="346" t="s">
        <v>5047</v>
      </c>
      <c r="AU8" s="347" t="s">
        <v>5034</v>
      </c>
    </row>
    <row r="9" spans="1:47">
      <c r="A9" s="319">
        <v>690</v>
      </c>
      <c r="B9" s="347" t="s">
        <v>5048</v>
      </c>
      <c r="C9" s="347">
        <v>72743603</v>
      </c>
      <c r="D9" s="347" t="s">
        <v>943</v>
      </c>
      <c r="E9" s="347" t="s">
        <v>5049</v>
      </c>
      <c r="F9" s="347" t="s">
        <v>5050</v>
      </c>
      <c r="G9" s="347" t="s">
        <v>949</v>
      </c>
      <c r="H9" s="347" t="s">
        <v>5051</v>
      </c>
      <c r="I9" s="347" t="s">
        <v>33</v>
      </c>
      <c r="J9" s="347" t="s">
        <v>2684</v>
      </c>
      <c r="K9" s="326">
        <v>1019195</v>
      </c>
      <c r="L9" s="326">
        <v>866315.73</v>
      </c>
      <c r="M9" s="326">
        <v>152879.26999999999</v>
      </c>
      <c r="N9" s="326">
        <v>1019195</v>
      </c>
      <c r="O9" s="326">
        <v>866315.73</v>
      </c>
      <c r="P9" s="326">
        <v>152879.26999999999</v>
      </c>
      <c r="Q9" s="348">
        <v>44377</v>
      </c>
      <c r="R9" s="323">
        <v>2017</v>
      </c>
      <c r="S9" s="323" t="s">
        <v>5052</v>
      </c>
      <c r="T9" s="324" t="s">
        <v>5053</v>
      </c>
      <c r="U9" s="325" t="s">
        <v>2981</v>
      </c>
      <c r="V9" s="326">
        <v>1019195</v>
      </c>
      <c r="W9" s="349">
        <v>43671</v>
      </c>
      <c r="X9" s="349">
        <v>43678</v>
      </c>
      <c r="Y9" s="324">
        <v>2453</v>
      </c>
      <c r="Z9" s="324" t="s">
        <v>5054</v>
      </c>
      <c r="AA9" s="324" t="s">
        <v>5055</v>
      </c>
      <c r="AB9" s="339" t="s">
        <v>5056</v>
      </c>
      <c r="AC9" s="323" t="s">
        <v>2700</v>
      </c>
      <c r="AD9" s="323" t="s">
        <v>2701</v>
      </c>
      <c r="AE9" s="323" t="s">
        <v>5057</v>
      </c>
      <c r="AF9" s="338">
        <v>44670</v>
      </c>
      <c r="AG9" s="338">
        <v>44712</v>
      </c>
      <c r="AH9" s="340" t="s">
        <v>2730</v>
      </c>
      <c r="AI9" s="341" t="s">
        <v>2731</v>
      </c>
      <c r="AJ9" s="342">
        <v>5559</v>
      </c>
      <c r="AK9" s="342" t="s">
        <v>5058</v>
      </c>
      <c r="AL9" s="329">
        <v>4725.17</v>
      </c>
      <c r="AM9" s="329">
        <v>833.83</v>
      </c>
      <c r="AN9" s="329">
        <v>5559</v>
      </c>
      <c r="AO9" s="329">
        <v>0</v>
      </c>
      <c r="AP9" s="343">
        <v>44678</v>
      </c>
      <c r="AQ9" s="344">
        <v>44686</v>
      </c>
      <c r="AR9" s="340">
        <v>1806312440</v>
      </c>
      <c r="AS9" s="323" t="s">
        <v>5059</v>
      </c>
      <c r="AT9" s="346" t="s">
        <v>5022</v>
      </c>
      <c r="AU9" s="347" t="s">
        <v>5048</v>
      </c>
    </row>
    <row r="10" spans="1:47">
      <c r="A10" s="319">
        <v>700</v>
      </c>
      <c r="B10" s="347" t="s">
        <v>5060</v>
      </c>
      <c r="C10" s="347">
        <v>70910600</v>
      </c>
      <c r="D10" s="347" t="s">
        <v>2150</v>
      </c>
      <c r="E10" s="347" t="s">
        <v>5061</v>
      </c>
      <c r="F10" s="347" t="s">
        <v>5062</v>
      </c>
      <c r="G10" s="347" t="s">
        <v>2139</v>
      </c>
      <c r="H10" s="347" t="s">
        <v>5063</v>
      </c>
      <c r="I10" s="347" t="s">
        <v>33</v>
      </c>
      <c r="J10" s="347" t="s">
        <v>2684</v>
      </c>
      <c r="K10" s="326">
        <v>997398</v>
      </c>
      <c r="L10" s="326">
        <v>847788.29</v>
      </c>
      <c r="M10" s="326">
        <v>149609.71</v>
      </c>
      <c r="N10" s="326">
        <v>997398</v>
      </c>
      <c r="O10" s="326">
        <v>847788.29</v>
      </c>
      <c r="P10" s="326">
        <v>149609.71</v>
      </c>
      <c r="Q10" s="348">
        <v>44439</v>
      </c>
      <c r="R10" s="323">
        <v>5006</v>
      </c>
      <c r="S10" s="323" t="s">
        <v>5064</v>
      </c>
      <c r="T10" s="324" t="s">
        <v>5065</v>
      </c>
      <c r="U10" s="325" t="s">
        <v>3073</v>
      </c>
      <c r="V10" s="326">
        <v>997398</v>
      </c>
      <c r="W10" s="349">
        <v>43689</v>
      </c>
      <c r="X10" s="349">
        <v>43691</v>
      </c>
      <c r="Y10" s="324">
        <v>5479</v>
      </c>
      <c r="Z10" s="399" t="s">
        <v>5066</v>
      </c>
      <c r="AA10" s="324" t="s">
        <v>5067</v>
      </c>
      <c r="AB10" s="339" t="s">
        <v>5068</v>
      </c>
      <c r="AC10" s="323" t="s">
        <v>2700</v>
      </c>
      <c r="AD10" s="323" t="s">
        <v>2701</v>
      </c>
      <c r="AE10" s="323" t="s">
        <v>5069</v>
      </c>
      <c r="AF10" s="338">
        <v>44683</v>
      </c>
      <c r="AG10" s="338">
        <v>44725</v>
      </c>
      <c r="AH10" s="340" t="s">
        <v>5070</v>
      </c>
      <c r="AI10" s="341" t="s">
        <v>5071</v>
      </c>
      <c r="AJ10" s="342">
        <v>49968</v>
      </c>
      <c r="AK10" s="342" t="s">
        <v>5072</v>
      </c>
      <c r="AL10" s="329">
        <v>42472.82</v>
      </c>
      <c r="AM10" s="329">
        <v>7495.18</v>
      </c>
      <c r="AN10" s="329">
        <v>49968</v>
      </c>
      <c r="AO10" s="329">
        <v>0</v>
      </c>
      <c r="AP10" s="343">
        <v>44691</v>
      </c>
      <c r="AQ10" s="344">
        <v>44700</v>
      </c>
      <c r="AR10" s="340">
        <v>1806312561</v>
      </c>
      <c r="AS10" s="323" t="s">
        <v>2153</v>
      </c>
      <c r="AT10" s="346" t="s">
        <v>5073</v>
      </c>
      <c r="AU10" s="347" t="s">
        <v>5060</v>
      </c>
    </row>
    <row r="11" spans="1:47">
      <c r="A11" s="319">
        <v>702</v>
      </c>
      <c r="B11" s="347" t="s">
        <v>5074</v>
      </c>
      <c r="C11" s="347">
        <v>72753846</v>
      </c>
      <c r="D11" s="347" t="s">
        <v>5075</v>
      </c>
      <c r="E11" s="347" t="s">
        <v>5076</v>
      </c>
      <c r="F11" s="347" t="s">
        <v>5077</v>
      </c>
      <c r="G11" s="347" t="s">
        <v>982</v>
      </c>
      <c r="H11" s="347" t="s">
        <v>5078</v>
      </c>
      <c r="I11" s="347" t="s">
        <v>33</v>
      </c>
      <c r="J11" s="347" t="s">
        <v>2684</v>
      </c>
      <c r="K11" s="326">
        <v>783509</v>
      </c>
      <c r="L11" s="326">
        <v>665982.65</v>
      </c>
      <c r="M11" s="326">
        <v>117526.35</v>
      </c>
      <c r="N11" s="326">
        <v>783509</v>
      </c>
      <c r="O11" s="326">
        <v>665982.65</v>
      </c>
      <c r="P11" s="326">
        <v>117526.35</v>
      </c>
      <c r="Q11" s="348">
        <v>44439</v>
      </c>
      <c r="R11" s="323">
        <v>2029</v>
      </c>
      <c r="S11" s="323" t="s">
        <v>5079</v>
      </c>
      <c r="T11" s="324" t="s">
        <v>5080</v>
      </c>
      <c r="U11" s="325" t="s">
        <v>2986</v>
      </c>
      <c r="V11" s="326">
        <v>783509</v>
      </c>
      <c r="W11" s="349">
        <v>43703</v>
      </c>
      <c r="X11" s="349">
        <v>43710</v>
      </c>
      <c r="Y11" s="324">
        <v>2464</v>
      </c>
      <c r="Z11" s="352">
        <v>330632464</v>
      </c>
      <c r="AA11" s="324" t="s">
        <v>5081</v>
      </c>
      <c r="AB11" s="339" t="s">
        <v>5082</v>
      </c>
      <c r="AC11" s="323" t="s">
        <v>2700</v>
      </c>
      <c r="AD11" s="323" t="s">
        <v>2701</v>
      </c>
      <c r="AE11" s="323" t="s">
        <v>5083</v>
      </c>
      <c r="AF11" s="338">
        <v>44715</v>
      </c>
      <c r="AG11" s="338">
        <v>44761</v>
      </c>
      <c r="AH11" s="340" t="s">
        <v>5084</v>
      </c>
      <c r="AI11" s="341" t="s">
        <v>5085</v>
      </c>
      <c r="AJ11" s="342">
        <v>132833</v>
      </c>
      <c r="AK11" s="342" t="s">
        <v>5086</v>
      </c>
      <c r="AL11" s="329">
        <v>112908.08</v>
      </c>
      <c r="AM11" s="329">
        <v>19924.919999999998</v>
      </c>
      <c r="AN11" s="329">
        <v>132833</v>
      </c>
      <c r="AO11" s="329">
        <v>0</v>
      </c>
      <c r="AP11" s="343">
        <v>44734</v>
      </c>
      <c r="AQ11" s="344">
        <v>44741</v>
      </c>
      <c r="AR11" s="340">
        <v>1806313096</v>
      </c>
      <c r="AS11" s="323" t="s">
        <v>980</v>
      </c>
      <c r="AT11" s="346" t="s">
        <v>5087</v>
      </c>
      <c r="AU11" s="347" t="s">
        <v>5074</v>
      </c>
    </row>
    <row r="12" spans="1:47">
      <c r="A12" s="319">
        <v>715</v>
      </c>
      <c r="B12" s="324" t="s">
        <v>4931</v>
      </c>
      <c r="C12" s="324">
        <v>72742500</v>
      </c>
      <c r="D12" s="324" t="s">
        <v>4932</v>
      </c>
      <c r="E12" s="324" t="s">
        <v>4933</v>
      </c>
      <c r="F12" s="324" t="s">
        <v>4934</v>
      </c>
      <c r="G12" s="324" t="s">
        <v>448</v>
      </c>
      <c r="H12" s="324" t="s">
        <v>2686</v>
      </c>
      <c r="I12" s="324" t="s">
        <v>33</v>
      </c>
      <c r="J12" s="324" t="s">
        <v>2684</v>
      </c>
      <c r="K12" s="350">
        <v>477642</v>
      </c>
      <c r="L12" s="350">
        <v>405995.69</v>
      </c>
      <c r="M12" s="350">
        <v>71646.31</v>
      </c>
      <c r="N12" s="350">
        <v>477642</v>
      </c>
      <c r="O12" s="350">
        <v>405995.69</v>
      </c>
      <c r="P12" s="350">
        <v>71646.31</v>
      </c>
      <c r="Q12" s="348">
        <v>44347</v>
      </c>
      <c r="R12" s="323">
        <v>2001</v>
      </c>
      <c r="S12" s="323" t="s">
        <v>2703</v>
      </c>
      <c r="T12" s="324" t="s">
        <v>2704</v>
      </c>
      <c r="U12" s="325" t="s">
        <v>2959</v>
      </c>
      <c r="V12" s="326">
        <v>477642</v>
      </c>
      <c r="W12" s="349">
        <v>43711</v>
      </c>
      <c r="X12" s="349">
        <v>43717</v>
      </c>
      <c r="Y12" s="324">
        <v>2419</v>
      </c>
      <c r="Z12" s="324" t="s">
        <v>4935</v>
      </c>
      <c r="AA12" s="324" t="s">
        <v>4936</v>
      </c>
      <c r="AB12" s="339" t="s">
        <v>4937</v>
      </c>
      <c r="AC12" s="323" t="s">
        <v>4860</v>
      </c>
      <c r="AD12" s="323" t="s">
        <v>4861</v>
      </c>
      <c r="AE12" s="323" t="s">
        <v>4938</v>
      </c>
      <c r="AF12" s="338">
        <v>44617</v>
      </c>
      <c r="AG12" s="338">
        <v>44659</v>
      </c>
      <c r="AH12" s="340" t="s">
        <v>4891</v>
      </c>
      <c r="AI12" s="341" t="s">
        <v>4892</v>
      </c>
      <c r="AJ12" s="342">
        <v>1224</v>
      </c>
      <c r="AK12" s="342" t="s">
        <v>4939</v>
      </c>
      <c r="AL12" s="329">
        <v>1040.4100000000001</v>
      </c>
      <c r="AM12" s="329">
        <v>183.59</v>
      </c>
      <c r="AN12" s="329">
        <v>1224</v>
      </c>
      <c r="AO12" s="329">
        <v>0</v>
      </c>
      <c r="AP12" s="343">
        <v>44644</v>
      </c>
      <c r="AQ12" s="344">
        <v>44648</v>
      </c>
      <c r="AR12" s="340">
        <v>1806314212</v>
      </c>
      <c r="AS12" s="323" t="s">
        <v>553</v>
      </c>
      <c r="AT12" s="346" t="s">
        <v>5088</v>
      </c>
      <c r="AU12" s="324" t="s">
        <v>4931</v>
      </c>
    </row>
    <row r="13" spans="1:47">
      <c r="A13" s="319">
        <v>716</v>
      </c>
      <c r="B13" s="324" t="s">
        <v>4844</v>
      </c>
      <c r="C13" s="324">
        <v>65100280</v>
      </c>
      <c r="D13" s="324" t="s">
        <v>611</v>
      </c>
      <c r="E13" s="324" t="s">
        <v>4845</v>
      </c>
      <c r="F13" s="324" t="s">
        <v>4846</v>
      </c>
      <c r="G13" s="324" t="s">
        <v>2685</v>
      </c>
      <c r="H13" s="324" t="s">
        <v>2686</v>
      </c>
      <c r="I13" s="324" t="s">
        <v>33</v>
      </c>
      <c r="J13" s="324" t="s">
        <v>2684</v>
      </c>
      <c r="K13" s="350">
        <v>2051646</v>
      </c>
      <c r="L13" s="350">
        <v>1743899.09</v>
      </c>
      <c r="M13" s="350">
        <v>307746.90999999997</v>
      </c>
      <c r="N13" s="350">
        <v>2051646</v>
      </c>
      <c r="O13" s="350">
        <v>1743899.09</v>
      </c>
      <c r="P13" s="350">
        <v>307746.90999999997</v>
      </c>
      <c r="Q13" s="348">
        <v>44227</v>
      </c>
      <c r="R13" s="323">
        <v>2001</v>
      </c>
      <c r="S13" s="323" t="s">
        <v>2703</v>
      </c>
      <c r="T13" s="324" t="s">
        <v>2704</v>
      </c>
      <c r="U13" s="325" t="s">
        <v>2959</v>
      </c>
      <c r="V13" s="350">
        <v>2051646</v>
      </c>
      <c r="W13" s="349">
        <v>43714</v>
      </c>
      <c r="X13" s="349">
        <v>43719</v>
      </c>
      <c r="Y13" s="324">
        <v>2479</v>
      </c>
      <c r="Z13" s="324" t="s">
        <v>4847</v>
      </c>
      <c r="AA13" s="324" t="s">
        <v>4848</v>
      </c>
      <c r="AB13" s="339" t="s">
        <v>4849</v>
      </c>
      <c r="AC13" s="323" t="s">
        <v>2700</v>
      </c>
      <c r="AD13" s="323" t="s">
        <v>2701</v>
      </c>
      <c r="AE13" s="323" t="s">
        <v>4850</v>
      </c>
      <c r="AF13" s="338">
        <v>44572</v>
      </c>
      <c r="AG13" s="338">
        <v>44614</v>
      </c>
      <c r="AH13" s="340" t="s">
        <v>2719</v>
      </c>
      <c r="AI13" s="341" t="s">
        <v>4851</v>
      </c>
      <c r="AJ13" s="342">
        <v>32214</v>
      </c>
      <c r="AK13" s="342" t="s">
        <v>4852</v>
      </c>
      <c r="AL13" s="329">
        <v>27381.919999999998</v>
      </c>
      <c r="AM13" s="329">
        <v>4832.08</v>
      </c>
      <c r="AN13" s="329">
        <v>32214</v>
      </c>
      <c r="AO13" s="329">
        <v>0</v>
      </c>
      <c r="AP13" s="343">
        <v>44588</v>
      </c>
      <c r="AQ13" s="344">
        <v>44601</v>
      </c>
      <c r="AR13" s="340">
        <v>1806312012</v>
      </c>
      <c r="AS13" s="323" t="s">
        <v>4853</v>
      </c>
      <c r="AT13" s="346" t="s">
        <v>4820</v>
      </c>
      <c r="AU13" s="324" t="s">
        <v>4844</v>
      </c>
    </row>
    <row r="14" spans="1:47">
      <c r="A14" s="319">
        <v>717</v>
      </c>
      <c r="B14" s="324" t="s">
        <v>4940</v>
      </c>
      <c r="C14" s="324">
        <v>46750401</v>
      </c>
      <c r="D14" s="324" t="s">
        <v>1761</v>
      </c>
      <c r="E14" s="324" t="s">
        <v>4941</v>
      </c>
      <c r="F14" s="324" t="s">
        <v>4942</v>
      </c>
      <c r="G14" s="324" t="s">
        <v>1765</v>
      </c>
      <c r="H14" s="324" t="s">
        <v>4943</v>
      </c>
      <c r="I14" s="324" t="s">
        <v>33</v>
      </c>
      <c r="J14" s="324" t="s">
        <v>2684</v>
      </c>
      <c r="K14" s="350">
        <v>1368288</v>
      </c>
      <c r="L14" s="350">
        <v>1163044.79</v>
      </c>
      <c r="M14" s="350">
        <v>205243.21</v>
      </c>
      <c r="N14" s="350">
        <v>1368288</v>
      </c>
      <c r="O14" s="350">
        <v>1163044.79</v>
      </c>
      <c r="P14" s="350">
        <v>205243.21</v>
      </c>
      <c r="Q14" s="348">
        <v>44316</v>
      </c>
      <c r="R14" s="323">
        <v>4008</v>
      </c>
      <c r="S14" s="323" t="s">
        <v>4944</v>
      </c>
      <c r="T14" s="324" t="s">
        <v>4945</v>
      </c>
      <c r="U14" s="325" t="s">
        <v>3038</v>
      </c>
      <c r="V14" s="350">
        <v>1368288</v>
      </c>
      <c r="W14" s="349">
        <v>43714</v>
      </c>
      <c r="X14" s="349">
        <v>43719</v>
      </c>
      <c r="Y14" s="324">
        <v>4486</v>
      </c>
      <c r="Z14" s="324" t="s">
        <v>4946</v>
      </c>
      <c r="AA14" s="324" t="s">
        <v>4848</v>
      </c>
      <c r="AB14" s="339" t="s">
        <v>4849</v>
      </c>
      <c r="AC14" s="323" t="s">
        <v>2700</v>
      </c>
      <c r="AD14" s="323" t="s">
        <v>2701</v>
      </c>
      <c r="AE14" s="323" t="s">
        <v>4947</v>
      </c>
      <c r="AF14" s="338">
        <v>44587</v>
      </c>
      <c r="AG14" s="338">
        <v>44629</v>
      </c>
      <c r="AH14" s="340" t="s">
        <v>4948</v>
      </c>
      <c r="AI14" s="341" t="s">
        <v>4949</v>
      </c>
      <c r="AJ14" s="342">
        <v>831</v>
      </c>
      <c r="AK14" s="342" t="s">
        <v>4950</v>
      </c>
      <c r="AL14" s="329">
        <v>706.37</v>
      </c>
      <c r="AM14" s="329">
        <v>124.63</v>
      </c>
      <c r="AN14" s="329">
        <v>831</v>
      </c>
      <c r="AO14" s="329">
        <v>0</v>
      </c>
      <c r="AP14" s="343">
        <v>44643</v>
      </c>
      <c r="AQ14" s="344">
        <v>44648</v>
      </c>
      <c r="AR14" s="340">
        <v>1806312247</v>
      </c>
      <c r="AS14" s="345" t="s">
        <v>4723</v>
      </c>
      <c r="AT14" s="346" t="s">
        <v>5088</v>
      </c>
      <c r="AU14" s="324" t="s">
        <v>4940</v>
      </c>
    </row>
    <row r="15" spans="1:47">
      <c r="A15" s="319">
        <v>719</v>
      </c>
      <c r="B15" s="324" t="s">
        <v>5089</v>
      </c>
      <c r="C15" s="324">
        <v>70975205</v>
      </c>
      <c r="D15" s="324" t="s">
        <v>1791</v>
      </c>
      <c r="E15" s="324" t="s">
        <v>5090</v>
      </c>
      <c r="F15" s="324" t="s">
        <v>5091</v>
      </c>
      <c r="G15" s="324" t="s">
        <v>1765</v>
      </c>
      <c r="H15" s="324" t="s">
        <v>4943</v>
      </c>
      <c r="I15" s="324" t="s">
        <v>33</v>
      </c>
      <c r="J15" s="324" t="s">
        <v>2684</v>
      </c>
      <c r="K15" s="350">
        <v>629032</v>
      </c>
      <c r="L15" s="350">
        <v>534677.18999999994</v>
      </c>
      <c r="M15" s="350">
        <v>94354.81</v>
      </c>
      <c r="N15" s="350">
        <v>629032</v>
      </c>
      <c r="O15" s="350">
        <v>534677.18999999994</v>
      </c>
      <c r="P15" s="350">
        <v>94354.81</v>
      </c>
      <c r="Q15" s="348">
        <v>44377</v>
      </c>
      <c r="R15" s="323">
        <v>4008</v>
      </c>
      <c r="S15" s="323" t="s">
        <v>4944</v>
      </c>
      <c r="T15" s="324" t="s">
        <v>4945</v>
      </c>
      <c r="U15" s="325" t="s">
        <v>3038</v>
      </c>
      <c r="V15" s="350">
        <v>629032</v>
      </c>
      <c r="W15" s="349">
        <v>43713</v>
      </c>
      <c r="X15" s="349">
        <v>43719</v>
      </c>
      <c r="Y15" s="324">
        <v>4471</v>
      </c>
      <c r="Z15" s="324" t="s">
        <v>5092</v>
      </c>
      <c r="AA15" s="324" t="s">
        <v>4848</v>
      </c>
      <c r="AB15" s="339" t="s">
        <v>4849</v>
      </c>
      <c r="AC15" s="323" t="s">
        <v>2700</v>
      </c>
      <c r="AD15" s="323" t="s">
        <v>2701</v>
      </c>
      <c r="AE15" s="323" t="s">
        <v>5093</v>
      </c>
      <c r="AF15" s="338">
        <v>44699</v>
      </c>
      <c r="AG15" s="338">
        <v>44741</v>
      </c>
      <c r="AH15" s="340" t="s">
        <v>5094</v>
      </c>
      <c r="AI15" s="341" t="s">
        <v>5095</v>
      </c>
      <c r="AJ15" s="342">
        <v>668</v>
      </c>
      <c r="AK15" s="342" t="s">
        <v>5096</v>
      </c>
      <c r="AL15" s="329">
        <v>567.80999999999995</v>
      </c>
      <c r="AM15" s="329">
        <v>100.19</v>
      </c>
      <c r="AN15" s="329">
        <v>668</v>
      </c>
      <c r="AO15" s="329">
        <v>0</v>
      </c>
      <c r="AP15" s="343">
        <v>44704</v>
      </c>
      <c r="AQ15" s="344">
        <v>44720</v>
      </c>
      <c r="AR15" s="340">
        <v>1806313808</v>
      </c>
      <c r="AS15" s="345" t="s">
        <v>5097</v>
      </c>
      <c r="AT15" s="346" t="s">
        <v>5098</v>
      </c>
      <c r="AU15" s="324" t="s">
        <v>5089</v>
      </c>
    </row>
    <row r="16" spans="1:47">
      <c r="A16" s="319">
        <v>722</v>
      </c>
      <c r="B16" s="324" t="s">
        <v>5099</v>
      </c>
      <c r="C16" s="324">
        <v>72742411</v>
      </c>
      <c r="D16" s="324" t="s">
        <v>5100</v>
      </c>
      <c r="E16" s="324" t="s">
        <v>5101</v>
      </c>
      <c r="F16" s="324" t="s">
        <v>5102</v>
      </c>
      <c r="G16" s="324" t="s">
        <v>1669</v>
      </c>
      <c r="H16" s="324" t="s">
        <v>5103</v>
      </c>
      <c r="I16" s="324" t="s">
        <v>33</v>
      </c>
      <c r="J16" s="324" t="s">
        <v>2684</v>
      </c>
      <c r="K16" s="350">
        <v>342350</v>
      </c>
      <c r="L16" s="350">
        <v>290997.49</v>
      </c>
      <c r="M16" s="350">
        <v>51352.51</v>
      </c>
      <c r="N16" s="350">
        <v>342350</v>
      </c>
      <c r="O16" s="350">
        <v>290997.49</v>
      </c>
      <c r="P16" s="350">
        <v>51352.51</v>
      </c>
      <c r="Q16" s="348">
        <v>44377</v>
      </c>
      <c r="R16" s="323">
        <v>4034</v>
      </c>
      <c r="S16" s="323" t="s">
        <v>5104</v>
      </c>
      <c r="T16" s="324" t="s">
        <v>5105</v>
      </c>
      <c r="U16" s="325" t="s">
        <v>3026</v>
      </c>
      <c r="V16" s="350">
        <v>342350</v>
      </c>
      <c r="W16" s="349">
        <v>43713</v>
      </c>
      <c r="X16" s="349">
        <v>43719</v>
      </c>
      <c r="Y16" s="324">
        <v>4418</v>
      </c>
      <c r="Z16" s="324" t="s">
        <v>5106</v>
      </c>
      <c r="AA16" s="324" t="s">
        <v>4848</v>
      </c>
      <c r="AB16" s="339" t="s">
        <v>4849</v>
      </c>
      <c r="AC16" s="323" t="s">
        <v>4860</v>
      </c>
      <c r="AD16" s="323" t="s">
        <v>4861</v>
      </c>
      <c r="AE16" s="323" t="s">
        <v>5107</v>
      </c>
      <c r="AF16" s="338">
        <v>44663</v>
      </c>
      <c r="AG16" s="338">
        <v>44677</v>
      </c>
      <c r="AH16" s="340" t="s">
        <v>5108</v>
      </c>
      <c r="AI16" s="341" t="s">
        <v>5109</v>
      </c>
      <c r="AJ16" s="342">
        <v>420</v>
      </c>
      <c r="AK16" s="342" t="s">
        <v>5110</v>
      </c>
      <c r="AL16" s="329">
        <v>357.01</v>
      </c>
      <c r="AM16" s="329">
        <v>62.99</v>
      </c>
      <c r="AN16" s="329">
        <v>420</v>
      </c>
      <c r="AO16" s="329">
        <v>0</v>
      </c>
      <c r="AP16" s="343">
        <v>44659</v>
      </c>
      <c r="AQ16" s="401">
        <v>44671</v>
      </c>
      <c r="AR16" s="340">
        <v>1806313780</v>
      </c>
      <c r="AS16" s="323" t="s">
        <v>1668</v>
      </c>
      <c r="AT16" s="346" t="s">
        <v>5111</v>
      </c>
      <c r="AU16" s="324" t="s">
        <v>5099</v>
      </c>
    </row>
    <row r="17" spans="1:47">
      <c r="A17" s="319">
        <v>729</v>
      </c>
      <c r="B17" s="324" t="s">
        <v>5112</v>
      </c>
      <c r="C17" s="324">
        <v>72743549</v>
      </c>
      <c r="D17" s="324" t="s">
        <v>5113</v>
      </c>
      <c r="E17" s="324" t="s">
        <v>5114</v>
      </c>
      <c r="F17" s="324" t="s">
        <v>5115</v>
      </c>
      <c r="G17" s="324" t="s">
        <v>5116</v>
      </c>
      <c r="H17" s="324" t="s">
        <v>5117</v>
      </c>
      <c r="I17" s="324" t="s">
        <v>33</v>
      </c>
      <c r="J17" s="324" t="s">
        <v>2684</v>
      </c>
      <c r="K17" s="354">
        <v>481916</v>
      </c>
      <c r="L17" s="354">
        <v>409628.6</v>
      </c>
      <c r="M17" s="354">
        <v>72287.399999999994</v>
      </c>
      <c r="N17" s="354">
        <v>481916</v>
      </c>
      <c r="O17" s="354">
        <v>409628.6</v>
      </c>
      <c r="P17" s="354">
        <v>72287.399999999994</v>
      </c>
      <c r="Q17" s="348">
        <v>44439</v>
      </c>
      <c r="R17" s="323">
        <v>5008</v>
      </c>
      <c r="S17" s="323" t="s">
        <v>5118</v>
      </c>
      <c r="T17" s="324" t="s">
        <v>5119</v>
      </c>
      <c r="U17" s="325" t="s">
        <v>3078</v>
      </c>
      <c r="V17" s="326">
        <v>481916</v>
      </c>
      <c r="W17" s="349">
        <v>43724</v>
      </c>
      <c r="X17" s="349">
        <v>43731</v>
      </c>
      <c r="Y17" s="324">
        <v>5460</v>
      </c>
      <c r="Z17" s="324">
        <v>330635460</v>
      </c>
      <c r="AA17" s="324" t="s">
        <v>5120</v>
      </c>
      <c r="AB17" s="339" t="s">
        <v>5121</v>
      </c>
      <c r="AC17" s="323" t="s">
        <v>4860</v>
      </c>
      <c r="AD17" s="323" t="s">
        <v>4861</v>
      </c>
      <c r="AE17" s="323" t="s">
        <v>5122</v>
      </c>
      <c r="AF17" s="338">
        <v>44636</v>
      </c>
      <c r="AG17" s="338">
        <v>44680</v>
      </c>
      <c r="AH17" s="340" t="s">
        <v>2716</v>
      </c>
      <c r="AI17" s="341" t="s">
        <v>2717</v>
      </c>
      <c r="AJ17" s="342">
        <v>3709</v>
      </c>
      <c r="AK17" s="342" t="s">
        <v>5123</v>
      </c>
      <c r="AL17" s="329">
        <v>3152.68</v>
      </c>
      <c r="AM17" s="329">
        <v>556.32000000000005</v>
      </c>
      <c r="AN17" s="329">
        <v>3709</v>
      </c>
      <c r="AO17" s="329">
        <v>0</v>
      </c>
      <c r="AP17" s="343">
        <v>44651</v>
      </c>
      <c r="AQ17" s="344">
        <v>44658</v>
      </c>
      <c r="AR17" s="340">
        <v>1806313407</v>
      </c>
      <c r="AS17" s="323" t="s">
        <v>2196</v>
      </c>
      <c r="AT17" s="346" t="s">
        <v>5033</v>
      </c>
      <c r="AU17" s="324" t="s">
        <v>5112</v>
      </c>
    </row>
    <row r="18" spans="1:47">
      <c r="A18" s="319">
        <v>733</v>
      </c>
      <c r="B18" s="324" t="s">
        <v>5124</v>
      </c>
      <c r="C18" s="324">
        <v>46750461</v>
      </c>
      <c r="D18" s="324" t="s">
        <v>1771</v>
      </c>
      <c r="E18" s="324" t="s">
        <v>5125</v>
      </c>
      <c r="F18" s="324" t="s">
        <v>5126</v>
      </c>
      <c r="G18" s="324" t="s">
        <v>1765</v>
      </c>
      <c r="H18" s="324" t="s">
        <v>4943</v>
      </c>
      <c r="I18" s="324" t="s">
        <v>33</v>
      </c>
      <c r="J18" s="324" t="s">
        <v>2684</v>
      </c>
      <c r="K18" s="354">
        <v>1882536</v>
      </c>
      <c r="L18" s="354">
        <v>1600155.59</v>
      </c>
      <c r="M18" s="354">
        <v>282380.40999999997</v>
      </c>
      <c r="N18" s="354">
        <v>1882536</v>
      </c>
      <c r="O18" s="354">
        <v>1600155.59</v>
      </c>
      <c r="P18" s="354">
        <v>282380.40999999997</v>
      </c>
      <c r="Q18" s="348">
        <v>44439</v>
      </c>
      <c r="R18" s="323">
        <v>4008</v>
      </c>
      <c r="S18" s="323" t="s">
        <v>4944</v>
      </c>
      <c r="T18" s="324" t="s">
        <v>4945</v>
      </c>
      <c r="U18" s="325" t="s">
        <v>3038</v>
      </c>
      <c r="V18" s="326">
        <v>1882536</v>
      </c>
      <c r="W18" s="349">
        <v>43728</v>
      </c>
      <c r="X18" s="349">
        <v>43739</v>
      </c>
      <c r="Y18" s="324">
        <v>4464</v>
      </c>
      <c r="Z18" s="324" t="s">
        <v>5127</v>
      </c>
      <c r="AA18" s="324" t="s">
        <v>5128</v>
      </c>
      <c r="AB18" s="339" t="s">
        <v>5129</v>
      </c>
      <c r="AC18" s="323" t="s">
        <v>2700</v>
      </c>
      <c r="AD18" s="323" t="s">
        <v>2701</v>
      </c>
      <c r="AE18" s="323" t="s">
        <v>5130</v>
      </c>
      <c r="AF18" s="338">
        <v>44719</v>
      </c>
      <c r="AG18" s="338">
        <v>44763</v>
      </c>
      <c r="AH18" s="340" t="s">
        <v>5131</v>
      </c>
      <c r="AI18" s="341" t="s">
        <v>5132</v>
      </c>
      <c r="AJ18" s="342">
        <v>623148</v>
      </c>
      <c r="AK18" s="342" t="s">
        <v>5133</v>
      </c>
      <c r="AL18" s="329">
        <v>529675.81999999995</v>
      </c>
      <c r="AM18" s="329">
        <v>93472.18</v>
      </c>
      <c r="AN18" s="329">
        <v>623148</v>
      </c>
      <c r="AO18" s="329">
        <v>0</v>
      </c>
      <c r="AP18" s="343">
        <v>44739</v>
      </c>
      <c r="AQ18" s="344">
        <v>44741</v>
      </c>
      <c r="AR18" s="340">
        <v>1806313331</v>
      </c>
      <c r="AS18" s="323" t="s">
        <v>1774</v>
      </c>
      <c r="AT18" s="346" t="s">
        <v>5087</v>
      </c>
      <c r="AU18" s="324" t="s">
        <v>5124</v>
      </c>
    </row>
    <row r="19" spans="1:47">
      <c r="A19" s="319">
        <v>738</v>
      </c>
      <c r="B19" s="324" t="s">
        <v>5134</v>
      </c>
      <c r="C19" s="324">
        <v>72743221</v>
      </c>
      <c r="D19" s="324" t="s">
        <v>463</v>
      </c>
      <c r="E19" s="324" t="s">
        <v>5135</v>
      </c>
      <c r="F19" s="324" t="s">
        <v>5136</v>
      </c>
      <c r="G19" s="324" t="s">
        <v>448</v>
      </c>
      <c r="H19" s="324" t="s">
        <v>2686</v>
      </c>
      <c r="I19" s="324" t="s">
        <v>33</v>
      </c>
      <c r="J19" s="324" t="s">
        <v>2684</v>
      </c>
      <c r="K19" s="354">
        <v>678978</v>
      </c>
      <c r="L19" s="354">
        <v>577131.30000000005</v>
      </c>
      <c r="M19" s="354">
        <v>101846.7</v>
      </c>
      <c r="N19" s="354">
        <v>678978</v>
      </c>
      <c r="O19" s="354">
        <v>577131.30000000005</v>
      </c>
      <c r="P19" s="354">
        <v>101846.7</v>
      </c>
      <c r="Q19" s="348">
        <v>44377</v>
      </c>
      <c r="R19" s="323">
        <v>2001</v>
      </c>
      <c r="S19" s="323" t="s">
        <v>2703</v>
      </c>
      <c r="T19" s="324" t="s">
        <v>2704</v>
      </c>
      <c r="U19" s="325" t="s">
        <v>2959</v>
      </c>
      <c r="V19" s="326">
        <v>678978</v>
      </c>
      <c r="W19" s="349">
        <v>43731</v>
      </c>
      <c r="X19" s="349">
        <v>43739</v>
      </c>
      <c r="Y19" s="324">
        <v>2437</v>
      </c>
      <c r="Z19" s="324" t="s">
        <v>5137</v>
      </c>
      <c r="AA19" s="324" t="s">
        <v>5128</v>
      </c>
      <c r="AB19" s="339" t="s">
        <v>5129</v>
      </c>
      <c r="AC19" s="323" t="s">
        <v>4860</v>
      </c>
      <c r="AD19" s="323" t="s">
        <v>4861</v>
      </c>
      <c r="AE19" s="323" t="s">
        <v>5138</v>
      </c>
      <c r="AF19" s="338">
        <v>44663</v>
      </c>
      <c r="AG19" s="338">
        <v>44707</v>
      </c>
      <c r="AH19" s="340" t="s">
        <v>5139</v>
      </c>
      <c r="AI19" s="341" t="s">
        <v>5140</v>
      </c>
      <c r="AJ19" s="342">
        <v>12954</v>
      </c>
      <c r="AK19" s="342" t="s">
        <v>5141</v>
      </c>
      <c r="AL19" s="329">
        <v>11010.93</v>
      </c>
      <c r="AM19" s="329">
        <v>1943.07</v>
      </c>
      <c r="AN19" s="329">
        <v>12954</v>
      </c>
      <c r="AO19" s="329">
        <v>0</v>
      </c>
      <c r="AP19" s="343">
        <v>44677</v>
      </c>
      <c r="AQ19" s="344">
        <v>44678</v>
      </c>
      <c r="AR19" s="340">
        <v>1806313678</v>
      </c>
      <c r="AS19" s="345" t="s">
        <v>5142</v>
      </c>
      <c r="AT19" s="346" t="s">
        <v>5047</v>
      </c>
      <c r="AU19" s="324" t="s">
        <v>5134</v>
      </c>
    </row>
    <row r="20" spans="1:47">
      <c r="A20" s="319">
        <v>739</v>
      </c>
      <c r="B20" s="324" t="s">
        <v>5143</v>
      </c>
      <c r="C20" s="324">
        <v>72048069</v>
      </c>
      <c r="D20" s="324" t="s">
        <v>5144</v>
      </c>
      <c r="E20" s="324" t="s">
        <v>5145</v>
      </c>
      <c r="F20" s="324" t="s">
        <v>5146</v>
      </c>
      <c r="G20" s="324" t="s">
        <v>2720</v>
      </c>
      <c r="H20" s="324" t="s">
        <v>2721</v>
      </c>
      <c r="I20" s="324" t="s">
        <v>33</v>
      </c>
      <c r="J20" s="324" t="s">
        <v>2684</v>
      </c>
      <c r="K20" s="354">
        <v>574940</v>
      </c>
      <c r="L20" s="354">
        <v>488698.99</v>
      </c>
      <c r="M20" s="354">
        <v>86241.01</v>
      </c>
      <c r="N20" s="354">
        <v>574940</v>
      </c>
      <c r="O20" s="354">
        <v>488698.99</v>
      </c>
      <c r="P20" s="354">
        <v>86241.01</v>
      </c>
      <c r="Q20" s="348">
        <v>44408</v>
      </c>
      <c r="R20" s="323">
        <v>3001</v>
      </c>
      <c r="S20" s="323" t="s">
        <v>2722</v>
      </c>
      <c r="T20" s="324" t="s">
        <v>2723</v>
      </c>
      <c r="U20" s="325" t="s">
        <v>2992</v>
      </c>
      <c r="V20" s="326">
        <v>574940</v>
      </c>
      <c r="W20" s="349">
        <v>43728</v>
      </c>
      <c r="X20" s="349">
        <v>43739</v>
      </c>
      <c r="Y20" s="324">
        <v>3468</v>
      </c>
      <c r="Z20" s="324" t="s">
        <v>5147</v>
      </c>
      <c r="AA20" s="324" t="s">
        <v>5128</v>
      </c>
      <c r="AB20" s="339" t="s">
        <v>5129</v>
      </c>
      <c r="AC20" s="323" t="s">
        <v>4860</v>
      </c>
      <c r="AD20" s="323" t="s">
        <v>4861</v>
      </c>
      <c r="AE20" s="323" t="s">
        <v>5148</v>
      </c>
      <c r="AF20" s="338">
        <v>44643</v>
      </c>
      <c r="AG20" s="338">
        <v>44687</v>
      </c>
      <c r="AH20" s="340" t="s">
        <v>5149</v>
      </c>
      <c r="AI20" s="341" t="s">
        <v>5150</v>
      </c>
      <c r="AJ20" s="342">
        <v>2079</v>
      </c>
      <c r="AK20" s="342" t="s">
        <v>5151</v>
      </c>
      <c r="AL20" s="329">
        <v>1767.17</v>
      </c>
      <c r="AM20" s="329">
        <v>311.83</v>
      </c>
      <c r="AN20" s="329">
        <v>2079</v>
      </c>
      <c r="AO20" s="329">
        <v>0</v>
      </c>
      <c r="AP20" s="343">
        <v>44655</v>
      </c>
      <c r="AQ20" s="344">
        <v>44658</v>
      </c>
      <c r="AR20" s="340">
        <v>1806314508</v>
      </c>
      <c r="AS20" s="323" t="s">
        <v>1103</v>
      </c>
      <c r="AT20" s="346" t="s">
        <v>5033</v>
      </c>
      <c r="AU20" s="324" t="s">
        <v>5143</v>
      </c>
    </row>
    <row r="21" spans="1:47" ht="45.75">
      <c r="A21" s="319">
        <v>741</v>
      </c>
      <c r="B21" s="324" t="s">
        <v>5152</v>
      </c>
      <c r="C21" s="324">
        <v>72742101</v>
      </c>
      <c r="D21" s="324" t="s">
        <v>457</v>
      </c>
      <c r="E21" s="324" t="s">
        <v>5153</v>
      </c>
      <c r="F21" s="324" t="s">
        <v>5154</v>
      </c>
      <c r="G21" s="324" t="s">
        <v>2685</v>
      </c>
      <c r="H21" s="324" t="s">
        <v>2686</v>
      </c>
      <c r="I21" s="324" t="s">
        <v>33</v>
      </c>
      <c r="J21" s="324" t="s">
        <v>2684</v>
      </c>
      <c r="K21" s="354">
        <v>578711</v>
      </c>
      <c r="L21" s="354">
        <v>491904.34</v>
      </c>
      <c r="M21" s="354">
        <v>86806.66</v>
      </c>
      <c r="N21" s="354">
        <v>578711</v>
      </c>
      <c r="O21" s="354">
        <v>491904.34</v>
      </c>
      <c r="P21" s="354">
        <v>86806.66</v>
      </c>
      <c r="Q21" s="348">
        <v>44408</v>
      </c>
      <c r="R21" s="323">
        <v>2001</v>
      </c>
      <c r="S21" s="323" t="s">
        <v>2703</v>
      </c>
      <c r="T21" s="324" t="s">
        <v>2704</v>
      </c>
      <c r="U21" s="325" t="s">
        <v>2959</v>
      </c>
      <c r="V21" s="326">
        <v>578711</v>
      </c>
      <c r="W21" s="349">
        <v>43728</v>
      </c>
      <c r="X21" s="349">
        <v>43739</v>
      </c>
      <c r="Y21" s="324">
        <v>2442</v>
      </c>
      <c r="Z21" s="324" t="s">
        <v>5155</v>
      </c>
      <c r="AA21" s="324" t="s">
        <v>5128</v>
      </c>
      <c r="AB21" s="339" t="s">
        <v>5129</v>
      </c>
      <c r="AC21" s="323" t="s">
        <v>4860</v>
      </c>
      <c r="AD21" s="323" t="s">
        <v>4861</v>
      </c>
      <c r="AE21" s="323" t="s">
        <v>5156</v>
      </c>
      <c r="AF21" s="338">
        <v>44641</v>
      </c>
      <c r="AG21" s="338">
        <v>44685</v>
      </c>
      <c r="AH21" s="340" t="s">
        <v>5157</v>
      </c>
      <c r="AI21" s="341" t="s">
        <v>5158</v>
      </c>
      <c r="AJ21" s="342">
        <v>1240</v>
      </c>
      <c r="AK21" s="402" t="s">
        <v>5159</v>
      </c>
      <c r="AL21" s="329">
        <v>1054.01</v>
      </c>
      <c r="AM21" s="329">
        <v>185.99</v>
      </c>
      <c r="AN21" s="329">
        <v>1240</v>
      </c>
      <c r="AO21" s="329">
        <v>0</v>
      </c>
      <c r="AP21" s="343">
        <v>44652</v>
      </c>
      <c r="AQ21" s="344">
        <v>44658</v>
      </c>
      <c r="AR21" s="340">
        <v>1806315476</v>
      </c>
      <c r="AS21" s="323" t="s">
        <v>462</v>
      </c>
      <c r="AT21" s="346" t="s">
        <v>5033</v>
      </c>
      <c r="AU21" s="324" t="s">
        <v>5152</v>
      </c>
    </row>
    <row r="22" spans="1:47">
      <c r="A22" s="353">
        <v>753</v>
      </c>
      <c r="B22" s="324" t="s">
        <v>4854</v>
      </c>
      <c r="C22" s="324">
        <v>72048174</v>
      </c>
      <c r="D22" s="324" t="s">
        <v>1088</v>
      </c>
      <c r="E22" s="324" t="s">
        <v>4855</v>
      </c>
      <c r="F22" s="324" t="s">
        <v>4856</v>
      </c>
      <c r="G22" s="324" t="s">
        <v>2720</v>
      </c>
      <c r="H22" s="324" t="s">
        <v>2721</v>
      </c>
      <c r="I22" s="324" t="s">
        <v>33</v>
      </c>
      <c r="J22" s="324" t="s">
        <v>2684</v>
      </c>
      <c r="K22" s="354">
        <v>550940</v>
      </c>
      <c r="L22" s="354">
        <v>468298.98</v>
      </c>
      <c r="M22" s="354">
        <v>82641.02</v>
      </c>
      <c r="N22" s="354">
        <v>550940</v>
      </c>
      <c r="O22" s="354">
        <v>468298.98</v>
      </c>
      <c r="P22" s="354">
        <v>82641.02</v>
      </c>
      <c r="Q22" s="348">
        <v>44439</v>
      </c>
      <c r="R22" s="323">
        <v>3001</v>
      </c>
      <c r="S22" s="323" t="s">
        <v>2722</v>
      </c>
      <c r="T22" s="324" t="s">
        <v>2723</v>
      </c>
      <c r="U22" s="325" t="s">
        <v>2992</v>
      </c>
      <c r="V22" s="326">
        <v>550940</v>
      </c>
      <c r="W22" s="349">
        <v>43734</v>
      </c>
      <c r="X22" s="349">
        <v>43745</v>
      </c>
      <c r="Y22" s="324">
        <v>3467</v>
      </c>
      <c r="Z22" s="324" t="s">
        <v>4857</v>
      </c>
      <c r="AA22" s="324" t="s">
        <v>4858</v>
      </c>
      <c r="AB22" s="339" t="s">
        <v>4859</v>
      </c>
      <c r="AC22" s="323" t="s">
        <v>4860</v>
      </c>
      <c r="AD22" s="323" t="s">
        <v>4861</v>
      </c>
      <c r="AE22" s="323" t="s">
        <v>4862</v>
      </c>
      <c r="AF22" s="338">
        <v>44579</v>
      </c>
      <c r="AG22" s="338">
        <v>44621</v>
      </c>
      <c r="AH22" s="340" t="s">
        <v>2716</v>
      </c>
      <c r="AI22" s="341" t="s">
        <v>2717</v>
      </c>
      <c r="AJ22" s="355">
        <v>2670.01</v>
      </c>
      <c r="AK22" s="342" t="s">
        <v>4863</v>
      </c>
      <c r="AL22" s="329">
        <v>2269.5100000000002</v>
      </c>
      <c r="AM22" s="329">
        <v>400.5</v>
      </c>
      <c r="AN22" s="329">
        <v>2670.01</v>
      </c>
      <c r="AO22" s="329">
        <v>0</v>
      </c>
      <c r="AP22" s="343">
        <v>44595</v>
      </c>
      <c r="AQ22" s="344">
        <v>44601</v>
      </c>
      <c r="AR22" s="340">
        <v>1806313625</v>
      </c>
      <c r="AS22" s="323" t="s">
        <v>1091</v>
      </c>
      <c r="AT22" s="346" t="s">
        <v>4820</v>
      </c>
      <c r="AU22" s="324" t="s">
        <v>4854</v>
      </c>
    </row>
    <row r="23" spans="1:47" ht="45.75">
      <c r="A23" s="319">
        <v>754</v>
      </c>
      <c r="B23" s="324" t="s">
        <v>5160</v>
      </c>
      <c r="C23" s="324">
        <v>72742089</v>
      </c>
      <c r="D23" s="324" t="s">
        <v>5161</v>
      </c>
      <c r="E23" s="324" t="s">
        <v>5162</v>
      </c>
      <c r="F23" s="324" t="s">
        <v>5163</v>
      </c>
      <c r="G23" s="324" t="s">
        <v>1846</v>
      </c>
      <c r="H23" s="324" t="s">
        <v>5164</v>
      </c>
      <c r="I23" s="324" t="s">
        <v>33</v>
      </c>
      <c r="J23" s="324" t="s">
        <v>2684</v>
      </c>
      <c r="K23" s="354">
        <v>407616</v>
      </c>
      <c r="L23" s="354">
        <v>346473.59</v>
      </c>
      <c r="M23" s="354">
        <v>61142.41</v>
      </c>
      <c r="N23" s="354">
        <v>407616</v>
      </c>
      <c r="O23" s="354">
        <v>346473.59</v>
      </c>
      <c r="P23" s="354">
        <v>61142.41</v>
      </c>
      <c r="Q23" s="348">
        <v>44439</v>
      </c>
      <c r="R23" s="323">
        <v>4041</v>
      </c>
      <c r="S23" s="323" t="s">
        <v>5165</v>
      </c>
      <c r="T23" s="324" t="s">
        <v>5166</v>
      </c>
      <c r="U23" s="325" t="s">
        <v>3044</v>
      </c>
      <c r="V23" s="326">
        <v>407616</v>
      </c>
      <c r="W23" s="349">
        <v>43734</v>
      </c>
      <c r="X23" s="349">
        <v>43745</v>
      </c>
      <c r="Y23" s="324">
        <v>4488</v>
      </c>
      <c r="Z23" s="324" t="s">
        <v>5167</v>
      </c>
      <c r="AA23" s="324" t="s">
        <v>4858</v>
      </c>
      <c r="AB23" s="339" t="s">
        <v>4859</v>
      </c>
      <c r="AC23" s="323" t="s">
        <v>4860</v>
      </c>
      <c r="AD23" s="323" t="s">
        <v>4861</v>
      </c>
      <c r="AE23" s="323" t="s">
        <v>5168</v>
      </c>
      <c r="AF23" s="338">
        <v>44697</v>
      </c>
      <c r="AG23" s="338">
        <v>44739</v>
      </c>
      <c r="AH23" s="340" t="s">
        <v>5157</v>
      </c>
      <c r="AI23" s="341" t="s">
        <v>5158</v>
      </c>
      <c r="AJ23" s="342">
        <v>2792</v>
      </c>
      <c r="AK23" s="402" t="s">
        <v>5169</v>
      </c>
      <c r="AL23" s="329">
        <v>2373.2399999999998</v>
      </c>
      <c r="AM23" s="329">
        <v>418.76</v>
      </c>
      <c r="AN23" s="329">
        <v>2792</v>
      </c>
      <c r="AO23" s="329">
        <v>0</v>
      </c>
      <c r="AP23" s="343">
        <v>44705</v>
      </c>
      <c r="AQ23" s="344">
        <v>44720</v>
      </c>
      <c r="AR23" s="340">
        <v>1806314423</v>
      </c>
      <c r="AS23" s="323" t="s">
        <v>1845</v>
      </c>
      <c r="AT23" s="346" t="s">
        <v>5098</v>
      </c>
      <c r="AU23" s="324" t="s">
        <v>5160</v>
      </c>
    </row>
    <row r="24" spans="1:47">
      <c r="A24" s="319">
        <v>758</v>
      </c>
      <c r="B24" s="347" t="s">
        <v>5170</v>
      </c>
      <c r="C24" s="347">
        <v>70985740</v>
      </c>
      <c r="D24" s="347" t="s">
        <v>2017</v>
      </c>
      <c r="E24" s="347" t="s">
        <v>5171</v>
      </c>
      <c r="F24" s="347" t="s">
        <v>5172</v>
      </c>
      <c r="G24" s="347" t="s">
        <v>2022</v>
      </c>
      <c r="H24" s="347" t="s">
        <v>5173</v>
      </c>
      <c r="I24" s="347" t="s">
        <v>33</v>
      </c>
      <c r="J24" s="347" t="s">
        <v>2684</v>
      </c>
      <c r="K24" s="356">
        <v>656205</v>
      </c>
      <c r="L24" s="356">
        <v>557774.24</v>
      </c>
      <c r="M24" s="356">
        <v>98430.76</v>
      </c>
      <c r="N24" s="356">
        <v>656205</v>
      </c>
      <c r="O24" s="356">
        <v>557774.24</v>
      </c>
      <c r="P24" s="356">
        <v>98430.76</v>
      </c>
      <c r="Q24" s="348">
        <v>44439</v>
      </c>
      <c r="R24" s="323">
        <v>5053</v>
      </c>
      <c r="S24" s="323" t="s">
        <v>5174</v>
      </c>
      <c r="T24" s="324" t="s">
        <v>5175</v>
      </c>
      <c r="U24" s="325" t="s">
        <v>3059</v>
      </c>
      <c r="V24" s="326">
        <v>656205</v>
      </c>
      <c r="W24" s="349">
        <v>43746</v>
      </c>
      <c r="X24" s="349">
        <v>43752</v>
      </c>
      <c r="Y24" s="324">
        <v>5428</v>
      </c>
      <c r="Z24" s="324" t="s">
        <v>5176</v>
      </c>
      <c r="AA24" s="324" t="s">
        <v>5177</v>
      </c>
      <c r="AB24" s="339" t="s">
        <v>5178</v>
      </c>
      <c r="AC24" s="323" t="s">
        <v>2700</v>
      </c>
      <c r="AD24" s="323" t="s">
        <v>2701</v>
      </c>
      <c r="AE24" s="323" t="s">
        <v>5179</v>
      </c>
      <c r="AF24" s="338">
        <v>44697</v>
      </c>
      <c r="AG24" s="338">
        <v>44739</v>
      </c>
      <c r="AH24" s="340" t="s">
        <v>5180</v>
      </c>
      <c r="AI24" s="341" t="s">
        <v>5181</v>
      </c>
      <c r="AJ24" s="342">
        <v>3480</v>
      </c>
      <c r="AK24" s="342" t="s">
        <v>5182</v>
      </c>
      <c r="AL24" s="329">
        <v>2958.02</v>
      </c>
      <c r="AM24" s="329">
        <v>521.98</v>
      </c>
      <c r="AN24" s="329">
        <v>3480</v>
      </c>
      <c r="AO24" s="329">
        <v>0</v>
      </c>
      <c r="AP24" s="343">
        <v>44715</v>
      </c>
      <c r="AQ24" s="344">
        <v>44720</v>
      </c>
      <c r="AR24" s="340">
        <v>1806313026</v>
      </c>
      <c r="AS24" s="323" t="s">
        <v>2021</v>
      </c>
      <c r="AT24" s="346" t="s">
        <v>5098</v>
      </c>
      <c r="AU24" s="347" t="s">
        <v>5170</v>
      </c>
    </row>
    <row r="25" spans="1:47">
      <c r="A25" s="319">
        <v>769</v>
      </c>
      <c r="B25" s="323" t="s">
        <v>5183</v>
      </c>
      <c r="C25" s="347">
        <v>70695911</v>
      </c>
      <c r="D25" s="347" t="s">
        <v>963</v>
      </c>
      <c r="E25" s="347" t="s">
        <v>5184</v>
      </c>
      <c r="F25" s="347" t="s">
        <v>5185</v>
      </c>
      <c r="G25" s="347" t="s">
        <v>968</v>
      </c>
      <c r="H25" s="347" t="s">
        <v>5186</v>
      </c>
      <c r="I25" s="347" t="s">
        <v>33</v>
      </c>
      <c r="J25" s="347" t="s">
        <v>2684</v>
      </c>
      <c r="K25" s="356">
        <v>2010397</v>
      </c>
      <c r="L25" s="356">
        <v>1708837.44</v>
      </c>
      <c r="M25" s="356">
        <v>301559.56</v>
      </c>
      <c r="N25" s="356">
        <v>2010397</v>
      </c>
      <c r="O25" s="356">
        <v>1708837.44</v>
      </c>
      <c r="P25" s="356">
        <v>301559.56</v>
      </c>
      <c r="Q25" s="348">
        <v>44439</v>
      </c>
      <c r="R25" s="323">
        <v>2004</v>
      </c>
      <c r="S25" s="323" t="s">
        <v>5187</v>
      </c>
      <c r="T25" s="324" t="s">
        <v>5188</v>
      </c>
      <c r="U25" s="325" t="s">
        <v>2984</v>
      </c>
      <c r="V25" s="326">
        <v>2010397</v>
      </c>
      <c r="W25" s="349">
        <v>43755</v>
      </c>
      <c r="X25" s="349">
        <v>43761</v>
      </c>
      <c r="Y25" s="324">
        <v>2456</v>
      </c>
      <c r="Z25" s="324" t="s">
        <v>5189</v>
      </c>
      <c r="AA25" s="324" t="s">
        <v>4868</v>
      </c>
      <c r="AB25" s="339" t="s">
        <v>4869</v>
      </c>
      <c r="AC25" s="323" t="s">
        <v>2700</v>
      </c>
      <c r="AD25" s="323" t="s">
        <v>2701</v>
      </c>
      <c r="AE25" s="323" t="s">
        <v>5190</v>
      </c>
      <c r="AF25" s="338">
        <v>44719</v>
      </c>
      <c r="AG25" s="338">
        <v>44763</v>
      </c>
      <c r="AH25" s="340" t="s">
        <v>5191</v>
      </c>
      <c r="AI25" s="341" t="s">
        <v>5192</v>
      </c>
      <c r="AJ25" s="342">
        <v>468076</v>
      </c>
      <c r="AK25" s="342" t="s">
        <v>5193</v>
      </c>
      <c r="AL25" s="329">
        <v>397864.63</v>
      </c>
      <c r="AM25" s="329">
        <v>70211.37</v>
      </c>
      <c r="AN25" s="329">
        <v>468076</v>
      </c>
      <c r="AO25" s="329">
        <v>0</v>
      </c>
      <c r="AP25" s="343">
        <v>44726</v>
      </c>
      <c r="AQ25" s="344">
        <v>44727</v>
      </c>
      <c r="AR25" s="340">
        <v>1806313684</v>
      </c>
      <c r="AS25" s="323" t="s">
        <v>967</v>
      </c>
      <c r="AT25" s="346" t="s">
        <v>5194</v>
      </c>
      <c r="AU25" s="323" t="s">
        <v>5183</v>
      </c>
    </row>
    <row r="26" spans="1:47">
      <c r="A26" s="319">
        <v>777</v>
      </c>
      <c r="B26" s="323" t="s">
        <v>5195</v>
      </c>
      <c r="C26" s="347">
        <v>72743077</v>
      </c>
      <c r="D26" s="347" t="s">
        <v>2128</v>
      </c>
      <c r="E26" s="347" t="s">
        <v>5196</v>
      </c>
      <c r="F26" s="347" t="s">
        <v>5197</v>
      </c>
      <c r="G26" s="347" t="s">
        <v>2127</v>
      </c>
      <c r="H26" s="347" t="s">
        <v>5198</v>
      </c>
      <c r="I26" s="347" t="s">
        <v>33</v>
      </c>
      <c r="J26" s="347" t="s">
        <v>2684</v>
      </c>
      <c r="K26" s="356">
        <v>482225</v>
      </c>
      <c r="L26" s="356">
        <v>409891.24</v>
      </c>
      <c r="M26" s="356">
        <v>72333.759999999995</v>
      </c>
      <c r="N26" s="356">
        <v>482225</v>
      </c>
      <c r="O26" s="356">
        <v>409891.24</v>
      </c>
      <c r="P26" s="356">
        <v>72333.759999999995</v>
      </c>
      <c r="Q26" s="348">
        <v>44439</v>
      </c>
      <c r="R26" s="323">
        <v>5044</v>
      </c>
      <c r="S26" s="323" t="s">
        <v>5199</v>
      </c>
      <c r="T26" s="324" t="s">
        <v>5200</v>
      </c>
      <c r="U26" s="325" t="s">
        <v>3072</v>
      </c>
      <c r="V26" s="326">
        <v>482225</v>
      </c>
      <c r="W26" s="349">
        <v>43759</v>
      </c>
      <c r="X26" s="349">
        <v>43761</v>
      </c>
      <c r="Y26" s="324">
        <v>5435</v>
      </c>
      <c r="Z26" s="324" t="s">
        <v>5201</v>
      </c>
      <c r="AA26" s="324" t="s">
        <v>4868</v>
      </c>
      <c r="AB26" s="339" t="s">
        <v>4869</v>
      </c>
      <c r="AC26" s="323" t="s">
        <v>2700</v>
      </c>
      <c r="AD26" s="323" t="s">
        <v>2701</v>
      </c>
      <c r="AE26" s="323" t="s">
        <v>5202</v>
      </c>
      <c r="AF26" s="338">
        <v>44662</v>
      </c>
      <c r="AG26" s="338">
        <v>44706</v>
      </c>
      <c r="AH26" s="340" t="s">
        <v>5084</v>
      </c>
      <c r="AI26" s="341" t="s">
        <v>5085</v>
      </c>
      <c r="AJ26" s="342">
        <v>70201</v>
      </c>
      <c r="AK26" s="342" t="s">
        <v>5203</v>
      </c>
      <c r="AL26" s="329">
        <v>59670.87</v>
      </c>
      <c r="AM26" s="329">
        <v>10530.13</v>
      </c>
      <c r="AN26" s="329">
        <v>70201</v>
      </c>
      <c r="AO26" s="329">
        <v>0</v>
      </c>
      <c r="AP26" s="343">
        <v>44663</v>
      </c>
      <c r="AQ26" s="401">
        <v>44671</v>
      </c>
      <c r="AR26" s="340">
        <v>1806314607</v>
      </c>
      <c r="AS26" s="323" t="s">
        <v>2131</v>
      </c>
      <c r="AT26" s="346" t="s">
        <v>5111</v>
      </c>
      <c r="AU26" s="323" t="s">
        <v>5195</v>
      </c>
    </row>
    <row r="27" spans="1:47">
      <c r="A27" s="319">
        <v>783</v>
      </c>
      <c r="B27" s="323" t="s">
        <v>5204</v>
      </c>
      <c r="C27" s="347">
        <v>72744481</v>
      </c>
      <c r="D27" s="347" t="s">
        <v>5205</v>
      </c>
      <c r="E27" s="347" t="s">
        <v>5206</v>
      </c>
      <c r="F27" s="347" t="s">
        <v>5207</v>
      </c>
      <c r="G27" s="347" t="s">
        <v>1854</v>
      </c>
      <c r="H27" s="347" t="s">
        <v>5208</v>
      </c>
      <c r="I27" s="347" t="s">
        <v>33</v>
      </c>
      <c r="J27" s="347" t="s">
        <v>2684</v>
      </c>
      <c r="K27" s="356">
        <v>1232660</v>
      </c>
      <c r="L27" s="356">
        <v>1047760.99</v>
      </c>
      <c r="M27" s="356">
        <v>184899.01</v>
      </c>
      <c r="N27" s="356">
        <v>1232660</v>
      </c>
      <c r="O27" s="356">
        <v>1047760.99</v>
      </c>
      <c r="P27" s="356">
        <v>184899.01</v>
      </c>
      <c r="Q27" s="348">
        <v>44439</v>
      </c>
      <c r="R27" s="323">
        <v>4044</v>
      </c>
      <c r="S27" s="323" t="s">
        <v>5209</v>
      </c>
      <c r="T27" s="324" t="s">
        <v>5210</v>
      </c>
      <c r="U27" s="325" t="s">
        <v>3045</v>
      </c>
      <c r="V27" s="326">
        <v>1232660</v>
      </c>
      <c r="W27" s="349">
        <v>43756</v>
      </c>
      <c r="X27" s="349">
        <v>43761</v>
      </c>
      <c r="Y27" s="324">
        <v>4434</v>
      </c>
      <c r="Z27" s="324" t="s">
        <v>5211</v>
      </c>
      <c r="AA27" s="324" t="s">
        <v>4868</v>
      </c>
      <c r="AB27" s="339" t="s">
        <v>4869</v>
      </c>
      <c r="AC27" s="323" t="s">
        <v>4860</v>
      </c>
      <c r="AD27" s="323" t="s">
        <v>4861</v>
      </c>
      <c r="AE27" s="323" t="s">
        <v>5212</v>
      </c>
      <c r="AF27" s="338">
        <v>44649</v>
      </c>
      <c r="AG27" s="338">
        <v>44693</v>
      </c>
      <c r="AH27" s="340" t="s">
        <v>5213</v>
      </c>
      <c r="AI27" s="341" t="s">
        <v>5214</v>
      </c>
      <c r="AJ27" s="342">
        <v>3480</v>
      </c>
      <c r="AK27" s="342" t="s">
        <v>5215</v>
      </c>
      <c r="AL27" s="329">
        <v>2958.04</v>
      </c>
      <c r="AM27" s="329">
        <v>521.96</v>
      </c>
      <c r="AN27" s="329">
        <v>3480</v>
      </c>
      <c r="AO27" s="329">
        <v>0</v>
      </c>
      <c r="AP27" s="343">
        <v>44652</v>
      </c>
      <c r="AQ27" s="344">
        <v>44658</v>
      </c>
      <c r="AR27" s="340">
        <v>1806314131</v>
      </c>
      <c r="AS27" s="345" t="s">
        <v>4170</v>
      </c>
      <c r="AT27" s="346" t="s">
        <v>5033</v>
      </c>
      <c r="AU27" s="323" t="s">
        <v>5204</v>
      </c>
    </row>
    <row r="28" spans="1:47">
      <c r="A28" s="319">
        <v>785</v>
      </c>
      <c r="B28" s="323" t="s">
        <v>4864</v>
      </c>
      <c r="C28" s="347">
        <v>72743191</v>
      </c>
      <c r="D28" s="347" t="s">
        <v>1188</v>
      </c>
      <c r="E28" s="347" t="s">
        <v>4865</v>
      </c>
      <c r="F28" s="347" t="s">
        <v>4866</v>
      </c>
      <c r="G28" s="347" t="s">
        <v>2720</v>
      </c>
      <c r="H28" s="347" t="s">
        <v>2721</v>
      </c>
      <c r="I28" s="347" t="s">
        <v>33</v>
      </c>
      <c r="J28" s="347" t="s">
        <v>2684</v>
      </c>
      <c r="K28" s="356">
        <v>810390</v>
      </c>
      <c r="L28" s="356">
        <v>688831.49</v>
      </c>
      <c r="M28" s="356">
        <v>121558.51</v>
      </c>
      <c r="N28" s="356">
        <v>810390</v>
      </c>
      <c r="O28" s="356">
        <v>688831.49</v>
      </c>
      <c r="P28" s="356">
        <v>121558.51</v>
      </c>
      <c r="Q28" s="348">
        <v>44439</v>
      </c>
      <c r="R28" s="323">
        <v>3001</v>
      </c>
      <c r="S28" s="323" t="s">
        <v>2722</v>
      </c>
      <c r="T28" s="324" t="s">
        <v>2723</v>
      </c>
      <c r="U28" s="325" t="s">
        <v>2992</v>
      </c>
      <c r="V28" s="326">
        <v>810390</v>
      </c>
      <c r="W28" s="349">
        <v>43756</v>
      </c>
      <c r="X28" s="349">
        <v>43761</v>
      </c>
      <c r="Y28" s="324">
        <v>3410</v>
      </c>
      <c r="Z28" s="324" t="s">
        <v>4867</v>
      </c>
      <c r="AA28" s="324" t="s">
        <v>4868</v>
      </c>
      <c r="AB28" s="339" t="s">
        <v>4869</v>
      </c>
      <c r="AC28" s="323" t="s">
        <v>4860</v>
      </c>
      <c r="AD28" s="323" t="s">
        <v>4861</v>
      </c>
      <c r="AE28" s="323" t="s">
        <v>4870</v>
      </c>
      <c r="AF28" s="338">
        <v>44589</v>
      </c>
      <c r="AG28" s="338">
        <v>44631</v>
      </c>
      <c r="AH28" s="340" t="s">
        <v>4871</v>
      </c>
      <c r="AI28" s="341" t="s">
        <v>4872</v>
      </c>
      <c r="AJ28" s="342">
        <v>62722</v>
      </c>
      <c r="AK28" s="342" t="s">
        <v>4873</v>
      </c>
      <c r="AL28" s="329">
        <v>53313.73</v>
      </c>
      <c r="AM28" s="329">
        <v>9408.27</v>
      </c>
      <c r="AN28" s="329">
        <v>62722</v>
      </c>
      <c r="AO28" s="329">
        <v>0</v>
      </c>
      <c r="AP28" s="343">
        <v>44599</v>
      </c>
      <c r="AQ28" s="344">
        <v>44606</v>
      </c>
      <c r="AR28" s="340">
        <v>1806314567</v>
      </c>
      <c r="AS28" s="345" t="s">
        <v>4724</v>
      </c>
      <c r="AT28" s="346" t="s">
        <v>4828</v>
      </c>
      <c r="AU28" s="323" t="s">
        <v>4864</v>
      </c>
    </row>
    <row r="29" spans="1:47">
      <c r="A29" s="319">
        <v>790</v>
      </c>
      <c r="B29" s="347" t="s">
        <v>5216</v>
      </c>
      <c r="C29" s="347">
        <v>72742658</v>
      </c>
      <c r="D29" s="347" t="s">
        <v>1201</v>
      </c>
      <c r="E29" s="347" t="s">
        <v>5217</v>
      </c>
      <c r="F29" s="347" t="s">
        <v>5218</v>
      </c>
      <c r="G29" s="347" t="s">
        <v>1208</v>
      </c>
      <c r="H29" s="347" t="s">
        <v>5219</v>
      </c>
      <c r="I29" s="347" t="s">
        <v>33</v>
      </c>
      <c r="J29" s="347" t="s">
        <v>2684</v>
      </c>
      <c r="K29" s="356">
        <v>1390247</v>
      </c>
      <c r="L29" s="356">
        <v>1181709.94</v>
      </c>
      <c r="M29" s="356">
        <v>208537.06</v>
      </c>
      <c r="N29" s="356">
        <v>1390247</v>
      </c>
      <c r="O29" s="356">
        <v>1181709.94</v>
      </c>
      <c r="P29" s="356">
        <v>208537.06</v>
      </c>
      <c r="Q29" s="348">
        <v>44439</v>
      </c>
      <c r="R29" s="323">
        <v>3013</v>
      </c>
      <c r="S29" s="323" t="s">
        <v>5220</v>
      </c>
      <c r="T29" s="324" t="s">
        <v>5221</v>
      </c>
      <c r="U29" s="325" t="s">
        <v>2993</v>
      </c>
      <c r="V29" s="326">
        <v>1390247</v>
      </c>
      <c r="W29" s="349">
        <v>43760</v>
      </c>
      <c r="X29" s="349">
        <v>43770</v>
      </c>
      <c r="Y29" s="324">
        <v>3419</v>
      </c>
      <c r="Z29" s="324" t="s">
        <v>5222</v>
      </c>
      <c r="AA29" s="324" t="s">
        <v>5223</v>
      </c>
      <c r="AB29" s="339" t="s">
        <v>5224</v>
      </c>
      <c r="AC29" s="323" t="s">
        <v>2700</v>
      </c>
      <c r="AD29" s="323" t="s">
        <v>2701</v>
      </c>
      <c r="AE29" s="323" t="s">
        <v>5225</v>
      </c>
      <c r="AF29" s="338">
        <v>44735</v>
      </c>
      <c r="AG29" s="338">
        <v>44781</v>
      </c>
      <c r="AH29" s="340" t="s">
        <v>2728</v>
      </c>
      <c r="AI29" s="341" t="s">
        <v>2729</v>
      </c>
      <c r="AJ29" s="342">
        <v>1171</v>
      </c>
      <c r="AK29" s="342" t="s">
        <v>5226</v>
      </c>
      <c r="AL29" s="329">
        <v>995.38</v>
      </c>
      <c r="AM29" s="329">
        <v>175.62</v>
      </c>
      <c r="AN29" s="329">
        <v>1171</v>
      </c>
      <c r="AO29" s="329">
        <v>0</v>
      </c>
      <c r="AP29" s="343">
        <v>44740</v>
      </c>
      <c r="AQ29" s="344">
        <v>44741</v>
      </c>
      <c r="AR29" s="340">
        <v>1806314496</v>
      </c>
      <c r="AS29" s="345" t="s">
        <v>5227</v>
      </c>
      <c r="AT29" s="346" t="s">
        <v>5087</v>
      </c>
      <c r="AU29" s="347" t="s">
        <v>5216</v>
      </c>
    </row>
    <row r="30" spans="1:47">
      <c r="A30" s="319">
        <v>807</v>
      </c>
      <c r="B30" s="347" t="s">
        <v>4874</v>
      </c>
      <c r="C30" s="347">
        <v>856118</v>
      </c>
      <c r="D30" s="347" t="s">
        <v>2354</v>
      </c>
      <c r="E30" s="347" t="s">
        <v>4875</v>
      </c>
      <c r="F30" s="347" t="s">
        <v>4876</v>
      </c>
      <c r="G30" s="347" t="s">
        <v>2353</v>
      </c>
      <c r="H30" s="347" t="s">
        <v>2735</v>
      </c>
      <c r="I30" s="347" t="s">
        <v>33</v>
      </c>
      <c r="J30" s="347" t="s">
        <v>2684</v>
      </c>
      <c r="K30" s="356">
        <v>864566</v>
      </c>
      <c r="L30" s="356">
        <v>734881.09</v>
      </c>
      <c r="M30" s="356">
        <v>129684.91</v>
      </c>
      <c r="N30" s="356">
        <v>864566</v>
      </c>
      <c r="O30" s="356">
        <v>734881.09</v>
      </c>
      <c r="P30" s="356">
        <v>129684.91</v>
      </c>
      <c r="Q30" s="348">
        <v>44439</v>
      </c>
      <c r="R30" s="323">
        <v>5007</v>
      </c>
      <c r="S30" s="323" t="s">
        <v>2736</v>
      </c>
      <c r="T30" s="324" t="s">
        <v>4877</v>
      </c>
      <c r="U30" s="325" t="s">
        <v>3091</v>
      </c>
      <c r="V30" s="326">
        <v>864566</v>
      </c>
      <c r="W30" s="349">
        <v>43781</v>
      </c>
      <c r="X30" s="349">
        <v>43787</v>
      </c>
      <c r="Y30" s="324">
        <v>5441</v>
      </c>
      <c r="Z30" s="324"/>
      <c r="AA30" s="324" t="s">
        <v>4878</v>
      </c>
      <c r="AB30" s="339" t="s">
        <v>4879</v>
      </c>
      <c r="AC30" s="323" t="s">
        <v>2700</v>
      </c>
      <c r="AD30" s="323" t="s">
        <v>2701</v>
      </c>
      <c r="AE30" s="323" t="s">
        <v>4880</v>
      </c>
      <c r="AF30" s="338">
        <v>44564</v>
      </c>
      <c r="AG30" s="338">
        <v>44606</v>
      </c>
      <c r="AH30" s="340" t="s">
        <v>4881</v>
      </c>
      <c r="AI30" s="263" t="s">
        <v>4882</v>
      </c>
      <c r="AJ30" s="342">
        <v>23484</v>
      </c>
      <c r="AK30" s="342" t="s">
        <v>4883</v>
      </c>
      <c r="AL30" s="329">
        <v>19961.419999999998</v>
      </c>
      <c r="AM30" s="329">
        <v>3522.58</v>
      </c>
      <c r="AN30" s="329">
        <v>23484</v>
      </c>
      <c r="AO30" s="329">
        <v>0</v>
      </c>
      <c r="AP30" s="343">
        <v>44574</v>
      </c>
      <c r="AQ30" s="344">
        <v>44601</v>
      </c>
      <c r="AR30" s="340">
        <v>1806314285</v>
      </c>
      <c r="AS30" s="323" t="s">
        <v>4884</v>
      </c>
      <c r="AT30" s="346" t="s">
        <v>4820</v>
      </c>
      <c r="AU30" s="347" t="s">
        <v>4874</v>
      </c>
    </row>
    <row r="31" spans="1:47">
      <c r="A31" s="319">
        <v>813</v>
      </c>
      <c r="B31" s="347" t="s">
        <v>5228</v>
      </c>
      <c r="C31" s="347">
        <v>72741571</v>
      </c>
      <c r="D31" s="347" t="s">
        <v>5229</v>
      </c>
      <c r="E31" s="347" t="s">
        <v>5230</v>
      </c>
      <c r="F31" s="347" t="s">
        <v>5231</v>
      </c>
      <c r="G31" s="347" t="s">
        <v>2263</v>
      </c>
      <c r="H31" s="347" t="s">
        <v>5232</v>
      </c>
      <c r="I31" s="347" t="s">
        <v>33</v>
      </c>
      <c r="J31" s="347" t="s">
        <v>2684</v>
      </c>
      <c r="K31" s="356">
        <v>727690</v>
      </c>
      <c r="L31" s="356">
        <v>618536.5</v>
      </c>
      <c r="M31" s="356">
        <v>109153.5</v>
      </c>
      <c r="N31" s="356">
        <v>727690</v>
      </c>
      <c r="O31" s="356">
        <v>618536.5</v>
      </c>
      <c r="P31" s="356">
        <v>109153.5</v>
      </c>
      <c r="Q31" s="348">
        <v>44439</v>
      </c>
      <c r="R31" s="323">
        <v>3014</v>
      </c>
      <c r="S31" s="323" t="s">
        <v>5233</v>
      </c>
      <c r="T31" s="324" t="s">
        <v>5234</v>
      </c>
      <c r="U31" s="325" t="s">
        <v>3080</v>
      </c>
      <c r="V31" s="326">
        <v>727690</v>
      </c>
      <c r="W31" s="349">
        <v>43781</v>
      </c>
      <c r="X31" s="349">
        <v>43787</v>
      </c>
      <c r="Y31" s="324">
        <v>3420</v>
      </c>
      <c r="Z31" s="324"/>
      <c r="AA31" s="324" t="s">
        <v>4878</v>
      </c>
      <c r="AB31" s="339" t="s">
        <v>4879</v>
      </c>
      <c r="AC31" s="323" t="s">
        <v>2700</v>
      </c>
      <c r="AD31" s="323" t="s">
        <v>2701</v>
      </c>
      <c r="AE31" s="323" t="s">
        <v>5235</v>
      </c>
      <c r="AF31" s="338">
        <v>44645</v>
      </c>
      <c r="AG31" s="338">
        <v>44691</v>
      </c>
      <c r="AH31" s="340" t="s">
        <v>2730</v>
      </c>
      <c r="AI31" s="263" t="s">
        <v>2731</v>
      </c>
      <c r="AJ31" s="342">
        <v>38203</v>
      </c>
      <c r="AK31" s="342" t="s">
        <v>5236</v>
      </c>
      <c r="AL31" s="329">
        <v>32472.55</v>
      </c>
      <c r="AM31" s="329">
        <v>5730.45</v>
      </c>
      <c r="AN31" s="329">
        <v>38203</v>
      </c>
      <c r="AO31" s="329">
        <v>0</v>
      </c>
      <c r="AP31" s="343">
        <v>44655</v>
      </c>
      <c r="AQ31" s="344">
        <v>44658</v>
      </c>
      <c r="AR31" s="340">
        <v>1806314912</v>
      </c>
      <c r="AS31" s="345" t="s">
        <v>5237</v>
      </c>
      <c r="AT31" s="346" t="s">
        <v>5033</v>
      </c>
      <c r="AU31" s="347" t="s">
        <v>5228</v>
      </c>
    </row>
    <row r="32" spans="1:47">
      <c r="A32" s="319">
        <v>820</v>
      </c>
      <c r="B32" s="347" t="s">
        <v>5238</v>
      </c>
      <c r="C32" s="347">
        <v>72741791</v>
      </c>
      <c r="D32" s="351" t="s">
        <v>5239</v>
      </c>
      <c r="E32" s="347" t="s">
        <v>5240</v>
      </c>
      <c r="F32" s="347" t="s">
        <v>5241</v>
      </c>
      <c r="G32" s="347" t="s">
        <v>2685</v>
      </c>
      <c r="H32" s="347" t="s">
        <v>2686</v>
      </c>
      <c r="I32" s="347" t="s">
        <v>33</v>
      </c>
      <c r="J32" s="347" t="s">
        <v>2684</v>
      </c>
      <c r="K32" s="356">
        <v>1235739</v>
      </c>
      <c r="L32" s="356">
        <v>1050378.1399999999</v>
      </c>
      <c r="M32" s="356">
        <v>185360.86</v>
      </c>
      <c r="N32" s="356">
        <v>1235739</v>
      </c>
      <c r="O32" s="356">
        <v>1050378.1399999999</v>
      </c>
      <c r="P32" s="356">
        <v>185360.86</v>
      </c>
      <c r="Q32" s="348">
        <v>44439</v>
      </c>
      <c r="R32" s="323">
        <v>2001</v>
      </c>
      <c r="S32" s="323" t="s">
        <v>2703</v>
      </c>
      <c r="T32" s="324" t="s">
        <v>5242</v>
      </c>
      <c r="U32" s="325" t="s">
        <v>2959</v>
      </c>
      <c r="V32" s="326">
        <v>1235739</v>
      </c>
      <c r="W32" s="349">
        <v>43777</v>
      </c>
      <c r="X32" s="349">
        <v>43787</v>
      </c>
      <c r="Y32" s="324">
        <v>2465</v>
      </c>
      <c r="Z32" s="324"/>
      <c r="AA32" s="324" t="s">
        <v>4878</v>
      </c>
      <c r="AB32" s="339" t="s">
        <v>4879</v>
      </c>
      <c r="AC32" s="323" t="s">
        <v>2700</v>
      </c>
      <c r="AD32" s="323" t="s">
        <v>2701</v>
      </c>
      <c r="AE32" s="323" t="s">
        <v>5243</v>
      </c>
      <c r="AF32" s="338">
        <v>44713</v>
      </c>
      <c r="AG32" s="338">
        <v>44757</v>
      </c>
      <c r="AH32" s="340" t="s">
        <v>5094</v>
      </c>
      <c r="AI32" s="263" t="s">
        <v>5095</v>
      </c>
      <c r="AJ32" s="342">
        <v>23051</v>
      </c>
      <c r="AK32" s="342" t="s">
        <v>5244</v>
      </c>
      <c r="AL32" s="329">
        <v>19593.37</v>
      </c>
      <c r="AM32" s="329">
        <v>3457.63</v>
      </c>
      <c r="AN32" s="329">
        <v>23051</v>
      </c>
      <c r="AO32" s="329">
        <v>0</v>
      </c>
      <c r="AP32" s="343">
        <v>44729</v>
      </c>
      <c r="AQ32" s="344">
        <v>44734</v>
      </c>
      <c r="AR32" s="340">
        <v>1806315908</v>
      </c>
      <c r="AS32" s="345" t="s">
        <v>5245</v>
      </c>
      <c r="AT32" s="346" t="s">
        <v>5246</v>
      </c>
      <c r="AU32" s="347" t="s">
        <v>5238</v>
      </c>
    </row>
    <row r="33" spans="1:47">
      <c r="A33" s="319">
        <v>822</v>
      </c>
      <c r="B33" s="347" t="s">
        <v>5247</v>
      </c>
      <c r="C33" s="347">
        <v>60252758</v>
      </c>
      <c r="D33" s="347" t="s">
        <v>45</v>
      </c>
      <c r="E33" s="347" t="s">
        <v>5248</v>
      </c>
      <c r="F33" s="347" t="s">
        <v>5249</v>
      </c>
      <c r="G33" s="347" t="s">
        <v>2687</v>
      </c>
      <c r="H33" s="347" t="s">
        <v>2687</v>
      </c>
      <c r="I33" s="347" t="s">
        <v>33</v>
      </c>
      <c r="J33" s="347" t="s">
        <v>2684</v>
      </c>
      <c r="K33" s="356">
        <v>929231</v>
      </c>
      <c r="L33" s="356">
        <v>789846.35</v>
      </c>
      <c r="M33" s="356">
        <v>139384.65</v>
      </c>
      <c r="N33" s="356">
        <v>929231</v>
      </c>
      <c r="O33" s="356">
        <v>789846.35</v>
      </c>
      <c r="P33" s="356">
        <v>139384.65</v>
      </c>
      <c r="Q33" s="348">
        <v>44439</v>
      </c>
      <c r="R33" s="323">
        <v>0</v>
      </c>
      <c r="S33" s="323" t="s">
        <v>2705</v>
      </c>
      <c r="T33" s="324" t="s">
        <v>2705</v>
      </c>
      <c r="U33" s="325">
        <v>70891508</v>
      </c>
      <c r="V33" s="326">
        <v>929231</v>
      </c>
      <c r="W33" s="349">
        <v>43781</v>
      </c>
      <c r="X33" s="349">
        <v>43789</v>
      </c>
      <c r="Y33" s="324">
        <v>1403</v>
      </c>
      <c r="Z33" s="324"/>
      <c r="AA33" s="324" t="s">
        <v>4888</v>
      </c>
      <c r="AB33" s="339" t="s">
        <v>4889</v>
      </c>
      <c r="AC33" s="323" t="s">
        <v>2706</v>
      </c>
      <c r="AD33" s="323" t="s">
        <v>2707</v>
      </c>
      <c r="AE33" s="323" t="s">
        <v>5250</v>
      </c>
      <c r="AF33" s="338">
        <v>44624</v>
      </c>
      <c r="AG33" s="338">
        <v>44670</v>
      </c>
      <c r="AH33" s="340" t="s">
        <v>5070</v>
      </c>
      <c r="AI33" s="263" t="s">
        <v>5071</v>
      </c>
      <c r="AJ33" s="342">
        <v>3200</v>
      </c>
      <c r="AK33" s="342" t="s">
        <v>5251</v>
      </c>
      <c r="AL33" s="329">
        <v>2720.02</v>
      </c>
      <c r="AM33" s="329">
        <v>479.98</v>
      </c>
      <c r="AN33" s="329">
        <v>3200</v>
      </c>
      <c r="AO33" s="329">
        <v>0</v>
      </c>
      <c r="AP33" s="343">
        <v>44628</v>
      </c>
      <c r="AQ33" s="344">
        <v>44658</v>
      </c>
      <c r="AR33" s="340">
        <v>1806513758</v>
      </c>
      <c r="AS33" s="323" t="s">
        <v>54</v>
      </c>
      <c r="AT33" s="346" t="s">
        <v>5033</v>
      </c>
      <c r="AU33" s="347" t="s">
        <v>5247</v>
      </c>
    </row>
    <row r="34" spans="1:47">
      <c r="A34" s="319">
        <v>827</v>
      </c>
      <c r="B34" s="347" t="s">
        <v>4885</v>
      </c>
      <c r="C34" s="347">
        <v>46747966</v>
      </c>
      <c r="D34" s="347" t="s">
        <v>138</v>
      </c>
      <c r="E34" s="347" t="s">
        <v>4886</v>
      </c>
      <c r="F34" s="347" t="s">
        <v>4887</v>
      </c>
      <c r="G34" s="347" t="s">
        <v>2687</v>
      </c>
      <c r="H34" s="347" t="s">
        <v>2687</v>
      </c>
      <c r="I34" s="347" t="s">
        <v>33</v>
      </c>
      <c r="J34" s="347" t="s">
        <v>2684</v>
      </c>
      <c r="K34" s="356">
        <v>1145427</v>
      </c>
      <c r="L34" s="356">
        <v>973612.94</v>
      </c>
      <c r="M34" s="356">
        <v>171814.06</v>
      </c>
      <c r="N34" s="356">
        <v>1145427</v>
      </c>
      <c r="O34" s="356">
        <v>973612.94</v>
      </c>
      <c r="P34" s="356">
        <v>171814.06</v>
      </c>
      <c r="Q34" s="348">
        <v>44439</v>
      </c>
      <c r="R34" s="323">
        <v>0</v>
      </c>
      <c r="S34" s="323" t="s">
        <v>2705</v>
      </c>
      <c r="T34" s="324" t="s">
        <v>2705</v>
      </c>
      <c r="U34" s="325">
        <v>70891508</v>
      </c>
      <c r="V34" s="326">
        <v>1145427</v>
      </c>
      <c r="W34" s="349">
        <v>43781</v>
      </c>
      <c r="X34" s="349">
        <v>43789</v>
      </c>
      <c r="Y34" s="324">
        <v>1414</v>
      </c>
      <c r="Z34" s="324"/>
      <c r="AA34" s="324" t="s">
        <v>4888</v>
      </c>
      <c r="AB34" s="339" t="s">
        <v>4889</v>
      </c>
      <c r="AC34" s="323" t="s">
        <v>2706</v>
      </c>
      <c r="AD34" s="323" t="s">
        <v>2707</v>
      </c>
      <c r="AE34" s="323" t="s">
        <v>4890</v>
      </c>
      <c r="AF34" s="338">
        <v>44589</v>
      </c>
      <c r="AG34" s="338">
        <v>44631</v>
      </c>
      <c r="AH34" s="340" t="s">
        <v>4891</v>
      </c>
      <c r="AI34" s="263" t="s">
        <v>4892</v>
      </c>
      <c r="AJ34" s="342">
        <v>79680</v>
      </c>
      <c r="AK34" s="342" t="s">
        <v>4893</v>
      </c>
      <c r="AL34" s="329">
        <v>67728.02</v>
      </c>
      <c r="AM34" s="329">
        <v>11951.98</v>
      </c>
      <c r="AN34" s="329">
        <v>79680</v>
      </c>
      <c r="AO34" s="329">
        <v>0</v>
      </c>
      <c r="AP34" s="343">
        <v>44596</v>
      </c>
      <c r="AQ34" s="344">
        <v>44622</v>
      </c>
      <c r="AR34" s="340">
        <v>1806515087</v>
      </c>
      <c r="AS34" s="323" t="s">
        <v>142</v>
      </c>
      <c r="AT34" s="346" t="s">
        <v>4894</v>
      </c>
      <c r="AU34" s="347" t="s">
        <v>4885</v>
      </c>
    </row>
    <row r="35" spans="1:47">
      <c r="A35" s="319">
        <v>834</v>
      </c>
      <c r="B35" s="347" t="s">
        <v>4895</v>
      </c>
      <c r="C35" s="347">
        <v>70972826</v>
      </c>
      <c r="D35" s="347" t="s">
        <v>331</v>
      </c>
      <c r="E35" s="347" t="s">
        <v>4896</v>
      </c>
      <c r="F35" s="347" t="s">
        <v>4897</v>
      </c>
      <c r="G35" s="347" t="s">
        <v>2687</v>
      </c>
      <c r="H35" s="347" t="s">
        <v>2687</v>
      </c>
      <c r="I35" s="347" t="s">
        <v>33</v>
      </c>
      <c r="J35" s="347" t="s">
        <v>2684</v>
      </c>
      <c r="K35" s="356">
        <v>355694</v>
      </c>
      <c r="L35" s="356">
        <v>302339.89</v>
      </c>
      <c r="M35" s="356">
        <v>53354.11</v>
      </c>
      <c r="N35" s="356">
        <v>355694</v>
      </c>
      <c r="O35" s="356">
        <v>302339.89</v>
      </c>
      <c r="P35" s="356">
        <v>53354.11</v>
      </c>
      <c r="Q35" s="348">
        <v>44439</v>
      </c>
      <c r="R35" s="323">
        <v>0</v>
      </c>
      <c r="S35" s="323" t="s">
        <v>2705</v>
      </c>
      <c r="T35" s="324" t="s">
        <v>2705</v>
      </c>
      <c r="U35" s="325">
        <v>70891508</v>
      </c>
      <c r="V35" s="326">
        <v>355694</v>
      </c>
      <c r="W35" s="349">
        <v>43780</v>
      </c>
      <c r="X35" s="349">
        <v>43804</v>
      </c>
      <c r="Y35" s="324">
        <v>1460</v>
      </c>
      <c r="Z35" s="324"/>
      <c r="AA35" s="324" t="s">
        <v>4898</v>
      </c>
      <c r="AB35" s="339" t="s">
        <v>4899</v>
      </c>
      <c r="AC35" s="323" t="s">
        <v>2700</v>
      </c>
      <c r="AD35" s="323" t="s">
        <v>2701</v>
      </c>
      <c r="AE35" s="323" t="s">
        <v>4900</v>
      </c>
      <c r="AF35" s="338">
        <v>44573</v>
      </c>
      <c r="AG35" s="338">
        <v>44615</v>
      </c>
      <c r="AH35" s="340" t="s">
        <v>4901</v>
      </c>
      <c r="AI35" s="263" t="s">
        <v>2724</v>
      </c>
      <c r="AJ35" s="342">
        <v>125592</v>
      </c>
      <c r="AK35" s="342" t="s">
        <v>4902</v>
      </c>
      <c r="AL35" s="329">
        <v>106753.22</v>
      </c>
      <c r="AM35" s="329">
        <v>18838.78</v>
      </c>
      <c r="AN35" s="329">
        <v>125592</v>
      </c>
      <c r="AO35" s="329">
        <v>0</v>
      </c>
      <c r="AP35" s="343">
        <v>44581</v>
      </c>
      <c r="AQ35" s="344">
        <v>44601</v>
      </c>
      <c r="AR35" s="340">
        <v>1806315352</v>
      </c>
      <c r="AS35" s="323" t="s">
        <v>336</v>
      </c>
      <c r="AT35" s="346" t="s">
        <v>4820</v>
      </c>
      <c r="AU35" s="347" t="s">
        <v>4895</v>
      </c>
    </row>
    <row r="36" spans="1:47">
      <c r="A36" s="319">
        <v>835</v>
      </c>
      <c r="B36" s="347" t="s">
        <v>5252</v>
      </c>
      <c r="C36" s="347">
        <v>72743557</v>
      </c>
      <c r="D36" s="347" t="s">
        <v>1362</v>
      </c>
      <c r="E36" s="347" t="s">
        <v>5253</v>
      </c>
      <c r="F36" s="347" t="s">
        <v>5254</v>
      </c>
      <c r="G36" s="347" t="s">
        <v>1361</v>
      </c>
      <c r="H36" s="347" t="s">
        <v>5255</v>
      </c>
      <c r="I36" s="347" t="s">
        <v>33</v>
      </c>
      <c r="J36" s="347" t="s">
        <v>2684</v>
      </c>
      <c r="K36" s="356">
        <v>1192346</v>
      </c>
      <c r="L36" s="356">
        <v>1013494.1</v>
      </c>
      <c r="M36" s="356">
        <v>178851.9</v>
      </c>
      <c r="N36" s="356">
        <v>1192346</v>
      </c>
      <c r="O36" s="356">
        <v>1013494.1</v>
      </c>
      <c r="P36" s="356">
        <v>178851.9</v>
      </c>
      <c r="Q36" s="348">
        <v>44439</v>
      </c>
      <c r="R36" s="323">
        <v>3006</v>
      </c>
      <c r="S36" s="323" t="s">
        <v>5256</v>
      </c>
      <c r="T36" s="324" t="s">
        <v>5257</v>
      </c>
      <c r="U36" s="325" t="s">
        <v>3007</v>
      </c>
      <c r="V36" s="326">
        <v>1192346</v>
      </c>
      <c r="W36" s="349">
        <v>43783</v>
      </c>
      <c r="X36" s="349">
        <v>43788</v>
      </c>
      <c r="Y36" s="324">
        <v>3452</v>
      </c>
      <c r="Z36" s="324"/>
      <c r="AA36" s="324" t="s">
        <v>5258</v>
      </c>
      <c r="AB36" s="339" t="s">
        <v>5259</v>
      </c>
      <c r="AC36" s="323" t="s">
        <v>2700</v>
      </c>
      <c r="AD36" s="323" t="s">
        <v>2701</v>
      </c>
      <c r="AE36" s="323" t="s">
        <v>5260</v>
      </c>
      <c r="AF36" s="338">
        <v>44657</v>
      </c>
      <c r="AG36" s="338">
        <v>44701</v>
      </c>
      <c r="AH36" s="340" t="s">
        <v>2719</v>
      </c>
      <c r="AI36" s="341" t="s">
        <v>4851</v>
      </c>
      <c r="AJ36" s="342">
        <v>71190</v>
      </c>
      <c r="AK36" s="342" t="s">
        <v>5261</v>
      </c>
      <c r="AL36" s="329">
        <v>60511.5</v>
      </c>
      <c r="AM36" s="329">
        <v>10678.5</v>
      </c>
      <c r="AN36" s="329">
        <v>71190</v>
      </c>
      <c r="AO36" s="329">
        <v>0</v>
      </c>
      <c r="AP36" s="343">
        <v>44698</v>
      </c>
      <c r="AQ36" s="344">
        <v>44700</v>
      </c>
      <c r="AR36" s="340">
        <v>1806315616</v>
      </c>
      <c r="AS36" s="345" t="s">
        <v>5262</v>
      </c>
      <c r="AT36" s="346" t="s">
        <v>5073</v>
      </c>
      <c r="AU36" s="347" t="s">
        <v>5252</v>
      </c>
    </row>
    <row r="37" spans="1:47">
      <c r="A37" s="319">
        <v>841</v>
      </c>
      <c r="B37" s="347" t="s">
        <v>4951</v>
      </c>
      <c r="C37" s="347">
        <v>854778</v>
      </c>
      <c r="D37" s="347" t="s">
        <v>2071</v>
      </c>
      <c r="E37" s="347" t="s">
        <v>4952</v>
      </c>
      <c r="F37" s="347" t="s">
        <v>4953</v>
      </c>
      <c r="G37" s="347" t="s">
        <v>2077</v>
      </c>
      <c r="H37" s="347" t="s">
        <v>4954</v>
      </c>
      <c r="I37" s="347" t="s">
        <v>33</v>
      </c>
      <c r="J37" s="347" t="s">
        <v>2684</v>
      </c>
      <c r="K37" s="356">
        <v>551508</v>
      </c>
      <c r="L37" s="356">
        <v>468781.78</v>
      </c>
      <c r="M37" s="356">
        <v>82726.22</v>
      </c>
      <c r="N37" s="356">
        <v>551508</v>
      </c>
      <c r="O37" s="356">
        <v>468781.78</v>
      </c>
      <c r="P37" s="356">
        <v>82726.22</v>
      </c>
      <c r="Q37" s="348">
        <v>44439</v>
      </c>
      <c r="R37" s="323">
        <v>5021</v>
      </c>
      <c r="S37" s="323" t="s">
        <v>4955</v>
      </c>
      <c r="T37" s="324" t="s">
        <v>4956</v>
      </c>
      <c r="U37" s="325" t="s">
        <v>3065</v>
      </c>
      <c r="V37" s="326">
        <v>551508</v>
      </c>
      <c r="W37" s="349">
        <v>43789</v>
      </c>
      <c r="X37" s="349">
        <v>43795</v>
      </c>
      <c r="Y37" s="324">
        <v>5410</v>
      </c>
      <c r="Z37" s="324"/>
      <c r="AA37" s="324" t="s">
        <v>4910</v>
      </c>
      <c r="AB37" s="339" t="s">
        <v>4911</v>
      </c>
      <c r="AC37" s="323" t="s">
        <v>2700</v>
      </c>
      <c r="AD37" s="323" t="s">
        <v>2701</v>
      </c>
      <c r="AE37" s="323" t="s">
        <v>4957</v>
      </c>
      <c r="AF37" s="338">
        <v>44621</v>
      </c>
      <c r="AG37" s="338">
        <v>44663</v>
      </c>
      <c r="AH37" s="340" t="s">
        <v>4958</v>
      </c>
      <c r="AI37" s="263" t="s">
        <v>4959</v>
      </c>
      <c r="AJ37" s="342">
        <v>96498</v>
      </c>
      <c r="AK37" s="342" t="s">
        <v>4960</v>
      </c>
      <c r="AL37" s="329">
        <v>82023.320000000007</v>
      </c>
      <c r="AM37" s="329">
        <v>14474.68</v>
      </c>
      <c r="AN37" s="329">
        <v>96498</v>
      </c>
      <c r="AO37" s="329">
        <v>0</v>
      </c>
      <c r="AP37" s="343">
        <v>44635</v>
      </c>
      <c r="AQ37" s="344">
        <v>44648</v>
      </c>
      <c r="AR37" s="340">
        <v>1806313999</v>
      </c>
      <c r="AS37" s="345" t="s">
        <v>2738</v>
      </c>
      <c r="AT37" s="346" t="s">
        <v>5088</v>
      </c>
      <c r="AU37" s="347" t="s">
        <v>4951</v>
      </c>
    </row>
    <row r="38" spans="1:47">
      <c r="A38" s="319">
        <v>842</v>
      </c>
      <c r="B38" s="347" t="s">
        <v>5263</v>
      </c>
      <c r="C38" s="347">
        <v>70695997</v>
      </c>
      <c r="D38" s="347" t="s">
        <v>5264</v>
      </c>
      <c r="E38" s="347" t="s">
        <v>5265</v>
      </c>
      <c r="F38" s="347" t="s">
        <v>5266</v>
      </c>
      <c r="G38" s="347" t="s">
        <v>881</v>
      </c>
      <c r="H38" s="347" t="s">
        <v>5267</v>
      </c>
      <c r="I38" s="347" t="s">
        <v>33</v>
      </c>
      <c r="J38" s="347" t="s">
        <v>2684</v>
      </c>
      <c r="K38" s="356">
        <v>935284</v>
      </c>
      <c r="L38" s="356">
        <v>794991.39</v>
      </c>
      <c r="M38" s="356">
        <v>140292.60999999999</v>
      </c>
      <c r="N38" s="356">
        <v>935284</v>
      </c>
      <c r="O38" s="356">
        <v>794991.39</v>
      </c>
      <c r="P38" s="356">
        <v>140292.60999999999</v>
      </c>
      <c r="Q38" s="348">
        <v>44439</v>
      </c>
      <c r="R38" s="323">
        <v>2036</v>
      </c>
      <c r="S38" s="323" t="s">
        <v>5268</v>
      </c>
      <c r="T38" s="324" t="s">
        <v>5269</v>
      </c>
      <c r="U38" s="325" t="s">
        <v>2972</v>
      </c>
      <c r="V38" s="326">
        <v>935284</v>
      </c>
      <c r="W38" s="349">
        <v>43789</v>
      </c>
      <c r="X38" s="349">
        <v>43795</v>
      </c>
      <c r="Y38" s="324">
        <v>2445</v>
      </c>
      <c r="Z38" s="324"/>
      <c r="AA38" s="324" t="s">
        <v>4910</v>
      </c>
      <c r="AB38" s="339" t="s">
        <v>4911</v>
      </c>
      <c r="AC38" s="323" t="s">
        <v>2700</v>
      </c>
      <c r="AD38" s="323" t="s">
        <v>2701</v>
      </c>
      <c r="AE38" s="323" t="s">
        <v>5270</v>
      </c>
      <c r="AF38" s="338">
        <v>44615</v>
      </c>
      <c r="AG38" s="338">
        <v>44657</v>
      </c>
      <c r="AH38" s="340" t="s">
        <v>5030</v>
      </c>
      <c r="AI38" s="263" t="s">
        <v>5271</v>
      </c>
      <c r="AJ38" s="342">
        <v>3458</v>
      </c>
      <c r="AK38" s="342" t="s">
        <v>5272</v>
      </c>
      <c r="AL38" s="329">
        <v>2939.32</v>
      </c>
      <c r="AM38" s="329">
        <v>518.67999999999995</v>
      </c>
      <c r="AN38" s="329">
        <v>3458</v>
      </c>
      <c r="AO38" s="329">
        <v>0</v>
      </c>
      <c r="AP38" s="343">
        <v>44658</v>
      </c>
      <c r="AQ38" s="344">
        <v>44659</v>
      </c>
      <c r="AR38" s="340">
        <v>1806314163</v>
      </c>
      <c r="AS38" s="345" t="s">
        <v>880</v>
      </c>
      <c r="AT38" s="346" t="s">
        <v>5273</v>
      </c>
      <c r="AU38" s="347" t="s">
        <v>5263</v>
      </c>
    </row>
    <row r="39" spans="1:47">
      <c r="A39" s="319">
        <v>847</v>
      </c>
      <c r="B39" s="347" t="s">
        <v>4961</v>
      </c>
      <c r="C39" s="347">
        <v>48283088</v>
      </c>
      <c r="D39" s="347" t="s">
        <v>1501</v>
      </c>
      <c r="E39" s="347" t="s">
        <v>4962</v>
      </c>
      <c r="F39" s="347" t="s">
        <v>4963</v>
      </c>
      <c r="G39" s="347" t="s">
        <v>1458</v>
      </c>
      <c r="H39" s="347" t="s">
        <v>2725</v>
      </c>
      <c r="I39" s="347" t="s">
        <v>33</v>
      </c>
      <c r="J39" s="347" t="s">
        <v>2684</v>
      </c>
      <c r="K39" s="356">
        <v>1742672</v>
      </c>
      <c r="L39" s="356">
        <v>1481271.19</v>
      </c>
      <c r="M39" s="356">
        <v>261400.81</v>
      </c>
      <c r="N39" s="356">
        <v>1742672</v>
      </c>
      <c r="O39" s="356">
        <v>1481271.19</v>
      </c>
      <c r="P39" s="356">
        <v>261400.81</v>
      </c>
      <c r="Q39" s="348">
        <v>44439</v>
      </c>
      <c r="R39" s="323">
        <v>4001</v>
      </c>
      <c r="S39" s="323" t="s">
        <v>2726</v>
      </c>
      <c r="T39" s="324" t="s">
        <v>4964</v>
      </c>
      <c r="U39" s="325" t="s">
        <v>3014</v>
      </c>
      <c r="V39" s="326">
        <v>1742672</v>
      </c>
      <c r="W39" s="349">
        <v>43789</v>
      </c>
      <c r="X39" s="349">
        <v>43795</v>
      </c>
      <c r="Y39" s="324">
        <v>4439</v>
      </c>
      <c r="Z39" s="324"/>
      <c r="AA39" s="324" t="s">
        <v>4910</v>
      </c>
      <c r="AB39" s="339" t="s">
        <v>4911</v>
      </c>
      <c r="AC39" s="323" t="s">
        <v>2700</v>
      </c>
      <c r="AD39" s="323" t="s">
        <v>2701</v>
      </c>
      <c r="AE39" s="323" t="s">
        <v>4965</v>
      </c>
      <c r="AF39" s="338">
        <v>44630</v>
      </c>
      <c r="AG39" s="338">
        <v>44676</v>
      </c>
      <c r="AH39" s="340" t="s">
        <v>4958</v>
      </c>
      <c r="AI39" s="263" t="s">
        <v>4959</v>
      </c>
      <c r="AJ39" s="342">
        <v>47021</v>
      </c>
      <c r="AK39" s="342" t="s">
        <v>4966</v>
      </c>
      <c r="AL39" s="329">
        <v>39967.870000000003</v>
      </c>
      <c r="AM39" s="329">
        <v>7053.13</v>
      </c>
      <c r="AN39" s="329">
        <v>47021</v>
      </c>
      <c r="AO39" s="329">
        <v>0</v>
      </c>
      <c r="AP39" s="343">
        <v>44637</v>
      </c>
      <c r="AQ39" s="344">
        <v>44648</v>
      </c>
      <c r="AR39" s="340">
        <v>1806315430</v>
      </c>
      <c r="AS39" s="345" t="s">
        <v>4967</v>
      </c>
      <c r="AT39" s="346" t="s">
        <v>5088</v>
      </c>
      <c r="AU39" s="347" t="s">
        <v>4961</v>
      </c>
    </row>
    <row r="40" spans="1:47">
      <c r="A40" s="319">
        <v>850</v>
      </c>
      <c r="B40" s="347" t="s">
        <v>4903</v>
      </c>
      <c r="C40" s="347">
        <v>16389581</v>
      </c>
      <c r="D40" s="347" t="s">
        <v>1448</v>
      </c>
      <c r="E40" s="347" t="s">
        <v>4904</v>
      </c>
      <c r="F40" s="347" t="s">
        <v>4905</v>
      </c>
      <c r="G40" s="347" t="s">
        <v>4906</v>
      </c>
      <c r="H40" s="347" t="s">
        <v>4907</v>
      </c>
      <c r="I40" s="347" t="s">
        <v>33</v>
      </c>
      <c r="J40" s="347" t="s">
        <v>2684</v>
      </c>
      <c r="K40" s="356">
        <v>687200</v>
      </c>
      <c r="L40" s="356">
        <v>584120</v>
      </c>
      <c r="M40" s="356">
        <v>103080</v>
      </c>
      <c r="N40" s="356">
        <v>687200</v>
      </c>
      <c r="O40" s="356">
        <v>584120</v>
      </c>
      <c r="P40" s="356">
        <v>103080</v>
      </c>
      <c r="Q40" s="348">
        <v>44439</v>
      </c>
      <c r="R40" s="323">
        <v>3033</v>
      </c>
      <c r="S40" s="323" t="s">
        <v>4908</v>
      </c>
      <c r="T40" s="324" t="s">
        <v>4909</v>
      </c>
      <c r="U40" s="325" t="s">
        <v>3013</v>
      </c>
      <c r="V40" s="326">
        <v>687200</v>
      </c>
      <c r="W40" s="349">
        <v>43789</v>
      </c>
      <c r="X40" s="349">
        <v>43795</v>
      </c>
      <c r="Y40" s="324">
        <v>3443</v>
      </c>
      <c r="Z40" s="324"/>
      <c r="AA40" s="324" t="s">
        <v>4910</v>
      </c>
      <c r="AB40" s="339" t="s">
        <v>4911</v>
      </c>
      <c r="AC40" s="323" t="s">
        <v>2700</v>
      </c>
      <c r="AD40" s="323" t="s">
        <v>2701</v>
      </c>
      <c r="AE40" s="323" t="s">
        <v>4912</v>
      </c>
      <c r="AF40" s="338">
        <v>44568</v>
      </c>
      <c r="AG40" s="338">
        <v>44610</v>
      </c>
      <c r="AH40" s="340" t="s">
        <v>4913</v>
      </c>
      <c r="AI40" s="263" t="s">
        <v>4914</v>
      </c>
      <c r="AJ40" s="342">
        <v>53499</v>
      </c>
      <c r="AK40" s="342" t="s">
        <v>4915</v>
      </c>
      <c r="AL40" s="329">
        <v>45474.15</v>
      </c>
      <c r="AM40" s="329">
        <v>8024.85</v>
      </c>
      <c r="AN40" s="329">
        <v>53499</v>
      </c>
      <c r="AO40" s="329">
        <v>0</v>
      </c>
      <c r="AP40" s="343">
        <v>44600</v>
      </c>
      <c r="AQ40" s="344">
        <v>44606</v>
      </c>
      <c r="AR40" s="340">
        <v>1806315709</v>
      </c>
      <c r="AS40" s="323" t="s">
        <v>1452</v>
      </c>
      <c r="AT40" s="346" t="s">
        <v>4828</v>
      </c>
      <c r="AU40" s="347" t="s">
        <v>4903</v>
      </c>
    </row>
    <row r="41" spans="1:47" ht="45.75">
      <c r="A41" s="319">
        <v>852</v>
      </c>
      <c r="B41" s="347" t="s">
        <v>5274</v>
      </c>
      <c r="C41" s="347">
        <v>72742976</v>
      </c>
      <c r="D41" s="347" t="s">
        <v>499</v>
      </c>
      <c r="E41" s="347" t="s">
        <v>5275</v>
      </c>
      <c r="F41" s="347" t="s">
        <v>5276</v>
      </c>
      <c r="G41" s="347" t="s">
        <v>448</v>
      </c>
      <c r="H41" s="347" t="s">
        <v>2686</v>
      </c>
      <c r="I41" s="347" t="s">
        <v>33</v>
      </c>
      <c r="J41" s="347" t="s">
        <v>2684</v>
      </c>
      <c r="K41" s="356">
        <v>616096</v>
      </c>
      <c r="L41" s="356">
        <v>523681.6</v>
      </c>
      <c r="M41" s="356">
        <v>92414.399999999994</v>
      </c>
      <c r="N41" s="356">
        <v>616096</v>
      </c>
      <c r="O41" s="356">
        <v>523681.6</v>
      </c>
      <c r="P41" s="356">
        <v>92414.399999999994</v>
      </c>
      <c r="Q41" s="348">
        <v>44439</v>
      </c>
      <c r="R41" s="323">
        <v>2001</v>
      </c>
      <c r="S41" s="323" t="s">
        <v>2703</v>
      </c>
      <c r="T41" s="324" t="s">
        <v>5242</v>
      </c>
      <c r="U41" s="325" t="s">
        <v>2959</v>
      </c>
      <c r="V41" s="326">
        <v>616096</v>
      </c>
      <c r="W41" s="349">
        <v>43789</v>
      </c>
      <c r="X41" s="349">
        <v>43795</v>
      </c>
      <c r="Y41" s="324">
        <v>2321</v>
      </c>
      <c r="Z41" s="324"/>
      <c r="AA41" s="324" t="s">
        <v>4910</v>
      </c>
      <c r="AB41" s="339" t="s">
        <v>4911</v>
      </c>
      <c r="AC41" s="323" t="s">
        <v>2700</v>
      </c>
      <c r="AD41" s="323" t="s">
        <v>2701</v>
      </c>
      <c r="AE41" s="323" t="s">
        <v>5277</v>
      </c>
      <c r="AF41" s="338">
        <v>44699</v>
      </c>
      <c r="AG41" s="338">
        <v>44741</v>
      </c>
      <c r="AH41" s="340" t="s">
        <v>5131</v>
      </c>
      <c r="AI41" s="263" t="s">
        <v>5132</v>
      </c>
      <c r="AJ41" s="342">
        <v>1224</v>
      </c>
      <c r="AK41" s="402" t="s">
        <v>5278</v>
      </c>
      <c r="AL41" s="329">
        <v>1040.4000000000001</v>
      </c>
      <c r="AM41" s="329">
        <v>183.6</v>
      </c>
      <c r="AN41" s="329">
        <v>1224</v>
      </c>
      <c r="AO41" s="329">
        <v>0</v>
      </c>
      <c r="AP41" s="343">
        <v>44719</v>
      </c>
      <c r="AQ41" s="344">
        <v>44727</v>
      </c>
      <c r="AR41" s="340">
        <v>1806316169</v>
      </c>
      <c r="AS41" s="323" t="s">
        <v>502</v>
      </c>
      <c r="AT41" s="346" t="s">
        <v>5194</v>
      </c>
      <c r="AU41" s="347" t="s">
        <v>5274</v>
      </c>
    </row>
    <row r="42" spans="1:47">
      <c r="A42" s="319">
        <v>861</v>
      </c>
      <c r="B42" s="347" t="s">
        <v>5279</v>
      </c>
      <c r="C42" s="347">
        <v>71294988</v>
      </c>
      <c r="D42" s="347" t="s">
        <v>3326</v>
      </c>
      <c r="E42" s="347" t="s">
        <v>5280</v>
      </c>
      <c r="F42" s="347" t="s">
        <v>5281</v>
      </c>
      <c r="G42" s="347" t="s">
        <v>2685</v>
      </c>
      <c r="H42" s="347" t="s">
        <v>2686</v>
      </c>
      <c r="I42" s="347" t="s">
        <v>33</v>
      </c>
      <c r="J42" s="347" t="s">
        <v>2684</v>
      </c>
      <c r="K42" s="356">
        <v>1501747</v>
      </c>
      <c r="L42" s="356">
        <v>1276484.93</v>
      </c>
      <c r="M42" s="356">
        <v>225262.07</v>
      </c>
      <c r="N42" s="356">
        <v>1501747</v>
      </c>
      <c r="O42" s="356">
        <v>1276484.93</v>
      </c>
      <c r="P42" s="356">
        <v>225262.07</v>
      </c>
      <c r="Q42" s="348">
        <v>44439</v>
      </c>
      <c r="R42" s="323">
        <v>2001</v>
      </c>
      <c r="S42" s="323" t="s">
        <v>2703</v>
      </c>
      <c r="T42" s="324" t="s">
        <v>5242</v>
      </c>
      <c r="U42" s="325" t="s">
        <v>2959</v>
      </c>
      <c r="V42" s="326">
        <v>1501747</v>
      </c>
      <c r="W42" s="349">
        <v>43789</v>
      </c>
      <c r="X42" s="349">
        <v>43795</v>
      </c>
      <c r="Y42" s="324">
        <v>2328</v>
      </c>
      <c r="Z42" s="324"/>
      <c r="AA42" s="324" t="s">
        <v>4910</v>
      </c>
      <c r="AB42" s="339" t="s">
        <v>4911</v>
      </c>
      <c r="AC42" s="323" t="s">
        <v>4860</v>
      </c>
      <c r="AD42" s="323" t="s">
        <v>4861</v>
      </c>
      <c r="AE42" s="323" t="s">
        <v>5282</v>
      </c>
      <c r="AF42" s="338">
        <v>44713</v>
      </c>
      <c r="AG42" s="338">
        <v>44757</v>
      </c>
      <c r="AH42" s="340" t="s">
        <v>5283</v>
      </c>
      <c r="AI42" s="263" t="s">
        <v>5284</v>
      </c>
      <c r="AJ42" s="342">
        <v>30135</v>
      </c>
      <c r="AK42" s="342" t="s">
        <v>5285</v>
      </c>
      <c r="AL42" s="329">
        <v>25614.78</v>
      </c>
      <c r="AM42" s="329">
        <v>4520.22</v>
      </c>
      <c r="AN42" s="329">
        <v>30135</v>
      </c>
      <c r="AO42" s="329">
        <v>0</v>
      </c>
      <c r="AP42" s="343">
        <v>44729</v>
      </c>
      <c r="AQ42" s="344">
        <v>44734</v>
      </c>
      <c r="AR42" s="340">
        <v>1806315623</v>
      </c>
      <c r="AS42" s="323" t="s">
        <v>5286</v>
      </c>
      <c r="AT42" s="346" t="s">
        <v>5246</v>
      </c>
      <c r="AU42" s="347" t="s">
        <v>5279</v>
      </c>
    </row>
    <row r="43" spans="1:47">
      <c r="A43" s="319">
        <v>864</v>
      </c>
      <c r="B43" s="347" t="s">
        <v>4916</v>
      </c>
      <c r="C43" s="347">
        <v>70982074</v>
      </c>
      <c r="D43" s="347" t="s">
        <v>2752</v>
      </c>
      <c r="E43" s="347" t="s">
        <v>4917</v>
      </c>
      <c r="F43" s="347" t="s">
        <v>2753</v>
      </c>
      <c r="G43" s="347" t="s">
        <v>1754</v>
      </c>
      <c r="H43" s="347" t="s">
        <v>2754</v>
      </c>
      <c r="I43" s="347" t="s">
        <v>33</v>
      </c>
      <c r="J43" s="347" t="s">
        <v>2684</v>
      </c>
      <c r="K43" s="356">
        <v>1195211</v>
      </c>
      <c r="L43" s="356">
        <v>1015929.34</v>
      </c>
      <c r="M43" s="356">
        <v>179281.66</v>
      </c>
      <c r="N43" s="356">
        <v>1195211</v>
      </c>
      <c r="O43" s="356">
        <v>1015929.34</v>
      </c>
      <c r="P43" s="356">
        <v>179281.66</v>
      </c>
      <c r="Q43" s="348">
        <v>44439</v>
      </c>
      <c r="R43" s="323">
        <v>4011</v>
      </c>
      <c r="S43" s="323" t="s">
        <v>2755</v>
      </c>
      <c r="T43" s="324" t="s">
        <v>4918</v>
      </c>
      <c r="U43" s="325" t="s">
        <v>3037</v>
      </c>
      <c r="V43" s="326">
        <v>1195211</v>
      </c>
      <c r="W43" s="349">
        <v>43794</v>
      </c>
      <c r="X43" s="349">
        <v>43801</v>
      </c>
      <c r="Y43" s="324">
        <v>4466</v>
      </c>
      <c r="Z43" s="324"/>
      <c r="AA43" s="324" t="s">
        <v>4919</v>
      </c>
      <c r="AB43" s="339" t="s">
        <v>4920</v>
      </c>
      <c r="AC43" s="323" t="s">
        <v>2700</v>
      </c>
      <c r="AD43" s="323" t="s">
        <v>2701</v>
      </c>
      <c r="AE43" s="323" t="s">
        <v>4921</v>
      </c>
      <c r="AF43" s="338">
        <v>44600</v>
      </c>
      <c r="AG43" s="338">
        <v>44642</v>
      </c>
      <c r="AH43" s="340" t="s">
        <v>4922</v>
      </c>
      <c r="AI43" s="263" t="s">
        <v>4923</v>
      </c>
      <c r="AJ43" s="342">
        <v>69537</v>
      </c>
      <c r="AK43" s="342" t="s">
        <v>4924</v>
      </c>
      <c r="AL43" s="329">
        <v>59106.49</v>
      </c>
      <c r="AM43" s="329">
        <v>10430.51</v>
      </c>
      <c r="AN43" s="329">
        <v>69537</v>
      </c>
      <c r="AO43" s="329">
        <v>0</v>
      </c>
      <c r="AP43" s="343">
        <v>44603</v>
      </c>
      <c r="AQ43" s="344">
        <v>44622</v>
      </c>
      <c r="AR43" s="340">
        <v>1806315298</v>
      </c>
      <c r="AS43" s="345" t="s">
        <v>4789</v>
      </c>
      <c r="AT43" s="346" t="s">
        <v>4894</v>
      </c>
      <c r="AU43" s="347" t="s">
        <v>4916</v>
      </c>
    </row>
    <row r="44" spans="1:47">
      <c r="A44" s="319">
        <v>868</v>
      </c>
      <c r="B44" s="347" t="s">
        <v>5287</v>
      </c>
      <c r="C44" s="347">
        <v>48282979</v>
      </c>
      <c r="D44" s="347" t="s">
        <v>1587</v>
      </c>
      <c r="E44" s="347" t="s">
        <v>5288</v>
      </c>
      <c r="F44" s="347" t="s">
        <v>5289</v>
      </c>
      <c r="G44" s="347" t="s">
        <v>1586</v>
      </c>
      <c r="H44" s="347" t="s">
        <v>5290</v>
      </c>
      <c r="I44" s="347" t="s">
        <v>33</v>
      </c>
      <c r="J44" s="347" t="s">
        <v>2684</v>
      </c>
      <c r="K44" s="356">
        <v>769380</v>
      </c>
      <c r="L44" s="356">
        <v>653972.99</v>
      </c>
      <c r="M44" s="356">
        <v>115407.01</v>
      </c>
      <c r="N44" s="356">
        <v>769380</v>
      </c>
      <c r="O44" s="356">
        <v>653972.99</v>
      </c>
      <c r="P44" s="356">
        <v>115407.01</v>
      </c>
      <c r="Q44" s="348">
        <v>44439</v>
      </c>
      <c r="R44" s="323">
        <v>4004</v>
      </c>
      <c r="S44" s="323" t="s">
        <v>5291</v>
      </c>
      <c r="T44" s="324" t="s">
        <v>5292</v>
      </c>
      <c r="U44" s="325" t="s">
        <v>3018</v>
      </c>
      <c r="V44" s="326">
        <v>769380</v>
      </c>
      <c r="W44" s="349">
        <v>43796</v>
      </c>
      <c r="X44" s="349">
        <v>43804</v>
      </c>
      <c r="Y44" s="324">
        <v>4444</v>
      </c>
      <c r="Z44" s="324"/>
      <c r="AA44" s="324" t="s">
        <v>5293</v>
      </c>
      <c r="AB44" s="339" t="s">
        <v>5294</v>
      </c>
      <c r="AC44" s="323" t="s">
        <v>2700</v>
      </c>
      <c r="AD44" s="323" t="s">
        <v>2701</v>
      </c>
      <c r="AE44" s="323" t="s">
        <v>5295</v>
      </c>
      <c r="AF44" s="338">
        <v>44676</v>
      </c>
      <c r="AG44" s="338">
        <v>44718</v>
      </c>
      <c r="AH44" s="340" t="s">
        <v>5296</v>
      </c>
      <c r="AI44" s="263" t="s">
        <v>5297</v>
      </c>
      <c r="AJ44" s="342">
        <v>84950</v>
      </c>
      <c r="AK44" s="342" t="s">
        <v>5298</v>
      </c>
      <c r="AL44" s="329">
        <v>72207.520000000004</v>
      </c>
      <c r="AM44" s="329">
        <v>12742.48</v>
      </c>
      <c r="AN44" s="329">
        <v>84950</v>
      </c>
      <c r="AO44" s="329">
        <v>0</v>
      </c>
      <c r="AP44" s="343">
        <v>44693</v>
      </c>
      <c r="AQ44" s="344">
        <v>44700</v>
      </c>
      <c r="AR44" s="340">
        <v>1806314232</v>
      </c>
      <c r="AS44" s="345" t="s">
        <v>5299</v>
      </c>
      <c r="AT44" s="346" t="s">
        <v>5073</v>
      </c>
      <c r="AU44" s="347" t="s">
        <v>5287</v>
      </c>
    </row>
    <row r="45" spans="1:47">
      <c r="A45" s="319">
        <v>872</v>
      </c>
      <c r="B45" s="347" t="s">
        <v>5300</v>
      </c>
      <c r="C45" s="347">
        <v>72743255</v>
      </c>
      <c r="D45" s="347" t="s">
        <v>2289</v>
      </c>
      <c r="E45" s="347" t="s">
        <v>5301</v>
      </c>
      <c r="F45" s="347" t="s">
        <v>5302</v>
      </c>
      <c r="G45" s="347" t="s">
        <v>2293</v>
      </c>
      <c r="H45" s="347" t="s">
        <v>5303</v>
      </c>
      <c r="I45" s="347" t="s">
        <v>33</v>
      </c>
      <c r="J45" s="347" t="s">
        <v>2684</v>
      </c>
      <c r="K45" s="356">
        <v>240414</v>
      </c>
      <c r="L45" s="356">
        <v>204351.9</v>
      </c>
      <c r="M45" s="356">
        <v>36062.1</v>
      </c>
      <c r="N45" s="356">
        <v>240414</v>
      </c>
      <c r="O45" s="356">
        <v>204351.9</v>
      </c>
      <c r="P45" s="356">
        <v>36062.1</v>
      </c>
      <c r="Q45" s="348">
        <v>44439</v>
      </c>
      <c r="R45" s="323">
        <v>5036</v>
      </c>
      <c r="S45" s="323" t="s">
        <v>5304</v>
      </c>
      <c r="T45" s="324" t="s">
        <v>5305</v>
      </c>
      <c r="U45" s="325" t="s">
        <v>3084</v>
      </c>
      <c r="V45" s="326">
        <v>240414</v>
      </c>
      <c r="W45" s="349">
        <v>43796</v>
      </c>
      <c r="X45" s="349">
        <v>43804</v>
      </c>
      <c r="Y45" s="324">
        <v>5484</v>
      </c>
      <c r="Z45" s="324"/>
      <c r="AA45" s="324" t="s">
        <v>5293</v>
      </c>
      <c r="AB45" s="339" t="s">
        <v>5294</v>
      </c>
      <c r="AC45" s="323" t="s">
        <v>2700</v>
      </c>
      <c r="AD45" s="323" t="s">
        <v>2701</v>
      </c>
      <c r="AE45" s="323" t="s">
        <v>5306</v>
      </c>
      <c r="AF45" s="338">
        <v>44679</v>
      </c>
      <c r="AG45" s="338">
        <v>44721</v>
      </c>
      <c r="AH45" s="340" t="s">
        <v>5030</v>
      </c>
      <c r="AI45" s="263" t="s">
        <v>5271</v>
      </c>
      <c r="AJ45" s="342">
        <v>6477</v>
      </c>
      <c r="AK45" s="342" t="s">
        <v>5307</v>
      </c>
      <c r="AL45" s="329">
        <v>5505.45</v>
      </c>
      <c r="AM45" s="329">
        <v>971.55</v>
      </c>
      <c r="AN45" s="329">
        <v>6477</v>
      </c>
      <c r="AO45" s="329">
        <v>0</v>
      </c>
      <c r="AP45" s="343">
        <v>44698</v>
      </c>
      <c r="AQ45" s="344">
        <v>44700</v>
      </c>
      <c r="AR45" s="340">
        <v>1806315655</v>
      </c>
      <c r="AS45" s="323" t="s">
        <v>2292</v>
      </c>
      <c r="AT45" s="346" t="s">
        <v>5073</v>
      </c>
      <c r="AU45" s="347" t="s">
        <v>5300</v>
      </c>
    </row>
    <row r="46" spans="1:47">
      <c r="A46" s="319">
        <v>876</v>
      </c>
      <c r="B46" s="347" t="s">
        <v>5308</v>
      </c>
      <c r="C46" s="347">
        <v>70695903</v>
      </c>
      <c r="D46" s="347" t="s">
        <v>1670</v>
      </c>
      <c r="E46" s="347" t="s">
        <v>5309</v>
      </c>
      <c r="F46" s="347" t="s">
        <v>5310</v>
      </c>
      <c r="G46" s="347" t="s">
        <v>1677</v>
      </c>
      <c r="H46" s="347" t="s">
        <v>5311</v>
      </c>
      <c r="I46" s="347" t="s">
        <v>33</v>
      </c>
      <c r="J46" s="347" t="s">
        <v>2684</v>
      </c>
      <c r="K46" s="356">
        <v>864597</v>
      </c>
      <c r="L46" s="356">
        <v>734907.43</v>
      </c>
      <c r="M46" s="356">
        <v>129689.57</v>
      </c>
      <c r="N46" s="356">
        <v>864597</v>
      </c>
      <c r="O46" s="356">
        <v>734907.43</v>
      </c>
      <c r="P46" s="356">
        <v>129689.57</v>
      </c>
      <c r="Q46" s="348">
        <v>44439</v>
      </c>
      <c r="R46" s="323">
        <v>4035</v>
      </c>
      <c r="S46" s="323" t="s">
        <v>5312</v>
      </c>
      <c r="T46" s="324" t="s">
        <v>5313</v>
      </c>
      <c r="U46" s="325" t="s">
        <v>3027</v>
      </c>
      <c r="V46" s="326">
        <v>864597</v>
      </c>
      <c r="W46" s="349">
        <v>43796</v>
      </c>
      <c r="X46" s="349">
        <v>43804</v>
      </c>
      <c r="Y46" s="324">
        <v>4432</v>
      </c>
      <c r="Z46" s="324"/>
      <c r="AA46" s="324" t="s">
        <v>5293</v>
      </c>
      <c r="AB46" s="339" t="s">
        <v>5294</v>
      </c>
      <c r="AC46" s="323" t="s">
        <v>4860</v>
      </c>
      <c r="AD46" s="323" t="s">
        <v>4861</v>
      </c>
      <c r="AE46" s="323" t="s">
        <v>5314</v>
      </c>
      <c r="AF46" s="338">
        <v>44662</v>
      </c>
      <c r="AG46" s="338">
        <v>44706</v>
      </c>
      <c r="AH46" s="340" t="s">
        <v>4928</v>
      </c>
      <c r="AI46" s="263" t="s">
        <v>4929</v>
      </c>
      <c r="AJ46" s="342">
        <v>1644</v>
      </c>
      <c r="AK46" s="342" t="s">
        <v>5315</v>
      </c>
      <c r="AL46" s="329">
        <v>1397.42</v>
      </c>
      <c r="AM46" s="329">
        <v>246.58</v>
      </c>
      <c r="AN46" s="329">
        <v>1644</v>
      </c>
      <c r="AO46" s="329">
        <v>0</v>
      </c>
      <c r="AP46" s="343">
        <v>44671</v>
      </c>
      <c r="AQ46" s="344">
        <v>44678</v>
      </c>
      <c r="AR46" s="340">
        <v>1806312854</v>
      </c>
      <c r="AS46" s="323" t="s">
        <v>1675</v>
      </c>
      <c r="AT46" s="346" t="s">
        <v>5047</v>
      </c>
      <c r="AU46" s="347" t="s">
        <v>5308</v>
      </c>
    </row>
    <row r="47" spans="1:47">
      <c r="A47" s="319">
        <v>879</v>
      </c>
      <c r="B47" s="347" t="s">
        <v>5316</v>
      </c>
      <c r="C47" s="347">
        <v>86797034</v>
      </c>
      <c r="D47" s="347" t="s">
        <v>3654</v>
      </c>
      <c r="E47" s="347" t="s">
        <v>5317</v>
      </c>
      <c r="F47" s="347" t="s">
        <v>5318</v>
      </c>
      <c r="G47" s="347" t="s">
        <v>2720</v>
      </c>
      <c r="H47" s="347" t="s">
        <v>2721</v>
      </c>
      <c r="I47" s="347" t="s">
        <v>33</v>
      </c>
      <c r="J47" s="347" t="s">
        <v>2684</v>
      </c>
      <c r="K47" s="356">
        <v>448884</v>
      </c>
      <c r="L47" s="356">
        <v>381551.39</v>
      </c>
      <c r="M47" s="356">
        <v>67332.61</v>
      </c>
      <c r="N47" s="356">
        <v>448884</v>
      </c>
      <c r="O47" s="356">
        <v>381551.39</v>
      </c>
      <c r="P47" s="356">
        <v>67332.61</v>
      </c>
      <c r="Q47" s="348">
        <v>44439</v>
      </c>
      <c r="R47" s="323">
        <v>3001</v>
      </c>
      <c r="S47" s="323" t="s">
        <v>2722</v>
      </c>
      <c r="T47" s="324" t="s">
        <v>2723</v>
      </c>
      <c r="U47" s="325" t="s">
        <v>2992</v>
      </c>
      <c r="V47" s="326">
        <v>448884</v>
      </c>
      <c r="W47" s="349">
        <v>43796</v>
      </c>
      <c r="X47" s="349">
        <v>43804</v>
      </c>
      <c r="Y47" s="324">
        <v>3460</v>
      </c>
      <c r="Z47" s="324"/>
      <c r="AA47" s="324" t="s">
        <v>5293</v>
      </c>
      <c r="AB47" s="339" t="s">
        <v>5294</v>
      </c>
      <c r="AC47" s="323" t="s">
        <v>4860</v>
      </c>
      <c r="AD47" s="323" t="s">
        <v>4861</v>
      </c>
      <c r="AE47" s="323" t="s">
        <v>5319</v>
      </c>
      <c r="AF47" s="338">
        <v>44726</v>
      </c>
      <c r="AG47" s="338">
        <v>44770</v>
      </c>
      <c r="AH47" s="340" t="s">
        <v>4871</v>
      </c>
      <c r="AI47" s="263" t="s">
        <v>4872</v>
      </c>
      <c r="AJ47" s="342">
        <v>3617</v>
      </c>
      <c r="AK47" s="342" t="s">
        <v>5320</v>
      </c>
      <c r="AL47" s="329">
        <v>3074.47</v>
      </c>
      <c r="AM47" s="329">
        <v>542.53</v>
      </c>
      <c r="AN47" s="329">
        <v>3617</v>
      </c>
      <c r="AO47" s="329">
        <v>0</v>
      </c>
      <c r="AP47" s="343">
        <v>44734</v>
      </c>
      <c r="AQ47" s="344">
        <v>44741</v>
      </c>
      <c r="AR47" s="340">
        <v>1806315134</v>
      </c>
      <c r="AS47" s="323" t="s">
        <v>1143</v>
      </c>
      <c r="AT47" s="346" t="s">
        <v>5087</v>
      </c>
      <c r="AU47" s="347" t="s">
        <v>5316</v>
      </c>
    </row>
    <row r="48" spans="1:47">
      <c r="A48" s="319">
        <v>880</v>
      </c>
      <c r="B48" s="347" t="s">
        <v>5321</v>
      </c>
      <c r="C48" s="347">
        <v>72743352</v>
      </c>
      <c r="D48" s="347" t="s">
        <v>1184</v>
      </c>
      <c r="E48" s="347" t="s">
        <v>4809</v>
      </c>
      <c r="F48" s="347" t="s">
        <v>4810</v>
      </c>
      <c r="G48" s="347" t="s">
        <v>2720</v>
      </c>
      <c r="H48" s="347" t="s">
        <v>2721</v>
      </c>
      <c r="I48" s="347" t="s">
        <v>33</v>
      </c>
      <c r="J48" s="347" t="s">
        <v>2684</v>
      </c>
      <c r="K48" s="356">
        <v>979633</v>
      </c>
      <c r="L48" s="356">
        <v>832688.03</v>
      </c>
      <c r="M48" s="356">
        <v>146944.97</v>
      </c>
      <c r="N48" s="356">
        <v>979633</v>
      </c>
      <c r="O48" s="356">
        <v>832688.03</v>
      </c>
      <c r="P48" s="356">
        <v>146944.97</v>
      </c>
      <c r="Q48" s="348">
        <v>44439</v>
      </c>
      <c r="R48" s="323">
        <v>3001</v>
      </c>
      <c r="S48" s="323" t="s">
        <v>2722</v>
      </c>
      <c r="T48" s="324" t="s">
        <v>2723</v>
      </c>
      <c r="U48" s="325" t="s">
        <v>2992</v>
      </c>
      <c r="V48" s="326">
        <v>979633</v>
      </c>
      <c r="W48" s="349">
        <v>43796</v>
      </c>
      <c r="X48" s="349">
        <v>43804</v>
      </c>
      <c r="Y48" s="324">
        <v>3417</v>
      </c>
      <c r="Z48" s="324"/>
      <c r="AA48" s="324" t="s">
        <v>5293</v>
      </c>
      <c r="AB48" s="339" t="s">
        <v>5294</v>
      </c>
      <c r="AC48" s="323" t="s">
        <v>4860</v>
      </c>
      <c r="AD48" s="323" t="s">
        <v>4861</v>
      </c>
      <c r="AE48" s="323" t="s">
        <v>5322</v>
      </c>
      <c r="AF48" s="338">
        <v>44711</v>
      </c>
      <c r="AG48" s="338">
        <v>44755</v>
      </c>
      <c r="AH48" s="340" t="s">
        <v>4891</v>
      </c>
      <c r="AI48" s="263" t="s">
        <v>4892</v>
      </c>
      <c r="AJ48" s="342">
        <v>33351</v>
      </c>
      <c r="AK48" s="342" t="s">
        <v>5323</v>
      </c>
      <c r="AL48" s="329">
        <v>28348.39</v>
      </c>
      <c r="AM48" s="329">
        <v>5002.6099999999997</v>
      </c>
      <c r="AN48" s="329">
        <v>33351</v>
      </c>
      <c r="AO48" s="329">
        <v>0</v>
      </c>
      <c r="AP48" s="343">
        <v>44719</v>
      </c>
      <c r="AQ48" s="344">
        <v>44727</v>
      </c>
      <c r="AR48" s="340">
        <v>1806315233</v>
      </c>
      <c r="AS48" s="323" t="s">
        <v>3693</v>
      </c>
      <c r="AT48" s="346" t="s">
        <v>5194</v>
      </c>
      <c r="AU48" s="347" t="s">
        <v>5321</v>
      </c>
    </row>
    <row r="49" spans="1:47">
      <c r="A49" s="319">
        <v>884</v>
      </c>
      <c r="B49" s="347" t="s">
        <v>2679</v>
      </c>
      <c r="C49" s="347">
        <v>70695083</v>
      </c>
      <c r="D49" s="347" t="s">
        <v>2680</v>
      </c>
      <c r="E49" s="347" t="s">
        <v>2681</v>
      </c>
      <c r="F49" s="347" t="s">
        <v>2682</v>
      </c>
      <c r="G49" s="347" t="s">
        <v>865</v>
      </c>
      <c r="H49" s="347" t="s">
        <v>2683</v>
      </c>
      <c r="I49" s="347" t="s">
        <v>33</v>
      </c>
      <c r="J49" s="347" t="s">
        <v>2684</v>
      </c>
      <c r="K49" s="356">
        <v>514256</v>
      </c>
      <c r="L49" s="356">
        <v>437117.59</v>
      </c>
      <c r="M49" s="356">
        <v>77138.41</v>
      </c>
      <c r="N49" s="356">
        <v>514256</v>
      </c>
      <c r="O49" s="356">
        <v>437117.59</v>
      </c>
      <c r="P49" s="356">
        <v>77138.41</v>
      </c>
      <c r="Q49" s="348">
        <v>44439</v>
      </c>
      <c r="R49" s="323">
        <v>2031</v>
      </c>
      <c r="S49" s="323" t="s">
        <v>2697</v>
      </c>
      <c r="T49" s="324" t="s">
        <v>4925</v>
      </c>
      <c r="U49" s="325" t="s">
        <v>2970</v>
      </c>
      <c r="V49" s="326">
        <v>514256</v>
      </c>
      <c r="W49" s="349">
        <v>43853</v>
      </c>
      <c r="X49" s="349">
        <v>43857</v>
      </c>
      <c r="Y49" s="324">
        <v>2466</v>
      </c>
      <c r="Z49" s="327">
        <v>2466</v>
      </c>
      <c r="AA49" s="324" t="s">
        <v>2698</v>
      </c>
      <c r="AB49" s="339" t="s">
        <v>2699</v>
      </c>
      <c r="AC49" s="323" t="s">
        <v>2700</v>
      </c>
      <c r="AD49" s="323" t="s">
        <v>2701</v>
      </c>
      <c r="AE49" s="323" t="s">
        <v>2702</v>
      </c>
      <c r="AF49" s="338">
        <v>44589</v>
      </c>
      <c r="AG49" s="338">
        <v>44631</v>
      </c>
      <c r="AH49" s="340" t="s">
        <v>2733</v>
      </c>
      <c r="AI49" s="263" t="s">
        <v>2734</v>
      </c>
      <c r="AJ49" s="342">
        <v>1732</v>
      </c>
      <c r="AK49" s="342" t="s">
        <v>4926</v>
      </c>
      <c r="AL49" s="329">
        <v>1472.22</v>
      </c>
      <c r="AM49" s="329">
        <v>259.77999999999997</v>
      </c>
      <c r="AN49" s="329">
        <v>1732</v>
      </c>
      <c r="AO49" s="329">
        <v>0</v>
      </c>
      <c r="AP49" s="343">
        <v>44600</v>
      </c>
      <c r="AQ49" s="344">
        <v>44606</v>
      </c>
      <c r="AR49" s="340">
        <v>1806315178</v>
      </c>
      <c r="AS49" s="323" t="s">
        <v>869</v>
      </c>
      <c r="AT49" s="346" t="s">
        <v>4828</v>
      </c>
      <c r="AU49" s="347" t="s">
        <v>2679</v>
      </c>
    </row>
    <row r="50" spans="1:47">
      <c r="A50" s="319">
        <v>887</v>
      </c>
      <c r="B50" s="347" t="s">
        <v>4968</v>
      </c>
      <c r="C50" s="347">
        <v>72745088</v>
      </c>
      <c r="D50" s="347" t="s">
        <v>1723</v>
      </c>
      <c r="E50" s="347" t="s">
        <v>4969</v>
      </c>
      <c r="F50" s="347" t="s">
        <v>4970</v>
      </c>
      <c r="G50" s="347" t="s">
        <v>1730</v>
      </c>
      <c r="H50" s="347" t="s">
        <v>4971</v>
      </c>
      <c r="I50" s="347" t="s">
        <v>33</v>
      </c>
      <c r="J50" s="347" t="s">
        <v>2684</v>
      </c>
      <c r="K50" s="356">
        <v>500544</v>
      </c>
      <c r="L50" s="356">
        <v>425462.39</v>
      </c>
      <c r="M50" s="356">
        <v>75081.61</v>
      </c>
      <c r="N50" s="356">
        <v>500544</v>
      </c>
      <c r="O50" s="356">
        <v>425462.39</v>
      </c>
      <c r="P50" s="356">
        <v>75081.61</v>
      </c>
      <c r="Q50" s="348">
        <v>44439</v>
      </c>
      <c r="R50" s="323">
        <v>4057</v>
      </c>
      <c r="S50" s="323" t="s">
        <v>4972</v>
      </c>
      <c r="T50" s="324" t="s">
        <v>4973</v>
      </c>
      <c r="U50" s="325" t="s">
        <v>3034</v>
      </c>
      <c r="V50" s="326">
        <v>500544</v>
      </c>
      <c r="W50" s="349">
        <v>43861</v>
      </c>
      <c r="X50" s="349">
        <v>43867</v>
      </c>
      <c r="Y50" s="324">
        <v>4490</v>
      </c>
      <c r="Z50" s="327">
        <v>4490</v>
      </c>
      <c r="AA50" s="324" t="s">
        <v>4974</v>
      </c>
      <c r="AB50" s="339" t="s">
        <v>4975</v>
      </c>
      <c r="AC50" s="323" t="s">
        <v>2700</v>
      </c>
      <c r="AD50" s="323" t="s">
        <v>2701</v>
      </c>
      <c r="AE50" s="323" t="s">
        <v>4976</v>
      </c>
      <c r="AF50" s="338">
        <v>44635</v>
      </c>
      <c r="AG50" s="338">
        <v>44679</v>
      </c>
      <c r="AH50" s="340" t="s">
        <v>4977</v>
      </c>
      <c r="AI50" s="263" t="s">
        <v>4978</v>
      </c>
      <c r="AJ50" s="342">
        <v>85814</v>
      </c>
      <c r="AK50" s="342" t="s">
        <v>4979</v>
      </c>
      <c r="AL50" s="329">
        <v>72941.919999999998</v>
      </c>
      <c r="AM50" s="329">
        <v>12872.08</v>
      </c>
      <c r="AN50" s="329">
        <v>85814</v>
      </c>
      <c r="AO50" s="329">
        <v>0</v>
      </c>
      <c r="AP50" s="343">
        <v>44643</v>
      </c>
      <c r="AQ50" s="344">
        <v>44648</v>
      </c>
      <c r="AR50" s="340">
        <v>1806315274</v>
      </c>
      <c r="AS50" s="345" t="s">
        <v>4794</v>
      </c>
      <c r="AT50" s="346" t="s">
        <v>5088</v>
      </c>
      <c r="AU50" s="347" t="s">
        <v>4968</v>
      </c>
    </row>
    <row r="51" spans="1:47" ht="45.75">
      <c r="A51" s="319">
        <v>890</v>
      </c>
      <c r="B51" s="347" t="s">
        <v>5324</v>
      </c>
      <c r="C51" s="347">
        <v>60252600</v>
      </c>
      <c r="D51" s="347" t="s">
        <v>186</v>
      </c>
      <c r="E51" s="347" t="s">
        <v>5325</v>
      </c>
      <c r="F51" s="347" t="s">
        <v>5326</v>
      </c>
      <c r="G51" s="347" t="s">
        <v>2687</v>
      </c>
      <c r="H51" s="347" t="s">
        <v>2687</v>
      </c>
      <c r="I51" s="347" t="s">
        <v>33</v>
      </c>
      <c r="J51" s="347" t="s">
        <v>2684</v>
      </c>
      <c r="K51" s="356">
        <v>1004542</v>
      </c>
      <c r="L51" s="356">
        <v>853860.69</v>
      </c>
      <c r="M51" s="356">
        <v>150681.31</v>
      </c>
      <c r="N51" s="356">
        <v>1004542</v>
      </c>
      <c r="O51" s="356">
        <v>853860.69</v>
      </c>
      <c r="P51" s="356">
        <v>150681.31</v>
      </c>
      <c r="Q51" s="348">
        <v>44439</v>
      </c>
      <c r="R51" s="323">
        <v>0</v>
      </c>
      <c r="S51" s="323" t="s">
        <v>2705</v>
      </c>
      <c r="T51" s="324" t="s">
        <v>2705</v>
      </c>
      <c r="U51" s="325">
        <v>70891508</v>
      </c>
      <c r="V51" s="326">
        <v>1004542</v>
      </c>
      <c r="W51" s="349">
        <v>43853</v>
      </c>
      <c r="X51" s="349">
        <v>43880</v>
      </c>
      <c r="Y51" s="324">
        <v>1426</v>
      </c>
      <c r="Z51" s="327">
        <v>1426</v>
      </c>
      <c r="AA51" s="324" t="s">
        <v>5327</v>
      </c>
      <c r="AB51" s="339" t="s">
        <v>5328</v>
      </c>
      <c r="AC51" s="323" t="s">
        <v>2706</v>
      </c>
      <c r="AD51" s="323" t="s">
        <v>2707</v>
      </c>
      <c r="AE51" s="323" t="s">
        <v>5329</v>
      </c>
      <c r="AF51" s="338">
        <v>44634</v>
      </c>
      <c r="AG51" s="338">
        <v>44678</v>
      </c>
      <c r="AH51" s="340" t="s">
        <v>5131</v>
      </c>
      <c r="AI51" s="263" t="s">
        <v>5132</v>
      </c>
      <c r="AJ51" s="342">
        <v>15713</v>
      </c>
      <c r="AK51" s="402" t="s">
        <v>5330</v>
      </c>
      <c r="AL51" s="403">
        <v>13356.07</v>
      </c>
      <c r="AM51" s="329">
        <v>2356.9299999999998</v>
      </c>
      <c r="AN51" s="329">
        <v>15713</v>
      </c>
      <c r="AO51" s="329">
        <v>0</v>
      </c>
      <c r="AP51" s="343">
        <v>44642</v>
      </c>
      <c r="AQ51" s="344">
        <v>44658</v>
      </c>
      <c r="AR51" s="340">
        <v>1806516191</v>
      </c>
      <c r="AS51" s="323" t="s">
        <v>5331</v>
      </c>
      <c r="AT51" s="346" t="s">
        <v>5033</v>
      </c>
      <c r="AU51" s="347" t="s">
        <v>5324</v>
      </c>
    </row>
    <row r="52" spans="1:47">
      <c r="A52" s="319">
        <v>893</v>
      </c>
      <c r="B52" s="347" t="s">
        <v>5332</v>
      </c>
      <c r="C52" s="347">
        <v>828840</v>
      </c>
      <c r="D52" s="347" t="s">
        <v>35</v>
      </c>
      <c r="E52" s="347" t="s">
        <v>5333</v>
      </c>
      <c r="F52" s="347" t="s">
        <v>5334</v>
      </c>
      <c r="G52" s="347" t="s">
        <v>2687</v>
      </c>
      <c r="H52" s="347" t="s">
        <v>2687</v>
      </c>
      <c r="I52" s="347" t="s">
        <v>33</v>
      </c>
      <c r="J52" s="347" t="s">
        <v>2684</v>
      </c>
      <c r="K52" s="356">
        <v>866735</v>
      </c>
      <c r="L52" s="356">
        <v>736724.73</v>
      </c>
      <c r="M52" s="356">
        <v>130010.27</v>
      </c>
      <c r="N52" s="356">
        <v>866735</v>
      </c>
      <c r="O52" s="356">
        <v>736724.73</v>
      </c>
      <c r="P52" s="356">
        <v>130010.27</v>
      </c>
      <c r="Q52" s="348">
        <v>44439</v>
      </c>
      <c r="R52" s="323">
        <v>0</v>
      </c>
      <c r="S52" s="323" t="s">
        <v>2705</v>
      </c>
      <c r="T52" s="324" t="s">
        <v>2705</v>
      </c>
      <c r="U52" s="325">
        <v>70891508</v>
      </c>
      <c r="V52" s="326">
        <v>866735</v>
      </c>
      <c r="W52" s="349">
        <v>43853</v>
      </c>
      <c r="X52" s="349">
        <v>43880</v>
      </c>
      <c r="Y52" s="324">
        <v>1402</v>
      </c>
      <c r="Z52" s="327">
        <v>1402</v>
      </c>
      <c r="AA52" s="324" t="s">
        <v>5327</v>
      </c>
      <c r="AB52" s="339" t="s">
        <v>5328</v>
      </c>
      <c r="AC52" s="323" t="s">
        <v>5335</v>
      </c>
      <c r="AD52" s="323" t="s">
        <v>5336</v>
      </c>
      <c r="AE52" s="323" t="s">
        <v>5337</v>
      </c>
      <c r="AF52" s="338">
        <v>44636</v>
      </c>
      <c r="AG52" s="338">
        <v>44680</v>
      </c>
      <c r="AH52" s="340" t="s">
        <v>4977</v>
      </c>
      <c r="AI52" s="263" t="s">
        <v>4978</v>
      </c>
      <c r="AJ52" s="342">
        <v>551023</v>
      </c>
      <c r="AK52" s="342" t="s">
        <v>5338</v>
      </c>
      <c r="AL52" s="329">
        <v>468369.59</v>
      </c>
      <c r="AM52" s="329">
        <v>82653.41</v>
      </c>
      <c r="AN52" s="329">
        <v>551023</v>
      </c>
      <c r="AO52" s="329">
        <v>0</v>
      </c>
      <c r="AP52" s="343">
        <v>44650</v>
      </c>
      <c r="AQ52" s="401">
        <v>44671</v>
      </c>
      <c r="AR52" s="340">
        <v>1806516249</v>
      </c>
      <c r="AS52" s="323" t="s">
        <v>42</v>
      </c>
      <c r="AT52" s="346" t="s">
        <v>5111</v>
      </c>
      <c r="AU52" s="347" t="s">
        <v>5332</v>
      </c>
    </row>
    <row r="53" spans="1:47">
      <c r="A53" s="319">
        <v>899</v>
      </c>
      <c r="B53" s="340" t="s">
        <v>2688</v>
      </c>
      <c r="C53" s="340">
        <v>70698546</v>
      </c>
      <c r="D53" s="340" t="s">
        <v>1578</v>
      </c>
      <c r="E53" s="340" t="s">
        <v>2689</v>
      </c>
      <c r="F53" s="340" t="s">
        <v>2690</v>
      </c>
      <c r="G53" s="340" t="s">
        <v>1565</v>
      </c>
      <c r="H53" s="340" t="s">
        <v>2691</v>
      </c>
      <c r="I53" s="340" t="s">
        <v>33</v>
      </c>
      <c r="J53" s="340" t="s">
        <v>2684</v>
      </c>
      <c r="K53" s="356">
        <v>454920</v>
      </c>
      <c r="L53" s="356">
        <v>386682</v>
      </c>
      <c r="M53" s="356">
        <v>68238</v>
      </c>
      <c r="N53" s="356">
        <v>454920</v>
      </c>
      <c r="O53" s="356">
        <v>386682</v>
      </c>
      <c r="P53" s="356">
        <v>68238</v>
      </c>
      <c r="Q53" s="348">
        <v>44439</v>
      </c>
      <c r="R53" s="323">
        <v>4003</v>
      </c>
      <c r="S53" s="323" t="s">
        <v>2708</v>
      </c>
      <c r="T53" s="324" t="s">
        <v>4927</v>
      </c>
      <c r="U53" s="325" t="s">
        <v>3017</v>
      </c>
      <c r="V53" s="326">
        <v>454920</v>
      </c>
      <c r="W53" s="344">
        <v>43894</v>
      </c>
      <c r="X53" s="344">
        <v>43896</v>
      </c>
      <c r="Y53" s="324">
        <v>4468</v>
      </c>
      <c r="Z53" s="327">
        <v>4468</v>
      </c>
      <c r="AA53" s="340" t="s">
        <v>2709</v>
      </c>
      <c r="AB53" s="339" t="s">
        <v>2710</v>
      </c>
      <c r="AC53" s="323" t="s">
        <v>2700</v>
      </c>
      <c r="AD53" s="323" t="s">
        <v>2701</v>
      </c>
      <c r="AE53" s="323" t="s">
        <v>2711</v>
      </c>
      <c r="AF53" s="338">
        <v>44620</v>
      </c>
      <c r="AG53" s="338">
        <v>44662</v>
      </c>
      <c r="AH53" s="340" t="s">
        <v>4928</v>
      </c>
      <c r="AI53" s="263" t="s">
        <v>4929</v>
      </c>
      <c r="AJ53" s="342">
        <v>28936</v>
      </c>
      <c r="AK53" s="342" t="s">
        <v>4930</v>
      </c>
      <c r="AL53" s="329">
        <v>24595.599999999999</v>
      </c>
      <c r="AM53" s="329">
        <v>4340.3999999999996</v>
      </c>
      <c r="AN53" s="329">
        <v>28936</v>
      </c>
      <c r="AO53" s="329">
        <v>0</v>
      </c>
      <c r="AP53" s="343">
        <v>44622</v>
      </c>
      <c r="AQ53" s="344">
        <v>44629</v>
      </c>
      <c r="AR53" s="340">
        <v>1806315716</v>
      </c>
      <c r="AS53" s="323" t="s">
        <v>1581</v>
      </c>
      <c r="AT53" s="346" t="s">
        <v>4843</v>
      </c>
      <c r="AU53" s="340" t="s">
        <v>2688</v>
      </c>
    </row>
    <row r="54" spans="1:47" ht="45.75">
      <c r="A54" s="319">
        <v>900</v>
      </c>
      <c r="B54" s="340" t="s">
        <v>5339</v>
      </c>
      <c r="C54" s="340">
        <v>673731</v>
      </c>
      <c r="D54" s="340" t="s">
        <v>208</v>
      </c>
      <c r="E54" s="340" t="s">
        <v>5340</v>
      </c>
      <c r="F54" s="340" t="s">
        <v>5341</v>
      </c>
      <c r="G54" s="340" t="s">
        <v>2687</v>
      </c>
      <c r="H54" s="340" t="s">
        <v>2687</v>
      </c>
      <c r="I54" s="340" t="s">
        <v>33</v>
      </c>
      <c r="J54" s="340" t="s">
        <v>2684</v>
      </c>
      <c r="K54" s="356">
        <v>1821359</v>
      </c>
      <c r="L54" s="356">
        <v>1548155.14</v>
      </c>
      <c r="M54" s="356">
        <v>273203.86</v>
      </c>
      <c r="N54" s="356">
        <v>1821359</v>
      </c>
      <c r="O54" s="356">
        <v>1548155.14</v>
      </c>
      <c r="P54" s="356">
        <v>273203.86</v>
      </c>
      <c r="Q54" s="348">
        <v>44592</v>
      </c>
      <c r="R54" s="323">
        <v>0</v>
      </c>
      <c r="S54" s="323" t="s">
        <v>2705</v>
      </c>
      <c r="T54" s="324" t="s">
        <v>2705</v>
      </c>
      <c r="U54" s="325">
        <v>70891508</v>
      </c>
      <c r="V54" s="326">
        <v>1821359</v>
      </c>
      <c r="W54" s="344">
        <v>43892</v>
      </c>
      <c r="X54" s="344">
        <v>43908</v>
      </c>
      <c r="Y54" s="324">
        <v>1429</v>
      </c>
      <c r="Z54" s="327">
        <v>1429</v>
      </c>
      <c r="AA54" s="340" t="s">
        <v>5342</v>
      </c>
      <c r="AB54" s="339" t="s">
        <v>5343</v>
      </c>
      <c r="AC54" s="323" t="s">
        <v>2706</v>
      </c>
      <c r="AD54" s="323" t="s">
        <v>2707</v>
      </c>
      <c r="AE54" s="323" t="s">
        <v>5344</v>
      </c>
      <c r="AF54" s="338">
        <v>44652</v>
      </c>
      <c r="AG54" s="338">
        <v>44698</v>
      </c>
      <c r="AH54" s="340" t="s">
        <v>5157</v>
      </c>
      <c r="AI54" s="341" t="s">
        <v>5158</v>
      </c>
      <c r="AJ54" s="342">
        <v>165969</v>
      </c>
      <c r="AK54" s="402" t="s">
        <v>5345</v>
      </c>
      <c r="AL54" s="329">
        <v>141073.67000000001</v>
      </c>
      <c r="AM54" s="329">
        <v>24895.33</v>
      </c>
      <c r="AN54" s="329">
        <v>165969</v>
      </c>
      <c r="AO54" s="329">
        <v>0</v>
      </c>
      <c r="AP54" s="343">
        <v>44656</v>
      </c>
      <c r="AQ54" s="401">
        <v>44671</v>
      </c>
      <c r="AR54" s="340">
        <v>1806516686</v>
      </c>
      <c r="AS54" s="323" t="s">
        <v>212</v>
      </c>
      <c r="AT54" s="346" t="s">
        <v>5111</v>
      </c>
      <c r="AU54" s="340" t="s">
        <v>5339</v>
      </c>
    </row>
    <row r="55" spans="1:47">
      <c r="A55" s="319">
        <v>909</v>
      </c>
      <c r="B55" s="340" t="s">
        <v>5346</v>
      </c>
      <c r="C55" s="340">
        <v>60252537</v>
      </c>
      <c r="D55" s="340" t="s">
        <v>104</v>
      </c>
      <c r="E55" s="340" t="s">
        <v>5347</v>
      </c>
      <c r="F55" s="340" t="s">
        <v>5348</v>
      </c>
      <c r="G55" s="340" t="s">
        <v>2687</v>
      </c>
      <c r="H55" s="340" t="s">
        <v>2687</v>
      </c>
      <c r="I55" s="340" t="s">
        <v>33</v>
      </c>
      <c r="J55" s="340" t="s">
        <v>2684</v>
      </c>
      <c r="K55" s="356">
        <v>1631917</v>
      </c>
      <c r="L55" s="356">
        <v>1387129.44</v>
      </c>
      <c r="M55" s="356">
        <v>244787.56</v>
      </c>
      <c r="N55" s="356">
        <v>1631917</v>
      </c>
      <c r="O55" s="356">
        <v>1387129.44</v>
      </c>
      <c r="P55" s="356">
        <v>244787.56</v>
      </c>
      <c r="Q55" s="348">
        <v>44592</v>
      </c>
      <c r="R55" s="323">
        <v>0</v>
      </c>
      <c r="S55" s="323" t="s">
        <v>2705</v>
      </c>
      <c r="T55" s="324" t="s">
        <v>2705</v>
      </c>
      <c r="U55" s="325">
        <v>70891508</v>
      </c>
      <c r="V55" s="326">
        <v>1631917</v>
      </c>
      <c r="W55" s="344">
        <v>43900</v>
      </c>
      <c r="X55" s="344">
        <v>43929</v>
      </c>
      <c r="Y55" s="324">
        <v>1409</v>
      </c>
      <c r="Z55" s="327">
        <v>1409</v>
      </c>
      <c r="AA55" s="340" t="s">
        <v>5349</v>
      </c>
      <c r="AB55" s="339" t="s">
        <v>5350</v>
      </c>
      <c r="AC55" s="323" t="s">
        <v>2706</v>
      </c>
      <c r="AD55" s="323" t="s">
        <v>2707</v>
      </c>
      <c r="AE55" s="323" t="s">
        <v>5351</v>
      </c>
      <c r="AF55" s="344">
        <v>44657</v>
      </c>
      <c r="AG55" s="344">
        <v>44701</v>
      </c>
      <c r="AH55" s="340" t="s">
        <v>5149</v>
      </c>
      <c r="AI55" s="341" t="s">
        <v>5150</v>
      </c>
      <c r="AJ55" s="342">
        <v>117603</v>
      </c>
      <c r="AK55" s="342" t="s">
        <v>5352</v>
      </c>
      <c r="AL55" s="329">
        <v>99962.57</v>
      </c>
      <c r="AM55" s="329">
        <v>17640.43</v>
      </c>
      <c r="AN55" s="329">
        <v>117603</v>
      </c>
      <c r="AO55" s="329">
        <v>0</v>
      </c>
      <c r="AP55" s="343">
        <v>44659</v>
      </c>
      <c r="AQ55" s="401">
        <v>44671</v>
      </c>
      <c r="AR55" s="340">
        <v>1806516705</v>
      </c>
      <c r="AS55" s="323" t="s">
        <v>110</v>
      </c>
      <c r="AT55" s="346" t="s">
        <v>5111</v>
      </c>
      <c r="AU55" s="340" t="s">
        <v>5346</v>
      </c>
    </row>
    <row r="56" spans="1:47">
      <c r="A56" s="319">
        <v>912</v>
      </c>
      <c r="B56" s="340" t="s">
        <v>5353</v>
      </c>
      <c r="C56" s="340">
        <v>46747982</v>
      </c>
      <c r="D56" s="340" t="s">
        <v>151</v>
      </c>
      <c r="E56" s="340" t="s">
        <v>5354</v>
      </c>
      <c r="F56" s="340" t="s">
        <v>5355</v>
      </c>
      <c r="G56" s="340" t="s">
        <v>2687</v>
      </c>
      <c r="H56" s="340" t="s">
        <v>2687</v>
      </c>
      <c r="I56" s="340" t="s">
        <v>33</v>
      </c>
      <c r="J56" s="340" t="s">
        <v>2684</v>
      </c>
      <c r="K56" s="356">
        <v>711400</v>
      </c>
      <c r="L56" s="356">
        <v>604689.99</v>
      </c>
      <c r="M56" s="356">
        <v>106710.01</v>
      </c>
      <c r="N56" s="356">
        <v>711400</v>
      </c>
      <c r="O56" s="356">
        <v>604689.99</v>
      </c>
      <c r="P56" s="356">
        <v>106710.01</v>
      </c>
      <c r="Q56" s="348">
        <v>44561</v>
      </c>
      <c r="R56" s="323">
        <v>0</v>
      </c>
      <c r="S56" s="323" t="s">
        <v>2705</v>
      </c>
      <c r="T56" s="324" t="s">
        <v>2705</v>
      </c>
      <c r="U56" s="325">
        <v>70891508</v>
      </c>
      <c r="V56" s="326">
        <v>711400</v>
      </c>
      <c r="W56" s="344">
        <v>43909</v>
      </c>
      <c r="X56" s="344">
        <v>43929</v>
      </c>
      <c r="Y56" s="324">
        <v>1420</v>
      </c>
      <c r="Z56" s="327">
        <v>1420</v>
      </c>
      <c r="AA56" s="340" t="s">
        <v>5349</v>
      </c>
      <c r="AB56" s="339" t="s">
        <v>5350</v>
      </c>
      <c r="AC56" s="323" t="s">
        <v>2706</v>
      </c>
      <c r="AD56" s="323" t="s">
        <v>2707</v>
      </c>
      <c r="AE56" s="323" t="s">
        <v>5356</v>
      </c>
      <c r="AF56" s="344">
        <v>44691</v>
      </c>
      <c r="AG56" s="344">
        <v>44733</v>
      </c>
      <c r="AH56" s="340" t="s">
        <v>5070</v>
      </c>
      <c r="AI56" s="341" t="s">
        <v>5071</v>
      </c>
      <c r="AJ56" s="342">
        <v>89264</v>
      </c>
      <c r="AK56" s="342" t="s">
        <v>5357</v>
      </c>
      <c r="AL56" s="329">
        <v>75874.41</v>
      </c>
      <c r="AM56" s="329">
        <v>13389.59</v>
      </c>
      <c r="AN56" s="329">
        <v>89264</v>
      </c>
      <c r="AO56" s="329">
        <v>0</v>
      </c>
      <c r="AP56" s="343">
        <v>44692</v>
      </c>
      <c r="AQ56" s="344">
        <v>44720</v>
      </c>
      <c r="AR56" s="340">
        <v>1806516648</v>
      </c>
      <c r="AS56" s="345" t="s">
        <v>5358</v>
      </c>
      <c r="AT56" s="346" t="s">
        <v>5098</v>
      </c>
      <c r="AU56" s="340" t="s">
        <v>5353</v>
      </c>
    </row>
    <row r="57" spans="1:47">
      <c r="A57" s="319">
        <v>913</v>
      </c>
      <c r="B57" s="340" t="s">
        <v>5359</v>
      </c>
      <c r="C57" s="340">
        <v>555053</v>
      </c>
      <c r="D57" s="340" t="s">
        <v>267</v>
      </c>
      <c r="E57" s="340" t="s">
        <v>5360</v>
      </c>
      <c r="F57" s="340" t="s">
        <v>5361</v>
      </c>
      <c r="G57" s="340" t="s">
        <v>2687</v>
      </c>
      <c r="H57" s="340" t="s">
        <v>2687</v>
      </c>
      <c r="I57" s="340" t="s">
        <v>33</v>
      </c>
      <c r="J57" s="340" t="s">
        <v>2684</v>
      </c>
      <c r="K57" s="354">
        <v>1181520</v>
      </c>
      <c r="L57" s="354">
        <v>1004291.99</v>
      </c>
      <c r="M57" s="354">
        <v>177228.01</v>
      </c>
      <c r="N57" s="354">
        <v>1181520</v>
      </c>
      <c r="O57" s="354">
        <v>1004291.99</v>
      </c>
      <c r="P57" s="354">
        <v>177228.01</v>
      </c>
      <c r="Q57" s="344">
        <v>44500</v>
      </c>
      <c r="R57" s="323">
        <v>0</v>
      </c>
      <c r="S57" s="323" t="s">
        <v>2705</v>
      </c>
      <c r="T57" s="324" t="s">
        <v>2705</v>
      </c>
      <c r="U57" s="325">
        <v>70891508</v>
      </c>
      <c r="V57" s="326">
        <v>1181520</v>
      </c>
      <c r="W57" s="344">
        <v>43909</v>
      </c>
      <c r="X57" s="344">
        <v>43929</v>
      </c>
      <c r="Y57" s="324">
        <v>1442</v>
      </c>
      <c r="Z57" s="404">
        <v>1442</v>
      </c>
      <c r="AA57" s="340" t="s">
        <v>5349</v>
      </c>
      <c r="AB57" s="339" t="s">
        <v>5350</v>
      </c>
      <c r="AC57" s="323" t="s">
        <v>5335</v>
      </c>
      <c r="AD57" s="323" t="s">
        <v>5336</v>
      </c>
      <c r="AE57" s="323" t="s">
        <v>5362</v>
      </c>
      <c r="AF57" s="344">
        <v>44636</v>
      </c>
      <c r="AG57" s="344">
        <v>44680</v>
      </c>
      <c r="AH57" s="340" t="s">
        <v>4928</v>
      </c>
      <c r="AI57" s="263" t="s">
        <v>4929</v>
      </c>
      <c r="AJ57" s="342">
        <v>142720</v>
      </c>
      <c r="AK57" s="342" t="s">
        <v>5363</v>
      </c>
      <c r="AL57" s="329">
        <v>121312.02</v>
      </c>
      <c r="AM57" s="329">
        <v>21407.98</v>
      </c>
      <c r="AN57" s="329">
        <v>142720</v>
      </c>
      <c r="AO57" s="329">
        <v>0</v>
      </c>
      <c r="AP57" s="343">
        <v>44649</v>
      </c>
      <c r="AQ57" s="401">
        <v>44671</v>
      </c>
      <c r="AR57" s="340">
        <v>1806516610</v>
      </c>
      <c r="AS57" s="323" t="s">
        <v>273</v>
      </c>
      <c r="AT57" s="346" t="s">
        <v>5111</v>
      </c>
      <c r="AU57" s="340" t="s">
        <v>5359</v>
      </c>
    </row>
    <row r="58" spans="1:47">
      <c r="A58" s="319">
        <v>921</v>
      </c>
      <c r="B58" s="405" t="s">
        <v>5364</v>
      </c>
      <c r="C58" s="405">
        <v>70983127</v>
      </c>
      <c r="D58" s="405" t="s">
        <v>5365</v>
      </c>
      <c r="E58" s="405" t="s">
        <v>5366</v>
      </c>
      <c r="F58" s="405" t="s">
        <v>5367</v>
      </c>
      <c r="G58" s="405" t="s">
        <v>786</v>
      </c>
      <c r="H58" s="405" t="s">
        <v>5368</v>
      </c>
      <c r="I58" s="405" t="s">
        <v>33</v>
      </c>
      <c r="J58" s="405" t="s">
        <v>2684</v>
      </c>
      <c r="K58" s="406">
        <v>532673</v>
      </c>
      <c r="L58" s="406">
        <v>452772.04</v>
      </c>
      <c r="M58" s="406">
        <v>79900.960000000006</v>
      </c>
      <c r="N58" s="406">
        <v>532673</v>
      </c>
      <c r="O58" s="406">
        <v>452772.04</v>
      </c>
      <c r="P58" s="406">
        <v>79900.960000000006</v>
      </c>
      <c r="Q58" s="407">
        <v>44620</v>
      </c>
      <c r="R58" s="323">
        <v>2006</v>
      </c>
      <c r="S58" s="323" t="s">
        <v>5369</v>
      </c>
      <c r="T58" s="324" t="s">
        <v>5370</v>
      </c>
      <c r="U58" s="325" t="s">
        <v>2966</v>
      </c>
      <c r="V58" s="408">
        <v>532673</v>
      </c>
      <c r="W58" s="407">
        <v>44049</v>
      </c>
      <c r="X58" s="407">
        <v>44053</v>
      </c>
      <c r="Y58" s="409">
        <v>2302</v>
      </c>
      <c r="Z58" s="410">
        <v>2302</v>
      </c>
      <c r="AA58" s="405" t="s">
        <v>5371</v>
      </c>
      <c r="AB58" s="339" t="s">
        <v>5372</v>
      </c>
      <c r="AC58" s="323" t="s">
        <v>2712</v>
      </c>
      <c r="AD58" s="323" t="s">
        <v>2713</v>
      </c>
      <c r="AE58" s="323" t="s">
        <v>5373</v>
      </c>
      <c r="AF58" s="344">
        <v>44664</v>
      </c>
      <c r="AG58" s="344">
        <v>44708</v>
      </c>
      <c r="AH58" s="340" t="s">
        <v>5191</v>
      </c>
      <c r="AI58" s="341" t="s">
        <v>5192</v>
      </c>
      <c r="AJ58" s="342">
        <v>34392</v>
      </c>
      <c r="AK58" s="342" t="s">
        <v>5374</v>
      </c>
      <c r="AL58" s="329">
        <v>29233.21</v>
      </c>
      <c r="AM58" s="329">
        <v>5158.79</v>
      </c>
      <c r="AN58" s="329">
        <v>34392</v>
      </c>
      <c r="AO58" s="329">
        <v>0</v>
      </c>
      <c r="AP58" s="343">
        <v>44680</v>
      </c>
      <c r="AQ58" s="344">
        <v>44686</v>
      </c>
      <c r="AR58" s="340">
        <v>2008017341</v>
      </c>
      <c r="AS58" s="323" t="s">
        <v>5375</v>
      </c>
      <c r="AT58" s="346" t="s">
        <v>5022</v>
      </c>
      <c r="AU58" s="405" t="s">
        <v>5364</v>
      </c>
    </row>
    <row r="59" spans="1:47">
      <c r="C59" s="411">
        <v>1</v>
      </c>
      <c r="D59" s="411">
        <v>2</v>
      </c>
      <c r="E59" s="411">
        <v>3</v>
      </c>
      <c r="F59" s="411">
        <v>4</v>
      </c>
      <c r="G59" s="411">
        <v>5</v>
      </c>
      <c r="H59" s="411">
        <v>6</v>
      </c>
      <c r="I59" s="411">
        <v>7</v>
      </c>
      <c r="J59" s="411">
        <v>8</v>
      </c>
      <c r="K59" s="411">
        <v>9</v>
      </c>
      <c r="L59" s="411">
        <v>10</v>
      </c>
      <c r="M59" s="411">
        <v>11</v>
      </c>
      <c r="N59" s="411">
        <v>12</v>
      </c>
      <c r="O59" s="411">
        <v>13</v>
      </c>
      <c r="P59" s="411">
        <v>14</v>
      </c>
      <c r="Q59" s="411">
        <v>15</v>
      </c>
      <c r="R59" s="411">
        <v>16</v>
      </c>
      <c r="S59" s="411">
        <v>17</v>
      </c>
      <c r="T59" s="411">
        <v>18</v>
      </c>
      <c r="U59" s="411">
        <v>19</v>
      </c>
      <c r="V59" s="411">
        <v>20</v>
      </c>
      <c r="W59" s="411">
        <v>21</v>
      </c>
      <c r="X59" s="411">
        <v>22</v>
      </c>
      <c r="Y59" s="411">
        <v>23</v>
      </c>
      <c r="Z59" s="411">
        <v>24</v>
      </c>
      <c r="AA59" s="411">
        <v>25</v>
      </c>
      <c r="AB59" s="411">
        <v>26</v>
      </c>
      <c r="AC59" s="411">
        <v>27</v>
      </c>
      <c r="AD59" s="411">
        <v>28</v>
      </c>
      <c r="AE59" s="411">
        <v>29</v>
      </c>
      <c r="AF59" s="411">
        <v>30</v>
      </c>
      <c r="AG59" s="411">
        <v>31</v>
      </c>
      <c r="AH59" s="411">
        <v>32</v>
      </c>
      <c r="AI59" s="411">
        <v>33</v>
      </c>
      <c r="AJ59" s="411">
        <v>34</v>
      </c>
      <c r="AK59" s="411">
        <v>35</v>
      </c>
      <c r="AL59" s="411">
        <v>36</v>
      </c>
      <c r="AM59" s="411">
        <v>37</v>
      </c>
      <c r="AN59" s="411">
        <v>38</v>
      </c>
      <c r="AO59" s="411">
        <v>39</v>
      </c>
      <c r="AP59" s="411">
        <v>40</v>
      </c>
      <c r="AQ59" s="411">
        <v>41</v>
      </c>
      <c r="AR59" s="411">
        <v>42</v>
      </c>
      <c r="AS59" s="411">
        <v>43</v>
      </c>
      <c r="AT59" s="411">
        <v>44</v>
      </c>
      <c r="AU59" s="411">
        <v>45</v>
      </c>
    </row>
    <row r="60" spans="1:47">
      <c r="AJ60" s="80">
        <f>SUM(AJ2:AJ58)</f>
        <v>3727057.01</v>
      </c>
    </row>
  </sheetData>
  <conditionalFormatting sqref="Y1:Y58">
    <cfRule type="cellIs" dxfId="17" priority="1" operator="between">
      <formula>1400</formula>
      <formula>1500</formula>
    </cfRule>
  </conditionalFormatting>
  <hyperlinks>
    <hyperlink ref="AI2" r:id="rId1" xr:uid="{2505C9BB-433F-4F34-9B55-99ABBA8DE041}"/>
    <hyperlink ref="AS2" r:id="rId2" xr:uid="{8F330086-D557-4BDA-8629-E8E647BCEABD}"/>
    <hyperlink ref="AI3" r:id="rId3" xr:uid="{E7BF30BE-82E2-43CC-AE1B-819842E5DDB5}"/>
    <hyperlink ref="AI4" r:id="rId4" xr:uid="{6317B36C-1A33-4972-B5F1-71C3CFAD8605}"/>
    <hyperlink ref="AI5" r:id="rId5" xr:uid="{B02ADA41-0A2D-4B43-8FF9-2F7CC5E6A3AB}"/>
    <hyperlink ref="AI6" r:id="rId6" xr:uid="{D7EE0706-39C2-4420-81D1-862E08048571}"/>
    <hyperlink ref="AI7" r:id="rId7" xr:uid="{E5C615AD-1151-46CC-B6C7-1DBCB5DDACCB}"/>
    <hyperlink ref="AI8" r:id="rId8" xr:uid="{F257A022-035D-4CD9-8F9E-A2FADD8074F0}"/>
    <hyperlink ref="AI9" r:id="rId9" xr:uid="{4849DFDB-C96B-43E4-BC58-FEED7C69FA8D}"/>
    <hyperlink ref="AI10" r:id="rId10" xr:uid="{116C0B96-EB00-4EE2-8F99-C4521006D02C}"/>
    <hyperlink ref="AI11" r:id="rId11" xr:uid="{0EF82320-7CC6-40F7-BA55-44E019D6EA9A}"/>
    <hyperlink ref="AI13" r:id="rId12" xr:uid="{3E3AD35A-3E88-41A6-AE68-D1EA328F42E0}"/>
    <hyperlink ref="AI14" r:id="rId13" xr:uid="{B73DF53B-CF1F-43A2-9EA2-77189FA60CF9}"/>
    <hyperlink ref="AS14" r:id="rId14" xr:uid="{67A7FA00-ED45-4B25-98CC-942032B5687C}"/>
    <hyperlink ref="AI12" r:id="rId15" xr:uid="{67A4A489-16CD-4AFE-A46D-21BE025D612B}"/>
    <hyperlink ref="AI15" r:id="rId16" xr:uid="{0CF173D0-487C-44F3-B12B-CE42A339D61E}"/>
    <hyperlink ref="AS15" r:id="rId17" xr:uid="{61D12049-1AA7-4FCF-8D71-2E431F0C229C}"/>
    <hyperlink ref="AI16" r:id="rId18" xr:uid="{D01CFCB2-473B-4F46-8536-9B55D633021A}"/>
    <hyperlink ref="AI17" r:id="rId19" xr:uid="{C1329CE9-BB0E-4DE9-A3C9-BC32F3BC4E7F}"/>
    <hyperlink ref="AI18" r:id="rId20" xr:uid="{F28B7AB5-5702-4C6B-8FDF-30C1E6B44D5B}"/>
    <hyperlink ref="AI20" r:id="rId21" xr:uid="{3E582AD6-9DD7-4F37-B1FD-6CBEE19AD1AF}"/>
    <hyperlink ref="AI19" r:id="rId22" xr:uid="{AB6FD57D-94F4-4732-9E8F-7D06EED557F1}"/>
    <hyperlink ref="AS19" r:id="rId23" xr:uid="{1682975D-2FB4-447C-A58F-6B8A3B85859F}"/>
    <hyperlink ref="AI21" r:id="rId24" xr:uid="{F12683E3-D2AD-440B-8ECD-96A3B72EA95E}"/>
    <hyperlink ref="AI22" r:id="rId25" xr:uid="{95ADA022-0ABC-4589-8A79-8198F5076673}"/>
    <hyperlink ref="AI23" r:id="rId26" xr:uid="{39B36592-CCAB-401A-A317-769D773A1A97}"/>
    <hyperlink ref="AI24" r:id="rId27" xr:uid="{ACE38D54-8062-41CE-A602-10A9509ED84C}"/>
    <hyperlink ref="AI25" r:id="rId28" xr:uid="{D779E38D-3E55-4130-A61E-F3EE834699AE}"/>
    <hyperlink ref="AI26" r:id="rId29" xr:uid="{A3623758-8F5A-4AA2-A664-D19DFAEDE2BF}"/>
    <hyperlink ref="AI27" r:id="rId30" xr:uid="{60B9B4E8-EDE9-45C1-A8C6-5943D2186EA3}"/>
    <hyperlink ref="AS27" r:id="rId31" xr:uid="{A8FE8771-7D3C-4AC9-AFBE-E998B5F76D62}"/>
    <hyperlink ref="AI28" r:id="rId32" xr:uid="{88B359B9-874E-46E3-8C84-3865DED44A16}"/>
    <hyperlink ref="AS28" r:id="rId33" xr:uid="{6CF6CBA4-5D96-4814-9ABE-2247A45BE396}"/>
    <hyperlink ref="AI29" r:id="rId34" xr:uid="{045F1A71-D29A-409B-86ED-94081FFD88BF}"/>
    <hyperlink ref="AS29" r:id="rId35" xr:uid="{5150F00E-26C4-4044-821B-9615C592DBE4}"/>
    <hyperlink ref="AI30" r:id="rId36" xr:uid="{A02AB697-9FF9-45CB-B0C0-8D5B96D52943}"/>
    <hyperlink ref="AI31" r:id="rId37" xr:uid="{BB51F3D2-BE96-459D-876E-076C3F87E461}"/>
    <hyperlink ref="AS31" r:id="rId38" xr:uid="{3A7A2386-3EB8-470C-8A4C-37635F6760C1}"/>
    <hyperlink ref="AI32" r:id="rId39" xr:uid="{143B36EC-610A-4F94-B93E-0245886C5C9B}"/>
    <hyperlink ref="AS32" r:id="rId40" xr:uid="{246168C7-050A-4147-BA17-E4614A72C6E0}"/>
    <hyperlink ref="AI33" r:id="rId41" xr:uid="{E6FFD448-D0EE-4A4F-B32E-13574D45DD7C}"/>
    <hyperlink ref="AI34" r:id="rId42" xr:uid="{5FFD0BB9-4B23-4EFC-B414-7E0FF3597432}"/>
    <hyperlink ref="AI35" r:id="rId43" xr:uid="{38E62C76-AE6D-4B47-B9FC-6EF442B79433}"/>
    <hyperlink ref="AS36" r:id="rId44" xr:uid="{5566130C-2516-4103-94EB-1607BEE7A612}"/>
    <hyperlink ref="AI36" r:id="rId45" xr:uid="{D6A1CE4E-25FE-4FE6-93D7-66EC89BD974E}"/>
    <hyperlink ref="AI38" r:id="rId46" xr:uid="{6A549996-CA85-456B-B28B-60EE1CFF1E2F}"/>
    <hyperlink ref="AS38" r:id="rId47" xr:uid="{B3D0115A-7C53-4AB4-B952-56723E60FFD8}"/>
    <hyperlink ref="AI37" r:id="rId48" xr:uid="{783884A6-F7BD-42F7-9299-CCB8C87AE339}"/>
    <hyperlink ref="AS37" r:id="rId49" xr:uid="{21BF794D-5A47-4962-8934-5B14F7B311C6}"/>
    <hyperlink ref="AI39" r:id="rId50" xr:uid="{461165CB-CD7D-467F-9CC7-97D43F33A064}"/>
    <hyperlink ref="AS39" r:id="rId51" xr:uid="{B7902A47-2238-451E-824B-E2F2EF07ACAA}"/>
    <hyperlink ref="AI40" r:id="rId52" xr:uid="{624D5B85-F172-479E-ADAC-95A1CAA9773E}"/>
    <hyperlink ref="AI41" r:id="rId53" xr:uid="{20DC8C4C-9BD9-4FC5-BBEA-E3977BFED337}"/>
    <hyperlink ref="AI42" r:id="rId54" xr:uid="{C520F903-A29A-4294-BEA5-F631E2FA97B2}"/>
    <hyperlink ref="AI43" r:id="rId55" xr:uid="{E61605EA-B1DF-46C9-B4C1-3A62E65F44AD}"/>
    <hyperlink ref="AS43" r:id="rId56" display="kamila.nachazelova@zszandov.cz " xr:uid="{7912BB12-6EB7-41E2-AB20-9AD9020503B9}"/>
    <hyperlink ref="AI44" r:id="rId57" xr:uid="{A1E26E83-51F9-4216-83AE-50F1FD7A4451}"/>
    <hyperlink ref="AS44" r:id="rId58" xr:uid="{07C459C1-2D05-43DC-992B-B83D32D190FF}"/>
    <hyperlink ref="AI45" r:id="rId59" xr:uid="{64491A10-A330-4A03-AC2B-F29A2201410F}"/>
    <hyperlink ref="AI46" r:id="rId60" xr:uid="{F1194B13-3CD9-4925-A733-C9A9EAFFD387}"/>
    <hyperlink ref="AI48" r:id="rId61" xr:uid="{820C9FCF-1920-44CD-9429-8A310C4B9B70}"/>
    <hyperlink ref="AI47" r:id="rId62" xr:uid="{220419CF-2E86-4475-BCF9-AF0A22F3317D}"/>
    <hyperlink ref="AI49" r:id="rId63" xr:uid="{36462D83-241D-489E-B84A-F5C4EF7920C1}"/>
    <hyperlink ref="AI50" r:id="rId64" xr:uid="{60C2AA47-536B-4B40-BB3C-A5A03E672C73}"/>
    <hyperlink ref="AS50" r:id="rId65" xr:uid="{6ACD0871-7696-40BA-A98A-E1C38B59A073}"/>
    <hyperlink ref="AI51" r:id="rId66" xr:uid="{2F85991F-BB59-4E4D-9E55-BDC982B50A9C}"/>
    <hyperlink ref="AI52" r:id="rId67" xr:uid="{220B13D2-C660-483A-B59A-6DD46A4BB44C}"/>
    <hyperlink ref="AI53" r:id="rId68" xr:uid="{2309C147-C6B7-42A6-951B-0D793815A713}"/>
    <hyperlink ref="AI54" r:id="rId69" xr:uid="{C11F0032-1914-4AC4-8DC9-001372D37C05}"/>
    <hyperlink ref="AI55" r:id="rId70" xr:uid="{A51994EA-A237-4F2E-8889-C0A2ABF9F0E3}"/>
    <hyperlink ref="AI57" r:id="rId71" xr:uid="{6233F0F1-C784-4AA2-A67F-5AE54655B284}"/>
    <hyperlink ref="AI56" r:id="rId72" xr:uid="{DEC3CAEF-7DAD-4BCA-9C4C-08D24FEB6AD4}"/>
    <hyperlink ref="AS56" r:id="rId73" xr:uid="{E89A64DB-DCAA-4792-85E1-CFC42D50EF68}"/>
    <hyperlink ref="AI58" r:id="rId74" xr:uid="{AC4E935A-C658-40B5-ABC3-B74B8188A310}"/>
  </hyperlinks>
  <pageMargins left="0.7" right="0.7" top="0.78740157499999996" bottom="0.78740157499999996" header="0.3" footer="0.3"/>
  <legacyDrawing r:id="rId7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5685-7D69-41A8-9F13-9AEAD58E0E03}">
  <dimension ref="A1:XEZ9"/>
  <sheetViews>
    <sheetView workbookViewId="0">
      <selection activeCell="M18" sqref="M18"/>
    </sheetView>
  </sheetViews>
  <sheetFormatPr defaultRowHeight="15"/>
  <sheetData>
    <row r="1" spans="1:16380">
      <c r="A1" s="471"/>
      <c r="B1" s="472" t="s">
        <v>5398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  <c r="AU1" s="471"/>
      <c r="AV1" s="475" t="s">
        <v>5399</v>
      </c>
      <c r="AW1" s="476"/>
      <c r="AX1" s="476"/>
      <c r="AY1" s="471"/>
      <c r="AZ1" s="477" t="s">
        <v>5400</v>
      </c>
      <c r="BA1" s="478"/>
      <c r="BB1" s="478"/>
      <c r="BC1" s="471"/>
      <c r="BD1" s="479" t="s">
        <v>5401</v>
      </c>
      <c r="BE1" s="480"/>
      <c r="BF1" s="480"/>
      <c r="BH1" s="481" t="s">
        <v>5402</v>
      </c>
      <c r="BI1" s="482"/>
      <c r="BJ1" s="482"/>
      <c r="BL1" s="346" t="s">
        <v>5403</v>
      </c>
      <c r="BM1" s="346"/>
      <c r="BN1" s="346"/>
      <c r="BO1" s="346"/>
    </row>
    <row r="2" spans="1:16380" ht="67.5">
      <c r="A2" s="297" t="s">
        <v>2641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4795</v>
      </c>
      <c r="S2" s="306" t="s">
        <v>2658</v>
      </c>
      <c r="T2" s="306" t="s">
        <v>2659</v>
      </c>
      <c r="U2" s="307" t="s">
        <v>4796</v>
      </c>
      <c r="V2" s="308" t="s">
        <v>2660</v>
      </c>
      <c r="W2" s="306" t="s">
        <v>2661</v>
      </c>
      <c r="X2" s="306" t="s">
        <v>2662</v>
      </c>
      <c r="Y2" s="309" t="s">
        <v>4797</v>
      </c>
      <c r="Z2" s="306" t="s">
        <v>2663</v>
      </c>
      <c r="AA2" s="306" t="s">
        <v>2664</v>
      </c>
      <c r="AB2" s="307" t="s">
        <v>4798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4799</v>
      </c>
      <c r="AI2" s="310" t="s">
        <v>2670</v>
      </c>
      <c r="AJ2" s="312" t="s">
        <v>4800</v>
      </c>
      <c r="AK2" s="310" t="s">
        <v>2671</v>
      </c>
      <c r="AL2" s="313" t="s">
        <v>4801</v>
      </c>
      <c r="AM2" s="313" t="s">
        <v>4802</v>
      </c>
      <c r="AN2" s="313" t="s">
        <v>2748</v>
      </c>
      <c r="AO2" s="313" t="s">
        <v>4803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4798</v>
      </c>
      <c r="AU2" s="297"/>
      <c r="AV2" s="315" t="s">
        <v>2676</v>
      </c>
      <c r="AW2" s="315" t="s">
        <v>2677</v>
      </c>
      <c r="AX2" s="315" t="s">
        <v>2678</v>
      </c>
      <c r="AY2" s="297"/>
      <c r="AZ2" s="316" t="s">
        <v>4804</v>
      </c>
      <c r="BA2" s="316" t="s">
        <v>4805</v>
      </c>
      <c r="BB2" s="316" t="s">
        <v>2678</v>
      </c>
      <c r="BC2" s="297"/>
      <c r="BD2" s="317" t="s">
        <v>3147</v>
      </c>
      <c r="BE2" s="317" t="s">
        <v>3148</v>
      </c>
      <c r="BF2" s="317" t="s">
        <v>2678</v>
      </c>
      <c r="BH2" s="318" t="s">
        <v>4806</v>
      </c>
      <c r="BI2" s="318" t="s">
        <v>4807</v>
      </c>
      <c r="BJ2" s="318" t="s">
        <v>2678</v>
      </c>
      <c r="BL2" s="346"/>
      <c r="BM2" s="346"/>
      <c r="BN2" s="346"/>
      <c r="BO2" s="483" t="s">
        <v>5404</v>
      </c>
    </row>
    <row r="3" spans="1:16380">
      <c r="A3" s="319">
        <v>1153</v>
      </c>
      <c r="B3" s="320" t="s">
        <v>4808</v>
      </c>
      <c r="C3" s="320">
        <v>72743352</v>
      </c>
      <c r="D3" s="320" t="s">
        <v>1184</v>
      </c>
      <c r="E3" s="320" t="s">
        <v>4809</v>
      </c>
      <c r="F3" s="320" t="s">
        <v>4810</v>
      </c>
      <c r="G3" s="320" t="s">
        <v>2720</v>
      </c>
      <c r="H3" s="320" t="s">
        <v>2721</v>
      </c>
      <c r="I3" s="320" t="s">
        <v>33</v>
      </c>
      <c r="J3" s="320" t="s">
        <v>2684</v>
      </c>
      <c r="K3" s="321">
        <v>494710</v>
      </c>
      <c r="L3" s="321">
        <v>420503.49</v>
      </c>
      <c r="M3" s="321">
        <v>74206.509999999995</v>
      </c>
      <c r="N3" s="321">
        <v>494710</v>
      </c>
      <c r="O3" s="321">
        <v>420503.49</v>
      </c>
      <c r="P3" s="321">
        <v>74206.509999999995</v>
      </c>
      <c r="Q3" s="322">
        <v>45107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494710</v>
      </c>
      <c r="W3" s="322">
        <v>44592</v>
      </c>
      <c r="X3" s="322">
        <v>44594</v>
      </c>
      <c r="Y3" s="324">
        <v>3417</v>
      </c>
      <c r="Z3" s="327">
        <v>3417</v>
      </c>
      <c r="AA3" s="320" t="s">
        <v>4811</v>
      </c>
      <c r="AB3" s="320" t="s">
        <v>4812</v>
      </c>
      <c r="AC3" s="323" t="s">
        <v>2712</v>
      </c>
      <c r="AD3" s="323" t="s">
        <v>2713</v>
      </c>
      <c r="AE3" s="323" t="s">
        <v>4813</v>
      </c>
      <c r="AF3" s="322"/>
      <c r="AG3" s="322"/>
      <c r="AH3" s="320"/>
      <c r="AI3" s="320"/>
      <c r="AJ3" s="328"/>
      <c r="AK3" s="328"/>
      <c r="AL3" s="329"/>
      <c r="AM3" s="329"/>
      <c r="AN3" s="329">
        <v>0</v>
      </c>
      <c r="AO3" s="329">
        <v>0</v>
      </c>
      <c r="AP3" s="330"/>
      <c r="AQ3" s="320"/>
      <c r="AR3" s="320"/>
      <c r="AS3" s="323" t="s">
        <v>3693</v>
      </c>
      <c r="AT3" s="331"/>
      <c r="AU3" s="223"/>
      <c r="AV3" s="332"/>
      <c r="AW3" s="332"/>
      <c r="AX3" s="332"/>
      <c r="AY3" s="223"/>
      <c r="AZ3" s="333"/>
      <c r="BA3" s="333"/>
      <c r="BB3" s="333"/>
      <c r="BC3" s="223"/>
      <c r="BD3" s="334"/>
      <c r="BE3" s="334"/>
      <c r="BF3" s="334"/>
      <c r="BG3" s="106"/>
      <c r="BH3" s="335"/>
      <c r="BI3" s="335"/>
      <c r="BJ3" s="336">
        <v>0</v>
      </c>
      <c r="BK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  <c r="RS3" s="106"/>
      <c r="RT3" s="106"/>
      <c r="RU3" s="106"/>
      <c r="RV3" s="106"/>
      <c r="RW3" s="106"/>
      <c r="RX3" s="106"/>
      <c r="RY3" s="106"/>
      <c r="RZ3" s="106"/>
      <c r="SA3" s="106"/>
      <c r="SB3" s="106"/>
      <c r="SC3" s="106"/>
      <c r="SD3" s="106"/>
      <c r="SE3" s="106"/>
      <c r="SF3" s="106"/>
      <c r="SG3" s="106"/>
      <c r="SH3" s="106"/>
      <c r="SI3" s="106"/>
      <c r="SJ3" s="106"/>
      <c r="SK3" s="106"/>
      <c r="SL3" s="106"/>
      <c r="SM3" s="106"/>
      <c r="SN3" s="106"/>
      <c r="SO3" s="106"/>
      <c r="SP3" s="106"/>
      <c r="SQ3" s="106"/>
      <c r="SR3" s="106"/>
      <c r="SS3" s="106"/>
      <c r="ST3" s="106"/>
      <c r="SU3" s="106"/>
      <c r="SV3" s="106"/>
      <c r="SW3" s="106"/>
      <c r="SX3" s="106"/>
      <c r="SY3" s="106"/>
      <c r="SZ3" s="106"/>
      <c r="TA3" s="106"/>
      <c r="TB3" s="106"/>
      <c r="TC3" s="106"/>
      <c r="TD3" s="106"/>
      <c r="TE3" s="106"/>
      <c r="TF3" s="106"/>
      <c r="TG3" s="106"/>
      <c r="TH3" s="106"/>
      <c r="TI3" s="106"/>
      <c r="TJ3" s="106"/>
      <c r="TK3" s="106"/>
      <c r="TL3" s="106"/>
      <c r="TM3" s="106"/>
      <c r="TN3" s="106"/>
      <c r="TO3" s="106"/>
      <c r="TP3" s="106"/>
      <c r="TQ3" s="106"/>
      <c r="TR3" s="106"/>
      <c r="TS3" s="106"/>
      <c r="TT3" s="106"/>
      <c r="TU3" s="106"/>
      <c r="TV3" s="106"/>
      <c r="TW3" s="106"/>
      <c r="TX3" s="106"/>
      <c r="TY3" s="106"/>
      <c r="TZ3" s="106"/>
      <c r="UA3" s="106"/>
      <c r="UB3" s="106"/>
      <c r="UC3" s="106"/>
      <c r="UD3" s="106"/>
      <c r="UE3" s="106"/>
      <c r="UF3" s="106"/>
      <c r="UG3" s="106"/>
      <c r="UH3" s="106"/>
      <c r="UI3" s="106"/>
      <c r="UJ3" s="106"/>
      <c r="UK3" s="106"/>
      <c r="UL3" s="106"/>
      <c r="UM3" s="106"/>
      <c r="UN3" s="106"/>
      <c r="UO3" s="106"/>
      <c r="UP3" s="106"/>
      <c r="UQ3" s="106"/>
      <c r="UR3" s="106"/>
      <c r="US3" s="106"/>
      <c r="UT3" s="106"/>
      <c r="UU3" s="106"/>
      <c r="UV3" s="106"/>
      <c r="UW3" s="106"/>
      <c r="UX3" s="106"/>
      <c r="UY3" s="106"/>
      <c r="UZ3" s="106"/>
      <c r="VA3" s="106"/>
      <c r="VB3" s="106"/>
      <c r="VC3" s="106"/>
      <c r="VD3" s="106"/>
      <c r="VE3" s="106"/>
      <c r="VF3" s="106"/>
      <c r="VG3" s="106"/>
      <c r="VH3" s="106"/>
      <c r="VI3" s="106"/>
      <c r="VJ3" s="106"/>
      <c r="VK3" s="106"/>
      <c r="VL3" s="106"/>
      <c r="VM3" s="106"/>
      <c r="VN3" s="106"/>
      <c r="VO3" s="106"/>
      <c r="VP3" s="106"/>
      <c r="VQ3" s="106"/>
      <c r="VR3" s="106"/>
      <c r="VS3" s="106"/>
      <c r="VT3" s="106"/>
      <c r="VU3" s="106"/>
      <c r="VV3" s="106"/>
      <c r="VW3" s="106"/>
      <c r="VX3" s="106"/>
      <c r="VY3" s="106"/>
      <c r="VZ3" s="106"/>
      <c r="WA3" s="106"/>
      <c r="WB3" s="106"/>
      <c r="WC3" s="106"/>
      <c r="WD3" s="106"/>
      <c r="WE3" s="106"/>
      <c r="WF3" s="106"/>
      <c r="WG3" s="106"/>
      <c r="WH3" s="106"/>
      <c r="WI3" s="106"/>
      <c r="WJ3" s="106"/>
      <c r="WK3" s="106"/>
      <c r="WL3" s="106"/>
      <c r="WM3" s="106"/>
      <c r="WN3" s="106"/>
      <c r="WO3" s="106"/>
      <c r="WP3" s="106"/>
      <c r="WQ3" s="106"/>
      <c r="WR3" s="106"/>
      <c r="WS3" s="106"/>
      <c r="WT3" s="106"/>
      <c r="WU3" s="106"/>
      <c r="WV3" s="106"/>
      <c r="WW3" s="106"/>
      <c r="WX3" s="106"/>
      <c r="WY3" s="106"/>
      <c r="WZ3" s="106"/>
      <c r="XA3" s="106"/>
      <c r="XB3" s="106"/>
      <c r="XC3" s="106"/>
      <c r="XD3" s="106"/>
      <c r="XE3" s="106"/>
      <c r="XF3" s="106"/>
      <c r="XG3" s="106"/>
      <c r="XH3" s="106"/>
      <c r="XI3" s="106"/>
      <c r="XJ3" s="106"/>
      <c r="XK3" s="106"/>
      <c r="XL3" s="106"/>
      <c r="XM3" s="106"/>
      <c r="XN3" s="106"/>
      <c r="XO3" s="106"/>
      <c r="XP3" s="106"/>
      <c r="XQ3" s="106"/>
      <c r="XR3" s="106"/>
      <c r="XS3" s="106"/>
      <c r="XT3" s="106"/>
      <c r="XU3" s="106"/>
      <c r="XV3" s="106"/>
      <c r="XW3" s="106"/>
      <c r="XX3" s="106"/>
      <c r="XY3" s="106"/>
      <c r="XZ3" s="106"/>
      <c r="YA3" s="106"/>
      <c r="YB3" s="106"/>
      <c r="YC3" s="106"/>
      <c r="YD3" s="106"/>
      <c r="YE3" s="106"/>
      <c r="YF3" s="106"/>
      <c r="YG3" s="106"/>
      <c r="YH3" s="106"/>
      <c r="YI3" s="106"/>
      <c r="YJ3" s="106"/>
      <c r="YK3" s="106"/>
      <c r="YL3" s="106"/>
      <c r="YM3" s="106"/>
      <c r="YN3" s="106"/>
      <c r="YO3" s="106"/>
      <c r="YP3" s="106"/>
      <c r="YQ3" s="106"/>
      <c r="YR3" s="106"/>
      <c r="YS3" s="106"/>
      <c r="YT3" s="106"/>
      <c r="YU3" s="106"/>
      <c r="YV3" s="106"/>
      <c r="YW3" s="106"/>
      <c r="YX3" s="106"/>
      <c r="YY3" s="106"/>
      <c r="YZ3" s="106"/>
      <c r="ZA3" s="106"/>
      <c r="ZB3" s="106"/>
      <c r="ZC3" s="106"/>
      <c r="ZD3" s="106"/>
      <c r="ZE3" s="106"/>
      <c r="ZF3" s="106"/>
      <c r="ZG3" s="106"/>
      <c r="ZH3" s="106"/>
      <c r="ZI3" s="106"/>
      <c r="ZJ3" s="106"/>
      <c r="ZK3" s="106"/>
      <c r="ZL3" s="106"/>
      <c r="ZM3" s="106"/>
      <c r="ZN3" s="106"/>
      <c r="ZO3" s="106"/>
      <c r="ZP3" s="106"/>
      <c r="ZQ3" s="106"/>
      <c r="ZR3" s="106"/>
      <c r="ZS3" s="106"/>
      <c r="ZT3" s="106"/>
      <c r="ZU3" s="106"/>
      <c r="ZV3" s="106"/>
      <c r="ZW3" s="106"/>
      <c r="ZX3" s="106"/>
      <c r="ZY3" s="106"/>
      <c r="ZZ3" s="106"/>
      <c r="AAA3" s="106"/>
      <c r="AAB3" s="106"/>
      <c r="AAC3" s="106"/>
      <c r="AAD3" s="106"/>
      <c r="AAE3" s="106"/>
      <c r="AAF3" s="106"/>
      <c r="AAG3" s="106"/>
      <c r="AAH3" s="106"/>
      <c r="AAI3" s="106"/>
      <c r="AAJ3" s="106"/>
      <c r="AAK3" s="106"/>
      <c r="AAL3" s="106"/>
      <c r="AAM3" s="106"/>
      <c r="AAN3" s="106"/>
      <c r="AAO3" s="106"/>
      <c r="AAP3" s="106"/>
      <c r="AAQ3" s="106"/>
      <c r="AAR3" s="106"/>
      <c r="AAS3" s="106"/>
      <c r="AAT3" s="106"/>
      <c r="AAU3" s="106"/>
      <c r="AAV3" s="106"/>
      <c r="AAW3" s="106"/>
      <c r="AAX3" s="106"/>
      <c r="AAY3" s="106"/>
      <c r="AAZ3" s="106"/>
      <c r="ABA3" s="106"/>
      <c r="ABB3" s="106"/>
      <c r="ABC3" s="106"/>
      <c r="ABD3" s="106"/>
      <c r="ABE3" s="106"/>
      <c r="ABF3" s="106"/>
      <c r="ABG3" s="106"/>
      <c r="ABH3" s="106"/>
      <c r="ABI3" s="106"/>
      <c r="ABJ3" s="106"/>
      <c r="ABK3" s="106"/>
      <c r="ABL3" s="106"/>
      <c r="ABM3" s="106"/>
      <c r="ABN3" s="106"/>
      <c r="ABO3" s="106"/>
      <c r="ABP3" s="106"/>
      <c r="ABQ3" s="106"/>
      <c r="ABR3" s="106"/>
      <c r="ABS3" s="106"/>
      <c r="ABT3" s="106"/>
      <c r="ABU3" s="106"/>
      <c r="ABV3" s="106"/>
      <c r="ABW3" s="106"/>
      <c r="ABX3" s="106"/>
      <c r="ABY3" s="106"/>
      <c r="ABZ3" s="106"/>
      <c r="ACA3" s="106"/>
      <c r="ACB3" s="106"/>
      <c r="ACC3" s="106"/>
      <c r="ACD3" s="106"/>
      <c r="ACE3" s="106"/>
      <c r="ACF3" s="106"/>
      <c r="ACG3" s="106"/>
      <c r="ACH3" s="106"/>
      <c r="ACI3" s="106"/>
      <c r="ACJ3" s="106"/>
      <c r="ACK3" s="106"/>
      <c r="ACL3" s="106"/>
      <c r="ACM3" s="106"/>
      <c r="ACN3" s="106"/>
      <c r="ACO3" s="106"/>
      <c r="ACP3" s="106"/>
      <c r="ACQ3" s="106"/>
      <c r="ACR3" s="106"/>
      <c r="ACS3" s="106"/>
      <c r="ACT3" s="106"/>
      <c r="ACU3" s="106"/>
      <c r="ACV3" s="106"/>
      <c r="ACW3" s="106"/>
      <c r="ACX3" s="106"/>
      <c r="ACY3" s="106"/>
      <c r="ACZ3" s="106"/>
      <c r="ADA3" s="106"/>
      <c r="ADB3" s="106"/>
      <c r="ADC3" s="106"/>
      <c r="ADD3" s="106"/>
      <c r="ADE3" s="106"/>
      <c r="ADF3" s="106"/>
      <c r="ADG3" s="106"/>
      <c r="ADH3" s="106"/>
      <c r="ADI3" s="106"/>
      <c r="ADJ3" s="106"/>
      <c r="ADK3" s="106"/>
      <c r="ADL3" s="106"/>
      <c r="ADM3" s="106"/>
      <c r="ADN3" s="106"/>
      <c r="ADO3" s="106"/>
      <c r="ADP3" s="106"/>
      <c r="ADQ3" s="106"/>
      <c r="ADR3" s="106"/>
      <c r="ADS3" s="106"/>
      <c r="ADT3" s="106"/>
      <c r="ADU3" s="106"/>
      <c r="ADV3" s="106"/>
      <c r="ADW3" s="106"/>
      <c r="ADX3" s="106"/>
      <c r="ADY3" s="106"/>
      <c r="ADZ3" s="106"/>
      <c r="AEA3" s="106"/>
      <c r="AEB3" s="106"/>
      <c r="AEC3" s="106"/>
      <c r="AED3" s="106"/>
      <c r="AEE3" s="106"/>
      <c r="AEF3" s="106"/>
      <c r="AEG3" s="106"/>
      <c r="AEH3" s="106"/>
      <c r="AEI3" s="106"/>
      <c r="AEJ3" s="106"/>
      <c r="AEK3" s="106"/>
      <c r="AEL3" s="106"/>
      <c r="AEM3" s="106"/>
      <c r="AEN3" s="106"/>
      <c r="AEO3" s="106"/>
      <c r="AEP3" s="106"/>
      <c r="AEQ3" s="106"/>
      <c r="AER3" s="106"/>
      <c r="AES3" s="106"/>
      <c r="AET3" s="106"/>
      <c r="AEU3" s="106"/>
      <c r="AEV3" s="106"/>
      <c r="AEW3" s="106"/>
      <c r="AEX3" s="106"/>
      <c r="AEY3" s="106"/>
      <c r="AEZ3" s="106"/>
      <c r="AFA3" s="106"/>
      <c r="AFB3" s="106"/>
      <c r="AFC3" s="106"/>
      <c r="AFD3" s="106"/>
      <c r="AFE3" s="106"/>
      <c r="AFF3" s="106"/>
      <c r="AFG3" s="106"/>
      <c r="AFH3" s="106"/>
      <c r="AFI3" s="106"/>
      <c r="AFJ3" s="106"/>
      <c r="AFK3" s="106"/>
      <c r="AFL3" s="106"/>
      <c r="AFM3" s="106"/>
      <c r="AFN3" s="106"/>
      <c r="AFO3" s="106"/>
      <c r="AFP3" s="106"/>
      <c r="AFQ3" s="106"/>
      <c r="AFR3" s="106"/>
      <c r="AFS3" s="106"/>
      <c r="AFT3" s="106"/>
      <c r="AFU3" s="106"/>
      <c r="AFV3" s="106"/>
      <c r="AFW3" s="106"/>
      <c r="AFX3" s="106"/>
      <c r="AFY3" s="106"/>
      <c r="AFZ3" s="106"/>
      <c r="AGA3" s="106"/>
      <c r="AGB3" s="106"/>
      <c r="AGC3" s="106"/>
      <c r="AGD3" s="106"/>
      <c r="AGE3" s="106"/>
      <c r="AGF3" s="106"/>
      <c r="AGG3" s="106"/>
      <c r="AGH3" s="106"/>
      <c r="AGI3" s="106"/>
      <c r="AGJ3" s="106"/>
      <c r="AGK3" s="106"/>
      <c r="AGL3" s="106"/>
      <c r="AGM3" s="106"/>
      <c r="AGN3" s="106"/>
      <c r="AGO3" s="106"/>
      <c r="AGP3" s="106"/>
      <c r="AGQ3" s="106"/>
      <c r="AGR3" s="106"/>
      <c r="AGS3" s="106"/>
      <c r="AGT3" s="106"/>
      <c r="AGU3" s="106"/>
      <c r="AGV3" s="106"/>
      <c r="AGW3" s="106"/>
      <c r="AGX3" s="106"/>
      <c r="AGY3" s="106"/>
      <c r="AGZ3" s="106"/>
      <c r="AHA3" s="106"/>
      <c r="AHB3" s="106"/>
      <c r="AHC3" s="106"/>
      <c r="AHD3" s="106"/>
      <c r="AHE3" s="106"/>
      <c r="AHF3" s="106"/>
      <c r="AHG3" s="106"/>
      <c r="AHH3" s="106"/>
      <c r="AHI3" s="106"/>
      <c r="AHJ3" s="106"/>
      <c r="AHK3" s="106"/>
      <c r="AHL3" s="106"/>
      <c r="AHM3" s="106"/>
      <c r="AHN3" s="106"/>
      <c r="AHO3" s="106"/>
      <c r="AHP3" s="106"/>
      <c r="AHQ3" s="106"/>
      <c r="AHR3" s="106"/>
      <c r="AHS3" s="106"/>
      <c r="AHT3" s="106"/>
      <c r="AHU3" s="106"/>
      <c r="AHV3" s="106"/>
      <c r="AHW3" s="106"/>
      <c r="AHX3" s="106"/>
      <c r="AHY3" s="106"/>
      <c r="AHZ3" s="106"/>
      <c r="AIA3" s="106"/>
      <c r="AIB3" s="106"/>
      <c r="AIC3" s="106"/>
      <c r="AID3" s="106"/>
      <c r="AIE3" s="106"/>
      <c r="AIF3" s="106"/>
      <c r="AIG3" s="106"/>
      <c r="AIH3" s="106"/>
      <c r="AII3" s="106"/>
      <c r="AIJ3" s="106"/>
      <c r="AIK3" s="106"/>
      <c r="AIL3" s="106"/>
      <c r="AIM3" s="106"/>
      <c r="AIN3" s="106"/>
      <c r="AIO3" s="106"/>
      <c r="AIP3" s="106"/>
      <c r="AIQ3" s="106"/>
      <c r="AIR3" s="106"/>
      <c r="AIS3" s="106"/>
      <c r="AIT3" s="106"/>
      <c r="AIU3" s="106"/>
      <c r="AIV3" s="106"/>
      <c r="AIW3" s="106"/>
      <c r="AIX3" s="106"/>
      <c r="AIY3" s="106"/>
      <c r="AIZ3" s="106"/>
      <c r="AJA3" s="106"/>
      <c r="AJB3" s="106"/>
      <c r="AJC3" s="106"/>
      <c r="AJD3" s="106"/>
      <c r="AJE3" s="106"/>
      <c r="AJF3" s="106"/>
      <c r="AJG3" s="106"/>
      <c r="AJH3" s="106"/>
      <c r="AJI3" s="106"/>
      <c r="AJJ3" s="106"/>
      <c r="AJK3" s="106"/>
      <c r="AJL3" s="106"/>
      <c r="AJM3" s="106"/>
      <c r="AJN3" s="106"/>
      <c r="AJO3" s="106"/>
      <c r="AJP3" s="106"/>
      <c r="AJQ3" s="106"/>
      <c r="AJR3" s="106"/>
      <c r="AJS3" s="106"/>
      <c r="AJT3" s="106"/>
      <c r="AJU3" s="106"/>
      <c r="AJV3" s="106"/>
      <c r="AJW3" s="106"/>
      <c r="AJX3" s="106"/>
      <c r="AJY3" s="106"/>
      <c r="AJZ3" s="106"/>
      <c r="AKA3" s="106"/>
      <c r="AKB3" s="106"/>
      <c r="AKC3" s="106"/>
      <c r="AKD3" s="106"/>
      <c r="AKE3" s="106"/>
      <c r="AKF3" s="106"/>
      <c r="AKG3" s="106"/>
      <c r="AKH3" s="106"/>
      <c r="AKI3" s="106"/>
      <c r="AKJ3" s="106"/>
      <c r="AKK3" s="106"/>
      <c r="AKL3" s="106"/>
      <c r="AKM3" s="106"/>
      <c r="AKN3" s="106"/>
      <c r="AKO3" s="106"/>
      <c r="AKP3" s="106"/>
      <c r="AKQ3" s="106"/>
      <c r="AKR3" s="106"/>
      <c r="AKS3" s="106"/>
      <c r="AKT3" s="106"/>
      <c r="AKU3" s="106"/>
      <c r="AKV3" s="106"/>
      <c r="AKW3" s="106"/>
      <c r="AKX3" s="106"/>
      <c r="AKY3" s="106"/>
      <c r="AKZ3" s="106"/>
      <c r="ALA3" s="106"/>
      <c r="ALB3" s="106"/>
      <c r="ALC3" s="106"/>
      <c r="ALD3" s="106"/>
      <c r="ALE3" s="106"/>
      <c r="ALF3" s="106"/>
      <c r="ALG3" s="106"/>
      <c r="ALH3" s="106"/>
      <c r="ALI3" s="106"/>
      <c r="ALJ3" s="106"/>
      <c r="ALK3" s="106"/>
      <c r="ALL3" s="106"/>
      <c r="ALM3" s="106"/>
      <c r="ALN3" s="106"/>
      <c r="ALO3" s="106"/>
      <c r="ALP3" s="106"/>
      <c r="ALQ3" s="106"/>
      <c r="ALR3" s="106"/>
      <c r="ALS3" s="106"/>
      <c r="ALT3" s="106"/>
      <c r="ALU3" s="106"/>
      <c r="ALV3" s="106"/>
      <c r="ALW3" s="106"/>
      <c r="ALX3" s="106"/>
      <c r="ALY3" s="106"/>
      <c r="ALZ3" s="106"/>
      <c r="AMA3" s="106"/>
      <c r="AMB3" s="106"/>
      <c r="AMC3" s="106"/>
      <c r="AMD3" s="106"/>
      <c r="AME3" s="106"/>
      <c r="AMF3" s="106"/>
      <c r="AMG3" s="106"/>
      <c r="AMH3" s="106"/>
      <c r="AMI3" s="106"/>
      <c r="AMJ3" s="106"/>
      <c r="AMK3" s="106"/>
      <c r="AML3" s="106"/>
      <c r="AMM3" s="106"/>
      <c r="AMN3" s="106"/>
      <c r="AMO3" s="106"/>
      <c r="AMP3" s="106"/>
      <c r="AMQ3" s="106"/>
      <c r="AMR3" s="106"/>
      <c r="AMS3" s="106"/>
      <c r="AMT3" s="106"/>
      <c r="AMU3" s="106"/>
      <c r="AMV3" s="106"/>
      <c r="AMW3" s="106"/>
      <c r="AMX3" s="106"/>
      <c r="AMY3" s="106"/>
      <c r="AMZ3" s="106"/>
      <c r="ANA3" s="106"/>
      <c r="ANB3" s="106"/>
      <c r="ANC3" s="106"/>
      <c r="AND3" s="106"/>
      <c r="ANE3" s="106"/>
      <c r="ANF3" s="106"/>
      <c r="ANG3" s="106"/>
      <c r="ANH3" s="106"/>
      <c r="ANI3" s="106"/>
      <c r="ANJ3" s="106"/>
      <c r="ANK3" s="106"/>
      <c r="ANL3" s="106"/>
      <c r="ANM3" s="106"/>
      <c r="ANN3" s="106"/>
      <c r="ANO3" s="106"/>
      <c r="ANP3" s="106"/>
      <c r="ANQ3" s="106"/>
      <c r="ANR3" s="106"/>
      <c r="ANS3" s="106"/>
      <c r="ANT3" s="106"/>
      <c r="ANU3" s="106"/>
      <c r="ANV3" s="106"/>
      <c r="ANW3" s="106"/>
      <c r="ANX3" s="106"/>
      <c r="ANY3" s="106"/>
      <c r="ANZ3" s="106"/>
      <c r="AOA3" s="106"/>
      <c r="AOB3" s="106"/>
      <c r="AOC3" s="106"/>
      <c r="AOD3" s="106"/>
      <c r="AOE3" s="106"/>
      <c r="AOF3" s="106"/>
      <c r="AOG3" s="106"/>
      <c r="AOH3" s="106"/>
      <c r="AOI3" s="106"/>
      <c r="AOJ3" s="106"/>
      <c r="AOK3" s="106"/>
      <c r="AOL3" s="106"/>
      <c r="AOM3" s="106"/>
      <c r="AON3" s="106"/>
      <c r="AOO3" s="106"/>
      <c r="AOP3" s="106"/>
      <c r="AOQ3" s="106"/>
      <c r="AOR3" s="106"/>
      <c r="AOS3" s="106"/>
      <c r="AOT3" s="106"/>
      <c r="AOU3" s="106"/>
      <c r="AOV3" s="106"/>
      <c r="AOW3" s="106"/>
      <c r="AOX3" s="106"/>
      <c r="AOY3" s="106"/>
      <c r="AOZ3" s="106"/>
      <c r="APA3" s="106"/>
      <c r="APB3" s="106"/>
      <c r="APC3" s="106"/>
      <c r="APD3" s="106"/>
      <c r="APE3" s="106"/>
      <c r="APF3" s="106"/>
      <c r="APG3" s="106"/>
      <c r="APH3" s="106"/>
      <c r="API3" s="106"/>
      <c r="APJ3" s="106"/>
      <c r="APK3" s="106"/>
      <c r="APL3" s="106"/>
      <c r="APM3" s="106"/>
      <c r="APN3" s="106"/>
      <c r="APO3" s="106"/>
      <c r="APP3" s="106"/>
      <c r="APQ3" s="106"/>
      <c r="APR3" s="106"/>
      <c r="APS3" s="106"/>
      <c r="APT3" s="106"/>
      <c r="APU3" s="106"/>
      <c r="APV3" s="106"/>
      <c r="APW3" s="106"/>
      <c r="APX3" s="106"/>
      <c r="APY3" s="106"/>
      <c r="APZ3" s="106"/>
      <c r="AQA3" s="106"/>
      <c r="AQB3" s="106"/>
      <c r="AQC3" s="106"/>
      <c r="AQD3" s="106"/>
      <c r="AQE3" s="106"/>
      <c r="AQF3" s="106"/>
      <c r="AQG3" s="106"/>
      <c r="AQH3" s="106"/>
      <c r="AQI3" s="106"/>
      <c r="AQJ3" s="106"/>
      <c r="AQK3" s="106"/>
      <c r="AQL3" s="106"/>
      <c r="AQM3" s="106"/>
      <c r="AQN3" s="106"/>
      <c r="AQO3" s="106"/>
      <c r="AQP3" s="106"/>
      <c r="AQQ3" s="106"/>
      <c r="AQR3" s="106"/>
      <c r="AQS3" s="106"/>
      <c r="AQT3" s="106"/>
      <c r="AQU3" s="106"/>
      <c r="AQV3" s="106"/>
      <c r="AQW3" s="106"/>
      <c r="AQX3" s="106"/>
      <c r="AQY3" s="106"/>
      <c r="AQZ3" s="106"/>
      <c r="ARA3" s="106"/>
      <c r="ARB3" s="106"/>
      <c r="ARC3" s="106"/>
      <c r="ARD3" s="106"/>
      <c r="ARE3" s="106"/>
      <c r="ARF3" s="106"/>
      <c r="ARG3" s="106"/>
      <c r="ARH3" s="106"/>
      <c r="ARI3" s="106"/>
      <c r="ARJ3" s="106"/>
      <c r="ARK3" s="106"/>
      <c r="ARL3" s="106"/>
      <c r="ARM3" s="106"/>
      <c r="ARN3" s="106"/>
      <c r="ARO3" s="106"/>
      <c r="ARP3" s="106"/>
      <c r="ARQ3" s="106"/>
      <c r="ARR3" s="106"/>
      <c r="ARS3" s="106"/>
      <c r="ART3" s="106"/>
      <c r="ARU3" s="106"/>
      <c r="ARV3" s="106"/>
      <c r="ARW3" s="106"/>
      <c r="ARX3" s="106"/>
      <c r="ARY3" s="106"/>
      <c r="ARZ3" s="106"/>
      <c r="ASA3" s="106"/>
      <c r="ASB3" s="106"/>
      <c r="ASC3" s="106"/>
      <c r="ASD3" s="106"/>
      <c r="ASE3" s="106"/>
      <c r="ASF3" s="106"/>
      <c r="ASG3" s="106"/>
      <c r="ASH3" s="106"/>
      <c r="ASI3" s="106"/>
      <c r="ASJ3" s="106"/>
      <c r="ASK3" s="106"/>
      <c r="ASL3" s="106"/>
      <c r="ASM3" s="106"/>
      <c r="ASN3" s="106"/>
      <c r="ASO3" s="106"/>
      <c r="ASP3" s="106"/>
      <c r="ASQ3" s="106"/>
      <c r="ASR3" s="106"/>
      <c r="ASS3" s="106"/>
      <c r="AST3" s="106"/>
      <c r="ASU3" s="106"/>
      <c r="ASV3" s="106"/>
      <c r="ASW3" s="106"/>
      <c r="ASX3" s="106"/>
      <c r="ASY3" s="106"/>
      <c r="ASZ3" s="106"/>
      <c r="ATA3" s="106"/>
      <c r="ATB3" s="106"/>
      <c r="ATC3" s="106"/>
      <c r="ATD3" s="106"/>
      <c r="ATE3" s="106"/>
      <c r="ATF3" s="106"/>
      <c r="ATG3" s="106"/>
      <c r="ATH3" s="106"/>
      <c r="ATI3" s="106"/>
      <c r="ATJ3" s="106"/>
      <c r="ATK3" s="106"/>
      <c r="ATL3" s="106"/>
      <c r="ATM3" s="106"/>
      <c r="ATN3" s="106"/>
      <c r="ATO3" s="106"/>
      <c r="ATP3" s="106"/>
      <c r="ATQ3" s="106"/>
      <c r="ATR3" s="106"/>
      <c r="ATS3" s="106"/>
      <c r="ATT3" s="106"/>
      <c r="ATU3" s="106"/>
      <c r="ATV3" s="106"/>
      <c r="ATW3" s="106"/>
      <c r="ATX3" s="106"/>
      <c r="ATY3" s="106"/>
      <c r="ATZ3" s="106"/>
      <c r="AUA3" s="106"/>
      <c r="AUB3" s="106"/>
      <c r="AUC3" s="106"/>
      <c r="AUD3" s="106"/>
      <c r="AUE3" s="106"/>
      <c r="AUF3" s="106"/>
      <c r="AUG3" s="106"/>
      <c r="AUH3" s="106"/>
      <c r="AUI3" s="106"/>
      <c r="AUJ3" s="106"/>
      <c r="AUK3" s="106"/>
      <c r="AUL3" s="106"/>
      <c r="AUM3" s="106"/>
      <c r="AUN3" s="106"/>
      <c r="AUO3" s="106"/>
      <c r="AUP3" s="106"/>
      <c r="AUQ3" s="106"/>
      <c r="AUR3" s="106"/>
      <c r="AUS3" s="106"/>
      <c r="AUT3" s="106"/>
      <c r="AUU3" s="106"/>
      <c r="AUV3" s="106"/>
      <c r="AUW3" s="106"/>
      <c r="AUX3" s="106"/>
      <c r="AUY3" s="106"/>
      <c r="AUZ3" s="106"/>
      <c r="AVA3" s="106"/>
      <c r="AVB3" s="106"/>
      <c r="AVC3" s="106"/>
      <c r="AVD3" s="106"/>
      <c r="AVE3" s="106"/>
      <c r="AVF3" s="106"/>
      <c r="AVG3" s="106"/>
      <c r="AVH3" s="106"/>
      <c r="AVI3" s="106"/>
      <c r="AVJ3" s="106"/>
      <c r="AVK3" s="106"/>
      <c r="AVL3" s="106"/>
      <c r="AVM3" s="106"/>
      <c r="AVN3" s="106"/>
      <c r="AVO3" s="106"/>
      <c r="AVP3" s="106"/>
      <c r="AVQ3" s="106"/>
      <c r="AVR3" s="106"/>
      <c r="AVS3" s="106"/>
      <c r="AVT3" s="106"/>
      <c r="AVU3" s="106"/>
      <c r="AVV3" s="106"/>
      <c r="AVW3" s="106"/>
      <c r="AVX3" s="106"/>
      <c r="AVY3" s="106"/>
      <c r="AVZ3" s="106"/>
      <c r="AWA3" s="106"/>
      <c r="AWB3" s="106"/>
      <c r="AWC3" s="106"/>
      <c r="AWD3" s="106"/>
      <c r="AWE3" s="106"/>
      <c r="AWF3" s="106"/>
      <c r="AWG3" s="106"/>
      <c r="AWH3" s="106"/>
      <c r="AWI3" s="106"/>
      <c r="AWJ3" s="106"/>
      <c r="AWK3" s="106"/>
      <c r="AWL3" s="106"/>
      <c r="AWM3" s="106"/>
      <c r="AWN3" s="106"/>
      <c r="AWO3" s="106"/>
      <c r="AWP3" s="106"/>
      <c r="AWQ3" s="106"/>
      <c r="AWR3" s="106"/>
      <c r="AWS3" s="106"/>
      <c r="AWT3" s="106"/>
      <c r="AWU3" s="106"/>
      <c r="AWV3" s="106"/>
      <c r="AWW3" s="106"/>
      <c r="AWX3" s="106"/>
      <c r="AWY3" s="106"/>
      <c r="AWZ3" s="106"/>
      <c r="AXA3" s="106"/>
      <c r="AXB3" s="106"/>
      <c r="AXC3" s="106"/>
      <c r="AXD3" s="106"/>
      <c r="AXE3" s="106"/>
      <c r="AXF3" s="106"/>
      <c r="AXG3" s="106"/>
      <c r="AXH3" s="106"/>
      <c r="AXI3" s="106"/>
      <c r="AXJ3" s="106"/>
      <c r="AXK3" s="106"/>
      <c r="AXL3" s="106"/>
      <c r="AXM3" s="106"/>
      <c r="AXN3" s="106"/>
      <c r="AXO3" s="106"/>
      <c r="AXP3" s="106"/>
      <c r="AXQ3" s="106"/>
      <c r="AXR3" s="106"/>
      <c r="AXS3" s="106"/>
      <c r="AXT3" s="106"/>
      <c r="AXU3" s="106"/>
      <c r="AXV3" s="106"/>
      <c r="AXW3" s="106"/>
      <c r="AXX3" s="106"/>
      <c r="AXY3" s="106"/>
      <c r="AXZ3" s="106"/>
      <c r="AYA3" s="106"/>
      <c r="AYB3" s="106"/>
      <c r="AYC3" s="106"/>
      <c r="AYD3" s="106"/>
      <c r="AYE3" s="106"/>
      <c r="AYF3" s="106"/>
      <c r="AYG3" s="106"/>
      <c r="AYH3" s="106"/>
      <c r="AYI3" s="106"/>
      <c r="AYJ3" s="106"/>
      <c r="AYK3" s="106"/>
      <c r="AYL3" s="106"/>
      <c r="AYM3" s="106"/>
      <c r="AYN3" s="106"/>
      <c r="AYO3" s="106"/>
      <c r="AYP3" s="106"/>
      <c r="AYQ3" s="106"/>
      <c r="AYR3" s="106"/>
      <c r="AYS3" s="106"/>
      <c r="AYT3" s="106"/>
      <c r="AYU3" s="106"/>
      <c r="AYV3" s="106"/>
      <c r="AYW3" s="106"/>
      <c r="AYX3" s="106"/>
      <c r="AYY3" s="106"/>
      <c r="AYZ3" s="106"/>
      <c r="AZA3" s="106"/>
      <c r="AZB3" s="106"/>
      <c r="AZC3" s="106"/>
      <c r="AZD3" s="106"/>
      <c r="AZE3" s="106"/>
      <c r="AZF3" s="106"/>
      <c r="AZG3" s="106"/>
      <c r="AZH3" s="106"/>
      <c r="AZI3" s="106"/>
      <c r="AZJ3" s="106"/>
      <c r="AZK3" s="106"/>
      <c r="AZL3" s="106"/>
      <c r="AZM3" s="106"/>
      <c r="AZN3" s="106"/>
      <c r="AZO3" s="106"/>
      <c r="AZP3" s="106"/>
      <c r="AZQ3" s="106"/>
      <c r="AZR3" s="106"/>
      <c r="AZS3" s="106"/>
      <c r="AZT3" s="106"/>
      <c r="AZU3" s="106"/>
      <c r="AZV3" s="106"/>
      <c r="AZW3" s="106"/>
      <c r="AZX3" s="106"/>
      <c r="AZY3" s="106"/>
      <c r="AZZ3" s="106"/>
      <c r="BAA3" s="106"/>
      <c r="BAB3" s="106"/>
      <c r="BAC3" s="106"/>
      <c r="BAD3" s="106"/>
      <c r="BAE3" s="106"/>
      <c r="BAF3" s="106"/>
      <c r="BAG3" s="106"/>
      <c r="BAH3" s="106"/>
      <c r="BAI3" s="106"/>
      <c r="BAJ3" s="106"/>
      <c r="BAK3" s="106"/>
      <c r="BAL3" s="106"/>
      <c r="BAM3" s="106"/>
      <c r="BAN3" s="106"/>
      <c r="BAO3" s="106"/>
      <c r="BAP3" s="106"/>
      <c r="BAQ3" s="106"/>
      <c r="BAR3" s="106"/>
      <c r="BAS3" s="106"/>
      <c r="BAT3" s="106"/>
      <c r="BAU3" s="106"/>
      <c r="BAV3" s="106"/>
      <c r="BAW3" s="106"/>
      <c r="BAX3" s="106"/>
      <c r="BAY3" s="106"/>
      <c r="BAZ3" s="106"/>
      <c r="BBA3" s="106"/>
      <c r="BBB3" s="106"/>
      <c r="BBC3" s="106"/>
      <c r="BBD3" s="106"/>
      <c r="BBE3" s="106"/>
      <c r="BBF3" s="106"/>
      <c r="BBG3" s="106"/>
      <c r="BBH3" s="106"/>
      <c r="BBI3" s="106"/>
      <c r="BBJ3" s="106"/>
      <c r="BBK3" s="106"/>
      <c r="BBL3" s="106"/>
      <c r="BBM3" s="106"/>
      <c r="BBN3" s="106"/>
      <c r="BBO3" s="106"/>
      <c r="BBP3" s="106"/>
      <c r="BBQ3" s="106"/>
      <c r="BBR3" s="106"/>
      <c r="BBS3" s="106"/>
      <c r="BBT3" s="106"/>
      <c r="BBU3" s="106"/>
      <c r="BBV3" s="106"/>
      <c r="BBW3" s="106"/>
      <c r="BBX3" s="106"/>
      <c r="BBY3" s="106"/>
      <c r="BBZ3" s="106"/>
      <c r="BCA3" s="106"/>
      <c r="BCB3" s="106"/>
      <c r="BCC3" s="106"/>
      <c r="BCD3" s="106"/>
      <c r="BCE3" s="106"/>
      <c r="BCF3" s="106"/>
      <c r="BCG3" s="106"/>
      <c r="BCH3" s="106"/>
      <c r="BCI3" s="106"/>
      <c r="BCJ3" s="106"/>
      <c r="BCK3" s="106"/>
      <c r="BCL3" s="106"/>
      <c r="BCM3" s="106"/>
      <c r="BCN3" s="106"/>
      <c r="BCO3" s="106"/>
      <c r="BCP3" s="106"/>
      <c r="BCQ3" s="106"/>
      <c r="BCR3" s="106"/>
      <c r="BCS3" s="106"/>
      <c r="BCT3" s="106"/>
      <c r="BCU3" s="106"/>
      <c r="BCV3" s="106"/>
      <c r="BCW3" s="106"/>
      <c r="BCX3" s="106"/>
      <c r="BCY3" s="106"/>
      <c r="BCZ3" s="106"/>
      <c r="BDA3" s="106"/>
      <c r="BDB3" s="106"/>
      <c r="BDC3" s="106"/>
      <c r="BDD3" s="106"/>
      <c r="BDE3" s="106"/>
      <c r="BDF3" s="106"/>
      <c r="BDG3" s="106"/>
      <c r="BDH3" s="106"/>
      <c r="BDI3" s="106"/>
      <c r="BDJ3" s="106"/>
      <c r="BDK3" s="106"/>
      <c r="BDL3" s="106"/>
      <c r="BDM3" s="106"/>
      <c r="BDN3" s="106"/>
      <c r="BDO3" s="106"/>
      <c r="BDP3" s="106"/>
      <c r="BDQ3" s="106"/>
      <c r="BDR3" s="106"/>
      <c r="BDS3" s="106"/>
      <c r="BDT3" s="106"/>
      <c r="BDU3" s="106"/>
      <c r="BDV3" s="106"/>
      <c r="BDW3" s="106"/>
      <c r="BDX3" s="106"/>
      <c r="BDY3" s="106"/>
      <c r="BDZ3" s="106"/>
      <c r="BEA3" s="106"/>
      <c r="BEB3" s="106"/>
      <c r="BEC3" s="106"/>
      <c r="BED3" s="106"/>
      <c r="BEE3" s="106"/>
      <c r="BEF3" s="106"/>
      <c r="BEG3" s="106"/>
      <c r="BEH3" s="106"/>
      <c r="BEI3" s="106"/>
      <c r="BEJ3" s="106"/>
      <c r="BEK3" s="106"/>
      <c r="BEL3" s="106"/>
      <c r="BEM3" s="106"/>
      <c r="BEN3" s="106"/>
      <c r="BEO3" s="106"/>
      <c r="BEP3" s="106"/>
      <c r="BEQ3" s="106"/>
      <c r="BER3" s="106"/>
      <c r="BES3" s="106"/>
      <c r="BET3" s="106"/>
      <c r="BEU3" s="106"/>
      <c r="BEV3" s="106"/>
      <c r="BEW3" s="106"/>
      <c r="BEX3" s="106"/>
      <c r="BEY3" s="106"/>
      <c r="BEZ3" s="106"/>
      <c r="BFA3" s="106"/>
      <c r="BFB3" s="106"/>
      <c r="BFC3" s="106"/>
      <c r="BFD3" s="106"/>
      <c r="BFE3" s="106"/>
      <c r="BFF3" s="106"/>
      <c r="BFG3" s="106"/>
      <c r="BFH3" s="106"/>
      <c r="BFI3" s="106"/>
      <c r="BFJ3" s="106"/>
      <c r="BFK3" s="106"/>
      <c r="BFL3" s="106"/>
      <c r="BFM3" s="106"/>
      <c r="BFN3" s="106"/>
      <c r="BFO3" s="106"/>
      <c r="BFP3" s="106"/>
      <c r="BFQ3" s="106"/>
      <c r="BFR3" s="106"/>
      <c r="BFS3" s="106"/>
      <c r="BFT3" s="106"/>
      <c r="BFU3" s="106"/>
      <c r="BFV3" s="106"/>
      <c r="BFW3" s="106"/>
      <c r="BFX3" s="106"/>
      <c r="BFY3" s="106"/>
      <c r="BFZ3" s="106"/>
      <c r="BGA3" s="106"/>
      <c r="BGB3" s="106"/>
      <c r="BGC3" s="106"/>
      <c r="BGD3" s="106"/>
      <c r="BGE3" s="106"/>
      <c r="BGF3" s="106"/>
      <c r="BGG3" s="106"/>
      <c r="BGH3" s="106"/>
      <c r="BGI3" s="106"/>
      <c r="BGJ3" s="106"/>
      <c r="BGK3" s="106"/>
      <c r="BGL3" s="106"/>
      <c r="BGM3" s="106"/>
      <c r="BGN3" s="106"/>
      <c r="BGO3" s="106"/>
      <c r="BGP3" s="106"/>
      <c r="BGQ3" s="106"/>
      <c r="BGR3" s="106"/>
      <c r="BGS3" s="106"/>
      <c r="BGT3" s="106"/>
      <c r="BGU3" s="106"/>
      <c r="BGV3" s="106"/>
      <c r="BGW3" s="106"/>
      <c r="BGX3" s="106"/>
      <c r="BGY3" s="106"/>
      <c r="BGZ3" s="106"/>
      <c r="BHA3" s="106"/>
      <c r="BHB3" s="106"/>
      <c r="BHC3" s="106"/>
      <c r="BHD3" s="106"/>
      <c r="BHE3" s="106"/>
      <c r="BHF3" s="106"/>
      <c r="BHG3" s="106"/>
      <c r="BHH3" s="106"/>
      <c r="BHI3" s="106"/>
      <c r="BHJ3" s="106"/>
      <c r="BHK3" s="106"/>
      <c r="BHL3" s="106"/>
      <c r="BHM3" s="106"/>
      <c r="BHN3" s="106"/>
      <c r="BHO3" s="106"/>
      <c r="BHP3" s="106"/>
      <c r="BHQ3" s="106"/>
      <c r="BHR3" s="106"/>
      <c r="BHS3" s="106"/>
      <c r="BHT3" s="106"/>
      <c r="BHU3" s="106"/>
      <c r="BHV3" s="106"/>
      <c r="BHW3" s="106"/>
      <c r="BHX3" s="106"/>
      <c r="BHY3" s="106"/>
      <c r="BHZ3" s="106"/>
      <c r="BIA3" s="106"/>
      <c r="BIB3" s="106"/>
      <c r="BIC3" s="106"/>
      <c r="BID3" s="106"/>
      <c r="BIE3" s="106"/>
      <c r="BIF3" s="106"/>
      <c r="BIG3" s="106"/>
      <c r="BIH3" s="106"/>
      <c r="BII3" s="106"/>
      <c r="BIJ3" s="106"/>
      <c r="BIK3" s="106"/>
      <c r="BIL3" s="106"/>
      <c r="BIM3" s="106"/>
      <c r="BIN3" s="106"/>
      <c r="BIO3" s="106"/>
      <c r="BIP3" s="106"/>
      <c r="BIQ3" s="106"/>
      <c r="BIR3" s="106"/>
      <c r="BIS3" s="106"/>
      <c r="BIT3" s="106"/>
      <c r="BIU3" s="106"/>
      <c r="BIV3" s="106"/>
      <c r="BIW3" s="106"/>
      <c r="BIX3" s="106"/>
      <c r="BIY3" s="106"/>
      <c r="BIZ3" s="106"/>
      <c r="BJA3" s="106"/>
      <c r="BJB3" s="106"/>
      <c r="BJC3" s="106"/>
      <c r="BJD3" s="106"/>
      <c r="BJE3" s="106"/>
      <c r="BJF3" s="106"/>
      <c r="BJG3" s="106"/>
      <c r="BJH3" s="106"/>
      <c r="BJI3" s="106"/>
      <c r="BJJ3" s="106"/>
      <c r="BJK3" s="106"/>
      <c r="BJL3" s="106"/>
      <c r="BJM3" s="106"/>
      <c r="BJN3" s="106"/>
      <c r="BJO3" s="106"/>
      <c r="BJP3" s="106"/>
      <c r="BJQ3" s="106"/>
      <c r="BJR3" s="106"/>
      <c r="BJS3" s="106"/>
      <c r="BJT3" s="106"/>
      <c r="BJU3" s="106"/>
      <c r="BJV3" s="106"/>
      <c r="BJW3" s="106"/>
      <c r="BJX3" s="106"/>
      <c r="BJY3" s="106"/>
      <c r="BJZ3" s="106"/>
      <c r="BKA3" s="106"/>
      <c r="BKB3" s="106"/>
      <c r="BKC3" s="106"/>
      <c r="BKD3" s="106"/>
      <c r="BKE3" s="106"/>
      <c r="BKF3" s="106"/>
      <c r="BKG3" s="106"/>
      <c r="BKH3" s="106"/>
      <c r="BKI3" s="106"/>
      <c r="BKJ3" s="106"/>
      <c r="BKK3" s="106"/>
      <c r="BKL3" s="106"/>
      <c r="BKM3" s="106"/>
      <c r="BKN3" s="106"/>
      <c r="BKO3" s="106"/>
      <c r="BKP3" s="106"/>
      <c r="BKQ3" s="106"/>
      <c r="BKR3" s="106"/>
      <c r="BKS3" s="106"/>
      <c r="BKT3" s="106"/>
      <c r="BKU3" s="106"/>
      <c r="BKV3" s="106"/>
      <c r="BKW3" s="106"/>
      <c r="BKX3" s="106"/>
      <c r="BKY3" s="106"/>
      <c r="BKZ3" s="106"/>
      <c r="BLA3" s="106"/>
      <c r="BLB3" s="106"/>
      <c r="BLC3" s="106"/>
      <c r="BLD3" s="106"/>
      <c r="BLE3" s="106"/>
      <c r="BLF3" s="106"/>
      <c r="BLG3" s="106"/>
      <c r="BLH3" s="106"/>
      <c r="BLI3" s="106"/>
      <c r="BLJ3" s="106"/>
      <c r="BLK3" s="106"/>
      <c r="BLL3" s="106"/>
      <c r="BLM3" s="106"/>
      <c r="BLN3" s="106"/>
      <c r="BLO3" s="106"/>
      <c r="BLP3" s="106"/>
      <c r="BLQ3" s="106"/>
      <c r="BLR3" s="106"/>
      <c r="BLS3" s="106"/>
      <c r="BLT3" s="106"/>
      <c r="BLU3" s="106"/>
      <c r="BLV3" s="106"/>
      <c r="BLW3" s="106"/>
      <c r="BLX3" s="106"/>
      <c r="BLY3" s="106"/>
      <c r="BLZ3" s="106"/>
      <c r="BMA3" s="106"/>
      <c r="BMB3" s="106"/>
      <c r="BMC3" s="106"/>
      <c r="BMD3" s="106"/>
      <c r="BME3" s="106"/>
      <c r="BMF3" s="106"/>
      <c r="BMG3" s="106"/>
      <c r="BMH3" s="106"/>
      <c r="BMI3" s="106"/>
      <c r="BMJ3" s="106"/>
      <c r="BMK3" s="106"/>
      <c r="BML3" s="106"/>
      <c r="BMM3" s="106"/>
      <c r="BMN3" s="106"/>
      <c r="BMO3" s="106"/>
      <c r="BMP3" s="106"/>
      <c r="BMQ3" s="106"/>
      <c r="BMR3" s="106"/>
      <c r="BMS3" s="106"/>
      <c r="BMT3" s="106"/>
      <c r="BMU3" s="106"/>
      <c r="BMV3" s="106"/>
      <c r="BMW3" s="106"/>
      <c r="BMX3" s="106"/>
      <c r="BMY3" s="106"/>
      <c r="BMZ3" s="106"/>
      <c r="BNA3" s="106"/>
      <c r="BNB3" s="106"/>
      <c r="BNC3" s="106"/>
      <c r="BND3" s="106"/>
      <c r="BNE3" s="106"/>
      <c r="BNF3" s="106"/>
      <c r="BNG3" s="106"/>
      <c r="BNH3" s="106"/>
      <c r="BNI3" s="106"/>
      <c r="BNJ3" s="106"/>
      <c r="BNK3" s="106"/>
      <c r="BNL3" s="106"/>
      <c r="BNM3" s="106"/>
      <c r="BNN3" s="106"/>
      <c r="BNO3" s="106"/>
      <c r="BNP3" s="106"/>
      <c r="BNQ3" s="106"/>
      <c r="BNR3" s="106"/>
      <c r="BNS3" s="106"/>
      <c r="BNT3" s="106"/>
      <c r="BNU3" s="106"/>
      <c r="BNV3" s="106"/>
      <c r="BNW3" s="106"/>
      <c r="BNX3" s="106"/>
      <c r="BNY3" s="106"/>
      <c r="BNZ3" s="106"/>
      <c r="BOA3" s="106"/>
      <c r="BOB3" s="106"/>
      <c r="BOC3" s="106"/>
      <c r="BOD3" s="106"/>
      <c r="BOE3" s="106"/>
      <c r="BOF3" s="106"/>
      <c r="BOG3" s="106"/>
      <c r="BOH3" s="106"/>
      <c r="BOI3" s="106"/>
      <c r="BOJ3" s="106"/>
      <c r="BOK3" s="106"/>
      <c r="BOL3" s="106"/>
      <c r="BOM3" s="106"/>
      <c r="BON3" s="106"/>
      <c r="BOO3" s="106"/>
      <c r="BOP3" s="106"/>
      <c r="BOQ3" s="106"/>
      <c r="BOR3" s="106"/>
      <c r="BOS3" s="106"/>
      <c r="BOT3" s="106"/>
      <c r="BOU3" s="106"/>
      <c r="BOV3" s="106"/>
      <c r="BOW3" s="106"/>
      <c r="BOX3" s="106"/>
      <c r="BOY3" s="106"/>
      <c r="BOZ3" s="106"/>
      <c r="BPA3" s="106"/>
      <c r="BPB3" s="106"/>
      <c r="BPC3" s="106"/>
      <c r="BPD3" s="106"/>
      <c r="BPE3" s="106"/>
      <c r="BPF3" s="106"/>
      <c r="BPG3" s="106"/>
      <c r="BPH3" s="106"/>
      <c r="BPI3" s="106"/>
      <c r="BPJ3" s="106"/>
      <c r="BPK3" s="106"/>
      <c r="BPL3" s="106"/>
      <c r="BPM3" s="106"/>
      <c r="BPN3" s="106"/>
      <c r="BPO3" s="106"/>
      <c r="BPP3" s="106"/>
      <c r="BPQ3" s="106"/>
      <c r="BPR3" s="106"/>
      <c r="BPS3" s="106"/>
      <c r="BPT3" s="106"/>
      <c r="BPU3" s="106"/>
      <c r="BPV3" s="106"/>
      <c r="BPW3" s="106"/>
      <c r="BPX3" s="106"/>
      <c r="BPY3" s="106"/>
      <c r="BPZ3" s="106"/>
      <c r="BQA3" s="106"/>
      <c r="BQB3" s="106"/>
      <c r="BQC3" s="106"/>
      <c r="BQD3" s="106"/>
      <c r="BQE3" s="106"/>
      <c r="BQF3" s="106"/>
      <c r="BQG3" s="106"/>
      <c r="BQH3" s="106"/>
      <c r="BQI3" s="106"/>
      <c r="BQJ3" s="106"/>
      <c r="BQK3" s="106"/>
      <c r="BQL3" s="106"/>
      <c r="BQM3" s="106"/>
      <c r="BQN3" s="106"/>
      <c r="BQO3" s="106"/>
      <c r="BQP3" s="106"/>
      <c r="BQQ3" s="106"/>
      <c r="BQR3" s="106"/>
      <c r="BQS3" s="106"/>
      <c r="BQT3" s="106"/>
      <c r="BQU3" s="106"/>
      <c r="BQV3" s="106"/>
      <c r="BQW3" s="106"/>
      <c r="BQX3" s="106"/>
      <c r="BQY3" s="106"/>
      <c r="BQZ3" s="106"/>
      <c r="BRA3" s="106"/>
      <c r="BRB3" s="106"/>
      <c r="BRC3" s="106"/>
      <c r="BRD3" s="106"/>
      <c r="BRE3" s="106"/>
      <c r="BRF3" s="106"/>
      <c r="BRG3" s="106"/>
      <c r="BRH3" s="106"/>
      <c r="BRI3" s="106"/>
      <c r="BRJ3" s="106"/>
      <c r="BRK3" s="106"/>
      <c r="BRL3" s="106"/>
      <c r="BRM3" s="106"/>
      <c r="BRN3" s="106"/>
      <c r="BRO3" s="106"/>
      <c r="BRP3" s="106"/>
      <c r="BRQ3" s="106"/>
      <c r="BRR3" s="106"/>
      <c r="BRS3" s="106"/>
      <c r="BRT3" s="106"/>
      <c r="BRU3" s="106"/>
      <c r="BRV3" s="106"/>
      <c r="BRW3" s="106"/>
      <c r="BRX3" s="106"/>
      <c r="BRY3" s="106"/>
      <c r="BRZ3" s="106"/>
      <c r="BSA3" s="106"/>
      <c r="BSB3" s="106"/>
      <c r="BSC3" s="106"/>
      <c r="BSD3" s="106"/>
      <c r="BSE3" s="106"/>
      <c r="BSF3" s="106"/>
      <c r="BSG3" s="106"/>
      <c r="BSH3" s="106"/>
      <c r="BSI3" s="106"/>
      <c r="BSJ3" s="106"/>
      <c r="BSK3" s="106"/>
      <c r="BSL3" s="106"/>
      <c r="BSM3" s="106"/>
      <c r="BSN3" s="106"/>
      <c r="BSO3" s="106"/>
      <c r="BSP3" s="106"/>
      <c r="BSQ3" s="106"/>
      <c r="BSR3" s="106"/>
      <c r="BSS3" s="106"/>
      <c r="BST3" s="106"/>
      <c r="BSU3" s="106"/>
      <c r="BSV3" s="106"/>
      <c r="BSW3" s="106"/>
      <c r="BSX3" s="106"/>
      <c r="BSY3" s="106"/>
      <c r="BSZ3" s="106"/>
      <c r="BTA3" s="106"/>
      <c r="BTB3" s="106"/>
      <c r="BTC3" s="106"/>
      <c r="BTD3" s="106"/>
      <c r="BTE3" s="106"/>
      <c r="BTF3" s="106"/>
      <c r="BTG3" s="106"/>
      <c r="BTH3" s="106"/>
      <c r="BTI3" s="106"/>
      <c r="BTJ3" s="106"/>
      <c r="BTK3" s="106"/>
      <c r="BTL3" s="106"/>
      <c r="BTM3" s="106"/>
      <c r="BTN3" s="106"/>
      <c r="BTO3" s="106"/>
      <c r="BTP3" s="106"/>
      <c r="BTQ3" s="106"/>
      <c r="BTR3" s="106"/>
      <c r="BTS3" s="106"/>
      <c r="BTT3" s="106"/>
      <c r="BTU3" s="106"/>
      <c r="BTV3" s="106"/>
      <c r="BTW3" s="106"/>
      <c r="BTX3" s="106"/>
      <c r="BTY3" s="106"/>
      <c r="BTZ3" s="106"/>
      <c r="BUA3" s="106"/>
      <c r="BUB3" s="106"/>
      <c r="BUC3" s="106"/>
      <c r="BUD3" s="106"/>
      <c r="BUE3" s="106"/>
      <c r="BUF3" s="106"/>
      <c r="BUG3" s="106"/>
      <c r="BUH3" s="106"/>
      <c r="BUI3" s="106"/>
      <c r="BUJ3" s="106"/>
      <c r="BUK3" s="106"/>
      <c r="BUL3" s="106"/>
      <c r="BUM3" s="106"/>
      <c r="BUN3" s="106"/>
      <c r="BUO3" s="106"/>
      <c r="BUP3" s="106"/>
      <c r="BUQ3" s="106"/>
      <c r="BUR3" s="106"/>
      <c r="BUS3" s="106"/>
      <c r="BUT3" s="106"/>
      <c r="BUU3" s="106"/>
      <c r="BUV3" s="106"/>
      <c r="BUW3" s="106"/>
      <c r="BUX3" s="106"/>
      <c r="BUY3" s="106"/>
      <c r="BUZ3" s="106"/>
      <c r="BVA3" s="106"/>
      <c r="BVB3" s="106"/>
      <c r="BVC3" s="106"/>
      <c r="BVD3" s="106"/>
      <c r="BVE3" s="106"/>
      <c r="BVF3" s="106"/>
      <c r="BVG3" s="106"/>
      <c r="BVH3" s="106"/>
      <c r="BVI3" s="106"/>
      <c r="BVJ3" s="106"/>
      <c r="BVK3" s="106"/>
      <c r="BVL3" s="106"/>
      <c r="BVM3" s="106"/>
      <c r="BVN3" s="106"/>
      <c r="BVO3" s="106"/>
      <c r="BVP3" s="106"/>
      <c r="BVQ3" s="106"/>
      <c r="BVR3" s="106"/>
      <c r="BVS3" s="106"/>
      <c r="BVT3" s="106"/>
      <c r="BVU3" s="106"/>
      <c r="BVV3" s="106"/>
      <c r="BVW3" s="106"/>
      <c r="BVX3" s="106"/>
      <c r="BVY3" s="106"/>
      <c r="BVZ3" s="106"/>
      <c r="BWA3" s="106"/>
      <c r="BWB3" s="106"/>
      <c r="BWC3" s="106"/>
      <c r="BWD3" s="106"/>
      <c r="BWE3" s="106"/>
      <c r="BWF3" s="106"/>
      <c r="BWG3" s="106"/>
      <c r="BWH3" s="106"/>
      <c r="BWI3" s="106"/>
      <c r="BWJ3" s="106"/>
      <c r="BWK3" s="106"/>
      <c r="BWL3" s="106"/>
      <c r="BWM3" s="106"/>
      <c r="BWN3" s="106"/>
      <c r="BWO3" s="106"/>
      <c r="BWP3" s="106"/>
      <c r="BWQ3" s="106"/>
      <c r="BWR3" s="106"/>
      <c r="BWS3" s="106"/>
      <c r="BWT3" s="106"/>
      <c r="BWU3" s="106"/>
      <c r="BWV3" s="106"/>
      <c r="BWW3" s="106"/>
      <c r="BWX3" s="106"/>
      <c r="BWY3" s="106"/>
      <c r="BWZ3" s="106"/>
      <c r="BXA3" s="106"/>
      <c r="BXB3" s="106"/>
      <c r="BXC3" s="106"/>
      <c r="BXD3" s="106"/>
      <c r="BXE3" s="106"/>
      <c r="BXF3" s="106"/>
      <c r="BXG3" s="106"/>
      <c r="BXH3" s="106"/>
      <c r="BXI3" s="106"/>
      <c r="BXJ3" s="106"/>
      <c r="BXK3" s="106"/>
      <c r="BXL3" s="106"/>
      <c r="BXM3" s="106"/>
      <c r="BXN3" s="106"/>
      <c r="BXO3" s="106"/>
      <c r="BXP3" s="106"/>
      <c r="BXQ3" s="106"/>
      <c r="BXR3" s="106"/>
      <c r="BXS3" s="106"/>
      <c r="BXT3" s="106"/>
      <c r="BXU3" s="106"/>
      <c r="BXV3" s="106"/>
      <c r="BXW3" s="106"/>
      <c r="BXX3" s="106"/>
      <c r="BXY3" s="106"/>
      <c r="BXZ3" s="106"/>
      <c r="BYA3" s="106"/>
      <c r="BYB3" s="106"/>
      <c r="BYC3" s="106"/>
      <c r="BYD3" s="106"/>
      <c r="BYE3" s="106"/>
      <c r="BYF3" s="106"/>
      <c r="BYG3" s="106"/>
      <c r="BYH3" s="106"/>
      <c r="BYI3" s="106"/>
      <c r="BYJ3" s="106"/>
      <c r="BYK3" s="106"/>
      <c r="BYL3" s="106"/>
      <c r="BYM3" s="106"/>
      <c r="BYN3" s="106"/>
      <c r="BYO3" s="106"/>
      <c r="BYP3" s="106"/>
      <c r="BYQ3" s="106"/>
      <c r="BYR3" s="106"/>
      <c r="BYS3" s="106"/>
      <c r="BYT3" s="106"/>
      <c r="BYU3" s="106"/>
      <c r="BYV3" s="106"/>
      <c r="BYW3" s="106"/>
      <c r="BYX3" s="106"/>
      <c r="BYY3" s="106"/>
      <c r="BYZ3" s="106"/>
      <c r="BZA3" s="106"/>
      <c r="BZB3" s="106"/>
      <c r="BZC3" s="106"/>
      <c r="BZD3" s="106"/>
      <c r="BZE3" s="106"/>
      <c r="BZF3" s="106"/>
      <c r="BZG3" s="106"/>
      <c r="BZH3" s="106"/>
      <c r="BZI3" s="106"/>
      <c r="BZJ3" s="106"/>
      <c r="BZK3" s="106"/>
      <c r="BZL3" s="106"/>
      <c r="BZM3" s="106"/>
      <c r="BZN3" s="106"/>
      <c r="BZO3" s="106"/>
      <c r="BZP3" s="106"/>
      <c r="BZQ3" s="106"/>
      <c r="BZR3" s="106"/>
      <c r="BZS3" s="106"/>
      <c r="BZT3" s="106"/>
      <c r="BZU3" s="106"/>
      <c r="BZV3" s="106"/>
      <c r="BZW3" s="106"/>
      <c r="BZX3" s="106"/>
      <c r="BZY3" s="106"/>
      <c r="BZZ3" s="106"/>
      <c r="CAA3" s="106"/>
      <c r="CAB3" s="106"/>
      <c r="CAC3" s="106"/>
      <c r="CAD3" s="106"/>
      <c r="CAE3" s="106"/>
      <c r="CAF3" s="106"/>
      <c r="CAG3" s="106"/>
      <c r="CAH3" s="106"/>
      <c r="CAI3" s="106"/>
      <c r="CAJ3" s="106"/>
      <c r="CAK3" s="106"/>
      <c r="CAL3" s="106"/>
      <c r="CAM3" s="106"/>
      <c r="CAN3" s="106"/>
      <c r="CAO3" s="106"/>
      <c r="CAP3" s="106"/>
      <c r="CAQ3" s="106"/>
      <c r="CAR3" s="106"/>
      <c r="CAS3" s="106"/>
      <c r="CAT3" s="106"/>
      <c r="CAU3" s="106"/>
      <c r="CAV3" s="106"/>
      <c r="CAW3" s="106"/>
      <c r="CAX3" s="106"/>
      <c r="CAY3" s="106"/>
      <c r="CAZ3" s="106"/>
      <c r="CBA3" s="106"/>
      <c r="CBB3" s="106"/>
      <c r="CBC3" s="106"/>
      <c r="CBD3" s="106"/>
      <c r="CBE3" s="106"/>
      <c r="CBF3" s="106"/>
      <c r="CBG3" s="106"/>
      <c r="CBH3" s="106"/>
      <c r="CBI3" s="106"/>
      <c r="CBJ3" s="106"/>
      <c r="CBK3" s="106"/>
      <c r="CBL3" s="106"/>
      <c r="CBM3" s="106"/>
      <c r="CBN3" s="106"/>
      <c r="CBO3" s="106"/>
      <c r="CBP3" s="106"/>
      <c r="CBQ3" s="106"/>
      <c r="CBR3" s="106"/>
      <c r="CBS3" s="106"/>
      <c r="CBT3" s="106"/>
      <c r="CBU3" s="106"/>
      <c r="CBV3" s="106"/>
      <c r="CBW3" s="106"/>
      <c r="CBX3" s="106"/>
      <c r="CBY3" s="106"/>
      <c r="CBZ3" s="106"/>
      <c r="CCA3" s="106"/>
      <c r="CCB3" s="106"/>
      <c r="CCC3" s="106"/>
      <c r="CCD3" s="106"/>
      <c r="CCE3" s="106"/>
      <c r="CCF3" s="106"/>
      <c r="CCG3" s="106"/>
      <c r="CCH3" s="106"/>
      <c r="CCI3" s="106"/>
      <c r="CCJ3" s="106"/>
      <c r="CCK3" s="106"/>
      <c r="CCL3" s="106"/>
      <c r="CCM3" s="106"/>
      <c r="CCN3" s="106"/>
      <c r="CCO3" s="106"/>
      <c r="CCP3" s="106"/>
      <c r="CCQ3" s="106"/>
      <c r="CCR3" s="106"/>
      <c r="CCS3" s="106"/>
      <c r="CCT3" s="106"/>
      <c r="CCU3" s="106"/>
      <c r="CCV3" s="106"/>
      <c r="CCW3" s="106"/>
      <c r="CCX3" s="106"/>
      <c r="CCY3" s="106"/>
      <c r="CCZ3" s="106"/>
      <c r="CDA3" s="106"/>
      <c r="CDB3" s="106"/>
      <c r="CDC3" s="106"/>
      <c r="CDD3" s="106"/>
      <c r="CDE3" s="106"/>
      <c r="CDF3" s="106"/>
      <c r="CDG3" s="106"/>
      <c r="CDH3" s="106"/>
      <c r="CDI3" s="106"/>
      <c r="CDJ3" s="106"/>
      <c r="CDK3" s="106"/>
      <c r="CDL3" s="106"/>
      <c r="CDM3" s="106"/>
      <c r="CDN3" s="106"/>
      <c r="CDO3" s="106"/>
      <c r="CDP3" s="106"/>
      <c r="CDQ3" s="106"/>
      <c r="CDR3" s="106"/>
      <c r="CDS3" s="106"/>
      <c r="CDT3" s="106"/>
      <c r="CDU3" s="106"/>
      <c r="CDV3" s="106"/>
      <c r="CDW3" s="106"/>
      <c r="CDX3" s="106"/>
      <c r="CDY3" s="106"/>
      <c r="CDZ3" s="106"/>
      <c r="CEA3" s="106"/>
      <c r="CEB3" s="106"/>
      <c r="CEC3" s="106"/>
      <c r="CED3" s="106"/>
      <c r="CEE3" s="106"/>
      <c r="CEF3" s="106"/>
      <c r="CEG3" s="106"/>
      <c r="CEH3" s="106"/>
      <c r="CEI3" s="106"/>
      <c r="CEJ3" s="106"/>
      <c r="CEK3" s="106"/>
      <c r="CEL3" s="106"/>
      <c r="CEM3" s="106"/>
      <c r="CEN3" s="106"/>
      <c r="CEO3" s="106"/>
      <c r="CEP3" s="106"/>
      <c r="CEQ3" s="106"/>
      <c r="CER3" s="106"/>
      <c r="CES3" s="106"/>
      <c r="CET3" s="106"/>
      <c r="CEU3" s="106"/>
      <c r="CEV3" s="106"/>
      <c r="CEW3" s="106"/>
      <c r="CEX3" s="106"/>
      <c r="CEY3" s="106"/>
      <c r="CEZ3" s="106"/>
      <c r="CFA3" s="106"/>
      <c r="CFB3" s="106"/>
      <c r="CFC3" s="106"/>
      <c r="CFD3" s="106"/>
      <c r="CFE3" s="106"/>
      <c r="CFF3" s="106"/>
      <c r="CFG3" s="106"/>
      <c r="CFH3" s="106"/>
      <c r="CFI3" s="106"/>
      <c r="CFJ3" s="106"/>
      <c r="CFK3" s="106"/>
      <c r="CFL3" s="106"/>
      <c r="CFM3" s="106"/>
      <c r="CFN3" s="106"/>
      <c r="CFO3" s="106"/>
      <c r="CFP3" s="106"/>
      <c r="CFQ3" s="106"/>
      <c r="CFR3" s="106"/>
      <c r="CFS3" s="106"/>
      <c r="CFT3" s="106"/>
      <c r="CFU3" s="106"/>
      <c r="CFV3" s="106"/>
      <c r="CFW3" s="106"/>
      <c r="CFX3" s="106"/>
      <c r="CFY3" s="106"/>
      <c r="CFZ3" s="106"/>
      <c r="CGA3" s="106"/>
      <c r="CGB3" s="106"/>
      <c r="CGC3" s="106"/>
      <c r="CGD3" s="106"/>
      <c r="CGE3" s="106"/>
      <c r="CGF3" s="106"/>
      <c r="CGG3" s="106"/>
      <c r="CGH3" s="106"/>
      <c r="CGI3" s="106"/>
      <c r="CGJ3" s="106"/>
      <c r="CGK3" s="106"/>
      <c r="CGL3" s="106"/>
      <c r="CGM3" s="106"/>
      <c r="CGN3" s="106"/>
      <c r="CGO3" s="106"/>
      <c r="CGP3" s="106"/>
      <c r="CGQ3" s="106"/>
      <c r="CGR3" s="106"/>
      <c r="CGS3" s="106"/>
      <c r="CGT3" s="106"/>
      <c r="CGU3" s="106"/>
      <c r="CGV3" s="106"/>
      <c r="CGW3" s="106"/>
      <c r="CGX3" s="106"/>
      <c r="CGY3" s="106"/>
      <c r="CGZ3" s="106"/>
      <c r="CHA3" s="106"/>
      <c r="CHB3" s="106"/>
      <c r="CHC3" s="106"/>
      <c r="CHD3" s="106"/>
      <c r="CHE3" s="106"/>
      <c r="CHF3" s="106"/>
      <c r="CHG3" s="106"/>
      <c r="CHH3" s="106"/>
      <c r="CHI3" s="106"/>
      <c r="CHJ3" s="106"/>
      <c r="CHK3" s="106"/>
      <c r="CHL3" s="106"/>
      <c r="CHM3" s="106"/>
      <c r="CHN3" s="106"/>
      <c r="CHO3" s="106"/>
      <c r="CHP3" s="106"/>
      <c r="CHQ3" s="106"/>
      <c r="CHR3" s="106"/>
      <c r="CHS3" s="106"/>
      <c r="CHT3" s="106"/>
      <c r="CHU3" s="106"/>
      <c r="CHV3" s="106"/>
      <c r="CHW3" s="106"/>
      <c r="CHX3" s="106"/>
      <c r="CHY3" s="106"/>
      <c r="CHZ3" s="106"/>
      <c r="CIA3" s="106"/>
      <c r="CIB3" s="106"/>
      <c r="CIC3" s="106"/>
      <c r="CID3" s="106"/>
      <c r="CIE3" s="106"/>
      <c r="CIF3" s="106"/>
      <c r="CIG3" s="106"/>
      <c r="CIH3" s="106"/>
      <c r="CII3" s="106"/>
      <c r="CIJ3" s="106"/>
      <c r="CIK3" s="106"/>
      <c r="CIL3" s="106"/>
      <c r="CIM3" s="106"/>
      <c r="CIN3" s="106"/>
      <c r="CIO3" s="106"/>
      <c r="CIP3" s="106"/>
      <c r="CIQ3" s="106"/>
      <c r="CIR3" s="106"/>
      <c r="CIS3" s="106"/>
      <c r="CIT3" s="106"/>
      <c r="CIU3" s="106"/>
      <c r="CIV3" s="106"/>
      <c r="CIW3" s="106"/>
      <c r="CIX3" s="106"/>
      <c r="CIY3" s="106"/>
      <c r="CIZ3" s="106"/>
      <c r="CJA3" s="106"/>
      <c r="CJB3" s="106"/>
      <c r="CJC3" s="106"/>
      <c r="CJD3" s="106"/>
      <c r="CJE3" s="106"/>
      <c r="CJF3" s="106"/>
      <c r="CJG3" s="106"/>
      <c r="CJH3" s="106"/>
      <c r="CJI3" s="106"/>
      <c r="CJJ3" s="106"/>
      <c r="CJK3" s="106"/>
      <c r="CJL3" s="106"/>
      <c r="CJM3" s="106"/>
      <c r="CJN3" s="106"/>
      <c r="CJO3" s="106"/>
      <c r="CJP3" s="106"/>
      <c r="CJQ3" s="106"/>
      <c r="CJR3" s="106"/>
      <c r="CJS3" s="106"/>
      <c r="CJT3" s="106"/>
      <c r="CJU3" s="106"/>
      <c r="CJV3" s="106"/>
      <c r="CJW3" s="106"/>
      <c r="CJX3" s="106"/>
      <c r="CJY3" s="106"/>
      <c r="CJZ3" s="106"/>
      <c r="CKA3" s="106"/>
      <c r="CKB3" s="106"/>
      <c r="CKC3" s="106"/>
      <c r="CKD3" s="106"/>
      <c r="CKE3" s="106"/>
      <c r="CKF3" s="106"/>
      <c r="CKG3" s="106"/>
      <c r="CKH3" s="106"/>
      <c r="CKI3" s="106"/>
      <c r="CKJ3" s="106"/>
      <c r="CKK3" s="106"/>
      <c r="CKL3" s="106"/>
      <c r="CKM3" s="106"/>
      <c r="CKN3" s="106"/>
      <c r="CKO3" s="106"/>
      <c r="CKP3" s="106"/>
      <c r="CKQ3" s="106"/>
      <c r="CKR3" s="106"/>
      <c r="CKS3" s="106"/>
      <c r="CKT3" s="106"/>
      <c r="CKU3" s="106"/>
      <c r="CKV3" s="106"/>
      <c r="CKW3" s="106"/>
      <c r="CKX3" s="106"/>
      <c r="CKY3" s="106"/>
      <c r="CKZ3" s="106"/>
      <c r="CLA3" s="106"/>
      <c r="CLB3" s="106"/>
      <c r="CLC3" s="106"/>
      <c r="CLD3" s="106"/>
      <c r="CLE3" s="106"/>
      <c r="CLF3" s="106"/>
      <c r="CLG3" s="106"/>
      <c r="CLH3" s="106"/>
      <c r="CLI3" s="106"/>
      <c r="CLJ3" s="106"/>
      <c r="CLK3" s="106"/>
      <c r="CLL3" s="106"/>
      <c r="CLM3" s="106"/>
      <c r="CLN3" s="106"/>
      <c r="CLO3" s="106"/>
      <c r="CLP3" s="106"/>
      <c r="CLQ3" s="106"/>
      <c r="CLR3" s="106"/>
      <c r="CLS3" s="106"/>
      <c r="CLT3" s="106"/>
      <c r="CLU3" s="106"/>
      <c r="CLV3" s="106"/>
      <c r="CLW3" s="106"/>
      <c r="CLX3" s="106"/>
      <c r="CLY3" s="106"/>
      <c r="CLZ3" s="106"/>
      <c r="CMA3" s="106"/>
      <c r="CMB3" s="106"/>
      <c r="CMC3" s="106"/>
      <c r="CMD3" s="106"/>
      <c r="CME3" s="106"/>
      <c r="CMF3" s="106"/>
      <c r="CMG3" s="106"/>
      <c r="CMH3" s="106"/>
      <c r="CMI3" s="106"/>
      <c r="CMJ3" s="106"/>
      <c r="CMK3" s="106"/>
      <c r="CML3" s="106"/>
      <c r="CMM3" s="106"/>
      <c r="CMN3" s="106"/>
      <c r="CMO3" s="106"/>
      <c r="CMP3" s="106"/>
      <c r="CMQ3" s="106"/>
      <c r="CMR3" s="106"/>
      <c r="CMS3" s="106"/>
      <c r="CMT3" s="106"/>
      <c r="CMU3" s="106"/>
      <c r="CMV3" s="106"/>
      <c r="CMW3" s="106"/>
      <c r="CMX3" s="106"/>
      <c r="CMY3" s="106"/>
      <c r="CMZ3" s="106"/>
      <c r="CNA3" s="106"/>
      <c r="CNB3" s="106"/>
      <c r="CNC3" s="106"/>
      <c r="CND3" s="106"/>
      <c r="CNE3" s="106"/>
      <c r="CNF3" s="106"/>
      <c r="CNG3" s="106"/>
      <c r="CNH3" s="106"/>
      <c r="CNI3" s="106"/>
      <c r="CNJ3" s="106"/>
      <c r="CNK3" s="106"/>
      <c r="CNL3" s="106"/>
      <c r="CNM3" s="106"/>
      <c r="CNN3" s="106"/>
      <c r="CNO3" s="106"/>
      <c r="CNP3" s="106"/>
      <c r="CNQ3" s="106"/>
      <c r="CNR3" s="106"/>
      <c r="CNS3" s="106"/>
      <c r="CNT3" s="106"/>
      <c r="CNU3" s="106"/>
      <c r="CNV3" s="106"/>
      <c r="CNW3" s="106"/>
      <c r="CNX3" s="106"/>
      <c r="CNY3" s="106"/>
      <c r="CNZ3" s="106"/>
      <c r="COA3" s="106"/>
      <c r="COB3" s="106"/>
      <c r="COC3" s="106"/>
      <c r="COD3" s="106"/>
      <c r="COE3" s="106"/>
      <c r="COF3" s="106"/>
      <c r="COG3" s="106"/>
      <c r="COH3" s="106"/>
      <c r="COI3" s="106"/>
      <c r="COJ3" s="106"/>
      <c r="COK3" s="106"/>
      <c r="COL3" s="106"/>
      <c r="COM3" s="106"/>
      <c r="CON3" s="106"/>
      <c r="COO3" s="106"/>
      <c r="COP3" s="106"/>
      <c r="COQ3" s="106"/>
      <c r="COR3" s="106"/>
      <c r="COS3" s="106"/>
      <c r="COT3" s="106"/>
      <c r="COU3" s="106"/>
      <c r="COV3" s="106"/>
      <c r="COW3" s="106"/>
      <c r="COX3" s="106"/>
      <c r="COY3" s="106"/>
      <c r="COZ3" s="106"/>
      <c r="CPA3" s="106"/>
      <c r="CPB3" s="106"/>
      <c r="CPC3" s="106"/>
      <c r="CPD3" s="106"/>
      <c r="CPE3" s="106"/>
      <c r="CPF3" s="106"/>
      <c r="CPG3" s="106"/>
      <c r="CPH3" s="106"/>
      <c r="CPI3" s="106"/>
      <c r="CPJ3" s="106"/>
      <c r="CPK3" s="106"/>
      <c r="CPL3" s="106"/>
      <c r="CPM3" s="106"/>
      <c r="CPN3" s="106"/>
      <c r="CPO3" s="106"/>
      <c r="CPP3" s="106"/>
      <c r="CPQ3" s="106"/>
      <c r="CPR3" s="106"/>
      <c r="CPS3" s="106"/>
      <c r="CPT3" s="106"/>
      <c r="CPU3" s="106"/>
      <c r="CPV3" s="106"/>
      <c r="CPW3" s="106"/>
      <c r="CPX3" s="106"/>
      <c r="CPY3" s="106"/>
      <c r="CPZ3" s="106"/>
      <c r="CQA3" s="106"/>
      <c r="CQB3" s="106"/>
      <c r="CQC3" s="106"/>
      <c r="CQD3" s="106"/>
      <c r="CQE3" s="106"/>
      <c r="CQF3" s="106"/>
      <c r="CQG3" s="106"/>
      <c r="CQH3" s="106"/>
      <c r="CQI3" s="106"/>
      <c r="CQJ3" s="106"/>
      <c r="CQK3" s="106"/>
      <c r="CQL3" s="106"/>
      <c r="CQM3" s="106"/>
      <c r="CQN3" s="106"/>
      <c r="CQO3" s="106"/>
      <c r="CQP3" s="106"/>
      <c r="CQQ3" s="106"/>
      <c r="CQR3" s="106"/>
      <c r="CQS3" s="106"/>
      <c r="CQT3" s="106"/>
      <c r="CQU3" s="106"/>
      <c r="CQV3" s="106"/>
      <c r="CQW3" s="106"/>
      <c r="CQX3" s="106"/>
      <c r="CQY3" s="106"/>
      <c r="CQZ3" s="106"/>
      <c r="CRA3" s="106"/>
      <c r="CRB3" s="106"/>
      <c r="CRC3" s="106"/>
      <c r="CRD3" s="106"/>
      <c r="CRE3" s="106"/>
      <c r="CRF3" s="106"/>
      <c r="CRG3" s="106"/>
      <c r="CRH3" s="106"/>
      <c r="CRI3" s="106"/>
      <c r="CRJ3" s="106"/>
      <c r="CRK3" s="106"/>
      <c r="CRL3" s="106"/>
      <c r="CRM3" s="106"/>
      <c r="CRN3" s="106"/>
      <c r="CRO3" s="106"/>
      <c r="CRP3" s="106"/>
      <c r="CRQ3" s="106"/>
      <c r="CRR3" s="106"/>
      <c r="CRS3" s="106"/>
      <c r="CRT3" s="106"/>
      <c r="CRU3" s="106"/>
      <c r="CRV3" s="106"/>
      <c r="CRW3" s="106"/>
      <c r="CRX3" s="106"/>
      <c r="CRY3" s="106"/>
      <c r="CRZ3" s="106"/>
      <c r="CSA3" s="106"/>
      <c r="CSB3" s="106"/>
      <c r="CSC3" s="106"/>
      <c r="CSD3" s="106"/>
      <c r="CSE3" s="106"/>
      <c r="CSF3" s="106"/>
      <c r="CSG3" s="106"/>
      <c r="CSH3" s="106"/>
      <c r="CSI3" s="106"/>
      <c r="CSJ3" s="106"/>
      <c r="CSK3" s="106"/>
      <c r="CSL3" s="106"/>
      <c r="CSM3" s="106"/>
      <c r="CSN3" s="106"/>
      <c r="CSO3" s="106"/>
      <c r="CSP3" s="106"/>
      <c r="CSQ3" s="106"/>
      <c r="CSR3" s="106"/>
      <c r="CSS3" s="106"/>
      <c r="CST3" s="106"/>
      <c r="CSU3" s="106"/>
      <c r="CSV3" s="106"/>
      <c r="CSW3" s="106"/>
      <c r="CSX3" s="106"/>
      <c r="CSY3" s="106"/>
      <c r="CSZ3" s="106"/>
      <c r="CTA3" s="106"/>
      <c r="CTB3" s="106"/>
      <c r="CTC3" s="106"/>
      <c r="CTD3" s="106"/>
      <c r="CTE3" s="106"/>
      <c r="CTF3" s="106"/>
      <c r="CTG3" s="106"/>
      <c r="CTH3" s="106"/>
      <c r="CTI3" s="106"/>
      <c r="CTJ3" s="106"/>
      <c r="CTK3" s="106"/>
      <c r="CTL3" s="106"/>
      <c r="CTM3" s="106"/>
      <c r="CTN3" s="106"/>
      <c r="CTO3" s="106"/>
      <c r="CTP3" s="106"/>
      <c r="CTQ3" s="106"/>
      <c r="CTR3" s="106"/>
      <c r="CTS3" s="106"/>
      <c r="CTT3" s="106"/>
      <c r="CTU3" s="106"/>
      <c r="CTV3" s="106"/>
      <c r="CTW3" s="106"/>
      <c r="CTX3" s="106"/>
      <c r="CTY3" s="106"/>
      <c r="CTZ3" s="106"/>
      <c r="CUA3" s="106"/>
      <c r="CUB3" s="106"/>
      <c r="CUC3" s="106"/>
      <c r="CUD3" s="106"/>
      <c r="CUE3" s="106"/>
      <c r="CUF3" s="106"/>
      <c r="CUG3" s="106"/>
      <c r="CUH3" s="106"/>
      <c r="CUI3" s="106"/>
      <c r="CUJ3" s="106"/>
      <c r="CUK3" s="106"/>
      <c r="CUL3" s="106"/>
      <c r="CUM3" s="106"/>
      <c r="CUN3" s="106"/>
      <c r="CUO3" s="106"/>
      <c r="CUP3" s="106"/>
      <c r="CUQ3" s="106"/>
      <c r="CUR3" s="106"/>
      <c r="CUS3" s="106"/>
      <c r="CUT3" s="106"/>
      <c r="CUU3" s="106"/>
      <c r="CUV3" s="106"/>
      <c r="CUW3" s="106"/>
      <c r="CUX3" s="106"/>
      <c r="CUY3" s="106"/>
      <c r="CUZ3" s="106"/>
      <c r="CVA3" s="106"/>
      <c r="CVB3" s="106"/>
      <c r="CVC3" s="106"/>
      <c r="CVD3" s="106"/>
      <c r="CVE3" s="106"/>
      <c r="CVF3" s="106"/>
      <c r="CVG3" s="106"/>
      <c r="CVH3" s="106"/>
      <c r="CVI3" s="106"/>
      <c r="CVJ3" s="106"/>
      <c r="CVK3" s="106"/>
      <c r="CVL3" s="106"/>
      <c r="CVM3" s="106"/>
      <c r="CVN3" s="106"/>
      <c r="CVO3" s="106"/>
      <c r="CVP3" s="106"/>
      <c r="CVQ3" s="106"/>
      <c r="CVR3" s="106"/>
      <c r="CVS3" s="106"/>
      <c r="CVT3" s="106"/>
      <c r="CVU3" s="106"/>
      <c r="CVV3" s="106"/>
      <c r="CVW3" s="106"/>
      <c r="CVX3" s="106"/>
      <c r="CVY3" s="106"/>
      <c r="CVZ3" s="106"/>
      <c r="CWA3" s="106"/>
      <c r="CWB3" s="106"/>
      <c r="CWC3" s="106"/>
      <c r="CWD3" s="106"/>
      <c r="CWE3" s="106"/>
      <c r="CWF3" s="106"/>
      <c r="CWG3" s="106"/>
      <c r="CWH3" s="106"/>
      <c r="CWI3" s="106"/>
      <c r="CWJ3" s="106"/>
      <c r="CWK3" s="106"/>
      <c r="CWL3" s="106"/>
      <c r="CWM3" s="106"/>
      <c r="CWN3" s="106"/>
      <c r="CWO3" s="106"/>
      <c r="CWP3" s="106"/>
      <c r="CWQ3" s="106"/>
      <c r="CWR3" s="106"/>
      <c r="CWS3" s="106"/>
      <c r="CWT3" s="106"/>
      <c r="CWU3" s="106"/>
      <c r="CWV3" s="106"/>
      <c r="CWW3" s="106"/>
      <c r="CWX3" s="106"/>
      <c r="CWY3" s="106"/>
      <c r="CWZ3" s="106"/>
      <c r="CXA3" s="106"/>
      <c r="CXB3" s="106"/>
      <c r="CXC3" s="106"/>
      <c r="CXD3" s="106"/>
      <c r="CXE3" s="106"/>
      <c r="CXF3" s="106"/>
      <c r="CXG3" s="106"/>
      <c r="CXH3" s="106"/>
      <c r="CXI3" s="106"/>
      <c r="CXJ3" s="106"/>
      <c r="CXK3" s="106"/>
      <c r="CXL3" s="106"/>
      <c r="CXM3" s="106"/>
      <c r="CXN3" s="106"/>
      <c r="CXO3" s="106"/>
      <c r="CXP3" s="106"/>
      <c r="CXQ3" s="106"/>
      <c r="CXR3" s="106"/>
      <c r="CXS3" s="106"/>
      <c r="CXT3" s="106"/>
      <c r="CXU3" s="106"/>
      <c r="CXV3" s="106"/>
      <c r="CXW3" s="106"/>
      <c r="CXX3" s="106"/>
      <c r="CXY3" s="106"/>
      <c r="CXZ3" s="106"/>
      <c r="CYA3" s="106"/>
      <c r="CYB3" s="106"/>
      <c r="CYC3" s="106"/>
      <c r="CYD3" s="106"/>
      <c r="CYE3" s="106"/>
      <c r="CYF3" s="106"/>
      <c r="CYG3" s="106"/>
      <c r="CYH3" s="106"/>
      <c r="CYI3" s="106"/>
      <c r="CYJ3" s="106"/>
      <c r="CYK3" s="106"/>
      <c r="CYL3" s="106"/>
      <c r="CYM3" s="106"/>
      <c r="CYN3" s="106"/>
      <c r="CYO3" s="106"/>
      <c r="CYP3" s="106"/>
      <c r="CYQ3" s="106"/>
      <c r="CYR3" s="106"/>
      <c r="CYS3" s="106"/>
      <c r="CYT3" s="106"/>
      <c r="CYU3" s="106"/>
      <c r="CYV3" s="106"/>
      <c r="CYW3" s="106"/>
      <c r="CYX3" s="106"/>
      <c r="CYY3" s="106"/>
      <c r="CYZ3" s="106"/>
      <c r="CZA3" s="106"/>
      <c r="CZB3" s="106"/>
      <c r="CZC3" s="106"/>
      <c r="CZD3" s="106"/>
      <c r="CZE3" s="106"/>
      <c r="CZF3" s="106"/>
      <c r="CZG3" s="106"/>
      <c r="CZH3" s="106"/>
      <c r="CZI3" s="106"/>
      <c r="CZJ3" s="106"/>
      <c r="CZK3" s="106"/>
      <c r="CZL3" s="106"/>
      <c r="CZM3" s="106"/>
      <c r="CZN3" s="106"/>
      <c r="CZO3" s="106"/>
      <c r="CZP3" s="106"/>
      <c r="CZQ3" s="106"/>
      <c r="CZR3" s="106"/>
      <c r="CZS3" s="106"/>
      <c r="CZT3" s="106"/>
      <c r="CZU3" s="106"/>
      <c r="CZV3" s="106"/>
      <c r="CZW3" s="106"/>
      <c r="CZX3" s="106"/>
      <c r="CZY3" s="106"/>
      <c r="CZZ3" s="106"/>
      <c r="DAA3" s="106"/>
      <c r="DAB3" s="106"/>
      <c r="DAC3" s="106"/>
      <c r="DAD3" s="106"/>
      <c r="DAE3" s="106"/>
      <c r="DAF3" s="106"/>
      <c r="DAG3" s="106"/>
      <c r="DAH3" s="106"/>
      <c r="DAI3" s="106"/>
      <c r="DAJ3" s="106"/>
      <c r="DAK3" s="106"/>
      <c r="DAL3" s="106"/>
      <c r="DAM3" s="106"/>
      <c r="DAN3" s="106"/>
      <c r="DAO3" s="106"/>
      <c r="DAP3" s="106"/>
      <c r="DAQ3" s="106"/>
      <c r="DAR3" s="106"/>
      <c r="DAS3" s="106"/>
      <c r="DAT3" s="106"/>
      <c r="DAU3" s="106"/>
      <c r="DAV3" s="106"/>
      <c r="DAW3" s="106"/>
      <c r="DAX3" s="106"/>
      <c r="DAY3" s="106"/>
      <c r="DAZ3" s="106"/>
      <c r="DBA3" s="106"/>
      <c r="DBB3" s="106"/>
      <c r="DBC3" s="106"/>
      <c r="DBD3" s="106"/>
      <c r="DBE3" s="106"/>
      <c r="DBF3" s="106"/>
      <c r="DBG3" s="106"/>
      <c r="DBH3" s="106"/>
      <c r="DBI3" s="106"/>
      <c r="DBJ3" s="106"/>
      <c r="DBK3" s="106"/>
      <c r="DBL3" s="106"/>
      <c r="DBM3" s="106"/>
      <c r="DBN3" s="106"/>
      <c r="DBO3" s="106"/>
      <c r="DBP3" s="106"/>
      <c r="DBQ3" s="106"/>
      <c r="DBR3" s="106"/>
      <c r="DBS3" s="106"/>
      <c r="DBT3" s="106"/>
      <c r="DBU3" s="106"/>
      <c r="DBV3" s="106"/>
      <c r="DBW3" s="106"/>
      <c r="DBX3" s="106"/>
      <c r="DBY3" s="106"/>
      <c r="DBZ3" s="106"/>
      <c r="DCA3" s="106"/>
      <c r="DCB3" s="106"/>
      <c r="DCC3" s="106"/>
      <c r="DCD3" s="106"/>
      <c r="DCE3" s="106"/>
      <c r="DCF3" s="106"/>
      <c r="DCG3" s="106"/>
      <c r="DCH3" s="106"/>
      <c r="DCI3" s="106"/>
      <c r="DCJ3" s="106"/>
      <c r="DCK3" s="106"/>
      <c r="DCL3" s="106"/>
      <c r="DCM3" s="106"/>
      <c r="DCN3" s="106"/>
      <c r="DCO3" s="106"/>
      <c r="DCP3" s="106"/>
      <c r="DCQ3" s="106"/>
      <c r="DCR3" s="106"/>
      <c r="DCS3" s="106"/>
      <c r="DCT3" s="106"/>
      <c r="DCU3" s="106"/>
      <c r="DCV3" s="106"/>
      <c r="DCW3" s="106"/>
      <c r="DCX3" s="106"/>
      <c r="DCY3" s="106"/>
      <c r="DCZ3" s="106"/>
      <c r="DDA3" s="106"/>
      <c r="DDB3" s="106"/>
      <c r="DDC3" s="106"/>
      <c r="DDD3" s="106"/>
      <c r="DDE3" s="106"/>
      <c r="DDF3" s="106"/>
      <c r="DDG3" s="106"/>
      <c r="DDH3" s="106"/>
      <c r="DDI3" s="106"/>
      <c r="DDJ3" s="106"/>
      <c r="DDK3" s="106"/>
      <c r="DDL3" s="106"/>
      <c r="DDM3" s="106"/>
      <c r="DDN3" s="106"/>
      <c r="DDO3" s="106"/>
      <c r="DDP3" s="106"/>
      <c r="DDQ3" s="106"/>
      <c r="DDR3" s="106"/>
      <c r="DDS3" s="106"/>
      <c r="DDT3" s="106"/>
      <c r="DDU3" s="106"/>
      <c r="DDV3" s="106"/>
      <c r="DDW3" s="106"/>
      <c r="DDX3" s="106"/>
      <c r="DDY3" s="106"/>
      <c r="DDZ3" s="106"/>
      <c r="DEA3" s="106"/>
      <c r="DEB3" s="106"/>
      <c r="DEC3" s="106"/>
      <c r="DED3" s="106"/>
      <c r="DEE3" s="106"/>
      <c r="DEF3" s="106"/>
      <c r="DEG3" s="106"/>
      <c r="DEH3" s="106"/>
      <c r="DEI3" s="106"/>
      <c r="DEJ3" s="106"/>
      <c r="DEK3" s="106"/>
      <c r="DEL3" s="106"/>
      <c r="DEM3" s="106"/>
      <c r="DEN3" s="106"/>
      <c r="DEO3" s="106"/>
      <c r="DEP3" s="106"/>
      <c r="DEQ3" s="106"/>
      <c r="DER3" s="106"/>
      <c r="DES3" s="106"/>
      <c r="DET3" s="106"/>
      <c r="DEU3" s="106"/>
      <c r="DEV3" s="106"/>
      <c r="DEW3" s="106"/>
      <c r="DEX3" s="106"/>
      <c r="DEY3" s="106"/>
      <c r="DEZ3" s="106"/>
      <c r="DFA3" s="106"/>
      <c r="DFB3" s="106"/>
      <c r="DFC3" s="106"/>
      <c r="DFD3" s="106"/>
      <c r="DFE3" s="106"/>
      <c r="DFF3" s="106"/>
      <c r="DFG3" s="106"/>
      <c r="DFH3" s="106"/>
      <c r="DFI3" s="106"/>
      <c r="DFJ3" s="106"/>
      <c r="DFK3" s="106"/>
      <c r="DFL3" s="106"/>
      <c r="DFM3" s="106"/>
      <c r="DFN3" s="106"/>
      <c r="DFO3" s="106"/>
      <c r="DFP3" s="106"/>
      <c r="DFQ3" s="106"/>
      <c r="DFR3" s="106"/>
      <c r="DFS3" s="106"/>
      <c r="DFT3" s="106"/>
      <c r="DFU3" s="106"/>
      <c r="DFV3" s="106"/>
      <c r="DFW3" s="106"/>
      <c r="DFX3" s="106"/>
      <c r="DFY3" s="106"/>
      <c r="DFZ3" s="106"/>
      <c r="DGA3" s="106"/>
      <c r="DGB3" s="106"/>
      <c r="DGC3" s="106"/>
      <c r="DGD3" s="106"/>
      <c r="DGE3" s="106"/>
      <c r="DGF3" s="106"/>
      <c r="DGG3" s="106"/>
      <c r="DGH3" s="106"/>
      <c r="DGI3" s="106"/>
      <c r="DGJ3" s="106"/>
      <c r="DGK3" s="106"/>
      <c r="DGL3" s="106"/>
      <c r="DGM3" s="106"/>
      <c r="DGN3" s="106"/>
      <c r="DGO3" s="106"/>
      <c r="DGP3" s="106"/>
      <c r="DGQ3" s="106"/>
      <c r="DGR3" s="106"/>
      <c r="DGS3" s="106"/>
      <c r="DGT3" s="106"/>
      <c r="DGU3" s="106"/>
      <c r="DGV3" s="106"/>
      <c r="DGW3" s="106"/>
      <c r="DGX3" s="106"/>
      <c r="DGY3" s="106"/>
      <c r="DGZ3" s="106"/>
      <c r="DHA3" s="106"/>
      <c r="DHB3" s="106"/>
      <c r="DHC3" s="106"/>
      <c r="DHD3" s="106"/>
      <c r="DHE3" s="106"/>
      <c r="DHF3" s="106"/>
      <c r="DHG3" s="106"/>
      <c r="DHH3" s="106"/>
      <c r="DHI3" s="106"/>
      <c r="DHJ3" s="106"/>
      <c r="DHK3" s="106"/>
      <c r="DHL3" s="106"/>
      <c r="DHM3" s="106"/>
      <c r="DHN3" s="106"/>
      <c r="DHO3" s="106"/>
      <c r="DHP3" s="106"/>
      <c r="DHQ3" s="106"/>
      <c r="DHR3" s="106"/>
      <c r="DHS3" s="106"/>
      <c r="DHT3" s="106"/>
      <c r="DHU3" s="106"/>
      <c r="DHV3" s="106"/>
      <c r="DHW3" s="106"/>
      <c r="DHX3" s="106"/>
      <c r="DHY3" s="106"/>
      <c r="DHZ3" s="106"/>
      <c r="DIA3" s="106"/>
      <c r="DIB3" s="106"/>
      <c r="DIC3" s="106"/>
      <c r="DID3" s="106"/>
      <c r="DIE3" s="106"/>
      <c r="DIF3" s="106"/>
      <c r="DIG3" s="106"/>
      <c r="DIH3" s="106"/>
      <c r="DII3" s="106"/>
      <c r="DIJ3" s="106"/>
      <c r="DIK3" s="106"/>
      <c r="DIL3" s="106"/>
      <c r="DIM3" s="106"/>
      <c r="DIN3" s="106"/>
      <c r="DIO3" s="106"/>
      <c r="DIP3" s="106"/>
      <c r="DIQ3" s="106"/>
      <c r="DIR3" s="106"/>
      <c r="DIS3" s="106"/>
      <c r="DIT3" s="106"/>
      <c r="DIU3" s="106"/>
      <c r="DIV3" s="106"/>
      <c r="DIW3" s="106"/>
      <c r="DIX3" s="106"/>
      <c r="DIY3" s="106"/>
      <c r="DIZ3" s="106"/>
      <c r="DJA3" s="106"/>
      <c r="DJB3" s="106"/>
      <c r="DJC3" s="106"/>
      <c r="DJD3" s="106"/>
      <c r="DJE3" s="106"/>
      <c r="DJF3" s="106"/>
      <c r="DJG3" s="106"/>
      <c r="DJH3" s="106"/>
      <c r="DJI3" s="106"/>
      <c r="DJJ3" s="106"/>
      <c r="DJK3" s="106"/>
      <c r="DJL3" s="106"/>
      <c r="DJM3" s="106"/>
      <c r="DJN3" s="106"/>
      <c r="DJO3" s="106"/>
      <c r="DJP3" s="106"/>
      <c r="DJQ3" s="106"/>
      <c r="DJR3" s="106"/>
      <c r="DJS3" s="106"/>
      <c r="DJT3" s="106"/>
      <c r="DJU3" s="106"/>
      <c r="DJV3" s="106"/>
      <c r="DJW3" s="106"/>
      <c r="DJX3" s="106"/>
      <c r="DJY3" s="106"/>
      <c r="DJZ3" s="106"/>
      <c r="DKA3" s="106"/>
      <c r="DKB3" s="106"/>
      <c r="DKC3" s="106"/>
      <c r="DKD3" s="106"/>
      <c r="DKE3" s="106"/>
      <c r="DKF3" s="106"/>
      <c r="DKG3" s="106"/>
      <c r="DKH3" s="106"/>
      <c r="DKI3" s="106"/>
      <c r="DKJ3" s="106"/>
      <c r="DKK3" s="106"/>
      <c r="DKL3" s="106"/>
      <c r="DKM3" s="106"/>
      <c r="DKN3" s="106"/>
      <c r="DKO3" s="106"/>
      <c r="DKP3" s="106"/>
      <c r="DKQ3" s="106"/>
      <c r="DKR3" s="106"/>
      <c r="DKS3" s="106"/>
      <c r="DKT3" s="106"/>
      <c r="DKU3" s="106"/>
      <c r="DKV3" s="106"/>
      <c r="DKW3" s="106"/>
      <c r="DKX3" s="106"/>
      <c r="DKY3" s="106"/>
      <c r="DKZ3" s="106"/>
      <c r="DLA3" s="106"/>
      <c r="DLB3" s="106"/>
      <c r="DLC3" s="106"/>
      <c r="DLD3" s="106"/>
      <c r="DLE3" s="106"/>
      <c r="DLF3" s="106"/>
      <c r="DLG3" s="106"/>
      <c r="DLH3" s="106"/>
      <c r="DLI3" s="106"/>
      <c r="DLJ3" s="106"/>
      <c r="DLK3" s="106"/>
      <c r="DLL3" s="106"/>
      <c r="DLM3" s="106"/>
      <c r="DLN3" s="106"/>
      <c r="DLO3" s="106"/>
      <c r="DLP3" s="106"/>
      <c r="DLQ3" s="106"/>
      <c r="DLR3" s="106"/>
      <c r="DLS3" s="106"/>
      <c r="DLT3" s="106"/>
      <c r="DLU3" s="106"/>
      <c r="DLV3" s="106"/>
      <c r="DLW3" s="106"/>
      <c r="DLX3" s="106"/>
      <c r="DLY3" s="106"/>
      <c r="DLZ3" s="106"/>
      <c r="DMA3" s="106"/>
      <c r="DMB3" s="106"/>
      <c r="DMC3" s="106"/>
      <c r="DMD3" s="106"/>
      <c r="DME3" s="106"/>
      <c r="DMF3" s="106"/>
      <c r="DMG3" s="106"/>
      <c r="DMH3" s="106"/>
      <c r="DMI3" s="106"/>
      <c r="DMJ3" s="106"/>
      <c r="DMK3" s="106"/>
      <c r="DML3" s="106"/>
      <c r="DMM3" s="106"/>
      <c r="DMN3" s="106"/>
      <c r="DMO3" s="106"/>
      <c r="DMP3" s="106"/>
      <c r="DMQ3" s="106"/>
      <c r="DMR3" s="106"/>
      <c r="DMS3" s="106"/>
      <c r="DMT3" s="106"/>
      <c r="DMU3" s="106"/>
      <c r="DMV3" s="106"/>
      <c r="DMW3" s="106"/>
      <c r="DMX3" s="106"/>
      <c r="DMY3" s="106"/>
      <c r="DMZ3" s="106"/>
      <c r="DNA3" s="106"/>
      <c r="DNB3" s="106"/>
      <c r="DNC3" s="106"/>
      <c r="DND3" s="106"/>
      <c r="DNE3" s="106"/>
      <c r="DNF3" s="106"/>
      <c r="DNG3" s="106"/>
      <c r="DNH3" s="106"/>
      <c r="DNI3" s="106"/>
      <c r="DNJ3" s="106"/>
      <c r="DNK3" s="106"/>
      <c r="DNL3" s="106"/>
      <c r="DNM3" s="106"/>
      <c r="DNN3" s="106"/>
      <c r="DNO3" s="106"/>
      <c r="DNP3" s="106"/>
      <c r="DNQ3" s="106"/>
      <c r="DNR3" s="106"/>
      <c r="DNS3" s="106"/>
      <c r="DNT3" s="106"/>
      <c r="DNU3" s="106"/>
      <c r="DNV3" s="106"/>
      <c r="DNW3" s="106"/>
      <c r="DNX3" s="106"/>
      <c r="DNY3" s="106"/>
      <c r="DNZ3" s="106"/>
      <c r="DOA3" s="106"/>
      <c r="DOB3" s="106"/>
      <c r="DOC3" s="106"/>
      <c r="DOD3" s="106"/>
      <c r="DOE3" s="106"/>
      <c r="DOF3" s="106"/>
      <c r="DOG3" s="106"/>
      <c r="DOH3" s="106"/>
      <c r="DOI3" s="106"/>
      <c r="DOJ3" s="106"/>
      <c r="DOK3" s="106"/>
      <c r="DOL3" s="106"/>
      <c r="DOM3" s="106"/>
      <c r="DON3" s="106"/>
      <c r="DOO3" s="106"/>
      <c r="DOP3" s="106"/>
      <c r="DOQ3" s="106"/>
      <c r="DOR3" s="106"/>
      <c r="DOS3" s="106"/>
      <c r="DOT3" s="106"/>
      <c r="DOU3" s="106"/>
      <c r="DOV3" s="106"/>
      <c r="DOW3" s="106"/>
      <c r="DOX3" s="106"/>
      <c r="DOY3" s="106"/>
      <c r="DOZ3" s="106"/>
      <c r="DPA3" s="106"/>
      <c r="DPB3" s="106"/>
      <c r="DPC3" s="106"/>
      <c r="DPD3" s="106"/>
      <c r="DPE3" s="106"/>
      <c r="DPF3" s="106"/>
      <c r="DPG3" s="106"/>
      <c r="DPH3" s="106"/>
      <c r="DPI3" s="106"/>
      <c r="DPJ3" s="106"/>
      <c r="DPK3" s="106"/>
      <c r="DPL3" s="106"/>
      <c r="DPM3" s="106"/>
      <c r="DPN3" s="106"/>
      <c r="DPO3" s="106"/>
      <c r="DPP3" s="106"/>
      <c r="DPQ3" s="106"/>
      <c r="DPR3" s="106"/>
      <c r="DPS3" s="106"/>
      <c r="DPT3" s="106"/>
      <c r="DPU3" s="106"/>
      <c r="DPV3" s="106"/>
      <c r="DPW3" s="106"/>
      <c r="DPX3" s="106"/>
      <c r="DPY3" s="106"/>
      <c r="DPZ3" s="106"/>
      <c r="DQA3" s="106"/>
      <c r="DQB3" s="106"/>
      <c r="DQC3" s="106"/>
      <c r="DQD3" s="106"/>
      <c r="DQE3" s="106"/>
      <c r="DQF3" s="106"/>
      <c r="DQG3" s="106"/>
      <c r="DQH3" s="106"/>
      <c r="DQI3" s="106"/>
      <c r="DQJ3" s="106"/>
      <c r="DQK3" s="106"/>
      <c r="DQL3" s="106"/>
      <c r="DQM3" s="106"/>
      <c r="DQN3" s="106"/>
      <c r="DQO3" s="106"/>
      <c r="DQP3" s="106"/>
      <c r="DQQ3" s="106"/>
      <c r="DQR3" s="106"/>
      <c r="DQS3" s="106"/>
      <c r="DQT3" s="106"/>
      <c r="DQU3" s="106"/>
      <c r="DQV3" s="106"/>
      <c r="DQW3" s="106"/>
      <c r="DQX3" s="106"/>
      <c r="DQY3" s="106"/>
      <c r="DQZ3" s="106"/>
      <c r="DRA3" s="106"/>
      <c r="DRB3" s="106"/>
      <c r="DRC3" s="106"/>
      <c r="DRD3" s="106"/>
      <c r="DRE3" s="106"/>
      <c r="DRF3" s="106"/>
      <c r="DRG3" s="106"/>
      <c r="DRH3" s="106"/>
      <c r="DRI3" s="106"/>
      <c r="DRJ3" s="106"/>
      <c r="DRK3" s="106"/>
      <c r="DRL3" s="106"/>
      <c r="DRM3" s="106"/>
      <c r="DRN3" s="106"/>
      <c r="DRO3" s="106"/>
      <c r="DRP3" s="106"/>
      <c r="DRQ3" s="106"/>
      <c r="DRR3" s="106"/>
      <c r="DRS3" s="106"/>
      <c r="DRT3" s="106"/>
      <c r="DRU3" s="106"/>
      <c r="DRV3" s="106"/>
      <c r="DRW3" s="106"/>
      <c r="DRX3" s="106"/>
      <c r="DRY3" s="106"/>
      <c r="DRZ3" s="106"/>
      <c r="DSA3" s="106"/>
      <c r="DSB3" s="106"/>
      <c r="DSC3" s="106"/>
      <c r="DSD3" s="106"/>
      <c r="DSE3" s="106"/>
      <c r="DSF3" s="106"/>
      <c r="DSG3" s="106"/>
      <c r="DSH3" s="106"/>
      <c r="DSI3" s="106"/>
      <c r="DSJ3" s="106"/>
      <c r="DSK3" s="106"/>
      <c r="DSL3" s="106"/>
      <c r="DSM3" s="106"/>
      <c r="DSN3" s="106"/>
      <c r="DSO3" s="106"/>
      <c r="DSP3" s="106"/>
      <c r="DSQ3" s="106"/>
      <c r="DSR3" s="106"/>
      <c r="DSS3" s="106"/>
      <c r="DST3" s="106"/>
      <c r="DSU3" s="106"/>
      <c r="DSV3" s="106"/>
      <c r="DSW3" s="106"/>
      <c r="DSX3" s="106"/>
      <c r="DSY3" s="106"/>
      <c r="DSZ3" s="106"/>
      <c r="DTA3" s="106"/>
      <c r="DTB3" s="106"/>
      <c r="DTC3" s="106"/>
      <c r="DTD3" s="106"/>
      <c r="DTE3" s="106"/>
      <c r="DTF3" s="106"/>
      <c r="DTG3" s="106"/>
      <c r="DTH3" s="106"/>
      <c r="DTI3" s="106"/>
      <c r="DTJ3" s="106"/>
      <c r="DTK3" s="106"/>
      <c r="DTL3" s="106"/>
      <c r="DTM3" s="106"/>
      <c r="DTN3" s="106"/>
      <c r="DTO3" s="106"/>
      <c r="DTP3" s="106"/>
      <c r="DTQ3" s="106"/>
      <c r="DTR3" s="106"/>
      <c r="DTS3" s="106"/>
      <c r="DTT3" s="106"/>
      <c r="DTU3" s="106"/>
      <c r="DTV3" s="106"/>
      <c r="DTW3" s="106"/>
      <c r="DTX3" s="106"/>
      <c r="DTY3" s="106"/>
      <c r="DTZ3" s="106"/>
      <c r="DUA3" s="106"/>
      <c r="DUB3" s="106"/>
      <c r="DUC3" s="106"/>
      <c r="DUD3" s="106"/>
      <c r="DUE3" s="106"/>
      <c r="DUF3" s="106"/>
      <c r="DUG3" s="106"/>
      <c r="DUH3" s="106"/>
      <c r="DUI3" s="106"/>
      <c r="DUJ3" s="106"/>
      <c r="DUK3" s="106"/>
      <c r="DUL3" s="106"/>
      <c r="DUM3" s="106"/>
      <c r="DUN3" s="106"/>
      <c r="DUO3" s="106"/>
      <c r="DUP3" s="106"/>
      <c r="DUQ3" s="106"/>
      <c r="DUR3" s="106"/>
      <c r="DUS3" s="106"/>
      <c r="DUT3" s="106"/>
      <c r="DUU3" s="106"/>
      <c r="DUV3" s="106"/>
      <c r="DUW3" s="106"/>
      <c r="DUX3" s="106"/>
      <c r="DUY3" s="106"/>
      <c r="DUZ3" s="106"/>
      <c r="DVA3" s="106"/>
      <c r="DVB3" s="106"/>
      <c r="DVC3" s="106"/>
      <c r="DVD3" s="106"/>
      <c r="DVE3" s="106"/>
      <c r="DVF3" s="106"/>
      <c r="DVG3" s="106"/>
      <c r="DVH3" s="106"/>
      <c r="DVI3" s="106"/>
      <c r="DVJ3" s="106"/>
      <c r="DVK3" s="106"/>
      <c r="DVL3" s="106"/>
      <c r="DVM3" s="106"/>
      <c r="DVN3" s="106"/>
      <c r="DVO3" s="106"/>
      <c r="DVP3" s="106"/>
      <c r="DVQ3" s="106"/>
      <c r="DVR3" s="106"/>
      <c r="DVS3" s="106"/>
      <c r="DVT3" s="106"/>
      <c r="DVU3" s="106"/>
      <c r="DVV3" s="106"/>
      <c r="DVW3" s="106"/>
      <c r="DVX3" s="106"/>
      <c r="DVY3" s="106"/>
      <c r="DVZ3" s="106"/>
      <c r="DWA3" s="106"/>
      <c r="DWB3" s="106"/>
      <c r="DWC3" s="106"/>
      <c r="DWD3" s="106"/>
      <c r="DWE3" s="106"/>
      <c r="DWF3" s="106"/>
      <c r="DWG3" s="106"/>
      <c r="DWH3" s="106"/>
      <c r="DWI3" s="106"/>
      <c r="DWJ3" s="106"/>
      <c r="DWK3" s="106"/>
      <c r="DWL3" s="106"/>
      <c r="DWM3" s="106"/>
      <c r="DWN3" s="106"/>
      <c r="DWO3" s="106"/>
      <c r="DWP3" s="106"/>
      <c r="DWQ3" s="106"/>
      <c r="DWR3" s="106"/>
      <c r="DWS3" s="106"/>
      <c r="DWT3" s="106"/>
      <c r="DWU3" s="106"/>
      <c r="DWV3" s="106"/>
      <c r="DWW3" s="106"/>
      <c r="DWX3" s="106"/>
      <c r="DWY3" s="106"/>
      <c r="DWZ3" s="106"/>
      <c r="DXA3" s="106"/>
      <c r="DXB3" s="106"/>
      <c r="DXC3" s="106"/>
      <c r="DXD3" s="106"/>
      <c r="DXE3" s="106"/>
      <c r="DXF3" s="106"/>
      <c r="DXG3" s="106"/>
      <c r="DXH3" s="106"/>
      <c r="DXI3" s="106"/>
      <c r="DXJ3" s="106"/>
      <c r="DXK3" s="106"/>
      <c r="DXL3" s="106"/>
      <c r="DXM3" s="106"/>
      <c r="DXN3" s="106"/>
      <c r="DXO3" s="106"/>
      <c r="DXP3" s="106"/>
      <c r="DXQ3" s="106"/>
      <c r="DXR3" s="106"/>
      <c r="DXS3" s="106"/>
      <c r="DXT3" s="106"/>
      <c r="DXU3" s="106"/>
      <c r="DXV3" s="106"/>
      <c r="DXW3" s="106"/>
      <c r="DXX3" s="106"/>
      <c r="DXY3" s="106"/>
      <c r="DXZ3" s="106"/>
      <c r="DYA3" s="106"/>
      <c r="DYB3" s="106"/>
      <c r="DYC3" s="106"/>
      <c r="DYD3" s="106"/>
      <c r="DYE3" s="106"/>
      <c r="DYF3" s="106"/>
      <c r="DYG3" s="106"/>
      <c r="DYH3" s="106"/>
      <c r="DYI3" s="106"/>
      <c r="DYJ3" s="106"/>
      <c r="DYK3" s="106"/>
      <c r="DYL3" s="106"/>
      <c r="DYM3" s="106"/>
      <c r="DYN3" s="106"/>
      <c r="DYO3" s="106"/>
      <c r="DYP3" s="106"/>
      <c r="DYQ3" s="106"/>
      <c r="DYR3" s="106"/>
      <c r="DYS3" s="106"/>
      <c r="DYT3" s="106"/>
      <c r="DYU3" s="106"/>
      <c r="DYV3" s="106"/>
      <c r="DYW3" s="106"/>
      <c r="DYX3" s="106"/>
      <c r="DYY3" s="106"/>
      <c r="DYZ3" s="106"/>
      <c r="DZA3" s="106"/>
      <c r="DZB3" s="106"/>
      <c r="DZC3" s="106"/>
      <c r="DZD3" s="106"/>
      <c r="DZE3" s="106"/>
      <c r="DZF3" s="106"/>
      <c r="DZG3" s="106"/>
      <c r="DZH3" s="106"/>
      <c r="DZI3" s="106"/>
      <c r="DZJ3" s="106"/>
      <c r="DZK3" s="106"/>
      <c r="DZL3" s="106"/>
      <c r="DZM3" s="106"/>
      <c r="DZN3" s="106"/>
      <c r="DZO3" s="106"/>
      <c r="DZP3" s="106"/>
      <c r="DZQ3" s="106"/>
      <c r="DZR3" s="106"/>
      <c r="DZS3" s="106"/>
      <c r="DZT3" s="106"/>
      <c r="DZU3" s="106"/>
      <c r="DZV3" s="106"/>
      <c r="DZW3" s="106"/>
      <c r="DZX3" s="106"/>
      <c r="DZY3" s="106"/>
      <c r="DZZ3" s="106"/>
      <c r="EAA3" s="106"/>
      <c r="EAB3" s="106"/>
      <c r="EAC3" s="106"/>
      <c r="EAD3" s="106"/>
      <c r="EAE3" s="106"/>
      <c r="EAF3" s="106"/>
      <c r="EAG3" s="106"/>
      <c r="EAH3" s="106"/>
      <c r="EAI3" s="106"/>
      <c r="EAJ3" s="106"/>
      <c r="EAK3" s="106"/>
      <c r="EAL3" s="106"/>
      <c r="EAM3" s="106"/>
      <c r="EAN3" s="106"/>
      <c r="EAO3" s="106"/>
      <c r="EAP3" s="106"/>
      <c r="EAQ3" s="106"/>
      <c r="EAR3" s="106"/>
      <c r="EAS3" s="106"/>
      <c r="EAT3" s="106"/>
      <c r="EAU3" s="106"/>
      <c r="EAV3" s="106"/>
      <c r="EAW3" s="106"/>
      <c r="EAX3" s="106"/>
      <c r="EAY3" s="106"/>
      <c r="EAZ3" s="106"/>
      <c r="EBA3" s="106"/>
      <c r="EBB3" s="106"/>
      <c r="EBC3" s="106"/>
      <c r="EBD3" s="106"/>
      <c r="EBE3" s="106"/>
      <c r="EBF3" s="106"/>
      <c r="EBG3" s="106"/>
      <c r="EBH3" s="106"/>
      <c r="EBI3" s="106"/>
      <c r="EBJ3" s="106"/>
      <c r="EBK3" s="106"/>
      <c r="EBL3" s="106"/>
      <c r="EBM3" s="106"/>
      <c r="EBN3" s="106"/>
      <c r="EBO3" s="106"/>
      <c r="EBP3" s="106"/>
      <c r="EBQ3" s="106"/>
      <c r="EBR3" s="106"/>
      <c r="EBS3" s="106"/>
      <c r="EBT3" s="106"/>
      <c r="EBU3" s="106"/>
      <c r="EBV3" s="106"/>
      <c r="EBW3" s="106"/>
      <c r="EBX3" s="106"/>
      <c r="EBY3" s="106"/>
      <c r="EBZ3" s="106"/>
      <c r="ECA3" s="106"/>
      <c r="ECB3" s="106"/>
      <c r="ECC3" s="106"/>
      <c r="ECD3" s="106"/>
      <c r="ECE3" s="106"/>
      <c r="ECF3" s="106"/>
      <c r="ECG3" s="106"/>
      <c r="ECH3" s="106"/>
      <c r="ECI3" s="106"/>
      <c r="ECJ3" s="106"/>
      <c r="ECK3" s="106"/>
      <c r="ECL3" s="106"/>
      <c r="ECM3" s="106"/>
      <c r="ECN3" s="106"/>
      <c r="ECO3" s="106"/>
      <c r="ECP3" s="106"/>
      <c r="ECQ3" s="106"/>
      <c r="ECR3" s="106"/>
      <c r="ECS3" s="106"/>
      <c r="ECT3" s="106"/>
      <c r="ECU3" s="106"/>
      <c r="ECV3" s="106"/>
      <c r="ECW3" s="106"/>
      <c r="ECX3" s="106"/>
      <c r="ECY3" s="106"/>
      <c r="ECZ3" s="106"/>
      <c r="EDA3" s="106"/>
      <c r="EDB3" s="106"/>
      <c r="EDC3" s="106"/>
      <c r="EDD3" s="106"/>
      <c r="EDE3" s="106"/>
      <c r="EDF3" s="106"/>
      <c r="EDG3" s="106"/>
      <c r="EDH3" s="106"/>
      <c r="EDI3" s="106"/>
      <c r="EDJ3" s="106"/>
      <c r="EDK3" s="106"/>
      <c r="EDL3" s="106"/>
      <c r="EDM3" s="106"/>
      <c r="EDN3" s="106"/>
      <c r="EDO3" s="106"/>
      <c r="EDP3" s="106"/>
      <c r="EDQ3" s="106"/>
      <c r="EDR3" s="106"/>
      <c r="EDS3" s="106"/>
      <c r="EDT3" s="106"/>
      <c r="EDU3" s="106"/>
      <c r="EDV3" s="106"/>
      <c r="EDW3" s="106"/>
      <c r="EDX3" s="106"/>
      <c r="EDY3" s="106"/>
      <c r="EDZ3" s="106"/>
      <c r="EEA3" s="106"/>
      <c r="EEB3" s="106"/>
      <c r="EEC3" s="106"/>
      <c r="EED3" s="106"/>
      <c r="EEE3" s="106"/>
      <c r="EEF3" s="106"/>
      <c r="EEG3" s="106"/>
      <c r="EEH3" s="106"/>
      <c r="EEI3" s="106"/>
      <c r="EEJ3" s="106"/>
      <c r="EEK3" s="106"/>
      <c r="EEL3" s="106"/>
      <c r="EEM3" s="106"/>
      <c r="EEN3" s="106"/>
      <c r="EEO3" s="106"/>
      <c r="EEP3" s="106"/>
      <c r="EEQ3" s="106"/>
      <c r="EER3" s="106"/>
      <c r="EES3" s="106"/>
      <c r="EET3" s="106"/>
      <c r="EEU3" s="106"/>
      <c r="EEV3" s="106"/>
      <c r="EEW3" s="106"/>
      <c r="EEX3" s="106"/>
      <c r="EEY3" s="106"/>
      <c r="EEZ3" s="106"/>
      <c r="EFA3" s="106"/>
      <c r="EFB3" s="106"/>
      <c r="EFC3" s="106"/>
      <c r="EFD3" s="106"/>
      <c r="EFE3" s="106"/>
      <c r="EFF3" s="106"/>
      <c r="EFG3" s="106"/>
      <c r="EFH3" s="106"/>
      <c r="EFI3" s="106"/>
      <c r="EFJ3" s="106"/>
      <c r="EFK3" s="106"/>
      <c r="EFL3" s="106"/>
      <c r="EFM3" s="106"/>
      <c r="EFN3" s="106"/>
      <c r="EFO3" s="106"/>
      <c r="EFP3" s="106"/>
      <c r="EFQ3" s="106"/>
      <c r="EFR3" s="106"/>
      <c r="EFS3" s="106"/>
      <c r="EFT3" s="106"/>
      <c r="EFU3" s="106"/>
      <c r="EFV3" s="106"/>
      <c r="EFW3" s="106"/>
      <c r="EFX3" s="106"/>
      <c r="EFY3" s="106"/>
      <c r="EFZ3" s="106"/>
      <c r="EGA3" s="106"/>
      <c r="EGB3" s="106"/>
      <c r="EGC3" s="106"/>
      <c r="EGD3" s="106"/>
      <c r="EGE3" s="106"/>
      <c r="EGF3" s="106"/>
      <c r="EGG3" s="106"/>
      <c r="EGH3" s="106"/>
      <c r="EGI3" s="106"/>
      <c r="EGJ3" s="106"/>
      <c r="EGK3" s="106"/>
      <c r="EGL3" s="106"/>
      <c r="EGM3" s="106"/>
      <c r="EGN3" s="106"/>
      <c r="EGO3" s="106"/>
      <c r="EGP3" s="106"/>
      <c r="EGQ3" s="106"/>
      <c r="EGR3" s="106"/>
      <c r="EGS3" s="106"/>
      <c r="EGT3" s="106"/>
      <c r="EGU3" s="106"/>
      <c r="EGV3" s="106"/>
      <c r="EGW3" s="106"/>
      <c r="EGX3" s="106"/>
      <c r="EGY3" s="106"/>
      <c r="EGZ3" s="106"/>
      <c r="EHA3" s="106"/>
      <c r="EHB3" s="106"/>
      <c r="EHC3" s="106"/>
      <c r="EHD3" s="106"/>
      <c r="EHE3" s="106"/>
      <c r="EHF3" s="106"/>
      <c r="EHG3" s="106"/>
      <c r="EHH3" s="106"/>
      <c r="EHI3" s="106"/>
      <c r="EHJ3" s="106"/>
      <c r="EHK3" s="106"/>
      <c r="EHL3" s="106"/>
      <c r="EHM3" s="106"/>
      <c r="EHN3" s="106"/>
      <c r="EHO3" s="106"/>
      <c r="EHP3" s="106"/>
      <c r="EHQ3" s="106"/>
      <c r="EHR3" s="106"/>
      <c r="EHS3" s="106"/>
      <c r="EHT3" s="106"/>
      <c r="EHU3" s="106"/>
      <c r="EHV3" s="106"/>
      <c r="EHW3" s="106"/>
      <c r="EHX3" s="106"/>
      <c r="EHY3" s="106"/>
      <c r="EHZ3" s="106"/>
      <c r="EIA3" s="106"/>
      <c r="EIB3" s="106"/>
      <c r="EIC3" s="106"/>
      <c r="EID3" s="106"/>
      <c r="EIE3" s="106"/>
      <c r="EIF3" s="106"/>
      <c r="EIG3" s="106"/>
      <c r="EIH3" s="106"/>
      <c r="EII3" s="106"/>
      <c r="EIJ3" s="106"/>
      <c r="EIK3" s="106"/>
      <c r="EIL3" s="106"/>
      <c r="EIM3" s="106"/>
      <c r="EIN3" s="106"/>
      <c r="EIO3" s="106"/>
      <c r="EIP3" s="106"/>
      <c r="EIQ3" s="106"/>
      <c r="EIR3" s="106"/>
      <c r="EIS3" s="106"/>
      <c r="EIT3" s="106"/>
      <c r="EIU3" s="106"/>
      <c r="EIV3" s="106"/>
      <c r="EIW3" s="106"/>
      <c r="EIX3" s="106"/>
      <c r="EIY3" s="106"/>
      <c r="EIZ3" s="106"/>
      <c r="EJA3" s="106"/>
      <c r="EJB3" s="106"/>
      <c r="EJC3" s="106"/>
      <c r="EJD3" s="106"/>
      <c r="EJE3" s="106"/>
      <c r="EJF3" s="106"/>
      <c r="EJG3" s="106"/>
      <c r="EJH3" s="106"/>
      <c r="EJI3" s="106"/>
      <c r="EJJ3" s="106"/>
      <c r="EJK3" s="106"/>
      <c r="EJL3" s="106"/>
      <c r="EJM3" s="106"/>
      <c r="EJN3" s="106"/>
      <c r="EJO3" s="106"/>
      <c r="EJP3" s="106"/>
      <c r="EJQ3" s="106"/>
      <c r="EJR3" s="106"/>
      <c r="EJS3" s="106"/>
      <c r="EJT3" s="106"/>
      <c r="EJU3" s="106"/>
      <c r="EJV3" s="106"/>
      <c r="EJW3" s="106"/>
      <c r="EJX3" s="106"/>
      <c r="EJY3" s="106"/>
      <c r="EJZ3" s="106"/>
      <c r="EKA3" s="106"/>
      <c r="EKB3" s="106"/>
      <c r="EKC3" s="106"/>
      <c r="EKD3" s="106"/>
      <c r="EKE3" s="106"/>
      <c r="EKF3" s="106"/>
      <c r="EKG3" s="106"/>
      <c r="EKH3" s="106"/>
      <c r="EKI3" s="106"/>
      <c r="EKJ3" s="106"/>
      <c r="EKK3" s="106"/>
      <c r="EKL3" s="106"/>
      <c r="EKM3" s="106"/>
      <c r="EKN3" s="106"/>
      <c r="EKO3" s="106"/>
      <c r="EKP3" s="106"/>
      <c r="EKQ3" s="106"/>
      <c r="EKR3" s="106"/>
      <c r="EKS3" s="106"/>
      <c r="EKT3" s="106"/>
      <c r="EKU3" s="106"/>
      <c r="EKV3" s="106"/>
      <c r="EKW3" s="106"/>
      <c r="EKX3" s="106"/>
      <c r="EKY3" s="106"/>
      <c r="EKZ3" s="106"/>
      <c r="ELA3" s="106"/>
      <c r="ELB3" s="106"/>
      <c r="ELC3" s="106"/>
      <c r="ELD3" s="106"/>
      <c r="ELE3" s="106"/>
      <c r="ELF3" s="106"/>
      <c r="ELG3" s="106"/>
      <c r="ELH3" s="106"/>
      <c r="ELI3" s="106"/>
      <c r="ELJ3" s="106"/>
      <c r="ELK3" s="106"/>
      <c r="ELL3" s="106"/>
      <c r="ELM3" s="106"/>
      <c r="ELN3" s="106"/>
      <c r="ELO3" s="106"/>
      <c r="ELP3" s="106"/>
      <c r="ELQ3" s="106"/>
      <c r="ELR3" s="106"/>
      <c r="ELS3" s="106"/>
      <c r="ELT3" s="106"/>
      <c r="ELU3" s="106"/>
      <c r="ELV3" s="106"/>
      <c r="ELW3" s="106"/>
      <c r="ELX3" s="106"/>
      <c r="ELY3" s="106"/>
      <c r="ELZ3" s="106"/>
      <c r="EMA3" s="106"/>
      <c r="EMB3" s="106"/>
      <c r="EMC3" s="106"/>
      <c r="EMD3" s="106"/>
      <c r="EME3" s="106"/>
      <c r="EMF3" s="106"/>
      <c r="EMG3" s="106"/>
      <c r="EMH3" s="106"/>
      <c r="EMI3" s="106"/>
      <c r="EMJ3" s="106"/>
      <c r="EMK3" s="106"/>
      <c r="EML3" s="106"/>
      <c r="EMM3" s="106"/>
      <c r="EMN3" s="106"/>
      <c r="EMO3" s="106"/>
      <c r="EMP3" s="106"/>
      <c r="EMQ3" s="106"/>
      <c r="EMR3" s="106"/>
      <c r="EMS3" s="106"/>
      <c r="EMT3" s="106"/>
      <c r="EMU3" s="106"/>
      <c r="EMV3" s="106"/>
      <c r="EMW3" s="106"/>
      <c r="EMX3" s="106"/>
      <c r="EMY3" s="106"/>
      <c r="EMZ3" s="106"/>
      <c r="ENA3" s="106"/>
      <c r="ENB3" s="106"/>
      <c r="ENC3" s="106"/>
      <c r="END3" s="106"/>
      <c r="ENE3" s="106"/>
      <c r="ENF3" s="106"/>
      <c r="ENG3" s="106"/>
      <c r="ENH3" s="106"/>
      <c r="ENI3" s="106"/>
      <c r="ENJ3" s="106"/>
      <c r="ENK3" s="106"/>
      <c r="ENL3" s="106"/>
      <c r="ENM3" s="106"/>
      <c r="ENN3" s="106"/>
      <c r="ENO3" s="106"/>
      <c r="ENP3" s="106"/>
      <c r="ENQ3" s="106"/>
      <c r="ENR3" s="106"/>
      <c r="ENS3" s="106"/>
      <c r="ENT3" s="106"/>
      <c r="ENU3" s="106"/>
      <c r="ENV3" s="106"/>
      <c r="ENW3" s="106"/>
      <c r="ENX3" s="106"/>
      <c r="ENY3" s="106"/>
      <c r="ENZ3" s="106"/>
      <c r="EOA3" s="106"/>
      <c r="EOB3" s="106"/>
      <c r="EOC3" s="106"/>
      <c r="EOD3" s="106"/>
      <c r="EOE3" s="106"/>
      <c r="EOF3" s="106"/>
      <c r="EOG3" s="106"/>
      <c r="EOH3" s="106"/>
      <c r="EOI3" s="106"/>
      <c r="EOJ3" s="106"/>
      <c r="EOK3" s="106"/>
      <c r="EOL3" s="106"/>
      <c r="EOM3" s="106"/>
      <c r="EON3" s="106"/>
      <c r="EOO3" s="106"/>
      <c r="EOP3" s="106"/>
      <c r="EOQ3" s="106"/>
      <c r="EOR3" s="106"/>
      <c r="EOS3" s="106"/>
      <c r="EOT3" s="106"/>
      <c r="EOU3" s="106"/>
      <c r="EOV3" s="106"/>
      <c r="EOW3" s="106"/>
      <c r="EOX3" s="106"/>
      <c r="EOY3" s="106"/>
      <c r="EOZ3" s="106"/>
      <c r="EPA3" s="106"/>
      <c r="EPB3" s="106"/>
      <c r="EPC3" s="106"/>
      <c r="EPD3" s="106"/>
      <c r="EPE3" s="106"/>
      <c r="EPF3" s="106"/>
      <c r="EPG3" s="106"/>
      <c r="EPH3" s="106"/>
      <c r="EPI3" s="106"/>
      <c r="EPJ3" s="106"/>
      <c r="EPK3" s="106"/>
      <c r="EPL3" s="106"/>
      <c r="EPM3" s="106"/>
      <c r="EPN3" s="106"/>
      <c r="EPO3" s="106"/>
      <c r="EPP3" s="106"/>
      <c r="EPQ3" s="106"/>
      <c r="EPR3" s="106"/>
      <c r="EPS3" s="106"/>
      <c r="EPT3" s="106"/>
      <c r="EPU3" s="106"/>
      <c r="EPV3" s="106"/>
      <c r="EPW3" s="106"/>
      <c r="EPX3" s="106"/>
      <c r="EPY3" s="106"/>
      <c r="EPZ3" s="106"/>
      <c r="EQA3" s="106"/>
      <c r="EQB3" s="106"/>
      <c r="EQC3" s="106"/>
      <c r="EQD3" s="106"/>
      <c r="EQE3" s="106"/>
      <c r="EQF3" s="106"/>
      <c r="EQG3" s="106"/>
      <c r="EQH3" s="106"/>
      <c r="EQI3" s="106"/>
      <c r="EQJ3" s="106"/>
      <c r="EQK3" s="106"/>
      <c r="EQL3" s="106"/>
      <c r="EQM3" s="106"/>
      <c r="EQN3" s="106"/>
      <c r="EQO3" s="106"/>
      <c r="EQP3" s="106"/>
      <c r="EQQ3" s="106"/>
      <c r="EQR3" s="106"/>
      <c r="EQS3" s="106"/>
      <c r="EQT3" s="106"/>
      <c r="EQU3" s="106"/>
      <c r="EQV3" s="106"/>
      <c r="EQW3" s="106"/>
      <c r="EQX3" s="106"/>
      <c r="EQY3" s="106"/>
      <c r="EQZ3" s="106"/>
      <c r="ERA3" s="106"/>
      <c r="ERB3" s="106"/>
      <c r="ERC3" s="106"/>
      <c r="ERD3" s="106"/>
      <c r="ERE3" s="106"/>
      <c r="ERF3" s="106"/>
      <c r="ERG3" s="106"/>
      <c r="ERH3" s="106"/>
      <c r="ERI3" s="106"/>
      <c r="ERJ3" s="106"/>
      <c r="ERK3" s="106"/>
      <c r="ERL3" s="106"/>
      <c r="ERM3" s="106"/>
      <c r="ERN3" s="106"/>
      <c r="ERO3" s="106"/>
      <c r="ERP3" s="106"/>
      <c r="ERQ3" s="106"/>
      <c r="ERR3" s="106"/>
      <c r="ERS3" s="106"/>
      <c r="ERT3" s="106"/>
      <c r="ERU3" s="106"/>
      <c r="ERV3" s="106"/>
      <c r="ERW3" s="106"/>
      <c r="ERX3" s="106"/>
      <c r="ERY3" s="106"/>
      <c r="ERZ3" s="106"/>
      <c r="ESA3" s="106"/>
      <c r="ESB3" s="106"/>
      <c r="ESC3" s="106"/>
      <c r="ESD3" s="106"/>
      <c r="ESE3" s="106"/>
      <c r="ESF3" s="106"/>
      <c r="ESG3" s="106"/>
      <c r="ESH3" s="106"/>
      <c r="ESI3" s="106"/>
      <c r="ESJ3" s="106"/>
      <c r="ESK3" s="106"/>
      <c r="ESL3" s="106"/>
      <c r="ESM3" s="106"/>
      <c r="ESN3" s="106"/>
      <c r="ESO3" s="106"/>
      <c r="ESP3" s="106"/>
      <c r="ESQ3" s="106"/>
      <c r="ESR3" s="106"/>
      <c r="ESS3" s="106"/>
      <c r="EST3" s="106"/>
      <c r="ESU3" s="106"/>
      <c r="ESV3" s="106"/>
      <c r="ESW3" s="106"/>
      <c r="ESX3" s="106"/>
      <c r="ESY3" s="106"/>
      <c r="ESZ3" s="106"/>
      <c r="ETA3" s="106"/>
      <c r="ETB3" s="106"/>
      <c r="ETC3" s="106"/>
      <c r="ETD3" s="106"/>
      <c r="ETE3" s="106"/>
      <c r="ETF3" s="106"/>
      <c r="ETG3" s="106"/>
      <c r="ETH3" s="106"/>
      <c r="ETI3" s="106"/>
      <c r="ETJ3" s="106"/>
      <c r="ETK3" s="106"/>
      <c r="ETL3" s="106"/>
      <c r="ETM3" s="106"/>
      <c r="ETN3" s="106"/>
      <c r="ETO3" s="106"/>
      <c r="ETP3" s="106"/>
      <c r="ETQ3" s="106"/>
      <c r="ETR3" s="106"/>
      <c r="ETS3" s="106"/>
      <c r="ETT3" s="106"/>
      <c r="ETU3" s="106"/>
      <c r="ETV3" s="106"/>
      <c r="ETW3" s="106"/>
      <c r="ETX3" s="106"/>
      <c r="ETY3" s="106"/>
      <c r="ETZ3" s="106"/>
      <c r="EUA3" s="106"/>
      <c r="EUB3" s="106"/>
      <c r="EUC3" s="106"/>
      <c r="EUD3" s="106"/>
      <c r="EUE3" s="106"/>
      <c r="EUF3" s="106"/>
      <c r="EUG3" s="106"/>
      <c r="EUH3" s="106"/>
      <c r="EUI3" s="106"/>
      <c r="EUJ3" s="106"/>
      <c r="EUK3" s="106"/>
      <c r="EUL3" s="106"/>
      <c r="EUM3" s="106"/>
      <c r="EUN3" s="106"/>
      <c r="EUO3" s="106"/>
      <c r="EUP3" s="106"/>
      <c r="EUQ3" s="106"/>
      <c r="EUR3" s="106"/>
      <c r="EUS3" s="106"/>
      <c r="EUT3" s="106"/>
      <c r="EUU3" s="106"/>
      <c r="EUV3" s="106"/>
      <c r="EUW3" s="106"/>
      <c r="EUX3" s="106"/>
      <c r="EUY3" s="106"/>
      <c r="EUZ3" s="106"/>
      <c r="EVA3" s="106"/>
      <c r="EVB3" s="106"/>
      <c r="EVC3" s="106"/>
      <c r="EVD3" s="106"/>
      <c r="EVE3" s="106"/>
      <c r="EVF3" s="106"/>
      <c r="EVG3" s="106"/>
      <c r="EVH3" s="106"/>
      <c r="EVI3" s="106"/>
      <c r="EVJ3" s="106"/>
      <c r="EVK3" s="106"/>
      <c r="EVL3" s="106"/>
      <c r="EVM3" s="106"/>
      <c r="EVN3" s="106"/>
      <c r="EVO3" s="106"/>
      <c r="EVP3" s="106"/>
      <c r="EVQ3" s="106"/>
      <c r="EVR3" s="106"/>
      <c r="EVS3" s="106"/>
      <c r="EVT3" s="106"/>
      <c r="EVU3" s="106"/>
      <c r="EVV3" s="106"/>
      <c r="EVW3" s="106"/>
      <c r="EVX3" s="106"/>
      <c r="EVY3" s="106"/>
      <c r="EVZ3" s="106"/>
      <c r="EWA3" s="106"/>
      <c r="EWB3" s="106"/>
      <c r="EWC3" s="106"/>
      <c r="EWD3" s="106"/>
      <c r="EWE3" s="106"/>
      <c r="EWF3" s="106"/>
      <c r="EWG3" s="106"/>
      <c r="EWH3" s="106"/>
      <c r="EWI3" s="106"/>
      <c r="EWJ3" s="106"/>
      <c r="EWK3" s="106"/>
      <c r="EWL3" s="106"/>
      <c r="EWM3" s="106"/>
      <c r="EWN3" s="106"/>
      <c r="EWO3" s="106"/>
      <c r="EWP3" s="106"/>
      <c r="EWQ3" s="106"/>
      <c r="EWR3" s="106"/>
      <c r="EWS3" s="106"/>
      <c r="EWT3" s="106"/>
      <c r="EWU3" s="106"/>
      <c r="EWV3" s="106"/>
      <c r="EWW3" s="106"/>
      <c r="EWX3" s="106"/>
      <c r="EWY3" s="106"/>
      <c r="EWZ3" s="106"/>
      <c r="EXA3" s="106"/>
      <c r="EXB3" s="106"/>
      <c r="EXC3" s="106"/>
      <c r="EXD3" s="106"/>
      <c r="EXE3" s="106"/>
      <c r="EXF3" s="106"/>
      <c r="EXG3" s="106"/>
      <c r="EXH3" s="106"/>
      <c r="EXI3" s="106"/>
      <c r="EXJ3" s="106"/>
      <c r="EXK3" s="106"/>
      <c r="EXL3" s="106"/>
      <c r="EXM3" s="106"/>
      <c r="EXN3" s="106"/>
      <c r="EXO3" s="106"/>
      <c r="EXP3" s="106"/>
      <c r="EXQ3" s="106"/>
      <c r="EXR3" s="106"/>
      <c r="EXS3" s="106"/>
      <c r="EXT3" s="106"/>
      <c r="EXU3" s="106"/>
      <c r="EXV3" s="106"/>
      <c r="EXW3" s="106"/>
      <c r="EXX3" s="106"/>
      <c r="EXY3" s="106"/>
      <c r="EXZ3" s="106"/>
      <c r="EYA3" s="106"/>
      <c r="EYB3" s="106"/>
      <c r="EYC3" s="106"/>
      <c r="EYD3" s="106"/>
      <c r="EYE3" s="106"/>
      <c r="EYF3" s="106"/>
      <c r="EYG3" s="106"/>
      <c r="EYH3" s="106"/>
      <c r="EYI3" s="106"/>
      <c r="EYJ3" s="106"/>
      <c r="EYK3" s="106"/>
      <c r="EYL3" s="106"/>
      <c r="EYM3" s="106"/>
      <c r="EYN3" s="106"/>
      <c r="EYO3" s="106"/>
      <c r="EYP3" s="106"/>
      <c r="EYQ3" s="106"/>
      <c r="EYR3" s="106"/>
      <c r="EYS3" s="106"/>
      <c r="EYT3" s="106"/>
      <c r="EYU3" s="106"/>
      <c r="EYV3" s="106"/>
      <c r="EYW3" s="106"/>
      <c r="EYX3" s="106"/>
      <c r="EYY3" s="106"/>
      <c r="EYZ3" s="106"/>
      <c r="EZA3" s="106"/>
      <c r="EZB3" s="106"/>
      <c r="EZC3" s="106"/>
      <c r="EZD3" s="106"/>
      <c r="EZE3" s="106"/>
      <c r="EZF3" s="106"/>
      <c r="EZG3" s="106"/>
      <c r="EZH3" s="106"/>
      <c r="EZI3" s="106"/>
      <c r="EZJ3" s="106"/>
      <c r="EZK3" s="106"/>
      <c r="EZL3" s="106"/>
      <c r="EZM3" s="106"/>
      <c r="EZN3" s="106"/>
      <c r="EZO3" s="106"/>
      <c r="EZP3" s="106"/>
      <c r="EZQ3" s="106"/>
      <c r="EZR3" s="106"/>
      <c r="EZS3" s="106"/>
      <c r="EZT3" s="106"/>
      <c r="EZU3" s="106"/>
      <c r="EZV3" s="106"/>
      <c r="EZW3" s="106"/>
      <c r="EZX3" s="106"/>
      <c r="EZY3" s="106"/>
      <c r="EZZ3" s="106"/>
      <c r="FAA3" s="106"/>
      <c r="FAB3" s="106"/>
      <c r="FAC3" s="106"/>
      <c r="FAD3" s="106"/>
      <c r="FAE3" s="106"/>
      <c r="FAF3" s="106"/>
      <c r="FAG3" s="106"/>
      <c r="FAH3" s="106"/>
      <c r="FAI3" s="106"/>
      <c r="FAJ3" s="106"/>
      <c r="FAK3" s="106"/>
      <c r="FAL3" s="106"/>
      <c r="FAM3" s="106"/>
      <c r="FAN3" s="106"/>
      <c r="FAO3" s="106"/>
      <c r="FAP3" s="106"/>
      <c r="FAQ3" s="106"/>
      <c r="FAR3" s="106"/>
      <c r="FAS3" s="106"/>
      <c r="FAT3" s="106"/>
      <c r="FAU3" s="106"/>
      <c r="FAV3" s="106"/>
      <c r="FAW3" s="106"/>
      <c r="FAX3" s="106"/>
      <c r="FAY3" s="106"/>
      <c r="FAZ3" s="106"/>
      <c r="FBA3" s="106"/>
      <c r="FBB3" s="106"/>
      <c r="FBC3" s="106"/>
      <c r="FBD3" s="106"/>
      <c r="FBE3" s="106"/>
      <c r="FBF3" s="106"/>
      <c r="FBG3" s="106"/>
      <c r="FBH3" s="106"/>
      <c r="FBI3" s="106"/>
      <c r="FBJ3" s="106"/>
      <c r="FBK3" s="106"/>
      <c r="FBL3" s="106"/>
      <c r="FBM3" s="106"/>
      <c r="FBN3" s="106"/>
      <c r="FBO3" s="106"/>
      <c r="FBP3" s="106"/>
      <c r="FBQ3" s="106"/>
      <c r="FBR3" s="106"/>
      <c r="FBS3" s="106"/>
      <c r="FBT3" s="106"/>
      <c r="FBU3" s="106"/>
      <c r="FBV3" s="106"/>
      <c r="FBW3" s="106"/>
      <c r="FBX3" s="106"/>
      <c r="FBY3" s="106"/>
      <c r="FBZ3" s="106"/>
      <c r="FCA3" s="106"/>
      <c r="FCB3" s="106"/>
      <c r="FCC3" s="106"/>
      <c r="FCD3" s="106"/>
      <c r="FCE3" s="106"/>
      <c r="FCF3" s="106"/>
      <c r="FCG3" s="106"/>
      <c r="FCH3" s="106"/>
      <c r="FCI3" s="106"/>
      <c r="FCJ3" s="106"/>
      <c r="FCK3" s="106"/>
      <c r="FCL3" s="106"/>
      <c r="FCM3" s="106"/>
      <c r="FCN3" s="106"/>
      <c r="FCO3" s="106"/>
      <c r="FCP3" s="106"/>
      <c r="FCQ3" s="106"/>
      <c r="FCR3" s="106"/>
      <c r="FCS3" s="106"/>
      <c r="FCT3" s="106"/>
      <c r="FCU3" s="106"/>
      <c r="FCV3" s="106"/>
      <c r="FCW3" s="106"/>
      <c r="FCX3" s="106"/>
      <c r="FCY3" s="106"/>
      <c r="FCZ3" s="106"/>
      <c r="FDA3" s="106"/>
      <c r="FDB3" s="106"/>
      <c r="FDC3" s="106"/>
      <c r="FDD3" s="106"/>
      <c r="FDE3" s="106"/>
      <c r="FDF3" s="106"/>
      <c r="FDG3" s="106"/>
      <c r="FDH3" s="106"/>
      <c r="FDI3" s="106"/>
      <c r="FDJ3" s="106"/>
      <c r="FDK3" s="106"/>
      <c r="FDL3" s="106"/>
      <c r="FDM3" s="106"/>
      <c r="FDN3" s="106"/>
      <c r="FDO3" s="106"/>
      <c r="FDP3" s="106"/>
      <c r="FDQ3" s="106"/>
      <c r="FDR3" s="106"/>
      <c r="FDS3" s="106"/>
      <c r="FDT3" s="106"/>
      <c r="FDU3" s="106"/>
      <c r="FDV3" s="106"/>
      <c r="FDW3" s="106"/>
      <c r="FDX3" s="106"/>
      <c r="FDY3" s="106"/>
      <c r="FDZ3" s="106"/>
      <c r="FEA3" s="106"/>
      <c r="FEB3" s="106"/>
      <c r="FEC3" s="106"/>
      <c r="FED3" s="106"/>
      <c r="FEE3" s="106"/>
      <c r="FEF3" s="106"/>
      <c r="FEG3" s="106"/>
      <c r="FEH3" s="106"/>
      <c r="FEI3" s="106"/>
      <c r="FEJ3" s="106"/>
      <c r="FEK3" s="106"/>
      <c r="FEL3" s="106"/>
      <c r="FEM3" s="106"/>
      <c r="FEN3" s="106"/>
      <c r="FEO3" s="106"/>
      <c r="FEP3" s="106"/>
      <c r="FEQ3" s="106"/>
      <c r="FER3" s="106"/>
      <c r="FES3" s="106"/>
      <c r="FET3" s="106"/>
      <c r="FEU3" s="106"/>
      <c r="FEV3" s="106"/>
      <c r="FEW3" s="106"/>
      <c r="FEX3" s="106"/>
      <c r="FEY3" s="106"/>
      <c r="FEZ3" s="106"/>
      <c r="FFA3" s="106"/>
      <c r="FFB3" s="106"/>
      <c r="FFC3" s="106"/>
      <c r="FFD3" s="106"/>
      <c r="FFE3" s="106"/>
      <c r="FFF3" s="106"/>
      <c r="FFG3" s="106"/>
      <c r="FFH3" s="106"/>
      <c r="FFI3" s="106"/>
      <c r="FFJ3" s="106"/>
      <c r="FFK3" s="106"/>
      <c r="FFL3" s="106"/>
      <c r="FFM3" s="106"/>
      <c r="FFN3" s="106"/>
      <c r="FFO3" s="106"/>
      <c r="FFP3" s="106"/>
      <c r="FFQ3" s="106"/>
      <c r="FFR3" s="106"/>
      <c r="FFS3" s="106"/>
      <c r="FFT3" s="106"/>
      <c r="FFU3" s="106"/>
      <c r="FFV3" s="106"/>
      <c r="FFW3" s="106"/>
      <c r="FFX3" s="106"/>
      <c r="FFY3" s="106"/>
      <c r="FFZ3" s="106"/>
      <c r="FGA3" s="106"/>
      <c r="FGB3" s="106"/>
      <c r="FGC3" s="106"/>
      <c r="FGD3" s="106"/>
      <c r="FGE3" s="106"/>
      <c r="FGF3" s="106"/>
      <c r="FGG3" s="106"/>
      <c r="FGH3" s="106"/>
      <c r="FGI3" s="106"/>
      <c r="FGJ3" s="106"/>
      <c r="FGK3" s="106"/>
      <c r="FGL3" s="106"/>
      <c r="FGM3" s="106"/>
      <c r="FGN3" s="106"/>
      <c r="FGO3" s="106"/>
      <c r="FGP3" s="106"/>
      <c r="FGQ3" s="106"/>
      <c r="FGR3" s="106"/>
      <c r="FGS3" s="106"/>
      <c r="FGT3" s="106"/>
      <c r="FGU3" s="106"/>
      <c r="FGV3" s="106"/>
      <c r="FGW3" s="106"/>
      <c r="FGX3" s="106"/>
      <c r="FGY3" s="106"/>
      <c r="FGZ3" s="106"/>
      <c r="FHA3" s="106"/>
      <c r="FHB3" s="106"/>
      <c r="FHC3" s="106"/>
      <c r="FHD3" s="106"/>
      <c r="FHE3" s="106"/>
      <c r="FHF3" s="106"/>
      <c r="FHG3" s="106"/>
      <c r="FHH3" s="106"/>
      <c r="FHI3" s="106"/>
      <c r="FHJ3" s="106"/>
      <c r="FHK3" s="106"/>
      <c r="FHL3" s="106"/>
      <c r="FHM3" s="106"/>
      <c r="FHN3" s="106"/>
      <c r="FHO3" s="106"/>
      <c r="FHP3" s="106"/>
      <c r="FHQ3" s="106"/>
      <c r="FHR3" s="106"/>
      <c r="FHS3" s="106"/>
      <c r="FHT3" s="106"/>
      <c r="FHU3" s="106"/>
      <c r="FHV3" s="106"/>
      <c r="FHW3" s="106"/>
      <c r="FHX3" s="106"/>
      <c r="FHY3" s="106"/>
      <c r="FHZ3" s="106"/>
      <c r="FIA3" s="106"/>
      <c r="FIB3" s="106"/>
      <c r="FIC3" s="106"/>
      <c r="FID3" s="106"/>
      <c r="FIE3" s="106"/>
      <c r="FIF3" s="106"/>
      <c r="FIG3" s="106"/>
      <c r="FIH3" s="106"/>
      <c r="FII3" s="106"/>
      <c r="FIJ3" s="106"/>
      <c r="FIK3" s="106"/>
      <c r="FIL3" s="106"/>
      <c r="FIM3" s="106"/>
      <c r="FIN3" s="106"/>
      <c r="FIO3" s="106"/>
      <c r="FIP3" s="106"/>
      <c r="FIQ3" s="106"/>
      <c r="FIR3" s="106"/>
      <c r="FIS3" s="106"/>
      <c r="FIT3" s="106"/>
      <c r="FIU3" s="106"/>
      <c r="FIV3" s="106"/>
      <c r="FIW3" s="106"/>
      <c r="FIX3" s="106"/>
      <c r="FIY3" s="106"/>
      <c r="FIZ3" s="106"/>
      <c r="FJA3" s="106"/>
      <c r="FJB3" s="106"/>
      <c r="FJC3" s="106"/>
      <c r="FJD3" s="106"/>
      <c r="FJE3" s="106"/>
      <c r="FJF3" s="106"/>
      <c r="FJG3" s="106"/>
      <c r="FJH3" s="106"/>
      <c r="FJI3" s="106"/>
      <c r="FJJ3" s="106"/>
      <c r="FJK3" s="106"/>
      <c r="FJL3" s="106"/>
      <c r="FJM3" s="106"/>
      <c r="FJN3" s="106"/>
      <c r="FJO3" s="106"/>
      <c r="FJP3" s="106"/>
      <c r="FJQ3" s="106"/>
      <c r="FJR3" s="106"/>
      <c r="FJS3" s="106"/>
      <c r="FJT3" s="106"/>
      <c r="FJU3" s="106"/>
      <c r="FJV3" s="106"/>
      <c r="FJW3" s="106"/>
      <c r="FJX3" s="106"/>
      <c r="FJY3" s="106"/>
      <c r="FJZ3" s="106"/>
      <c r="FKA3" s="106"/>
      <c r="FKB3" s="106"/>
      <c r="FKC3" s="106"/>
      <c r="FKD3" s="106"/>
      <c r="FKE3" s="106"/>
      <c r="FKF3" s="106"/>
      <c r="FKG3" s="106"/>
      <c r="FKH3" s="106"/>
      <c r="FKI3" s="106"/>
      <c r="FKJ3" s="106"/>
      <c r="FKK3" s="106"/>
      <c r="FKL3" s="106"/>
      <c r="FKM3" s="106"/>
      <c r="FKN3" s="106"/>
      <c r="FKO3" s="106"/>
      <c r="FKP3" s="106"/>
      <c r="FKQ3" s="106"/>
      <c r="FKR3" s="106"/>
      <c r="FKS3" s="106"/>
      <c r="FKT3" s="106"/>
      <c r="FKU3" s="106"/>
      <c r="FKV3" s="106"/>
      <c r="FKW3" s="106"/>
      <c r="FKX3" s="106"/>
      <c r="FKY3" s="106"/>
      <c r="FKZ3" s="106"/>
      <c r="FLA3" s="106"/>
      <c r="FLB3" s="106"/>
      <c r="FLC3" s="106"/>
      <c r="FLD3" s="106"/>
      <c r="FLE3" s="106"/>
      <c r="FLF3" s="106"/>
      <c r="FLG3" s="106"/>
      <c r="FLH3" s="106"/>
      <c r="FLI3" s="106"/>
      <c r="FLJ3" s="106"/>
      <c r="FLK3" s="106"/>
      <c r="FLL3" s="106"/>
      <c r="FLM3" s="106"/>
      <c r="FLN3" s="106"/>
      <c r="FLO3" s="106"/>
      <c r="FLP3" s="106"/>
      <c r="FLQ3" s="106"/>
      <c r="FLR3" s="106"/>
      <c r="FLS3" s="106"/>
      <c r="FLT3" s="106"/>
      <c r="FLU3" s="106"/>
      <c r="FLV3" s="106"/>
      <c r="FLW3" s="106"/>
      <c r="FLX3" s="106"/>
      <c r="FLY3" s="106"/>
      <c r="FLZ3" s="106"/>
      <c r="FMA3" s="106"/>
      <c r="FMB3" s="106"/>
      <c r="FMC3" s="106"/>
      <c r="FMD3" s="106"/>
      <c r="FME3" s="106"/>
      <c r="FMF3" s="106"/>
      <c r="FMG3" s="106"/>
      <c r="FMH3" s="106"/>
      <c r="FMI3" s="106"/>
      <c r="FMJ3" s="106"/>
      <c r="FMK3" s="106"/>
      <c r="FML3" s="106"/>
      <c r="FMM3" s="106"/>
      <c r="FMN3" s="106"/>
      <c r="FMO3" s="106"/>
      <c r="FMP3" s="106"/>
      <c r="FMQ3" s="106"/>
      <c r="FMR3" s="106"/>
      <c r="FMS3" s="106"/>
      <c r="FMT3" s="106"/>
      <c r="FMU3" s="106"/>
      <c r="FMV3" s="106"/>
      <c r="FMW3" s="106"/>
      <c r="FMX3" s="106"/>
      <c r="FMY3" s="106"/>
      <c r="FMZ3" s="106"/>
      <c r="FNA3" s="106"/>
      <c r="FNB3" s="106"/>
      <c r="FNC3" s="106"/>
      <c r="FND3" s="106"/>
      <c r="FNE3" s="106"/>
      <c r="FNF3" s="106"/>
      <c r="FNG3" s="106"/>
      <c r="FNH3" s="106"/>
      <c r="FNI3" s="106"/>
      <c r="FNJ3" s="106"/>
      <c r="FNK3" s="106"/>
      <c r="FNL3" s="106"/>
      <c r="FNM3" s="106"/>
      <c r="FNN3" s="106"/>
      <c r="FNO3" s="106"/>
      <c r="FNP3" s="106"/>
      <c r="FNQ3" s="106"/>
      <c r="FNR3" s="106"/>
      <c r="FNS3" s="106"/>
      <c r="FNT3" s="106"/>
      <c r="FNU3" s="106"/>
      <c r="FNV3" s="106"/>
      <c r="FNW3" s="106"/>
      <c r="FNX3" s="106"/>
      <c r="FNY3" s="106"/>
      <c r="FNZ3" s="106"/>
      <c r="FOA3" s="106"/>
      <c r="FOB3" s="106"/>
      <c r="FOC3" s="106"/>
      <c r="FOD3" s="106"/>
      <c r="FOE3" s="106"/>
      <c r="FOF3" s="106"/>
      <c r="FOG3" s="106"/>
      <c r="FOH3" s="106"/>
      <c r="FOI3" s="106"/>
      <c r="FOJ3" s="106"/>
      <c r="FOK3" s="106"/>
      <c r="FOL3" s="106"/>
      <c r="FOM3" s="106"/>
      <c r="FON3" s="106"/>
      <c r="FOO3" s="106"/>
      <c r="FOP3" s="106"/>
      <c r="FOQ3" s="106"/>
      <c r="FOR3" s="106"/>
      <c r="FOS3" s="106"/>
      <c r="FOT3" s="106"/>
      <c r="FOU3" s="106"/>
      <c r="FOV3" s="106"/>
      <c r="FOW3" s="106"/>
      <c r="FOX3" s="106"/>
      <c r="FOY3" s="106"/>
      <c r="FOZ3" s="106"/>
      <c r="FPA3" s="106"/>
      <c r="FPB3" s="106"/>
      <c r="FPC3" s="106"/>
      <c r="FPD3" s="106"/>
      <c r="FPE3" s="106"/>
      <c r="FPF3" s="106"/>
      <c r="FPG3" s="106"/>
      <c r="FPH3" s="106"/>
      <c r="FPI3" s="106"/>
      <c r="FPJ3" s="106"/>
      <c r="FPK3" s="106"/>
      <c r="FPL3" s="106"/>
      <c r="FPM3" s="106"/>
      <c r="FPN3" s="106"/>
      <c r="FPO3" s="106"/>
      <c r="FPP3" s="106"/>
      <c r="FPQ3" s="106"/>
      <c r="FPR3" s="106"/>
      <c r="FPS3" s="106"/>
      <c r="FPT3" s="106"/>
      <c r="FPU3" s="106"/>
      <c r="FPV3" s="106"/>
      <c r="FPW3" s="106"/>
      <c r="FPX3" s="106"/>
      <c r="FPY3" s="106"/>
      <c r="FPZ3" s="106"/>
      <c r="FQA3" s="106"/>
      <c r="FQB3" s="106"/>
      <c r="FQC3" s="106"/>
      <c r="FQD3" s="106"/>
      <c r="FQE3" s="106"/>
      <c r="FQF3" s="106"/>
      <c r="FQG3" s="106"/>
      <c r="FQH3" s="106"/>
      <c r="FQI3" s="106"/>
      <c r="FQJ3" s="106"/>
      <c r="FQK3" s="106"/>
      <c r="FQL3" s="106"/>
      <c r="FQM3" s="106"/>
      <c r="FQN3" s="106"/>
      <c r="FQO3" s="106"/>
      <c r="FQP3" s="106"/>
      <c r="FQQ3" s="106"/>
      <c r="FQR3" s="106"/>
      <c r="FQS3" s="106"/>
      <c r="FQT3" s="106"/>
      <c r="FQU3" s="106"/>
      <c r="FQV3" s="106"/>
      <c r="FQW3" s="106"/>
      <c r="FQX3" s="106"/>
      <c r="FQY3" s="106"/>
      <c r="FQZ3" s="106"/>
      <c r="FRA3" s="106"/>
      <c r="FRB3" s="106"/>
      <c r="FRC3" s="106"/>
      <c r="FRD3" s="106"/>
      <c r="FRE3" s="106"/>
      <c r="FRF3" s="106"/>
      <c r="FRG3" s="106"/>
      <c r="FRH3" s="106"/>
      <c r="FRI3" s="106"/>
      <c r="FRJ3" s="106"/>
      <c r="FRK3" s="106"/>
      <c r="FRL3" s="106"/>
      <c r="FRM3" s="106"/>
      <c r="FRN3" s="106"/>
      <c r="FRO3" s="106"/>
      <c r="FRP3" s="106"/>
      <c r="FRQ3" s="106"/>
      <c r="FRR3" s="106"/>
      <c r="FRS3" s="106"/>
      <c r="FRT3" s="106"/>
      <c r="FRU3" s="106"/>
      <c r="FRV3" s="106"/>
      <c r="FRW3" s="106"/>
      <c r="FRX3" s="106"/>
      <c r="FRY3" s="106"/>
      <c r="FRZ3" s="106"/>
      <c r="FSA3" s="106"/>
      <c r="FSB3" s="106"/>
      <c r="FSC3" s="106"/>
      <c r="FSD3" s="106"/>
      <c r="FSE3" s="106"/>
      <c r="FSF3" s="106"/>
      <c r="FSG3" s="106"/>
      <c r="FSH3" s="106"/>
      <c r="FSI3" s="106"/>
      <c r="FSJ3" s="106"/>
      <c r="FSK3" s="106"/>
      <c r="FSL3" s="106"/>
      <c r="FSM3" s="106"/>
      <c r="FSN3" s="106"/>
      <c r="FSO3" s="106"/>
      <c r="FSP3" s="106"/>
      <c r="FSQ3" s="106"/>
      <c r="FSR3" s="106"/>
      <c r="FSS3" s="106"/>
      <c r="FST3" s="106"/>
      <c r="FSU3" s="106"/>
      <c r="FSV3" s="106"/>
      <c r="FSW3" s="106"/>
      <c r="FSX3" s="106"/>
      <c r="FSY3" s="106"/>
      <c r="FSZ3" s="106"/>
      <c r="FTA3" s="106"/>
      <c r="FTB3" s="106"/>
      <c r="FTC3" s="106"/>
      <c r="FTD3" s="106"/>
      <c r="FTE3" s="106"/>
      <c r="FTF3" s="106"/>
      <c r="FTG3" s="106"/>
      <c r="FTH3" s="106"/>
      <c r="FTI3" s="106"/>
      <c r="FTJ3" s="106"/>
      <c r="FTK3" s="106"/>
      <c r="FTL3" s="106"/>
      <c r="FTM3" s="106"/>
      <c r="FTN3" s="106"/>
      <c r="FTO3" s="106"/>
      <c r="FTP3" s="106"/>
      <c r="FTQ3" s="106"/>
      <c r="FTR3" s="106"/>
      <c r="FTS3" s="106"/>
      <c r="FTT3" s="106"/>
      <c r="FTU3" s="106"/>
      <c r="FTV3" s="106"/>
      <c r="FTW3" s="106"/>
      <c r="FTX3" s="106"/>
      <c r="FTY3" s="106"/>
      <c r="FTZ3" s="106"/>
      <c r="FUA3" s="106"/>
      <c r="FUB3" s="106"/>
      <c r="FUC3" s="106"/>
      <c r="FUD3" s="106"/>
      <c r="FUE3" s="106"/>
      <c r="FUF3" s="106"/>
      <c r="FUG3" s="106"/>
      <c r="FUH3" s="106"/>
      <c r="FUI3" s="106"/>
      <c r="FUJ3" s="106"/>
      <c r="FUK3" s="106"/>
      <c r="FUL3" s="106"/>
      <c r="FUM3" s="106"/>
      <c r="FUN3" s="106"/>
      <c r="FUO3" s="106"/>
      <c r="FUP3" s="106"/>
      <c r="FUQ3" s="106"/>
      <c r="FUR3" s="106"/>
      <c r="FUS3" s="106"/>
      <c r="FUT3" s="106"/>
      <c r="FUU3" s="106"/>
      <c r="FUV3" s="106"/>
      <c r="FUW3" s="106"/>
      <c r="FUX3" s="106"/>
      <c r="FUY3" s="106"/>
      <c r="FUZ3" s="106"/>
      <c r="FVA3" s="106"/>
      <c r="FVB3" s="106"/>
      <c r="FVC3" s="106"/>
      <c r="FVD3" s="106"/>
      <c r="FVE3" s="106"/>
      <c r="FVF3" s="106"/>
      <c r="FVG3" s="106"/>
      <c r="FVH3" s="106"/>
      <c r="FVI3" s="106"/>
      <c r="FVJ3" s="106"/>
      <c r="FVK3" s="106"/>
      <c r="FVL3" s="106"/>
      <c r="FVM3" s="106"/>
      <c r="FVN3" s="106"/>
      <c r="FVO3" s="106"/>
      <c r="FVP3" s="106"/>
      <c r="FVQ3" s="106"/>
      <c r="FVR3" s="106"/>
      <c r="FVS3" s="106"/>
      <c r="FVT3" s="106"/>
      <c r="FVU3" s="106"/>
      <c r="FVV3" s="106"/>
      <c r="FVW3" s="106"/>
      <c r="FVX3" s="106"/>
      <c r="FVY3" s="106"/>
      <c r="FVZ3" s="106"/>
      <c r="FWA3" s="106"/>
      <c r="FWB3" s="106"/>
      <c r="FWC3" s="106"/>
      <c r="FWD3" s="106"/>
      <c r="FWE3" s="106"/>
      <c r="FWF3" s="106"/>
      <c r="FWG3" s="106"/>
      <c r="FWH3" s="106"/>
      <c r="FWI3" s="106"/>
      <c r="FWJ3" s="106"/>
      <c r="FWK3" s="106"/>
      <c r="FWL3" s="106"/>
      <c r="FWM3" s="106"/>
      <c r="FWN3" s="106"/>
      <c r="FWO3" s="106"/>
      <c r="FWP3" s="106"/>
      <c r="FWQ3" s="106"/>
      <c r="FWR3" s="106"/>
      <c r="FWS3" s="106"/>
      <c r="FWT3" s="106"/>
      <c r="FWU3" s="106"/>
      <c r="FWV3" s="106"/>
      <c r="FWW3" s="106"/>
      <c r="FWX3" s="106"/>
      <c r="FWY3" s="106"/>
      <c r="FWZ3" s="106"/>
      <c r="FXA3" s="106"/>
      <c r="FXB3" s="106"/>
      <c r="FXC3" s="106"/>
      <c r="FXD3" s="106"/>
      <c r="FXE3" s="106"/>
      <c r="FXF3" s="106"/>
      <c r="FXG3" s="106"/>
      <c r="FXH3" s="106"/>
      <c r="FXI3" s="106"/>
      <c r="FXJ3" s="106"/>
      <c r="FXK3" s="106"/>
      <c r="FXL3" s="106"/>
      <c r="FXM3" s="106"/>
      <c r="FXN3" s="106"/>
      <c r="FXO3" s="106"/>
      <c r="FXP3" s="106"/>
      <c r="FXQ3" s="106"/>
      <c r="FXR3" s="106"/>
      <c r="FXS3" s="106"/>
      <c r="FXT3" s="106"/>
      <c r="FXU3" s="106"/>
      <c r="FXV3" s="106"/>
      <c r="FXW3" s="106"/>
      <c r="FXX3" s="106"/>
      <c r="FXY3" s="106"/>
      <c r="FXZ3" s="106"/>
      <c r="FYA3" s="106"/>
      <c r="FYB3" s="106"/>
      <c r="FYC3" s="106"/>
      <c r="FYD3" s="106"/>
      <c r="FYE3" s="106"/>
      <c r="FYF3" s="106"/>
      <c r="FYG3" s="106"/>
      <c r="FYH3" s="106"/>
      <c r="FYI3" s="106"/>
      <c r="FYJ3" s="106"/>
      <c r="FYK3" s="106"/>
      <c r="FYL3" s="106"/>
      <c r="FYM3" s="106"/>
      <c r="FYN3" s="106"/>
      <c r="FYO3" s="106"/>
      <c r="FYP3" s="106"/>
      <c r="FYQ3" s="106"/>
      <c r="FYR3" s="106"/>
      <c r="FYS3" s="106"/>
      <c r="FYT3" s="106"/>
      <c r="FYU3" s="106"/>
      <c r="FYV3" s="106"/>
      <c r="FYW3" s="106"/>
      <c r="FYX3" s="106"/>
      <c r="FYY3" s="106"/>
      <c r="FYZ3" s="106"/>
      <c r="FZA3" s="106"/>
      <c r="FZB3" s="106"/>
      <c r="FZC3" s="106"/>
      <c r="FZD3" s="106"/>
      <c r="FZE3" s="106"/>
      <c r="FZF3" s="106"/>
      <c r="FZG3" s="106"/>
      <c r="FZH3" s="106"/>
      <c r="FZI3" s="106"/>
      <c r="FZJ3" s="106"/>
      <c r="FZK3" s="106"/>
      <c r="FZL3" s="106"/>
      <c r="FZM3" s="106"/>
      <c r="FZN3" s="106"/>
      <c r="FZO3" s="106"/>
      <c r="FZP3" s="106"/>
      <c r="FZQ3" s="106"/>
      <c r="FZR3" s="106"/>
      <c r="FZS3" s="106"/>
      <c r="FZT3" s="106"/>
      <c r="FZU3" s="106"/>
      <c r="FZV3" s="106"/>
      <c r="FZW3" s="106"/>
      <c r="FZX3" s="106"/>
      <c r="FZY3" s="106"/>
      <c r="FZZ3" s="106"/>
      <c r="GAA3" s="106"/>
      <c r="GAB3" s="106"/>
      <c r="GAC3" s="106"/>
      <c r="GAD3" s="106"/>
      <c r="GAE3" s="106"/>
      <c r="GAF3" s="106"/>
      <c r="GAG3" s="106"/>
      <c r="GAH3" s="106"/>
      <c r="GAI3" s="106"/>
      <c r="GAJ3" s="106"/>
      <c r="GAK3" s="106"/>
      <c r="GAL3" s="106"/>
      <c r="GAM3" s="106"/>
      <c r="GAN3" s="106"/>
      <c r="GAO3" s="106"/>
      <c r="GAP3" s="106"/>
      <c r="GAQ3" s="106"/>
      <c r="GAR3" s="106"/>
      <c r="GAS3" s="106"/>
      <c r="GAT3" s="106"/>
      <c r="GAU3" s="106"/>
      <c r="GAV3" s="106"/>
      <c r="GAW3" s="106"/>
      <c r="GAX3" s="106"/>
      <c r="GAY3" s="106"/>
      <c r="GAZ3" s="106"/>
      <c r="GBA3" s="106"/>
      <c r="GBB3" s="106"/>
      <c r="GBC3" s="106"/>
      <c r="GBD3" s="106"/>
      <c r="GBE3" s="106"/>
      <c r="GBF3" s="106"/>
      <c r="GBG3" s="106"/>
      <c r="GBH3" s="106"/>
      <c r="GBI3" s="106"/>
      <c r="GBJ3" s="106"/>
      <c r="GBK3" s="106"/>
      <c r="GBL3" s="106"/>
      <c r="GBM3" s="106"/>
      <c r="GBN3" s="106"/>
      <c r="GBO3" s="106"/>
      <c r="GBP3" s="106"/>
      <c r="GBQ3" s="106"/>
      <c r="GBR3" s="106"/>
      <c r="GBS3" s="106"/>
      <c r="GBT3" s="106"/>
      <c r="GBU3" s="106"/>
      <c r="GBV3" s="106"/>
      <c r="GBW3" s="106"/>
      <c r="GBX3" s="106"/>
      <c r="GBY3" s="106"/>
      <c r="GBZ3" s="106"/>
      <c r="GCA3" s="106"/>
      <c r="GCB3" s="106"/>
      <c r="GCC3" s="106"/>
      <c r="GCD3" s="106"/>
      <c r="GCE3" s="106"/>
      <c r="GCF3" s="106"/>
      <c r="GCG3" s="106"/>
      <c r="GCH3" s="106"/>
      <c r="GCI3" s="106"/>
      <c r="GCJ3" s="106"/>
      <c r="GCK3" s="106"/>
      <c r="GCL3" s="106"/>
      <c r="GCM3" s="106"/>
      <c r="GCN3" s="106"/>
      <c r="GCO3" s="106"/>
      <c r="GCP3" s="106"/>
      <c r="GCQ3" s="106"/>
      <c r="GCR3" s="106"/>
      <c r="GCS3" s="106"/>
      <c r="GCT3" s="106"/>
      <c r="GCU3" s="106"/>
      <c r="GCV3" s="106"/>
      <c r="GCW3" s="106"/>
      <c r="GCX3" s="106"/>
      <c r="GCY3" s="106"/>
      <c r="GCZ3" s="106"/>
      <c r="GDA3" s="106"/>
      <c r="GDB3" s="106"/>
      <c r="GDC3" s="106"/>
      <c r="GDD3" s="106"/>
      <c r="GDE3" s="106"/>
      <c r="GDF3" s="106"/>
      <c r="GDG3" s="106"/>
      <c r="GDH3" s="106"/>
      <c r="GDI3" s="106"/>
      <c r="GDJ3" s="106"/>
      <c r="GDK3" s="106"/>
      <c r="GDL3" s="106"/>
      <c r="GDM3" s="106"/>
      <c r="GDN3" s="106"/>
      <c r="GDO3" s="106"/>
      <c r="GDP3" s="106"/>
      <c r="GDQ3" s="106"/>
      <c r="GDR3" s="106"/>
      <c r="GDS3" s="106"/>
      <c r="GDT3" s="106"/>
      <c r="GDU3" s="106"/>
      <c r="GDV3" s="106"/>
      <c r="GDW3" s="106"/>
      <c r="GDX3" s="106"/>
      <c r="GDY3" s="106"/>
      <c r="GDZ3" s="106"/>
      <c r="GEA3" s="106"/>
      <c r="GEB3" s="106"/>
      <c r="GEC3" s="106"/>
      <c r="GED3" s="106"/>
      <c r="GEE3" s="106"/>
      <c r="GEF3" s="106"/>
      <c r="GEG3" s="106"/>
      <c r="GEH3" s="106"/>
      <c r="GEI3" s="106"/>
      <c r="GEJ3" s="106"/>
      <c r="GEK3" s="106"/>
      <c r="GEL3" s="106"/>
      <c r="GEM3" s="106"/>
      <c r="GEN3" s="106"/>
      <c r="GEO3" s="106"/>
      <c r="GEP3" s="106"/>
      <c r="GEQ3" s="106"/>
      <c r="GER3" s="106"/>
      <c r="GES3" s="106"/>
      <c r="GET3" s="106"/>
      <c r="GEU3" s="106"/>
      <c r="GEV3" s="106"/>
      <c r="GEW3" s="106"/>
      <c r="GEX3" s="106"/>
      <c r="GEY3" s="106"/>
      <c r="GEZ3" s="106"/>
      <c r="GFA3" s="106"/>
      <c r="GFB3" s="106"/>
      <c r="GFC3" s="106"/>
      <c r="GFD3" s="106"/>
      <c r="GFE3" s="106"/>
      <c r="GFF3" s="106"/>
      <c r="GFG3" s="106"/>
      <c r="GFH3" s="106"/>
      <c r="GFI3" s="106"/>
      <c r="GFJ3" s="106"/>
      <c r="GFK3" s="106"/>
      <c r="GFL3" s="106"/>
      <c r="GFM3" s="106"/>
      <c r="GFN3" s="106"/>
      <c r="GFO3" s="106"/>
      <c r="GFP3" s="106"/>
      <c r="GFQ3" s="106"/>
      <c r="GFR3" s="106"/>
      <c r="GFS3" s="106"/>
      <c r="GFT3" s="106"/>
      <c r="GFU3" s="106"/>
      <c r="GFV3" s="106"/>
      <c r="GFW3" s="106"/>
      <c r="GFX3" s="106"/>
      <c r="GFY3" s="106"/>
      <c r="GFZ3" s="106"/>
      <c r="GGA3" s="106"/>
      <c r="GGB3" s="106"/>
      <c r="GGC3" s="106"/>
      <c r="GGD3" s="106"/>
      <c r="GGE3" s="106"/>
      <c r="GGF3" s="106"/>
      <c r="GGG3" s="106"/>
      <c r="GGH3" s="106"/>
      <c r="GGI3" s="106"/>
      <c r="GGJ3" s="106"/>
      <c r="GGK3" s="106"/>
      <c r="GGL3" s="106"/>
      <c r="GGM3" s="106"/>
      <c r="GGN3" s="106"/>
      <c r="GGO3" s="106"/>
      <c r="GGP3" s="106"/>
      <c r="GGQ3" s="106"/>
      <c r="GGR3" s="106"/>
      <c r="GGS3" s="106"/>
      <c r="GGT3" s="106"/>
      <c r="GGU3" s="106"/>
      <c r="GGV3" s="106"/>
      <c r="GGW3" s="106"/>
      <c r="GGX3" s="106"/>
      <c r="GGY3" s="106"/>
      <c r="GGZ3" s="106"/>
      <c r="GHA3" s="106"/>
      <c r="GHB3" s="106"/>
      <c r="GHC3" s="106"/>
      <c r="GHD3" s="106"/>
      <c r="GHE3" s="106"/>
      <c r="GHF3" s="106"/>
      <c r="GHG3" s="106"/>
      <c r="GHH3" s="106"/>
      <c r="GHI3" s="106"/>
      <c r="GHJ3" s="106"/>
      <c r="GHK3" s="106"/>
      <c r="GHL3" s="106"/>
      <c r="GHM3" s="106"/>
      <c r="GHN3" s="106"/>
      <c r="GHO3" s="106"/>
      <c r="GHP3" s="106"/>
      <c r="GHQ3" s="106"/>
      <c r="GHR3" s="106"/>
      <c r="GHS3" s="106"/>
      <c r="GHT3" s="106"/>
      <c r="GHU3" s="106"/>
      <c r="GHV3" s="106"/>
      <c r="GHW3" s="106"/>
      <c r="GHX3" s="106"/>
      <c r="GHY3" s="106"/>
      <c r="GHZ3" s="106"/>
      <c r="GIA3" s="106"/>
      <c r="GIB3" s="106"/>
      <c r="GIC3" s="106"/>
      <c r="GID3" s="106"/>
      <c r="GIE3" s="106"/>
      <c r="GIF3" s="106"/>
      <c r="GIG3" s="106"/>
      <c r="GIH3" s="106"/>
      <c r="GII3" s="106"/>
      <c r="GIJ3" s="106"/>
      <c r="GIK3" s="106"/>
      <c r="GIL3" s="106"/>
      <c r="GIM3" s="106"/>
      <c r="GIN3" s="106"/>
      <c r="GIO3" s="106"/>
      <c r="GIP3" s="106"/>
      <c r="GIQ3" s="106"/>
      <c r="GIR3" s="106"/>
      <c r="GIS3" s="106"/>
      <c r="GIT3" s="106"/>
      <c r="GIU3" s="106"/>
      <c r="GIV3" s="106"/>
      <c r="GIW3" s="106"/>
      <c r="GIX3" s="106"/>
      <c r="GIY3" s="106"/>
      <c r="GIZ3" s="106"/>
      <c r="GJA3" s="106"/>
      <c r="GJB3" s="106"/>
      <c r="GJC3" s="106"/>
      <c r="GJD3" s="106"/>
      <c r="GJE3" s="106"/>
      <c r="GJF3" s="106"/>
      <c r="GJG3" s="106"/>
      <c r="GJH3" s="106"/>
      <c r="GJI3" s="106"/>
      <c r="GJJ3" s="106"/>
      <c r="GJK3" s="106"/>
      <c r="GJL3" s="106"/>
      <c r="GJM3" s="106"/>
      <c r="GJN3" s="106"/>
      <c r="GJO3" s="106"/>
      <c r="GJP3" s="106"/>
      <c r="GJQ3" s="106"/>
      <c r="GJR3" s="106"/>
      <c r="GJS3" s="106"/>
      <c r="GJT3" s="106"/>
      <c r="GJU3" s="106"/>
      <c r="GJV3" s="106"/>
      <c r="GJW3" s="106"/>
      <c r="GJX3" s="106"/>
      <c r="GJY3" s="106"/>
      <c r="GJZ3" s="106"/>
      <c r="GKA3" s="106"/>
      <c r="GKB3" s="106"/>
      <c r="GKC3" s="106"/>
      <c r="GKD3" s="106"/>
      <c r="GKE3" s="106"/>
      <c r="GKF3" s="106"/>
      <c r="GKG3" s="106"/>
      <c r="GKH3" s="106"/>
      <c r="GKI3" s="106"/>
      <c r="GKJ3" s="106"/>
      <c r="GKK3" s="106"/>
      <c r="GKL3" s="106"/>
      <c r="GKM3" s="106"/>
      <c r="GKN3" s="106"/>
      <c r="GKO3" s="106"/>
      <c r="GKP3" s="106"/>
      <c r="GKQ3" s="106"/>
      <c r="GKR3" s="106"/>
      <c r="GKS3" s="106"/>
      <c r="GKT3" s="106"/>
      <c r="GKU3" s="106"/>
      <c r="GKV3" s="106"/>
      <c r="GKW3" s="106"/>
      <c r="GKX3" s="106"/>
      <c r="GKY3" s="106"/>
      <c r="GKZ3" s="106"/>
      <c r="GLA3" s="106"/>
      <c r="GLB3" s="106"/>
      <c r="GLC3" s="106"/>
      <c r="GLD3" s="106"/>
      <c r="GLE3" s="106"/>
      <c r="GLF3" s="106"/>
      <c r="GLG3" s="106"/>
      <c r="GLH3" s="106"/>
      <c r="GLI3" s="106"/>
      <c r="GLJ3" s="106"/>
      <c r="GLK3" s="106"/>
      <c r="GLL3" s="106"/>
      <c r="GLM3" s="106"/>
      <c r="GLN3" s="106"/>
      <c r="GLO3" s="106"/>
      <c r="GLP3" s="106"/>
      <c r="GLQ3" s="106"/>
      <c r="GLR3" s="106"/>
      <c r="GLS3" s="106"/>
      <c r="GLT3" s="106"/>
      <c r="GLU3" s="106"/>
      <c r="GLV3" s="106"/>
      <c r="GLW3" s="106"/>
      <c r="GLX3" s="106"/>
      <c r="GLY3" s="106"/>
      <c r="GLZ3" s="106"/>
      <c r="GMA3" s="106"/>
      <c r="GMB3" s="106"/>
      <c r="GMC3" s="106"/>
      <c r="GMD3" s="106"/>
      <c r="GME3" s="106"/>
      <c r="GMF3" s="106"/>
      <c r="GMG3" s="106"/>
      <c r="GMH3" s="106"/>
      <c r="GMI3" s="106"/>
      <c r="GMJ3" s="106"/>
      <c r="GMK3" s="106"/>
      <c r="GML3" s="106"/>
      <c r="GMM3" s="106"/>
      <c r="GMN3" s="106"/>
      <c r="GMO3" s="106"/>
      <c r="GMP3" s="106"/>
      <c r="GMQ3" s="106"/>
      <c r="GMR3" s="106"/>
      <c r="GMS3" s="106"/>
      <c r="GMT3" s="106"/>
      <c r="GMU3" s="106"/>
      <c r="GMV3" s="106"/>
      <c r="GMW3" s="106"/>
      <c r="GMX3" s="106"/>
      <c r="GMY3" s="106"/>
      <c r="GMZ3" s="106"/>
      <c r="GNA3" s="106"/>
      <c r="GNB3" s="106"/>
      <c r="GNC3" s="106"/>
      <c r="GND3" s="106"/>
      <c r="GNE3" s="106"/>
      <c r="GNF3" s="106"/>
      <c r="GNG3" s="106"/>
      <c r="GNH3" s="106"/>
      <c r="GNI3" s="106"/>
      <c r="GNJ3" s="106"/>
      <c r="GNK3" s="106"/>
      <c r="GNL3" s="106"/>
      <c r="GNM3" s="106"/>
      <c r="GNN3" s="106"/>
      <c r="GNO3" s="106"/>
      <c r="GNP3" s="106"/>
      <c r="GNQ3" s="106"/>
      <c r="GNR3" s="106"/>
      <c r="GNS3" s="106"/>
      <c r="GNT3" s="106"/>
      <c r="GNU3" s="106"/>
      <c r="GNV3" s="106"/>
      <c r="GNW3" s="106"/>
      <c r="GNX3" s="106"/>
      <c r="GNY3" s="106"/>
      <c r="GNZ3" s="106"/>
      <c r="GOA3" s="106"/>
      <c r="GOB3" s="106"/>
      <c r="GOC3" s="106"/>
      <c r="GOD3" s="106"/>
      <c r="GOE3" s="106"/>
      <c r="GOF3" s="106"/>
      <c r="GOG3" s="106"/>
      <c r="GOH3" s="106"/>
      <c r="GOI3" s="106"/>
      <c r="GOJ3" s="106"/>
      <c r="GOK3" s="106"/>
      <c r="GOL3" s="106"/>
      <c r="GOM3" s="106"/>
      <c r="GON3" s="106"/>
      <c r="GOO3" s="106"/>
      <c r="GOP3" s="106"/>
      <c r="GOQ3" s="106"/>
      <c r="GOR3" s="106"/>
      <c r="GOS3" s="106"/>
      <c r="GOT3" s="106"/>
      <c r="GOU3" s="106"/>
      <c r="GOV3" s="106"/>
      <c r="GOW3" s="106"/>
      <c r="GOX3" s="106"/>
      <c r="GOY3" s="106"/>
      <c r="GOZ3" s="106"/>
      <c r="GPA3" s="106"/>
      <c r="GPB3" s="106"/>
      <c r="GPC3" s="106"/>
      <c r="GPD3" s="106"/>
      <c r="GPE3" s="106"/>
      <c r="GPF3" s="106"/>
      <c r="GPG3" s="106"/>
      <c r="GPH3" s="106"/>
      <c r="GPI3" s="106"/>
      <c r="GPJ3" s="106"/>
      <c r="GPK3" s="106"/>
      <c r="GPL3" s="106"/>
      <c r="GPM3" s="106"/>
      <c r="GPN3" s="106"/>
      <c r="GPO3" s="106"/>
      <c r="GPP3" s="106"/>
      <c r="GPQ3" s="106"/>
      <c r="GPR3" s="106"/>
      <c r="GPS3" s="106"/>
      <c r="GPT3" s="106"/>
      <c r="GPU3" s="106"/>
      <c r="GPV3" s="106"/>
      <c r="GPW3" s="106"/>
      <c r="GPX3" s="106"/>
      <c r="GPY3" s="106"/>
      <c r="GPZ3" s="106"/>
      <c r="GQA3" s="106"/>
      <c r="GQB3" s="106"/>
      <c r="GQC3" s="106"/>
      <c r="GQD3" s="106"/>
      <c r="GQE3" s="106"/>
      <c r="GQF3" s="106"/>
      <c r="GQG3" s="106"/>
      <c r="GQH3" s="106"/>
      <c r="GQI3" s="106"/>
      <c r="GQJ3" s="106"/>
      <c r="GQK3" s="106"/>
      <c r="GQL3" s="106"/>
      <c r="GQM3" s="106"/>
      <c r="GQN3" s="106"/>
      <c r="GQO3" s="106"/>
      <c r="GQP3" s="106"/>
      <c r="GQQ3" s="106"/>
      <c r="GQR3" s="106"/>
      <c r="GQS3" s="106"/>
      <c r="GQT3" s="106"/>
      <c r="GQU3" s="106"/>
      <c r="GQV3" s="106"/>
      <c r="GQW3" s="106"/>
      <c r="GQX3" s="106"/>
      <c r="GQY3" s="106"/>
      <c r="GQZ3" s="106"/>
      <c r="GRA3" s="106"/>
      <c r="GRB3" s="106"/>
      <c r="GRC3" s="106"/>
      <c r="GRD3" s="106"/>
      <c r="GRE3" s="106"/>
      <c r="GRF3" s="106"/>
      <c r="GRG3" s="106"/>
      <c r="GRH3" s="106"/>
      <c r="GRI3" s="106"/>
      <c r="GRJ3" s="106"/>
      <c r="GRK3" s="106"/>
      <c r="GRL3" s="106"/>
      <c r="GRM3" s="106"/>
      <c r="GRN3" s="106"/>
      <c r="GRO3" s="106"/>
      <c r="GRP3" s="106"/>
      <c r="GRQ3" s="106"/>
      <c r="GRR3" s="106"/>
      <c r="GRS3" s="106"/>
      <c r="GRT3" s="106"/>
      <c r="GRU3" s="106"/>
      <c r="GRV3" s="106"/>
      <c r="GRW3" s="106"/>
      <c r="GRX3" s="106"/>
      <c r="GRY3" s="106"/>
      <c r="GRZ3" s="106"/>
      <c r="GSA3" s="106"/>
      <c r="GSB3" s="106"/>
      <c r="GSC3" s="106"/>
      <c r="GSD3" s="106"/>
      <c r="GSE3" s="106"/>
      <c r="GSF3" s="106"/>
      <c r="GSG3" s="106"/>
      <c r="GSH3" s="106"/>
      <c r="GSI3" s="106"/>
      <c r="GSJ3" s="106"/>
      <c r="GSK3" s="106"/>
      <c r="GSL3" s="106"/>
      <c r="GSM3" s="106"/>
      <c r="GSN3" s="106"/>
      <c r="GSO3" s="106"/>
      <c r="GSP3" s="106"/>
      <c r="GSQ3" s="106"/>
      <c r="GSR3" s="106"/>
      <c r="GSS3" s="106"/>
      <c r="GST3" s="106"/>
      <c r="GSU3" s="106"/>
      <c r="GSV3" s="106"/>
      <c r="GSW3" s="106"/>
      <c r="GSX3" s="106"/>
      <c r="GSY3" s="106"/>
      <c r="GSZ3" s="106"/>
      <c r="GTA3" s="106"/>
      <c r="GTB3" s="106"/>
      <c r="GTC3" s="106"/>
      <c r="GTD3" s="106"/>
      <c r="GTE3" s="106"/>
      <c r="GTF3" s="106"/>
      <c r="GTG3" s="106"/>
      <c r="GTH3" s="106"/>
      <c r="GTI3" s="106"/>
      <c r="GTJ3" s="106"/>
      <c r="GTK3" s="106"/>
      <c r="GTL3" s="106"/>
      <c r="GTM3" s="106"/>
      <c r="GTN3" s="106"/>
      <c r="GTO3" s="106"/>
      <c r="GTP3" s="106"/>
      <c r="GTQ3" s="106"/>
      <c r="GTR3" s="106"/>
      <c r="GTS3" s="106"/>
      <c r="GTT3" s="106"/>
      <c r="GTU3" s="106"/>
      <c r="GTV3" s="106"/>
      <c r="GTW3" s="106"/>
      <c r="GTX3" s="106"/>
      <c r="GTY3" s="106"/>
      <c r="GTZ3" s="106"/>
      <c r="GUA3" s="106"/>
      <c r="GUB3" s="106"/>
      <c r="GUC3" s="106"/>
      <c r="GUD3" s="106"/>
      <c r="GUE3" s="106"/>
      <c r="GUF3" s="106"/>
      <c r="GUG3" s="106"/>
      <c r="GUH3" s="106"/>
      <c r="GUI3" s="106"/>
      <c r="GUJ3" s="106"/>
      <c r="GUK3" s="106"/>
      <c r="GUL3" s="106"/>
      <c r="GUM3" s="106"/>
      <c r="GUN3" s="106"/>
      <c r="GUO3" s="106"/>
      <c r="GUP3" s="106"/>
      <c r="GUQ3" s="106"/>
      <c r="GUR3" s="106"/>
      <c r="GUS3" s="106"/>
      <c r="GUT3" s="106"/>
      <c r="GUU3" s="106"/>
      <c r="GUV3" s="106"/>
      <c r="GUW3" s="106"/>
      <c r="GUX3" s="106"/>
      <c r="GUY3" s="106"/>
      <c r="GUZ3" s="106"/>
      <c r="GVA3" s="106"/>
      <c r="GVB3" s="106"/>
      <c r="GVC3" s="106"/>
      <c r="GVD3" s="106"/>
      <c r="GVE3" s="106"/>
      <c r="GVF3" s="106"/>
      <c r="GVG3" s="106"/>
      <c r="GVH3" s="106"/>
      <c r="GVI3" s="106"/>
      <c r="GVJ3" s="106"/>
      <c r="GVK3" s="106"/>
      <c r="GVL3" s="106"/>
      <c r="GVM3" s="106"/>
      <c r="GVN3" s="106"/>
      <c r="GVO3" s="106"/>
      <c r="GVP3" s="106"/>
      <c r="GVQ3" s="106"/>
      <c r="GVR3" s="106"/>
      <c r="GVS3" s="106"/>
      <c r="GVT3" s="106"/>
      <c r="GVU3" s="106"/>
      <c r="GVV3" s="106"/>
      <c r="GVW3" s="106"/>
      <c r="GVX3" s="106"/>
      <c r="GVY3" s="106"/>
      <c r="GVZ3" s="106"/>
      <c r="GWA3" s="106"/>
      <c r="GWB3" s="106"/>
      <c r="GWC3" s="106"/>
      <c r="GWD3" s="106"/>
      <c r="GWE3" s="106"/>
      <c r="GWF3" s="106"/>
      <c r="GWG3" s="106"/>
      <c r="GWH3" s="106"/>
      <c r="GWI3" s="106"/>
      <c r="GWJ3" s="106"/>
      <c r="GWK3" s="106"/>
      <c r="GWL3" s="106"/>
      <c r="GWM3" s="106"/>
      <c r="GWN3" s="106"/>
      <c r="GWO3" s="106"/>
      <c r="GWP3" s="106"/>
      <c r="GWQ3" s="106"/>
      <c r="GWR3" s="106"/>
      <c r="GWS3" s="106"/>
      <c r="GWT3" s="106"/>
      <c r="GWU3" s="106"/>
      <c r="GWV3" s="106"/>
      <c r="GWW3" s="106"/>
      <c r="GWX3" s="106"/>
      <c r="GWY3" s="106"/>
      <c r="GWZ3" s="106"/>
      <c r="GXA3" s="106"/>
      <c r="GXB3" s="106"/>
      <c r="GXC3" s="106"/>
      <c r="GXD3" s="106"/>
      <c r="GXE3" s="106"/>
      <c r="GXF3" s="106"/>
      <c r="GXG3" s="106"/>
      <c r="GXH3" s="106"/>
      <c r="GXI3" s="106"/>
      <c r="GXJ3" s="106"/>
      <c r="GXK3" s="106"/>
      <c r="GXL3" s="106"/>
      <c r="GXM3" s="106"/>
      <c r="GXN3" s="106"/>
      <c r="GXO3" s="106"/>
      <c r="GXP3" s="106"/>
      <c r="GXQ3" s="106"/>
      <c r="GXR3" s="106"/>
      <c r="GXS3" s="106"/>
      <c r="GXT3" s="106"/>
      <c r="GXU3" s="106"/>
      <c r="GXV3" s="106"/>
      <c r="GXW3" s="106"/>
      <c r="GXX3" s="106"/>
      <c r="GXY3" s="106"/>
      <c r="GXZ3" s="106"/>
      <c r="GYA3" s="106"/>
      <c r="GYB3" s="106"/>
      <c r="GYC3" s="106"/>
      <c r="GYD3" s="106"/>
      <c r="GYE3" s="106"/>
      <c r="GYF3" s="106"/>
      <c r="GYG3" s="106"/>
      <c r="GYH3" s="106"/>
      <c r="GYI3" s="106"/>
      <c r="GYJ3" s="106"/>
      <c r="GYK3" s="106"/>
      <c r="GYL3" s="106"/>
      <c r="GYM3" s="106"/>
      <c r="GYN3" s="106"/>
      <c r="GYO3" s="106"/>
      <c r="GYP3" s="106"/>
      <c r="GYQ3" s="106"/>
      <c r="GYR3" s="106"/>
      <c r="GYS3" s="106"/>
      <c r="GYT3" s="106"/>
      <c r="GYU3" s="106"/>
      <c r="GYV3" s="106"/>
      <c r="GYW3" s="106"/>
      <c r="GYX3" s="106"/>
      <c r="GYY3" s="106"/>
      <c r="GYZ3" s="106"/>
      <c r="GZA3" s="106"/>
      <c r="GZB3" s="106"/>
      <c r="GZC3" s="106"/>
      <c r="GZD3" s="106"/>
      <c r="GZE3" s="106"/>
      <c r="GZF3" s="106"/>
      <c r="GZG3" s="106"/>
      <c r="GZH3" s="106"/>
      <c r="GZI3" s="106"/>
      <c r="GZJ3" s="106"/>
      <c r="GZK3" s="106"/>
      <c r="GZL3" s="106"/>
      <c r="GZM3" s="106"/>
      <c r="GZN3" s="106"/>
      <c r="GZO3" s="106"/>
      <c r="GZP3" s="106"/>
      <c r="GZQ3" s="106"/>
      <c r="GZR3" s="106"/>
      <c r="GZS3" s="106"/>
      <c r="GZT3" s="106"/>
      <c r="GZU3" s="106"/>
      <c r="GZV3" s="106"/>
      <c r="GZW3" s="106"/>
      <c r="GZX3" s="106"/>
      <c r="GZY3" s="106"/>
      <c r="GZZ3" s="106"/>
      <c r="HAA3" s="106"/>
      <c r="HAB3" s="106"/>
      <c r="HAC3" s="106"/>
      <c r="HAD3" s="106"/>
      <c r="HAE3" s="106"/>
      <c r="HAF3" s="106"/>
      <c r="HAG3" s="106"/>
      <c r="HAH3" s="106"/>
      <c r="HAI3" s="106"/>
      <c r="HAJ3" s="106"/>
      <c r="HAK3" s="106"/>
      <c r="HAL3" s="106"/>
      <c r="HAM3" s="106"/>
      <c r="HAN3" s="106"/>
      <c r="HAO3" s="106"/>
      <c r="HAP3" s="106"/>
      <c r="HAQ3" s="106"/>
      <c r="HAR3" s="106"/>
      <c r="HAS3" s="106"/>
      <c r="HAT3" s="106"/>
      <c r="HAU3" s="106"/>
      <c r="HAV3" s="106"/>
      <c r="HAW3" s="106"/>
      <c r="HAX3" s="106"/>
      <c r="HAY3" s="106"/>
      <c r="HAZ3" s="106"/>
      <c r="HBA3" s="106"/>
      <c r="HBB3" s="106"/>
      <c r="HBC3" s="106"/>
      <c r="HBD3" s="106"/>
      <c r="HBE3" s="106"/>
      <c r="HBF3" s="106"/>
      <c r="HBG3" s="106"/>
      <c r="HBH3" s="106"/>
      <c r="HBI3" s="106"/>
      <c r="HBJ3" s="106"/>
      <c r="HBK3" s="106"/>
      <c r="HBL3" s="106"/>
      <c r="HBM3" s="106"/>
      <c r="HBN3" s="106"/>
      <c r="HBO3" s="106"/>
      <c r="HBP3" s="106"/>
      <c r="HBQ3" s="106"/>
      <c r="HBR3" s="106"/>
      <c r="HBS3" s="106"/>
      <c r="HBT3" s="106"/>
      <c r="HBU3" s="106"/>
      <c r="HBV3" s="106"/>
      <c r="HBW3" s="106"/>
      <c r="HBX3" s="106"/>
      <c r="HBY3" s="106"/>
      <c r="HBZ3" s="106"/>
      <c r="HCA3" s="106"/>
      <c r="HCB3" s="106"/>
      <c r="HCC3" s="106"/>
      <c r="HCD3" s="106"/>
      <c r="HCE3" s="106"/>
      <c r="HCF3" s="106"/>
      <c r="HCG3" s="106"/>
      <c r="HCH3" s="106"/>
      <c r="HCI3" s="106"/>
      <c r="HCJ3" s="106"/>
      <c r="HCK3" s="106"/>
      <c r="HCL3" s="106"/>
      <c r="HCM3" s="106"/>
      <c r="HCN3" s="106"/>
      <c r="HCO3" s="106"/>
      <c r="HCP3" s="106"/>
      <c r="HCQ3" s="106"/>
      <c r="HCR3" s="106"/>
      <c r="HCS3" s="106"/>
      <c r="HCT3" s="106"/>
      <c r="HCU3" s="106"/>
      <c r="HCV3" s="106"/>
      <c r="HCW3" s="106"/>
      <c r="HCX3" s="106"/>
      <c r="HCY3" s="106"/>
      <c r="HCZ3" s="106"/>
      <c r="HDA3" s="106"/>
      <c r="HDB3" s="106"/>
      <c r="HDC3" s="106"/>
      <c r="HDD3" s="106"/>
      <c r="HDE3" s="106"/>
      <c r="HDF3" s="106"/>
      <c r="HDG3" s="106"/>
      <c r="HDH3" s="106"/>
      <c r="HDI3" s="106"/>
      <c r="HDJ3" s="106"/>
      <c r="HDK3" s="106"/>
      <c r="HDL3" s="106"/>
      <c r="HDM3" s="106"/>
      <c r="HDN3" s="106"/>
      <c r="HDO3" s="106"/>
      <c r="HDP3" s="106"/>
      <c r="HDQ3" s="106"/>
      <c r="HDR3" s="106"/>
      <c r="HDS3" s="106"/>
      <c r="HDT3" s="106"/>
      <c r="HDU3" s="106"/>
      <c r="HDV3" s="106"/>
      <c r="HDW3" s="106"/>
      <c r="HDX3" s="106"/>
      <c r="HDY3" s="106"/>
      <c r="HDZ3" s="106"/>
      <c r="HEA3" s="106"/>
      <c r="HEB3" s="106"/>
      <c r="HEC3" s="106"/>
      <c r="HED3" s="106"/>
      <c r="HEE3" s="106"/>
      <c r="HEF3" s="106"/>
      <c r="HEG3" s="106"/>
      <c r="HEH3" s="106"/>
      <c r="HEI3" s="106"/>
      <c r="HEJ3" s="106"/>
      <c r="HEK3" s="106"/>
      <c r="HEL3" s="106"/>
      <c r="HEM3" s="106"/>
      <c r="HEN3" s="106"/>
      <c r="HEO3" s="106"/>
      <c r="HEP3" s="106"/>
      <c r="HEQ3" s="106"/>
      <c r="HER3" s="106"/>
      <c r="HES3" s="106"/>
      <c r="HET3" s="106"/>
      <c r="HEU3" s="106"/>
      <c r="HEV3" s="106"/>
      <c r="HEW3" s="106"/>
      <c r="HEX3" s="106"/>
      <c r="HEY3" s="106"/>
      <c r="HEZ3" s="106"/>
      <c r="HFA3" s="106"/>
      <c r="HFB3" s="106"/>
      <c r="HFC3" s="106"/>
      <c r="HFD3" s="106"/>
      <c r="HFE3" s="106"/>
      <c r="HFF3" s="106"/>
      <c r="HFG3" s="106"/>
      <c r="HFH3" s="106"/>
      <c r="HFI3" s="106"/>
      <c r="HFJ3" s="106"/>
      <c r="HFK3" s="106"/>
      <c r="HFL3" s="106"/>
      <c r="HFM3" s="106"/>
      <c r="HFN3" s="106"/>
      <c r="HFO3" s="106"/>
      <c r="HFP3" s="106"/>
      <c r="HFQ3" s="106"/>
      <c r="HFR3" s="106"/>
      <c r="HFS3" s="106"/>
      <c r="HFT3" s="106"/>
      <c r="HFU3" s="106"/>
      <c r="HFV3" s="106"/>
      <c r="HFW3" s="106"/>
      <c r="HFX3" s="106"/>
      <c r="HFY3" s="106"/>
      <c r="HFZ3" s="106"/>
      <c r="HGA3" s="106"/>
      <c r="HGB3" s="106"/>
      <c r="HGC3" s="106"/>
      <c r="HGD3" s="106"/>
      <c r="HGE3" s="106"/>
      <c r="HGF3" s="106"/>
      <c r="HGG3" s="106"/>
      <c r="HGH3" s="106"/>
      <c r="HGI3" s="106"/>
      <c r="HGJ3" s="106"/>
      <c r="HGK3" s="106"/>
      <c r="HGL3" s="106"/>
      <c r="HGM3" s="106"/>
      <c r="HGN3" s="106"/>
      <c r="HGO3" s="106"/>
      <c r="HGP3" s="106"/>
      <c r="HGQ3" s="106"/>
      <c r="HGR3" s="106"/>
      <c r="HGS3" s="106"/>
      <c r="HGT3" s="106"/>
      <c r="HGU3" s="106"/>
      <c r="HGV3" s="106"/>
      <c r="HGW3" s="106"/>
      <c r="HGX3" s="106"/>
      <c r="HGY3" s="106"/>
      <c r="HGZ3" s="106"/>
      <c r="HHA3" s="106"/>
      <c r="HHB3" s="106"/>
      <c r="HHC3" s="106"/>
      <c r="HHD3" s="106"/>
      <c r="HHE3" s="106"/>
      <c r="HHF3" s="106"/>
      <c r="HHG3" s="106"/>
      <c r="HHH3" s="106"/>
      <c r="HHI3" s="106"/>
      <c r="HHJ3" s="106"/>
      <c r="HHK3" s="106"/>
      <c r="HHL3" s="106"/>
      <c r="HHM3" s="106"/>
      <c r="HHN3" s="106"/>
      <c r="HHO3" s="106"/>
      <c r="HHP3" s="106"/>
      <c r="HHQ3" s="106"/>
      <c r="HHR3" s="106"/>
      <c r="HHS3" s="106"/>
      <c r="HHT3" s="106"/>
      <c r="HHU3" s="106"/>
      <c r="HHV3" s="106"/>
      <c r="HHW3" s="106"/>
      <c r="HHX3" s="106"/>
      <c r="HHY3" s="106"/>
      <c r="HHZ3" s="106"/>
      <c r="HIA3" s="106"/>
      <c r="HIB3" s="106"/>
      <c r="HIC3" s="106"/>
      <c r="HID3" s="106"/>
      <c r="HIE3" s="106"/>
      <c r="HIF3" s="106"/>
      <c r="HIG3" s="106"/>
      <c r="HIH3" s="106"/>
      <c r="HII3" s="106"/>
      <c r="HIJ3" s="106"/>
      <c r="HIK3" s="106"/>
      <c r="HIL3" s="106"/>
      <c r="HIM3" s="106"/>
      <c r="HIN3" s="106"/>
      <c r="HIO3" s="106"/>
      <c r="HIP3" s="106"/>
      <c r="HIQ3" s="106"/>
      <c r="HIR3" s="106"/>
      <c r="HIS3" s="106"/>
      <c r="HIT3" s="106"/>
      <c r="HIU3" s="106"/>
      <c r="HIV3" s="106"/>
      <c r="HIW3" s="106"/>
      <c r="HIX3" s="106"/>
      <c r="HIY3" s="106"/>
      <c r="HIZ3" s="106"/>
      <c r="HJA3" s="106"/>
      <c r="HJB3" s="106"/>
      <c r="HJC3" s="106"/>
      <c r="HJD3" s="106"/>
      <c r="HJE3" s="106"/>
      <c r="HJF3" s="106"/>
      <c r="HJG3" s="106"/>
      <c r="HJH3" s="106"/>
      <c r="HJI3" s="106"/>
      <c r="HJJ3" s="106"/>
      <c r="HJK3" s="106"/>
      <c r="HJL3" s="106"/>
      <c r="HJM3" s="106"/>
      <c r="HJN3" s="106"/>
      <c r="HJO3" s="106"/>
      <c r="HJP3" s="106"/>
      <c r="HJQ3" s="106"/>
      <c r="HJR3" s="106"/>
      <c r="HJS3" s="106"/>
      <c r="HJT3" s="106"/>
      <c r="HJU3" s="106"/>
      <c r="HJV3" s="106"/>
      <c r="HJW3" s="106"/>
      <c r="HJX3" s="106"/>
      <c r="HJY3" s="106"/>
      <c r="HJZ3" s="106"/>
      <c r="HKA3" s="106"/>
      <c r="HKB3" s="106"/>
      <c r="HKC3" s="106"/>
      <c r="HKD3" s="106"/>
      <c r="HKE3" s="106"/>
      <c r="HKF3" s="106"/>
      <c r="HKG3" s="106"/>
      <c r="HKH3" s="106"/>
      <c r="HKI3" s="106"/>
      <c r="HKJ3" s="106"/>
      <c r="HKK3" s="106"/>
      <c r="HKL3" s="106"/>
      <c r="HKM3" s="106"/>
      <c r="HKN3" s="106"/>
      <c r="HKO3" s="106"/>
      <c r="HKP3" s="106"/>
      <c r="HKQ3" s="106"/>
      <c r="HKR3" s="106"/>
      <c r="HKS3" s="106"/>
      <c r="HKT3" s="106"/>
      <c r="HKU3" s="106"/>
      <c r="HKV3" s="106"/>
      <c r="HKW3" s="106"/>
      <c r="HKX3" s="106"/>
      <c r="HKY3" s="106"/>
      <c r="HKZ3" s="106"/>
      <c r="HLA3" s="106"/>
      <c r="HLB3" s="106"/>
      <c r="HLC3" s="106"/>
      <c r="HLD3" s="106"/>
      <c r="HLE3" s="106"/>
      <c r="HLF3" s="106"/>
      <c r="HLG3" s="106"/>
      <c r="HLH3" s="106"/>
      <c r="HLI3" s="106"/>
      <c r="HLJ3" s="106"/>
      <c r="HLK3" s="106"/>
      <c r="HLL3" s="106"/>
      <c r="HLM3" s="106"/>
      <c r="HLN3" s="106"/>
      <c r="HLO3" s="106"/>
      <c r="HLP3" s="106"/>
      <c r="HLQ3" s="106"/>
      <c r="HLR3" s="106"/>
      <c r="HLS3" s="106"/>
      <c r="HLT3" s="106"/>
      <c r="HLU3" s="106"/>
      <c r="HLV3" s="106"/>
      <c r="HLW3" s="106"/>
      <c r="HLX3" s="106"/>
      <c r="HLY3" s="106"/>
      <c r="HLZ3" s="106"/>
      <c r="HMA3" s="106"/>
      <c r="HMB3" s="106"/>
      <c r="HMC3" s="106"/>
      <c r="HMD3" s="106"/>
      <c r="HME3" s="106"/>
      <c r="HMF3" s="106"/>
      <c r="HMG3" s="106"/>
      <c r="HMH3" s="106"/>
      <c r="HMI3" s="106"/>
      <c r="HMJ3" s="106"/>
      <c r="HMK3" s="106"/>
      <c r="HML3" s="106"/>
      <c r="HMM3" s="106"/>
      <c r="HMN3" s="106"/>
      <c r="HMO3" s="106"/>
      <c r="HMP3" s="106"/>
      <c r="HMQ3" s="106"/>
      <c r="HMR3" s="106"/>
      <c r="HMS3" s="106"/>
      <c r="HMT3" s="106"/>
      <c r="HMU3" s="106"/>
      <c r="HMV3" s="106"/>
      <c r="HMW3" s="106"/>
      <c r="HMX3" s="106"/>
      <c r="HMY3" s="106"/>
      <c r="HMZ3" s="106"/>
      <c r="HNA3" s="106"/>
      <c r="HNB3" s="106"/>
      <c r="HNC3" s="106"/>
      <c r="HND3" s="106"/>
      <c r="HNE3" s="106"/>
      <c r="HNF3" s="106"/>
      <c r="HNG3" s="106"/>
      <c r="HNH3" s="106"/>
      <c r="HNI3" s="106"/>
      <c r="HNJ3" s="106"/>
      <c r="HNK3" s="106"/>
      <c r="HNL3" s="106"/>
      <c r="HNM3" s="106"/>
      <c r="HNN3" s="106"/>
      <c r="HNO3" s="106"/>
      <c r="HNP3" s="106"/>
      <c r="HNQ3" s="106"/>
      <c r="HNR3" s="106"/>
      <c r="HNS3" s="106"/>
      <c r="HNT3" s="106"/>
      <c r="HNU3" s="106"/>
      <c r="HNV3" s="106"/>
      <c r="HNW3" s="106"/>
      <c r="HNX3" s="106"/>
      <c r="HNY3" s="106"/>
      <c r="HNZ3" s="106"/>
      <c r="HOA3" s="106"/>
      <c r="HOB3" s="106"/>
      <c r="HOC3" s="106"/>
      <c r="HOD3" s="106"/>
      <c r="HOE3" s="106"/>
      <c r="HOF3" s="106"/>
      <c r="HOG3" s="106"/>
      <c r="HOH3" s="106"/>
      <c r="HOI3" s="106"/>
      <c r="HOJ3" s="106"/>
      <c r="HOK3" s="106"/>
      <c r="HOL3" s="106"/>
      <c r="HOM3" s="106"/>
      <c r="HON3" s="106"/>
      <c r="HOO3" s="106"/>
      <c r="HOP3" s="106"/>
      <c r="HOQ3" s="106"/>
      <c r="HOR3" s="106"/>
      <c r="HOS3" s="106"/>
      <c r="HOT3" s="106"/>
      <c r="HOU3" s="106"/>
      <c r="HOV3" s="106"/>
      <c r="HOW3" s="106"/>
      <c r="HOX3" s="106"/>
      <c r="HOY3" s="106"/>
      <c r="HOZ3" s="106"/>
      <c r="HPA3" s="106"/>
      <c r="HPB3" s="106"/>
      <c r="HPC3" s="106"/>
      <c r="HPD3" s="106"/>
      <c r="HPE3" s="106"/>
      <c r="HPF3" s="106"/>
      <c r="HPG3" s="106"/>
      <c r="HPH3" s="106"/>
      <c r="HPI3" s="106"/>
      <c r="HPJ3" s="106"/>
      <c r="HPK3" s="106"/>
      <c r="HPL3" s="106"/>
      <c r="HPM3" s="106"/>
      <c r="HPN3" s="106"/>
      <c r="HPO3" s="106"/>
      <c r="HPP3" s="106"/>
      <c r="HPQ3" s="106"/>
      <c r="HPR3" s="106"/>
      <c r="HPS3" s="106"/>
      <c r="HPT3" s="106"/>
      <c r="HPU3" s="106"/>
      <c r="HPV3" s="106"/>
      <c r="HPW3" s="106"/>
      <c r="HPX3" s="106"/>
      <c r="HPY3" s="106"/>
      <c r="HPZ3" s="106"/>
      <c r="HQA3" s="106"/>
      <c r="HQB3" s="106"/>
      <c r="HQC3" s="106"/>
      <c r="HQD3" s="106"/>
      <c r="HQE3" s="106"/>
      <c r="HQF3" s="106"/>
      <c r="HQG3" s="106"/>
      <c r="HQH3" s="106"/>
      <c r="HQI3" s="106"/>
      <c r="HQJ3" s="106"/>
      <c r="HQK3" s="106"/>
      <c r="HQL3" s="106"/>
      <c r="HQM3" s="106"/>
      <c r="HQN3" s="106"/>
      <c r="HQO3" s="106"/>
      <c r="HQP3" s="106"/>
      <c r="HQQ3" s="106"/>
      <c r="HQR3" s="106"/>
      <c r="HQS3" s="106"/>
      <c r="HQT3" s="106"/>
      <c r="HQU3" s="106"/>
      <c r="HQV3" s="106"/>
      <c r="HQW3" s="106"/>
      <c r="HQX3" s="106"/>
      <c r="HQY3" s="106"/>
      <c r="HQZ3" s="106"/>
      <c r="HRA3" s="106"/>
      <c r="HRB3" s="106"/>
      <c r="HRC3" s="106"/>
      <c r="HRD3" s="106"/>
      <c r="HRE3" s="106"/>
      <c r="HRF3" s="106"/>
      <c r="HRG3" s="106"/>
      <c r="HRH3" s="106"/>
      <c r="HRI3" s="106"/>
      <c r="HRJ3" s="106"/>
      <c r="HRK3" s="106"/>
      <c r="HRL3" s="106"/>
      <c r="HRM3" s="106"/>
      <c r="HRN3" s="106"/>
      <c r="HRO3" s="106"/>
      <c r="HRP3" s="106"/>
      <c r="HRQ3" s="106"/>
      <c r="HRR3" s="106"/>
      <c r="HRS3" s="106"/>
      <c r="HRT3" s="106"/>
      <c r="HRU3" s="106"/>
      <c r="HRV3" s="106"/>
      <c r="HRW3" s="106"/>
      <c r="HRX3" s="106"/>
      <c r="HRY3" s="106"/>
      <c r="HRZ3" s="106"/>
      <c r="HSA3" s="106"/>
      <c r="HSB3" s="106"/>
      <c r="HSC3" s="106"/>
      <c r="HSD3" s="106"/>
      <c r="HSE3" s="106"/>
      <c r="HSF3" s="106"/>
      <c r="HSG3" s="106"/>
      <c r="HSH3" s="106"/>
      <c r="HSI3" s="106"/>
      <c r="HSJ3" s="106"/>
      <c r="HSK3" s="106"/>
      <c r="HSL3" s="106"/>
      <c r="HSM3" s="106"/>
      <c r="HSN3" s="106"/>
      <c r="HSO3" s="106"/>
      <c r="HSP3" s="106"/>
      <c r="HSQ3" s="106"/>
      <c r="HSR3" s="106"/>
      <c r="HSS3" s="106"/>
      <c r="HST3" s="106"/>
      <c r="HSU3" s="106"/>
      <c r="HSV3" s="106"/>
      <c r="HSW3" s="106"/>
      <c r="HSX3" s="106"/>
      <c r="HSY3" s="106"/>
      <c r="HSZ3" s="106"/>
      <c r="HTA3" s="106"/>
      <c r="HTB3" s="106"/>
      <c r="HTC3" s="106"/>
      <c r="HTD3" s="106"/>
      <c r="HTE3" s="106"/>
      <c r="HTF3" s="106"/>
      <c r="HTG3" s="106"/>
      <c r="HTH3" s="106"/>
      <c r="HTI3" s="106"/>
      <c r="HTJ3" s="106"/>
      <c r="HTK3" s="106"/>
      <c r="HTL3" s="106"/>
      <c r="HTM3" s="106"/>
      <c r="HTN3" s="106"/>
      <c r="HTO3" s="106"/>
      <c r="HTP3" s="106"/>
      <c r="HTQ3" s="106"/>
      <c r="HTR3" s="106"/>
      <c r="HTS3" s="106"/>
      <c r="HTT3" s="106"/>
      <c r="HTU3" s="106"/>
      <c r="HTV3" s="106"/>
      <c r="HTW3" s="106"/>
      <c r="HTX3" s="106"/>
      <c r="HTY3" s="106"/>
      <c r="HTZ3" s="106"/>
      <c r="HUA3" s="106"/>
      <c r="HUB3" s="106"/>
      <c r="HUC3" s="106"/>
      <c r="HUD3" s="106"/>
      <c r="HUE3" s="106"/>
      <c r="HUF3" s="106"/>
      <c r="HUG3" s="106"/>
      <c r="HUH3" s="106"/>
      <c r="HUI3" s="106"/>
      <c r="HUJ3" s="106"/>
      <c r="HUK3" s="106"/>
      <c r="HUL3" s="106"/>
      <c r="HUM3" s="106"/>
      <c r="HUN3" s="106"/>
      <c r="HUO3" s="106"/>
      <c r="HUP3" s="106"/>
      <c r="HUQ3" s="106"/>
      <c r="HUR3" s="106"/>
      <c r="HUS3" s="106"/>
      <c r="HUT3" s="106"/>
      <c r="HUU3" s="106"/>
      <c r="HUV3" s="106"/>
      <c r="HUW3" s="106"/>
      <c r="HUX3" s="106"/>
      <c r="HUY3" s="106"/>
      <c r="HUZ3" s="106"/>
      <c r="HVA3" s="106"/>
      <c r="HVB3" s="106"/>
      <c r="HVC3" s="106"/>
      <c r="HVD3" s="106"/>
      <c r="HVE3" s="106"/>
      <c r="HVF3" s="106"/>
      <c r="HVG3" s="106"/>
      <c r="HVH3" s="106"/>
      <c r="HVI3" s="106"/>
      <c r="HVJ3" s="106"/>
      <c r="HVK3" s="106"/>
      <c r="HVL3" s="106"/>
      <c r="HVM3" s="106"/>
      <c r="HVN3" s="106"/>
      <c r="HVO3" s="106"/>
      <c r="HVP3" s="106"/>
      <c r="HVQ3" s="106"/>
      <c r="HVR3" s="106"/>
      <c r="HVS3" s="106"/>
      <c r="HVT3" s="106"/>
      <c r="HVU3" s="106"/>
      <c r="HVV3" s="106"/>
      <c r="HVW3" s="106"/>
      <c r="HVX3" s="106"/>
      <c r="HVY3" s="106"/>
      <c r="HVZ3" s="106"/>
      <c r="HWA3" s="106"/>
      <c r="HWB3" s="106"/>
      <c r="HWC3" s="106"/>
      <c r="HWD3" s="106"/>
      <c r="HWE3" s="106"/>
      <c r="HWF3" s="106"/>
      <c r="HWG3" s="106"/>
      <c r="HWH3" s="106"/>
      <c r="HWI3" s="106"/>
      <c r="HWJ3" s="106"/>
      <c r="HWK3" s="106"/>
      <c r="HWL3" s="106"/>
      <c r="HWM3" s="106"/>
      <c r="HWN3" s="106"/>
      <c r="HWO3" s="106"/>
      <c r="HWP3" s="106"/>
      <c r="HWQ3" s="106"/>
      <c r="HWR3" s="106"/>
      <c r="HWS3" s="106"/>
      <c r="HWT3" s="106"/>
      <c r="HWU3" s="106"/>
      <c r="HWV3" s="106"/>
      <c r="HWW3" s="106"/>
      <c r="HWX3" s="106"/>
      <c r="HWY3" s="106"/>
      <c r="HWZ3" s="106"/>
      <c r="HXA3" s="106"/>
      <c r="HXB3" s="106"/>
      <c r="HXC3" s="106"/>
      <c r="HXD3" s="106"/>
      <c r="HXE3" s="106"/>
      <c r="HXF3" s="106"/>
      <c r="HXG3" s="106"/>
      <c r="HXH3" s="106"/>
      <c r="HXI3" s="106"/>
      <c r="HXJ3" s="106"/>
      <c r="HXK3" s="106"/>
      <c r="HXL3" s="106"/>
      <c r="HXM3" s="106"/>
      <c r="HXN3" s="106"/>
      <c r="HXO3" s="106"/>
      <c r="HXP3" s="106"/>
      <c r="HXQ3" s="106"/>
      <c r="HXR3" s="106"/>
      <c r="HXS3" s="106"/>
      <c r="HXT3" s="106"/>
      <c r="HXU3" s="106"/>
      <c r="HXV3" s="106"/>
      <c r="HXW3" s="106"/>
      <c r="HXX3" s="106"/>
      <c r="HXY3" s="106"/>
      <c r="HXZ3" s="106"/>
      <c r="HYA3" s="106"/>
      <c r="HYB3" s="106"/>
      <c r="HYC3" s="106"/>
      <c r="HYD3" s="106"/>
      <c r="HYE3" s="106"/>
      <c r="HYF3" s="106"/>
      <c r="HYG3" s="106"/>
      <c r="HYH3" s="106"/>
      <c r="HYI3" s="106"/>
      <c r="HYJ3" s="106"/>
      <c r="HYK3" s="106"/>
      <c r="HYL3" s="106"/>
      <c r="HYM3" s="106"/>
      <c r="HYN3" s="106"/>
      <c r="HYO3" s="106"/>
      <c r="HYP3" s="106"/>
      <c r="HYQ3" s="106"/>
      <c r="HYR3" s="106"/>
      <c r="HYS3" s="106"/>
      <c r="HYT3" s="106"/>
      <c r="HYU3" s="106"/>
      <c r="HYV3" s="106"/>
      <c r="HYW3" s="106"/>
      <c r="HYX3" s="106"/>
      <c r="HYY3" s="106"/>
      <c r="HYZ3" s="106"/>
      <c r="HZA3" s="106"/>
      <c r="HZB3" s="106"/>
      <c r="HZC3" s="106"/>
      <c r="HZD3" s="106"/>
      <c r="HZE3" s="106"/>
      <c r="HZF3" s="106"/>
      <c r="HZG3" s="106"/>
      <c r="HZH3" s="106"/>
      <c r="HZI3" s="106"/>
      <c r="HZJ3" s="106"/>
      <c r="HZK3" s="106"/>
      <c r="HZL3" s="106"/>
      <c r="HZM3" s="106"/>
      <c r="HZN3" s="106"/>
      <c r="HZO3" s="106"/>
      <c r="HZP3" s="106"/>
      <c r="HZQ3" s="106"/>
      <c r="HZR3" s="106"/>
      <c r="HZS3" s="106"/>
      <c r="HZT3" s="106"/>
      <c r="HZU3" s="106"/>
      <c r="HZV3" s="106"/>
      <c r="HZW3" s="106"/>
      <c r="HZX3" s="106"/>
      <c r="HZY3" s="106"/>
      <c r="HZZ3" s="106"/>
      <c r="IAA3" s="106"/>
      <c r="IAB3" s="106"/>
      <c r="IAC3" s="106"/>
      <c r="IAD3" s="106"/>
      <c r="IAE3" s="106"/>
      <c r="IAF3" s="106"/>
      <c r="IAG3" s="106"/>
      <c r="IAH3" s="106"/>
      <c r="IAI3" s="106"/>
      <c r="IAJ3" s="106"/>
      <c r="IAK3" s="106"/>
      <c r="IAL3" s="106"/>
      <c r="IAM3" s="106"/>
      <c r="IAN3" s="106"/>
      <c r="IAO3" s="106"/>
      <c r="IAP3" s="106"/>
      <c r="IAQ3" s="106"/>
      <c r="IAR3" s="106"/>
      <c r="IAS3" s="106"/>
      <c r="IAT3" s="106"/>
      <c r="IAU3" s="106"/>
      <c r="IAV3" s="106"/>
      <c r="IAW3" s="106"/>
      <c r="IAX3" s="106"/>
      <c r="IAY3" s="106"/>
      <c r="IAZ3" s="106"/>
      <c r="IBA3" s="106"/>
      <c r="IBB3" s="106"/>
      <c r="IBC3" s="106"/>
      <c r="IBD3" s="106"/>
      <c r="IBE3" s="106"/>
      <c r="IBF3" s="106"/>
      <c r="IBG3" s="106"/>
      <c r="IBH3" s="106"/>
      <c r="IBI3" s="106"/>
      <c r="IBJ3" s="106"/>
      <c r="IBK3" s="106"/>
      <c r="IBL3" s="106"/>
      <c r="IBM3" s="106"/>
      <c r="IBN3" s="106"/>
      <c r="IBO3" s="106"/>
      <c r="IBP3" s="106"/>
      <c r="IBQ3" s="106"/>
      <c r="IBR3" s="106"/>
      <c r="IBS3" s="106"/>
      <c r="IBT3" s="106"/>
      <c r="IBU3" s="106"/>
      <c r="IBV3" s="106"/>
      <c r="IBW3" s="106"/>
      <c r="IBX3" s="106"/>
      <c r="IBY3" s="106"/>
      <c r="IBZ3" s="106"/>
      <c r="ICA3" s="106"/>
      <c r="ICB3" s="106"/>
      <c r="ICC3" s="106"/>
      <c r="ICD3" s="106"/>
      <c r="ICE3" s="106"/>
      <c r="ICF3" s="106"/>
      <c r="ICG3" s="106"/>
      <c r="ICH3" s="106"/>
      <c r="ICI3" s="106"/>
      <c r="ICJ3" s="106"/>
      <c r="ICK3" s="106"/>
      <c r="ICL3" s="106"/>
      <c r="ICM3" s="106"/>
      <c r="ICN3" s="106"/>
      <c r="ICO3" s="106"/>
      <c r="ICP3" s="106"/>
      <c r="ICQ3" s="106"/>
      <c r="ICR3" s="106"/>
      <c r="ICS3" s="106"/>
      <c r="ICT3" s="106"/>
      <c r="ICU3" s="106"/>
      <c r="ICV3" s="106"/>
      <c r="ICW3" s="106"/>
      <c r="ICX3" s="106"/>
      <c r="ICY3" s="106"/>
      <c r="ICZ3" s="106"/>
      <c r="IDA3" s="106"/>
      <c r="IDB3" s="106"/>
      <c r="IDC3" s="106"/>
      <c r="IDD3" s="106"/>
      <c r="IDE3" s="106"/>
      <c r="IDF3" s="106"/>
      <c r="IDG3" s="106"/>
      <c r="IDH3" s="106"/>
      <c r="IDI3" s="106"/>
      <c r="IDJ3" s="106"/>
      <c r="IDK3" s="106"/>
      <c r="IDL3" s="106"/>
      <c r="IDM3" s="106"/>
      <c r="IDN3" s="106"/>
      <c r="IDO3" s="106"/>
      <c r="IDP3" s="106"/>
      <c r="IDQ3" s="106"/>
      <c r="IDR3" s="106"/>
      <c r="IDS3" s="106"/>
      <c r="IDT3" s="106"/>
      <c r="IDU3" s="106"/>
      <c r="IDV3" s="106"/>
      <c r="IDW3" s="106"/>
      <c r="IDX3" s="106"/>
      <c r="IDY3" s="106"/>
      <c r="IDZ3" s="106"/>
      <c r="IEA3" s="106"/>
      <c r="IEB3" s="106"/>
      <c r="IEC3" s="106"/>
      <c r="IED3" s="106"/>
      <c r="IEE3" s="106"/>
      <c r="IEF3" s="106"/>
      <c r="IEG3" s="106"/>
      <c r="IEH3" s="106"/>
      <c r="IEI3" s="106"/>
      <c r="IEJ3" s="106"/>
      <c r="IEK3" s="106"/>
      <c r="IEL3" s="106"/>
      <c r="IEM3" s="106"/>
      <c r="IEN3" s="106"/>
      <c r="IEO3" s="106"/>
      <c r="IEP3" s="106"/>
      <c r="IEQ3" s="106"/>
      <c r="IER3" s="106"/>
      <c r="IES3" s="106"/>
      <c r="IET3" s="106"/>
      <c r="IEU3" s="106"/>
      <c r="IEV3" s="106"/>
      <c r="IEW3" s="106"/>
      <c r="IEX3" s="106"/>
      <c r="IEY3" s="106"/>
      <c r="IEZ3" s="106"/>
      <c r="IFA3" s="106"/>
      <c r="IFB3" s="106"/>
      <c r="IFC3" s="106"/>
      <c r="IFD3" s="106"/>
      <c r="IFE3" s="106"/>
      <c r="IFF3" s="106"/>
      <c r="IFG3" s="106"/>
      <c r="IFH3" s="106"/>
      <c r="IFI3" s="106"/>
      <c r="IFJ3" s="106"/>
      <c r="IFK3" s="106"/>
      <c r="IFL3" s="106"/>
      <c r="IFM3" s="106"/>
      <c r="IFN3" s="106"/>
      <c r="IFO3" s="106"/>
      <c r="IFP3" s="106"/>
      <c r="IFQ3" s="106"/>
      <c r="IFR3" s="106"/>
      <c r="IFS3" s="106"/>
      <c r="IFT3" s="106"/>
      <c r="IFU3" s="106"/>
      <c r="IFV3" s="106"/>
      <c r="IFW3" s="106"/>
      <c r="IFX3" s="106"/>
      <c r="IFY3" s="106"/>
      <c r="IFZ3" s="106"/>
      <c r="IGA3" s="106"/>
      <c r="IGB3" s="106"/>
      <c r="IGC3" s="106"/>
      <c r="IGD3" s="106"/>
      <c r="IGE3" s="106"/>
      <c r="IGF3" s="106"/>
      <c r="IGG3" s="106"/>
      <c r="IGH3" s="106"/>
      <c r="IGI3" s="106"/>
      <c r="IGJ3" s="106"/>
      <c r="IGK3" s="106"/>
      <c r="IGL3" s="106"/>
      <c r="IGM3" s="106"/>
      <c r="IGN3" s="106"/>
      <c r="IGO3" s="106"/>
      <c r="IGP3" s="106"/>
      <c r="IGQ3" s="106"/>
      <c r="IGR3" s="106"/>
      <c r="IGS3" s="106"/>
      <c r="IGT3" s="106"/>
      <c r="IGU3" s="106"/>
      <c r="IGV3" s="106"/>
      <c r="IGW3" s="106"/>
      <c r="IGX3" s="106"/>
      <c r="IGY3" s="106"/>
      <c r="IGZ3" s="106"/>
      <c r="IHA3" s="106"/>
      <c r="IHB3" s="106"/>
      <c r="IHC3" s="106"/>
      <c r="IHD3" s="106"/>
      <c r="IHE3" s="106"/>
      <c r="IHF3" s="106"/>
      <c r="IHG3" s="106"/>
      <c r="IHH3" s="106"/>
      <c r="IHI3" s="106"/>
      <c r="IHJ3" s="106"/>
      <c r="IHK3" s="106"/>
      <c r="IHL3" s="106"/>
      <c r="IHM3" s="106"/>
      <c r="IHN3" s="106"/>
      <c r="IHO3" s="106"/>
      <c r="IHP3" s="106"/>
      <c r="IHQ3" s="106"/>
      <c r="IHR3" s="106"/>
      <c r="IHS3" s="106"/>
      <c r="IHT3" s="106"/>
      <c r="IHU3" s="106"/>
      <c r="IHV3" s="106"/>
      <c r="IHW3" s="106"/>
      <c r="IHX3" s="106"/>
      <c r="IHY3" s="106"/>
      <c r="IHZ3" s="106"/>
      <c r="IIA3" s="106"/>
      <c r="IIB3" s="106"/>
      <c r="IIC3" s="106"/>
      <c r="IID3" s="106"/>
      <c r="IIE3" s="106"/>
      <c r="IIF3" s="106"/>
      <c r="IIG3" s="106"/>
      <c r="IIH3" s="106"/>
      <c r="III3" s="106"/>
      <c r="IIJ3" s="106"/>
      <c r="IIK3" s="106"/>
      <c r="IIL3" s="106"/>
      <c r="IIM3" s="106"/>
      <c r="IIN3" s="106"/>
      <c r="IIO3" s="106"/>
      <c r="IIP3" s="106"/>
      <c r="IIQ3" s="106"/>
      <c r="IIR3" s="106"/>
      <c r="IIS3" s="106"/>
      <c r="IIT3" s="106"/>
      <c r="IIU3" s="106"/>
      <c r="IIV3" s="106"/>
      <c r="IIW3" s="106"/>
      <c r="IIX3" s="106"/>
      <c r="IIY3" s="106"/>
      <c r="IIZ3" s="106"/>
      <c r="IJA3" s="106"/>
      <c r="IJB3" s="106"/>
      <c r="IJC3" s="106"/>
      <c r="IJD3" s="106"/>
      <c r="IJE3" s="106"/>
      <c r="IJF3" s="106"/>
      <c r="IJG3" s="106"/>
      <c r="IJH3" s="106"/>
      <c r="IJI3" s="106"/>
      <c r="IJJ3" s="106"/>
      <c r="IJK3" s="106"/>
      <c r="IJL3" s="106"/>
      <c r="IJM3" s="106"/>
      <c r="IJN3" s="106"/>
      <c r="IJO3" s="106"/>
      <c r="IJP3" s="106"/>
      <c r="IJQ3" s="106"/>
      <c r="IJR3" s="106"/>
      <c r="IJS3" s="106"/>
      <c r="IJT3" s="106"/>
      <c r="IJU3" s="106"/>
      <c r="IJV3" s="106"/>
      <c r="IJW3" s="106"/>
      <c r="IJX3" s="106"/>
      <c r="IJY3" s="106"/>
      <c r="IJZ3" s="106"/>
      <c r="IKA3" s="106"/>
      <c r="IKB3" s="106"/>
      <c r="IKC3" s="106"/>
      <c r="IKD3" s="106"/>
      <c r="IKE3" s="106"/>
      <c r="IKF3" s="106"/>
      <c r="IKG3" s="106"/>
      <c r="IKH3" s="106"/>
      <c r="IKI3" s="106"/>
      <c r="IKJ3" s="106"/>
      <c r="IKK3" s="106"/>
      <c r="IKL3" s="106"/>
      <c r="IKM3" s="106"/>
      <c r="IKN3" s="106"/>
      <c r="IKO3" s="106"/>
      <c r="IKP3" s="106"/>
      <c r="IKQ3" s="106"/>
      <c r="IKR3" s="106"/>
      <c r="IKS3" s="106"/>
      <c r="IKT3" s="106"/>
      <c r="IKU3" s="106"/>
      <c r="IKV3" s="106"/>
      <c r="IKW3" s="106"/>
      <c r="IKX3" s="106"/>
      <c r="IKY3" s="106"/>
      <c r="IKZ3" s="106"/>
      <c r="ILA3" s="106"/>
      <c r="ILB3" s="106"/>
      <c r="ILC3" s="106"/>
      <c r="ILD3" s="106"/>
      <c r="ILE3" s="106"/>
      <c r="ILF3" s="106"/>
      <c r="ILG3" s="106"/>
      <c r="ILH3" s="106"/>
      <c r="ILI3" s="106"/>
      <c r="ILJ3" s="106"/>
      <c r="ILK3" s="106"/>
      <c r="ILL3" s="106"/>
      <c r="ILM3" s="106"/>
      <c r="ILN3" s="106"/>
      <c r="ILO3" s="106"/>
      <c r="ILP3" s="106"/>
      <c r="ILQ3" s="106"/>
      <c r="ILR3" s="106"/>
      <c r="ILS3" s="106"/>
      <c r="ILT3" s="106"/>
      <c r="ILU3" s="106"/>
      <c r="ILV3" s="106"/>
      <c r="ILW3" s="106"/>
      <c r="ILX3" s="106"/>
      <c r="ILY3" s="106"/>
      <c r="ILZ3" s="106"/>
      <c r="IMA3" s="106"/>
      <c r="IMB3" s="106"/>
      <c r="IMC3" s="106"/>
      <c r="IMD3" s="106"/>
      <c r="IME3" s="106"/>
      <c r="IMF3" s="106"/>
      <c r="IMG3" s="106"/>
      <c r="IMH3" s="106"/>
      <c r="IMI3" s="106"/>
      <c r="IMJ3" s="106"/>
      <c r="IMK3" s="106"/>
      <c r="IML3" s="106"/>
      <c r="IMM3" s="106"/>
      <c r="IMN3" s="106"/>
      <c r="IMO3" s="106"/>
      <c r="IMP3" s="106"/>
      <c r="IMQ3" s="106"/>
      <c r="IMR3" s="106"/>
      <c r="IMS3" s="106"/>
      <c r="IMT3" s="106"/>
      <c r="IMU3" s="106"/>
      <c r="IMV3" s="106"/>
      <c r="IMW3" s="106"/>
      <c r="IMX3" s="106"/>
      <c r="IMY3" s="106"/>
      <c r="IMZ3" s="106"/>
      <c r="INA3" s="106"/>
      <c r="INB3" s="106"/>
      <c r="INC3" s="106"/>
      <c r="IND3" s="106"/>
      <c r="INE3" s="106"/>
      <c r="INF3" s="106"/>
      <c r="ING3" s="106"/>
      <c r="INH3" s="106"/>
      <c r="INI3" s="106"/>
      <c r="INJ3" s="106"/>
      <c r="INK3" s="106"/>
      <c r="INL3" s="106"/>
      <c r="INM3" s="106"/>
      <c r="INN3" s="106"/>
      <c r="INO3" s="106"/>
      <c r="INP3" s="106"/>
      <c r="INQ3" s="106"/>
      <c r="INR3" s="106"/>
      <c r="INS3" s="106"/>
      <c r="INT3" s="106"/>
      <c r="INU3" s="106"/>
      <c r="INV3" s="106"/>
      <c r="INW3" s="106"/>
      <c r="INX3" s="106"/>
      <c r="INY3" s="106"/>
      <c r="INZ3" s="106"/>
      <c r="IOA3" s="106"/>
      <c r="IOB3" s="106"/>
      <c r="IOC3" s="106"/>
      <c r="IOD3" s="106"/>
      <c r="IOE3" s="106"/>
      <c r="IOF3" s="106"/>
      <c r="IOG3" s="106"/>
      <c r="IOH3" s="106"/>
      <c r="IOI3" s="106"/>
      <c r="IOJ3" s="106"/>
      <c r="IOK3" s="106"/>
      <c r="IOL3" s="106"/>
      <c r="IOM3" s="106"/>
      <c r="ION3" s="106"/>
      <c r="IOO3" s="106"/>
      <c r="IOP3" s="106"/>
      <c r="IOQ3" s="106"/>
      <c r="IOR3" s="106"/>
      <c r="IOS3" s="106"/>
      <c r="IOT3" s="106"/>
      <c r="IOU3" s="106"/>
      <c r="IOV3" s="106"/>
      <c r="IOW3" s="106"/>
      <c r="IOX3" s="106"/>
      <c r="IOY3" s="106"/>
      <c r="IOZ3" s="106"/>
      <c r="IPA3" s="106"/>
      <c r="IPB3" s="106"/>
      <c r="IPC3" s="106"/>
      <c r="IPD3" s="106"/>
      <c r="IPE3" s="106"/>
      <c r="IPF3" s="106"/>
      <c r="IPG3" s="106"/>
      <c r="IPH3" s="106"/>
      <c r="IPI3" s="106"/>
      <c r="IPJ3" s="106"/>
      <c r="IPK3" s="106"/>
      <c r="IPL3" s="106"/>
      <c r="IPM3" s="106"/>
      <c r="IPN3" s="106"/>
      <c r="IPO3" s="106"/>
      <c r="IPP3" s="106"/>
      <c r="IPQ3" s="106"/>
      <c r="IPR3" s="106"/>
      <c r="IPS3" s="106"/>
      <c r="IPT3" s="106"/>
      <c r="IPU3" s="106"/>
      <c r="IPV3" s="106"/>
      <c r="IPW3" s="106"/>
      <c r="IPX3" s="106"/>
      <c r="IPY3" s="106"/>
      <c r="IPZ3" s="106"/>
      <c r="IQA3" s="106"/>
      <c r="IQB3" s="106"/>
      <c r="IQC3" s="106"/>
      <c r="IQD3" s="106"/>
      <c r="IQE3" s="106"/>
      <c r="IQF3" s="106"/>
      <c r="IQG3" s="106"/>
      <c r="IQH3" s="106"/>
      <c r="IQI3" s="106"/>
      <c r="IQJ3" s="106"/>
      <c r="IQK3" s="106"/>
      <c r="IQL3" s="106"/>
      <c r="IQM3" s="106"/>
      <c r="IQN3" s="106"/>
      <c r="IQO3" s="106"/>
      <c r="IQP3" s="106"/>
      <c r="IQQ3" s="106"/>
      <c r="IQR3" s="106"/>
      <c r="IQS3" s="106"/>
      <c r="IQT3" s="106"/>
      <c r="IQU3" s="106"/>
      <c r="IQV3" s="106"/>
      <c r="IQW3" s="106"/>
      <c r="IQX3" s="106"/>
      <c r="IQY3" s="106"/>
      <c r="IQZ3" s="106"/>
      <c r="IRA3" s="106"/>
      <c r="IRB3" s="106"/>
      <c r="IRC3" s="106"/>
      <c r="IRD3" s="106"/>
      <c r="IRE3" s="106"/>
      <c r="IRF3" s="106"/>
      <c r="IRG3" s="106"/>
      <c r="IRH3" s="106"/>
      <c r="IRI3" s="106"/>
      <c r="IRJ3" s="106"/>
      <c r="IRK3" s="106"/>
      <c r="IRL3" s="106"/>
      <c r="IRM3" s="106"/>
      <c r="IRN3" s="106"/>
      <c r="IRO3" s="106"/>
      <c r="IRP3" s="106"/>
      <c r="IRQ3" s="106"/>
      <c r="IRR3" s="106"/>
      <c r="IRS3" s="106"/>
      <c r="IRT3" s="106"/>
      <c r="IRU3" s="106"/>
      <c r="IRV3" s="106"/>
      <c r="IRW3" s="106"/>
      <c r="IRX3" s="106"/>
      <c r="IRY3" s="106"/>
      <c r="IRZ3" s="106"/>
      <c r="ISA3" s="106"/>
      <c r="ISB3" s="106"/>
      <c r="ISC3" s="106"/>
      <c r="ISD3" s="106"/>
      <c r="ISE3" s="106"/>
      <c r="ISF3" s="106"/>
      <c r="ISG3" s="106"/>
      <c r="ISH3" s="106"/>
      <c r="ISI3" s="106"/>
      <c r="ISJ3" s="106"/>
      <c r="ISK3" s="106"/>
      <c r="ISL3" s="106"/>
      <c r="ISM3" s="106"/>
      <c r="ISN3" s="106"/>
      <c r="ISO3" s="106"/>
      <c r="ISP3" s="106"/>
      <c r="ISQ3" s="106"/>
      <c r="ISR3" s="106"/>
      <c r="ISS3" s="106"/>
      <c r="IST3" s="106"/>
      <c r="ISU3" s="106"/>
      <c r="ISV3" s="106"/>
      <c r="ISW3" s="106"/>
      <c r="ISX3" s="106"/>
      <c r="ISY3" s="106"/>
      <c r="ISZ3" s="106"/>
      <c r="ITA3" s="106"/>
      <c r="ITB3" s="106"/>
      <c r="ITC3" s="106"/>
      <c r="ITD3" s="106"/>
      <c r="ITE3" s="106"/>
      <c r="ITF3" s="106"/>
      <c r="ITG3" s="106"/>
      <c r="ITH3" s="106"/>
      <c r="ITI3" s="106"/>
      <c r="ITJ3" s="106"/>
      <c r="ITK3" s="106"/>
      <c r="ITL3" s="106"/>
      <c r="ITM3" s="106"/>
      <c r="ITN3" s="106"/>
      <c r="ITO3" s="106"/>
      <c r="ITP3" s="106"/>
      <c r="ITQ3" s="106"/>
      <c r="ITR3" s="106"/>
      <c r="ITS3" s="106"/>
      <c r="ITT3" s="106"/>
      <c r="ITU3" s="106"/>
      <c r="ITV3" s="106"/>
      <c r="ITW3" s="106"/>
      <c r="ITX3" s="106"/>
      <c r="ITY3" s="106"/>
      <c r="ITZ3" s="106"/>
      <c r="IUA3" s="106"/>
      <c r="IUB3" s="106"/>
      <c r="IUC3" s="106"/>
      <c r="IUD3" s="106"/>
      <c r="IUE3" s="106"/>
      <c r="IUF3" s="106"/>
      <c r="IUG3" s="106"/>
      <c r="IUH3" s="106"/>
      <c r="IUI3" s="106"/>
      <c r="IUJ3" s="106"/>
      <c r="IUK3" s="106"/>
      <c r="IUL3" s="106"/>
      <c r="IUM3" s="106"/>
      <c r="IUN3" s="106"/>
      <c r="IUO3" s="106"/>
      <c r="IUP3" s="106"/>
      <c r="IUQ3" s="106"/>
      <c r="IUR3" s="106"/>
      <c r="IUS3" s="106"/>
      <c r="IUT3" s="106"/>
      <c r="IUU3" s="106"/>
      <c r="IUV3" s="106"/>
      <c r="IUW3" s="106"/>
      <c r="IUX3" s="106"/>
      <c r="IUY3" s="106"/>
      <c r="IUZ3" s="106"/>
      <c r="IVA3" s="106"/>
      <c r="IVB3" s="106"/>
      <c r="IVC3" s="106"/>
      <c r="IVD3" s="106"/>
      <c r="IVE3" s="106"/>
      <c r="IVF3" s="106"/>
      <c r="IVG3" s="106"/>
      <c r="IVH3" s="106"/>
      <c r="IVI3" s="106"/>
      <c r="IVJ3" s="106"/>
      <c r="IVK3" s="106"/>
      <c r="IVL3" s="106"/>
      <c r="IVM3" s="106"/>
      <c r="IVN3" s="106"/>
      <c r="IVO3" s="106"/>
      <c r="IVP3" s="106"/>
      <c r="IVQ3" s="106"/>
      <c r="IVR3" s="106"/>
      <c r="IVS3" s="106"/>
      <c r="IVT3" s="106"/>
      <c r="IVU3" s="106"/>
      <c r="IVV3" s="106"/>
      <c r="IVW3" s="106"/>
      <c r="IVX3" s="106"/>
      <c r="IVY3" s="106"/>
      <c r="IVZ3" s="106"/>
      <c r="IWA3" s="106"/>
      <c r="IWB3" s="106"/>
      <c r="IWC3" s="106"/>
      <c r="IWD3" s="106"/>
      <c r="IWE3" s="106"/>
      <c r="IWF3" s="106"/>
      <c r="IWG3" s="106"/>
      <c r="IWH3" s="106"/>
      <c r="IWI3" s="106"/>
      <c r="IWJ3" s="106"/>
      <c r="IWK3" s="106"/>
      <c r="IWL3" s="106"/>
      <c r="IWM3" s="106"/>
      <c r="IWN3" s="106"/>
      <c r="IWO3" s="106"/>
      <c r="IWP3" s="106"/>
      <c r="IWQ3" s="106"/>
      <c r="IWR3" s="106"/>
      <c r="IWS3" s="106"/>
      <c r="IWT3" s="106"/>
      <c r="IWU3" s="106"/>
      <c r="IWV3" s="106"/>
      <c r="IWW3" s="106"/>
      <c r="IWX3" s="106"/>
      <c r="IWY3" s="106"/>
      <c r="IWZ3" s="106"/>
      <c r="IXA3" s="106"/>
      <c r="IXB3" s="106"/>
      <c r="IXC3" s="106"/>
      <c r="IXD3" s="106"/>
      <c r="IXE3" s="106"/>
      <c r="IXF3" s="106"/>
      <c r="IXG3" s="106"/>
      <c r="IXH3" s="106"/>
      <c r="IXI3" s="106"/>
      <c r="IXJ3" s="106"/>
      <c r="IXK3" s="106"/>
      <c r="IXL3" s="106"/>
      <c r="IXM3" s="106"/>
      <c r="IXN3" s="106"/>
      <c r="IXO3" s="106"/>
      <c r="IXP3" s="106"/>
      <c r="IXQ3" s="106"/>
      <c r="IXR3" s="106"/>
      <c r="IXS3" s="106"/>
      <c r="IXT3" s="106"/>
      <c r="IXU3" s="106"/>
      <c r="IXV3" s="106"/>
      <c r="IXW3" s="106"/>
      <c r="IXX3" s="106"/>
      <c r="IXY3" s="106"/>
      <c r="IXZ3" s="106"/>
      <c r="IYA3" s="106"/>
      <c r="IYB3" s="106"/>
      <c r="IYC3" s="106"/>
      <c r="IYD3" s="106"/>
      <c r="IYE3" s="106"/>
      <c r="IYF3" s="106"/>
      <c r="IYG3" s="106"/>
      <c r="IYH3" s="106"/>
      <c r="IYI3" s="106"/>
      <c r="IYJ3" s="106"/>
      <c r="IYK3" s="106"/>
      <c r="IYL3" s="106"/>
      <c r="IYM3" s="106"/>
      <c r="IYN3" s="106"/>
      <c r="IYO3" s="106"/>
      <c r="IYP3" s="106"/>
      <c r="IYQ3" s="106"/>
      <c r="IYR3" s="106"/>
      <c r="IYS3" s="106"/>
      <c r="IYT3" s="106"/>
      <c r="IYU3" s="106"/>
      <c r="IYV3" s="106"/>
      <c r="IYW3" s="106"/>
      <c r="IYX3" s="106"/>
      <c r="IYY3" s="106"/>
      <c r="IYZ3" s="106"/>
      <c r="IZA3" s="106"/>
      <c r="IZB3" s="106"/>
      <c r="IZC3" s="106"/>
      <c r="IZD3" s="106"/>
      <c r="IZE3" s="106"/>
      <c r="IZF3" s="106"/>
      <c r="IZG3" s="106"/>
      <c r="IZH3" s="106"/>
      <c r="IZI3" s="106"/>
      <c r="IZJ3" s="106"/>
      <c r="IZK3" s="106"/>
      <c r="IZL3" s="106"/>
      <c r="IZM3" s="106"/>
      <c r="IZN3" s="106"/>
      <c r="IZO3" s="106"/>
      <c r="IZP3" s="106"/>
      <c r="IZQ3" s="106"/>
      <c r="IZR3" s="106"/>
      <c r="IZS3" s="106"/>
      <c r="IZT3" s="106"/>
      <c r="IZU3" s="106"/>
      <c r="IZV3" s="106"/>
      <c r="IZW3" s="106"/>
      <c r="IZX3" s="106"/>
      <c r="IZY3" s="106"/>
      <c r="IZZ3" s="106"/>
      <c r="JAA3" s="106"/>
      <c r="JAB3" s="106"/>
      <c r="JAC3" s="106"/>
      <c r="JAD3" s="106"/>
      <c r="JAE3" s="106"/>
      <c r="JAF3" s="106"/>
      <c r="JAG3" s="106"/>
      <c r="JAH3" s="106"/>
      <c r="JAI3" s="106"/>
      <c r="JAJ3" s="106"/>
      <c r="JAK3" s="106"/>
      <c r="JAL3" s="106"/>
      <c r="JAM3" s="106"/>
      <c r="JAN3" s="106"/>
      <c r="JAO3" s="106"/>
      <c r="JAP3" s="106"/>
      <c r="JAQ3" s="106"/>
      <c r="JAR3" s="106"/>
      <c r="JAS3" s="106"/>
      <c r="JAT3" s="106"/>
      <c r="JAU3" s="106"/>
      <c r="JAV3" s="106"/>
      <c r="JAW3" s="106"/>
      <c r="JAX3" s="106"/>
      <c r="JAY3" s="106"/>
      <c r="JAZ3" s="106"/>
      <c r="JBA3" s="106"/>
      <c r="JBB3" s="106"/>
      <c r="JBC3" s="106"/>
      <c r="JBD3" s="106"/>
      <c r="JBE3" s="106"/>
      <c r="JBF3" s="106"/>
      <c r="JBG3" s="106"/>
      <c r="JBH3" s="106"/>
      <c r="JBI3" s="106"/>
      <c r="JBJ3" s="106"/>
      <c r="JBK3" s="106"/>
      <c r="JBL3" s="106"/>
      <c r="JBM3" s="106"/>
      <c r="JBN3" s="106"/>
      <c r="JBO3" s="106"/>
      <c r="JBP3" s="106"/>
      <c r="JBQ3" s="106"/>
      <c r="JBR3" s="106"/>
      <c r="JBS3" s="106"/>
      <c r="JBT3" s="106"/>
      <c r="JBU3" s="106"/>
      <c r="JBV3" s="106"/>
      <c r="JBW3" s="106"/>
      <c r="JBX3" s="106"/>
      <c r="JBY3" s="106"/>
      <c r="JBZ3" s="106"/>
      <c r="JCA3" s="106"/>
      <c r="JCB3" s="106"/>
      <c r="JCC3" s="106"/>
      <c r="JCD3" s="106"/>
      <c r="JCE3" s="106"/>
      <c r="JCF3" s="106"/>
      <c r="JCG3" s="106"/>
      <c r="JCH3" s="106"/>
      <c r="JCI3" s="106"/>
      <c r="JCJ3" s="106"/>
      <c r="JCK3" s="106"/>
      <c r="JCL3" s="106"/>
      <c r="JCM3" s="106"/>
      <c r="JCN3" s="106"/>
      <c r="JCO3" s="106"/>
      <c r="JCP3" s="106"/>
      <c r="JCQ3" s="106"/>
      <c r="JCR3" s="106"/>
      <c r="JCS3" s="106"/>
      <c r="JCT3" s="106"/>
      <c r="JCU3" s="106"/>
      <c r="JCV3" s="106"/>
      <c r="JCW3" s="106"/>
      <c r="JCX3" s="106"/>
      <c r="JCY3" s="106"/>
      <c r="JCZ3" s="106"/>
      <c r="JDA3" s="106"/>
      <c r="JDB3" s="106"/>
      <c r="JDC3" s="106"/>
      <c r="JDD3" s="106"/>
      <c r="JDE3" s="106"/>
      <c r="JDF3" s="106"/>
      <c r="JDG3" s="106"/>
      <c r="JDH3" s="106"/>
      <c r="JDI3" s="106"/>
      <c r="JDJ3" s="106"/>
      <c r="JDK3" s="106"/>
      <c r="JDL3" s="106"/>
      <c r="JDM3" s="106"/>
      <c r="JDN3" s="106"/>
      <c r="JDO3" s="106"/>
      <c r="JDP3" s="106"/>
      <c r="JDQ3" s="106"/>
      <c r="JDR3" s="106"/>
      <c r="JDS3" s="106"/>
      <c r="JDT3" s="106"/>
      <c r="JDU3" s="106"/>
      <c r="JDV3" s="106"/>
      <c r="JDW3" s="106"/>
      <c r="JDX3" s="106"/>
      <c r="JDY3" s="106"/>
      <c r="JDZ3" s="106"/>
      <c r="JEA3" s="106"/>
      <c r="JEB3" s="106"/>
      <c r="JEC3" s="106"/>
      <c r="JED3" s="106"/>
      <c r="JEE3" s="106"/>
      <c r="JEF3" s="106"/>
      <c r="JEG3" s="106"/>
      <c r="JEH3" s="106"/>
      <c r="JEI3" s="106"/>
      <c r="JEJ3" s="106"/>
      <c r="JEK3" s="106"/>
      <c r="JEL3" s="106"/>
      <c r="JEM3" s="106"/>
      <c r="JEN3" s="106"/>
      <c r="JEO3" s="106"/>
      <c r="JEP3" s="106"/>
      <c r="JEQ3" s="106"/>
      <c r="JER3" s="106"/>
      <c r="JES3" s="106"/>
      <c r="JET3" s="106"/>
      <c r="JEU3" s="106"/>
      <c r="JEV3" s="106"/>
      <c r="JEW3" s="106"/>
      <c r="JEX3" s="106"/>
      <c r="JEY3" s="106"/>
      <c r="JEZ3" s="106"/>
      <c r="JFA3" s="106"/>
      <c r="JFB3" s="106"/>
      <c r="JFC3" s="106"/>
      <c r="JFD3" s="106"/>
      <c r="JFE3" s="106"/>
      <c r="JFF3" s="106"/>
      <c r="JFG3" s="106"/>
      <c r="JFH3" s="106"/>
      <c r="JFI3" s="106"/>
      <c r="JFJ3" s="106"/>
      <c r="JFK3" s="106"/>
      <c r="JFL3" s="106"/>
      <c r="JFM3" s="106"/>
      <c r="JFN3" s="106"/>
      <c r="JFO3" s="106"/>
      <c r="JFP3" s="106"/>
      <c r="JFQ3" s="106"/>
      <c r="JFR3" s="106"/>
      <c r="JFS3" s="106"/>
      <c r="JFT3" s="106"/>
      <c r="JFU3" s="106"/>
      <c r="JFV3" s="106"/>
      <c r="JFW3" s="106"/>
      <c r="JFX3" s="106"/>
      <c r="JFY3" s="106"/>
      <c r="JFZ3" s="106"/>
      <c r="JGA3" s="106"/>
      <c r="JGB3" s="106"/>
      <c r="JGC3" s="106"/>
      <c r="JGD3" s="106"/>
      <c r="JGE3" s="106"/>
      <c r="JGF3" s="106"/>
      <c r="JGG3" s="106"/>
      <c r="JGH3" s="106"/>
      <c r="JGI3" s="106"/>
      <c r="JGJ3" s="106"/>
      <c r="JGK3" s="106"/>
      <c r="JGL3" s="106"/>
      <c r="JGM3" s="106"/>
      <c r="JGN3" s="106"/>
      <c r="JGO3" s="106"/>
      <c r="JGP3" s="106"/>
      <c r="JGQ3" s="106"/>
      <c r="JGR3" s="106"/>
      <c r="JGS3" s="106"/>
      <c r="JGT3" s="106"/>
      <c r="JGU3" s="106"/>
      <c r="JGV3" s="106"/>
      <c r="JGW3" s="106"/>
      <c r="JGX3" s="106"/>
      <c r="JGY3" s="106"/>
      <c r="JGZ3" s="106"/>
      <c r="JHA3" s="106"/>
      <c r="JHB3" s="106"/>
      <c r="JHC3" s="106"/>
      <c r="JHD3" s="106"/>
      <c r="JHE3" s="106"/>
      <c r="JHF3" s="106"/>
      <c r="JHG3" s="106"/>
      <c r="JHH3" s="106"/>
      <c r="JHI3" s="106"/>
      <c r="JHJ3" s="106"/>
      <c r="JHK3" s="106"/>
      <c r="JHL3" s="106"/>
      <c r="JHM3" s="106"/>
      <c r="JHN3" s="106"/>
      <c r="JHO3" s="106"/>
      <c r="JHP3" s="106"/>
      <c r="JHQ3" s="106"/>
      <c r="JHR3" s="106"/>
      <c r="JHS3" s="106"/>
      <c r="JHT3" s="106"/>
      <c r="JHU3" s="106"/>
      <c r="JHV3" s="106"/>
      <c r="JHW3" s="106"/>
      <c r="JHX3" s="106"/>
      <c r="JHY3" s="106"/>
      <c r="JHZ3" s="106"/>
      <c r="JIA3" s="106"/>
      <c r="JIB3" s="106"/>
      <c r="JIC3" s="106"/>
      <c r="JID3" s="106"/>
      <c r="JIE3" s="106"/>
      <c r="JIF3" s="106"/>
      <c r="JIG3" s="106"/>
      <c r="JIH3" s="106"/>
      <c r="JII3" s="106"/>
      <c r="JIJ3" s="106"/>
      <c r="JIK3" s="106"/>
      <c r="JIL3" s="106"/>
      <c r="JIM3" s="106"/>
      <c r="JIN3" s="106"/>
      <c r="JIO3" s="106"/>
      <c r="JIP3" s="106"/>
      <c r="JIQ3" s="106"/>
      <c r="JIR3" s="106"/>
      <c r="JIS3" s="106"/>
      <c r="JIT3" s="106"/>
      <c r="JIU3" s="106"/>
      <c r="JIV3" s="106"/>
      <c r="JIW3" s="106"/>
      <c r="JIX3" s="106"/>
      <c r="JIY3" s="106"/>
      <c r="JIZ3" s="106"/>
      <c r="JJA3" s="106"/>
      <c r="JJB3" s="106"/>
      <c r="JJC3" s="106"/>
      <c r="JJD3" s="106"/>
      <c r="JJE3" s="106"/>
      <c r="JJF3" s="106"/>
      <c r="JJG3" s="106"/>
      <c r="JJH3" s="106"/>
      <c r="JJI3" s="106"/>
      <c r="JJJ3" s="106"/>
      <c r="JJK3" s="106"/>
      <c r="JJL3" s="106"/>
      <c r="JJM3" s="106"/>
      <c r="JJN3" s="106"/>
      <c r="JJO3" s="106"/>
      <c r="JJP3" s="106"/>
      <c r="JJQ3" s="106"/>
      <c r="JJR3" s="106"/>
      <c r="JJS3" s="106"/>
      <c r="JJT3" s="106"/>
      <c r="JJU3" s="106"/>
      <c r="JJV3" s="106"/>
      <c r="JJW3" s="106"/>
      <c r="JJX3" s="106"/>
      <c r="JJY3" s="106"/>
      <c r="JJZ3" s="106"/>
      <c r="JKA3" s="106"/>
      <c r="JKB3" s="106"/>
      <c r="JKC3" s="106"/>
      <c r="JKD3" s="106"/>
      <c r="JKE3" s="106"/>
      <c r="JKF3" s="106"/>
      <c r="JKG3" s="106"/>
      <c r="JKH3" s="106"/>
      <c r="JKI3" s="106"/>
      <c r="JKJ3" s="106"/>
      <c r="JKK3" s="106"/>
      <c r="JKL3" s="106"/>
      <c r="JKM3" s="106"/>
      <c r="JKN3" s="106"/>
      <c r="JKO3" s="106"/>
      <c r="JKP3" s="106"/>
      <c r="JKQ3" s="106"/>
      <c r="JKR3" s="106"/>
      <c r="JKS3" s="106"/>
      <c r="JKT3" s="106"/>
      <c r="JKU3" s="106"/>
      <c r="JKV3" s="106"/>
      <c r="JKW3" s="106"/>
      <c r="JKX3" s="106"/>
      <c r="JKY3" s="106"/>
      <c r="JKZ3" s="106"/>
      <c r="JLA3" s="106"/>
      <c r="JLB3" s="106"/>
      <c r="JLC3" s="106"/>
      <c r="JLD3" s="106"/>
      <c r="JLE3" s="106"/>
      <c r="JLF3" s="106"/>
      <c r="JLG3" s="106"/>
      <c r="JLH3" s="106"/>
      <c r="JLI3" s="106"/>
      <c r="JLJ3" s="106"/>
      <c r="JLK3" s="106"/>
      <c r="JLL3" s="106"/>
      <c r="JLM3" s="106"/>
      <c r="JLN3" s="106"/>
      <c r="JLO3" s="106"/>
      <c r="JLP3" s="106"/>
      <c r="JLQ3" s="106"/>
      <c r="JLR3" s="106"/>
      <c r="JLS3" s="106"/>
      <c r="JLT3" s="106"/>
      <c r="JLU3" s="106"/>
      <c r="JLV3" s="106"/>
      <c r="JLW3" s="106"/>
      <c r="JLX3" s="106"/>
      <c r="JLY3" s="106"/>
      <c r="JLZ3" s="106"/>
      <c r="JMA3" s="106"/>
      <c r="JMB3" s="106"/>
      <c r="JMC3" s="106"/>
      <c r="JMD3" s="106"/>
      <c r="JME3" s="106"/>
      <c r="JMF3" s="106"/>
      <c r="JMG3" s="106"/>
      <c r="JMH3" s="106"/>
      <c r="JMI3" s="106"/>
      <c r="JMJ3" s="106"/>
      <c r="JMK3" s="106"/>
      <c r="JML3" s="106"/>
      <c r="JMM3" s="106"/>
      <c r="JMN3" s="106"/>
      <c r="JMO3" s="106"/>
      <c r="JMP3" s="106"/>
      <c r="JMQ3" s="106"/>
      <c r="JMR3" s="106"/>
      <c r="JMS3" s="106"/>
      <c r="JMT3" s="106"/>
      <c r="JMU3" s="106"/>
      <c r="JMV3" s="106"/>
      <c r="JMW3" s="106"/>
      <c r="JMX3" s="106"/>
      <c r="JMY3" s="106"/>
      <c r="JMZ3" s="106"/>
      <c r="JNA3" s="106"/>
      <c r="JNB3" s="106"/>
      <c r="JNC3" s="106"/>
      <c r="JND3" s="106"/>
      <c r="JNE3" s="106"/>
      <c r="JNF3" s="106"/>
      <c r="JNG3" s="106"/>
      <c r="JNH3" s="106"/>
      <c r="JNI3" s="106"/>
      <c r="JNJ3" s="106"/>
      <c r="JNK3" s="106"/>
      <c r="JNL3" s="106"/>
      <c r="JNM3" s="106"/>
      <c r="JNN3" s="106"/>
      <c r="JNO3" s="106"/>
      <c r="JNP3" s="106"/>
      <c r="JNQ3" s="106"/>
      <c r="JNR3" s="106"/>
      <c r="JNS3" s="106"/>
      <c r="JNT3" s="106"/>
      <c r="JNU3" s="106"/>
      <c r="JNV3" s="106"/>
      <c r="JNW3" s="106"/>
      <c r="JNX3" s="106"/>
      <c r="JNY3" s="106"/>
      <c r="JNZ3" s="106"/>
      <c r="JOA3" s="106"/>
      <c r="JOB3" s="106"/>
      <c r="JOC3" s="106"/>
      <c r="JOD3" s="106"/>
      <c r="JOE3" s="106"/>
      <c r="JOF3" s="106"/>
      <c r="JOG3" s="106"/>
      <c r="JOH3" s="106"/>
      <c r="JOI3" s="106"/>
      <c r="JOJ3" s="106"/>
      <c r="JOK3" s="106"/>
      <c r="JOL3" s="106"/>
      <c r="JOM3" s="106"/>
      <c r="JON3" s="106"/>
      <c r="JOO3" s="106"/>
      <c r="JOP3" s="106"/>
      <c r="JOQ3" s="106"/>
      <c r="JOR3" s="106"/>
      <c r="JOS3" s="106"/>
      <c r="JOT3" s="106"/>
      <c r="JOU3" s="106"/>
      <c r="JOV3" s="106"/>
      <c r="JOW3" s="106"/>
      <c r="JOX3" s="106"/>
      <c r="JOY3" s="106"/>
      <c r="JOZ3" s="106"/>
      <c r="JPA3" s="106"/>
      <c r="JPB3" s="106"/>
      <c r="JPC3" s="106"/>
      <c r="JPD3" s="106"/>
      <c r="JPE3" s="106"/>
      <c r="JPF3" s="106"/>
      <c r="JPG3" s="106"/>
      <c r="JPH3" s="106"/>
      <c r="JPI3" s="106"/>
      <c r="JPJ3" s="106"/>
      <c r="JPK3" s="106"/>
      <c r="JPL3" s="106"/>
      <c r="JPM3" s="106"/>
      <c r="JPN3" s="106"/>
      <c r="JPO3" s="106"/>
      <c r="JPP3" s="106"/>
      <c r="JPQ3" s="106"/>
      <c r="JPR3" s="106"/>
      <c r="JPS3" s="106"/>
      <c r="JPT3" s="106"/>
      <c r="JPU3" s="106"/>
      <c r="JPV3" s="106"/>
      <c r="JPW3" s="106"/>
      <c r="JPX3" s="106"/>
      <c r="JPY3" s="106"/>
      <c r="JPZ3" s="106"/>
      <c r="JQA3" s="106"/>
      <c r="JQB3" s="106"/>
      <c r="JQC3" s="106"/>
      <c r="JQD3" s="106"/>
      <c r="JQE3" s="106"/>
      <c r="JQF3" s="106"/>
      <c r="JQG3" s="106"/>
      <c r="JQH3" s="106"/>
      <c r="JQI3" s="106"/>
      <c r="JQJ3" s="106"/>
      <c r="JQK3" s="106"/>
      <c r="JQL3" s="106"/>
      <c r="JQM3" s="106"/>
      <c r="JQN3" s="106"/>
      <c r="JQO3" s="106"/>
      <c r="JQP3" s="106"/>
      <c r="JQQ3" s="106"/>
      <c r="JQR3" s="106"/>
      <c r="JQS3" s="106"/>
      <c r="JQT3" s="106"/>
      <c r="JQU3" s="106"/>
      <c r="JQV3" s="106"/>
      <c r="JQW3" s="106"/>
      <c r="JQX3" s="106"/>
      <c r="JQY3" s="106"/>
      <c r="JQZ3" s="106"/>
      <c r="JRA3" s="106"/>
      <c r="JRB3" s="106"/>
      <c r="JRC3" s="106"/>
      <c r="JRD3" s="106"/>
      <c r="JRE3" s="106"/>
      <c r="JRF3" s="106"/>
      <c r="JRG3" s="106"/>
      <c r="JRH3" s="106"/>
      <c r="JRI3" s="106"/>
      <c r="JRJ3" s="106"/>
      <c r="JRK3" s="106"/>
      <c r="JRL3" s="106"/>
      <c r="JRM3" s="106"/>
      <c r="JRN3" s="106"/>
      <c r="JRO3" s="106"/>
      <c r="JRP3" s="106"/>
      <c r="JRQ3" s="106"/>
      <c r="JRR3" s="106"/>
      <c r="JRS3" s="106"/>
      <c r="JRT3" s="106"/>
      <c r="JRU3" s="106"/>
      <c r="JRV3" s="106"/>
      <c r="JRW3" s="106"/>
      <c r="JRX3" s="106"/>
      <c r="JRY3" s="106"/>
      <c r="JRZ3" s="106"/>
      <c r="JSA3" s="106"/>
      <c r="JSB3" s="106"/>
      <c r="JSC3" s="106"/>
      <c r="JSD3" s="106"/>
      <c r="JSE3" s="106"/>
      <c r="JSF3" s="106"/>
      <c r="JSG3" s="106"/>
      <c r="JSH3" s="106"/>
      <c r="JSI3" s="106"/>
      <c r="JSJ3" s="106"/>
      <c r="JSK3" s="106"/>
      <c r="JSL3" s="106"/>
      <c r="JSM3" s="106"/>
      <c r="JSN3" s="106"/>
      <c r="JSO3" s="106"/>
      <c r="JSP3" s="106"/>
      <c r="JSQ3" s="106"/>
      <c r="JSR3" s="106"/>
      <c r="JSS3" s="106"/>
      <c r="JST3" s="106"/>
      <c r="JSU3" s="106"/>
      <c r="JSV3" s="106"/>
      <c r="JSW3" s="106"/>
      <c r="JSX3" s="106"/>
      <c r="JSY3" s="106"/>
      <c r="JSZ3" s="106"/>
      <c r="JTA3" s="106"/>
      <c r="JTB3" s="106"/>
      <c r="JTC3" s="106"/>
      <c r="JTD3" s="106"/>
      <c r="JTE3" s="106"/>
      <c r="JTF3" s="106"/>
      <c r="JTG3" s="106"/>
      <c r="JTH3" s="106"/>
      <c r="JTI3" s="106"/>
      <c r="JTJ3" s="106"/>
      <c r="JTK3" s="106"/>
      <c r="JTL3" s="106"/>
      <c r="JTM3" s="106"/>
      <c r="JTN3" s="106"/>
      <c r="JTO3" s="106"/>
      <c r="JTP3" s="106"/>
      <c r="JTQ3" s="106"/>
      <c r="JTR3" s="106"/>
      <c r="JTS3" s="106"/>
      <c r="JTT3" s="106"/>
      <c r="JTU3" s="106"/>
      <c r="JTV3" s="106"/>
      <c r="JTW3" s="106"/>
      <c r="JTX3" s="106"/>
      <c r="JTY3" s="106"/>
      <c r="JTZ3" s="106"/>
      <c r="JUA3" s="106"/>
      <c r="JUB3" s="106"/>
      <c r="JUC3" s="106"/>
      <c r="JUD3" s="106"/>
      <c r="JUE3" s="106"/>
      <c r="JUF3" s="106"/>
      <c r="JUG3" s="106"/>
      <c r="JUH3" s="106"/>
      <c r="JUI3" s="106"/>
      <c r="JUJ3" s="106"/>
      <c r="JUK3" s="106"/>
      <c r="JUL3" s="106"/>
      <c r="JUM3" s="106"/>
      <c r="JUN3" s="106"/>
      <c r="JUO3" s="106"/>
      <c r="JUP3" s="106"/>
      <c r="JUQ3" s="106"/>
      <c r="JUR3" s="106"/>
      <c r="JUS3" s="106"/>
      <c r="JUT3" s="106"/>
      <c r="JUU3" s="106"/>
      <c r="JUV3" s="106"/>
      <c r="JUW3" s="106"/>
      <c r="JUX3" s="106"/>
      <c r="JUY3" s="106"/>
      <c r="JUZ3" s="106"/>
      <c r="JVA3" s="106"/>
      <c r="JVB3" s="106"/>
      <c r="JVC3" s="106"/>
      <c r="JVD3" s="106"/>
      <c r="JVE3" s="106"/>
      <c r="JVF3" s="106"/>
      <c r="JVG3" s="106"/>
      <c r="JVH3" s="106"/>
      <c r="JVI3" s="106"/>
      <c r="JVJ3" s="106"/>
      <c r="JVK3" s="106"/>
      <c r="JVL3" s="106"/>
      <c r="JVM3" s="106"/>
      <c r="JVN3" s="106"/>
      <c r="JVO3" s="106"/>
      <c r="JVP3" s="106"/>
      <c r="JVQ3" s="106"/>
      <c r="JVR3" s="106"/>
      <c r="JVS3" s="106"/>
      <c r="JVT3" s="106"/>
      <c r="JVU3" s="106"/>
      <c r="JVV3" s="106"/>
      <c r="JVW3" s="106"/>
      <c r="JVX3" s="106"/>
      <c r="JVY3" s="106"/>
      <c r="JVZ3" s="106"/>
      <c r="JWA3" s="106"/>
      <c r="JWB3" s="106"/>
      <c r="JWC3" s="106"/>
      <c r="JWD3" s="106"/>
      <c r="JWE3" s="106"/>
      <c r="JWF3" s="106"/>
      <c r="JWG3" s="106"/>
      <c r="JWH3" s="106"/>
      <c r="JWI3" s="106"/>
      <c r="JWJ3" s="106"/>
      <c r="JWK3" s="106"/>
      <c r="JWL3" s="106"/>
      <c r="JWM3" s="106"/>
      <c r="JWN3" s="106"/>
      <c r="JWO3" s="106"/>
      <c r="JWP3" s="106"/>
      <c r="JWQ3" s="106"/>
      <c r="JWR3" s="106"/>
      <c r="JWS3" s="106"/>
      <c r="JWT3" s="106"/>
      <c r="JWU3" s="106"/>
      <c r="JWV3" s="106"/>
      <c r="JWW3" s="106"/>
      <c r="JWX3" s="106"/>
      <c r="JWY3" s="106"/>
      <c r="JWZ3" s="106"/>
      <c r="JXA3" s="106"/>
      <c r="JXB3" s="106"/>
      <c r="JXC3" s="106"/>
      <c r="JXD3" s="106"/>
      <c r="JXE3" s="106"/>
      <c r="JXF3" s="106"/>
      <c r="JXG3" s="106"/>
      <c r="JXH3" s="106"/>
      <c r="JXI3" s="106"/>
      <c r="JXJ3" s="106"/>
      <c r="JXK3" s="106"/>
      <c r="JXL3" s="106"/>
      <c r="JXM3" s="106"/>
      <c r="JXN3" s="106"/>
      <c r="JXO3" s="106"/>
      <c r="JXP3" s="106"/>
      <c r="JXQ3" s="106"/>
      <c r="JXR3" s="106"/>
      <c r="JXS3" s="106"/>
      <c r="JXT3" s="106"/>
      <c r="JXU3" s="106"/>
      <c r="JXV3" s="106"/>
      <c r="JXW3" s="106"/>
      <c r="JXX3" s="106"/>
      <c r="JXY3" s="106"/>
      <c r="JXZ3" s="106"/>
      <c r="JYA3" s="106"/>
      <c r="JYB3" s="106"/>
      <c r="JYC3" s="106"/>
      <c r="JYD3" s="106"/>
      <c r="JYE3" s="106"/>
      <c r="JYF3" s="106"/>
      <c r="JYG3" s="106"/>
      <c r="JYH3" s="106"/>
      <c r="JYI3" s="106"/>
      <c r="JYJ3" s="106"/>
      <c r="JYK3" s="106"/>
      <c r="JYL3" s="106"/>
      <c r="JYM3" s="106"/>
      <c r="JYN3" s="106"/>
      <c r="JYO3" s="106"/>
      <c r="JYP3" s="106"/>
      <c r="JYQ3" s="106"/>
      <c r="JYR3" s="106"/>
      <c r="JYS3" s="106"/>
      <c r="JYT3" s="106"/>
      <c r="JYU3" s="106"/>
      <c r="JYV3" s="106"/>
      <c r="JYW3" s="106"/>
      <c r="JYX3" s="106"/>
      <c r="JYY3" s="106"/>
      <c r="JYZ3" s="106"/>
      <c r="JZA3" s="106"/>
      <c r="JZB3" s="106"/>
      <c r="JZC3" s="106"/>
      <c r="JZD3" s="106"/>
      <c r="JZE3" s="106"/>
      <c r="JZF3" s="106"/>
      <c r="JZG3" s="106"/>
      <c r="JZH3" s="106"/>
      <c r="JZI3" s="106"/>
      <c r="JZJ3" s="106"/>
      <c r="JZK3" s="106"/>
      <c r="JZL3" s="106"/>
      <c r="JZM3" s="106"/>
      <c r="JZN3" s="106"/>
      <c r="JZO3" s="106"/>
      <c r="JZP3" s="106"/>
      <c r="JZQ3" s="106"/>
      <c r="JZR3" s="106"/>
      <c r="JZS3" s="106"/>
      <c r="JZT3" s="106"/>
      <c r="JZU3" s="106"/>
      <c r="JZV3" s="106"/>
      <c r="JZW3" s="106"/>
      <c r="JZX3" s="106"/>
      <c r="JZY3" s="106"/>
      <c r="JZZ3" s="106"/>
      <c r="KAA3" s="106"/>
      <c r="KAB3" s="106"/>
      <c r="KAC3" s="106"/>
      <c r="KAD3" s="106"/>
      <c r="KAE3" s="106"/>
      <c r="KAF3" s="106"/>
      <c r="KAG3" s="106"/>
      <c r="KAH3" s="106"/>
      <c r="KAI3" s="106"/>
      <c r="KAJ3" s="106"/>
      <c r="KAK3" s="106"/>
      <c r="KAL3" s="106"/>
      <c r="KAM3" s="106"/>
      <c r="KAN3" s="106"/>
      <c r="KAO3" s="106"/>
      <c r="KAP3" s="106"/>
      <c r="KAQ3" s="106"/>
      <c r="KAR3" s="106"/>
      <c r="KAS3" s="106"/>
      <c r="KAT3" s="106"/>
      <c r="KAU3" s="106"/>
      <c r="KAV3" s="106"/>
      <c r="KAW3" s="106"/>
      <c r="KAX3" s="106"/>
      <c r="KAY3" s="106"/>
      <c r="KAZ3" s="106"/>
      <c r="KBA3" s="106"/>
      <c r="KBB3" s="106"/>
      <c r="KBC3" s="106"/>
      <c r="KBD3" s="106"/>
      <c r="KBE3" s="106"/>
      <c r="KBF3" s="106"/>
      <c r="KBG3" s="106"/>
      <c r="KBH3" s="106"/>
      <c r="KBI3" s="106"/>
      <c r="KBJ3" s="106"/>
      <c r="KBK3" s="106"/>
      <c r="KBL3" s="106"/>
      <c r="KBM3" s="106"/>
      <c r="KBN3" s="106"/>
      <c r="KBO3" s="106"/>
      <c r="KBP3" s="106"/>
      <c r="KBQ3" s="106"/>
      <c r="KBR3" s="106"/>
      <c r="KBS3" s="106"/>
      <c r="KBT3" s="106"/>
      <c r="KBU3" s="106"/>
      <c r="KBV3" s="106"/>
      <c r="KBW3" s="106"/>
      <c r="KBX3" s="106"/>
      <c r="KBY3" s="106"/>
      <c r="KBZ3" s="106"/>
      <c r="KCA3" s="106"/>
      <c r="KCB3" s="106"/>
      <c r="KCC3" s="106"/>
      <c r="KCD3" s="106"/>
      <c r="KCE3" s="106"/>
      <c r="KCF3" s="106"/>
      <c r="KCG3" s="106"/>
      <c r="KCH3" s="106"/>
      <c r="KCI3" s="106"/>
      <c r="KCJ3" s="106"/>
      <c r="KCK3" s="106"/>
      <c r="KCL3" s="106"/>
      <c r="KCM3" s="106"/>
      <c r="KCN3" s="106"/>
      <c r="KCO3" s="106"/>
      <c r="KCP3" s="106"/>
      <c r="KCQ3" s="106"/>
      <c r="KCR3" s="106"/>
      <c r="KCS3" s="106"/>
      <c r="KCT3" s="106"/>
      <c r="KCU3" s="106"/>
      <c r="KCV3" s="106"/>
      <c r="KCW3" s="106"/>
      <c r="KCX3" s="106"/>
      <c r="KCY3" s="106"/>
      <c r="KCZ3" s="106"/>
      <c r="KDA3" s="106"/>
      <c r="KDB3" s="106"/>
      <c r="KDC3" s="106"/>
      <c r="KDD3" s="106"/>
      <c r="KDE3" s="106"/>
      <c r="KDF3" s="106"/>
      <c r="KDG3" s="106"/>
      <c r="KDH3" s="106"/>
      <c r="KDI3" s="106"/>
      <c r="KDJ3" s="106"/>
      <c r="KDK3" s="106"/>
      <c r="KDL3" s="106"/>
      <c r="KDM3" s="106"/>
      <c r="KDN3" s="106"/>
      <c r="KDO3" s="106"/>
      <c r="KDP3" s="106"/>
      <c r="KDQ3" s="106"/>
      <c r="KDR3" s="106"/>
      <c r="KDS3" s="106"/>
      <c r="KDT3" s="106"/>
      <c r="KDU3" s="106"/>
      <c r="KDV3" s="106"/>
      <c r="KDW3" s="106"/>
      <c r="KDX3" s="106"/>
      <c r="KDY3" s="106"/>
      <c r="KDZ3" s="106"/>
      <c r="KEA3" s="106"/>
      <c r="KEB3" s="106"/>
      <c r="KEC3" s="106"/>
      <c r="KED3" s="106"/>
      <c r="KEE3" s="106"/>
      <c r="KEF3" s="106"/>
      <c r="KEG3" s="106"/>
      <c r="KEH3" s="106"/>
      <c r="KEI3" s="106"/>
      <c r="KEJ3" s="106"/>
      <c r="KEK3" s="106"/>
      <c r="KEL3" s="106"/>
      <c r="KEM3" s="106"/>
      <c r="KEN3" s="106"/>
      <c r="KEO3" s="106"/>
      <c r="KEP3" s="106"/>
      <c r="KEQ3" s="106"/>
      <c r="KER3" s="106"/>
      <c r="KES3" s="106"/>
      <c r="KET3" s="106"/>
      <c r="KEU3" s="106"/>
      <c r="KEV3" s="106"/>
      <c r="KEW3" s="106"/>
      <c r="KEX3" s="106"/>
      <c r="KEY3" s="106"/>
      <c r="KEZ3" s="106"/>
      <c r="KFA3" s="106"/>
      <c r="KFB3" s="106"/>
      <c r="KFC3" s="106"/>
      <c r="KFD3" s="106"/>
      <c r="KFE3" s="106"/>
      <c r="KFF3" s="106"/>
      <c r="KFG3" s="106"/>
      <c r="KFH3" s="106"/>
      <c r="KFI3" s="106"/>
      <c r="KFJ3" s="106"/>
      <c r="KFK3" s="106"/>
      <c r="KFL3" s="106"/>
      <c r="KFM3" s="106"/>
      <c r="KFN3" s="106"/>
      <c r="KFO3" s="106"/>
      <c r="KFP3" s="106"/>
      <c r="KFQ3" s="106"/>
      <c r="KFR3" s="106"/>
      <c r="KFS3" s="106"/>
      <c r="KFT3" s="106"/>
      <c r="KFU3" s="106"/>
      <c r="KFV3" s="106"/>
      <c r="KFW3" s="106"/>
      <c r="KFX3" s="106"/>
      <c r="KFY3" s="106"/>
      <c r="KFZ3" s="106"/>
      <c r="KGA3" s="106"/>
      <c r="KGB3" s="106"/>
      <c r="KGC3" s="106"/>
      <c r="KGD3" s="106"/>
      <c r="KGE3" s="106"/>
      <c r="KGF3" s="106"/>
      <c r="KGG3" s="106"/>
      <c r="KGH3" s="106"/>
      <c r="KGI3" s="106"/>
      <c r="KGJ3" s="106"/>
      <c r="KGK3" s="106"/>
      <c r="KGL3" s="106"/>
      <c r="KGM3" s="106"/>
      <c r="KGN3" s="106"/>
      <c r="KGO3" s="106"/>
      <c r="KGP3" s="106"/>
      <c r="KGQ3" s="106"/>
      <c r="KGR3" s="106"/>
      <c r="KGS3" s="106"/>
      <c r="KGT3" s="106"/>
      <c r="KGU3" s="106"/>
      <c r="KGV3" s="106"/>
      <c r="KGW3" s="106"/>
      <c r="KGX3" s="106"/>
      <c r="KGY3" s="106"/>
      <c r="KGZ3" s="106"/>
      <c r="KHA3" s="106"/>
      <c r="KHB3" s="106"/>
      <c r="KHC3" s="106"/>
      <c r="KHD3" s="106"/>
      <c r="KHE3" s="106"/>
      <c r="KHF3" s="106"/>
      <c r="KHG3" s="106"/>
      <c r="KHH3" s="106"/>
      <c r="KHI3" s="106"/>
      <c r="KHJ3" s="106"/>
      <c r="KHK3" s="106"/>
      <c r="KHL3" s="106"/>
      <c r="KHM3" s="106"/>
      <c r="KHN3" s="106"/>
      <c r="KHO3" s="106"/>
      <c r="KHP3" s="106"/>
      <c r="KHQ3" s="106"/>
      <c r="KHR3" s="106"/>
      <c r="KHS3" s="106"/>
      <c r="KHT3" s="106"/>
      <c r="KHU3" s="106"/>
      <c r="KHV3" s="106"/>
      <c r="KHW3" s="106"/>
      <c r="KHX3" s="106"/>
      <c r="KHY3" s="106"/>
      <c r="KHZ3" s="106"/>
      <c r="KIA3" s="106"/>
      <c r="KIB3" s="106"/>
      <c r="KIC3" s="106"/>
      <c r="KID3" s="106"/>
      <c r="KIE3" s="106"/>
      <c r="KIF3" s="106"/>
      <c r="KIG3" s="106"/>
      <c r="KIH3" s="106"/>
      <c r="KII3" s="106"/>
      <c r="KIJ3" s="106"/>
      <c r="KIK3" s="106"/>
      <c r="KIL3" s="106"/>
      <c r="KIM3" s="106"/>
      <c r="KIN3" s="106"/>
      <c r="KIO3" s="106"/>
      <c r="KIP3" s="106"/>
      <c r="KIQ3" s="106"/>
      <c r="KIR3" s="106"/>
      <c r="KIS3" s="106"/>
      <c r="KIT3" s="106"/>
      <c r="KIU3" s="106"/>
      <c r="KIV3" s="106"/>
      <c r="KIW3" s="106"/>
      <c r="KIX3" s="106"/>
      <c r="KIY3" s="106"/>
      <c r="KIZ3" s="106"/>
      <c r="KJA3" s="106"/>
      <c r="KJB3" s="106"/>
      <c r="KJC3" s="106"/>
      <c r="KJD3" s="106"/>
      <c r="KJE3" s="106"/>
      <c r="KJF3" s="106"/>
      <c r="KJG3" s="106"/>
      <c r="KJH3" s="106"/>
      <c r="KJI3" s="106"/>
      <c r="KJJ3" s="106"/>
      <c r="KJK3" s="106"/>
      <c r="KJL3" s="106"/>
      <c r="KJM3" s="106"/>
      <c r="KJN3" s="106"/>
      <c r="KJO3" s="106"/>
      <c r="KJP3" s="106"/>
      <c r="KJQ3" s="106"/>
      <c r="KJR3" s="106"/>
      <c r="KJS3" s="106"/>
      <c r="KJT3" s="106"/>
      <c r="KJU3" s="106"/>
      <c r="KJV3" s="106"/>
      <c r="KJW3" s="106"/>
      <c r="KJX3" s="106"/>
      <c r="KJY3" s="106"/>
      <c r="KJZ3" s="106"/>
      <c r="KKA3" s="106"/>
      <c r="KKB3" s="106"/>
      <c r="KKC3" s="106"/>
      <c r="KKD3" s="106"/>
      <c r="KKE3" s="106"/>
      <c r="KKF3" s="106"/>
      <c r="KKG3" s="106"/>
      <c r="KKH3" s="106"/>
      <c r="KKI3" s="106"/>
      <c r="KKJ3" s="106"/>
      <c r="KKK3" s="106"/>
      <c r="KKL3" s="106"/>
      <c r="KKM3" s="106"/>
      <c r="KKN3" s="106"/>
      <c r="KKO3" s="106"/>
      <c r="KKP3" s="106"/>
      <c r="KKQ3" s="106"/>
      <c r="KKR3" s="106"/>
      <c r="KKS3" s="106"/>
      <c r="KKT3" s="106"/>
      <c r="KKU3" s="106"/>
      <c r="KKV3" s="106"/>
      <c r="KKW3" s="106"/>
      <c r="KKX3" s="106"/>
      <c r="KKY3" s="106"/>
      <c r="KKZ3" s="106"/>
      <c r="KLA3" s="106"/>
      <c r="KLB3" s="106"/>
      <c r="KLC3" s="106"/>
      <c r="KLD3" s="106"/>
      <c r="KLE3" s="106"/>
      <c r="KLF3" s="106"/>
      <c r="KLG3" s="106"/>
      <c r="KLH3" s="106"/>
      <c r="KLI3" s="106"/>
      <c r="KLJ3" s="106"/>
      <c r="KLK3" s="106"/>
      <c r="KLL3" s="106"/>
      <c r="KLM3" s="106"/>
      <c r="KLN3" s="106"/>
      <c r="KLO3" s="106"/>
      <c r="KLP3" s="106"/>
      <c r="KLQ3" s="106"/>
      <c r="KLR3" s="106"/>
      <c r="KLS3" s="106"/>
      <c r="KLT3" s="106"/>
      <c r="KLU3" s="106"/>
      <c r="KLV3" s="106"/>
      <c r="KLW3" s="106"/>
      <c r="KLX3" s="106"/>
      <c r="KLY3" s="106"/>
      <c r="KLZ3" s="106"/>
      <c r="KMA3" s="106"/>
      <c r="KMB3" s="106"/>
      <c r="KMC3" s="106"/>
      <c r="KMD3" s="106"/>
      <c r="KME3" s="106"/>
      <c r="KMF3" s="106"/>
      <c r="KMG3" s="106"/>
      <c r="KMH3" s="106"/>
      <c r="KMI3" s="106"/>
      <c r="KMJ3" s="106"/>
      <c r="KMK3" s="106"/>
      <c r="KML3" s="106"/>
      <c r="KMM3" s="106"/>
      <c r="KMN3" s="106"/>
      <c r="KMO3" s="106"/>
      <c r="KMP3" s="106"/>
      <c r="KMQ3" s="106"/>
      <c r="KMR3" s="106"/>
      <c r="KMS3" s="106"/>
      <c r="KMT3" s="106"/>
      <c r="KMU3" s="106"/>
      <c r="KMV3" s="106"/>
      <c r="KMW3" s="106"/>
      <c r="KMX3" s="106"/>
      <c r="KMY3" s="106"/>
      <c r="KMZ3" s="106"/>
      <c r="KNA3" s="106"/>
      <c r="KNB3" s="106"/>
      <c r="KNC3" s="106"/>
      <c r="KND3" s="106"/>
      <c r="KNE3" s="106"/>
      <c r="KNF3" s="106"/>
      <c r="KNG3" s="106"/>
      <c r="KNH3" s="106"/>
      <c r="KNI3" s="106"/>
      <c r="KNJ3" s="106"/>
      <c r="KNK3" s="106"/>
      <c r="KNL3" s="106"/>
      <c r="KNM3" s="106"/>
      <c r="KNN3" s="106"/>
      <c r="KNO3" s="106"/>
      <c r="KNP3" s="106"/>
      <c r="KNQ3" s="106"/>
      <c r="KNR3" s="106"/>
      <c r="KNS3" s="106"/>
      <c r="KNT3" s="106"/>
      <c r="KNU3" s="106"/>
      <c r="KNV3" s="106"/>
      <c r="KNW3" s="106"/>
      <c r="KNX3" s="106"/>
      <c r="KNY3" s="106"/>
      <c r="KNZ3" s="106"/>
      <c r="KOA3" s="106"/>
      <c r="KOB3" s="106"/>
      <c r="KOC3" s="106"/>
      <c r="KOD3" s="106"/>
      <c r="KOE3" s="106"/>
      <c r="KOF3" s="106"/>
      <c r="KOG3" s="106"/>
      <c r="KOH3" s="106"/>
      <c r="KOI3" s="106"/>
      <c r="KOJ3" s="106"/>
      <c r="KOK3" s="106"/>
      <c r="KOL3" s="106"/>
      <c r="KOM3" s="106"/>
      <c r="KON3" s="106"/>
      <c r="KOO3" s="106"/>
      <c r="KOP3" s="106"/>
      <c r="KOQ3" s="106"/>
      <c r="KOR3" s="106"/>
      <c r="KOS3" s="106"/>
      <c r="KOT3" s="106"/>
      <c r="KOU3" s="106"/>
      <c r="KOV3" s="106"/>
      <c r="KOW3" s="106"/>
      <c r="KOX3" s="106"/>
      <c r="KOY3" s="106"/>
      <c r="KOZ3" s="106"/>
      <c r="KPA3" s="106"/>
      <c r="KPB3" s="106"/>
      <c r="KPC3" s="106"/>
      <c r="KPD3" s="106"/>
      <c r="KPE3" s="106"/>
      <c r="KPF3" s="106"/>
      <c r="KPG3" s="106"/>
      <c r="KPH3" s="106"/>
      <c r="KPI3" s="106"/>
      <c r="KPJ3" s="106"/>
      <c r="KPK3" s="106"/>
      <c r="KPL3" s="106"/>
      <c r="KPM3" s="106"/>
      <c r="KPN3" s="106"/>
      <c r="KPO3" s="106"/>
      <c r="KPP3" s="106"/>
      <c r="KPQ3" s="106"/>
      <c r="KPR3" s="106"/>
      <c r="KPS3" s="106"/>
      <c r="KPT3" s="106"/>
      <c r="KPU3" s="106"/>
      <c r="KPV3" s="106"/>
      <c r="KPW3" s="106"/>
      <c r="KPX3" s="106"/>
      <c r="KPY3" s="106"/>
      <c r="KPZ3" s="106"/>
      <c r="KQA3" s="106"/>
      <c r="KQB3" s="106"/>
      <c r="KQC3" s="106"/>
      <c r="KQD3" s="106"/>
      <c r="KQE3" s="106"/>
      <c r="KQF3" s="106"/>
      <c r="KQG3" s="106"/>
      <c r="KQH3" s="106"/>
      <c r="KQI3" s="106"/>
      <c r="KQJ3" s="106"/>
      <c r="KQK3" s="106"/>
      <c r="KQL3" s="106"/>
      <c r="KQM3" s="106"/>
      <c r="KQN3" s="106"/>
      <c r="KQO3" s="106"/>
      <c r="KQP3" s="106"/>
      <c r="KQQ3" s="106"/>
      <c r="KQR3" s="106"/>
      <c r="KQS3" s="106"/>
      <c r="KQT3" s="106"/>
      <c r="KQU3" s="106"/>
      <c r="KQV3" s="106"/>
      <c r="KQW3" s="106"/>
      <c r="KQX3" s="106"/>
      <c r="KQY3" s="106"/>
      <c r="KQZ3" s="106"/>
      <c r="KRA3" s="106"/>
      <c r="KRB3" s="106"/>
      <c r="KRC3" s="106"/>
      <c r="KRD3" s="106"/>
      <c r="KRE3" s="106"/>
      <c r="KRF3" s="106"/>
      <c r="KRG3" s="106"/>
      <c r="KRH3" s="106"/>
      <c r="KRI3" s="106"/>
      <c r="KRJ3" s="106"/>
      <c r="KRK3" s="106"/>
      <c r="KRL3" s="106"/>
      <c r="KRM3" s="106"/>
      <c r="KRN3" s="106"/>
      <c r="KRO3" s="106"/>
      <c r="KRP3" s="106"/>
      <c r="KRQ3" s="106"/>
      <c r="KRR3" s="106"/>
      <c r="KRS3" s="106"/>
      <c r="KRT3" s="106"/>
      <c r="KRU3" s="106"/>
      <c r="KRV3" s="106"/>
      <c r="KRW3" s="106"/>
      <c r="KRX3" s="106"/>
      <c r="KRY3" s="106"/>
      <c r="KRZ3" s="106"/>
      <c r="KSA3" s="106"/>
      <c r="KSB3" s="106"/>
      <c r="KSC3" s="106"/>
      <c r="KSD3" s="106"/>
      <c r="KSE3" s="106"/>
      <c r="KSF3" s="106"/>
      <c r="KSG3" s="106"/>
      <c r="KSH3" s="106"/>
      <c r="KSI3" s="106"/>
      <c r="KSJ3" s="106"/>
      <c r="KSK3" s="106"/>
      <c r="KSL3" s="106"/>
      <c r="KSM3" s="106"/>
      <c r="KSN3" s="106"/>
      <c r="KSO3" s="106"/>
      <c r="KSP3" s="106"/>
      <c r="KSQ3" s="106"/>
      <c r="KSR3" s="106"/>
      <c r="KSS3" s="106"/>
      <c r="KST3" s="106"/>
      <c r="KSU3" s="106"/>
      <c r="KSV3" s="106"/>
      <c r="KSW3" s="106"/>
      <c r="KSX3" s="106"/>
      <c r="KSY3" s="106"/>
      <c r="KSZ3" s="106"/>
      <c r="KTA3" s="106"/>
      <c r="KTB3" s="106"/>
      <c r="KTC3" s="106"/>
      <c r="KTD3" s="106"/>
      <c r="KTE3" s="106"/>
      <c r="KTF3" s="106"/>
      <c r="KTG3" s="106"/>
      <c r="KTH3" s="106"/>
      <c r="KTI3" s="106"/>
      <c r="KTJ3" s="106"/>
      <c r="KTK3" s="106"/>
      <c r="KTL3" s="106"/>
      <c r="KTM3" s="106"/>
      <c r="KTN3" s="106"/>
      <c r="KTO3" s="106"/>
      <c r="KTP3" s="106"/>
      <c r="KTQ3" s="106"/>
      <c r="KTR3" s="106"/>
      <c r="KTS3" s="106"/>
      <c r="KTT3" s="106"/>
      <c r="KTU3" s="106"/>
      <c r="KTV3" s="106"/>
      <c r="KTW3" s="106"/>
      <c r="KTX3" s="106"/>
      <c r="KTY3" s="106"/>
      <c r="KTZ3" s="106"/>
      <c r="KUA3" s="106"/>
      <c r="KUB3" s="106"/>
      <c r="KUC3" s="106"/>
      <c r="KUD3" s="106"/>
      <c r="KUE3" s="106"/>
      <c r="KUF3" s="106"/>
      <c r="KUG3" s="106"/>
      <c r="KUH3" s="106"/>
      <c r="KUI3" s="106"/>
      <c r="KUJ3" s="106"/>
      <c r="KUK3" s="106"/>
      <c r="KUL3" s="106"/>
      <c r="KUM3" s="106"/>
      <c r="KUN3" s="106"/>
      <c r="KUO3" s="106"/>
      <c r="KUP3" s="106"/>
      <c r="KUQ3" s="106"/>
      <c r="KUR3" s="106"/>
      <c r="KUS3" s="106"/>
      <c r="KUT3" s="106"/>
      <c r="KUU3" s="106"/>
      <c r="KUV3" s="106"/>
      <c r="KUW3" s="106"/>
      <c r="KUX3" s="106"/>
      <c r="KUY3" s="106"/>
      <c r="KUZ3" s="106"/>
      <c r="KVA3" s="106"/>
      <c r="KVB3" s="106"/>
      <c r="KVC3" s="106"/>
      <c r="KVD3" s="106"/>
      <c r="KVE3" s="106"/>
      <c r="KVF3" s="106"/>
      <c r="KVG3" s="106"/>
      <c r="KVH3" s="106"/>
      <c r="KVI3" s="106"/>
      <c r="KVJ3" s="106"/>
      <c r="KVK3" s="106"/>
      <c r="KVL3" s="106"/>
      <c r="KVM3" s="106"/>
      <c r="KVN3" s="106"/>
      <c r="KVO3" s="106"/>
      <c r="KVP3" s="106"/>
      <c r="KVQ3" s="106"/>
      <c r="KVR3" s="106"/>
      <c r="KVS3" s="106"/>
      <c r="KVT3" s="106"/>
      <c r="KVU3" s="106"/>
      <c r="KVV3" s="106"/>
      <c r="KVW3" s="106"/>
      <c r="KVX3" s="106"/>
      <c r="KVY3" s="106"/>
      <c r="KVZ3" s="106"/>
      <c r="KWA3" s="106"/>
      <c r="KWB3" s="106"/>
      <c r="KWC3" s="106"/>
      <c r="KWD3" s="106"/>
      <c r="KWE3" s="106"/>
      <c r="KWF3" s="106"/>
      <c r="KWG3" s="106"/>
      <c r="KWH3" s="106"/>
      <c r="KWI3" s="106"/>
      <c r="KWJ3" s="106"/>
      <c r="KWK3" s="106"/>
      <c r="KWL3" s="106"/>
      <c r="KWM3" s="106"/>
      <c r="KWN3" s="106"/>
      <c r="KWO3" s="106"/>
      <c r="KWP3" s="106"/>
      <c r="KWQ3" s="106"/>
      <c r="KWR3" s="106"/>
      <c r="KWS3" s="106"/>
      <c r="KWT3" s="106"/>
      <c r="KWU3" s="106"/>
      <c r="KWV3" s="106"/>
      <c r="KWW3" s="106"/>
      <c r="KWX3" s="106"/>
      <c r="KWY3" s="106"/>
      <c r="KWZ3" s="106"/>
      <c r="KXA3" s="106"/>
      <c r="KXB3" s="106"/>
      <c r="KXC3" s="106"/>
      <c r="KXD3" s="106"/>
      <c r="KXE3" s="106"/>
      <c r="KXF3" s="106"/>
      <c r="KXG3" s="106"/>
      <c r="KXH3" s="106"/>
      <c r="KXI3" s="106"/>
      <c r="KXJ3" s="106"/>
      <c r="KXK3" s="106"/>
      <c r="KXL3" s="106"/>
      <c r="KXM3" s="106"/>
      <c r="KXN3" s="106"/>
      <c r="KXO3" s="106"/>
      <c r="KXP3" s="106"/>
      <c r="KXQ3" s="106"/>
      <c r="KXR3" s="106"/>
      <c r="KXS3" s="106"/>
      <c r="KXT3" s="106"/>
      <c r="KXU3" s="106"/>
      <c r="KXV3" s="106"/>
      <c r="KXW3" s="106"/>
      <c r="KXX3" s="106"/>
      <c r="KXY3" s="106"/>
      <c r="KXZ3" s="106"/>
      <c r="KYA3" s="106"/>
      <c r="KYB3" s="106"/>
      <c r="KYC3" s="106"/>
      <c r="KYD3" s="106"/>
      <c r="KYE3" s="106"/>
      <c r="KYF3" s="106"/>
      <c r="KYG3" s="106"/>
      <c r="KYH3" s="106"/>
      <c r="KYI3" s="106"/>
      <c r="KYJ3" s="106"/>
      <c r="KYK3" s="106"/>
      <c r="KYL3" s="106"/>
      <c r="KYM3" s="106"/>
      <c r="KYN3" s="106"/>
      <c r="KYO3" s="106"/>
      <c r="KYP3" s="106"/>
      <c r="KYQ3" s="106"/>
      <c r="KYR3" s="106"/>
      <c r="KYS3" s="106"/>
      <c r="KYT3" s="106"/>
      <c r="KYU3" s="106"/>
      <c r="KYV3" s="106"/>
      <c r="KYW3" s="106"/>
      <c r="KYX3" s="106"/>
      <c r="KYY3" s="106"/>
      <c r="KYZ3" s="106"/>
      <c r="KZA3" s="106"/>
      <c r="KZB3" s="106"/>
      <c r="KZC3" s="106"/>
      <c r="KZD3" s="106"/>
      <c r="KZE3" s="106"/>
      <c r="KZF3" s="106"/>
      <c r="KZG3" s="106"/>
      <c r="KZH3" s="106"/>
      <c r="KZI3" s="106"/>
      <c r="KZJ3" s="106"/>
      <c r="KZK3" s="106"/>
      <c r="KZL3" s="106"/>
      <c r="KZM3" s="106"/>
      <c r="KZN3" s="106"/>
      <c r="KZO3" s="106"/>
      <c r="KZP3" s="106"/>
      <c r="KZQ3" s="106"/>
      <c r="KZR3" s="106"/>
      <c r="KZS3" s="106"/>
      <c r="KZT3" s="106"/>
      <c r="KZU3" s="106"/>
      <c r="KZV3" s="106"/>
      <c r="KZW3" s="106"/>
      <c r="KZX3" s="106"/>
      <c r="KZY3" s="106"/>
      <c r="KZZ3" s="106"/>
      <c r="LAA3" s="106"/>
      <c r="LAB3" s="106"/>
      <c r="LAC3" s="106"/>
      <c r="LAD3" s="106"/>
      <c r="LAE3" s="106"/>
      <c r="LAF3" s="106"/>
      <c r="LAG3" s="106"/>
      <c r="LAH3" s="106"/>
      <c r="LAI3" s="106"/>
      <c r="LAJ3" s="106"/>
      <c r="LAK3" s="106"/>
      <c r="LAL3" s="106"/>
      <c r="LAM3" s="106"/>
      <c r="LAN3" s="106"/>
      <c r="LAO3" s="106"/>
      <c r="LAP3" s="106"/>
      <c r="LAQ3" s="106"/>
      <c r="LAR3" s="106"/>
      <c r="LAS3" s="106"/>
      <c r="LAT3" s="106"/>
      <c r="LAU3" s="106"/>
      <c r="LAV3" s="106"/>
      <c r="LAW3" s="106"/>
      <c r="LAX3" s="106"/>
      <c r="LAY3" s="106"/>
      <c r="LAZ3" s="106"/>
      <c r="LBA3" s="106"/>
      <c r="LBB3" s="106"/>
      <c r="LBC3" s="106"/>
      <c r="LBD3" s="106"/>
      <c r="LBE3" s="106"/>
      <c r="LBF3" s="106"/>
      <c r="LBG3" s="106"/>
      <c r="LBH3" s="106"/>
      <c r="LBI3" s="106"/>
      <c r="LBJ3" s="106"/>
      <c r="LBK3" s="106"/>
      <c r="LBL3" s="106"/>
      <c r="LBM3" s="106"/>
      <c r="LBN3" s="106"/>
      <c r="LBO3" s="106"/>
      <c r="LBP3" s="106"/>
      <c r="LBQ3" s="106"/>
      <c r="LBR3" s="106"/>
      <c r="LBS3" s="106"/>
      <c r="LBT3" s="106"/>
      <c r="LBU3" s="106"/>
      <c r="LBV3" s="106"/>
      <c r="LBW3" s="106"/>
      <c r="LBX3" s="106"/>
      <c r="LBY3" s="106"/>
      <c r="LBZ3" s="106"/>
      <c r="LCA3" s="106"/>
      <c r="LCB3" s="106"/>
      <c r="LCC3" s="106"/>
      <c r="LCD3" s="106"/>
      <c r="LCE3" s="106"/>
      <c r="LCF3" s="106"/>
      <c r="LCG3" s="106"/>
      <c r="LCH3" s="106"/>
      <c r="LCI3" s="106"/>
      <c r="LCJ3" s="106"/>
      <c r="LCK3" s="106"/>
      <c r="LCL3" s="106"/>
      <c r="LCM3" s="106"/>
      <c r="LCN3" s="106"/>
      <c r="LCO3" s="106"/>
      <c r="LCP3" s="106"/>
      <c r="LCQ3" s="106"/>
      <c r="LCR3" s="106"/>
      <c r="LCS3" s="106"/>
      <c r="LCT3" s="106"/>
      <c r="LCU3" s="106"/>
      <c r="LCV3" s="106"/>
      <c r="LCW3" s="106"/>
      <c r="LCX3" s="106"/>
      <c r="LCY3" s="106"/>
      <c r="LCZ3" s="106"/>
      <c r="LDA3" s="106"/>
      <c r="LDB3" s="106"/>
      <c r="LDC3" s="106"/>
      <c r="LDD3" s="106"/>
      <c r="LDE3" s="106"/>
      <c r="LDF3" s="106"/>
      <c r="LDG3" s="106"/>
      <c r="LDH3" s="106"/>
      <c r="LDI3" s="106"/>
      <c r="LDJ3" s="106"/>
      <c r="LDK3" s="106"/>
      <c r="LDL3" s="106"/>
      <c r="LDM3" s="106"/>
      <c r="LDN3" s="106"/>
      <c r="LDO3" s="106"/>
      <c r="LDP3" s="106"/>
      <c r="LDQ3" s="106"/>
      <c r="LDR3" s="106"/>
      <c r="LDS3" s="106"/>
      <c r="LDT3" s="106"/>
      <c r="LDU3" s="106"/>
      <c r="LDV3" s="106"/>
      <c r="LDW3" s="106"/>
      <c r="LDX3" s="106"/>
      <c r="LDY3" s="106"/>
      <c r="LDZ3" s="106"/>
      <c r="LEA3" s="106"/>
      <c r="LEB3" s="106"/>
      <c r="LEC3" s="106"/>
      <c r="LED3" s="106"/>
      <c r="LEE3" s="106"/>
      <c r="LEF3" s="106"/>
      <c r="LEG3" s="106"/>
      <c r="LEH3" s="106"/>
      <c r="LEI3" s="106"/>
      <c r="LEJ3" s="106"/>
      <c r="LEK3" s="106"/>
      <c r="LEL3" s="106"/>
      <c r="LEM3" s="106"/>
      <c r="LEN3" s="106"/>
      <c r="LEO3" s="106"/>
      <c r="LEP3" s="106"/>
      <c r="LEQ3" s="106"/>
      <c r="LER3" s="106"/>
      <c r="LES3" s="106"/>
      <c r="LET3" s="106"/>
      <c r="LEU3" s="106"/>
      <c r="LEV3" s="106"/>
      <c r="LEW3" s="106"/>
      <c r="LEX3" s="106"/>
      <c r="LEY3" s="106"/>
      <c r="LEZ3" s="106"/>
      <c r="LFA3" s="106"/>
      <c r="LFB3" s="106"/>
      <c r="LFC3" s="106"/>
      <c r="LFD3" s="106"/>
      <c r="LFE3" s="106"/>
      <c r="LFF3" s="106"/>
      <c r="LFG3" s="106"/>
      <c r="LFH3" s="106"/>
      <c r="LFI3" s="106"/>
      <c r="LFJ3" s="106"/>
      <c r="LFK3" s="106"/>
      <c r="LFL3" s="106"/>
      <c r="LFM3" s="106"/>
      <c r="LFN3" s="106"/>
      <c r="LFO3" s="106"/>
      <c r="LFP3" s="106"/>
      <c r="LFQ3" s="106"/>
      <c r="LFR3" s="106"/>
      <c r="LFS3" s="106"/>
      <c r="LFT3" s="106"/>
      <c r="LFU3" s="106"/>
      <c r="LFV3" s="106"/>
      <c r="LFW3" s="106"/>
      <c r="LFX3" s="106"/>
      <c r="LFY3" s="106"/>
      <c r="LFZ3" s="106"/>
      <c r="LGA3" s="106"/>
      <c r="LGB3" s="106"/>
      <c r="LGC3" s="106"/>
      <c r="LGD3" s="106"/>
      <c r="LGE3" s="106"/>
      <c r="LGF3" s="106"/>
      <c r="LGG3" s="106"/>
      <c r="LGH3" s="106"/>
      <c r="LGI3" s="106"/>
      <c r="LGJ3" s="106"/>
      <c r="LGK3" s="106"/>
      <c r="LGL3" s="106"/>
      <c r="LGM3" s="106"/>
      <c r="LGN3" s="106"/>
      <c r="LGO3" s="106"/>
      <c r="LGP3" s="106"/>
      <c r="LGQ3" s="106"/>
      <c r="LGR3" s="106"/>
      <c r="LGS3" s="106"/>
      <c r="LGT3" s="106"/>
      <c r="LGU3" s="106"/>
      <c r="LGV3" s="106"/>
      <c r="LGW3" s="106"/>
      <c r="LGX3" s="106"/>
      <c r="LGY3" s="106"/>
      <c r="LGZ3" s="106"/>
      <c r="LHA3" s="106"/>
      <c r="LHB3" s="106"/>
      <c r="LHC3" s="106"/>
      <c r="LHD3" s="106"/>
      <c r="LHE3" s="106"/>
      <c r="LHF3" s="106"/>
      <c r="LHG3" s="106"/>
      <c r="LHH3" s="106"/>
      <c r="LHI3" s="106"/>
      <c r="LHJ3" s="106"/>
      <c r="LHK3" s="106"/>
      <c r="LHL3" s="106"/>
      <c r="LHM3" s="106"/>
      <c r="LHN3" s="106"/>
      <c r="LHO3" s="106"/>
      <c r="LHP3" s="106"/>
      <c r="LHQ3" s="106"/>
      <c r="LHR3" s="106"/>
      <c r="LHS3" s="106"/>
      <c r="LHT3" s="106"/>
      <c r="LHU3" s="106"/>
      <c r="LHV3" s="106"/>
      <c r="LHW3" s="106"/>
      <c r="LHX3" s="106"/>
      <c r="LHY3" s="106"/>
      <c r="LHZ3" s="106"/>
      <c r="LIA3" s="106"/>
      <c r="LIB3" s="106"/>
      <c r="LIC3" s="106"/>
      <c r="LID3" s="106"/>
      <c r="LIE3" s="106"/>
      <c r="LIF3" s="106"/>
      <c r="LIG3" s="106"/>
      <c r="LIH3" s="106"/>
      <c r="LII3" s="106"/>
      <c r="LIJ3" s="106"/>
      <c r="LIK3" s="106"/>
      <c r="LIL3" s="106"/>
      <c r="LIM3" s="106"/>
      <c r="LIN3" s="106"/>
      <c r="LIO3" s="106"/>
      <c r="LIP3" s="106"/>
      <c r="LIQ3" s="106"/>
      <c r="LIR3" s="106"/>
      <c r="LIS3" s="106"/>
      <c r="LIT3" s="106"/>
      <c r="LIU3" s="106"/>
      <c r="LIV3" s="106"/>
      <c r="LIW3" s="106"/>
      <c r="LIX3" s="106"/>
      <c r="LIY3" s="106"/>
      <c r="LIZ3" s="106"/>
      <c r="LJA3" s="106"/>
      <c r="LJB3" s="106"/>
      <c r="LJC3" s="106"/>
      <c r="LJD3" s="106"/>
      <c r="LJE3" s="106"/>
      <c r="LJF3" s="106"/>
      <c r="LJG3" s="106"/>
      <c r="LJH3" s="106"/>
      <c r="LJI3" s="106"/>
      <c r="LJJ3" s="106"/>
      <c r="LJK3" s="106"/>
      <c r="LJL3" s="106"/>
      <c r="LJM3" s="106"/>
      <c r="LJN3" s="106"/>
      <c r="LJO3" s="106"/>
      <c r="LJP3" s="106"/>
      <c r="LJQ3" s="106"/>
      <c r="LJR3" s="106"/>
      <c r="LJS3" s="106"/>
      <c r="LJT3" s="106"/>
      <c r="LJU3" s="106"/>
      <c r="LJV3" s="106"/>
      <c r="LJW3" s="106"/>
      <c r="LJX3" s="106"/>
      <c r="LJY3" s="106"/>
      <c r="LJZ3" s="106"/>
      <c r="LKA3" s="106"/>
      <c r="LKB3" s="106"/>
      <c r="LKC3" s="106"/>
      <c r="LKD3" s="106"/>
      <c r="LKE3" s="106"/>
      <c r="LKF3" s="106"/>
      <c r="LKG3" s="106"/>
      <c r="LKH3" s="106"/>
      <c r="LKI3" s="106"/>
      <c r="LKJ3" s="106"/>
      <c r="LKK3" s="106"/>
      <c r="LKL3" s="106"/>
      <c r="LKM3" s="106"/>
      <c r="LKN3" s="106"/>
      <c r="LKO3" s="106"/>
      <c r="LKP3" s="106"/>
      <c r="LKQ3" s="106"/>
      <c r="LKR3" s="106"/>
      <c r="LKS3" s="106"/>
      <c r="LKT3" s="106"/>
      <c r="LKU3" s="106"/>
      <c r="LKV3" s="106"/>
      <c r="LKW3" s="106"/>
      <c r="LKX3" s="106"/>
      <c r="LKY3" s="106"/>
      <c r="LKZ3" s="106"/>
      <c r="LLA3" s="106"/>
      <c r="LLB3" s="106"/>
      <c r="LLC3" s="106"/>
      <c r="LLD3" s="106"/>
      <c r="LLE3" s="106"/>
      <c r="LLF3" s="106"/>
      <c r="LLG3" s="106"/>
      <c r="LLH3" s="106"/>
      <c r="LLI3" s="106"/>
      <c r="LLJ3" s="106"/>
      <c r="LLK3" s="106"/>
      <c r="LLL3" s="106"/>
      <c r="LLM3" s="106"/>
      <c r="LLN3" s="106"/>
      <c r="LLO3" s="106"/>
      <c r="LLP3" s="106"/>
      <c r="LLQ3" s="106"/>
      <c r="LLR3" s="106"/>
      <c r="LLS3" s="106"/>
      <c r="LLT3" s="106"/>
      <c r="LLU3" s="106"/>
      <c r="LLV3" s="106"/>
      <c r="LLW3" s="106"/>
      <c r="LLX3" s="106"/>
      <c r="LLY3" s="106"/>
      <c r="LLZ3" s="106"/>
      <c r="LMA3" s="106"/>
      <c r="LMB3" s="106"/>
      <c r="LMC3" s="106"/>
      <c r="LMD3" s="106"/>
      <c r="LME3" s="106"/>
      <c r="LMF3" s="106"/>
      <c r="LMG3" s="106"/>
      <c r="LMH3" s="106"/>
      <c r="LMI3" s="106"/>
      <c r="LMJ3" s="106"/>
      <c r="LMK3" s="106"/>
      <c r="LML3" s="106"/>
      <c r="LMM3" s="106"/>
      <c r="LMN3" s="106"/>
      <c r="LMO3" s="106"/>
      <c r="LMP3" s="106"/>
      <c r="LMQ3" s="106"/>
      <c r="LMR3" s="106"/>
      <c r="LMS3" s="106"/>
      <c r="LMT3" s="106"/>
      <c r="LMU3" s="106"/>
      <c r="LMV3" s="106"/>
      <c r="LMW3" s="106"/>
      <c r="LMX3" s="106"/>
      <c r="LMY3" s="106"/>
      <c r="LMZ3" s="106"/>
      <c r="LNA3" s="106"/>
      <c r="LNB3" s="106"/>
      <c r="LNC3" s="106"/>
      <c r="LND3" s="106"/>
      <c r="LNE3" s="106"/>
      <c r="LNF3" s="106"/>
      <c r="LNG3" s="106"/>
      <c r="LNH3" s="106"/>
      <c r="LNI3" s="106"/>
      <c r="LNJ3" s="106"/>
      <c r="LNK3" s="106"/>
      <c r="LNL3" s="106"/>
      <c r="LNM3" s="106"/>
      <c r="LNN3" s="106"/>
      <c r="LNO3" s="106"/>
      <c r="LNP3" s="106"/>
      <c r="LNQ3" s="106"/>
      <c r="LNR3" s="106"/>
      <c r="LNS3" s="106"/>
      <c r="LNT3" s="106"/>
      <c r="LNU3" s="106"/>
      <c r="LNV3" s="106"/>
      <c r="LNW3" s="106"/>
      <c r="LNX3" s="106"/>
      <c r="LNY3" s="106"/>
      <c r="LNZ3" s="106"/>
      <c r="LOA3" s="106"/>
      <c r="LOB3" s="106"/>
      <c r="LOC3" s="106"/>
      <c r="LOD3" s="106"/>
      <c r="LOE3" s="106"/>
      <c r="LOF3" s="106"/>
      <c r="LOG3" s="106"/>
      <c r="LOH3" s="106"/>
      <c r="LOI3" s="106"/>
      <c r="LOJ3" s="106"/>
      <c r="LOK3" s="106"/>
      <c r="LOL3" s="106"/>
      <c r="LOM3" s="106"/>
      <c r="LON3" s="106"/>
      <c r="LOO3" s="106"/>
      <c r="LOP3" s="106"/>
      <c r="LOQ3" s="106"/>
      <c r="LOR3" s="106"/>
      <c r="LOS3" s="106"/>
      <c r="LOT3" s="106"/>
      <c r="LOU3" s="106"/>
      <c r="LOV3" s="106"/>
      <c r="LOW3" s="106"/>
      <c r="LOX3" s="106"/>
      <c r="LOY3" s="106"/>
      <c r="LOZ3" s="106"/>
      <c r="LPA3" s="106"/>
      <c r="LPB3" s="106"/>
      <c r="LPC3" s="106"/>
      <c r="LPD3" s="106"/>
      <c r="LPE3" s="106"/>
      <c r="LPF3" s="106"/>
      <c r="LPG3" s="106"/>
      <c r="LPH3" s="106"/>
      <c r="LPI3" s="106"/>
      <c r="LPJ3" s="106"/>
      <c r="LPK3" s="106"/>
      <c r="LPL3" s="106"/>
      <c r="LPM3" s="106"/>
      <c r="LPN3" s="106"/>
      <c r="LPO3" s="106"/>
      <c r="LPP3" s="106"/>
      <c r="LPQ3" s="106"/>
      <c r="LPR3" s="106"/>
      <c r="LPS3" s="106"/>
      <c r="LPT3" s="106"/>
      <c r="LPU3" s="106"/>
      <c r="LPV3" s="106"/>
      <c r="LPW3" s="106"/>
      <c r="LPX3" s="106"/>
      <c r="LPY3" s="106"/>
      <c r="LPZ3" s="106"/>
      <c r="LQA3" s="106"/>
      <c r="LQB3" s="106"/>
      <c r="LQC3" s="106"/>
      <c r="LQD3" s="106"/>
      <c r="LQE3" s="106"/>
      <c r="LQF3" s="106"/>
      <c r="LQG3" s="106"/>
      <c r="LQH3" s="106"/>
      <c r="LQI3" s="106"/>
      <c r="LQJ3" s="106"/>
      <c r="LQK3" s="106"/>
      <c r="LQL3" s="106"/>
      <c r="LQM3" s="106"/>
      <c r="LQN3" s="106"/>
      <c r="LQO3" s="106"/>
      <c r="LQP3" s="106"/>
      <c r="LQQ3" s="106"/>
      <c r="LQR3" s="106"/>
      <c r="LQS3" s="106"/>
      <c r="LQT3" s="106"/>
      <c r="LQU3" s="106"/>
      <c r="LQV3" s="106"/>
      <c r="LQW3" s="106"/>
      <c r="LQX3" s="106"/>
      <c r="LQY3" s="106"/>
      <c r="LQZ3" s="106"/>
      <c r="LRA3" s="106"/>
      <c r="LRB3" s="106"/>
      <c r="LRC3" s="106"/>
      <c r="LRD3" s="106"/>
      <c r="LRE3" s="106"/>
      <c r="LRF3" s="106"/>
      <c r="LRG3" s="106"/>
      <c r="LRH3" s="106"/>
      <c r="LRI3" s="106"/>
      <c r="LRJ3" s="106"/>
      <c r="LRK3" s="106"/>
      <c r="LRL3" s="106"/>
      <c r="LRM3" s="106"/>
      <c r="LRN3" s="106"/>
      <c r="LRO3" s="106"/>
      <c r="LRP3" s="106"/>
      <c r="LRQ3" s="106"/>
      <c r="LRR3" s="106"/>
      <c r="LRS3" s="106"/>
      <c r="LRT3" s="106"/>
      <c r="LRU3" s="106"/>
      <c r="LRV3" s="106"/>
      <c r="LRW3" s="106"/>
      <c r="LRX3" s="106"/>
      <c r="LRY3" s="106"/>
      <c r="LRZ3" s="106"/>
      <c r="LSA3" s="106"/>
      <c r="LSB3" s="106"/>
      <c r="LSC3" s="106"/>
      <c r="LSD3" s="106"/>
      <c r="LSE3" s="106"/>
      <c r="LSF3" s="106"/>
      <c r="LSG3" s="106"/>
      <c r="LSH3" s="106"/>
      <c r="LSI3" s="106"/>
      <c r="LSJ3" s="106"/>
      <c r="LSK3" s="106"/>
      <c r="LSL3" s="106"/>
      <c r="LSM3" s="106"/>
      <c r="LSN3" s="106"/>
      <c r="LSO3" s="106"/>
      <c r="LSP3" s="106"/>
      <c r="LSQ3" s="106"/>
      <c r="LSR3" s="106"/>
      <c r="LSS3" s="106"/>
      <c r="LST3" s="106"/>
      <c r="LSU3" s="106"/>
      <c r="LSV3" s="106"/>
      <c r="LSW3" s="106"/>
      <c r="LSX3" s="106"/>
      <c r="LSY3" s="106"/>
      <c r="LSZ3" s="106"/>
      <c r="LTA3" s="106"/>
      <c r="LTB3" s="106"/>
      <c r="LTC3" s="106"/>
      <c r="LTD3" s="106"/>
      <c r="LTE3" s="106"/>
      <c r="LTF3" s="106"/>
      <c r="LTG3" s="106"/>
      <c r="LTH3" s="106"/>
      <c r="LTI3" s="106"/>
      <c r="LTJ3" s="106"/>
      <c r="LTK3" s="106"/>
      <c r="LTL3" s="106"/>
      <c r="LTM3" s="106"/>
      <c r="LTN3" s="106"/>
      <c r="LTO3" s="106"/>
      <c r="LTP3" s="106"/>
      <c r="LTQ3" s="106"/>
      <c r="LTR3" s="106"/>
      <c r="LTS3" s="106"/>
      <c r="LTT3" s="106"/>
      <c r="LTU3" s="106"/>
      <c r="LTV3" s="106"/>
      <c r="LTW3" s="106"/>
      <c r="LTX3" s="106"/>
      <c r="LTY3" s="106"/>
      <c r="LTZ3" s="106"/>
      <c r="LUA3" s="106"/>
      <c r="LUB3" s="106"/>
      <c r="LUC3" s="106"/>
      <c r="LUD3" s="106"/>
      <c r="LUE3" s="106"/>
      <c r="LUF3" s="106"/>
      <c r="LUG3" s="106"/>
      <c r="LUH3" s="106"/>
      <c r="LUI3" s="106"/>
      <c r="LUJ3" s="106"/>
      <c r="LUK3" s="106"/>
      <c r="LUL3" s="106"/>
      <c r="LUM3" s="106"/>
      <c r="LUN3" s="106"/>
      <c r="LUO3" s="106"/>
      <c r="LUP3" s="106"/>
      <c r="LUQ3" s="106"/>
      <c r="LUR3" s="106"/>
      <c r="LUS3" s="106"/>
      <c r="LUT3" s="106"/>
      <c r="LUU3" s="106"/>
      <c r="LUV3" s="106"/>
      <c r="LUW3" s="106"/>
      <c r="LUX3" s="106"/>
      <c r="LUY3" s="106"/>
      <c r="LUZ3" s="106"/>
      <c r="LVA3" s="106"/>
      <c r="LVB3" s="106"/>
      <c r="LVC3" s="106"/>
      <c r="LVD3" s="106"/>
      <c r="LVE3" s="106"/>
      <c r="LVF3" s="106"/>
      <c r="LVG3" s="106"/>
      <c r="LVH3" s="106"/>
      <c r="LVI3" s="106"/>
      <c r="LVJ3" s="106"/>
      <c r="LVK3" s="106"/>
      <c r="LVL3" s="106"/>
      <c r="LVM3" s="106"/>
      <c r="LVN3" s="106"/>
      <c r="LVO3" s="106"/>
      <c r="LVP3" s="106"/>
      <c r="LVQ3" s="106"/>
      <c r="LVR3" s="106"/>
      <c r="LVS3" s="106"/>
      <c r="LVT3" s="106"/>
      <c r="LVU3" s="106"/>
      <c r="LVV3" s="106"/>
      <c r="LVW3" s="106"/>
      <c r="LVX3" s="106"/>
      <c r="LVY3" s="106"/>
      <c r="LVZ3" s="106"/>
      <c r="LWA3" s="106"/>
      <c r="LWB3" s="106"/>
      <c r="LWC3" s="106"/>
      <c r="LWD3" s="106"/>
      <c r="LWE3" s="106"/>
      <c r="LWF3" s="106"/>
      <c r="LWG3" s="106"/>
      <c r="LWH3" s="106"/>
      <c r="LWI3" s="106"/>
      <c r="LWJ3" s="106"/>
      <c r="LWK3" s="106"/>
      <c r="LWL3" s="106"/>
      <c r="LWM3" s="106"/>
      <c r="LWN3" s="106"/>
      <c r="LWO3" s="106"/>
      <c r="LWP3" s="106"/>
      <c r="LWQ3" s="106"/>
      <c r="LWR3" s="106"/>
      <c r="LWS3" s="106"/>
      <c r="LWT3" s="106"/>
      <c r="LWU3" s="106"/>
      <c r="LWV3" s="106"/>
      <c r="LWW3" s="106"/>
      <c r="LWX3" s="106"/>
      <c r="LWY3" s="106"/>
      <c r="LWZ3" s="106"/>
      <c r="LXA3" s="106"/>
      <c r="LXB3" s="106"/>
      <c r="LXC3" s="106"/>
      <c r="LXD3" s="106"/>
      <c r="LXE3" s="106"/>
      <c r="LXF3" s="106"/>
      <c r="LXG3" s="106"/>
      <c r="LXH3" s="106"/>
      <c r="LXI3" s="106"/>
      <c r="LXJ3" s="106"/>
      <c r="LXK3" s="106"/>
      <c r="LXL3" s="106"/>
      <c r="LXM3" s="106"/>
      <c r="LXN3" s="106"/>
      <c r="LXO3" s="106"/>
      <c r="LXP3" s="106"/>
      <c r="LXQ3" s="106"/>
      <c r="LXR3" s="106"/>
      <c r="LXS3" s="106"/>
      <c r="LXT3" s="106"/>
      <c r="LXU3" s="106"/>
      <c r="LXV3" s="106"/>
      <c r="LXW3" s="106"/>
      <c r="LXX3" s="106"/>
      <c r="LXY3" s="106"/>
      <c r="LXZ3" s="106"/>
      <c r="LYA3" s="106"/>
      <c r="LYB3" s="106"/>
      <c r="LYC3" s="106"/>
      <c r="LYD3" s="106"/>
      <c r="LYE3" s="106"/>
      <c r="LYF3" s="106"/>
      <c r="LYG3" s="106"/>
      <c r="LYH3" s="106"/>
      <c r="LYI3" s="106"/>
      <c r="LYJ3" s="106"/>
      <c r="LYK3" s="106"/>
      <c r="LYL3" s="106"/>
      <c r="LYM3" s="106"/>
      <c r="LYN3" s="106"/>
      <c r="LYO3" s="106"/>
      <c r="LYP3" s="106"/>
      <c r="LYQ3" s="106"/>
      <c r="LYR3" s="106"/>
      <c r="LYS3" s="106"/>
      <c r="LYT3" s="106"/>
      <c r="LYU3" s="106"/>
      <c r="LYV3" s="106"/>
      <c r="LYW3" s="106"/>
      <c r="LYX3" s="106"/>
      <c r="LYY3" s="106"/>
      <c r="LYZ3" s="106"/>
      <c r="LZA3" s="106"/>
      <c r="LZB3" s="106"/>
      <c r="LZC3" s="106"/>
      <c r="LZD3" s="106"/>
      <c r="LZE3" s="106"/>
      <c r="LZF3" s="106"/>
      <c r="LZG3" s="106"/>
      <c r="LZH3" s="106"/>
      <c r="LZI3" s="106"/>
      <c r="LZJ3" s="106"/>
      <c r="LZK3" s="106"/>
      <c r="LZL3" s="106"/>
      <c r="LZM3" s="106"/>
      <c r="LZN3" s="106"/>
      <c r="LZO3" s="106"/>
      <c r="LZP3" s="106"/>
      <c r="LZQ3" s="106"/>
      <c r="LZR3" s="106"/>
      <c r="LZS3" s="106"/>
      <c r="LZT3" s="106"/>
      <c r="LZU3" s="106"/>
      <c r="LZV3" s="106"/>
      <c r="LZW3" s="106"/>
      <c r="LZX3" s="106"/>
      <c r="LZY3" s="106"/>
      <c r="LZZ3" s="106"/>
      <c r="MAA3" s="106"/>
      <c r="MAB3" s="106"/>
      <c r="MAC3" s="106"/>
      <c r="MAD3" s="106"/>
      <c r="MAE3" s="106"/>
      <c r="MAF3" s="106"/>
      <c r="MAG3" s="106"/>
      <c r="MAH3" s="106"/>
      <c r="MAI3" s="106"/>
      <c r="MAJ3" s="106"/>
      <c r="MAK3" s="106"/>
      <c r="MAL3" s="106"/>
      <c r="MAM3" s="106"/>
      <c r="MAN3" s="106"/>
      <c r="MAO3" s="106"/>
      <c r="MAP3" s="106"/>
      <c r="MAQ3" s="106"/>
      <c r="MAR3" s="106"/>
      <c r="MAS3" s="106"/>
      <c r="MAT3" s="106"/>
      <c r="MAU3" s="106"/>
      <c r="MAV3" s="106"/>
      <c r="MAW3" s="106"/>
      <c r="MAX3" s="106"/>
      <c r="MAY3" s="106"/>
      <c r="MAZ3" s="106"/>
      <c r="MBA3" s="106"/>
      <c r="MBB3" s="106"/>
      <c r="MBC3" s="106"/>
      <c r="MBD3" s="106"/>
      <c r="MBE3" s="106"/>
      <c r="MBF3" s="106"/>
      <c r="MBG3" s="106"/>
      <c r="MBH3" s="106"/>
      <c r="MBI3" s="106"/>
      <c r="MBJ3" s="106"/>
      <c r="MBK3" s="106"/>
      <c r="MBL3" s="106"/>
      <c r="MBM3" s="106"/>
      <c r="MBN3" s="106"/>
      <c r="MBO3" s="106"/>
      <c r="MBP3" s="106"/>
      <c r="MBQ3" s="106"/>
      <c r="MBR3" s="106"/>
      <c r="MBS3" s="106"/>
      <c r="MBT3" s="106"/>
      <c r="MBU3" s="106"/>
      <c r="MBV3" s="106"/>
      <c r="MBW3" s="106"/>
      <c r="MBX3" s="106"/>
      <c r="MBY3" s="106"/>
      <c r="MBZ3" s="106"/>
      <c r="MCA3" s="106"/>
      <c r="MCB3" s="106"/>
      <c r="MCC3" s="106"/>
      <c r="MCD3" s="106"/>
      <c r="MCE3" s="106"/>
      <c r="MCF3" s="106"/>
      <c r="MCG3" s="106"/>
      <c r="MCH3" s="106"/>
      <c r="MCI3" s="106"/>
      <c r="MCJ3" s="106"/>
      <c r="MCK3" s="106"/>
      <c r="MCL3" s="106"/>
      <c r="MCM3" s="106"/>
      <c r="MCN3" s="106"/>
      <c r="MCO3" s="106"/>
      <c r="MCP3" s="106"/>
      <c r="MCQ3" s="106"/>
      <c r="MCR3" s="106"/>
      <c r="MCS3" s="106"/>
      <c r="MCT3" s="106"/>
      <c r="MCU3" s="106"/>
      <c r="MCV3" s="106"/>
      <c r="MCW3" s="106"/>
      <c r="MCX3" s="106"/>
      <c r="MCY3" s="106"/>
      <c r="MCZ3" s="106"/>
      <c r="MDA3" s="106"/>
      <c r="MDB3" s="106"/>
      <c r="MDC3" s="106"/>
      <c r="MDD3" s="106"/>
      <c r="MDE3" s="106"/>
      <c r="MDF3" s="106"/>
      <c r="MDG3" s="106"/>
      <c r="MDH3" s="106"/>
      <c r="MDI3" s="106"/>
      <c r="MDJ3" s="106"/>
      <c r="MDK3" s="106"/>
      <c r="MDL3" s="106"/>
      <c r="MDM3" s="106"/>
      <c r="MDN3" s="106"/>
      <c r="MDO3" s="106"/>
      <c r="MDP3" s="106"/>
      <c r="MDQ3" s="106"/>
      <c r="MDR3" s="106"/>
      <c r="MDS3" s="106"/>
      <c r="MDT3" s="106"/>
      <c r="MDU3" s="106"/>
      <c r="MDV3" s="106"/>
      <c r="MDW3" s="106"/>
      <c r="MDX3" s="106"/>
      <c r="MDY3" s="106"/>
      <c r="MDZ3" s="106"/>
      <c r="MEA3" s="106"/>
      <c r="MEB3" s="106"/>
      <c r="MEC3" s="106"/>
      <c r="MED3" s="106"/>
      <c r="MEE3" s="106"/>
      <c r="MEF3" s="106"/>
      <c r="MEG3" s="106"/>
      <c r="MEH3" s="106"/>
      <c r="MEI3" s="106"/>
      <c r="MEJ3" s="106"/>
      <c r="MEK3" s="106"/>
      <c r="MEL3" s="106"/>
      <c r="MEM3" s="106"/>
      <c r="MEN3" s="106"/>
      <c r="MEO3" s="106"/>
      <c r="MEP3" s="106"/>
      <c r="MEQ3" s="106"/>
      <c r="MER3" s="106"/>
      <c r="MES3" s="106"/>
      <c r="MET3" s="106"/>
      <c r="MEU3" s="106"/>
      <c r="MEV3" s="106"/>
      <c r="MEW3" s="106"/>
      <c r="MEX3" s="106"/>
      <c r="MEY3" s="106"/>
      <c r="MEZ3" s="106"/>
      <c r="MFA3" s="106"/>
      <c r="MFB3" s="106"/>
      <c r="MFC3" s="106"/>
      <c r="MFD3" s="106"/>
      <c r="MFE3" s="106"/>
      <c r="MFF3" s="106"/>
      <c r="MFG3" s="106"/>
      <c r="MFH3" s="106"/>
      <c r="MFI3" s="106"/>
      <c r="MFJ3" s="106"/>
      <c r="MFK3" s="106"/>
      <c r="MFL3" s="106"/>
      <c r="MFM3" s="106"/>
      <c r="MFN3" s="106"/>
      <c r="MFO3" s="106"/>
      <c r="MFP3" s="106"/>
      <c r="MFQ3" s="106"/>
      <c r="MFR3" s="106"/>
      <c r="MFS3" s="106"/>
      <c r="MFT3" s="106"/>
      <c r="MFU3" s="106"/>
      <c r="MFV3" s="106"/>
      <c r="MFW3" s="106"/>
      <c r="MFX3" s="106"/>
      <c r="MFY3" s="106"/>
      <c r="MFZ3" s="106"/>
      <c r="MGA3" s="106"/>
      <c r="MGB3" s="106"/>
      <c r="MGC3" s="106"/>
      <c r="MGD3" s="106"/>
      <c r="MGE3" s="106"/>
      <c r="MGF3" s="106"/>
      <c r="MGG3" s="106"/>
      <c r="MGH3" s="106"/>
      <c r="MGI3" s="106"/>
      <c r="MGJ3" s="106"/>
      <c r="MGK3" s="106"/>
      <c r="MGL3" s="106"/>
      <c r="MGM3" s="106"/>
      <c r="MGN3" s="106"/>
      <c r="MGO3" s="106"/>
      <c r="MGP3" s="106"/>
      <c r="MGQ3" s="106"/>
      <c r="MGR3" s="106"/>
      <c r="MGS3" s="106"/>
      <c r="MGT3" s="106"/>
      <c r="MGU3" s="106"/>
      <c r="MGV3" s="106"/>
      <c r="MGW3" s="106"/>
      <c r="MGX3" s="106"/>
      <c r="MGY3" s="106"/>
      <c r="MGZ3" s="106"/>
      <c r="MHA3" s="106"/>
      <c r="MHB3" s="106"/>
      <c r="MHC3" s="106"/>
      <c r="MHD3" s="106"/>
      <c r="MHE3" s="106"/>
      <c r="MHF3" s="106"/>
      <c r="MHG3" s="106"/>
      <c r="MHH3" s="106"/>
      <c r="MHI3" s="106"/>
      <c r="MHJ3" s="106"/>
      <c r="MHK3" s="106"/>
      <c r="MHL3" s="106"/>
      <c r="MHM3" s="106"/>
      <c r="MHN3" s="106"/>
      <c r="MHO3" s="106"/>
      <c r="MHP3" s="106"/>
      <c r="MHQ3" s="106"/>
      <c r="MHR3" s="106"/>
      <c r="MHS3" s="106"/>
      <c r="MHT3" s="106"/>
      <c r="MHU3" s="106"/>
      <c r="MHV3" s="106"/>
      <c r="MHW3" s="106"/>
      <c r="MHX3" s="106"/>
      <c r="MHY3" s="106"/>
      <c r="MHZ3" s="106"/>
      <c r="MIA3" s="106"/>
      <c r="MIB3" s="106"/>
      <c r="MIC3" s="106"/>
      <c r="MID3" s="106"/>
      <c r="MIE3" s="106"/>
      <c r="MIF3" s="106"/>
      <c r="MIG3" s="106"/>
      <c r="MIH3" s="106"/>
      <c r="MII3" s="106"/>
      <c r="MIJ3" s="106"/>
      <c r="MIK3" s="106"/>
      <c r="MIL3" s="106"/>
      <c r="MIM3" s="106"/>
      <c r="MIN3" s="106"/>
      <c r="MIO3" s="106"/>
      <c r="MIP3" s="106"/>
      <c r="MIQ3" s="106"/>
      <c r="MIR3" s="106"/>
      <c r="MIS3" s="106"/>
      <c r="MIT3" s="106"/>
      <c r="MIU3" s="106"/>
      <c r="MIV3" s="106"/>
      <c r="MIW3" s="106"/>
      <c r="MIX3" s="106"/>
      <c r="MIY3" s="106"/>
      <c r="MIZ3" s="106"/>
      <c r="MJA3" s="106"/>
      <c r="MJB3" s="106"/>
      <c r="MJC3" s="106"/>
      <c r="MJD3" s="106"/>
      <c r="MJE3" s="106"/>
      <c r="MJF3" s="106"/>
      <c r="MJG3" s="106"/>
      <c r="MJH3" s="106"/>
      <c r="MJI3" s="106"/>
      <c r="MJJ3" s="106"/>
      <c r="MJK3" s="106"/>
      <c r="MJL3" s="106"/>
      <c r="MJM3" s="106"/>
      <c r="MJN3" s="106"/>
      <c r="MJO3" s="106"/>
      <c r="MJP3" s="106"/>
      <c r="MJQ3" s="106"/>
      <c r="MJR3" s="106"/>
      <c r="MJS3" s="106"/>
      <c r="MJT3" s="106"/>
      <c r="MJU3" s="106"/>
      <c r="MJV3" s="106"/>
      <c r="MJW3" s="106"/>
      <c r="MJX3" s="106"/>
      <c r="MJY3" s="106"/>
      <c r="MJZ3" s="106"/>
      <c r="MKA3" s="106"/>
      <c r="MKB3" s="106"/>
      <c r="MKC3" s="106"/>
      <c r="MKD3" s="106"/>
      <c r="MKE3" s="106"/>
      <c r="MKF3" s="106"/>
      <c r="MKG3" s="106"/>
      <c r="MKH3" s="106"/>
      <c r="MKI3" s="106"/>
      <c r="MKJ3" s="106"/>
      <c r="MKK3" s="106"/>
      <c r="MKL3" s="106"/>
      <c r="MKM3" s="106"/>
      <c r="MKN3" s="106"/>
      <c r="MKO3" s="106"/>
      <c r="MKP3" s="106"/>
      <c r="MKQ3" s="106"/>
      <c r="MKR3" s="106"/>
      <c r="MKS3" s="106"/>
      <c r="MKT3" s="106"/>
      <c r="MKU3" s="106"/>
      <c r="MKV3" s="106"/>
      <c r="MKW3" s="106"/>
      <c r="MKX3" s="106"/>
      <c r="MKY3" s="106"/>
      <c r="MKZ3" s="106"/>
      <c r="MLA3" s="106"/>
      <c r="MLB3" s="106"/>
      <c r="MLC3" s="106"/>
      <c r="MLD3" s="106"/>
      <c r="MLE3" s="106"/>
      <c r="MLF3" s="106"/>
      <c r="MLG3" s="106"/>
      <c r="MLH3" s="106"/>
      <c r="MLI3" s="106"/>
      <c r="MLJ3" s="106"/>
      <c r="MLK3" s="106"/>
      <c r="MLL3" s="106"/>
      <c r="MLM3" s="106"/>
      <c r="MLN3" s="106"/>
      <c r="MLO3" s="106"/>
      <c r="MLP3" s="106"/>
      <c r="MLQ3" s="106"/>
      <c r="MLR3" s="106"/>
      <c r="MLS3" s="106"/>
      <c r="MLT3" s="106"/>
      <c r="MLU3" s="106"/>
      <c r="MLV3" s="106"/>
      <c r="MLW3" s="106"/>
      <c r="MLX3" s="106"/>
      <c r="MLY3" s="106"/>
      <c r="MLZ3" s="106"/>
      <c r="MMA3" s="106"/>
      <c r="MMB3" s="106"/>
      <c r="MMC3" s="106"/>
      <c r="MMD3" s="106"/>
      <c r="MME3" s="106"/>
      <c r="MMF3" s="106"/>
      <c r="MMG3" s="106"/>
      <c r="MMH3" s="106"/>
      <c r="MMI3" s="106"/>
      <c r="MMJ3" s="106"/>
      <c r="MMK3" s="106"/>
      <c r="MML3" s="106"/>
      <c r="MMM3" s="106"/>
      <c r="MMN3" s="106"/>
      <c r="MMO3" s="106"/>
      <c r="MMP3" s="106"/>
      <c r="MMQ3" s="106"/>
      <c r="MMR3" s="106"/>
      <c r="MMS3" s="106"/>
      <c r="MMT3" s="106"/>
      <c r="MMU3" s="106"/>
      <c r="MMV3" s="106"/>
      <c r="MMW3" s="106"/>
      <c r="MMX3" s="106"/>
      <c r="MMY3" s="106"/>
      <c r="MMZ3" s="106"/>
      <c r="MNA3" s="106"/>
      <c r="MNB3" s="106"/>
      <c r="MNC3" s="106"/>
      <c r="MND3" s="106"/>
      <c r="MNE3" s="106"/>
      <c r="MNF3" s="106"/>
      <c r="MNG3" s="106"/>
      <c r="MNH3" s="106"/>
      <c r="MNI3" s="106"/>
      <c r="MNJ3" s="106"/>
      <c r="MNK3" s="106"/>
      <c r="MNL3" s="106"/>
      <c r="MNM3" s="106"/>
      <c r="MNN3" s="106"/>
      <c r="MNO3" s="106"/>
      <c r="MNP3" s="106"/>
      <c r="MNQ3" s="106"/>
      <c r="MNR3" s="106"/>
      <c r="MNS3" s="106"/>
      <c r="MNT3" s="106"/>
      <c r="MNU3" s="106"/>
      <c r="MNV3" s="106"/>
      <c r="MNW3" s="106"/>
      <c r="MNX3" s="106"/>
      <c r="MNY3" s="106"/>
      <c r="MNZ3" s="106"/>
      <c r="MOA3" s="106"/>
      <c r="MOB3" s="106"/>
      <c r="MOC3" s="106"/>
      <c r="MOD3" s="106"/>
      <c r="MOE3" s="106"/>
      <c r="MOF3" s="106"/>
      <c r="MOG3" s="106"/>
      <c r="MOH3" s="106"/>
      <c r="MOI3" s="106"/>
      <c r="MOJ3" s="106"/>
      <c r="MOK3" s="106"/>
      <c r="MOL3" s="106"/>
      <c r="MOM3" s="106"/>
      <c r="MON3" s="106"/>
      <c r="MOO3" s="106"/>
      <c r="MOP3" s="106"/>
      <c r="MOQ3" s="106"/>
      <c r="MOR3" s="106"/>
      <c r="MOS3" s="106"/>
      <c r="MOT3" s="106"/>
      <c r="MOU3" s="106"/>
      <c r="MOV3" s="106"/>
      <c r="MOW3" s="106"/>
      <c r="MOX3" s="106"/>
      <c r="MOY3" s="106"/>
      <c r="MOZ3" s="106"/>
      <c r="MPA3" s="106"/>
      <c r="MPB3" s="106"/>
      <c r="MPC3" s="106"/>
      <c r="MPD3" s="106"/>
      <c r="MPE3" s="106"/>
      <c r="MPF3" s="106"/>
      <c r="MPG3" s="106"/>
      <c r="MPH3" s="106"/>
      <c r="MPI3" s="106"/>
      <c r="MPJ3" s="106"/>
      <c r="MPK3" s="106"/>
      <c r="MPL3" s="106"/>
      <c r="MPM3" s="106"/>
      <c r="MPN3" s="106"/>
      <c r="MPO3" s="106"/>
      <c r="MPP3" s="106"/>
      <c r="MPQ3" s="106"/>
      <c r="MPR3" s="106"/>
      <c r="MPS3" s="106"/>
      <c r="MPT3" s="106"/>
      <c r="MPU3" s="106"/>
      <c r="MPV3" s="106"/>
      <c r="MPW3" s="106"/>
      <c r="MPX3" s="106"/>
      <c r="MPY3" s="106"/>
      <c r="MPZ3" s="106"/>
      <c r="MQA3" s="106"/>
      <c r="MQB3" s="106"/>
      <c r="MQC3" s="106"/>
      <c r="MQD3" s="106"/>
      <c r="MQE3" s="106"/>
      <c r="MQF3" s="106"/>
      <c r="MQG3" s="106"/>
      <c r="MQH3" s="106"/>
      <c r="MQI3" s="106"/>
      <c r="MQJ3" s="106"/>
      <c r="MQK3" s="106"/>
      <c r="MQL3" s="106"/>
      <c r="MQM3" s="106"/>
      <c r="MQN3" s="106"/>
      <c r="MQO3" s="106"/>
      <c r="MQP3" s="106"/>
      <c r="MQQ3" s="106"/>
      <c r="MQR3" s="106"/>
      <c r="MQS3" s="106"/>
      <c r="MQT3" s="106"/>
      <c r="MQU3" s="106"/>
      <c r="MQV3" s="106"/>
      <c r="MQW3" s="106"/>
      <c r="MQX3" s="106"/>
      <c r="MQY3" s="106"/>
      <c r="MQZ3" s="106"/>
      <c r="MRA3" s="106"/>
      <c r="MRB3" s="106"/>
      <c r="MRC3" s="106"/>
      <c r="MRD3" s="106"/>
      <c r="MRE3" s="106"/>
      <c r="MRF3" s="106"/>
      <c r="MRG3" s="106"/>
      <c r="MRH3" s="106"/>
      <c r="MRI3" s="106"/>
      <c r="MRJ3" s="106"/>
      <c r="MRK3" s="106"/>
      <c r="MRL3" s="106"/>
      <c r="MRM3" s="106"/>
      <c r="MRN3" s="106"/>
      <c r="MRO3" s="106"/>
      <c r="MRP3" s="106"/>
      <c r="MRQ3" s="106"/>
      <c r="MRR3" s="106"/>
      <c r="MRS3" s="106"/>
      <c r="MRT3" s="106"/>
      <c r="MRU3" s="106"/>
      <c r="MRV3" s="106"/>
      <c r="MRW3" s="106"/>
      <c r="MRX3" s="106"/>
      <c r="MRY3" s="106"/>
      <c r="MRZ3" s="106"/>
      <c r="MSA3" s="106"/>
      <c r="MSB3" s="106"/>
      <c r="MSC3" s="106"/>
      <c r="MSD3" s="106"/>
      <c r="MSE3" s="106"/>
      <c r="MSF3" s="106"/>
      <c r="MSG3" s="106"/>
      <c r="MSH3" s="106"/>
      <c r="MSI3" s="106"/>
      <c r="MSJ3" s="106"/>
      <c r="MSK3" s="106"/>
      <c r="MSL3" s="106"/>
      <c r="MSM3" s="106"/>
      <c r="MSN3" s="106"/>
      <c r="MSO3" s="106"/>
      <c r="MSP3" s="106"/>
      <c r="MSQ3" s="106"/>
      <c r="MSR3" s="106"/>
      <c r="MSS3" s="106"/>
      <c r="MST3" s="106"/>
      <c r="MSU3" s="106"/>
      <c r="MSV3" s="106"/>
      <c r="MSW3" s="106"/>
      <c r="MSX3" s="106"/>
      <c r="MSY3" s="106"/>
      <c r="MSZ3" s="106"/>
      <c r="MTA3" s="106"/>
      <c r="MTB3" s="106"/>
      <c r="MTC3" s="106"/>
      <c r="MTD3" s="106"/>
      <c r="MTE3" s="106"/>
      <c r="MTF3" s="106"/>
      <c r="MTG3" s="106"/>
      <c r="MTH3" s="106"/>
      <c r="MTI3" s="106"/>
      <c r="MTJ3" s="106"/>
      <c r="MTK3" s="106"/>
      <c r="MTL3" s="106"/>
      <c r="MTM3" s="106"/>
      <c r="MTN3" s="106"/>
      <c r="MTO3" s="106"/>
      <c r="MTP3" s="106"/>
      <c r="MTQ3" s="106"/>
      <c r="MTR3" s="106"/>
      <c r="MTS3" s="106"/>
      <c r="MTT3" s="106"/>
      <c r="MTU3" s="106"/>
      <c r="MTV3" s="106"/>
      <c r="MTW3" s="106"/>
      <c r="MTX3" s="106"/>
      <c r="MTY3" s="106"/>
      <c r="MTZ3" s="106"/>
      <c r="MUA3" s="106"/>
      <c r="MUB3" s="106"/>
      <c r="MUC3" s="106"/>
      <c r="MUD3" s="106"/>
      <c r="MUE3" s="106"/>
      <c r="MUF3" s="106"/>
      <c r="MUG3" s="106"/>
      <c r="MUH3" s="106"/>
      <c r="MUI3" s="106"/>
      <c r="MUJ3" s="106"/>
      <c r="MUK3" s="106"/>
      <c r="MUL3" s="106"/>
      <c r="MUM3" s="106"/>
      <c r="MUN3" s="106"/>
      <c r="MUO3" s="106"/>
      <c r="MUP3" s="106"/>
      <c r="MUQ3" s="106"/>
      <c r="MUR3" s="106"/>
      <c r="MUS3" s="106"/>
      <c r="MUT3" s="106"/>
      <c r="MUU3" s="106"/>
      <c r="MUV3" s="106"/>
      <c r="MUW3" s="106"/>
      <c r="MUX3" s="106"/>
      <c r="MUY3" s="106"/>
      <c r="MUZ3" s="106"/>
      <c r="MVA3" s="106"/>
      <c r="MVB3" s="106"/>
      <c r="MVC3" s="106"/>
      <c r="MVD3" s="106"/>
      <c r="MVE3" s="106"/>
      <c r="MVF3" s="106"/>
      <c r="MVG3" s="106"/>
      <c r="MVH3" s="106"/>
      <c r="MVI3" s="106"/>
      <c r="MVJ3" s="106"/>
      <c r="MVK3" s="106"/>
      <c r="MVL3" s="106"/>
      <c r="MVM3" s="106"/>
      <c r="MVN3" s="106"/>
      <c r="MVO3" s="106"/>
      <c r="MVP3" s="106"/>
      <c r="MVQ3" s="106"/>
      <c r="MVR3" s="106"/>
      <c r="MVS3" s="106"/>
      <c r="MVT3" s="106"/>
      <c r="MVU3" s="106"/>
      <c r="MVV3" s="106"/>
      <c r="MVW3" s="106"/>
      <c r="MVX3" s="106"/>
      <c r="MVY3" s="106"/>
      <c r="MVZ3" s="106"/>
      <c r="MWA3" s="106"/>
      <c r="MWB3" s="106"/>
      <c r="MWC3" s="106"/>
      <c r="MWD3" s="106"/>
      <c r="MWE3" s="106"/>
      <c r="MWF3" s="106"/>
      <c r="MWG3" s="106"/>
      <c r="MWH3" s="106"/>
      <c r="MWI3" s="106"/>
      <c r="MWJ3" s="106"/>
      <c r="MWK3" s="106"/>
      <c r="MWL3" s="106"/>
      <c r="MWM3" s="106"/>
      <c r="MWN3" s="106"/>
      <c r="MWO3" s="106"/>
      <c r="MWP3" s="106"/>
      <c r="MWQ3" s="106"/>
      <c r="MWR3" s="106"/>
      <c r="MWS3" s="106"/>
      <c r="MWT3" s="106"/>
      <c r="MWU3" s="106"/>
      <c r="MWV3" s="106"/>
      <c r="MWW3" s="106"/>
      <c r="MWX3" s="106"/>
      <c r="MWY3" s="106"/>
      <c r="MWZ3" s="106"/>
      <c r="MXA3" s="106"/>
      <c r="MXB3" s="106"/>
      <c r="MXC3" s="106"/>
      <c r="MXD3" s="106"/>
      <c r="MXE3" s="106"/>
      <c r="MXF3" s="106"/>
      <c r="MXG3" s="106"/>
      <c r="MXH3" s="106"/>
      <c r="MXI3" s="106"/>
      <c r="MXJ3" s="106"/>
      <c r="MXK3" s="106"/>
      <c r="MXL3" s="106"/>
      <c r="MXM3" s="106"/>
      <c r="MXN3" s="106"/>
      <c r="MXO3" s="106"/>
      <c r="MXP3" s="106"/>
      <c r="MXQ3" s="106"/>
      <c r="MXR3" s="106"/>
      <c r="MXS3" s="106"/>
      <c r="MXT3" s="106"/>
      <c r="MXU3" s="106"/>
      <c r="MXV3" s="106"/>
      <c r="MXW3" s="106"/>
      <c r="MXX3" s="106"/>
      <c r="MXY3" s="106"/>
      <c r="MXZ3" s="106"/>
      <c r="MYA3" s="106"/>
      <c r="MYB3" s="106"/>
      <c r="MYC3" s="106"/>
      <c r="MYD3" s="106"/>
      <c r="MYE3" s="106"/>
      <c r="MYF3" s="106"/>
      <c r="MYG3" s="106"/>
      <c r="MYH3" s="106"/>
      <c r="MYI3" s="106"/>
      <c r="MYJ3" s="106"/>
      <c r="MYK3" s="106"/>
      <c r="MYL3" s="106"/>
      <c r="MYM3" s="106"/>
      <c r="MYN3" s="106"/>
      <c r="MYO3" s="106"/>
      <c r="MYP3" s="106"/>
      <c r="MYQ3" s="106"/>
      <c r="MYR3" s="106"/>
      <c r="MYS3" s="106"/>
      <c r="MYT3" s="106"/>
      <c r="MYU3" s="106"/>
      <c r="MYV3" s="106"/>
      <c r="MYW3" s="106"/>
      <c r="MYX3" s="106"/>
      <c r="MYY3" s="106"/>
      <c r="MYZ3" s="106"/>
      <c r="MZA3" s="106"/>
      <c r="MZB3" s="106"/>
      <c r="MZC3" s="106"/>
      <c r="MZD3" s="106"/>
      <c r="MZE3" s="106"/>
      <c r="MZF3" s="106"/>
      <c r="MZG3" s="106"/>
      <c r="MZH3" s="106"/>
      <c r="MZI3" s="106"/>
      <c r="MZJ3" s="106"/>
      <c r="MZK3" s="106"/>
      <c r="MZL3" s="106"/>
      <c r="MZM3" s="106"/>
      <c r="MZN3" s="106"/>
      <c r="MZO3" s="106"/>
      <c r="MZP3" s="106"/>
      <c r="MZQ3" s="106"/>
      <c r="MZR3" s="106"/>
      <c r="MZS3" s="106"/>
      <c r="MZT3" s="106"/>
      <c r="MZU3" s="106"/>
      <c r="MZV3" s="106"/>
      <c r="MZW3" s="106"/>
      <c r="MZX3" s="106"/>
      <c r="MZY3" s="106"/>
      <c r="MZZ3" s="106"/>
      <c r="NAA3" s="106"/>
      <c r="NAB3" s="106"/>
      <c r="NAC3" s="106"/>
      <c r="NAD3" s="106"/>
      <c r="NAE3" s="106"/>
      <c r="NAF3" s="106"/>
      <c r="NAG3" s="106"/>
      <c r="NAH3" s="106"/>
      <c r="NAI3" s="106"/>
      <c r="NAJ3" s="106"/>
      <c r="NAK3" s="106"/>
      <c r="NAL3" s="106"/>
      <c r="NAM3" s="106"/>
      <c r="NAN3" s="106"/>
      <c r="NAO3" s="106"/>
      <c r="NAP3" s="106"/>
      <c r="NAQ3" s="106"/>
      <c r="NAR3" s="106"/>
      <c r="NAS3" s="106"/>
      <c r="NAT3" s="106"/>
      <c r="NAU3" s="106"/>
      <c r="NAV3" s="106"/>
      <c r="NAW3" s="106"/>
      <c r="NAX3" s="106"/>
      <c r="NAY3" s="106"/>
      <c r="NAZ3" s="106"/>
      <c r="NBA3" s="106"/>
      <c r="NBB3" s="106"/>
      <c r="NBC3" s="106"/>
      <c r="NBD3" s="106"/>
      <c r="NBE3" s="106"/>
      <c r="NBF3" s="106"/>
      <c r="NBG3" s="106"/>
      <c r="NBH3" s="106"/>
      <c r="NBI3" s="106"/>
      <c r="NBJ3" s="106"/>
      <c r="NBK3" s="106"/>
      <c r="NBL3" s="106"/>
      <c r="NBM3" s="106"/>
      <c r="NBN3" s="106"/>
      <c r="NBO3" s="106"/>
      <c r="NBP3" s="106"/>
      <c r="NBQ3" s="106"/>
      <c r="NBR3" s="106"/>
      <c r="NBS3" s="106"/>
      <c r="NBT3" s="106"/>
      <c r="NBU3" s="106"/>
      <c r="NBV3" s="106"/>
      <c r="NBW3" s="106"/>
      <c r="NBX3" s="106"/>
      <c r="NBY3" s="106"/>
      <c r="NBZ3" s="106"/>
      <c r="NCA3" s="106"/>
      <c r="NCB3" s="106"/>
      <c r="NCC3" s="106"/>
      <c r="NCD3" s="106"/>
      <c r="NCE3" s="106"/>
      <c r="NCF3" s="106"/>
      <c r="NCG3" s="106"/>
      <c r="NCH3" s="106"/>
      <c r="NCI3" s="106"/>
      <c r="NCJ3" s="106"/>
      <c r="NCK3" s="106"/>
      <c r="NCL3" s="106"/>
      <c r="NCM3" s="106"/>
      <c r="NCN3" s="106"/>
      <c r="NCO3" s="106"/>
      <c r="NCP3" s="106"/>
      <c r="NCQ3" s="106"/>
      <c r="NCR3" s="106"/>
      <c r="NCS3" s="106"/>
      <c r="NCT3" s="106"/>
      <c r="NCU3" s="106"/>
      <c r="NCV3" s="106"/>
      <c r="NCW3" s="106"/>
      <c r="NCX3" s="106"/>
      <c r="NCY3" s="106"/>
      <c r="NCZ3" s="106"/>
      <c r="NDA3" s="106"/>
      <c r="NDB3" s="106"/>
      <c r="NDC3" s="106"/>
      <c r="NDD3" s="106"/>
      <c r="NDE3" s="106"/>
      <c r="NDF3" s="106"/>
      <c r="NDG3" s="106"/>
      <c r="NDH3" s="106"/>
      <c r="NDI3" s="106"/>
      <c r="NDJ3" s="106"/>
      <c r="NDK3" s="106"/>
      <c r="NDL3" s="106"/>
      <c r="NDM3" s="106"/>
      <c r="NDN3" s="106"/>
      <c r="NDO3" s="106"/>
      <c r="NDP3" s="106"/>
      <c r="NDQ3" s="106"/>
      <c r="NDR3" s="106"/>
      <c r="NDS3" s="106"/>
      <c r="NDT3" s="106"/>
      <c r="NDU3" s="106"/>
      <c r="NDV3" s="106"/>
      <c r="NDW3" s="106"/>
      <c r="NDX3" s="106"/>
      <c r="NDY3" s="106"/>
      <c r="NDZ3" s="106"/>
      <c r="NEA3" s="106"/>
      <c r="NEB3" s="106"/>
      <c r="NEC3" s="106"/>
      <c r="NED3" s="106"/>
      <c r="NEE3" s="106"/>
      <c r="NEF3" s="106"/>
      <c r="NEG3" s="106"/>
      <c r="NEH3" s="106"/>
      <c r="NEI3" s="106"/>
      <c r="NEJ3" s="106"/>
      <c r="NEK3" s="106"/>
      <c r="NEL3" s="106"/>
      <c r="NEM3" s="106"/>
      <c r="NEN3" s="106"/>
      <c r="NEO3" s="106"/>
      <c r="NEP3" s="106"/>
      <c r="NEQ3" s="106"/>
      <c r="NER3" s="106"/>
      <c r="NES3" s="106"/>
      <c r="NET3" s="106"/>
      <c r="NEU3" s="106"/>
      <c r="NEV3" s="106"/>
      <c r="NEW3" s="106"/>
      <c r="NEX3" s="106"/>
      <c r="NEY3" s="106"/>
      <c r="NEZ3" s="106"/>
      <c r="NFA3" s="106"/>
      <c r="NFB3" s="106"/>
      <c r="NFC3" s="106"/>
      <c r="NFD3" s="106"/>
      <c r="NFE3" s="106"/>
      <c r="NFF3" s="106"/>
      <c r="NFG3" s="106"/>
      <c r="NFH3" s="106"/>
      <c r="NFI3" s="106"/>
      <c r="NFJ3" s="106"/>
      <c r="NFK3" s="106"/>
      <c r="NFL3" s="106"/>
      <c r="NFM3" s="106"/>
      <c r="NFN3" s="106"/>
      <c r="NFO3" s="106"/>
      <c r="NFP3" s="106"/>
      <c r="NFQ3" s="106"/>
      <c r="NFR3" s="106"/>
      <c r="NFS3" s="106"/>
      <c r="NFT3" s="106"/>
      <c r="NFU3" s="106"/>
      <c r="NFV3" s="106"/>
      <c r="NFW3" s="106"/>
      <c r="NFX3" s="106"/>
      <c r="NFY3" s="106"/>
      <c r="NFZ3" s="106"/>
      <c r="NGA3" s="106"/>
      <c r="NGB3" s="106"/>
      <c r="NGC3" s="106"/>
      <c r="NGD3" s="106"/>
      <c r="NGE3" s="106"/>
      <c r="NGF3" s="106"/>
      <c r="NGG3" s="106"/>
      <c r="NGH3" s="106"/>
      <c r="NGI3" s="106"/>
      <c r="NGJ3" s="106"/>
      <c r="NGK3" s="106"/>
      <c r="NGL3" s="106"/>
      <c r="NGM3" s="106"/>
      <c r="NGN3" s="106"/>
      <c r="NGO3" s="106"/>
      <c r="NGP3" s="106"/>
      <c r="NGQ3" s="106"/>
      <c r="NGR3" s="106"/>
      <c r="NGS3" s="106"/>
      <c r="NGT3" s="106"/>
      <c r="NGU3" s="106"/>
      <c r="NGV3" s="106"/>
      <c r="NGW3" s="106"/>
      <c r="NGX3" s="106"/>
      <c r="NGY3" s="106"/>
      <c r="NGZ3" s="106"/>
      <c r="NHA3" s="106"/>
      <c r="NHB3" s="106"/>
      <c r="NHC3" s="106"/>
      <c r="NHD3" s="106"/>
      <c r="NHE3" s="106"/>
      <c r="NHF3" s="106"/>
      <c r="NHG3" s="106"/>
      <c r="NHH3" s="106"/>
      <c r="NHI3" s="106"/>
      <c r="NHJ3" s="106"/>
      <c r="NHK3" s="106"/>
      <c r="NHL3" s="106"/>
      <c r="NHM3" s="106"/>
      <c r="NHN3" s="106"/>
      <c r="NHO3" s="106"/>
      <c r="NHP3" s="106"/>
      <c r="NHQ3" s="106"/>
      <c r="NHR3" s="106"/>
      <c r="NHS3" s="106"/>
      <c r="NHT3" s="106"/>
      <c r="NHU3" s="106"/>
      <c r="NHV3" s="106"/>
      <c r="NHW3" s="106"/>
      <c r="NHX3" s="106"/>
      <c r="NHY3" s="106"/>
      <c r="NHZ3" s="106"/>
      <c r="NIA3" s="106"/>
      <c r="NIB3" s="106"/>
      <c r="NIC3" s="106"/>
      <c r="NID3" s="106"/>
      <c r="NIE3" s="106"/>
      <c r="NIF3" s="106"/>
      <c r="NIG3" s="106"/>
      <c r="NIH3" s="106"/>
      <c r="NII3" s="106"/>
      <c r="NIJ3" s="106"/>
      <c r="NIK3" s="106"/>
      <c r="NIL3" s="106"/>
      <c r="NIM3" s="106"/>
      <c r="NIN3" s="106"/>
      <c r="NIO3" s="106"/>
      <c r="NIP3" s="106"/>
      <c r="NIQ3" s="106"/>
      <c r="NIR3" s="106"/>
      <c r="NIS3" s="106"/>
      <c r="NIT3" s="106"/>
      <c r="NIU3" s="106"/>
      <c r="NIV3" s="106"/>
      <c r="NIW3" s="106"/>
      <c r="NIX3" s="106"/>
      <c r="NIY3" s="106"/>
      <c r="NIZ3" s="106"/>
      <c r="NJA3" s="106"/>
      <c r="NJB3" s="106"/>
      <c r="NJC3" s="106"/>
      <c r="NJD3" s="106"/>
      <c r="NJE3" s="106"/>
      <c r="NJF3" s="106"/>
      <c r="NJG3" s="106"/>
      <c r="NJH3" s="106"/>
      <c r="NJI3" s="106"/>
      <c r="NJJ3" s="106"/>
      <c r="NJK3" s="106"/>
      <c r="NJL3" s="106"/>
      <c r="NJM3" s="106"/>
      <c r="NJN3" s="106"/>
      <c r="NJO3" s="106"/>
      <c r="NJP3" s="106"/>
      <c r="NJQ3" s="106"/>
      <c r="NJR3" s="106"/>
      <c r="NJS3" s="106"/>
      <c r="NJT3" s="106"/>
      <c r="NJU3" s="106"/>
      <c r="NJV3" s="106"/>
      <c r="NJW3" s="106"/>
      <c r="NJX3" s="106"/>
      <c r="NJY3" s="106"/>
      <c r="NJZ3" s="106"/>
      <c r="NKA3" s="106"/>
      <c r="NKB3" s="106"/>
      <c r="NKC3" s="106"/>
      <c r="NKD3" s="106"/>
      <c r="NKE3" s="106"/>
      <c r="NKF3" s="106"/>
      <c r="NKG3" s="106"/>
      <c r="NKH3" s="106"/>
      <c r="NKI3" s="106"/>
      <c r="NKJ3" s="106"/>
      <c r="NKK3" s="106"/>
      <c r="NKL3" s="106"/>
      <c r="NKM3" s="106"/>
      <c r="NKN3" s="106"/>
      <c r="NKO3" s="106"/>
      <c r="NKP3" s="106"/>
      <c r="NKQ3" s="106"/>
      <c r="NKR3" s="106"/>
      <c r="NKS3" s="106"/>
      <c r="NKT3" s="106"/>
      <c r="NKU3" s="106"/>
      <c r="NKV3" s="106"/>
      <c r="NKW3" s="106"/>
      <c r="NKX3" s="106"/>
      <c r="NKY3" s="106"/>
      <c r="NKZ3" s="106"/>
      <c r="NLA3" s="106"/>
      <c r="NLB3" s="106"/>
      <c r="NLC3" s="106"/>
      <c r="NLD3" s="106"/>
      <c r="NLE3" s="106"/>
      <c r="NLF3" s="106"/>
      <c r="NLG3" s="106"/>
      <c r="NLH3" s="106"/>
      <c r="NLI3" s="106"/>
      <c r="NLJ3" s="106"/>
      <c r="NLK3" s="106"/>
      <c r="NLL3" s="106"/>
      <c r="NLM3" s="106"/>
      <c r="NLN3" s="106"/>
      <c r="NLO3" s="106"/>
      <c r="NLP3" s="106"/>
      <c r="NLQ3" s="106"/>
      <c r="NLR3" s="106"/>
      <c r="NLS3" s="106"/>
      <c r="NLT3" s="106"/>
      <c r="NLU3" s="106"/>
      <c r="NLV3" s="106"/>
      <c r="NLW3" s="106"/>
      <c r="NLX3" s="106"/>
      <c r="NLY3" s="106"/>
      <c r="NLZ3" s="106"/>
      <c r="NMA3" s="106"/>
      <c r="NMB3" s="106"/>
      <c r="NMC3" s="106"/>
      <c r="NMD3" s="106"/>
      <c r="NME3" s="106"/>
      <c r="NMF3" s="106"/>
      <c r="NMG3" s="106"/>
      <c r="NMH3" s="106"/>
      <c r="NMI3" s="106"/>
      <c r="NMJ3" s="106"/>
      <c r="NMK3" s="106"/>
      <c r="NML3" s="106"/>
      <c r="NMM3" s="106"/>
      <c r="NMN3" s="106"/>
      <c r="NMO3" s="106"/>
      <c r="NMP3" s="106"/>
      <c r="NMQ3" s="106"/>
      <c r="NMR3" s="106"/>
      <c r="NMS3" s="106"/>
      <c r="NMT3" s="106"/>
      <c r="NMU3" s="106"/>
      <c r="NMV3" s="106"/>
      <c r="NMW3" s="106"/>
      <c r="NMX3" s="106"/>
      <c r="NMY3" s="106"/>
      <c r="NMZ3" s="106"/>
      <c r="NNA3" s="106"/>
      <c r="NNB3" s="106"/>
      <c r="NNC3" s="106"/>
      <c r="NND3" s="106"/>
      <c r="NNE3" s="106"/>
      <c r="NNF3" s="106"/>
      <c r="NNG3" s="106"/>
      <c r="NNH3" s="106"/>
      <c r="NNI3" s="106"/>
      <c r="NNJ3" s="106"/>
      <c r="NNK3" s="106"/>
      <c r="NNL3" s="106"/>
      <c r="NNM3" s="106"/>
      <c r="NNN3" s="106"/>
      <c r="NNO3" s="106"/>
      <c r="NNP3" s="106"/>
      <c r="NNQ3" s="106"/>
      <c r="NNR3" s="106"/>
      <c r="NNS3" s="106"/>
      <c r="NNT3" s="106"/>
      <c r="NNU3" s="106"/>
      <c r="NNV3" s="106"/>
      <c r="NNW3" s="106"/>
      <c r="NNX3" s="106"/>
      <c r="NNY3" s="106"/>
      <c r="NNZ3" s="106"/>
      <c r="NOA3" s="106"/>
      <c r="NOB3" s="106"/>
      <c r="NOC3" s="106"/>
      <c r="NOD3" s="106"/>
      <c r="NOE3" s="106"/>
      <c r="NOF3" s="106"/>
      <c r="NOG3" s="106"/>
      <c r="NOH3" s="106"/>
      <c r="NOI3" s="106"/>
      <c r="NOJ3" s="106"/>
      <c r="NOK3" s="106"/>
      <c r="NOL3" s="106"/>
      <c r="NOM3" s="106"/>
      <c r="NON3" s="106"/>
      <c r="NOO3" s="106"/>
      <c r="NOP3" s="106"/>
      <c r="NOQ3" s="106"/>
      <c r="NOR3" s="106"/>
      <c r="NOS3" s="106"/>
      <c r="NOT3" s="106"/>
      <c r="NOU3" s="106"/>
      <c r="NOV3" s="106"/>
      <c r="NOW3" s="106"/>
      <c r="NOX3" s="106"/>
      <c r="NOY3" s="106"/>
      <c r="NOZ3" s="106"/>
      <c r="NPA3" s="106"/>
      <c r="NPB3" s="106"/>
      <c r="NPC3" s="106"/>
      <c r="NPD3" s="106"/>
      <c r="NPE3" s="106"/>
      <c r="NPF3" s="106"/>
      <c r="NPG3" s="106"/>
      <c r="NPH3" s="106"/>
      <c r="NPI3" s="106"/>
      <c r="NPJ3" s="106"/>
      <c r="NPK3" s="106"/>
      <c r="NPL3" s="106"/>
      <c r="NPM3" s="106"/>
      <c r="NPN3" s="106"/>
      <c r="NPO3" s="106"/>
      <c r="NPP3" s="106"/>
      <c r="NPQ3" s="106"/>
      <c r="NPR3" s="106"/>
      <c r="NPS3" s="106"/>
      <c r="NPT3" s="106"/>
      <c r="NPU3" s="106"/>
      <c r="NPV3" s="106"/>
      <c r="NPW3" s="106"/>
      <c r="NPX3" s="106"/>
      <c r="NPY3" s="106"/>
      <c r="NPZ3" s="106"/>
      <c r="NQA3" s="106"/>
      <c r="NQB3" s="106"/>
      <c r="NQC3" s="106"/>
      <c r="NQD3" s="106"/>
      <c r="NQE3" s="106"/>
      <c r="NQF3" s="106"/>
      <c r="NQG3" s="106"/>
      <c r="NQH3" s="106"/>
      <c r="NQI3" s="106"/>
      <c r="NQJ3" s="106"/>
      <c r="NQK3" s="106"/>
      <c r="NQL3" s="106"/>
      <c r="NQM3" s="106"/>
      <c r="NQN3" s="106"/>
      <c r="NQO3" s="106"/>
      <c r="NQP3" s="106"/>
      <c r="NQQ3" s="106"/>
      <c r="NQR3" s="106"/>
      <c r="NQS3" s="106"/>
      <c r="NQT3" s="106"/>
      <c r="NQU3" s="106"/>
      <c r="NQV3" s="106"/>
      <c r="NQW3" s="106"/>
      <c r="NQX3" s="106"/>
      <c r="NQY3" s="106"/>
      <c r="NQZ3" s="106"/>
      <c r="NRA3" s="106"/>
      <c r="NRB3" s="106"/>
      <c r="NRC3" s="106"/>
      <c r="NRD3" s="106"/>
      <c r="NRE3" s="106"/>
      <c r="NRF3" s="106"/>
      <c r="NRG3" s="106"/>
      <c r="NRH3" s="106"/>
      <c r="NRI3" s="106"/>
      <c r="NRJ3" s="106"/>
      <c r="NRK3" s="106"/>
      <c r="NRL3" s="106"/>
      <c r="NRM3" s="106"/>
      <c r="NRN3" s="106"/>
      <c r="NRO3" s="106"/>
      <c r="NRP3" s="106"/>
      <c r="NRQ3" s="106"/>
      <c r="NRR3" s="106"/>
      <c r="NRS3" s="106"/>
      <c r="NRT3" s="106"/>
      <c r="NRU3" s="106"/>
      <c r="NRV3" s="106"/>
      <c r="NRW3" s="106"/>
      <c r="NRX3" s="106"/>
      <c r="NRY3" s="106"/>
      <c r="NRZ3" s="106"/>
      <c r="NSA3" s="106"/>
      <c r="NSB3" s="106"/>
      <c r="NSC3" s="106"/>
      <c r="NSD3" s="106"/>
      <c r="NSE3" s="106"/>
      <c r="NSF3" s="106"/>
      <c r="NSG3" s="106"/>
      <c r="NSH3" s="106"/>
      <c r="NSI3" s="106"/>
      <c r="NSJ3" s="106"/>
      <c r="NSK3" s="106"/>
      <c r="NSL3" s="106"/>
      <c r="NSM3" s="106"/>
      <c r="NSN3" s="106"/>
      <c r="NSO3" s="106"/>
      <c r="NSP3" s="106"/>
      <c r="NSQ3" s="106"/>
      <c r="NSR3" s="106"/>
      <c r="NSS3" s="106"/>
      <c r="NST3" s="106"/>
      <c r="NSU3" s="106"/>
      <c r="NSV3" s="106"/>
      <c r="NSW3" s="106"/>
      <c r="NSX3" s="106"/>
      <c r="NSY3" s="106"/>
      <c r="NSZ3" s="106"/>
      <c r="NTA3" s="106"/>
      <c r="NTB3" s="106"/>
      <c r="NTC3" s="106"/>
      <c r="NTD3" s="106"/>
      <c r="NTE3" s="106"/>
      <c r="NTF3" s="106"/>
      <c r="NTG3" s="106"/>
      <c r="NTH3" s="106"/>
      <c r="NTI3" s="106"/>
      <c r="NTJ3" s="106"/>
      <c r="NTK3" s="106"/>
      <c r="NTL3" s="106"/>
      <c r="NTM3" s="106"/>
      <c r="NTN3" s="106"/>
      <c r="NTO3" s="106"/>
      <c r="NTP3" s="106"/>
      <c r="NTQ3" s="106"/>
      <c r="NTR3" s="106"/>
      <c r="NTS3" s="106"/>
      <c r="NTT3" s="106"/>
      <c r="NTU3" s="106"/>
      <c r="NTV3" s="106"/>
      <c r="NTW3" s="106"/>
      <c r="NTX3" s="106"/>
      <c r="NTY3" s="106"/>
      <c r="NTZ3" s="106"/>
      <c r="NUA3" s="106"/>
      <c r="NUB3" s="106"/>
      <c r="NUC3" s="106"/>
      <c r="NUD3" s="106"/>
      <c r="NUE3" s="106"/>
      <c r="NUF3" s="106"/>
      <c r="NUG3" s="106"/>
      <c r="NUH3" s="106"/>
      <c r="NUI3" s="106"/>
      <c r="NUJ3" s="106"/>
      <c r="NUK3" s="106"/>
      <c r="NUL3" s="106"/>
      <c r="NUM3" s="106"/>
      <c r="NUN3" s="106"/>
      <c r="NUO3" s="106"/>
      <c r="NUP3" s="106"/>
      <c r="NUQ3" s="106"/>
      <c r="NUR3" s="106"/>
      <c r="NUS3" s="106"/>
      <c r="NUT3" s="106"/>
      <c r="NUU3" s="106"/>
      <c r="NUV3" s="106"/>
      <c r="NUW3" s="106"/>
      <c r="NUX3" s="106"/>
      <c r="NUY3" s="106"/>
      <c r="NUZ3" s="106"/>
      <c r="NVA3" s="106"/>
      <c r="NVB3" s="106"/>
      <c r="NVC3" s="106"/>
      <c r="NVD3" s="106"/>
      <c r="NVE3" s="106"/>
      <c r="NVF3" s="106"/>
      <c r="NVG3" s="106"/>
      <c r="NVH3" s="106"/>
      <c r="NVI3" s="106"/>
      <c r="NVJ3" s="106"/>
      <c r="NVK3" s="106"/>
      <c r="NVL3" s="106"/>
      <c r="NVM3" s="106"/>
      <c r="NVN3" s="106"/>
      <c r="NVO3" s="106"/>
      <c r="NVP3" s="106"/>
      <c r="NVQ3" s="106"/>
      <c r="NVR3" s="106"/>
      <c r="NVS3" s="106"/>
      <c r="NVT3" s="106"/>
      <c r="NVU3" s="106"/>
      <c r="NVV3" s="106"/>
      <c r="NVW3" s="106"/>
      <c r="NVX3" s="106"/>
      <c r="NVY3" s="106"/>
      <c r="NVZ3" s="106"/>
      <c r="NWA3" s="106"/>
      <c r="NWB3" s="106"/>
      <c r="NWC3" s="106"/>
      <c r="NWD3" s="106"/>
      <c r="NWE3" s="106"/>
      <c r="NWF3" s="106"/>
      <c r="NWG3" s="106"/>
      <c r="NWH3" s="106"/>
      <c r="NWI3" s="106"/>
      <c r="NWJ3" s="106"/>
      <c r="NWK3" s="106"/>
      <c r="NWL3" s="106"/>
      <c r="NWM3" s="106"/>
      <c r="NWN3" s="106"/>
      <c r="NWO3" s="106"/>
      <c r="NWP3" s="106"/>
      <c r="NWQ3" s="106"/>
      <c r="NWR3" s="106"/>
      <c r="NWS3" s="106"/>
      <c r="NWT3" s="106"/>
      <c r="NWU3" s="106"/>
      <c r="NWV3" s="106"/>
      <c r="NWW3" s="106"/>
      <c r="NWX3" s="106"/>
      <c r="NWY3" s="106"/>
      <c r="NWZ3" s="106"/>
      <c r="NXA3" s="106"/>
      <c r="NXB3" s="106"/>
      <c r="NXC3" s="106"/>
      <c r="NXD3" s="106"/>
      <c r="NXE3" s="106"/>
      <c r="NXF3" s="106"/>
      <c r="NXG3" s="106"/>
      <c r="NXH3" s="106"/>
      <c r="NXI3" s="106"/>
      <c r="NXJ3" s="106"/>
      <c r="NXK3" s="106"/>
      <c r="NXL3" s="106"/>
      <c r="NXM3" s="106"/>
      <c r="NXN3" s="106"/>
      <c r="NXO3" s="106"/>
      <c r="NXP3" s="106"/>
      <c r="NXQ3" s="106"/>
      <c r="NXR3" s="106"/>
      <c r="NXS3" s="106"/>
      <c r="NXT3" s="106"/>
      <c r="NXU3" s="106"/>
      <c r="NXV3" s="106"/>
      <c r="NXW3" s="106"/>
      <c r="NXX3" s="106"/>
      <c r="NXY3" s="106"/>
      <c r="NXZ3" s="106"/>
      <c r="NYA3" s="106"/>
      <c r="NYB3" s="106"/>
      <c r="NYC3" s="106"/>
      <c r="NYD3" s="106"/>
      <c r="NYE3" s="106"/>
      <c r="NYF3" s="106"/>
      <c r="NYG3" s="106"/>
      <c r="NYH3" s="106"/>
      <c r="NYI3" s="106"/>
      <c r="NYJ3" s="106"/>
      <c r="NYK3" s="106"/>
      <c r="NYL3" s="106"/>
      <c r="NYM3" s="106"/>
      <c r="NYN3" s="106"/>
      <c r="NYO3" s="106"/>
      <c r="NYP3" s="106"/>
      <c r="NYQ3" s="106"/>
      <c r="NYR3" s="106"/>
      <c r="NYS3" s="106"/>
      <c r="NYT3" s="106"/>
      <c r="NYU3" s="106"/>
      <c r="NYV3" s="106"/>
      <c r="NYW3" s="106"/>
      <c r="NYX3" s="106"/>
      <c r="NYY3" s="106"/>
      <c r="NYZ3" s="106"/>
      <c r="NZA3" s="106"/>
      <c r="NZB3" s="106"/>
      <c r="NZC3" s="106"/>
      <c r="NZD3" s="106"/>
      <c r="NZE3" s="106"/>
      <c r="NZF3" s="106"/>
      <c r="NZG3" s="106"/>
      <c r="NZH3" s="106"/>
      <c r="NZI3" s="106"/>
      <c r="NZJ3" s="106"/>
      <c r="NZK3" s="106"/>
      <c r="NZL3" s="106"/>
      <c r="NZM3" s="106"/>
      <c r="NZN3" s="106"/>
      <c r="NZO3" s="106"/>
      <c r="NZP3" s="106"/>
      <c r="NZQ3" s="106"/>
      <c r="NZR3" s="106"/>
      <c r="NZS3" s="106"/>
      <c r="NZT3" s="106"/>
      <c r="NZU3" s="106"/>
      <c r="NZV3" s="106"/>
      <c r="NZW3" s="106"/>
      <c r="NZX3" s="106"/>
      <c r="NZY3" s="106"/>
      <c r="NZZ3" s="106"/>
      <c r="OAA3" s="106"/>
      <c r="OAB3" s="106"/>
      <c r="OAC3" s="106"/>
      <c r="OAD3" s="106"/>
      <c r="OAE3" s="106"/>
      <c r="OAF3" s="106"/>
      <c r="OAG3" s="106"/>
      <c r="OAH3" s="106"/>
      <c r="OAI3" s="106"/>
      <c r="OAJ3" s="106"/>
      <c r="OAK3" s="106"/>
      <c r="OAL3" s="106"/>
      <c r="OAM3" s="106"/>
      <c r="OAN3" s="106"/>
      <c r="OAO3" s="106"/>
      <c r="OAP3" s="106"/>
      <c r="OAQ3" s="106"/>
      <c r="OAR3" s="106"/>
      <c r="OAS3" s="106"/>
      <c r="OAT3" s="106"/>
      <c r="OAU3" s="106"/>
      <c r="OAV3" s="106"/>
      <c r="OAW3" s="106"/>
      <c r="OAX3" s="106"/>
      <c r="OAY3" s="106"/>
      <c r="OAZ3" s="106"/>
      <c r="OBA3" s="106"/>
      <c r="OBB3" s="106"/>
      <c r="OBC3" s="106"/>
      <c r="OBD3" s="106"/>
      <c r="OBE3" s="106"/>
      <c r="OBF3" s="106"/>
      <c r="OBG3" s="106"/>
      <c r="OBH3" s="106"/>
      <c r="OBI3" s="106"/>
      <c r="OBJ3" s="106"/>
      <c r="OBK3" s="106"/>
      <c r="OBL3" s="106"/>
      <c r="OBM3" s="106"/>
      <c r="OBN3" s="106"/>
      <c r="OBO3" s="106"/>
      <c r="OBP3" s="106"/>
      <c r="OBQ3" s="106"/>
      <c r="OBR3" s="106"/>
      <c r="OBS3" s="106"/>
      <c r="OBT3" s="106"/>
      <c r="OBU3" s="106"/>
      <c r="OBV3" s="106"/>
      <c r="OBW3" s="106"/>
      <c r="OBX3" s="106"/>
      <c r="OBY3" s="106"/>
      <c r="OBZ3" s="106"/>
      <c r="OCA3" s="106"/>
      <c r="OCB3" s="106"/>
      <c r="OCC3" s="106"/>
      <c r="OCD3" s="106"/>
      <c r="OCE3" s="106"/>
      <c r="OCF3" s="106"/>
      <c r="OCG3" s="106"/>
      <c r="OCH3" s="106"/>
      <c r="OCI3" s="106"/>
      <c r="OCJ3" s="106"/>
      <c r="OCK3" s="106"/>
      <c r="OCL3" s="106"/>
      <c r="OCM3" s="106"/>
      <c r="OCN3" s="106"/>
      <c r="OCO3" s="106"/>
      <c r="OCP3" s="106"/>
      <c r="OCQ3" s="106"/>
      <c r="OCR3" s="106"/>
      <c r="OCS3" s="106"/>
      <c r="OCT3" s="106"/>
      <c r="OCU3" s="106"/>
      <c r="OCV3" s="106"/>
      <c r="OCW3" s="106"/>
      <c r="OCX3" s="106"/>
      <c r="OCY3" s="106"/>
      <c r="OCZ3" s="106"/>
      <c r="ODA3" s="106"/>
      <c r="ODB3" s="106"/>
      <c r="ODC3" s="106"/>
      <c r="ODD3" s="106"/>
      <c r="ODE3" s="106"/>
      <c r="ODF3" s="106"/>
      <c r="ODG3" s="106"/>
      <c r="ODH3" s="106"/>
      <c r="ODI3" s="106"/>
      <c r="ODJ3" s="106"/>
      <c r="ODK3" s="106"/>
      <c r="ODL3" s="106"/>
      <c r="ODM3" s="106"/>
      <c r="ODN3" s="106"/>
      <c r="ODO3" s="106"/>
      <c r="ODP3" s="106"/>
      <c r="ODQ3" s="106"/>
      <c r="ODR3" s="106"/>
      <c r="ODS3" s="106"/>
      <c r="ODT3" s="106"/>
      <c r="ODU3" s="106"/>
      <c r="ODV3" s="106"/>
      <c r="ODW3" s="106"/>
      <c r="ODX3" s="106"/>
      <c r="ODY3" s="106"/>
      <c r="ODZ3" s="106"/>
      <c r="OEA3" s="106"/>
      <c r="OEB3" s="106"/>
      <c r="OEC3" s="106"/>
      <c r="OED3" s="106"/>
      <c r="OEE3" s="106"/>
      <c r="OEF3" s="106"/>
      <c r="OEG3" s="106"/>
      <c r="OEH3" s="106"/>
      <c r="OEI3" s="106"/>
      <c r="OEJ3" s="106"/>
      <c r="OEK3" s="106"/>
      <c r="OEL3" s="106"/>
      <c r="OEM3" s="106"/>
      <c r="OEN3" s="106"/>
      <c r="OEO3" s="106"/>
      <c r="OEP3" s="106"/>
      <c r="OEQ3" s="106"/>
      <c r="OER3" s="106"/>
      <c r="OES3" s="106"/>
      <c r="OET3" s="106"/>
      <c r="OEU3" s="106"/>
      <c r="OEV3" s="106"/>
      <c r="OEW3" s="106"/>
      <c r="OEX3" s="106"/>
      <c r="OEY3" s="106"/>
      <c r="OEZ3" s="106"/>
      <c r="OFA3" s="106"/>
      <c r="OFB3" s="106"/>
      <c r="OFC3" s="106"/>
      <c r="OFD3" s="106"/>
      <c r="OFE3" s="106"/>
      <c r="OFF3" s="106"/>
      <c r="OFG3" s="106"/>
      <c r="OFH3" s="106"/>
      <c r="OFI3" s="106"/>
      <c r="OFJ3" s="106"/>
      <c r="OFK3" s="106"/>
      <c r="OFL3" s="106"/>
      <c r="OFM3" s="106"/>
      <c r="OFN3" s="106"/>
      <c r="OFO3" s="106"/>
      <c r="OFP3" s="106"/>
      <c r="OFQ3" s="106"/>
      <c r="OFR3" s="106"/>
      <c r="OFS3" s="106"/>
      <c r="OFT3" s="106"/>
      <c r="OFU3" s="106"/>
      <c r="OFV3" s="106"/>
      <c r="OFW3" s="106"/>
      <c r="OFX3" s="106"/>
      <c r="OFY3" s="106"/>
      <c r="OFZ3" s="106"/>
      <c r="OGA3" s="106"/>
      <c r="OGB3" s="106"/>
      <c r="OGC3" s="106"/>
      <c r="OGD3" s="106"/>
      <c r="OGE3" s="106"/>
      <c r="OGF3" s="106"/>
      <c r="OGG3" s="106"/>
      <c r="OGH3" s="106"/>
      <c r="OGI3" s="106"/>
      <c r="OGJ3" s="106"/>
      <c r="OGK3" s="106"/>
      <c r="OGL3" s="106"/>
      <c r="OGM3" s="106"/>
      <c r="OGN3" s="106"/>
      <c r="OGO3" s="106"/>
      <c r="OGP3" s="106"/>
      <c r="OGQ3" s="106"/>
      <c r="OGR3" s="106"/>
      <c r="OGS3" s="106"/>
      <c r="OGT3" s="106"/>
      <c r="OGU3" s="106"/>
      <c r="OGV3" s="106"/>
      <c r="OGW3" s="106"/>
      <c r="OGX3" s="106"/>
      <c r="OGY3" s="106"/>
      <c r="OGZ3" s="106"/>
      <c r="OHA3" s="106"/>
      <c r="OHB3" s="106"/>
      <c r="OHC3" s="106"/>
      <c r="OHD3" s="106"/>
      <c r="OHE3" s="106"/>
      <c r="OHF3" s="106"/>
      <c r="OHG3" s="106"/>
      <c r="OHH3" s="106"/>
      <c r="OHI3" s="106"/>
      <c r="OHJ3" s="106"/>
      <c r="OHK3" s="106"/>
      <c r="OHL3" s="106"/>
      <c r="OHM3" s="106"/>
      <c r="OHN3" s="106"/>
      <c r="OHO3" s="106"/>
      <c r="OHP3" s="106"/>
      <c r="OHQ3" s="106"/>
      <c r="OHR3" s="106"/>
      <c r="OHS3" s="106"/>
      <c r="OHT3" s="106"/>
      <c r="OHU3" s="106"/>
      <c r="OHV3" s="106"/>
      <c r="OHW3" s="106"/>
      <c r="OHX3" s="106"/>
      <c r="OHY3" s="106"/>
      <c r="OHZ3" s="106"/>
      <c r="OIA3" s="106"/>
      <c r="OIB3" s="106"/>
      <c r="OIC3" s="106"/>
      <c r="OID3" s="106"/>
      <c r="OIE3" s="106"/>
      <c r="OIF3" s="106"/>
      <c r="OIG3" s="106"/>
      <c r="OIH3" s="106"/>
      <c r="OII3" s="106"/>
      <c r="OIJ3" s="106"/>
      <c r="OIK3" s="106"/>
      <c r="OIL3" s="106"/>
      <c r="OIM3" s="106"/>
      <c r="OIN3" s="106"/>
      <c r="OIO3" s="106"/>
      <c r="OIP3" s="106"/>
      <c r="OIQ3" s="106"/>
      <c r="OIR3" s="106"/>
      <c r="OIS3" s="106"/>
      <c r="OIT3" s="106"/>
      <c r="OIU3" s="106"/>
      <c r="OIV3" s="106"/>
      <c r="OIW3" s="106"/>
      <c r="OIX3" s="106"/>
      <c r="OIY3" s="106"/>
      <c r="OIZ3" s="106"/>
      <c r="OJA3" s="106"/>
      <c r="OJB3" s="106"/>
      <c r="OJC3" s="106"/>
      <c r="OJD3" s="106"/>
      <c r="OJE3" s="106"/>
      <c r="OJF3" s="106"/>
      <c r="OJG3" s="106"/>
      <c r="OJH3" s="106"/>
      <c r="OJI3" s="106"/>
      <c r="OJJ3" s="106"/>
      <c r="OJK3" s="106"/>
      <c r="OJL3" s="106"/>
      <c r="OJM3" s="106"/>
      <c r="OJN3" s="106"/>
      <c r="OJO3" s="106"/>
      <c r="OJP3" s="106"/>
      <c r="OJQ3" s="106"/>
      <c r="OJR3" s="106"/>
      <c r="OJS3" s="106"/>
      <c r="OJT3" s="106"/>
      <c r="OJU3" s="106"/>
      <c r="OJV3" s="106"/>
      <c r="OJW3" s="106"/>
      <c r="OJX3" s="106"/>
      <c r="OJY3" s="106"/>
      <c r="OJZ3" s="106"/>
      <c r="OKA3" s="106"/>
      <c r="OKB3" s="106"/>
      <c r="OKC3" s="106"/>
      <c r="OKD3" s="106"/>
      <c r="OKE3" s="106"/>
      <c r="OKF3" s="106"/>
      <c r="OKG3" s="106"/>
      <c r="OKH3" s="106"/>
      <c r="OKI3" s="106"/>
      <c r="OKJ3" s="106"/>
      <c r="OKK3" s="106"/>
      <c r="OKL3" s="106"/>
      <c r="OKM3" s="106"/>
      <c r="OKN3" s="106"/>
      <c r="OKO3" s="106"/>
      <c r="OKP3" s="106"/>
      <c r="OKQ3" s="106"/>
      <c r="OKR3" s="106"/>
      <c r="OKS3" s="106"/>
      <c r="OKT3" s="106"/>
      <c r="OKU3" s="106"/>
      <c r="OKV3" s="106"/>
      <c r="OKW3" s="106"/>
      <c r="OKX3" s="106"/>
      <c r="OKY3" s="106"/>
      <c r="OKZ3" s="106"/>
      <c r="OLA3" s="106"/>
      <c r="OLB3" s="106"/>
      <c r="OLC3" s="106"/>
      <c r="OLD3" s="106"/>
      <c r="OLE3" s="106"/>
      <c r="OLF3" s="106"/>
      <c r="OLG3" s="106"/>
      <c r="OLH3" s="106"/>
      <c r="OLI3" s="106"/>
      <c r="OLJ3" s="106"/>
      <c r="OLK3" s="106"/>
      <c r="OLL3" s="106"/>
      <c r="OLM3" s="106"/>
      <c r="OLN3" s="106"/>
      <c r="OLO3" s="106"/>
      <c r="OLP3" s="106"/>
      <c r="OLQ3" s="106"/>
      <c r="OLR3" s="106"/>
      <c r="OLS3" s="106"/>
      <c r="OLT3" s="106"/>
      <c r="OLU3" s="106"/>
      <c r="OLV3" s="106"/>
      <c r="OLW3" s="106"/>
      <c r="OLX3" s="106"/>
      <c r="OLY3" s="106"/>
      <c r="OLZ3" s="106"/>
      <c r="OMA3" s="106"/>
      <c r="OMB3" s="106"/>
      <c r="OMC3" s="106"/>
      <c r="OMD3" s="106"/>
      <c r="OME3" s="106"/>
      <c r="OMF3" s="106"/>
      <c r="OMG3" s="106"/>
      <c r="OMH3" s="106"/>
      <c r="OMI3" s="106"/>
      <c r="OMJ3" s="106"/>
      <c r="OMK3" s="106"/>
      <c r="OML3" s="106"/>
      <c r="OMM3" s="106"/>
      <c r="OMN3" s="106"/>
      <c r="OMO3" s="106"/>
      <c r="OMP3" s="106"/>
      <c r="OMQ3" s="106"/>
      <c r="OMR3" s="106"/>
      <c r="OMS3" s="106"/>
      <c r="OMT3" s="106"/>
      <c r="OMU3" s="106"/>
      <c r="OMV3" s="106"/>
      <c r="OMW3" s="106"/>
      <c r="OMX3" s="106"/>
      <c r="OMY3" s="106"/>
      <c r="OMZ3" s="106"/>
      <c r="ONA3" s="106"/>
      <c r="ONB3" s="106"/>
      <c r="ONC3" s="106"/>
      <c r="OND3" s="106"/>
      <c r="ONE3" s="106"/>
      <c r="ONF3" s="106"/>
      <c r="ONG3" s="106"/>
      <c r="ONH3" s="106"/>
      <c r="ONI3" s="106"/>
      <c r="ONJ3" s="106"/>
      <c r="ONK3" s="106"/>
      <c r="ONL3" s="106"/>
      <c r="ONM3" s="106"/>
      <c r="ONN3" s="106"/>
      <c r="ONO3" s="106"/>
      <c r="ONP3" s="106"/>
      <c r="ONQ3" s="106"/>
      <c r="ONR3" s="106"/>
      <c r="ONS3" s="106"/>
      <c r="ONT3" s="106"/>
      <c r="ONU3" s="106"/>
      <c r="ONV3" s="106"/>
      <c r="ONW3" s="106"/>
      <c r="ONX3" s="106"/>
      <c r="ONY3" s="106"/>
      <c r="ONZ3" s="106"/>
      <c r="OOA3" s="106"/>
      <c r="OOB3" s="106"/>
      <c r="OOC3" s="106"/>
      <c r="OOD3" s="106"/>
      <c r="OOE3" s="106"/>
      <c r="OOF3" s="106"/>
      <c r="OOG3" s="106"/>
      <c r="OOH3" s="106"/>
      <c r="OOI3" s="106"/>
      <c r="OOJ3" s="106"/>
      <c r="OOK3" s="106"/>
      <c r="OOL3" s="106"/>
      <c r="OOM3" s="106"/>
      <c r="OON3" s="106"/>
      <c r="OOO3" s="106"/>
      <c r="OOP3" s="106"/>
      <c r="OOQ3" s="106"/>
      <c r="OOR3" s="106"/>
      <c r="OOS3" s="106"/>
      <c r="OOT3" s="106"/>
      <c r="OOU3" s="106"/>
      <c r="OOV3" s="106"/>
      <c r="OOW3" s="106"/>
      <c r="OOX3" s="106"/>
      <c r="OOY3" s="106"/>
      <c r="OOZ3" s="106"/>
      <c r="OPA3" s="106"/>
      <c r="OPB3" s="106"/>
      <c r="OPC3" s="106"/>
      <c r="OPD3" s="106"/>
      <c r="OPE3" s="106"/>
      <c r="OPF3" s="106"/>
      <c r="OPG3" s="106"/>
      <c r="OPH3" s="106"/>
      <c r="OPI3" s="106"/>
      <c r="OPJ3" s="106"/>
      <c r="OPK3" s="106"/>
      <c r="OPL3" s="106"/>
      <c r="OPM3" s="106"/>
      <c r="OPN3" s="106"/>
      <c r="OPO3" s="106"/>
      <c r="OPP3" s="106"/>
      <c r="OPQ3" s="106"/>
      <c r="OPR3" s="106"/>
      <c r="OPS3" s="106"/>
      <c r="OPT3" s="106"/>
      <c r="OPU3" s="106"/>
      <c r="OPV3" s="106"/>
      <c r="OPW3" s="106"/>
      <c r="OPX3" s="106"/>
      <c r="OPY3" s="106"/>
      <c r="OPZ3" s="106"/>
      <c r="OQA3" s="106"/>
      <c r="OQB3" s="106"/>
      <c r="OQC3" s="106"/>
      <c r="OQD3" s="106"/>
      <c r="OQE3" s="106"/>
      <c r="OQF3" s="106"/>
      <c r="OQG3" s="106"/>
      <c r="OQH3" s="106"/>
      <c r="OQI3" s="106"/>
      <c r="OQJ3" s="106"/>
      <c r="OQK3" s="106"/>
      <c r="OQL3" s="106"/>
      <c r="OQM3" s="106"/>
      <c r="OQN3" s="106"/>
      <c r="OQO3" s="106"/>
      <c r="OQP3" s="106"/>
      <c r="OQQ3" s="106"/>
      <c r="OQR3" s="106"/>
      <c r="OQS3" s="106"/>
      <c r="OQT3" s="106"/>
      <c r="OQU3" s="106"/>
      <c r="OQV3" s="106"/>
      <c r="OQW3" s="106"/>
      <c r="OQX3" s="106"/>
      <c r="OQY3" s="106"/>
      <c r="OQZ3" s="106"/>
      <c r="ORA3" s="106"/>
      <c r="ORB3" s="106"/>
      <c r="ORC3" s="106"/>
      <c r="ORD3" s="106"/>
      <c r="ORE3" s="106"/>
      <c r="ORF3" s="106"/>
      <c r="ORG3" s="106"/>
      <c r="ORH3" s="106"/>
      <c r="ORI3" s="106"/>
      <c r="ORJ3" s="106"/>
      <c r="ORK3" s="106"/>
      <c r="ORL3" s="106"/>
      <c r="ORM3" s="106"/>
      <c r="ORN3" s="106"/>
      <c r="ORO3" s="106"/>
      <c r="ORP3" s="106"/>
      <c r="ORQ3" s="106"/>
      <c r="ORR3" s="106"/>
      <c r="ORS3" s="106"/>
      <c r="ORT3" s="106"/>
      <c r="ORU3" s="106"/>
      <c r="ORV3" s="106"/>
      <c r="ORW3" s="106"/>
      <c r="ORX3" s="106"/>
      <c r="ORY3" s="106"/>
      <c r="ORZ3" s="106"/>
      <c r="OSA3" s="106"/>
      <c r="OSB3" s="106"/>
      <c r="OSC3" s="106"/>
      <c r="OSD3" s="106"/>
      <c r="OSE3" s="106"/>
      <c r="OSF3" s="106"/>
      <c r="OSG3" s="106"/>
      <c r="OSH3" s="106"/>
      <c r="OSI3" s="106"/>
      <c r="OSJ3" s="106"/>
      <c r="OSK3" s="106"/>
      <c r="OSL3" s="106"/>
      <c r="OSM3" s="106"/>
      <c r="OSN3" s="106"/>
      <c r="OSO3" s="106"/>
      <c r="OSP3" s="106"/>
      <c r="OSQ3" s="106"/>
      <c r="OSR3" s="106"/>
      <c r="OSS3" s="106"/>
      <c r="OST3" s="106"/>
      <c r="OSU3" s="106"/>
      <c r="OSV3" s="106"/>
      <c r="OSW3" s="106"/>
      <c r="OSX3" s="106"/>
      <c r="OSY3" s="106"/>
      <c r="OSZ3" s="106"/>
      <c r="OTA3" s="106"/>
      <c r="OTB3" s="106"/>
      <c r="OTC3" s="106"/>
      <c r="OTD3" s="106"/>
      <c r="OTE3" s="106"/>
      <c r="OTF3" s="106"/>
      <c r="OTG3" s="106"/>
      <c r="OTH3" s="106"/>
      <c r="OTI3" s="106"/>
      <c r="OTJ3" s="106"/>
      <c r="OTK3" s="106"/>
      <c r="OTL3" s="106"/>
      <c r="OTM3" s="106"/>
      <c r="OTN3" s="106"/>
      <c r="OTO3" s="106"/>
      <c r="OTP3" s="106"/>
      <c r="OTQ3" s="106"/>
      <c r="OTR3" s="106"/>
      <c r="OTS3" s="106"/>
      <c r="OTT3" s="106"/>
      <c r="OTU3" s="106"/>
      <c r="OTV3" s="106"/>
      <c r="OTW3" s="106"/>
      <c r="OTX3" s="106"/>
      <c r="OTY3" s="106"/>
      <c r="OTZ3" s="106"/>
      <c r="OUA3" s="106"/>
      <c r="OUB3" s="106"/>
      <c r="OUC3" s="106"/>
      <c r="OUD3" s="106"/>
      <c r="OUE3" s="106"/>
      <c r="OUF3" s="106"/>
      <c r="OUG3" s="106"/>
      <c r="OUH3" s="106"/>
      <c r="OUI3" s="106"/>
      <c r="OUJ3" s="106"/>
      <c r="OUK3" s="106"/>
      <c r="OUL3" s="106"/>
      <c r="OUM3" s="106"/>
      <c r="OUN3" s="106"/>
      <c r="OUO3" s="106"/>
      <c r="OUP3" s="106"/>
      <c r="OUQ3" s="106"/>
      <c r="OUR3" s="106"/>
      <c r="OUS3" s="106"/>
      <c r="OUT3" s="106"/>
      <c r="OUU3" s="106"/>
      <c r="OUV3" s="106"/>
      <c r="OUW3" s="106"/>
      <c r="OUX3" s="106"/>
      <c r="OUY3" s="106"/>
      <c r="OUZ3" s="106"/>
      <c r="OVA3" s="106"/>
      <c r="OVB3" s="106"/>
      <c r="OVC3" s="106"/>
      <c r="OVD3" s="106"/>
      <c r="OVE3" s="106"/>
      <c r="OVF3" s="106"/>
      <c r="OVG3" s="106"/>
      <c r="OVH3" s="106"/>
      <c r="OVI3" s="106"/>
      <c r="OVJ3" s="106"/>
      <c r="OVK3" s="106"/>
      <c r="OVL3" s="106"/>
      <c r="OVM3" s="106"/>
      <c r="OVN3" s="106"/>
      <c r="OVO3" s="106"/>
      <c r="OVP3" s="106"/>
      <c r="OVQ3" s="106"/>
      <c r="OVR3" s="106"/>
      <c r="OVS3" s="106"/>
      <c r="OVT3" s="106"/>
      <c r="OVU3" s="106"/>
      <c r="OVV3" s="106"/>
      <c r="OVW3" s="106"/>
      <c r="OVX3" s="106"/>
      <c r="OVY3" s="106"/>
      <c r="OVZ3" s="106"/>
      <c r="OWA3" s="106"/>
      <c r="OWB3" s="106"/>
      <c r="OWC3" s="106"/>
      <c r="OWD3" s="106"/>
      <c r="OWE3" s="106"/>
      <c r="OWF3" s="106"/>
      <c r="OWG3" s="106"/>
      <c r="OWH3" s="106"/>
      <c r="OWI3" s="106"/>
      <c r="OWJ3" s="106"/>
      <c r="OWK3" s="106"/>
      <c r="OWL3" s="106"/>
      <c r="OWM3" s="106"/>
      <c r="OWN3" s="106"/>
      <c r="OWO3" s="106"/>
      <c r="OWP3" s="106"/>
      <c r="OWQ3" s="106"/>
      <c r="OWR3" s="106"/>
      <c r="OWS3" s="106"/>
      <c r="OWT3" s="106"/>
      <c r="OWU3" s="106"/>
      <c r="OWV3" s="106"/>
      <c r="OWW3" s="106"/>
      <c r="OWX3" s="106"/>
      <c r="OWY3" s="106"/>
      <c r="OWZ3" s="106"/>
      <c r="OXA3" s="106"/>
      <c r="OXB3" s="106"/>
      <c r="OXC3" s="106"/>
      <c r="OXD3" s="106"/>
      <c r="OXE3" s="106"/>
      <c r="OXF3" s="106"/>
      <c r="OXG3" s="106"/>
      <c r="OXH3" s="106"/>
      <c r="OXI3" s="106"/>
      <c r="OXJ3" s="106"/>
      <c r="OXK3" s="106"/>
      <c r="OXL3" s="106"/>
      <c r="OXM3" s="106"/>
      <c r="OXN3" s="106"/>
      <c r="OXO3" s="106"/>
      <c r="OXP3" s="106"/>
      <c r="OXQ3" s="106"/>
      <c r="OXR3" s="106"/>
      <c r="OXS3" s="106"/>
      <c r="OXT3" s="106"/>
      <c r="OXU3" s="106"/>
      <c r="OXV3" s="106"/>
      <c r="OXW3" s="106"/>
      <c r="OXX3" s="106"/>
      <c r="OXY3" s="106"/>
      <c r="OXZ3" s="106"/>
      <c r="OYA3" s="106"/>
      <c r="OYB3" s="106"/>
      <c r="OYC3" s="106"/>
      <c r="OYD3" s="106"/>
      <c r="OYE3" s="106"/>
      <c r="OYF3" s="106"/>
      <c r="OYG3" s="106"/>
      <c r="OYH3" s="106"/>
      <c r="OYI3" s="106"/>
      <c r="OYJ3" s="106"/>
      <c r="OYK3" s="106"/>
      <c r="OYL3" s="106"/>
      <c r="OYM3" s="106"/>
      <c r="OYN3" s="106"/>
      <c r="OYO3" s="106"/>
      <c r="OYP3" s="106"/>
      <c r="OYQ3" s="106"/>
      <c r="OYR3" s="106"/>
      <c r="OYS3" s="106"/>
      <c r="OYT3" s="106"/>
      <c r="OYU3" s="106"/>
      <c r="OYV3" s="106"/>
      <c r="OYW3" s="106"/>
      <c r="OYX3" s="106"/>
      <c r="OYY3" s="106"/>
      <c r="OYZ3" s="106"/>
      <c r="OZA3" s="106"/>
      <c r="OZB3" s="106"/>
      <c r="OZC3" s="106"/>
      <c r="OZD3" s="106"/>
      <c r="OZE3" s="106"/>
      <c r="OZF3" s="106"/>
      <c r="OZG3" s="106"/>
      <c r="OZH3" s="106"/>
      <c r="OZI3" s="106"/>
      <c r="OZJ3" s="106"/>
      <c r="OZK3" s="106"/>
      <c r="OZL3" s="106"/>
      <c r="OZM3" s="106"/>
      <c r="OZN3" s="106"/>
      <c r="OZO3" s="106"/>
      <c r="OZP3" s="106"/>
      <c r="OZQ3" s="106"/>
      <c r="OZR3" s="106"/>
      <c r="OZS3" s="106"/>
      <c r="OZT3" s="106"/>
      <c r="OZU3" s="106"/>
      <c r="OZV3" s="106"/>
      <c r="OZW3" s="106"/>
      <c r="OZX3" s="106"/>
      <c r="OZY3" s="106"/>
      <c r="OZZ3" s="106"/>
      <c r="PAA3" s="106"/>
      <c r="PAB3" s="106"/>
      <c r="PAC3" s="106"/>
      <c r="PAD3" s="106"/>
      <c r="PAE3" s="106"/>
      <c r="PAF3" s="106"/>
      <c r="PAG3" s="106"/>
      <c r="PAH3" s="106"/>
      <c r="PAI3" s="106"/>
      <c r="PAJ3" s="106"/>
      <c r="PAK3" s="106"/>
      <c r="PAL3" s="106"/>
      <c r="PAM3" s="106"/>
      <c r="PAN3" s="106"/>
      <c r="PAO3" s="106"/>
      <c r="PAP3" s="106"/>
      <c r="PAQ3" s="106"/>
      <c r="PAR3" s="106"/>
      <c r="PAS3" s="106"/>
      <c r="PAT3" s="106"/>
      <c r="PAU3" s="106"/>
      <c r="PAV3" s="106"/>
      <c r="PAW3" s="106"/>
      <c r="PAX3" s="106"/>
      <c r="PAY3" s="106"/>
      <c r="PAZ3" s="106"/>
      <c r="PBA3" s="106"/>
      <c r="PBB3" s="106"/>
      <c r="PBC3" s="106"/>
      <c r="PBD3" s="106"/>
      <c r="PBE3" s="106"/>
      <c r="PBF3" s="106"/>
      <c r="PBG3" s="106"/>
      <c r="PBH3" s="106"/>
      <c r="PBI3" s="106"/>
      <c r="PBJ3" s="106"/>
      <c r="PBK3" s="106"/>
      <c r="PBL3" s="106"/>
      <c r="PBM3" s="106"/>
      <c r="PBN3" s="106"/>
      <c r="PBO3" s="106"/>
      <c r="PBP3" s="106"/>
      <c r="PBQ3" s="106"/>
      <c r="PBR3" s="106"/>
      <c r="PBS3" s="106"/>
      <c r="PBT3" s="106"/>
      <c r="PBU3" s="106"/>
      <c r="PBV3" s="106"/>
      <c r="PBW3" s="106"/>
      <c r="PBX3" s="106"/>
      <c r="PBY3" s="106"/>
      <c r="PBZ3" s="106"/>
      <c r="PCA3" s="106"/>
      <c r="PCB3" s="106"/>
      <c r="PCC3" s="106"/>
      <c r="PCD3" s="106"/>
      <c r="PCE3" s="106"/>
      <c r="PCF3" s="106"/>
      <c r="PCG3" s="106"/>
      <c r="PCH3" s="106"/>
      <c r="PCI3" s="106"/>
      <c r="PCJ3" s="106"/>
      <c r="PCK3" s="106"/>
      <c r="PCL3" s="106"/>
      <c r="PCM3" s="106"/>
      <c r="PCN3" s="106"/>
      <c r="PCO3" s="106"/>
      <c r="PCP3" s="106"/>
      <c r="PCQ3" s="106"/>
      <c r="PCR3" s="106"/>
      <c r="PCS3" s="106"/>
      <c r="PCT3" s="106"/>
      <c r="PCU3" s="106"/>
      <c r="PCV3" s="106"/>
      <c r="PCW3" s="106"/>
      <c r="PCX3" s="106"/>
      <c r="PCY3" s="106"/>
      <c r="PCZ3" s="106"/>
      <c r="PDA3" s="106"/>
      <c r="PDB3" s="106"/>
      <c r="PDC3" s="106"/>
      <c r="PDD3" s="106"/>
      <c r="PDE3" s="106"/>
      <c r="PDF3" s="106"/>
      <c r="PDG3" s="106"/>
      <c r="PDH3" s="106"/>
      <c r="PDI3" s="106"/>
      <c r="PDJ3" s="106"/>
      <c r="PDK3" s="106"/>
      <c r="PDL3" s="106"/>
      <c r="PDM3" s="106"/>
      <c r="PDN3" s="106"/>
      <c r="PDO3" s="106"/>
      <c r="PDP3" s="106"/>
      <c r="PDQ3" s="106"/>
      <c r="PDR3" s="106"/>
      <c r="PDS3" s="106"/>
      <c r="PDT3" s="106"/>
      <c r="PDU3" s="106"/>
      <c r="PDV3" s="106"/>
      <c r="PDW3" s="106"/>
      <c r="PDX3" s="106"/>
      <c r="PDY3" s="106"/>
      <c r="PDZ3" s="106"/>
      <c r="PEA3" s="106"/>
      <c r="PEB3" s="106"/>
      <c r="PEC3" s="106"/>
      <c r="PED3" s="106"/>
      <c r="PEE3" s="106"/>
      <c r="PEF3" s="106"/>
      <c r="PEG3" s="106"/>
      <c r="PEH3" s="106"/>
      <c r="PEI3" s="106"/>
      <c r="PEJ3" s="106"/>
      <c r="PEK3" s="106"/>
      <c r="PEL3" s="106"/>
      <c r="PEM3" s="106"/>
      <c r="PEN3" s="106"/>
      <c r="PEO3" s="106"/>
      <c r="PEP3" s="106"/>
      <c r="PEQ3" s="106"/>
      <c r="PER3" s="106"/>
      <c r="PES3" s="106"/>
      <c r="PET3" s="106"/>
      <c r="PEU3" s="106"/>
      <c r="PEV3" s="106"/>
      <c r="PEW3" s="106"/>
      <c r="PEX3" s="106"/>
      <c r="PEY3" s="106"/>
      <c r="PEZ3" s="106"/>
      <c r="PFA3" s="106"/>
      <c r="PFB3" s="106"/>
      <c r="PFC3" s="106"/>
      <c r="PFD3" s="106"/>
      <c r="PFE3" s="106"/>
      <c r="PFF3" s="106"/>
      <c r="PFG3" s="106"/>
      <c r="PFH3" s="106"/>
      <c r="PFI3" s="106"/>
      <c r="PFJ3" s="106"/>
      <c r="PFK3" s="106"/>
      <c r="PFL3" s="106"/>
      <c r="PFM3" s="106"/>
      <c r="PFN3" s="106"/>
      <c r="PFO3" s="106"/>
      <c r="PFP3" s="106"/>
      <c r="PFQ3" s="106"/>
      <c r="PFR3" s="106"/>
      <c r="PFS3" s="106"/>
      <c r="PFT3" s="106"/>
      <c r="PFU3" s="106"/>
      <c r="PFV3" s="106"/>
      <c r="PFW3" s="106"/>
      <c r="PFX3" s="106"/>
      <c r="PFY3" s="106"/>
      <c r="PFZ3" s="106"/>
      <c r="PGA3" s="106"/>
      <c r="PGB3" s="106"/>
      <c r="PGC3" s="106"/>
      <c r="PGD3" s="106"/>
      <c r="PGE3" s="106"/>
      <c r="PGF3" s="106"/>
      <c r="PGG3" s="106"/>
      <c r="PGH3" s="106"/>
      <c r="PGI3" s="106"/>
      <c r="PGJ3" s="106"/>
      <c r="PGK3" s="106"/>
      <c r="PGL3" s="106"/>
      <c r="PGM3" s="106"/>
      <c r="PGN3" s="106"/>
      <c r="PGO3" s="106"/>
      <c r="PGP3" s="106"/>
      <c r="PGQ3" s="106"/>
      <c r="PGR3" s="106"/>
      <c r="PGS3" s="106"/>
      <c r="PGT3" s="106"/>
      <c r="PGU3" s="106"/>
      <c r="PGV3" s="106"/>
      <c r="PGW3" s="106"/>
      <c r="PGX3" s="106"/>
      <c r="PGY3" s="106"/>
      <c r="PGZ3" s="106"/>
      <c r="PHA3" s="106"/>
      <c r="PHB3" s="106"/>
      <c r="PHC3" s="106"/>
      <c r="PHD3" s="106"/>
      <c r="PHE3" s="106"/>
      <c r="PHF3" s="106"/>
      <c r="PHG3" s="106"/>
      <c r="PHH3" s="106"/>
      <c r="PHI3" s="106"/>
      <c r="PHJ3" s="106"/>
      <c r="PHK3" s="106"/>
      <c r="PHL3" s="106"/>
      <c r="PHM3" s="106"/>
      <c r="PHN3" s="106"/>
      <c r="PHO3" s="106"/>
      <c r="PHP3" s="106"/>
      <c r="PHQ3" s="106"/>
      <c r="PHR3" s="106"/>
      <c r="PHS3" s="106"/>
      <c r="PHT3" s="106"/>
      <c r="PHU3" s="106"/>
      <c r="PHV3" s="106"/>
      <c r="PHW3" s="106"/>
      <c r="PHX3" s="106"/>
      <c r="PHY3" s="106"/>
      <c r="PHZ3" s="106"/>
      <c r="PIA3" s="106"/>
      <c r="PIB3" s="106"/>
      <c r="PIC3" s="106"/>
      <c r="PID3" s="106"/>
      <c r="PIE3" s="106"/>
      <c r="PIF3" s="106"/>
      <c r="PIG3" s="106"/>
      <c r="PIH3" s="106"/>
      <c r="PII3" s="106"/>
      <c r="PIJ3" s="106"/>
      <c r="PIK3" s="106"/>
      <c r="PIL3" s="106"/>
      <c r="PIM3" s="106"/>
      <c r="PIN3" s="106"/>
      <c r="PIO3" s="106"/>
      <c r="PIP3" s="106"/>
      <c r="PIQ3" s="106"/>
      <c r="PIR3" s="106"/>
      <c r="PIS3" s="106"/>
      <c r="PIT3" s="106"/>
      <c r="PIU3" s="106"/>
      <c r="PIV3" s="106"/>
      <c r="PIW3" s="106"/>
      <c r="PIX3" s="106"/>
      <c r="PIY3" s="106"/>
      <c r="PIZ3" s="106"/>
      <c r="PJA3" s="106"/>
      <c r="PJB3" s="106"/>
      <c r="PJC3" s="106"/>
      <c r="PJD3" s="106"/>
      <c r="PJE3" s="106"/>
      <c r="PJF3" s="106"/>
      <c r="PJG3" s="106"/>
      <c r="PJH3" s="106"/>
      <c r="PJI3" s="106"/>
      <c r="PJJ3" s="106"/>
      <c r="PJK3" s="106"/>
      <c r="PJL3" s="106"/>
      <c r="PJM3" s="106"/>
      <c r="PJN3" s="106"/>
      <c r="PJO3" s="106"/>
      <c r="PJP3" s="106"/>
      <c r="PJQ3" s="106"/>
      <c r="PJR3" s="106"/>
      <c r="PJS3" s="106"/>
      <c r="PJT3" s="106"/>
      <c r="PJU3" s="106"/>
      <c r="PJV3" s="106"/>
      <c r="PJW3" s="106"/>
      <c r="PJX3" s="106"/>
      <c r="PJY3" s="106"/>
      <c r="PJZ3" s="106"/>
      <c r="PKA3" s="106"/>
      <c r="PKB3" s="106"/>
      <c r="PKC3" s="106"/>
      <c r="PKD3" s="106"/>
      <c r="PKE3" s="106"/>
      <c r="PKF3" s="106"/>
      <c r="PKG3" s="106"/>
      <c r="PKH3" s="106"/>
      <c r="PKI3" s="106"/>
      <c r="PKJ3" s="106"/>
      <c r="PKK3" s="106"/>
      <c r="PKL3" s="106"/>
      <c r="PKM3" s="106"/>
      <c r="PKN3" s="106"/>
      <c r="PKO3" s="106"/>
      <c r="PKP3" s="106"/>
      <c r="PKQ3" s="106"/>
      <c r="PKR3" s="106"/>
      <c r="PKS3" s="106"/>
      <c r="PKT3" s="106"/>
      <c r="PKU3" s="106"/>
      <c r="PKV3" s="106"/>
      <c r="PKW3" s="106"/>
      <c r="PKX3" s="106"/>
      <c r="PKY3" s="106"/>
      <c r="PKZ3" s="106"/>
      <c r="PLA3" s="106"/>
      <c r="PLB3" s="106"/>
      <c r="PLC3" s="106"/>
      <c r="PLD3" s="106"/>
      <c r="PLE3" s="106"/>
      <c r="PLF3" s="106"/>
      <c r="PLG3" s="106"/>
      <c r="PLH3" s="106"/>
      <c r="PLI3" s="106"/>
      <c r="PLJ3" s="106"/>
      <c r="PLK3" s="106"/>
      <c r="PLL3" s="106"/>
      <c r="PLM3" s="106"/>
      <c r="PLN3" s="106"/>
      <c r="PLO3" s="106"/>
      <c r="PLP3" s="106"/>
      <c r="PLQ3" s="106"/>
      <c r="PLR3" s="106"/>
      <c r="PLS3" s="106"/>
      <c r="PLT3" s="106"/>
      <c r="PLU3" s="106"/>
      <c r="PLV3" s="106"/>
      <c r="PLW3" s="106"/>
      <c r="PLX3" s="106"/>
      <c r="PLY3" s="106"/>
      <c r="PLZ3" s="106"/>
      <c r="PMA3" s="106"/>
      <c r="PMB3" s="106"/>
      <c r="PMC3" s="106"/>
      <c r="PMD3" s="106"/>
      <c r="PME3" s="106"/>
      <c r="PMF3" s="106"/>
      <c r="PMG3" s="106"/>
      <c r="PMH3" s="106"/>
      <c r="PMI3" s="106"/>
      <c r="PMJ3" s="106"/>
      <c r="PMK3" s="106"/>
      <c r="PML3" s="106"/>
      <c r="PMM3" s="106"/>
      <c r="PMN3" s="106"/>
      <c r="PMO3" s="106"/>
      <c r="PMP3" s="106"/>
      <c r="PMQ3" s="106"/>
      <c r="PMR3" s="106"/>
      <c r="PMS3" s="106"/>
      <c r="PMT3" s="106"/>
      <c r="PMU3" s="106"/>
      <c r="PMV3" s="106"/>
      <c r="PMW3" s="106"/>
      <c r="PMX3" s="106"/>
      <c r="PMY3" s="106"/>
      <c r="PMZ3" s="106"/>
      <c r="PNA3" s="106"/>
      <c r="PNB3" s="106"/>
      <c r="PNC3" s="106"/>
      <c r="PND3" s="106"/>
      <c r="PNE3" s="106"/>
      <c r="PNF3" s="106"/>
      <c r="PNG3" s="106"/>
      <c r="PNH3" s="106"/>
      <c r="PNI3" s="106"/>
      <c r="PNJ3" s="106"/>
      <c r="PNK3" s="106"/>
      <c r="PNL3" s="106"/>
      <c r="PNM3" s="106"/>
      <c r="PNN3" s="106"/>
      <c r="PNO3" s="106"/>
      <c r="PNP3" s="106"/>
      <c r="PNQ3" s="106"/>
      <c r="PNR3" s="106"/>
      <c r="PNS3" s="106"/>
      <c r="PNT3" s="106"/>
      <c r="PNU3" s="106"/>
      <c r="PNV3" s="106"/>
      <c r="PNW3" s="106"/>
      <c r="PNX3" s="106"/>
      <c r="PNY3" s="106"/>
      <c r="PNZ3" s="106"/>
      <c r="POA3" s="106"/>
      <c r="POB3" s="106"/>
      <c r="POC3" s="106"/>
      <c r="POD3" s="106"/>
      <c r="POE3" s="106"/>
      <c r="POF3" s="106"/>
      <c r="POG3" s="106"/>
      <c r="POH3" s="106"/>
      <c r="POI3" s="106"/>
      <c r="POJ3" s="106"/>
      <c r="POK3" s="106"/>
      <c r="POL3" s="106"/>
      <c r="POM3" s="106"/>
      <c r="PON3" s="106"/>
      <c r="POO3" s="106"/>
      <c r="POP3" s="106"/>
      <c r="POQ3" s="106"/>
      <c r="POR3" s="106"/>
      <c r="POS3" s="106"/>
      <c r="POT3" s="106"/>
      <c r="POU3" s="106"/>
      <c r="POV3" s="106"/>
      <c r="POW3" s="106"/>
      <c r="POX3" s="106"/>
      <c r="POY3" s="106"/>
      <c r="POZ3" s="106"/>
      <c r="PPA3" s="106"/>
      <c r="PPB3" s="106"/>
      <c r="PPC3" s="106"/>
      <c r="PPD3" s="106"/>
      <c r="PPE3" s="106"/>
      <c r="PPF3" s="106"/>
      <c r="PPG3" s="106"/>
      <c r="PPH3" s="106"/>
      <c r="PPI3" s="106"/>
      <c r="PPJ3" s="106"/>
      <c r="PPK3" s="106"/>
      <c r="PPL3" s="106"/>
      <c r="PPM3" s="106"/>
      <c r="PPN3" s="106"/>
      <c r="PPO3" s="106"/>
      <c r="PPP3" s="106"/>
      <c r="PPQ3" s="106"/>
      <c r="PPR3" s="106"/>
      <c r="PPS3" s="106"/>
      <c r="PPT3" s="106"/>
      <c r="PPU3" s="106"/>
      <c r="PPV3" s="106"/>
      <c r="PPW3" s="106"/>
      <c r="PPX3" s="106"/>
      <c r="PPY3" s="106"/>
      <c r="PPZ3" s="106"/>
      <c r="PQA3" s="106"/>
      <c r="PQB3" s="106"/>
      <c r="PQC3" s="106"/>
      <c r="PQD3" s="106"/>
      <c r="PQE3" s="106"/>
      <c r="PQF3" s="106"/>
      <c r="PQG3" s="106"/>
      <c r="PQH3" s="106"/>
      <c r="PQI3" s="106"/>
      <c r="PQJ3" s="106"/>
      <c r="PQK3" s="106"/>
      <c r="PQL3" s="106"/>
      <c r="PQM3" s="106"/>
      <c r="PQN3" s="106"/>
      <c r="PQO3" s="106"/>
      <c r="PQP3" s="106"/>
      <c r="PQQ3" s="106"/>
      <c r="PQR3" s="106"/>
      <c r="PQS3" s="106"/>
      <c r="PQT3" s="106"/>
      <c r="PQU3" s="106"/>
      <c r="PQV3" s="106"/>
      <c r="PQW3" s="106"/>
      <c r="PQX3" s="106"/>
      <c r="PQY3" s="106"/>
      <c r="PQZ3" s="106"/>
      <c r="PRA3" s="106"/>
      <c r="PRB3" s="106"/>
      <c r="PRC3" s="106"/>
      <c r="PRD3" s="106"/>
      <c r="PRE3" s="106"/>
      <c r="PRF3" s="106"/>
      <c r="PRG3" s="106"/>
      <c r="PRH3" s="106"/>
      <c r="PRI3" s="106"/>
      <c r="PRJ3" s="106"/>
      <c r="PRK3" s="106"/>
      <c r="PRL3" s="106"/>
      <c r="PRM3" s="106"/>
      <c r="PRN3" s="106"/>
      <c r="PRO3" s="106"/>
      <c r="PRP3" s="106"/>
      <c r="PRQ3" s="106"/>
      <c r="PRR3" s="106"/>
      <c r="PRS3" s="106"/>
      <c r="PRT3" s="106"/>
      <c r="PRU3" s="106"/>
      <c r="PRV3" s="106"/>
      <c r="PRW3" s="106"/>
      <c r="PRX3" s="106"/>
      <c r="PRY3" s="106"/>
      <c r="PRZ3" s="106"/>
      <c r="PSA3" s="106"/>
      <c r="PSB3" s="106"/>
      <c r="PSC3" s="106"/>
      <c r="PSD3" s="106"/>
      <c r="PSE3" s="106"/>
      <c r="PSF3" s="106"/>
      <c r="PSG3" s="106"/>
      <c r="PSH3" s="106"/>
      <c r="PSI3" s="106"/>
      <c r="PSJ3" s="106"/>
      <c r="PSK3" s="106"/>
      <c r="PSL3" s="106"/>
      <c r="PSM3" s="106"/>
      <c r="PSN3" s="106"/>
      <c r="PSO3" s="106"/>
      <c r="PSP3" s="106"/>
      <c r="PSQ3" s="106"/>
      <c r="PSR3" s="106"/>
      <c r="PSS3" s="106"/>
      <c r="PST3" s="106"/>
      <c r="PSU3" s="106"/>
      <c r="PSV3" s="106"/>
      <c r="PSW3" s="106"/>
      <c r="PSX3" s="106"/>
      <c r="PSY3" s="106"/>
      <c r="PSZ3" s="106"/>
      <c r="PTA3" s="106"/>
      <c r="PTB3" s="106"/>
      <c r="PTC3" s="106"/>
      <c r="PTD3" s="106"/>
      <c r="PTE3" s="106"/>
      <c r="PTF3" s="106"/>
      <c r="PTG3" s="106"/>
      <c r="PTH3" s="106"/>
      <c r="PTI3" s="106"/>
      <c r="PTJ3" s="106"/>
      <c r="PTK3" s="106"/>
      <c r="PTL3" s="106"/>
      <c r="PTM3" s="106"/>
      <c r="PTN3" s="106"/>
      <c r="PTO3" s="106"/>
      <c r="PTP3" s="106"/>
      <c r="PTQ3" s="106"/>
      <c r="PTR3" s="106"/>
      <c r="PTS3" s="106"/>
      <c r="PTT3" s="106"/>
      <c r="PTU3" s="106"/>
      <c r="PTV3" s="106"/>
      <c r="PTW3" s="106"/>
      <c r="PTX3" s="106"/>
      <c r="PTY3" s="106"/>
      <c r="PTZ3" s="106"/>
      <c r="PUA3" s="106"/>
      <c r="PUB3" s="106"/>
      <c r="PUC3" s="106"/>
      <c r="PUD3" s="106"/>
      <c r="PUE3" s="106"/>
      <c r="PUF3" s="106"/>
      <c r="PUG3" s="106"/>
      <c r="PUH3" s="106"/>
      <c r="PUI3" s="106"/>
      <c r="PUJ3" s="106"/>
      <c r="PUK3" s="106"/>
      <c r="PUL3" s="106"/>
      <c r="PUM3" s="106"/>
      <c r="PUN3" s="106"/>
      <c r="PUO3" s="106"/>
      <c r="PUP3" s="106"/>
      <c r="PUQ3" s="106"/>
      <c r="PUR3" s="106"/>
      <c r="PUS3" s="106"/>
      <c r="PUT3" s="106"/>
      <c r="PUU3" s="106"/>
      <c r="PUV3" s="106"/>
      <c r="PUW3" s="106"/>
      <c r="PUX3" s="106"/>
      <c r="PUY3" s="106"/>
      <c r="PUZ3" s="106"/>
      <c r="PVA3" s="106"/>
      <c r="PVB3" s="106"/>
      <c r="PVC3" s="106"/>
      <c r="PVD3" s="106"/>
      <c r="PVE3" s="106"/>
      <c r="PVF3" s="106"/>
      <c r="PVG3" s="106"/>
      <c r="PVH3" s="106"/>
      <c r="PVI3" s="106"/>
      <c r="PVJ3" s="106"/>
      <c r="PVK3" s="106"/>
      <c r="PVL3" s="106"/>
      <c r="PVM3" s="106"/>
      <c r="PVN3" s="106"/>
      <c r="PVO3" s="106"/>
      <c r="PVP3" s="106"/>
      <c r="PVQ3" s="106"/>
      <c r="PVR3" s="106"/>
      <c r="PVS3" s="106"/>
      <c r="PVT3" s="106"/>
      <c r="PVU3" s="106"/>
      <c r="PVV3" s="106"/>
      <c r="PVW3" s="106"/>
      <c r="PVX3" s="106"/>
      <c r="PVY3" s="106"/>
      <c r="PVZ3" s="106"/>
      <c r="PWA3" s="106"/>
      <c r="PWB3" s="106"/>
      <c r="PWC3" s="106"/>
      <c r="PWD3" s="106"/>
      <c r="PWE3" s="106"/>
      <c r="PWF3" s="106"/>
      <c r="PWG3" s="106"/>
      <c r="PWH3" s="106"/>
      <c r="PWI3" s="106"/>
      <c r="PWJ3" s="106"/>
      <c r="PWK3" s="106"/>
      <c r="PWL3" s="106"/>
      <c r="PWM3" s="106"/>
      <c r="PWN3" s="106"/>
      <c r="PWO3" s="106"/>
      <c r="PWP3" s="106"/>
      <c r="PWQ3" s="106"/>
      <c r="PWR3" s="106"/>
      <c r="PWS3" s="106"/>
      <c r="PWT3" s="106"/>
      <c r="PWU3" s="106"/>
      <c r="PWV3" s="106"/>
      <c r="PWW3" s="106"/>
      <c r="PWX3" s="106"/>
      <c r="PWY3" s="106"/>
      <c r="PWZ3" s="106"/>
      <c r="PXA3" s="106"/>
      <c r="PXB3" s="106"/>
      <c r="PXC3" s="106"/>
      <c r="PXD3" s="106"/>
      <c r="PXE3" s="106"/>
      <c r="PXF3" s="106"/>
      <c r="PXG3" s="106"/>
      <c r="PXH3" s="106"/>
      <c r="PXI3" s="106"/>
      <c r="PXJ3" s="106"/>
      <c r="PXK3" s="106"/>
      <c r="PXL3" s="106"/>
      <c r="PXM3" s="106"/>
      <c r="PXN3" s="106"/>
      <c r="PXO3" s="106"/>
      <c r="PXP3" s="106"/>
      <c r="PXQ3" s="106"/>
      <c r="PXR3" s="106"/>
      <c r="PXS3" s="106"/>
      <c r="PXT3" s="106"/>
      <c r="PXU3" s="106"/>
      <c r="PXV3" s="106"/>
      <c r="PXW3" s="106"/>
      <c r="PXX3" s="106"/>
      <c r="PXY3" s="106"/>
      <c r="PXZ3" s="106"/>
      <c r="PYA3" s="106"/>
      <c r="PYB3" s="106"/>
      <c r="PYC3" s="106"/>
      <c r="PYD3" s="106"/>
      <c r="PYE3" s="106"/>
      <c r="PYF3" s="106"/>
      <c r="PYG3" s="106"/>
      <c r="PYH3" s="106"/>
      <c r="PYI3" s="106"/>
      <c r="PYJ3" s="106"/>
      <c r="PYK3" s="106"/>
      <c r="PYL3" s="106"/>
      <c r="PYM3" s="106"/>
      <c r="PYN3" s="106"/>
      <c r="PYO3" s="106"/>
      <c r="PYP3" s="106"/>
      <c r="PYQ3" s="106"/>
      <c r="PYR3" s="106"/>
      <c r="PYS3" s="106"/>
      <c r="PYT3" s="106"/>
      <c r="PYU3" s="106"/>
      <c r="PYV3" s="106"/>
      <c r="PYW3" s="106"/>
      <c r="PYX3" s="106"/>
      <c r="PYY3" s="106"/>
      <c r="PYZ3" s="106"/>
      <c r="PZA3" s="106"/>
      <c r="PZB3" s="106"/>
      <c r="PZC3" s="106"/>
      <c r="PZD3" s="106"/>
      <c r="PZE3" s="106"/>
      <c r="PZF3" s="106"/>
      <c r="PZG3" s="106"/>
      <c r="PZH3" s="106"/>
      <c r="PZI3" s="106"/>
      <c r="PZJ3" s="106"/>
      <c r="PZK3" s="106"/>
      <c r="PZL3" s="106"/>
      <c r="PZM3" s="106"/>
      <c r="PZN3" s="106"/>
      <c r="PZO3" s="106"/>
      <c r="PZP3" s="106"/>
      <c r="PZQ3" s="106"/>
      <c r="PZR3" s="106"/>
      <c r="PZS3" s="106"/>
      <c r="PZT3" s="106"/>
      <c r="PZU3" s="106"/>
      <c r="PZV3" s="106"/>
      <c r="PZW3" s="106"/>
      <c r="PZX3" s="106"/>
      <c r="PZY3" s="106"/>
      <c r="PZZ3" s="106"/>
      <c r="QAA3" s="106"/>
      <c r="QAB3" s="106"/>
      <c r="QAC3" s="106"/>
      <c r="QAD3" s="106"/>
      <c r="QAE3" s="106"/>
      <c r="QAF3" s="106"/>
      <c r="QAG3" s="106"/>
      <c r="QAH3" s="106"/>
      <c r="QAI3" s="106"/>
      <c r="QAJ3" s="106"/>
      <c r="QAK3" s="106"/>
      <c r="QAL3" s="106"/>
      <c r="QAM3" s="106"/>
      <c r="QAN3" s="106"/>
      <c r="QAO3" s="106"/>
      <c r="QAP3" s="106"/>
      <c r="QAQ3" s="106"/>
      <c r="QAR3" s="106"/>
      <c r="QAS3" s="106"/>
      <c r="QAT3" s="106"/>
      <c r="QAU3" s="106"/>
      <c r="QAV3" s="106"/>
      <c r="QAW3" s="106"/>
      <c r="QAX3" s="106"/>
      <c r="QAY3" s="106"/>
      <c r="QAZ3" s="106"/>
      <c r="QBA3" s="106"/>
      <c r="QBB3" s="106"/>
      <c r="QBC3" s="106"/>
      <c r="QBD3" s="106"/>
      <c r="QBE3" s="106"/>
      <c r="QBF3" s="106"/>
      <c r="QBG3" s="106"/>
      <c r="QBH3" s="106"/>
      <c r="QBI3" s="106"/>
      <c r="QBJ3" s="106"/>
      <c r="QBK3" s="106"/>
      <c r="QBL3" s="106"/>
      <c r="QBM3" s="106"/>
      <c r="QBN3" s="106"/>
      <c r="QBO3" s="106"/>
      <c r="QBP3" s="106"/>
      <c r="QBQ3" s="106"/>
      <c r="QBR3" s="106"/>
      <c r="QBS3" s="106"/>
      <c r="QBT3" s="106"/>
      <c r="QBU3" s="106"/>
      <c r="QBV3" s="106"/>
      <c r="QBW3" s="106"/>
      <c r="QBX3" s="106"/>
      <c r="QBY3" s="106"/>
      <c r="QBZ3" s="106"/>
      <c r="QCA3" s="106"/>
      <c r="QCB3" s="106"/>
      <c r="QCC3" s="106"/>
      <c r="QCD3" s="106"/>
      <c r="QCE3" s="106"/>
      <c r="QCF3" s="106"/>
      <c r="QCG3" s="106"/>
      <c r="QCH3" s="106"/>
      <c r="QCI3" s="106"/>
      <c r="QCJ3" s="106"/>
      <c r="QCK3" s="106"/>
      <c r="QCL3" s="106"/>
      <c r="QCM3" s="106"/>
      <c r="QCN3" s="106"/>
      <c r="QCO3" s="106"/>
      <c r="QCP3" s="106"/>
      <c r="QCQ3" s="106"/>
      <c r="QCR3" s="106"/>
      <c r="QCS3" s="106"/>
      <c r="QCT3" s="106"/>
      <c r="QCU3" s="106"/>
      <c r="QCV3" s="106"/>
      <c r="QCW3" s="106"/>
      <c r="QCX3" s="106"/>
      <c r="QCY3" s="106"/>
      <c r="QCZ3" s="106"/>
      <c r="QDA3" s="106"/>
      <c r="QDB3" s="106"/>
      <c r="QDC3" s="106"/>
      <c r="QDD3" s="106"/>
      <c r="QDE3" s="106"/>
      <c r="QDF3" s="106"/>
      <c r="QDG3" s="106"/>
      <c r="QDH3" s="106"/>
      <c r="QDI3" s="106"/>
      <c r="QDJ3" s="106"/>
      <c r="QDK3" s="106"/>
      <c r="QDL3" s="106"/>
      <c r="QDM3" s="106"/>
      <c r="QDN3" s="106"/>
      <c r="QDO3" s="106"/>
      <c r="QDP3" s="106"/>
      <c r="QDQ3" s="106"/>
      <c r="QDR3" s="106"/>
      <c r="QDS3" s="106"/>
      <c r="QDT3" s="106"/>
      <c r="QDU3" s="106"/>
      <c r="QDV3" s="106"/>
      <c r="QDW3" s="106"/>
      <c r="QDX3" s="106"/>
      <c r="QDY3" s="106"/>
      <c r="QDZ3" s="106"/>
      <c r="QEA3" s="106"/>
      <c r="QEB3" s="106"/>
      <c r="QEC3" s="106"/>
      <c r="QED3" s="106"/>
      <c r="QEE3" s="106"/>
      <c r="QEF3" s="106"/>
      <c r="QEG3" s="106"/>
      <c r="QEH3" s="106"/>
      <c r="QEI3" s="106"/>
      <c r="QEJ3" s="106"/>
      <c r="QEK3" s="106"/>
      <c r="QEL3" s="106"/>
      <c r="QEM3" s="106"/>
      <c r="QEN3" s="106"/>
      <c r="QEO3" s="106"/>
      <c r="QEP3" s="106"/>
      <c r="QEQ3" s="106"/>
      <c r="QER3" s="106"/>
      <c r="QES3" s="106"/>
      <c r="QET3" s="106"/>
      <c r="QEU3" s="106"/>
      <c r="QEV3" s="106"/>
      <c r="QEW3" s="106"/>
      <c r="QEX3" s="106"/>
      <c r="QEY3" s="106"/>
      <c r="QEZ3" s="106"/>
      <c r="QFA3" s="106"/>
      <c r="QFB3" s="106"/>
      <c r="QFC3" s="106"/>
      <c r="QFD3" s="106"/>
      <c r="QFE3" s="106"/>
      <c r="QFF3" s="106"/>
      <c r="QFG3" s="106"/>
      <c r="QFH3" s="106"/>
      <c r="QFI3" s="106"/>
      <c r="QFJ3" s="106"/>
      <c r="QFK3" s="106"/>
      <c r="QFL3" s="106"/>
      <c r="QFM3" s="106"/>
      <c r="QFN3" s="106"/>
      <c r="QFO3" s="106"/>
      <c r="QFP3" s="106"/>
      <c r="QFQ3" s="106"/>
      <c r="QFR3" s="106"/>
      <c r="QFS3" s="106"/>
      <c r="QFT3" s="106"/>
      <c r="QFU3" s="106"/>
      <c r="QFV3" s="106"/>
      <c r="QFW3" s="106"/>
      <c r="QFX3" s="106"/>
      <c r="QFY3" s="106"/>
      <c r="QFZ3" s="106"/>
      <c r="QGA3" s="106"/>
      <c r="QGB3" s="106"/>
      <c r="QGC3" s="106"/>
      <c r="QGD3" s="106"/>
      <c r="QGE3" s="106"/>
      <c r="QGF3" s="106"/>
      <c r="QGG3" s="106"/>
      <c r="QGH3" s="106"/>
      <c r="QGI3" s="106"/>
      <c r="QGJ3" s="106"/>
      <c r="QGK3" s="106"/>
      <c r="QGL3" s="106"/>
      <c r="QGM3" s="106"/>
      <c r="QGN3" s="106"/>
      <c r="QGO3" s="106"/>
      <c r="QGP3" s="106"/>
      <c r="QGQ3" s="106"/>
      <c r="QGR3" s="106"/>
      <c r="QGS3" s="106"/>
      <c r="QGT3" s="106"/>
      <c r="QGU3" s="106"/>
      <c r="QGV3" s="106"/>
      <c r="QGW3" s="106"/>
      <c r="QGX3" s="106"/>
      <c r="QGY3" s="106"/>
      <c r="QGZ3" s="106"/>
      <c r="QHA3" s="106"/>
      <c r="QHB3" s="106"/>
      <c r="QHC3" s="106"/>
      <c r="QHD3" s="106"/>
      <c r="QHE3" s="106"/>
      <c r="QHF3" s="106"/>
      <c r="QHG3" s="106"/>
      <c r="QHH3" s="106"/>
      <c r="QHI3" s="106"/>
      <c r="QHJ3" s="106"/>
      <c r="QHK3" s="106"/>
      <c r="QHL3" s="106"/>
      <c r="QHM3" s="106"/>
      <c r="QHN3" s="106"/>
      <c r="QHO3" s="106"/>
      <c r="QHP3" s="106"/>
      <c r="QHQ3" s="106"/>
      <c r="QHR3" s="106"/>
      <c r="QHS3" s="106"/>
      <c r="QHT3" s="106"/>
      <c r="QHU3" s="106"/>
      <c r="QHV3" s="106"/>
      <c r="QHW3" s="106"/>
      <c r="QHX3" s="106"/>
      <c r="QHY3" s="106"/>
      <c r="QHZ3" s="106"/>
      <c r="QIA3" s="106"/>
      <c r="QIB3" s="106"/>
      <c r="QIC3" s="106"/>
      <c r="QID3" s="106"/>
      <c r="QIE3" s="106"/>
      <c r="QIF3" s="106"/>
      <c r="QIG3" s="106"/>
      <c r="QIH3" s="106"/>
      <c r="QII3" s="106"/>
      <c r="QIJ3" s="106"/>
      <c r="QIK3" s="106"/>
      <c r="QIL3" s="106"/>
      <c r="QIM3" s="106"/>
      <c r="QIN3" s="106"/>
      <c r="QIO3" s="106"/>
      <c r="QIP3" s="106"/>
      <c r="QIQ3" s="106"/>
      <c r="QIR3" s="106"/>
      <c r="QIS3" s="106"/>
      <c r="QIT3" s="106"/>
      <c r="QIU3" s="106"/>
      <c r="QIV3" s="106"/>
      <c r="QIW3" s="106"/>
      <c r="QIX3" s="106"/>
      <c r="QIY3" s="106"/>
      <c r="QIZ3" s="106"/>
      <c r="QJA3" s="106"/>
      <c r="QJB3" s="106"/>
      <c r="QJC3" s="106"/>
      <c r="QJD3" s="106"/>
      <c r="QJE3" s="106"/>
      <c r="QJF3" s="106"/>
      <c r="QJG3" s="106"/>
      <c r="QJH3" s="106"/>
      <c r="QJI3" s="106"/>
      <c r="QJJ3" s="106"/>
      <c r="QJK3" s="106"/>
      <c r="QJL3" s="106"/>
      <c r="QJM3" s="106"/>
      <c r="QJN3" s="106"/>
      <c r="QJO3" s="106"/>
      <c r="QJP3" s="106"/>
      <c r="QJQ3" s="106"/>
      <c r="QJR3" s="106"/>
      <c r="QJS3" s="106"/>
      <c r="QJT3" s="106"/>
      <c r="QJU3" s="106"/>
      <c r="QJV3" s="106"/>
      <c r="QJW3" s="106"/>
      <c r="QJX3" s="106"/>
      <c r="QJY3" s="106"/>
      <c r="QJZ3" s="106"/>
      <c r="QKA3" s="106"/>
      <c r="QKB3" s="106"/>
      <c r="QKC3" s="106"/>
      <c r="QKD3" s="106"/>
      <c r="QKE3" s="106"/>
      <c r="QKF3" s="106"/>
      <c r="QKG3" s="106"/>
      <c r="QKH3" s="106"/>
      <c r="QKI3" s="106"/>
      <c r="QKJ3" s="106"/>
      <c r="QKK3" s="106"/>
      <c r="QKL3" s="106"/>
      <c r="QKM3" s="106"/>
      <c r="QKN3" s="106"/>
      <c r="QKO3" s="106"/>
      <c r="QKP3" s="106"/>
      <c r="QKQ3" s="106"/>
      <c r="QKR3" s="106"/>
      <c r="QKS3" s="106"/>
      <c r="QKT3" s="106"/>
      <c r="QKU3" s="106"/>
      <c r="QKV3" s="106"/>
      <c r="QKW3" s="106"/>
      <c r="QKX3" s="106"/>
      <c r="QKY3" s="106"/>
      <c r="QKZ3" s="106"/>
      <c r="QLA3" s="106"/>
      <c r="QLB3" s="106"/>
      <c r="QLC3" s="106"/>
      <c r="QLD3" s="106"/>
      <c r="QLE3" s="106"/>
      <c r="QLF3" s="106"/>
      <c r="QLG3" s="106"/>
      <c r="QLH3" s="106"/>
      <c r="QLI3" s="106"/>
      <c r="QLJ3" s="106"/>
      <c r="QLK3" s="106"/>
      <c r="QLL3" s="106"/>
      <c r="QLM3" s="106"/>
      <c r="QLN3" s="106"/>
      <c r="QLO3" s="106"/>
      <c r="QLP3" s="106"/>
      <c r="QLQ3" s="106"/>
      <c r="QLR3" s="106"/>
      <c r="QLS3" s="106"/>
      <c r="QLT3" s="106"/>
      <c r="QLU3" s="106"/>
      <c r="QLV3" s="106"/>
      <c r="QLW3" s="106"/>
      <c r="QLX3" s="106"/>
      <c r="QLY3" s="106"/>
      <c r="QLZ3" s="106"/>
      <c r="QMA3" s="106"/>
      <c r="QMB3" s="106"/>
      <c r="QMC3" s="106"/>
      <c r="QMD3" s="106"/>
      <c r="QME3" s="106"/>
      <c r="QMF3" s="106"/>
      <c r="QMG3" s="106"/>
      <c r="QMH3" s="106"/>
      <c r="QMI3" s="106"/>
      <c r="QMJ3" s="106"/>
      <c r="QMK3" s="106"/>
      <c r="QML3" s="106"/>
      <c r="QMM3" s="106"/>
      <c r="QMN3" s="106"/>
      <c r="QMO3" s="106"/>
      <c r="QMP3" s="106"/>
      <c r="QMQ3" s="106"/>
      <c r="QMR3" s="106"/>
      <c r="QMS3" s="106"/>
      <c r="QMT3" s="106"/>
      <c r="QMU3" s="106"/>
      <c r="QMV3" s="106"/>
      <c r="QMW3" s="106"/>
      <c r="QMX3" s="106"/>
      <c r="QMY3" s="106"/>
      <c r="QMZ3" s="106"/>
      <c r="QNA3" s="106"/>
      <c r="QNB3" s="106"/>
      <c r="QNC3" s="106"/>
      <c r="QND3" s="106"/>
      <c r="QNE3" s="106"/>
      <c r="QNF3" s="106"/>
      <c r="QNG3" s="106"/>
      <c r="QNH3" s="106"/>
      <c r="QNI3" s="106"/>
      <c r="QNJ3" s="106"/>
      <c r="QNK3" s="106"/>
      <c r="QNL3" s="106"/>
      <c r="QNM3" s="106"/>
      <c r="QNN3" s="106"/>
      <c r="QNO3" s="106"/>
      <c r="QNP3" s="106"/>
      <c r="QNQ3" s="106"/>
      <c r="QNR3" s="106"/>
      <c r="QNS3" s="106"/>
      <c r="QNT3" s="106"/>
      <c r="QNU3" s="106"/>
      <c r="QNV3" s="106"/>
      <c r="QNW3" s="106"/>
      <c r="QNX3" s="106"/>
      <c r="QNY3" s="106"/>
      <c r="QNZ3" s="106"/>
      <c r="QOA3" s="106"/>
      <c r="QOB3" s="106"/>
      <c r="QOC3" s="106"/>
      <c r="QOD3" s="106"/>
      <c r="QOE3" s="106"/>
      <c r="QOF3" s="106"/>
      <c r="QOG3" s="106"/>
      <c r="QOH3" s="106"/>
      <c r="QOI3" s="106"/>
      <c r="QOJ3" s="106"/>
      <c r="QOK3" s="106"/>
      <c r="QOL3" s="106"/>
      <c r="QOM3" s="106"/>
      <c r="QON3" s="106"/>
      <c r="QOO3" s="106"/>
      <c r="QOP3" s="106"/>
      <c r="QOQ3" s="106"/>
      <c r="QOR3" s="106"/>
      <c r="QOS3" s="106"/>
      <c r="QOT3" s="106"/>
      <c r="QOU3" s="106"/>
      <c r="QOV3" s="106"/>
      <c r="QOW3" s="106"/>
      <c r="QOX3" s="106"/>
      <c r="QOY3" s="106"/>
      <c r="QOZ3" s="106"/>
      <c r="QPA3" s="106"/>
      <c r="QPB3" s="106"/>
      <c r="QPC3" s="106"/>
      <c r="QPD3" s="106"/>
      <c r="QPE3" s="106"/>
      <c r="QPF3" s="106"/>
      <c r="QPG3" s="106"/>
      <c r="QPH3" s="106"/>
      <c r="QPI3" s="106"/>
      <c r="QPJ3" s="106"/>
      <c r="QPK3" s="106"/>
      <c r="QPL3" s="106"/>
      <c r="QPM3" s="106"/>
      <c r="QPN3" s="106"/>
      <c r="QPO3" s="106"/>
      <c r="QPP3" s="106"/>
      <c r="QPQ3" s="106"/>
      <c r="QPR3" s="106"/>
      <c r="QPS3" s="106"/>
      <c r="QPT3" s="106"/>
      <c r="QPU3" s="106"/>
      <c r="QPV3" s="106"/>
      <c r="QPW3" s="106"/>
      <c r="QPX3" s="106"/>
      <c r="QPY3" s="106"/>
      <c r="QPZ3" s="106"/>
      <c r="QQA3" s="106"/>
      <c r="QQB3" s="106"/>
      <c r="QQC3" s="106"/>
      <c r="QQD3" s="106"/>
      <c r="QQE3" s="106"/>
      <c r="QQF3" s="106"/>
      <c r="QQG3" s="106"/>
      <c r="QQH3" s="106"/>
      <c r="QQI3" s="106"/>
      <c r="QQJ3" s="106"/>
      <c r="QQK3" s="106"/>
      <c r="QQL3" s="106"/>
      <c r="QQM3" s="106"/>
      <c r="QQN3" s="106"/>
      <c r="QQO3" s="106"/>
      <c r="QQP3" s="106"/>
      <c r="QQQ3" s="106"/>
      <c r="QQR3" s="106"/>
      <c r="QQS3" s="106"/>
      <c r="QQT3" s="106"/>
      <c r="QQU3" s="106"/>
      <c r="QQV3" s="106"/>
      <c r="QQW3" s="106"/>
      <c r="QQX3" s="106"/>
      <c r="QQY3" s="106"/>
      <c r="QQZ3" s="106"/>
      <c r="QRA3" s="106"/>
      <c r="QRB3" s="106"/>
      <c r="QRC3" s="106"/>
      <c r="QRD3" s="106"/>
      <c r="QRE3" s="106"/>
      <c r="QRF3" s="106"/>
      <c r="QRG3" s="106"/>
      <c r="QRH3" s="106"/>
      <c r="QRI3" s="106"/>
      <c r="QRJ3" s="106"/>
      <c r="QRK3" s="106"/>
      <c r="QRL3" s="106"/>
      <c r="QRM3" s="106"/>
      <c r="QRN3" s="106"/>
      <c r="QRO3" s="106"/>
      <c r="QRP3" s="106"/>
      <c r="QRQ3" s="106"/>
      <c r="QRR3" s="106"/>
      <c r="QRS3" s="106"/>
      <c r="QRT3" s="106"/>
      <c r="QRU3" s="106"/>
      <c r="QRV3" s="106"/>
      <c r="QRW3" s="106"/>
      <c r="QRX3" s="106"/>
      <c r="QRY3" s="106"/>
      <c r="QRZ3" s="106"/>
      <c r="QSA3" s="106"/>
      <c r="QSB3" s="106"/>
      <c r="QSC3" s="106"/>
      <c r="QSD3" s="106"/>
      <c r="QSE3" s="106"/>
      <c r="QSF3" s="106"/>
      <c r="QSG3" s="106"/>
      <c r="QSH3" s="106"/>
      <c r="QSI3" s="106"/>
      <c r="QSJ3" s="106"/>
      <c r="QSK3" s="106"/>
      <c r="QSL3" s="106"/>
      <c r="QSM3" s="106"/>
      <c r="QSN3" s="106"/>
      <c r="QSO3" s="106"/>
      <c r="QSP3" s="106"/>
      <c r="QSQ3" s="106"/>
      <c r="QSR3" s="106"/>
      <c r="QSS3" s="106"/>
      <c r="QST3" s="106"/>
      <c r="QSU3" s="106"/>
      <c r="QSV3" s="106"/>
      <c r="QSW3" s="106"/>
      <c r="QSX3" s="106"/>
      <c r="QSY3" s="106"/>
      <c r="QSZ3" s="106"/>
      <c r="QTA3" s="106"/>
      <c r="QTB3" s="106"/>
      <c r="QTC3" s="106"/>
      <c r="QTD3" s="106"/>
      <c r="QTE3" s="106"/>
      <c r="QTF3" s="106"/>
      <c r="QTG3" s="106"/>
      <c r="QTH3" s="106"/>
      <c r="QTI3" s="106"/>
      <c r="QTJ3" s="106"/>
      <c r="QTK3" s="106"/>
      <c r="QTL3" s="106"/>
      <c r="QTM3" s="106"/>
      <c r="QTN3" s="106"/>
      <c r="QTO3" s="106"/>
      <c r="QTP3" s="106"/>
      <c r="QTQ3" s="106"/>
      <c r="QTR3" s="106"/>
      <c r="QTS3" s="106"/>
      <c r="QTT3" s="106"/>
      <c r="QTU3" s="106"/>
      <c r="QTV3" s="106"/>
      <c r="QTW3" s="106"/>
      <c r="QTX3" s="106"/>
      <c r="QTY3" s="106"/>
      <c r="QTZ3" s="106"/>
      <c r="QUA3" s="106"/>
      <c r="QUB3" s="106"/>
      <c r="QUC3" s="106"/>
      <c r="QUD3" s="106"/>
      <c r="QUE3" s="106"/>
      <c r="QUF3" s="106"/>
      <c r="QUG3" s="106"/>
      <c r="QUH3" s="106"/>
      <c r="QUI3" s="106"/>
      <c r="QUJ3" s="106"/>
      <c r="QUK3" s="106"/>
      <c r="QUL3" s="106"/>
      <c r="QUM3" s="106"/>
      <c r="QUN3" s="106"/>
      <c r="QUO3" s="106"/>
      <c r="QUP3" s="106"/>
      <c r="QUQ3" s="106"/>
      <c r="QUR3" s="106"/>
      <c r="QUS3" s="106"/>
      <c r="QUT3" s="106"/>
      <c r="QUU3" s="106"/>
      <c r="QUV3" s="106"/>
      <c r="QUW3" s="106"/>
      <c r="QUX3" s="106"/>
      <c r="QUY3" s="106"/>
      <c r="QUZ3" s="106"/>
      <c r="QVA3" s="106"/>
      <c r="QVB3" s="106"/>
      <c r="QVC3" s="106"/>
      <c r="QVD3" s="106"/>
      <c r="QVE3" s="106"/>
      <c r="QVF3" s="106"/>
      <c r="QVG3" s="106"/>
      <c r="QVH3" s="106"/>
      <c r="QVI3" s="106"/>
      <c r="QVJ3" s="106"/>
      <c r="QVK3" s="106"/>
      <c r="QVL3" s="106"/>
      <c r="QVM3" s="106"/>
      <c r="QVN3" s="106"/>
      <c r="QVO3" s="106"/>
      <c r="QVP3" s="106"/>
      <c r="QVQ3" s="106"/>
      <c r="QVR3" s="106"/>
      <c r="QVS3" s="106"/>
      <c r="QVT3" s="106"/>
      <c r="QVU3" s="106"/>
      <c r="QVV3" s="106"/>
      <c r="QVW3" s="106"/>
      <c r="QVX3" s="106"/>
      <c r="QVY3" s="106"/>
      <c r="QVZ3" s="106"/>
      <c r="QWA3" s="106"/>
      <c r="QWB3" s="106"/>
      <c r="QWC3" s="106"/>
      <c r="QWD3" s="106"/>
      <c r="QWE3" s="106"/>
      <c r="QWF3" s="106"/>
      <c r="QWG3" s="106"/>
      <c r="QWH3" s="106"/>
      <c r="QWI3" s="106"/>
      <c r="QWJ3" s="106"/>
      <c r="QWK3" s="106"/>
      <c r="QWL3" s="106"/>
      <c r="QWM3" s="106"/>
      <c r="QWN3" s="106"/>
      <c r="QWO3" s="106"/>
      <c r="QWP3" s="106"/>
      <c r="QWQ3" s="106"/>
      <c r="QWR3" s="106"/>
      <c r="QWS3" s="106"/>
      <c r="QWT3" s="106"/>
      <c r="QWU3" s="106"/>
      <c r="QWV3" s="106"/>
      <c r="QWW3" s="106"/>
      <c r="QWX3" s="106"/>
      <c r="QWY3" s="106"/>
      <c r="QWZ3" s="106"/>
      <c r="QXA3" s="106"/>
      <c r="QXB3" s="106"/>
      <c r="QXC3" s="106"/>
      <c r="QXD3" s="106"/>
      <c r="QXE3" s="106"/>
      <c r="QXF3" s="106"/>
      <c r="QXG3" s="106"/>
      <c r="QXH3" s="106"/>
      <c r="QXI3" s="106"/>
      <c r="QXJ3" s="106"/>
      <c r="QXK3" s="106"/>
      <c r="QXL3" s="106"/>
      <c r="QXM3" s="106"/>
      <c r="QXN3" s="106"/>
      <c r="QXO3" s="106"/>
      <c r="QXP3" s="106"/>
      <c r="QXQ3" s="106"/>
      <c r="QXR3" s="106"/>
      <c r="QXS3" s="106"/>
      <c r="QXT3" s="106"/>
      <c r="QXU3" s="106"/>
      <c r="QXV3" s="106"/>
      <c r="QXW3" s="106"/>
      <c r="QXX3" s="106"/>
      <c r="QXY3" s="106"/>
      <c r="QXZ3" s="106"/>
      <c r="QYA3" s="106"/>
      <c r="QYB3" s="106"/>
      <c r="QYC3" s="106"/>
      <c r="QYD3" s="106"/>
      <c r="QYE3" s="106"/>
      <c r="QYF3" s="106"/>
      <c r="QYG3" s="106"/>
      <c r="QYH3" s="106"/>
      <c r="QYI3" s="106"/>
      <c r="QYJ3" s="106"/>
      <c r="QYK3" s="106"/>
      <c r="QYL3" s="106"/>
      <c r="QYM3" s="106"/>
      <c r="QYN3" s="106"/>
      <c r="QYO3" s="106"/>
      <c r="QYP3" s="106"/>
      <c r="QYQ3" s="106"/>
      <c r="QYR3" s="106"/>
      <c r="QYS3" s="106"/>
      <c r="QYT3" s="106"/>
      <c r="QYU3" s="106"/>
      <c r="QYV3" s="106"/>
      <c r="QYW3" s="106"/>
      <c r="QYX3" s="106"/>
      <c r="QYY3" s="106"/>
      <c r="QYZ3" s="106"/>
      <c r="QZA3" s="106"/>
      <c r="QZB3" s="106"/>
      <c r="QZC3" s="106"/>
      <c r="QZD3" s="106"/>
      <c r="QZE3" s="106"/>
      <c r="QZF3" s="106"/>
      <c r="QZG3" s="106"/>
      <c r="QZH3" s="106"/>
      <c r="QZI3" s="106"/>
      <c r="QZJ3" s="106"/>
      <c r="QZK3" s="106"/>
      <c r="QZL3" s="106"/>
      <c r="QZM3" s="106"/>
      <c r="QZN3" s="106"/>
      <c r="QZO3" s="106"/>
      <c r="QZP3" s="106"/>
      <c r="QZQ3" s="106"/>
      <c r="QZR3" s="106"/>
      <c r="QZS3" s="106"/>
      <c r="QZT3" s="106"/>
      <c r="QZU3" s="106"/>
      <c r="QZV3" s="106"/>
      <c r="QZW3" s="106"/>
      <c r="QZX3" s="106"/>
      <c r="QZY3" s="106"/>
      <c r="QZZ3" s="106"/>
      <c r="RAA3" s="106"/>
      <c r="RAB3" s="106"/>
      <c r="RAC3" s="106"/>
      <c r="RAD3" s="106"/>
      <c r="RAE3" s="106"/>
      <c r="RAF3" s="106"/>
      <c r="RAG3" s="106"/>
      <c r="RAH3" s="106"/>
      <c r="RAI3" s="106"/>
      <c r="RAJ3" s="106"/>
      <c r="RAK3" s="106"/>
      <c r="RAL3" s="106"/>
      <c r="RAM3" s="106"/>
      <c r="RAN3" s="106"/>
      <c r="RAO3" s="106"/>
      <c r="RAP3" s="106"/>
      <c r="RAQ3" s="106"/>
      <c r="RAR3" s="106"/>
      <c r="RAS3" s="106"/>
      <c r="RAT3" s="106"/>
      <c r="RAU3" s="106"/>
      <c r="RAV3" s="106"/>
      <c r="RAW3" s="106"/>
      <c r="RAX3" s="106"/>
      <c r="RAY3" s="106"/>
      <c r="RAZ3" s="106"/>
      <c r="RBA3" s="106"/>
      <c r="RBB3" s="106"/>
      <c r="RBC3" s="106"/>
      <c r="RBD3" s="106"/>
      <c r="RBE3" s="106"/>
      <c r="RBF3" s="106"/>
      <c r="RBG3" s="106"/>
      <c r="RBH3" s="106"/>
      <c r="RBI3" s="106"/>
      <c r="RBJ3" s="106"/>
      <c r="RBK3" s="106"/>
      <c r="RBL3" s="106"/>
      <c r="RBM3" s="106"/>
      <c r="RBN3" s="106"/>
      <c r="RBO3" s="106"/>
      <c r="RBP3" s="106"/>
      <c r="RBQ3" s="106"/>
      <c r="RBR3" s="106"/>
      <c r="RBS3" s="106"/>
      <c r="RBT3" s="106"/>
      <c r="RBU3" s="106"/>
      <c r="RBV3" s="106"/>
      <c r="RBW3" s="106"/>
      <c r="RBX3" s="106"/>
      <c r="RBY3" s="106"/>
      <c r="RBZ3" s="106"/>
      <c r="RCA3" s="106"/>
      <c r="RCB3" s="106"/>
      <c r="RCC3" s="106"/>
      <c r="RCD3" s="106"/>
      <c r="RCE3" s="106"/>
      <c r="RCF3" s="106"/>
      <c r="RCG3" s="106"/>
      <c r="RCH3" s="106"/>
      <c r="RCI3" s="106"/>
      <c r="RCJ3" s="106"/>
      <c r="RCK3" s="106"/>
      <c r="RCL3" s="106"/>
      <c r="RCM3" s="106"/>
      <c r="RCN3" s="106"/>
      <c r="RCO3" s="106"/>
      <c r="RCP3" s="106"/>
      <c r="RCQ3" s="106"/>
      <c r="RCR3" s="106"/>
      <c r="RCS3" s="106"/>
      <c r="RCT3" s="106"/>
      <c r="RCU3" s="106"/>
      <c r="RCV3" s="106"/>
      <c r="RCW3" s="106"/>
      <c r="RCX3" s="106"/>
      <c r="RCY3" s="106"/>
      <c r="RCZ3" s="106"/>
      <c r="RDA3" s="106"/>
      <c r="RDB3" s="106"/>
      <c r="RDC3" s="106"/>
      <c r="RDD3" s="106"/>
      <c r="RDE3" s="106"/>
      <c r="RDF3" s="106"/>
      <c r="RDG3" s="106"/>
      <c r="RDH3" s="106"/>
      <c r="RDI3" s="106"/>
      <c r="RDJ3" s="106"/>
      <c r="RDK3" s="106"/>
      <c r="RDL3" s="106"/>
      <c r="RDM3" s="106"/>
      <c r="RDN3" s="106"/>
      <c r="RDO3" s="106"/>
      <c r="RDP3" s="106"/>
      <c r="RDQ3" s="106"/>
      <c r="RDR3" s="106"/>
      <c r="RDS3" s="106"/>
      <c r="RDT3" s="106"/>
      <c r="RDU3" s="106"/>
      <c r="RDV3" s="106"/>
      <c r="RDW3" s="106"/>
      <c r="RDX3" s="106"/>
      <c r="RDY3" s="106"/>
      <c r="RDZ3" s="106"/>
      <c r="REA3" s="106"/>
      <c r="REB3" s="106"/>
      <c r="REC3" s="106"/>
      <c r="RED3" s="106"/>
      <c r="REE3" s="106"/>
      <c r="REF3" s="106"/>
      <c r="REG3" s="106"/>
      <c r="REH3" s="106"/>
      <c r="REI3" s="106"/>
      <c r="REJ3" s="106"/>
      <c r="REK3" s="106"/>
      <c r="REL3" s="106"/>
      <c r="REM3" s="106"/>
      <c r="REN3" s="106"/>
      <c r="REO3" s="106"/>
      <c r="REP3" s="106"/>
      <c r="REQ3" s="106"/>
      <c r="RER3" s="106"/>
      <c r="RES3" s="106"/>
      <c r="RET3" s="106"/>
      <c r="REU3" s="106"/>
      <c r="REV3" s="106"/>
      <c r="REW3" s="106"/>
      <c r="REX3" s="106"/>
      <c r="REY3" s="106"/>
      <c r="REZ3" s="106"/>
      <c r="RFA3" s="106"/>
      <c r="RFB3" s="106"/>
      <c r="RFC3" s="106"/>
      <c r="RFD3" s="106"/>
      <c r="RFE3" s="106"/>
      <c r="RFF3" s="106"/>
      <c r="RFG3" s="106"/>
      <c r="RFH3" s="106"/>
      <c r="RFI3" s="106"/>
      <c r="RFJ3" s="106"/>
      <c r="RFK3" s="106"/>
      <c r="RFL3" s="106"/>
      <c r="RFM3" s="106"/>
      <c r="RFN3" s="106"/>
      <c r="RFO3" s="106"/>
      <c r="RFP3" s="106"/>
      <c r="RFQ3" s="106"/>
      <c r="RFR3" s="106"/>
      <c r="RFS3" s="106"/>
      <c r="RFT3" s="106"/>
      <c r="RFU3" s="106"/>
      <c r="RFV3" s="106"/>
      <c r="RFW3" s="106"/>
      <c r="RFX3" s="106"/>
      <c r="RFY3" s="106"/>
      <c r="RFZ3" s="106"/>
      <c r="RGA3" s="106"/>
      <c r="RGB3" s="106"/>
      <c r="RGC3" s="106"/>
      <c r="RGD3" s="106"/>
      <c r="RGE3" s="106"/>
      <c r="RGF3" s="106"/>
      <c r="RGG3" s="106"/>
      <c r="RGH3" s="106"/>
      <c r="RGI3" s="106"/>
      <c r="RGJ3" s="106"/>
      <c r="RGK3" s="106"/>
      <c r="RGL3" s="106"/>
      <c r="RGM3" s="106"/>
      <c r="RGN3" s="106"/>
      <c r="RGO3" s="106"/>
      <c r="RGP3" s="106"/>
      <c r="RGQ3" s="106"/>
      <c r="RGR3" s="106"/>
      <c r="RGS3" s="106"/>
      <c r="RGT3" s="106"/>
      <c r="RGU3" s="106"/>
      <c r="RGV3" s="106"/>
      <c r="RGW3" s="106"/>
      <c r="RGX3" s="106"/>
      <c r="RGY3" s="106"/>
      <c r="RGZ3" s="106"/>
      <c r="RHA3" s="106"/>
      <c r="RHB3" s="106"/>
      <c r="RHC3" s="106"/>
      <c r="RHD3" s="106"/>
      <c r="RHE3" s="106"/>
      <c r="RHF3" s="106"/>
      <c r="RHG3" s="106"/>
      <c r="RHH3" s="106"/>
      <c r="RHI3" s="106"/>
      <c r="RHJ3" s="106"/>
      <c r="RHK3" s="106"/>
      <c r="RHL3" s="106"/>
      <c r="RHM3" s="106"/>
      <c r="RHN3" s="106"/>
      <c r="RHO3" s="106"/>
      <c r="RHP3" s="106"/>
      <c r="RHQ3" s="106"/>
      <c r="RHR3" s="106"/>
      <c r="RHS3" s="106"/>
      <c r="RHT3" s="106"/>
      <c r="RHU3" s="106"/>
      <c r="RHV3" s="106"/>
      <c r="RHW3" s="106"/>
      <c r="RHX3" s="106"/>
      <c r="RHY3" s="106"/>
      <c r="RHZ3" s="106"/>
      <c r="RIA3" s="106"/>
      <c r="RIB3" s="106"/>
      <c r="RIC3" s="106"/>
      <c r="RID3" s="106"/>
      <c r="RIE3" s="106"/>
      <c r="RIF3" s="106"/>
      <c r="RIG3" s="106"/>
      <c r="RIH3" s="106"/>
      <c r="RII3" s="106"/>
      <c r="RIJ3" s="106"/>
      <c r="RIK3" s="106"/>
      <c r="RIL3" s="106"/>
      <c r="RIM3" s="106"/>
      <c r="RIN3" s="106"/>
      <c r="RIO3" s="106"/>
      <c r="RIP3" s="106"/>
      <c r="RIQ3" s="106"/>
      <c r="RIR3" s="106"/>
      <c r="RIS3" s="106"/>
      <c r="RIT3" s="106"/>
      <c r="RIU3" s="106"/>
      <c r="RIV3" s="106"/>
      <c r="RIW3" s="106"/>
      <c r="RIX3" s="106"/>
      <c r="RIY3" s="106"/>
      <c r="RIZ3" s="106"/>
      <c r="RJA3" s="106"/>
      <c r="RJB3" s="106"/>
      <c r="RJC3" s="106"/>
      <c r="RJD3" s="106"/>
      <c r="RJE3" s="106"/>
      <c r="RJF3" s="106"/>
      <c r="RJG3" s="106"/>
      <c r="RJH3" s="106"/>
      <c r="RJI3" s="106"/>
      <c r="RJJ3" s="106"/>
      <c r="RJK3" s="106"/>
      <c r="RJL3" s="106"/>
      <c r="RJM3" s="106"/>
      <c r="RJN3" s="106"/>
      <c r="RJO3" s="106"/>
      <c r="RJP3" s="106"/>
      <c r="RJQ3" s="106"/>
      <c r="RJR3" s="106"/>
      <c r="RJS3" s="106"/>
      <c r="RJT3" s="106"/>
      <c r="RJU3" s="106"/>
      <c r="RJV3" s="106"/>
      <c r="RJW3" s="106"/>
      <c r="RJX3" s="106"/>
      <c r="RJY3" s="106"/>
      <c r="RJZ3" s="106"/>
      <c r="RKA3" s="106"/>
      <c r="RKB3" s="106"/>
      <c r="RKC3" s="106"/>
      <c r="RKD3" s="106"/>
      <c r="RKE3" s="106"/>
      <c r="RKF3" s="106"/>
      <c r="RKG3" s="106"/>
      <c r="RKH3" s="106"/>
      <c r="RKI3" s="106"/>
      <c r="RKJ3" s="106"/>
      <c r="RKK3" s="106"/>
      <c r="RKL3" s="106"/>
      <c r="RKM3" s="106"/>
      <c r="RKN3" s="106"/>
      <c r="RKO3" s="106"/>
      <c r="RKP3" s="106"/>
      <c r="RKQ3" s="106"/>
      <c r="RKR3" s="106"/>
      <c r="RKS3" s="106"/>
      <c r="RKT3" s="106"/>
      <c r="RKU3" s="106"/>
      <c r="RKV3" s="106"/>
      <c r="RKW3" s="106"/>
      <c r="RKX3" s="106"/>
      <c r="RKY3" s="106"/>
      <c r="RKZ3" s="106"/>
      <c r="RLA3" s="106"/>
      <c r="RLB3" s="106"/>
      <c r="RLC3" s="106"/>
      <c r="RLD3" s="106"/>
      <c r="RLE3" s="106"/>
      <c r="RLF3" s="106"/>
      <c r="RLG3" s="106"/>
      <c r="RLH3" s="106"/>
      <c r="RLI3" s="106"/>
      <c r="RLJ3" s="106"/>
      <c r="RLK3" s="106"/>
      <c r="RLL3" s="106"/>
      <c r="RLM3" s="106"/>
      <c r="RLN3" s="106"/>
      <c r="RLO3" s="106"/>
      <c r="RLP3" s="106"/>
      <c r="RLQ3" s="106"/>
      <c r="RLR3" s="106"/>
      <c r="RLS3" s="106"/>
      <c r="RLT3" s="106"/>
      <c r="RLU3" s="106"/>
      <c r="RLV3" s="106"/>
      <c r="RLW3" s="106"/>
      <c r="RLX3" s="106"/>
      <c r="RLY3" s="106"/>
      <c r="RLZ3" s="106"/>
      <c r="RMA3" s="106"/>
      <c r="RMB3" s="106"/>
      <c r="RMC3" s="106"/>
      <c r="RMD3" s="106"/>
      <c r="RME3" s="106"/>
      <c r="RMF3" s="106"/>
      <c r="RMG3" s="106"/>
      <c r="RMH3" s="106"/>
      <c r="RMI3" s="106"/>
      <c r="RMJ3" s="106"/>
      <c r="RMK3" s="106"/>
      <c r="RML3" s="106"/>
      <c r="RMM3" s="106"/>
      <c r="RMN3" s="106"/>
      <c r="RMO3" s="106"/>
      <c r="RMP3" s="106"/>
      <c r="RMQ3" s="106"/>
      <c r="RMR3" s="106"/>
      <c r="RMS3" s="106"/>
      <c r="RMT3" s="106"/>
      <c r="RMU3" s="106"/>
      <c r="RMV3" s="106"/>
      <c r="RMW3" s="106"/>
      <c r="RMX3" s="106"/>
      <c r="RMY3" s="106"/>
      <c r="RMZ3" s="106"/>
      <c r="RNA3" s="106"/>
      <c r="RNB3" s="106"/>
      <c r="RNC3" s="106"/>
      <c r="RND3" s="106"/>
      <c r="RNE3" s="106"/>
      <c r="RNF3" s="106"/>
      <c r="RNG3" s="106"/>
      <c r="RNH3" s="106"/>
      <c r="RNI3" s="106"/>
      <c r="RNJ3" s="106"/>
      <c r="RNK3" s="106"/>
      <c r="RNL3" s="106"/>
      <c r="RNM3" s="106"/>
      <c r="RNN3" s="106"/>
      <c r="RNO3" s="106"/>
      <c r="RNP3" s="106"/>
      <c r="RNQ3" s="106"/>
      <c r="RNR3" s="106"/>
      <c r="RNS3" s="106"/>
      <c r="RNT3" s="106"/>
      <c r="RNU3" s="106"/>
      <c r="RNV3" s="106"/>
      <c r="RNW3" s="106"/>
      <c r="RNX3" s="106"/>
      <c r="RNY3" s="106"/>
      <c r="RNZ3" s="106"/>
      <c r="ROA3" s="106"/>
      <c r="ROB3" s="106"/>
      <c r="ROC3" s="106"/>
      <c r="ROD3" s="106"/>
      <c r="ROE3" s="106"/>
      <c r="ROF3" s="106"/>
      <c r="ROG3" s="106"/>
      <c r="ROH3" s="106"/>
      <c r="ROI3" s="106"/>
      <c r="ROJ3" s="106"/>
      <c r="ROK3" s="106"/>
      <c r="ROL3" s="106"/>
      <c r="ROM3" s="106"/>
      <c r="RON3" s="106"/>
      <c r="ROO3" s="106"/>
      <c r="ROP3" s="106"/>
      <c r="ROQ3" s="106"/>
      <c r="ROR3" s="106"/>
      <c r="ROS3" s="106"/>
      <c r="ROT3" s="106"/>
      <c r="ROU3" s="106"/>
      <c r="ROV3" s="106"/>
      <c r="ROW3" s="106"/>
      <c r="ROX3" s="106"/>
      <c r="ROY3" s="106"/>
      <c r="ROZ3" s="106"/>
      <c r="RPA3" s="106"/>
      <c r="RPB3" s="106"/>
      <c r="RPC3" s="106"/>
      <c r="RPD3" s="106"/>
      <c r="RPE3" s="106"/>
      <c r="RPF3" s="106"/>
      <c r="RPG3" s="106"/>
      <c r="RPH3" s="106"/>
      <c r="RPI3" s="106"/>
      <c r="RPJ3" s="106"/>
      <c r="RPK3" s="106"/>
      <c r="RPL3" s="106"/>
      <c r="RPM3" s="106"/>
      <c r="RPN3" s="106"/>
      <c r="RPO3" s="106"/>
      <c r="RPP3" s="106"/>
      <c r="RPQ3" s="106"/>
      <c r="RPR3" s="106"/>
      <c r="RPS3" s="106"/>
      <c r="RPT3" s="106"/>
      <c r="RPU3" s="106"/>
      <c r="RPV3" s="106"/>
      <c r="RPW3" s="106"/>
      <c r="RPX3" s="106"/>
      <c r="RPY3" s="106"/>
      <c r="RPZ3" s="106"/>
      <c r="RQA3" s="106"/>
      <c r="RQB3" s="106"/>
      <c r="RQC3" s="106"/>
      <c r="RQD3" s="106"/>
      <c r="RQE3" s="106"/>
      <c r="RQF3" s="106"/>
      <c r="RQG3" s="106"/>
      <c r="RQH3" s="106"/>
      <c r="RQI3" s="106"/>
      <c r="RQJ3" s="106"/>
      <c r="RQK3" s="106"/>
      <c r="RQL3" s="106"/>
      <c r="RQM3" s="106"/>
      <c r="RQN3" s="106"/>
      <c r="RQO3" s="106"/>
      <c r="RQP3" s="106"/>
      <c r="RQQ3" s="106"/>
      <c r="RQR3" s="106"/>
      <c r="RQS3" s="106"/>
      <c r="RQT3" s="106"/>
      <c r="RQU3" s="106"/>
      <c r="RQV3" s="106"/>
      <c r="RQW3" s="106"/>
      <c r="RQX3" s="106"/>
      <c r="RQY3" s="106"/>
      <c r="RQZ3" s="106"/>
      <c r="RRA3" s="106"/>
      <c r="RRB3" s="106"/>
      <c r="RRC3" s="106"/>
      <c r="RRD3" s="106"/>
      <c r="RRE3" s="106"/>
      <c r="RRF3" s="106"/>
      <c r="RRG3" s="106"/>
      <c r="RRH3" s="106"/>
      <c r="RRI3" s="106"/>
      <c r="RRJ3" s="106"/>
      <c r="RRK3" s="106"/>
      <c r="RRL3" s="106"/>
      <c r="RRM3" s="106"/>
      <c r="RRN3" s="106"/>
      <c r="RRO3" s="106"/>
      <c r="RRP3" s="106"/>
      <c r="RRQ3" s="106"/>
      <c r="RRR3" s="106"/>
      <c r="RRS3" s="106"/>
      <c r="RRT3" s="106"/>
      <c r="RRU3" s="106"/>
      <c r="RRV3" s="106"/>
      <c r="RRW3" s="106"/>
      <c r="RRX3" s="106"/>
      <c r="RRY3" s="106"/>
      <c r="RRZ3" s="106"/>
      <c r="RSA3" s="106"/>
      <c r="RSB3" s="106"/>
      <c r="RSC3" s="106"/>
      <c r="RSD3" s="106"/>
      <c r="RSE3" s="106"/>
      <c r="RSF3" s="106"/>
      <c r="RSG3" s="106"/>
      <c r="RSH3" s="106"/>
      <c r="RSI3" s="106"/>
      <c r="RSJ3" s="106"/>
      <c r="RSK3" s="106"/>
      <c r="RSL3" s="106"/>
      <c r="RSM3" s="106"/>
      <c r="RSN3" s="106"/>
      <c r="RSO3" s="106"/>
      <c r="RSP3" s="106"/>
      <c r="RSQ3" s="106"/>
      <c r="RSR3" s="106"/>
      <c r="RSS3" s="106"/>
      <c r="RST3" s="106"/>
      <c r="RSU3" s="106"/>
      <c r="RSV3" s="106"/>
      <c r="RSW3" s="106"/>
      <c r="RSX3" s="106"/>
      <c r="RSY3" s="106"/>
      <c r="RSZ3" s="106"/>
      <c r="RTA3" s="106"/>
      <c r="RTB3" s="106"/>
      <c r="RTC3" s="106"/>
      <c r="RTD3" s="106"/>
      <c r="RTE3" s="106"/>
      <c r="RTF3" s="106"/>
      <c r="RTG3" s="106"/>
      <c r="RTH3" s="106"/>
      <c r="RTI3" s="106"/>
      <c r="RTJ3" s="106"/>
      <c r="RTK3" s="106"/>
      <c r="RTL3" s="106"/>
      <c r="RTM3" s="106"/>
      <c r="RTN3" s="106"/>
      <c r="RTO3" s="106"/>
      <c r="RTP3" s="106"/>
      <c r="RTQ3" s="106"/>
      <c r="RTR3" s="106"/>
      <c r="RTS3" s="106"/>
      <c r="RTT3" s="106"/>
      <c r="RTU3" s="106"/>
      <c r="RTV3" s="106"/>
      <c r="RTW3" s="106"/>
      <c r="RTX3" s="106"/>
      <c r="RTY3" s="106"/>
      <c r="RTZ3" s="106"/>
      <c r="RUA3" s="106"/>
      <c r="RUB3" s="106"/>
      <c r="RUC3" s="106"/>
      <c r="RUD3" s="106"/>
      <c r="RUE3" s="106"/>
      <c r="RUF3" s="106"/>
      <c r="RUG3" s="106"/>
      <c r="RUH3" s="106"/>
      <c r="RUI3" s="106"/>
      <c r="RUJ3" s="106"/>
      <c r="RUK3" s="106"/>
      <c r="RUL3" s="106"/>
      <c r="RUM3" s="106"/>
      <c r="RUN3" s="106"/>
      <c r="RUO3" s="106"/>
      <c r="RUP3" s="106"/>
      <c r="RUQ3" s="106"/>
      <c r="RUR3" s="106"/>
      <c r="RUS3" s="106"/>
      <c r="RUT3" s="106"/>
      <c r="RUU3" s="106"/>
      <c r="RUV3" s="106"/>
      <c r="RUW3" s="106"/>
      <c r="RUX3" s="106"/>
      <c r="RUY3" s="106"/>
      <c r="RUZ3" s="106"/>
      <c r="RVA3" s="106"/>
      <c r="RVB3" s="106"/>
      <c r="RVC3" s="106"/>
      <c r="RVD3" s="106"/>
      <c r="RVE3" s="106"/>
      <c r="RVF3" s="106"/>
      <c r="RVG3" s="106"/>
      <c r="RVH3" s="106"/>
      <c r="RVI3" s="106"/>
      <c r="RVJ3" s="106"/>
      <c r="RVK3" s="106"/>
      <c r="RVL3" s="106"/>
      <c r="RVM3" s="106"/>
      <c r="RVN3" s="106"/>
      <c r="RVO3" s="106"/>
      <c r="RVP3" s="106"/>
      <c r="RVQ3" s="106"/>
      <c r="RVR3" s="106"/>
      <c r="RVS3" s="106"/>
      <c r="RVT3" s="106"/>
      <c r="RVU3" s="106"/>
      <c r="RVV3" s="106"/>
      <c r="RVW3" s="106"/>
      <c r="RVX3" s="106"/>
      <c r="RVY3" s="106"/>
      <c r="RVZ3" s="106"/>
      <c r="RWA3" s="106"/>
      <c r="RWB3" s="106"/>
      <c r="RWC3" s="106"/>
      <c r="RWD3" s="106"/>
      <c r="RWE3" s="106"/>
      <c r="RWF3" s="106"/>
      <c r="RWG3" s="106"/>
      <c r="RWH3" s="106"/>
      <c r="RWI3" s="106"/>
      <c r="RWJ3" s="106"/>
      <c r="RWK3" s="106"/>
      <c r="RWL3" s="106"/>
      <c r="RWM3" s="106"/>
      <c r="RWN3" s="106"/>
      <c r="RWO3" s="106"/>
      <c r="RWP3" s="106"/>
      <c r="RWQ3" s="106"/>
      <c r="RWR3" s="106"/>
      <c r="RWS3" s="106"/>
      <c r="RWT3" s="106"/>
      <c r="RWU3" s="106"/>
      <c r="RWV3" s="106"/>
      <c r="RWW3" s="106"/>
      <c r="RWX3" s="106"/>
      <c r="RWY3" s="106"/>
      <c r="RWZ3" s="106"/>
      <c r="RXA3" s="106"/>
      <c r="RXB3" s="106"/>
      <c r="RXC3" s="106"/>
      <c r="RXD3" s="106"/>
      <c r="RXE3" s="106"/>
      <c r="RXF3" s="106"/>
      <c r="RXG3" s="106"/>
      <c r="RXH3" s="106"/>
      <c r="RXI3" s="106"/>
      <c r="RXJ3" s="106"/>
      <c r="RXK3" s="106"/>
      <c r="RXL3" s="106"/>
      <c r="RXM3" s="106"/>
      <c r="RXN3" s="106"/>
      <c r="RXO3" s="106"/>
      <c r="RXP3" s="106"/>
      <c r="RXQ3" s="106"/>
      <c r="RXR3" s="106"/>
      <c r="RXS3" s="106"/>
      <c r="RXT3" s="106"/>
      <c r="RXU3" s="106"/>
      <c r="RXV3" s="106"/>
      <c r="RXW3" s="106"/>
      <c r="RXX3" s="106"/>
      <c r="RXY3" s="106"/>
      <c r="RXZ3" s="106"/>
      <c r="RYA3" s="106"/>
      <c r="RYB3" s="106"/>
      <c r="RYC3" s="106"/>
      <c r="RYD3" s="106"/>
      <c r="RYE3" s="106"/>
      <c r="RYF3" s="106"/>
      <c r="RYG3" s="106"/>
      <c r="RYH3" s="106"/>
      <c r="RYI3" s="106"/>
      <c r="RYJ3" s="106"/>
      <c r="RYK3" s="106"/>
      <c r="RYL3" s="106"/>
      <c r="RYM3" s="106"/>
      <c r="RYN3" s="106"/>
      <c r="RYO3" s="106"/>
      <c r="RYP3" s="106"/>
      <c r="RYQ3" s="106"/>
      <c r="RYR3" s="106"/>
      <c r="RYS3" s="106"/>
      <c r="RYT3" s="106"/>
      <c r="RYU3" s="106"/>
      <c r="RYV3" s="106"/>
      <c r="RYW3" s="106"/>
      <c r="RYX3" s="106"/>
      <c r="RYY3" s="106"/>
      <c r="RYZ3" s="106"/>
      <c r="RZA3" s="106"/>
      <c r="RZB3" s="106"/>
      <c r="RZC3" s="106"/>
      <c r="RZD3" s="106"/>
      <c r="RZE3" s="106"/>
      <c r="RZF3" s="106"/>
      <c r="RZG3" s="106"/>
      <c r="RZH3" s="106"/>
      <c r="RZI3" s="106"/>
      <c r="RZJ3" s="106"/>
      <c r="RZK3" s="106"/>
      <c r="RZL3" s="106"/>
      <c r="RZM3" s="106"/>
      <c r="RZN3" s="106"/>
      <c r="RZO3" s="106"/>
      <c r="RZP3" s="106"/>
      <c r="RZQ3" s="106"/>
      <c r="RZR3" s="106"/>
      <c r="RZS3" s="106"/>
      <c r="RZT3" s="106"/>
      <c r="RZU3" s="106"/>
      <c r="RZV3" s="106"/>
      <c r="RZW3" s="106"/>
      <c r="RZX3" s="106"/>
      <c r="RZY3" s="106"/>
      <c r="RZZ3" s="106"/>
      <c r="SAA3" s="106"/>
      <c r="SAB3" s="106"/>
      <c r="SAC3" s="106"/>
      <c r="SAD3" s="106"/>
      <c r="SAE3" s="106"/>
      <c r="SAF3" s="106"/>
      <c r="SAG3" s="106"/>
      <c r="SAH3" s="106"/>
      <c r="SAI3" s="106"/>
      <c r="SAJ3" s="106"/>
      <c r="SAK3" s="106"/>
      <c r="SAL3" s="106"/>
      <c r="SAM3" s="106"/>
      <c r="SAN3" s="106"/>
      <c r="SAO3" s="106"/>
      <c r="SAP3" s="106"/>
      <c r="SAQ3" s="106"/>
      <c r="SAR3" s="106"/>
      <c r="SAS3" s="106"/>
      <c r="SAT3" s="106"/>
      <c r="SAU3" s="106"/>
      <c r="SAV3" s="106"/>
      <c r="SAW3" s="106"/>
      <c r="SAX3" s="106"/>
      <c r="SAY3" s="106"/>
      <c r="SAZ3" s="106"/>
      <c r="SBA3" s="106"/>
      <c r="SBB3" s="106"/>
      <c r="SBC3" s="106"/>
      <c r="SBD3" s="106"/>
      <c r="SBE3" s="106"/>
      <c r="SBF3" s="106"/>
      <c r="SBG3" s="106"/>
      <c r="SBH3" s="106"/>
      <c r="SBI3" s="106"/>
      <c r="SBJ3" s="106"/>
      <c r="SBK3" s="106"/>
      <c r="SBL3" s="106"/>
      <c r="SBM3" s="106"/>
      <c r="SBN3" s="106"/>
      <c r="SBO3" s="106"/>
      <c r="SBP3" s="106"/>
      <c r="SBQ3" s="106"/>
      <c r="SBR3" s="106"/>
      <c r="SBS3" s="106"/>
      <c r="SBT3" s="106"/>
      <c r="SBU3" s="106"/>
      <c r="SBV3" s="106"/>
      <c r="SBW3" s="106"/>
      <c r="SBX3" s="106"/>
      <c r="SBY3" s="106"/>
      <c r="SBZ3" s="106"/>
      <c r="SCA3" s="106"/>
      <c r="SCB3" s="106"/>
      <c r="SCC3" s="106"/>
      <c r="SCD3" s="106"/>
      <c r="SCE3" s="106"/>
      <c r="SCF3" s="106"/>
      <c r="SCG3" s="106"/>
      <c r="SCH3" s="106"/>
      <c r="SCI3" s="106"/>
      <c r="SCJ3" s="106"/>
      <c r="SCK3" s="106"/>
      <c r="SCL3" s="106"/>
      <c r="SCM3" s="106"/>
      <c r="SCN3" s="106"/>
      <c r="SCO3" s="106"/>
      <c r="SCP3" s="106"/>
      <c r="SCQ3" s="106"/>
      <c r="SCR3" s="106"/>
      <c r="SCS3" s="106"/>
      <c r="SCT3" s="106"/>
      <c r="SCU3" s="106"/>
      <c r="SCV3" s="106"/>
      <c r="SCW3" s="106"/>
      <c r="SCX3" s="106"/>
      <c r="SCY3" s="106"/>
      <c r="SCZ3" s="106"/>
      <c r="SDA3" s="106"/>
      <c r="SDB3" s="106"/>
      <c r="SDC3" s="106"/>
      <c r="SDD3" s="106"/>
      <c r="SDE3" s="106"/>
      <c r="SDF3" s="106"/>
      <c r="SDG3" s="106"/>
      <c r="SDH3" s="106"/>
      <c r="SDI3" s="106"/>
      <c r="SDJ3" s="106"/>
      <c r="SDK3" s="106"/>
      <c r="SDL3" s="106"/>
      <c r="SDM3" s="106"/>
      <c r="SDN3" s="106"/>
      <c r="SDO3" s="106"/>
      <c r="SDP3" s="106"/>
      <c r="SDQ3" s="106"/>
      <c r="SDR3" s="106"/>
      <c r="SDS3" s="106"/>
      <c r="SDT3" s="106"/>
      <c r="SDU3" s="106"/>
      <c r="SDV3" s="106"/>
      <c r="SDW3" s="106"/>
      <c r="SDX3" s="106"/>
      <c r="SDY3" s="106"/>
      <c r="SDZ3" s="106"/>
      <c r="SEA3" s="106"/>
      <c r="SEB3" s="106"/>
      <c r="SEC3" s="106"/>
      <c r="SED3" s="106"/>
      <c r="SEE3" s="106"/>
      <c r="SEF3" s="106"/>
      <c r="SEG3" s="106"/>
      <c r="SEH3" s="106"/>
      <c r="SEI3" s="106"/>
      <c r="SEJ3" s="106"/>
      <c r="SEK3" s="106"/>
      <c r="SEL3" s="106"/>
      <c r="SEM3" s="106"/>
      <c r="SEN3" s="106"/>
      <c r="SEO3" s="106"/>
      <c r="SEP3" s="106"/>
      <c r="SEQ3" s="106"/>
      <c r="SER3" s="106"/>
      <c r="SES3" s="106"/>
      <c r="SET3" s="106"/>
      <c r="SEU3" s="106"/>
      <c r="SEV3" s="106"/>
      <c r="SEW3" s="106"/>
      <c r="SEX3" s="106"/>
      <c r="SEY3" s="106"/>
      <c r="SEZ3" s="106"/>
      <c r="SFA3" s="106"/>
      <c r="SFB3" s="106"/>
      <c r="SFC3" s="106"/>
      <c r="SFD3" s="106"/>
      <c r="SFE3" s="106"/>
      <c r="SFF3" s="106"/>
      <c r="SFG3" s="106"/>
      <c r="SFH3" s="106"/>
      <c r="SFI3" s="106"/>
      <c r="SFJ3" s="106"/>
      <c r="SFK3" s="106"/>
      <c r="SFL3" s="106"/>
      <c r="SFM3" s="106"/>
      <c r="SFN3" s="106"/>
      <c r="SFO3" s="106"/>
      <c r="SFP3" s="106"/>
      <c r="SFQ3" s="106"/>
      <c r="SFR3" s="106"/>
      <c r="SFS3" s="106"/>
      <c r="SFT3" s="106"/>
      <c r="SFU3" s="106"/>
      <c r="SFV3" s="106"/>
      <c r="SFW3" s="106"/>
      <c r="SFX3" s="106"/>
      <c r="SFY3" s="106"/>
      <c r="SFZ3" s="106"/>
      <c r="SGA3" s="106"/>
      <c r="SGB3" s="106"/>
      <c r="SGC3" s="106"/>
      <c r="SGD3" s="106"/>
      <c r="SGE3" s="106"/>
      <c r="SGF3" s="106"/>
      <c r="SGG3" s="106"/>
      <c r="SGH3" s="106"/>
      <c r="SGI3" s="106"/>
      <c r="SGJ3" s="106"/>
      <c r="SGK3" s="106"/>
      <c r="SGL3" s="106"/>
      <c r="SGM3" s="106"/>
      <c r="SGN3" s="106"/>
      <c r="SGO3" s="106"/>
      <c r="SGP3" s="106"/>
      <c r="SGQ3" s="106"/>
      <c r="SGR3" s="106"/>
      <c r="SGS3" s="106"/>
      <c r="SGT3" s="106"/>
      <c r="SGU3" s="106"/>
      <c r="SGV3" s="106"/>
      <c r="SGW3" s="106"/>
      <c r="SGX3" s="106"/>
      <c r="SGY3" s="106"/>
      <c r="SGZ3" s="106"/>
      <c r="SHA3" s="106"/>
      <c r="SHB3" s="106"/>
      <c r="SHC3" s="106"/>
      <c r="SHD3" s="106"/>
      <c r="SHE3" s="106"/>
      <c r="SHF3" s="106"/>
      <c r="SHG3" s="106"/>
      <c r="SHH3" s="106"/>
      <c r="SHI3" s="106"/>
      <c r="SHJ3" s="106"/>
      <c r="SHK3" s="106"/>
      <c r="SHL3" s="106"/>
      <c r="SHM3" s="106"/>
      <c r="SHN3" s="106"/>
      <c r="SHO3" s="106"/>
      <c r="SHP3" s="106"/>
      <c r="SHQ3" s="106"/>
      <c r="SHR3" s="106"/>
      <c r="SHS3" s="106"/>
      <c r="SHT3" s="106"/>
      <c r="SHU3" s="106"/>
      <c r="SHV3" s="106"/>
      <c r="SHW3" s="106"/>
      <c r="SHX3" s="106"/>
      <c r="SHY3" s="106"/>
      <c r="SHZ3" s="106"/>
      <c r="SIA3" s="106"/>
      <c r="SIB3" s="106"/>
      <c r="SIC3" s="106"/>
      <c r="SID3" s="106"/>
      <c r="SIE3" s="106"/>
      <c r="SIF3" s="106"/>
      <c r="SIG3" s="106"/>
      <c r="SIH3" s="106"/>
      <c r="SII3" s="106"/>
      <c r="SIJ3" s="106"/>
      <c r="SIK3" s="106"/>
      <c r="SIL3" s="106"/>
      <c r="SIM3" s="106"/>
      <c r="SIN3" s="106"/>
      <c r="SIO3" s="106"/>
      <c r="SIP3" s="106"/>
      <c r="SIQ3" s="106"/>
      <c r="SIR3" s="106"/>
      <c r="SIS3" s="106"/>
      <c r="SIT3" s="106"/>
      <c r="SIU3" s="106"/>
      <c r="SIV3" s="106"/>
      <c r="SIW3" s="106"/>
      <c r="SIX3" s="106"/>
      <c r="SIY3" s="106"/>
      <c r="SIZ3" s="106"/>
      <c r="SJA3" s="106"/>
      <c r="SJB3" s="106"/>
      <c r="SJC3" s="106"/>
      <c r="SJD3" s="106"/>
      <c r="SJE3" s="106"/>
      <c r="SJF3" s="106"/>
      <c r="SJG3" s="106"/>
      <c r="SJH3" s="106"/>
      <c r="SJI3" s="106"/>
      <c r="SJJ3" s="106"/>
      <c r="SJK3" s="106"/>
      <c r="SJL3" s="106"/>
      <c r="SJM3" s="106"/>
      <c r="SJN3" s="106"/>
      <c r="SJO3" s="106"/>
      <c r="SJP3" s="106"/>
      <c r="SJQ3" s="106"/>
      <c r="SJR3" s="106"/>
      <c r="SJS3" s="106"/>
      <c r="SJT3" s="106"/>
      <c r="SJU3" s="106"/>
      <c r="SJV3" s="106"/>
      <c r="SJW3" s="106"/>
      <c r="SJX3" s="106"/>
      <c r="SJY3" s="106"/>
      <c r="SJZ3" s="106"/>
      <c r="SKA3" s="106"/>
      <c r="SKB3" s="106"/>
      <c r="SKC3" s="106"/>
      <c r="SKD3" s="106"/>
      <c r="SKE3" s="106"/>
      <c r="SKF3" s="106"/>
      <c r="SKG3" s="106"/>
      <c r="SKH3" s="106"/>
      <c r="SKI3" s="106"/>
      <c r="SKJ3" s="106"/>
      <c r="SKK3" s="106"/>
      <c r="SKL3" s="106"/>
      <c r="SKM3" s="106"/>
      <c r="SKN3" s="106"/>
      <c r="SKO3" s="106"/>
      <c r="SKP3" s="106"/>
      <c r="SKQ3" s="106"/>
      <c r="SKR3" s="106"/>
      <c r="SKS3" s="106"/>
      <c r="SKT3" s="106"/>
      <c r="SKU3" s="106"/>
      <c r="SKV3" s="106"/>
      <c r="SKW3" s="106"/>
      <c r="SKX3" s="106"/>
      <c r="SKY3" s="106"/>
      <c r="SKZ3" s="106"/>
      <c r="SLA3" s="106"/>
      <c r="SLB3" s="106"/>
      <c r="SLC3" s="106"/>
      <c r="SLD3" s="106"/>
      <c r="SLE3" s="106"/>
      <c r="SLF3" s="106"/>
      <c r="SLG3" s="106"/>
      <c r="SLH3" s="106"/>
      <c r="SLI3" s="106"/>
      <c r="SLJ3" s="106"/>
      <c r="SLK3" s="106"/>
      <c r="SLL3" s="106"/>
      <c r="SLM3" s="106"/>
      <c r="SLN3" s="106"/>
      <c r="SLO3" s="106"/>
      <c r="SLP3" s="106"/>
      <c r="SLQ3" s="106"/>
      <c r="SLR3" s="106"/>
      <c r="SLS3" s="106"/>
      <c r="SLT3" s="106"/>
      <c r="SLU3" s="106"/>
      <c r="SLV3" s="106"/>
      <c r="SLW3" s="106"/>
      <c r="SLX3" s="106"/>
      <c r="SLY3" s="106"/>
      <c r="SLZ3" s="106"/>
      <c r="SMA3" s="106"/>
      <c r="SMB3" s="106"/>
      <c r="SMC3" s="106"/>
      <c r="SMD3" s="106"/>
      <c r="SME3" s="106"/>
      <c r="SMF3" s="106"/>
      <c r="SMG3" s="106"/>
      <c r="SMH3" s="106"/>
      <c r="SMI3" s="106"/>
      <c r="SMJ3" s="106"/>
      <c r="SMK3" s="106"/>
      <c r="SML3" s="106"/>
      <c r="SMM3" s="106"/>
      <c r="SMN3" s="106"/>
      <c r="SMO3" s="106"/>
      <c r="SMP3" s="106"/>
      <c r="SMQ3" s="106"/>
      <c r="SMR3" s="106"/>
      <c r="SMS3" s="106"/>
      <c r="SMT3" s="106"/>
      <c r="SMU3" s="106"/>
      <c r="SMV3" s="106"/>
      <c r="SMW3" s="106"/>
      <c r="SMX3" s="106"/>
      <c r="SMY3" s="106"/>
      <c r="SMZ3" s="106"/>
      <c r="SNA3" s="106"/>
      <c r="SNB3" s="106"/>
      <c r="SNC3" s="106"/>
      <c r="SND3" s="106"/>
      <c r="SNE3" s="106"/>
      <c r="SNF3" s="106"/>
      <c r="SNG3" s="106"/>
      <c r="SNH3" s="106"/>
      <c r="SNI3" s="106"/>
      <c r="SNJ3" s="106"/>
      <c r="SNK3" s="106"/>
      <c r="SNL3" s="106"/>
      <c r="SNM3" s="106"/>
      <c r="SNN3" s="106"/>
      <c r="SNO3" s="106"/>
      <c r="SNP3" s="106"/>
      <c r="SNQ3" s="106"/>
      <c r="SNR3" s="106"/>
      <c r="SNS3" s="106"/>
      <c r="SNT3" s="106"/>
      <c r="SNU3" s="106"/>
      <c r="SNV3" s="106"/>
      <c r="SNW3" s="106"/>
      <c r="SNX3" s="106"/>
      <c r="SNY3" s="106"/>
      <c r="SNZ3" s="106"/>
      <c r="SOA3" s="106"/>
      <c r="SOB3" s="106"/>
      <c r="SOC3" s="106"/>
      <c r="SOD3" s="106"/>
      <c r="SOE3" s="106"/>
      <c r="SOF3" s="106"/>
      <c r="SOG3" s="106"/>
      <c r="SOH3" s="106"/>
      <c r="SOI3" s="106"/>
      <c r="SOJ3" s="106"/>
      <c r="SOK3" s="106"/>
      <c r="SOL3" s="106"/>
      <c r="SOM3" s="106"/>
      <c r="SON3" s="106"/>
      <c r="SOO3" s="106"/>
      <c r="SOP3" s="106"/>
      <c r="SOQ3" s="106"/>
      <c r="SOR3" s="106"/>
      <c r="SOS3" s="106"/>
      <c r="SOT3" s="106"/>
      <c r="SOU3" s="106"/>
      <c r="SOV3" s="106"/>
      <c r="SOW3" s="106"/>
      <c r="SOX3" s="106"/>
      <c r="SOY3" s="106"/>
      <c r="SOZ3" s="106"/>
      <c r="SPA3" s="106"/>
      <c r="SPB3" s="106"/>
      <c r="SPC3" s="106"/>
      <c r="SPD3" s="106"/>
      <c r="SPE3" s="106"/>
      <c r="SPF3" s="106"/>
      <c r="SPG3" s="106"/>
      <c r="SPH3" s="106"/>
      <c r="SPI3" s="106"/>
      <c r="SPJ3" s="106"/>
      <c r="SPK3" s="106"/>
      <c r="SPL3" s="106"/>
      <c r="SPM3" s="106"/>
      <c r="SPN3" s="106"/>
      <c r="SPO3" s="106"/>
      <c r="SPP3" s="106"/>
      <c r="SPQ3" s="106"/>
      <c r="SPR3" s="106"/>
      <c r="SPS3" s="106"/>
      <c r="SPT3" s="106"/>
      <c r="SPU3" s="106"/>
      <c r="SPV3" s="106"/>
      <c r="SPW3" s="106"/>
      <c r="SPX3" s="106"/>
      <c r="SPY3" s="106"/>
      <c r="SPZ3" s="106"/>
      <c r="SQA3" s="106"/>
      <c r="SQB3" s="106"/>
      <c r="SQC3" s="106"/>
      <c r="SQD3" s="106"/>
      <c r="SQE3" s="106"/>
      <c r="SQF3" s="106"/>
      <c r="SQG3" s="106"/>
      <c r="SQH3" s="106"/>
      <c r="SQI3" s="106"/>
      <c r="SQJ3" s="106"/>
      <c r="SQK3" s="106"/>
      <c r="SQL3" s="106"/>
      <c r="SQM3" s="106"/>
      <c r="SQN3" s="106"/>
      <c r="SQO3" s="106"/>
      <c r="SQP3" s="106"/>
      <c r="SQQ3" s="106"/>
      <c r="SQR3" s="106"/>
      <c r="SQS3" s="106"/>
      <c r="SQT3" s="106"/>
      <c r="SQU3" s="106"/>
      <c r="SQV3" s="106"/>
      <c r="SQW3" s="106"/>
      <c r="SQX3" s="106"/>
      <c r="SQY3" s="106"/>
      <c r="SQZ3" s="106"/>
      <c r="SRA3" s="106"/>
      <c r="SRB3" s="106"/>
      <c r="SRC3" s="106"/>
      <c r="SRD3" s="106"/>
      <c r="SRE3" s="106"/>
      <c r="SRF3" s="106"/>
      <c r="SRG3" s="106"/>
      <c r="SRH3" s="106"/>
      <c r="SRI3" s="106"/>
      <c r="SRJ3" s="106"/>
      <c r="SRK3" s="106"/>
      <c r="SRL3" s="106"/>
      <c r="SRM3" s="106"/>
      <c r="SRN3" s="106"/>
      <c r="SRO3" s="106"/>
      <c r="SRP3" s="106"/>
      <c r="SRQ3" s="106"/>
      <c r="SRR3" s="106"/>
      <c r="SRS3" s="106"/>
      <c r="SRT3" s="106"/>
      <c r="SRU3" s="106"/>
      <c r="SRV3" s="106"/>
      <c r="SRW3" s="106"/>
      <c r="SRX3" s="106"/>
      <c r="SRY3" s="106"/>
      <c r="SRZ3" s="106"/>
      <c r="SSA3" s="106"/>
      <c r="SSB3" s="106"/>
      <c r="SSC3" s="106"/>
      <c r="SSD3" s="106"/>
      <c r="SSE3" s="106"/>
      <c r="SSF3" s="106"/>
      <c r="SSG3" s="106"/>
      <c r="SSH3" s="106"/>
      <c r="SSI3" s="106"/>
      <c r="SSJ3" s="106"/>
      <c r="SSK3" s="106"/>
      <c r="SSL3" s="106"/>
      <c r="SSM3" s="106"/>
      <c r="SSN3" s="106"/>
      <c r="SSO3" s="106"/>
      <c r="SSP3" s="106"/>
      <c r="SSQ3" s="106"/>
      <c r="SSR3" s="106"/>
      <c r="SSS3" s="106"/>
      <c r="SST3" s="106"/>
      <c r="SSU3" s="106"/>
      <c r="SSV3" s="106"/>
      <c r="SSW3" s="106"/>
      <c r="SSX3" s="106"/>
      <c r="SSY3" s="106"/>
      <c r="SSZ3" s="106"/>
      <c r="STA3" s="106"/>
      <c r="STB3" s="106"/>
      <c r="STC3" s="106"/>
      <c r="STD3" s="106"/>
      <c r="STE3" s="106"/>
      <c r="STF3" s="106"/>
      <c r="STG3" s="106"/>
      <c r="STH3" s="106"/>
      <c r="STI3" s="106"/>
      <c r="STJ3" s="106"/>
      <c r="STK3" s="106"/>
      <c r="STL3" s="106"/>
      <c r="STM3" s="106"/>
      <c r="STN3" s="106"/>
      <c r="STO3" s="106"/>
      <c r="STP3" s="106"/>
      <c r="STQ3" s="106"/>
      <c r="STR3" s="106"/>
      <c r="STS3" s="106"/>
      <c r="STT3" s="106"/>
      <c r="STU3" s="106"/>
      <c r="STV3" s="106"/>
      <c r="STW3" s="106"/>
      <c r="STX3" s="106"/>
      <c r="STY3" s="106"/>
      <c r="STZ3" s="106"/>
      <c r="SUA3" s="106"/>
      <c r="SUB3" s="106"/>
      <c r="SUC3" s="106"/>
      <c r="SUD3" s="106"/>
      <c r="SUE3" s="106"/>
      <c r="SUF3" s="106"/>
      <c r="SUG3" s="106"/>
      <c r="SUH3" s="106"/>
      <c r="SUI3" s="106"/>
      <c r="SUJ3" s="106"/>
      <c r="SUK3" s="106"/>
      <c r="SUL3" s="106"/>
      <c r="SUM3" s="106"/>
      <c r="SUN3" s="106"/>
      <c r="SUO3" s="106"/>
      <c r="SUP3" s="106"/>
      <c r="SUQ3" s="106"/>
      <c r="SUR3" s="106"/>
      <c r="SUS3" s="106"/>
      <c r="SUT3" s="106"/>
      <c r="SUU3" s="106"/>
      <c r="SUV3" s="106"/>
      <c r="SUW3" s="106"/>
      <c r="SUX3" s="106"/>
      <c r="SUY3" s="106"/>
      <c r="SUZ3" s="106"/>
      <c r="SVA3" s="106"/>
      <c r="SVB3" s="106"/>
      <c r="SVC3" s="106"/>
      <c r="SVD3" s="106"/>
      <c r="SVE3" s="106"/>
      <c r="SVF3" s="106"/>
      <c r="SVG3" s="106"/>
      <c r="SVH3" s="106"/>
      <c r="SVI3" s="106"/>
      <c r="SVJ3" s="106"/>
      <c r="SVK3" s="106"/>
      <c r="SVL3" s="106"/>
      <c r="SVM3" s="106"/>
      <c r="SVN3" s="106"/>
      <c r="SVO3" s="106"/>
      <c r="SVP3" s="106"/>
      <c r="SVQ3" s="106"/>
      <c r="SVR3" s="106"/>
      <c r="SVS3" s="106"/>
      <c r="SVT3" s="106"/>
      <c r="SVU3" s="106"/>
      <c r="SVV3" s="106"/>
      <c r="SVW3" s="106"/>
      <c r="SVX3" s="106"/>
      <c r="SVY3" s="106"/>
      <c r="SVZ3" s="106"/>
      <c r="SWA3" s="106"/>
      <c r="SWB3" s="106"/>
      <c r="SWC3" s="106"/>
      <c r="SWD3" s="106"/>
      <c r="SWE3" s="106"/>
      <c r="SWF3" s="106"/>
      <c r="SWG3" s="106"/>
      <c r="SWH3" s="106"/>
      <c r="SWI3" s="106"/>
      <c r="SWJ3" s="106"/>
      <c r="SWK3" s="106"/>
      <c r="SWL3" s="106"/>
      <c r="SWM3" s="106"/>
      <c r="SWN3" s="106"/>
      <c r="SWO3" s="106"/>
      <c r="SWP3" s="106"/>
      <c r="SWQ3" s="106"/>
      <c r="SWR3" s="106"/>
      <c r="SWS3" s="106"/>
      <c r="SWT3" s="106"/>
      <c r="SWU3" s="106"/>
      <c r="SWV3" s="106"/>
      <c r="SWW3" s="106"/>
      <c r="SWX3" s="106"/>
      <c r="SWY3" s="106"/>
      <c r="SWZ3" s="106"/>
      <c r="SXA3" s="106"/>
      <c r="SXB3" s="106"/>
      <c r="SXC3" s="106"/>
      <c r="SXD3" s="106"/>
      <c r="SXE3" s="106"/>
      <c r="SXF3" s="106"/>
      <c r="SXG3" s="106"/>
      <c r="SXH3" s="106"/>
      <c r="SXI3" s="106"/>
      <c r="SXJ3" s="106"/>
      <c r="SXK3" s="106"/>
      <c r="SXL3" s="106"/>
      <c r="SXM3" s="106"/>
      <c r="SXN3" s="106"/>
      <c r="SXO3" s="106"/>
      <c r="SXP3" s="106"/>
      <c r="SXQ3" s="106"/>
      <c r="SXR3" s="106"/>
      <c r="SXS3" s="106"/>
      <c r="SXT3" s="106"/>
      <c r="SXU3" s="106"/>
      <c r="SXV3" s="106"/>
      <c r="SXW3" s="106"/>
      <c r="SXX3" s="106"/>
      <c r="SXY3" s="106"/>
      <c r="SXZ3" s="106"/>
      <c r="SYA3" s="106"/>
      <c r="SYB3" s="106"/>
      <c r="SYC3" s="106"/>
      <c r="SYD3" s="106"/>
      <c r="SYE3" s="106"/>
      <c r="SYF3" s="106"/>
      <c r="SYG3" s="106"/>
      <c r="SYH3" s="106"/>
      <c r="SYI3" s="106"/>
      <c r="SYJ3" s="106"/>
      <c r="SYK3" s="106"/>
      <c r="SYL3" s="106"/>
      <c r="SYM3" s="106"/>
      <c r="SYN3" s="106"/>
      <c r="SYO3" s="106"/>
      <c r="SYP3" s="106"/>
      <c r="SYQ3" s="106"/>
      <c r="SYR3" s="106"/>
      <c r="SYS3" s="106"/>
      <c r="SYT3" s="106"/>
      <c r="SYU3" s="106"/>
      <c r="SYV3" s="106"/>
      <c r="SYW3" s="106"/>
      <c r="SYX3" s="106"/>
      <c r="SYY3" s="106"/>
      <c r="SYZ3" s="106"/>
      <c r="SZA3" s="106"/>
      <c r="SZB3" s="106"/>
      <c r="SZC3" s="106"/>
      <c r="SZD3" s="106"/>
      <c r="SZE3" s="106"/>
      <c r="SZF3" s="106"/>
      <c r="SZG3" s="106"/>
      <c r="SZH3" s="106"/>
      <c r="SZI3" s="106"/>
      <c r="SZJ3" s="106"/>
      <c r="SZK3" s="106"/>
      <c r="SZL3" s="106"/>
      <c r="SZM3" s="106"/>
      <c r="SZN3" s="106"/>
      <c r="SZO3" s="106"/>
      <c r="SZP3" s="106"/>
      <c r="SZQ3" s="106"/>
      <c r="SZR3" s="106"/>
      <c r="SZS3" s="106"/>
      <c r="SZT3" s="106"/>
      <c r="SZU3" s="106"/>
      <c r="SZV3" s="106"/>
      <c r="SZW3" s="106"/>
      <c r="SZX3" s="106"/>
      <c r="SZY3" s="106"/>
      <c r="SZZ3" s="106"/>
      <c r="TAA3" s="106"/>
      <c r="TAB3" s="106"/>
      <c r="TAC3" s="106"/>
      <c r="TAD3" s="106"/>
      <c r="TAE3" s="106"/>
      <c r="TAF3" s="106"/>
      <c r="TAG3" s="106"/>
      <c r="TAH3" s="106"/>
      <c r="TAI3" s="106"/>
      <c r="TAJ3" s="106"/>
      <c r="TAK3" s="106"/>
      <c r="TAL3" s="106"/>
      <c r="TAM3" s="106"/>
      <c r="TAN3" s="106"/>
      <c r="TAO3" s="106"/>
      <c r="TAP3" s="106"/>
      <c r="TAQ3" s="106"/>
      <c r="TAR3" s="106"/>
      <c r="TAS3" s="106"/>
      <c r="TAT3" s="106"/>
      <c r="TAU3" s="106"/>
      <c r="TAV3" s="106"/>
      <c r="TAW3" s="106"/>
      <c r="TAX3" s="106"/>
      <c r="TAY3" s="106"/>
      <c r="TAZ3" s="106"/>
      <c r="TBA3" s="106"/>
      <c r="TBB3" s="106"/>
      <c r="TBC3" s="106"/>
      <c r="TBD3" s="106"/>
      <c r="TBE3" s="106"/>
      <c r="TBF3" s="106"/>
      <c r="TBG3" s="106"/>
      <c r="TBH3" s="106"/>
      <c r="TBI3" s="106"/>
      <c r="TBJ3" s="106"/>
      <c r="TBK3" s="106"/>
      <c r="TBL3" s="106"/>
      <c r="TBM3" s="106"/>
      <c r="TBN3" s="106"/>
      <c r="TBO3" s="106"/>
      <c r="TBP3" s="106"/>
      <c r="TBQ3" s="106"/>
      <c r="TBR3" s="106"/>
      <c r="TBS3" s="106"/>
      <c r="TBT3" s="106"/>
      <c r="TBU3" s="106"/>
      <c r="TBV3" s="106"/>
      <c r="TBW3" s="106"/>
      <c r="TBX3" s="106"/>
      <c r="TBY3" s="106"/>
      <c r="TBZ3" s="106"/>
      <c r="TCA3" s="106"/>
      <c r="TCB3" s="106"/>
      <c r="TCC3" s="106"/>
      <c r="TCD3" s="106"/>
      <c r="TCE3" s="106"/>
      <c r="TCF3" s="106"/>
      <c r="TCG3" s="106"/>
      <c r="TCH3" s="106"/>
      <c r="TCI3" s="106"/>
      <c r="TCJ3" s="106"/>
      <c r="TCK3" s="106"/>
      <c r="TCL3" s="106"/>
      <c r="TCM3" s="106"/>
      <c r="TCN3" s="106"/>
      <c r="TCO3" s="106"/>
      <c r="TCP3" s="106"/>
      <c r="TCQ3" s="106"/>
      <c r="TCR3" s="106"/>
      <c r="TCS3" s="106"/>
      <c r="TCT3" s="106"/>
      <c r="TCU3" s="106"/>
      <c r="TCV3" s="106"/>
      <c r="TCW3" s="106"/>
      <c r="TCX3" s="106"/>
      <c r="TCY3" s="106"/>
      <c r="TCZ3" s="106"/>
      <c r="TDA3" s="106"/>
      <c r="TDB3" s="106"/>
      <c r="TDC3" s="106"/>
      <c r="TDD3" s="106"/>
      <c r="TDE3" s="106"/>
      <c r="TDF3" s="106"/>
      <c r="TDG3" s="106"/>
      <c r="TDH3" s="106"/>
      <c r="TDI3" s="106"/>
      <c r="TDJ3" s="106"/>
      <c r="TDK3" s="106"/>
      <c r="TDL3" s="106"/>
      <c r="TDM3" s="106"/>
      <c r="TDN3" s="106"/>
      <c r="TDO3" s="106"/>
      <c r="TDP3" s="106"/>
      <c r="TDQ3" s="106"/>
      <c r="TDR3" s="106"/>
      <c r="TDS3" s="106"/>
      <c r="TDT3" s="106"/>
      <c r="TDU3" s="106"/>
      <c r="TDV3" s="106"/>
      <c r="TDW3" s="106"/>
      <c r="TDX3" s="106"/>
      <c r="TDY3" s="106"/>
      <c r="TDZ3" s="106"/>
      <c r="TEA3" s="106"/>
      <c r="TEB3" s="106"/>
      <c r="TEC3" s="106"/>
      <c r="TED3" s="106"/>
      <c r="TEE3" s="106"/>
      <c r="TEF3" s="106"/>
      <c r="TEG3" s="106"/>
      <c r="TEH3" s="106"/>
      <c r="TEI3" s="106"/>
      <c r="TEJ3" s="106"/>
      <c r="TEK3" s="106"/>
      <c r="TEL3" s="106"/>
      <c r="TEM3" s="106"/>
      <c r="TEN3" s="106"/>
      <c r="TEO3" s="106"/>
      <c r="TEP3" s="106"/>
      <c r="TEQ3" s="106"/>
      <c r="TER3" s="106"/>
      <c r="TES3" s="106"/>
      <c r="TET3" s="106"/>
      <c r="TEU3" s="106"/>
      <c r="TEV3" s="106"/>
      <c r="TEW3" s="106"/>
      <c r="TEX3" s="106"/>
      <c r="TEY3" s="106"/>
      <c r="TEZ3" s="106"/>
      <c r="TFA3" s="106"/>
      <c r="TFB3" s="106"/>
      <c r="TFC3" s="106"/>
      <c r="TFD3" s="106"/>
      <c r="TFE3" s="106"/>
      <c r="TFF3" s="106"/>
      <c r="TFG3" s="106"/>
      <c r="TFH3" s="106"/>
      <c r="TFI3" s="106"/>
      <c r="TFJ3" s="106"/>
      <c r="TFK3" s="106"/>
      <c r="TFL3" s="106"/>
      <c r="TFM3" s="106"/>
      <c r="TFN3" s="106"/>
      <c r="TFO3" s="106"/>
      <c r="TFP3" s="106"/>
      <c r="TFQ3" s="106"/>
      <c r="TFR3" s="106"/>
      <c r="TFS3" s="106"/>
      <c r="TFT3" s="106"/>
      <c r="TFU3" s="106"/>
      <c r="TFV3" s="106"/>
      <c r="TFW3" s="106"/>
      <c r="TFX3" s="106"/>
      <c r="TFY3" s="106"/>
      <c r="TFZ3" s="106"/>
      <c r="TGA3" s="106"/>
      <c r="TGB3" s="106"/>
      <c r="TGC3" s="106"/>
      <c r="TGD3" s="106"/>
      <c r="TGE3" s="106"/>
      <c r="TGF3" s="106"/>
      <c r="TGG3" s="106"/>
      <c r="TGH3" s="106"/>
      <c r="TGI3" s="106"/>
      <c r="TGJ3" s="106"/>
      <c r="TGK3" s="106"/>
      <c r="TGL3" s="106"/>
      <c r="TGM3" s="106"/>
      <c r="TGN3" s="106"/>
      <c r="TGO3" s="106"/>
      <c r="TGP3" s="106"/>
      <c r="TGQ3" s="106"/>
      <c r="TGR3" s="106"/>
      <c r="TGS3" s="106"/>
      <c r="TGT3" s="106"/>
      <c r="TGU3" s="106"/>
      <c r="TGV3" s="106"/>
      <c r="TGW3" s="106"/>
      <c r="TGX3" s="106"/>
      <c r="TGY3" s="106"/>
      <c r="TGZ3" s="106"/>
      <c r="THA3" s="106"/>
      <c r="THB3" s="106"/>
      <c r="THC3" s="106"/>
      <c r="THD3" s="106"/>
      <c r="THE3" s="106"/>
      <c r="THF3" s="106"/>
      <c r="THG3" s="106"/>
      <c r="THH3" s="106"/>
      <c r="THI3" s="106"/>
      <c r="THJ3" s="106"/>
      <c r="THK3" s="106"/>
      <c r="THL3" s="106"/>
      <c r="THM3" s="106"/>
      <c r="THN3" s="106"/>
      <c r="THO3" s="106"/>
      <c r="THP3" s="106"/>
      <c r="THQ3" s="106"/>
      <c r="THR3" s="106"/>
      <c r="THS3" s="106"/>
      <c r="THT3" s="106"/>
      <c r="THU3" s="106"/>
      <c r="THV3" s="106"/>
      <c r="THW3" s="106"/>
      <c r="THX3" s="106"/>
      <c r="THY3" s="106"/>
      <c r="THZ3" s="106"/>
      <c r="TIA3" s="106"/>
      <c r="TIB3" s="106"/>
      <c r="TIC3" s="106"/>
      <c r="TID3" s="106"/>
      <c r="TIE3" s="106"/>
      <c r="TIF3" s="106"/>
      <c r="TIG3" s="106"/>
      <c r="TIH3" s="106"/>
      <c r="TII3" s="106"/>
      <c r="TIJ3" s="106"/>
      <c r="TIK3" s="106"/>
      <c r="TIL3" s="106"/>
      <c r="TIM3" s="106"/>
      <c r="TIN3" s="106"/>
      <c r="TIO3" s="106"/>
      <c r="TIP3" s="106"/>
      <c r="TIQ3" s="106"/>
      <c r="TIR3" s="106"/>
      <c r="TIS3" s="106"/>
      <c r="TIT3" s="106"/>
      <c r="TIU3" s="106"/>
      <c r="TIV3" s="106"/>
      <c r="TIW3" s="106"/>
      <c r="TIX3" s="106"/>
      <c r="TIY3" s="106"/>
      <c r="TIZ3" s="106"/>
      <c r="TJA3" s="106"/>
      <c r="TJB3" s="106"/>
      <c r="TJC3" s="106"/>
      <c r="TJD3" s="106"/>
      <c r="TJE3" s="106"/>
      <c r="TJF3" s="106"/>
      <c r="TJG3" s="106"/>
      <c r="TJH3" s="106"/>
      <c r="TJI3" s="106"/>
      <c r="TJJ3" s="106"/>
      <c r="TJK3" s="106"/>
      <c r="TJL3" s="106"/>
      <c r="TJM3" s="106"/>
      <c r="TJN3" s="106"/>
      <c r="TJO3" s="106"/>
      <c r="TJP3" s="106"/>
      <c r="TJQ3" s="106"/>
      <c r="TJR3" s="106"/>
      <c r="TJS3" s="106"/>
      <c r="TJT3" s="106"/>
      <c r="TJU3" s="106"/>
      <c r="TJV3" s="106"/>
      <c r="TJW3" s="106"/>
      <c r="TJX3" s="106"/>
      <c r="TJY3" s="106"/>
      <c r="TJZ3" s="106"/>
      <c r="TKA3" s="106"/>
      <c r="TKB3" s="106"/>
      <c r="TKC3" s="106"/>
      <c r="TKD3" s="106"/>
      <c r="TKE3" s="106"/>
      <c r="TKF3" s="106"/>
      <c r="TKG3" s="106"/>
      <c r="TKH3" s="106"/>
      <c r="TKI3" s="106"/>
      <c r="TKJ3" s="106"/>
      <c r="TKK3" s="106"/>
      <c r="TKL3" s="106"/>
      <c r="TKM3" s="106"/>
      <c r="TKN3" s="106"/>
      <c r="TKO3" s="106"/>
      <c r="TKP3" s="106"/>
      <c r="TKQ3" s="106"/>
      <c r="TKR3" s="106"/>
      <c r="TKS3" s="106"/>
      <c r="TKT3" s="106"/>
      <c r="TKU3" s="106"/>
      <c r="TKV3" s="106"/>
      <c r="TKW3" s="106"/>
      <c r="TKX3" s="106"/>
      <c r="TKY3" s="106"/>
      <c r="TKZ3" s="106"/>
      <c r="TLA3" s="106"/>
      <c r="TLB3" s="106"/>
      <c r="TLC3" s="106"/>
      <c r="TLD3" s="106"/>
      <c r="TLE3" s="106"/>
      <c r="TLF3" s="106"/>
      <c r="TLG3" s="106"/>
      <c r="TLH3" s="106"/>
      <c r="TLI3" s="106"/>
      <c r="TLJ3" s="106"/>
      <c r="TLK3" s="106"/>
      <c r="TLL3" s="106"/>
      <c r="TLM3" s="106"/>
      <c r="TLN3" s="106"/>
      <c r="TLO3" s="106"/>
      <c r="TLP3" s="106"/>
      <c r="TLQ3" s="106"/>
      <c r="TLR3" s="106"/>
      <c r="TLS3" s="106"/>
      <c r="TLT3" s="106"/>
      <c r="TLU3" s="106"/>
      <c r="TLV3" s="106"/>
      <c r="TLW3" s="106"/>
      <c r="TLX3" s="106"/>
      <c r="TLY3" s="106"/>
      <c r="TLZ3" s="106"/>
      <c r="TMA3" s="106"/>
      <c r="TMB3" s="106"/>
      <c r="TMC3" s="106"/>
      <c r="TMD3" s="106"/>
      <c r="TME3" s="106"/>
      <c r="TMF3" s="106"/>
      <c r="TMG3" s="106"/>
      <c r="TMH3" s="106"/>
      <c r="TMI3" s="106"/>
      <c r="TMJ3" s="106"/>
      <c r="TMK3" s="106"/>
      <c r="TML3" s="106"/>
      <c r="TMM3" s="106"/>
      <c r="TMN3" s="106"/>
      <c r="TMO3" s="106"/>
      <c r="TMP3" s="106"/>
      <c r="TMQ3" s="106"/>
      <c r="TMR3" s="106"/>
      <c r="TMS3" s="106"/>
      <c r="TMT3" s="106"/>
      <c r="TMU3" s="106"/>
      <c r="TMV3" s="106"/>
      <c r="TMW3" s="106"/>
      <c r="TMX3" s="106"/>
      <c r="TMY3" s="106"/>
      <c r="TMZ3" s="106"/>
      <c r="TNA3" s="106"/>
      <c r="TNB3" s="106"/>
      <c r="TNC3" s="106"/>
      <c r="TND3" s="106"/>
      <c r="TNE3" s="106"/>
      <c r="TNF3" s="106"/>
      <c r="TNG3" s="106"/>
      <c r="TNH3" s="106"/>
      <c r="TNI3" s="106"/>
      <c r="TNJ3" s="106"/>
      <c r="TNK3" s="106"/>
      <c r="TNL3" s="106"/>
      <c r="TNM3" s="106"/>
      <c r="TNN3" s="106"/>
      <c r="TNO3" s="106"/>
      <c r="TNP3" s="106"/>
      <c r="TNQ3" s="106"/>
      <c r="TNR3" s="106"/>
      <c r="TNS3" s="106"/>
      <c r="TNT3" s="106"/>
      <c r="TNU3" s="106"/>
      <c r="TNV3" s="106"/>
      <c r="TNW3" s="106"/>
      <c r="TNX3" s="106"/>
      <c r="TNY3" s="106"/>
      <c r="TNZ3" s="106"/>
      <c r="TOA3" s="106"/>
      <c r="TOB3" s="106"/>
      <c r="TOC3" s="106"/>
      <c r="TOD3" s="106"/>
      <c r="TOE3" s="106"/>
      <c r="TOF3" s="106"/>
      <c r="TOG3" s="106"/>
      <c r="TOH3" s="106"/>
      <c r="TOI3" s="106"/>
      <c r="TOJ3" s="106"/>
      <c r="TOK3" s="106"/>
      <c r="TOL3" s="106"/>
      <c r="TOM3" s="106"/>
      <c r="TON3" s="106"/>
      <c r="TOO3" s="106"/>
      <c r="TOP3" s="106"/>
      <c r="TOQ3" s="106"/>
      <c r="TOR3" s="106"/>
      <c r="TOS3" s="106"/>
      <c r="TOT3" s="106"/>
      <c r="TOU3" s="106"/>
      <c r="TOV3" s="106"/>
      <c r="TOW3" s="106"/>
      <c r="TOX3" s="106"/>
      <c r="TOY3" s="106"/>
      <c r="TOZ3" s="106"/>
      <c r="TPA3" s="106"/>
      <c r="TPB3" s="106"/>
      <c r="TPC3" s="106"/>
      <c r="TPD3" s="106"/>
      <c r="TPE3" s="106"/>
      <c r="TPF3" s="106"/>
      <c r="TPG3" s="106"/>
      <c r="TPH3" s="106"/>
      <c r="TPI3" s="106"/>
      <c r="TPJ3" s="106"/>
      <c r="TPK3" s="106"/>
      <c r="TPL3" s="106"/>
      <c r="TPM3" s="106"/>
      <c r="TPN3" s="106"/>
      <c r="TPO3" s="106"/>
      <c r="TPP3" s="106"/>
      <c r="TPQ3" s="106"/>
      <c r="TPR3" s="106"/>
      <c r="TPS3" s="106"/>
      <c r="TPT3" s="106"/>
      <c r="TPU3" s="106"/>
      <c r="TPV3" s="106"/>
      <c r="TPW3" s="106"/>
      <c r="TPX3" s="106"/>
      <c r="TPY3" s="106"/>
      <c r="TPZ3" s="106"/>
      <c r="TQA3" s="106"/>
      <c r="TQB3" s="106"/>
      <c r="TQC3" s="106"/>
      <c r="TQD3" s="106"/>
      <c r="TQE3" s="106"/>
      <c r="TQF3" s="106"/>
      <c r="TQG3" s="106"/>
      <c r="TQH3" s="106"/>
      <c r="TQI3" s="106"/>
      <c r="TQJ3" s="106"/>
      <c r="TQK3" s="106"/>
      <c r="TQL3" s="106"/>
      <c r="TQM3" s="106"/>
      <c r="TQN3" s="106"/>
      <c r="TQO3" s="106"/>
      <c r="TQP3" s="106"/>
      <c r="TQQ3" s="106"/>
      <c r="TQR3" s="106"/>
      <c r="TQS3" s="106"/>
      <c r="TQT3" s="106"/>
      <c r="TQU3" s="106"/>
      <c r="TQV3" s="106"/>
      <c r="TQW3" s="106"/>
      <c r="TQX3" s="106"/>
      <c r="TQY3" s="106"/>
      <c r="TQZ3" s="106"/>
      <c r="TRA3" s="106"/>
      <c r="TRB3" s="106"/>
      <c r="TRC3" s="106"/>
      <c r="TRD3" s="106"/>
      <c r="TRE3" s="106"/>
      <c r="TRF3" s="106"/>
      <c r="TRG3" s="106"/>
      <c r="TRH3" s="106"/>
      <c r="TRI3" s="106"/>
      <c r="TRJ3" s="106"/>
      <c r="TRK3" s="106"/>
      <c r="TRL3" s="106"/>
      <c r="TRM3" s="106"/>
      <c r="TRN3" s="106"/>
      <c r="TRO3" s="106"/>
      <c r="TRP3" s="106"/>
      <c r="TRQ3" s="106"/>
      <c r="TRR3" s="106"/>
      <c r="TRS3" s="106"/>
      <c r="TRT3" s="106"/>
      <c r="TRU3" s="106"/>
      <c r="TRV3" s="106"/>
      <c r="TRW3" s="106"/>
      <c r="TRX3" s="106"/>
      <c r="TRY3" s="106"/>
      <c r="TRZ3" s="106"/>
      <c r="TSA3" s="106"/>
      <c r="TSB3" s="106"/>
      <c r="TSC3" s="106"/>
      <c r="TSD3" s="106"/>
      <c r="TSE3" s="106"/>
      <c r="TSF3" s="106"/>
      <c r="TSG3" s="106"/>
      <c r="TSH3" s="106"/>
      <c r="TSI3" s="106"/>
      <c r="TSJ3" s="106"/>
      <c r="TSK3" s="106"/>
      <c r="TSL3" s="106"/>
      <c r="TSM3" s="106"/>
      <c r="TSN3" s="106"/>
      <c r="TSO3" s="106"/>
      <c r="TSP3" s="106"/>
      <c r="TSQ3" s="106"/>
      <c r="TSR3" s="106"/>
      <c r="TSS3" s="106"/>
      <c r="TST3" s="106"/>
      <c r="TSU3" s="106"/>
      <c r="TSV3" s="106"/>
      <c r="TSW3" s="106"/>
      <c r="TSX3" s="106"/>
      <c r="TSY3" s="106"/>
      <c r="TSZ3" s="106"/>
      <c r="TTA3" s="106"/>
      <c r="TTB3" s="106"/>
      <c r="TTC3" s="106"/>
      <c r="TTD3" s="106"/>
      <c r="TTE3" s="106"/>
      <c r="TTF3" s="106"/>
      <c r="TTG3" s="106"/>
      <c r="TTH3" s="106"/>
      <c r="TTI3" s="106"/>
      <c r="TTJ3" s="106"/>
      <c r="TTK3" s="106"/>
      <c r="TTL3" s="106"/>
      <c r="TTM3" s="106"/>
      <c r="TTN3" s="106"/>
      <c r="TTO3" s="106"/>
      <c r="TTP3" s="106"/>
      <c r="TTQ3" s="106"/>
      <c r="TTR3" s="106"/>
      <c r="TTS3" s="106"/>
      <c r="TTT3" s="106"/>
      <c r="TTU3" s="106"/>
      <c r="TTV3" s="106"/>
      <c r="TTW3" s="106"/>
      <c r="TTX3" s="106"/>
      <c r="TTY3" s="106"/>
      <c r="TTZ3" s="106"/>
      <c r="TUA3" s="106"/>
      <c r="TUB3" s="106"/>
      <c r="TUC3" s="106"/>
      <c r="TUD3" s="106"/>
      <c r="TUE3" s="106"/>
      <c r="TUF3" s="106"/>
      <c r="TUG3" s="106"/>
      <c r="TUH3" s="106"/>
      <c r="TUI3" s="106"/>
      <c r="TUJ3" s="106"/>
      <c r="TUK3" s="106"/>
      <c r="TUL3" s="106"/>
      <c r="TUM3" s="106"/>
      <c r="TUN3" s="106"/>
      <c r="TUO3" s="106"/>
      <c r="TUP3" s="106"/>
      <c r="TUQ3" s="106"/>
      <c r="TUR3" s="106"/>
      <c r="TUS3" s="106"/>
      <c r="TUT3" s="106"/>
      <c r="TUU3" s="106"/>
      <c r="TUV3" s="106"/>
      <c r="TUW3" s="106"/>
      <c r="TUX3" s="106"/>
      <c r="TUY3" s="106"/>
      <c r="TUZ3" s="106"/>
      <c r="TVA3" s="106"/>
      <c r="TVB3" s="106"/>
      <c r="TVC3" s="106"/>
      <c r="TVD3" s="106"/>
      <c r="TVE3" s="106"/>
      <c r="TVF3" s="106"/>
      <c r="TVG3" s="106"/>
      <c r="TVH3" s="106"/>
      <c r="TVI3" s="106"/>
      <c r="TVJ3" s="106"/>
      <c r="TVK3" s="106"/>
      <c r="TVL3" s="106"/>
      <c r="TVM3" s="106"/>
      <c r="TVN3" s="106"/>
      <c r="TVO3" s="106"/>
      <c r="TVP3" s="106"/>
      <c r="TVQ3" s="106"/>
      <c r="TVR3" s="106"/>
      <c r="TVS3" s="106"/>
      <c r="TVT3" s="106"/>
      <c r="TVU3" s="106"/>
      <c r="TVV3" s="106"/>
      <c r="TVW3" s="106"/>
      <c r="TVX3" s="106"/>
      <c r="TVY3" s="106"/>
      <c r="TVZ3" s="106"/>
      <c r="TWA3" s="106"/>
      <c r="TWB3" s="106"/>
      <c r="TWC3" s="106"/>
      <c r="TWD3" s="106"/>
      <c r="TWE3" s="106"/>
      <c r="TWF3" s="106"/>
      <c r="TWG3" s="106"/>
      <c r="TWH3" s="106"/>
      <c r="TWI3" s="106"/>
      <c r="TWJ3" s="106"/>
      <c r="TWK3" s="106"/>
      <c r="TWL3" s="106"/>
      <c r="TWM3" s="106"/>
      <c r="TWN3" s="106"/>
      <c r="TWO3" s="106"/>
      <c r="TWP3" s="106"/>
      <c r="TWQ3" s="106"/>
      <c r="TWR3" s="106"/>
      <c r="TWS3" s="106"/>
      <c r="TWT3" s="106"/>
      <c r="TWU3" s="106"/>
      <c r="TWV3" s="106"/>
      <c r="TWW3" s="106"/>
      <c r="TWX3" s="106"/>
      <c r="TWY3" s="106"/>
      <c r="TWZ3" s="106"/>
      <c r="TXA3" s="106"/>
      <c r="TXB3" s="106"/>
      <c r="TXC3" s="106"/>
      <c r="TXD3" s="106"/>
      <c r="TXE3" s="106"/>
      <c r="TXF3" s="106"/>
      <c r="TXG3" s="106"/>
      <c r="TXH3" s="106"/>
      <c r="TXI3" s="106"/>
      <c r="TXJ3" s="106"/>
      <c r="TXK3" s="106"/>
      <c r="TXL3" s="106"/>
      <c r="TXM3" s="106"/>
      <c r="TXN3" s="106"/>
      <c r="TXO3" s="106"/>
      <c r="TXP3" s="106"/>
      <c r="TXQ3" s="106"/>
      <c r="TXR3" s="106"/>
      <c r="TXS3" s="106"/>
      <c r="TXT3" s="106"/>
      <c r="TXU3" s="106"/>
      <c r="TXV3" s="106"/>
      <c r="TXW3" s="106"/>
      <c r="TXX3" s="106"/>
      <c r="TXY3" s="106"/>
      <c r="TXZ3" s="106"/>
      <c r="TYA3" s="106"/>
      <c r="TYB3" s="106"/>
      <c r="TYC3" s="106"/>
      <c r="TYD3" s="106"/>
      <c r="TYE3" s="106"/>
      <c r="TYF3" s="106"/>
      <c r="TYG3" s="106"/>
      <c r="TYH3" s="106"/>
      <c r="TYI3" s="106"/>
      <c r="TYJ3" s="106"/>
      <c r="TYK3" s="106"/>
      <c r="TYL3" s="106"/>
      <c r="TYM3" s="106"/>
      <c r="TYN3" s="106"/>
      <c r="TYO3" s="106"/>
      <c r="TYP3" s="106"/>
      <c r="TYQ3" s="106"/>
      <c r="TYR3" s="106"/>
      <c r="TYS3" s="106"/>
      <c r="TYT3" s="106"/>
      <c r="TYU3" s="106"/>
      <c r="TYV3" s="106"/>
      <c r="TYW3" s="106"/>
      <c r="TYX3" s="106"/>
      <c r="TYY3" s="106"/>
      <c r="TYZ3" s="106"/>
      <c r="TZA3" s="106"/>
      <c r="TZB3" s="106"/>
      <c r="TZC3" s="106"/>
      <c r="TZD3" s="106"/>
      <c r="TZE3" s="106"/>
      <c r="TZF3" s="106"/>
      <c r="TZG3" s="106"/>
      <c r="TZH3" s="106"/>
      <c r="TZI3" s="106"/>
      <c r="TZJ3" s="106"/>
      <c r="TZK3" s="106"/>
      <c r="TZL3" s="106"/>
      <c r="TZM3" s="106"/>
      <c r="TZN3" s="106"/>
      <c r="TZO3" s="106"/>
      <c r="TZP3" s="106"/>
      <c r="TZQ3" s="106"/>
      <c r="TZR3" s="106"/>
      <c r="TZS3" s="106"/>
      <c r="TZT3" s="106"/>
      <c r="TZU3" s="106"/>
      <c r="TZV3" s="106"/>
      <c r="TZW3" s="106"/>
      <c r="TZX3" s="106"/>
      <c r="TZY3" s="106"/>
      <c r="TZZ3" s="106"/>
      <c r="UAA3" s="106"/>
      <c r="UAB3" s="106"/>
      <c r="UAC3" s="106"/>
      <c r="UAD3" s="106"/>
      <c r="UAE3" s="106"/>
      <c r="UAF3" s="106"/>
      <c r="UAG3" s="106"/>
      <c r="UAH3" s="106"/>
      <c r="UAI3" s="106"/>
      <c r="UAJ3" s="106"/>
      <c r="UAK3" s="106"/>
      <c r="UAL3" s="106"/>
      <c r="UAM3" s="106"/>
      <c r="UAN3" s="106"/>
      <c r="UAO3" s="106"/>
      <c r="UAP3" s="106"/>
      <c r="UAQ3" s="106"/>
      <c r="UAR3" s="106"/>
      <c r="UAS3" s="106"/>
      <c r="UAT3" s="106"/>
      <c r="UAU3" s="106"/>
      <c r="UAV3" s="106"/>
      <c r="UAW3" s="106"/>
      <c r="UAX3" s="106"/>
      <c r="UAY3" s="106"/>
      <c r="UAZ3" s="106"/>
      <c r="UBA3" s="106"/>
      <c r="UBB3" s="106"/>
      <c r="UBC3" s="106"/>
      <c r="UBD3" s="106"/>
      <c r="UBE3" s="106"/>
      <c r="UBF3" s="106"/>
      <c r="UBG3" s="106"/>
      <c r="UBH3" s="106"/>
      <c r="UBI3" s="106"/>
      <c r="UBJ3" s="106"/>
      <c r="UBK3" s="106"/>
      <c r="UBL3" s="106"/>
      <c r="UBM3" s="106"/>
      <c r="UBN3" s="106"/>
      <c r="UBO3" s="106"/>
      <c r="UBP3" s="106"/>
      <c r="UBQ3" s="106"/>
      <c r="UBR3" s="106"/>
      <c r="UBS3" s="106"/>
      <c r="UBT3" s="106"/>
      <c r="UBU3" s="106"/>
      <c r="UBV3" s="106"/>
      <c r="UBW3" s="106"/>
      <c r="UBX3" s="106"/>
      <c r="UBY3" s="106"/>
      <c r="UBZ3" s="106"/>
      <c r="UCA3" s="106"/>
      <c r="UCB3" s="106"/>
      <c r="UCC3" s="106"/>
      <c r="UCD3" s="106"/>
      <c r="UCE3" s="106"/>
      <c r="UCF3" s="106"/>
      <c r="UCG3" s="106"/>
      <c r="UCH3" s="106"/>
      <c r="UCI3" s="106"/>
      <c r="UCJ3" s="106"/>
      <c r="UCK3" s="106"/>
      <c r="UCL3" s="106"/>
      <c r="UCM3" s="106"/>
      <c r="UCN3" s="106"/>
      <c r="UCO3" s="106"/>
      <c r="UCP3" s="106"/>
      <c r="UCQ3" s="106"/>
      <c r="UCR3" s="106"/>
      <c r="UCS3" s="106"/>
      <c r="UCT3" s="106"/>
      <c r="UCU3" s="106"/>
      <c r="UCV3" s="106"/>
      <c r="UCW3" s="106"/>
      <c r="UCX3" s="106"/>
      <c r="UCY3" s="106"/>
      <c r="UCZ3" s="106"/>
      <c r="UDA3" s="106"/>
      <c r="UDB3" s="106"/>
      <c r="UDC3" s="106"/>
      <c r="UDD3" s="106"/>
      <c r="UDE3" s="106"/>
      <c r="UDF3" s="106"/>
      <c r="UDG3" s="106"/>
      <c r="UDH3" s="106"/>
      <c r="UDI3" s="106"/>
      <c r="UDJ3" s="106"/>
      <c r="UDK3" s="106"/>
      <c r="UDL3" s="106"/>
      <c r="UDM3" s="106"/>
      <c r="UDN3" s="106"/>
      <c r="UDO3" s="106"/>
      <c r="UDP3" s="106"/>
      <c r="UDQ3" s="106"/>
      <c r="UDR3" s="106"/>
      <c r="UDS3" s="106"/>
      <c r="UDT3" s="106"/>
      <c r="UDU3" s="106"/>
      <c r="UDV3" s="106"/>
      <c r="UDW3" s="106"/>
      <c r="UDX3" s="106"/>
      <c r="UDY3" s="106"/>
      <c r="UDZ3" s="106"/>
      <c r="UEA3" s="106"/>
      <c r="UEB3" s="106"/>
      <c r="UEC3" s="106"/>
      <c r="UED3" s="106"/>
      <c r="UEE3" s="106"/>
      <c r="UEF3" s="106"/>
      <c r="UEG3" s="106"/>
      <c r="UEH3" s="106"/>
      <c r="UEI3" s="106"/>
      <c r="UEJ3" s="106"/>
      <c r="UEK3" s="106"/>
      <c r="UEL3" s="106"/>
      <c r="UEM3" s="106"/>
      <c r="UEN3" s="106"/>
      <c r="UEO3" s="106"/>
      <c r="UEP3" s="106"/>
      <c r="UEQ3" s="106"/>
      <c r="UER3" s="106"/>
      <c r="UES3" s="106"/>
      <c r="UET3" s="106"/>
      <c r="UEU3" s="106"/>
      <c r="UEV3" s="106"/>
      <c r="UEW3" s="106"/>
      <c r="UEX3" s="106"/>
      <c r="UEY3" s="106"/>
      <c r="UEZ3" s="106"/>
      <c r="UFA3" s="106"/>
      <c r="UFB3" s="106"/>
      <c r="UFC3" s="106"/>
      <c r="UFD3" s="106"/>
      <c r="UFE3" s="106"/>
      <c r="UFF3" s="106"/>
      <c r="UFG3" s="106"/>
      <c r="UFH3" s="106"/>
      <c r="UFI3" s="106"/>
      <c r="UFJ3" s="106"/>
      <c r="UFK3" s="106"/>
      <c r="UFL3" s="106"/>
      <c r="UFM3" s="106"/>
      <c r="UFN3" s="106"/>
      <c r="UFO3" s="106"/>
      <c r="UFP3" s="106"/>
      <c r="UFQ3" s="106"/>
      <c r="UFR3" s="106"/>
      <c r="UFS3" s="106"/>
      <c r="UFT3" s="106"/>
      <c r="UFU3" s="106"/>
      <c r="UFV3" s="106"/>
      <c r="UFW3" s="106"/>
      <c r="UFX3" s="106"/>
      <c r="UFY3" s="106"/>
      <c r="UFZ3" s="106"/>
      <c r="UGA3" s="106"/>
      <c r="UGB3" s="106"/>
      <c r="UGC3" s="106"/>
      <c r="UGD3" s="106"/>
      <c r="UGE3" s="106"/>
      <c r="UGF3" s="106"/>
      <c r="UGG3" s="106"/>
      <c r="UGH3" s="106"/>
      <c r="UGI3" s="106"/>
      <c r="UGJ3" s="106"/>
      <c r="UGK3" s="106"/>
      <c r="UGL3" s="106"/>
      <c r="UGM3" s="106"/>
      <c r="UGN3" s="106"/>
      <c r="UGO3" s="106"/>
      <c r="UGP3" s="106"/>
      <c r="UGQ3" s="106"/>
      <c r="UGR3" s="106"/>
      <c r="UGS3" s="106"/>
      <c r="UGT3" s="106"/>
      <c r="UGU3" s="106"/>
      <c r="UGV3" s="106"/>
      <c r="UGW3" s="106"/>
      <c r="UGX3" s="106"/>
      <c r="UGY3" s="106"/>
      <c r="UGZ3" s="106"/>
      <c r="UHA3" s="106"/>
      <c r="UHB3" s="106"/>
      <c r="UHC3" s="106"/>
      <c r="UHD3" s="106"/>
      <c r="UHE3" s="106"/>
      <c r="UHF3" s="106"/>
      <c r="UHG3" s="106"/>
      <c r="UHH3" s="106"/>
      <c r="UHI3" s="106"/>
      <c r="UHJ3" s="106"/>
      <c r="UHK3" s="106"/>
      <c r="UHL3" s="106"/>
      <c r="UHM3" s="106"/>
      <c r="UHN3" s="106"/>
      <c r="UHO3" s="106"/>
      <c r="UHP3" s="106"/>
      <c r="UHQ3" s="106"/>
      <c r="UHR3" s="106"/>
      <c r="UHS3" s="106"/>
      <c r="UHT3" s="106"/>
      <c r="UHU3" s="106"/>
      <c r="UHV3" s="106"/>
      <c r="UHW3" s="106"/>
      <c r="UHX3" s="106"/>
      <c r="UHY3" s="106"/>
      <c r="UHZ3" s="106"/>
      <c r="UIA3" s="106"/>
      <c r="UIB3" s="106"/>
      <c r="UIC3" s="106"/>
      <c r="UID3" s="106"/>
      <c r="UIE3" s="106"/>
      <c r="UIF3" s="106"/>
      <c r="UIG3" s="106"/>
      <c r="UIH3" s="106"/>
      <c r="UII3" s="106"/>
      <c r="UIJ3" s="106"/>
      <c r="UIK3" s="106"/>
      <c r="UIL3" s="106"/>
      <c r="UIM3" s="106"/>
      <c r="UIN3" s="106"/>
      <c r="UIO3" s="106"/>
      <c r="UIP3" s="106"/>
      <c r="UIQ3" s="106"/>
      <c r="UIR3" s="106"/>
      <c r="UIS3" s="106"/>
      <c r="UIT3" s="106"/>
      <c r="UIU3" s="106"/>
      <c r="UIV3" s="106"/>
      <c r="UIW3" s="106"/>
      <c r="UIX3" s="106"/>
      <c r="UIY3" s="106"/>
      <c r="UIZ3" s="106"/>
      <c r="UJA3" s="106"/>
      <c r="UJB3" s="106"/>
      <c r="UJC3" s="106"/>
      <c r="UJD3" s="106"/>
      <c r="UJE3" s="106"/>
      <c r="UJF3" s="106"/>
      <c r="UJG3" s="106"/>
      <c r="UJH3" s="106"/>
      <c r="UJI3" s="106"/>
      <c r="UJJ3" s="106"/>
      <c r="UJK3" s="106"/>
      <c r="UJL3" s="106"/>
      <c r="UJM3" s="106"/>
      <c r="UJN3" s="106"/>
      <c r="UJO3" s="106"/>
      <c r="UJP3" s="106"/>
      <c r="UJQ3" s="106"/>
      <c r="UJR3" s="106"/>
      <c r="UJS3" s="106"/>
      <c r="UJT3" s="106"/>
      <c r="UJU3" s="106"/>
      <c r="UJV3" s="106"/>
      <c r="UJW3" s="106"/>
      <c r="UJX3" s="106"/>
      <c r="UJY3" s="106"/>
      <c r="UJZ3" s="106"/>
      <c r="UKA3" s="106"/>
      <c r="UKB3" s="106"/>
      <c r="UKC3" s="106"/>
      <c r="UKD3" s="106"/>
      <c r="UKE3" s="106"/>
      <c r="UKF3" s="106"/>
      <c r="UKG3" s="106"/>
      <c r="UKH3" s="106"/>
      <c r="UKI3" s="106"/>
      <c r="UKJ3" s="106"/>
      <c r="UKK3" s="106"/>
      <c r="UKL3" s="106"/>
      <c r="UKM3" s="106"/>
      <c r="UKN3" s="106"/>
      <c r="UKO3" s="106"/>
      <c r="UKP3" s="106"/>
      <c r="UKQ3" s="106"/>
      <c r="UKR3" s="106"/>
      <c r="UKS3" s="106"/>
      <c r="UKT3" s="106"/>
      <c r="UKU3" s="106"/>
      <c r="UKV3" s="106"/>
      <c r="UKW3" s="106"/>
      <c r="UKX3" s="106"/>
      <c r="UKY3" s="106"/>
      <c r="UKZ3" s="106"/>
      <c r="ULA3" s="106"/>
      <c r="ULB3" s="106"/>
      <c r="ULC3" s="106"/>
      <c r="ULD3" s="106"/>
      <c r="ULE3" s="106"/>
      <c r="ULF3" s="106"/>
      <c r="ULG3" s="106"/>
      <c r="ULH3" s="106"/>
      <c r="ULI3" s="106"/>
      <c r="ULJ3" s="106"/>
      <c r="ULK3" s="106"/>
      <c r="ULL3" s="106"/>
      <c r="ULM3" s="106"/>
      <c r="ULN3" s="106"/>
      <c r="ULO3" s="106"/>
      <c r="ULP3" s="106"/>
      <c r="ULQ3" s="106"/>
      <c r="ULR3" s="106"/>
      <c r="ULS3" s="106"/>
      <c r="ULT3" s="106"/>
      <c r="ULU3" s="106"/>
      <c r="ULV3" s="106"/>
      <c r="ULW3" s="106"/>
      <c r="ULX3" s="106"/>
      <c r="ULY3" s="106"/>
      <c r="ULZ3" s="106"/>
      <c r="UMA3" s="106"/>
      <c r="UMB3" s="106"/>
      <c r="UMC3" s="106"/>
      <c r="UMD3" s="106"/>
      <c r="UME3" s="106"/>
      <c r="UMF3" s="106"/>
      <c r="UMG3" s="106"/>
      <c r="UMH3" s="106"/>
      <c r="UMI3" s="106"/>
      <c r="UMJ3" s="106"/>
      <c r="UMK3" s="106"/>
      <c r="UML3" s="106"/>
      <c r="UMM3" s="106"/>
      <c r="UMN3" s="106"/>
      <c r="UMO3" s="106"/>
      <c r="UMP3" s="106"/>
      <c r="UMQ3" s="106"/>
      <c r="UMR3" s="106"/>
      <c r="UMS3" s="106"/>
      <c r="UMT3" s="106"/>
      <c r="UMU3" s="106"/>
      <c r="UMV3" s="106"/>
      <c r="UMW3" s="106"/>
      <c r="UMX3" s="106"/>
      <c r="UMY3" s="106"/>
      <c r="UMZ3" s="106"/>
      <c r="UNA3" s="106"/>
      <c r="UNB3" s="106"/>
      <c r="UNC3" s="106"/>
      <c r="UND3" s="106"/>
      <c r="UNE3" s="106"/>
      <c r="UNF3" s="106"/>
      <c r="UNG3" s="106"/>
      <c r="UNH3" s="106"/>
      <c r="UNI3" s="106"/>
      <c r="UNJ3" s="106"/>
      <c r="UNK3" s="106"/>
      <c r="UNL3" s="106"/>
      <c r="UNM3" s="106"/>
      <c r="UNN3" s="106"/>
      <c r="UNO3" s="106"/>
      <c r="UNP3" s="106"/>
      <c r="UNQ3" s="106"/>
      <c r="UNR3" s="106"/>
      <c r="UNS3" s="106"/>
      <c r="UNT3" s="106"/>
      <c r="UNU3" s="106"/>
      <c r="UNV3" s="106"/>
      <c r="UNW3" s="106"/>
      <c r="UNX3" s="106"/>
      <c r="UNY3" s="106"/>
      <c r="UNZ3" s="106"/>
      <c r="UOA3" s="106"/>
      <c r="UOB3" s="106"/>
      <c r="UOC3" s="106"/>
      <c r="UOD3" s="106"/>
      <c r="UOE3" s="106"/>
      <c r="UOF3" s="106"/>
      <c r="UOG3" s="106"/>
      <c r="UOH3" s="106"/>
      <c r="UOI3" s="106"/>
      <c r="UOJ3" s="106"/>
      <c r="UOK3" s="106"/>
      <c r="UOL3" s="106"/>
      <c r="UOM3" s="106"/>
      <c r="UON3" s="106"/>
      <c r="UOO3" s="106"/>
      <c r="UOP3" s="106"/>
      <c r="UOQ3" s="106"/>
      <c r="UOR3" s="106"/>
      <c r="UOS3" s="106"/>
      <c r="UOT3" s="106"/>
      <c r="UOU3" s="106"/>
      <c r="UOV3" s="106"/>
      <c r="UOW3" s="106"/>
      <c r="UOX3" s="106"/>
      <c r="UOY3" s="106"/>
      <c r="UOZ3" s="106"/>
      <c r="UPA3" s="106"/>
      <c r="UPB3" s="106"/>
      <c r="UPC3" s="106"/>
      <c r="UPD3" s="106"/>
      <c r="UPE3" s="106"/>
      <c r="UPF3" s="106"/>
      <c r="UPG3" s="106"/>
      <c r="UPH3" s="106"/>
      <c r="UPI3" s="106"/>
      <c r="UPJ3" s="106"/>
      <c r="UPK3" s="106"/>
      <c r="UPL3" s="106"/>
      <c r="UPM3" s="106"/>
      <c r="UPN3" s="106"/>
      <c r="UPO3" s="106"/>
      <c r="UPP3" s="106"/>
      <c r="UPQ3" s="106"/>
      <c r="UPR3" s="106"/>
      <c r="UPS3" s="106"/>
      <c r="UPT3" s="106"/>
      <c r="UPU3" s="106"/>
      <c r="UPV3" s="106"/>
      <c r="UPW3" s="106"/>
      <c r="UPX3" s="106"/>
      <c r="UPY3" s="106"/>
      <c r="UPZ3" s="106"/>
      <c r="UQA3" s="106"/>
      <c r="UQB3" s="106"/>
      <c r="UQC3" s="106"/>
      <c r="UQD3" s="106"/>
      <c r="UQE3" s="106"/>
      <c r="UQF3" s="106"/>
      <c r="UQG3" s="106"/>
      <c r="UQH3" s="106"/>
      <c r="UQI3" s="106"/>
      <c r="UQJ3" s="106"/>
      <c r="UQK3" s="106"/>
      <c r="UQL3" s="106"/>
      <c r="UQM3" s="106"/>
      <c r="UQN3" s="106"/>
      <c r="UQO3" s="106"/>
      <c r="UQP3" s="106"/>
      <c r="UQQ3" s="106"/>
      <c r="UQR3" s="106"/>
      <c r="UQS3" s="106"/>
      <c r="UQT3" s="106"/>
      <c r="UQU3" s="106"/>
      <c r="UQV3" s="106"/>
      <c r="UQW3" s="106"/>
      <c r="UQX3" s="106"/>
      <c r="UQY3" s="106"/>
      <c r="UQZ3" s="106"/>
      <c r="URA3" s="106"/>
      <c r="URB3" s="106"/>
      <c r="URC3" s="106"/>
      <c r="URD3" s="106"/>
      <c r="URE3" s="106"/>
      <c r="URF3" s="106"/>
      <c r="URG3" s="106"/>
      <c r="URH3" s="106"/>
      <c r="URI3" s="106"/>
      <c r="URJ3" s="106"/>
      <c r="URK3" s="106"/>
      <c r="URL3" s="106"/>
      <c r="URM3" s="106"/>
      <c r="URN3" s="106"/>
      <c r="URO3" s="106"/>
      <c r="URP3" s="106"/>
      <c r="URQ3" s="106"/>
      <c r="URR3" s="106"/>
      <c r="URS3" s="106"/>
      <c r="URT3" s="106"/>
      <c r="URU3" s="106"/>
      <c r="URV3" s="106"/>
      <c r="URW3" s="106"/>
      <c r="URX3" s="106"/>
      <c r="URY3" s="106"/>
      <c r="URZ3" s="106"/>
      <c r="USA3" s="106"/>
      <c r="USB3" s="106"/>
      <c r="USC3" s="106"/>
      <c r="USD3" s="106"/>
      <c r="USE3" s="106"/>
      <c r="USF3" s="106"/>
      <c r="USG3" s="106"/>
      <c r="USH3" s="106"/>
      <c r="USI3" s="106"/>
      <c r="USJ3" s="106"/>
      <c r="USK3" s="106"/>
      <c r="USL3" s="106"/>
      <c r="USM3" s="106"/>
      <c r="USN3" s="106"/>
      <c r="USO3" s="106"/>
      <c r="USP3" s="106"/>
      <c r="USQ3" s="106"/>
      <c r="USR3" s="106"/>
      <c r="USS3" s="106"/>
      <c r="UST3" s="106"/>
      <c r="USU3" s="106"/>
      <c r="USV3" s="106"/>
      <c r="USW3" s="106"/>
      <c r="USX3" s="106"/>
      <c r="USY3" s="106"/>
      <c r="USZ3" s="106"/>
      <c r="UTA3" s="106"/>
      <c r="UTB3" s="106"/>
      <c r="UTC3" s="106"/>
      <c r="UTD3" s="106"/>
      <c r="UTE3" s="106"/>
      <c r="UTF3" s="106"/>
      <c r="UTG3" s="106"/>
      <c r="UTH3" s="106"/>
      <c r="UTI3" s="106"/>
      <c r="UTJ3" s="106"/>
      <c r="UTK3" s="106"/>
      <c r="UTL3" s="106"/>
      <c r="UTM3" s="106"/>
      <c r="UTN3" s="106"/>
      <c r="UTO3" s="106"/>
      <c r="UTP3" s="106"/>
      <c r="UTQ3" s="106"/>
      <c r="UTR3" s="106"/>
      <c r="UTS3" s="106"/>
      <c r="UTT3" s="106"/>
      <c r="UTU3" s="106"/>
      <c r="UTV3" s="106"/>
      <c r="UTW3" s="106"/>
      <c r="UTX3" s="106"/>
      <c r="UTY3" s="106"/>
      <c r="UTZ3" s="106"/>
      <c r="UUA3" s="106"/>
      <c r="UUB3" s="106"/>
      <c r="UUC3" s="106"/>
      <c r="UUD3" s="106"/>
      <c r="UUE3" s="106"/>
      <c r="UUF3" s="106"/>
      <c r="UUG3" s="106"/>
      <c r="UUH3" s="106"/>
      <c r="UUI3" s="106"/>
      <c r="UUJ3" s="106"/>
      <c r="UUK3" s="106"/>
      <c r="UUL3" s="106"/>
      <c r="UUM3" s="106"/>
      <c r="UUN3" s="106"/>
      <c r="UUO3" s="106"/>
      <c r="UUP3" s="106"/>
      <c r="UUQ3" s="106"/>
      <c r="UUR3" s="106"/>
      <c r="UUS3" s="106"/>
      <c r="UUT3" s="106"/>
      <c r="UUU3" s="106"/>
      <c r="UUV3" s="106"/>
      <c r="UUW3" s="106"/>
      <c r="UUX3" s="106"/>
      <c r="UUY3" s="106"/>
      <c r="UUZ3" s="106"/>
      <c r="UVA3" s="106"/>
      <c r="UVB3" s="106"/>
      <c r="UVC3" s="106"/>
      <c r="UVD3" s="106"/>
      <c r="UVE3" s="106"/>
      <c r="UVF3" s="106"/>
      <c r="UVG3" s="106"/>
      <c r="UVH3" s="106"/>
      <c r="UVI3" s="106"/>
      <c r="UVJ3" s="106"/>
      <c r="UVK3" s="106"/>
      <c r="UVL3" s="106"/>
      <c r="UVM3" s="106"/>
      <c r="UVN3" s="106"/>
      <c r="UVO3" s="106"/>
      <c r="UVP3" s="106"/>
      <c r="UVQ3" s="106"/>
      <c r="UVR3" s="106"/>
      <c r="UVS3" s="106"/>
      <c r="UVT3" s="106"/>
      <c r="UVU3" s="106"/>
      <c r="UVV3" s="106"/>
      <c r="UVW3" s="106"/>
      <c r="UVX3" s="106"/>
      <c r="UVY3" s="106"/>
      <c r="UVZ3" s="106"/>
      <c r="UWA3" s="106"/>
      <c r="UWB3" s="106"/>
      <c r="UWC3" s="106"/>
      <c r="UWD3" s="106"/>
      <c r="UWE3" s="106"/>
      <c r="UWF3" s="106"/>
      <c r="UWG3" s="106"/>
      <c r="UWH3" s="106"/>
      <c r="UWI3" s="106"/>
      <c r="UWJ3" s="106"/>
      <c r="UWK3" s="106"/>
      <c r="UWL3" s="106"/>
      <c r="UWM3" s="106"/>
      <c r="UWN3" s="106"/>
      <c r="UWO3" s="106"/>
      <c r="UWP3" s="106"/>
      <c r="UWQ3" s="106"/>
      <c r="UWR3" s="106"/>
      <c r="UWS3" s="106"/>
      <c r="UWT3" s="106"/>
      <c r="UWU3" s="106"/>
      <c r="UWV3" s="106"/>
      <c r="UWW3" s="106"/>
      <c r="UWX3" s="106"/>
      <c r="UWY3" s="106"/>
      <c r="UWZ3" s="106"/>
      <c r="UXA3" s="106"/>
      <c r="UXB3" s="106"/>
      <c r="UXC3" s="106"/>
      <c r="UXD3" s="106"/>
      <c r="UXE3" s="106"/>
      <c r="UXF3" s="106"/>
      <c r="UXG3" s="106"/>
      <c r="UXH3" s="106"/>
      <c r="UXI3" s="106"/>
      <c r="UXJ3" s="106"/>
      <c r="UXK3" s="106"/>
      <c r="UXL3" s="106"/>
      <c r="UXM3" s="106"/>
      <c r="UXN3" s="106"/>
      <c r="UXO3" s="106"/>
      <c r="UXP3" s="106"/>
      <c r="UXQ3" s="106"/>
      <c r="UXR3" s="106"/>
      <c r="UXS3" s="106"/>
      <c r="UXT3" s="106"/>
      <c r="UXU3" s="106"/>
      <c r="UXV3" s="106"/>
      <c r="UXW3" s="106"/>
      <c r="UXX3" s="106"/>
      <c r="UXY3" s="106"/>
      <c r="UXZ3" s="106"/>
      <c r="UYA3" s="106"/>
      <c r="UYB3" s="106"/>
      <c r="UYC3" s="106"/>
      <c r="UYD3" s="106"/>
      <c r="UYE3" s="106"/>
      <c r="UYF3" s="106"/>
      <c r="UYG3" s="106"/>
      <c r="UYH3" s="106"/>
      <c r="UYI3" s="106"/>
      <c r="UYJ3" s="106"/>
      <c r="UYK3" s="106"/>
      <c r="UYL3" s="106"/>
      <c r="UYM3" s="106"/>
      <c r="UYN3" s="106"/>
      <c r="UYO3" s="106"/>
      <c r="UYP3" s="106"/>
      <c r="UYQ3" s="106"/>
      <c r="UYR3" s="106"/>
      <c r="UYS3" s="106"/>
      <c r="UYT3" s="106"/>
      <c r="UYU3" s="106"/>
      <c r="UYV3" s="106"/>
      <c r="UYW3" s="106"/>
      <c r="UYX3" s="106"/>
      <c r="UYY3" s="106"/>
      <c r="UYZ3" s="106"/>
      <c r="UZA3" s="106"/>
      <c r="UZB3" s="106"/>
      <c r="UZC3" s="106"/>
      <c r="UZD3" s="106"/>
      <c r="UZE3" s="106"/>
      <c r="UZF3" s="106"/>
      <c r="UZG3" s="106"/>
      <c r="UZH3" s="106"/>
      <c r="UZI3" s="106"/>
      <c r="UZJ3" s="106"/>
      <c r="UZK3" s="106"/>
      <c r="UZL3" s="106"/>
      <c r="UZM3" s="106"/>
      <c r="UZN3" s="106"/>
      <c r="UZO3" s="106"/>
      <c r="UZP3" s="106"/>
      <c r="UZQ3" s="106"/>
      <c r="UZR3" s="106"/>
      <c r="UZS3" s="106"/>
      <c r="UZT3" s="106"/>
      <c r="UZU3" s="106"/>
      <c r="UZV3" s="106"/>
      <c r="UZW3" s="106"/>
      <c r="UZX3" s="106"/>
      <c r="UZY3" s="106"/>
      <c r="UZZ3" s="106"/>
      <c r="VAA3" s="106"/>
      <c r="VAB3" s="106"/>
      <c r="VAC3" s="106"/>
      <c r="VAD3" s="106"/>
      <c r="VAE3" s="106"/>
      <c r="VAF3" s="106"/>
      <c r="VAG3" s="106"/>
      <c r="VAH3" s="106"/>
      <c r="VAI3" s="106"/>
      <c r="VAJ3" s="106"/>
      <c r="VAK3" s="106"/>
      <c r="VAL3" s="106"/>
      <c r="VAM3" s="106"/>
      <c r="VAN3" s="106"/>
      <c r="VAO3" s="106"/>
      <c r="VAP3" s="106"/>
      <c r="VAQ3" s="106"/>
      <c r="VAR3" s="106"/>
      <c r="VAS3" s="106"/>
      <c r="VAT3" s="106"/>
      <c r="VAU3" s="106"/>
      <c r="VAV3" s="106"/>
      <c r="VAW3" s="106"/>
      <c r="VAX3" s="106"/>
      <c r="VAY3" s="106"/>
      <c r="VAZ3" s="106"/>
      <c r="VBA3" s="106"/>
      <c r="VBB3" s="106"/>
      <c r="VBC3" s="106"/>
      <c r="VBD3" s="106"/>
      <c r="VBE3" s="106"/>
      <c r="VBF3" s="106"/>
      <c r="VBG3" s="106"/>
      <c r="VBH3" s="106"/>
      <c r="VBI3" s="106"/>
      <c r="VBJ3" s="106"/>
      <c r="VBK3" s="106"/>
      <c r="VBL3" s="106"/>
      <c r="VBM3" s="106"/>
      <c r="VBN3" s="106"/>
      <c r="VBO3" s="106"/>
      <c r="VBP3" s="106"/>
      <c r="VBQ3" s="106"/>
      <c r="VBR3" s="106"/>
      <c r="VBS3" s="106"/>
      <c r="VBT3" s="106"/>
      <c r="VBU3" s="106"/>
      <c r="VBV3" s="106"/>
      <c r="VBW3" s="106"/>
      <c r="VBX3" s="106"/>
      <c r="VBY3" s="106"/>
      <c r="VBZ3" s="106"/>
      <c r="VCA3" s="106"/>
      <c r="VCB3" s="106"/>
      <c r="VCC3" s="106"/>
      <c r="VCD3" s="106"/>
      <c r="VCE3" s="106"/>
      <c r="VCF3" s="106"/>
      <c r="VCG3" s="106"/>
      <c r="VCH3" s="106"/>
      <c r="VCI3" s="106"/>
      <c r="VCJ3" s="106"/>
      <c r="VCK3" s="106"/>
      <c r="VCL3" s="106"/>
      <c r="VCM3" s="106"/>
      <c r="VCN3" s="106"/>
      <c r="VCO3" s="106"/>
      <c r="VCP3" s="106"/>
      <c r="VCQ3" s="106"/>
      <c r="VCR3" s="106"/>
      <c r="VCS3" s="106"/>
      <c r="VCT3" s="106"/>
      <c r="VCU3" s="106"/>
      <c r="VCV3" s="106"/>
      <c r="VCW3" s="106"/>
      <c r="VCX3" s="106"/>
      <c r="VCY3" s="106"/>
      <c r="VCZ3" s="106"/>
      <c r="VDA3" s="106"/>
      <c r="VDB3" s="106"/>
      <c r="VDC3" s="106"/>
      <c r="VDD3" s="106"/>
      <c r="VDE3" s="106"/>
      <c r="VDF3" s="106"/>
      <c r="VDG3" s="106"/>
      <c r="VDH3" s="106"/>
      <c r="VDI3" s="106"/>
      <c r="VDJ3" s="106"/>
      <c r="VDK3" s="106"/>
      <c r="VDL3" s="106"/>
      <c r="VDM3" s="106"/>
      <c r="VDN3" s="106"/>
      <c r="VDO3" s="106"/>
      <c r="VDP3" s="106"/>
      <c r="VDQ3" s="106"/>
      <c r="VDR3" s="106"/>
      <c r="VDS3" s="106"/>
      <c r="VDT3" s="106"/>
      <c r="VDU3" s="106"/>
      <c r="VDV3" s="106"/>
      <c r="VDW3" s="106"/>
      <c r="VDX3" s="106"/>
      <c r="VDY3" s="106"/>
      <c r="VDZ3" s="106"/>
      <c r="VEA3" s="106"/>
      <c r="VEB3" s="106"/>
      <c r="VEC3" s="106"/>
      <c r="VED3" s="106"/>
      <c r="VEE3" s="106"/>
      <c r="VEF3" s="106"/>
      <c r="VEG3" s="106"/>
      <c r="VEH3" s="106"/>
      <c r="VEI3" s="106"/>
      <c r="VEJ3" s="106"/>
      <c r="VEK3" s="106"/>
      <c r="VEL3" s="106"/>
      <c r="VEM3" s="106"/>
      <c r="VEN3" s="106"/>
      <c r="VEO3" s="106"/>
      <c r="VEP3" s="106"/>
      <c r="VEQ3" s="106"/>
      <c r="VER3" s="106"/>
      <c r="VES3" s="106"/>
      <c r="VET3" s="106"/>
      <c r="VEU3" s="106"/>
      <c r="VEV3" s="106"/>
      <c r="VEW3" s="106"/>
      <c r="VEX3" s="106"/>
      <c r="VEY3" s="106"/>
      <c r="VEZ3" s="106"/>
      <c r="VFA3" s="106"/>
      <c r="VFB3" s="106"/>
      <c r="VFC3" s="106"/>
      <c r="VFD3" s="106"/>
      <c r="VFE3" s="106"/>
      <c r="VFF3" s="106"/>
      <c r="VFG3" s="106"/>
      <c r="VFH3" s="106"/>
      <c r="VFI3" s="106"/>
      <c r="VFJ3" s="106"/>
      <c r="VFK3" s="106"/>
      <c r="VFL3" s="106"/>
      <c r="VFM3" s="106"/>
      <c r="VFN3" s="106"/>
      <c r="VFO3" s="106"/>
      <c r="VFP3" s="106"/>
      <c r="VFQ3" s="106"/>
      <c r="VFR3" s="106"/>
      <c r="VFS3" s="106"/>
      <c r="VFT3" s="106"/>
      <c r="VFU3" s="106"/>
      <c r="VFV3" s="106"/>
      <c r="VFW3" s="106"/>
      <c r="VFX3" s="106"/>
      <c r="VFY3" s="106"/>
      <c r="VFZ3" s="106"/>
      <c r="VGA3" s="106"/>
      <c r="VGB3" s="106"/>
      <c r="VGC3" s="106"/>
      <c r="VGD3" s="106"/>
      <c r="VGE3" s="106"/>
      <c r="VGF3" s="106"/>
      <c r="VGG3" s="106"/>
      <c r="VGH3" s="106"/>
      <c r="VGI3" s="106"/>
      <c r="VGJ3" s="106"/>
      <c r="VGK3" s="106"/>
      <c r="VGL3" s="106"/>
      <c r="VGM3" s="106"/>
      <c r="VGN3" s="106"/>
      <c r="VGO3" s="106"/>
      <c r="VGP3" s="106"/>
      <c r="VGQ3" s="106"/>
      <c r="VGR3" s="106"/>
      <c r="VGS3" s="106"/>
      <c r="VGT3" s="106"/>
      <c r="VGU3" s="106"/>
      <c r="VGV3" s="106"/>
      <c r="VGW3" s="106"/>
      <c r="VGX3" s="106"/>
      <c r="VGY3" s="106"/>
      <c r="VGZ3" s="106"/>
      <c r="VHA3" s="106"/>
      <c r="VHB3" s="106"/>
      <c r="VHC3" s="106"/>
      <c r="VHD3" s="106"/>
      <c r="VHE3" s="106"/>
      <c r="VHF3" s="106"/>
      <c r="VHG3" s="106"/>
      <c r="VHH3" s="106"/>
      <c r="VHI3" s="106"/>
      <c r="VHJ3" s="106"/>
      <c r="VHK3" s="106"/>
      <c r="VHL3" s="106"/>
      <c r="VHM3" s="106"/>
      <c r="VHN3" s="106"/>
      <c r="VHO3" s="106"/>
      <c r="VHP3" s="106"/>
      <c r="VHQ3" s="106"/>
      <c r="VHR3" s="106"/>
      <c r="VHS3" s="106"/>
      <c r="VHT3" s="106"/>
      <c r="VHU3" s="106"/>
      <c r="VHV3" s="106"/>
      <c r="VHW3" s="106"/>
      <c r="VHX3" s="106"/>
      <c r="VHY3" s="106"/>
      <c r="VHZ3" s="106"/>
      <c r="VIA3" s="106"/>
      <c r="VIB3" s="106"/>
      <c r="VIC3" s="106"/>
      <c r="VID3" s="106"/>
      <c r="VIE3" s="106"/>
      <c r="VIF3" s="106"/>
      <c r="VIG3" s="106"/>
      <c r="VIH3" s="106"/>
      <c r="VII3" s="106"/>
      <c r="VIJ3" s="106"/>
      <c r="VIK3" s="106"/>
      <c r="VIL3" s="106"/>
      <c r="VIM3" s="106"/>
      <c r="VIN3" s="106"/>
      <c r="VIO3" s="106"/>
      <c r="VIP3" s="106"/>
      <c r="VIQ3" s="106"/>
      <c r="VIR3" s="106"/>
      <c r="VIS3" s="106"/>
      <c r="VIT3" s="106"/>
      <c r="VIU3" s="106"/>
      <c r="VIV3" s="106"/>
      <c r="VIW3" s="106"/>
      <c r="VIX3" s="106"/>
      <c r="VIY3" s="106"/>
      <c r="VIZ3" s="106"/>
      <c r="VJA3" s="106"/>
      <c r="VJB3" s="106"/>
      <c r="VJC3" s="106"/>
      <c r="VJD3" s="106"/>
      <c r="VJE3" s="106"/>
      <c r="VJF3" s="106"/>
      <c r="VJG3" s="106"/>
      <c r="VJH3" s="106"/>
      <c r="VJI3" s="106"/>
      <c r="VJJ3" s="106"/>
      <c r="VJK3" s="106"/>
      <c r="VJL3" s="106"/>
      <c r="VJM3" s="106"/>
      <c r="VJN3" s="106"/>
      <c r="VJO3" s="106"/>
      <c r="VJP3" s="106"/>
      <c r="VJQ3" s="106"/>
      <c r="VJR3" s="106"/>
      <c r="VJS3" s="106"/>
      <c r="VJT3" s="106"/>
      <c r="VJU3" s="106"/>
      <c r="VJV3" s="106"/>
      <c r="VJW3" s="106"/>
      <c r="VJX3" s="106"/>
      <c r="VJY3" s="106"/>
      <c r="VJZ3" s="106"/>
      <c r="VKA3" s="106"/>
      <c r="VKB3" s="106"/>
      <c r="VKC3" s="106"/>
      <c r="VKD3" s="106"/>
      <c r="VKE3" s="106"/>
      <c r="VKF3" s="106"/>
      <c r="VKG3" s="106"/>
      <c r="VKH3" s="106"/>
      <c r="VKI3" s="106"/>
      <c r="VKJ3" s="106"/>
      <c r="VKK3" s="106"/>
      <c r="VKL3" s="106"/>
      <c r="VKM3" s="106"/>
      <c r="VKN3" s="106"/>
      <c r="VKO3" s="106"/>
      <c r="VKP3" s="106"/>
      <c r="VKQ3" s="106"/>
      <c r="VKR3" s="106"/>
      <c r="VKS3" s="106"/>
      <c r="VKT3" s="106"/>
      <c r="VKU3" s="106"/>
      <c r="VKV3" s="106"/>
      <c r="VKW3" s="106"/>
      <c r="VKX3" s="106"/>
      <c r="VKY3" s="106"/>
      <c r="VKZ3" s="106"/>
      <c r="VLA3" s="106"/>
      <c r="VLB3" s="106"/>
      <c r="VLC3" s="106"/>
      <c r="VLD3" s="106"/>
      <c r="VLE3" s="106"/>
      <c r="VLF3" s="106"/>
      <c r="VLG3" s="106"/>
      <c r="VLH3" s="106"/>
      <c r="VLI3" s="106"/>
      <c r="VLJ3" s="106"/>
      <c r="VLK3" s="106"/>
      <c r="VLL3" s="106"/>
      <c r="VLM3" s="106"/>
      <c r="VLN3" s="106"/>
      <c r="VLO3" s="106"/>
      <c r="VLP3" s="106"/>
      <c r="VLQ3" s="106"/>
      <c r="VLR3" s="106"/>
      <c r="VLS3" s="106"/>
      <c r="VLT3" s="106"/>
      <c r="VLU3" s="106"/>
      <c r="VLV3" s="106"/>
      <c r="VLW3" s="106"/>
      <c r="VLX3" s="106"/>
      <c r="VLY3" s="106"/>
      <c r="VLZ3" s="106"/>
      <c r="VMA3" s="106"/>
      <c r="VMB3" s="106"/>
      <c r="VMC3" s="106"/>
      <c r="VMD3" s="106"/>
      <c r="VME3" s="106"/>
      <c r="VMF3" s="106"/>
      <c r="VMG3" s="106"/>
      <c r="VMH3" s="106"/>
      <c r="VMI3" s="106"/>
      <c r="VMJ3" s="106"/>
      <c r="VMK3" s="106"/>
      <c r="VML3" s="106"/>
      <c r="VMM3" s="106"/>
      <c r="VMN3" s="106"/>
      <c r="VMO3" s="106"/>
      <c r="VMP3" s="106"/>
      <c r="VMQ3" s="106"/>
      <c r="VMR3" s="106"/>
      <c r="VMS3" s="106"/>
      <c r="VMT3" s="106"/>
      <c r="VMU3" s="106"/>
      <c r="VMV3" s="106"/>
      <c r="VMW3" s="106"/>
      <c r="VMX3" s="106"/>
      <c r="VMY3" s="106"/>
      <c r="VMZ3" s="106"/>
      <c r="VNA3" s="106"/>
      <c r="VNB3" s="106"/>
      <c r="VNC3" s="106"/>
      <c r="VND3" s="106"/>
      <c r="VNE3" s="106"/>
      <c r="VNF3" s="106"/>
      <c r="VNG3" s="106"/>
      <c r="VNH3" s="106"/>
      <c r="VNI3" s="106"/>
      <c r="VNJ3" s="106"/>
      <c r="VNK3" s="106"/>
      <c r="VNL3" s="106"/>
      <c r="VNM3" s="106"/>
      <c r="VNN3" s="106"/>
      <c r="VNO3" s="106"/>
      <c r="VNP3" s="106"/>
      <c r="VNQ3" s="106"/>
      <c r="VNR3" s="106"/>
      <c r="VNS3" s="106"/>
      <c r="VNT3" s="106"/>
      <c r="VNU3" s="106"/>
      <c r="VNV3" s="106"/>
      <c r="VNW3" s="106"/>
      <c r="VNX3" s="106"/>
      <c r="VNY3" s="106"/>
      <c r="VNZ3" s="106"/>
      <c r="VOA3" s="106"/>
      <c r="VOB3" s="106"/>
      <c r="VOC3" s="106"/>
      <c r="VOD3" s="106"/>
      <c r="VOE3" s="106"/>
      <c r="VOF3" s="106"/>
      <c r="VOG3" s="106"/>
      <c r="VOH3" s="106"/>
      <c r="VOI3" s="106"/>
      <c r="VOJ3" s="106"/>
      <c r="VOK3" s="106"/>
      <c r="VOL3" s="106"/>
      <c r="VOM3" s="106"/>
      <c r="VON3" s="106"/>
      <c r="VOO3" s="106"/>
      <c r="VOP3" s="106"/>
      <c r="VOQ3" s="106"/>
      <c r="VOR3" s="106"/>
      <c r="VOS3" s="106"/>
      <c r="VOT3" s="106"/>
      <c r="VOU3" s="106"/>
      <c r="VOV3" s="106"/>
      <c r="VOW3" s="106"/>
      <c r="VOX3" s="106"/>
      <c r="VOY3" s="106"/>
      <c r="VOZ3" s="106"/>
      <c r="VPA3" s="106"/>
      <c r="VPB3" s="106"/>
      <c r="VPC3" s="106"/>
      <c r="VPD3" s="106"/>
      <c r="VPE3" s="106"/>
      <c r="VPF3" s="106"/>
      <c r="VPG3" s="106"/>
      <c r="VPH3" s="106"/>
      <c r="VPI3" s="106"/>
      <c r="VPJ3" s="106"/>
      <c r="VPK3" s="106"/>
      <c r="VPL3" s="106"/>
      <c r="VPM3" s="106"/>
      <c r="VPN3" s="106"/>
      <c r="VPO3" s="106"/>
      <c r="VPP3" s="106"/>
      <c r="VPQ3" s="106"/>
      <c r="VPR3" s="106"/>
      <c r="VPS3" s="106"/>
      <c r="VPT3" s="106"/>
      <c r="VPU3" s="106"/>
      <c r="VPV3" s="106"/>
      <c r="VPW3" s="106"/>
      <c r="VPX3" s="106"/>
      <c r="VPY3" s="106"/>
      <c r="VPZ3" s="106"/>
      <c r="VQA3" s="106"/>
      <c r="VQB3" s="106"/>
      <c r="VQC3" s="106"/>
      <c r="VQD3" s="106"/>
      <c r="VQE3" s="106"/>
      <c r="VQF3" s="106"/>
      <c r="VQG3" s="106"/>
      <c r="VQH3" s="106"/>
      <c r="VQI3" s="106"/>
      <c r="VQJ3" s="106"/>
      <c r="VQK3" s="106"/>
      <c r="VQL3" s="106"/>
      <c r="VQM3" s="106"/>
      <c r="VQN3" s="106"/>
      <c r="VQO3" s="106"/>
      <c r="VQP3" s="106"/>
      <c r="VQQ3" s="106"/>
      <c r="VQR3" s="106"/>
      <c r="VQS3" s="106"/>
      <c r="VQT3" s="106"/>
      <c r="VQU3" s="106"/>
      <c r="VQV3" s="106"/>
      <c r="VQW3" s="106"/>
      <c r="VQX3" s="106"/>
      <c r="VQY3" s="106"/>
      <c r="VQZ3" s="106"/>
      <c r="VRA3" s="106"/>
      <c r="VRB3" s="106"/>
      <c r="VRC3" s="106"/>
      <c r="VRD3" s="106"/>
      <c r="VRE3" s="106"/>
      <c r="VRF3" s="106"/>
      <c r="VRG3" s="106"/>
      <c r="VRH3" s="106"/>
      <c r="VRI3" s="106"/>
      <c r="VRJ3" s="106"/>
      <c r="VRK3" s="106"/>
      <c r="VRL3" s="106"/>
      <c r="VRM3" s="106"/>
      <c r="VRN3" s="106"/>
      <c r="VRO3" s="106"/>
      <c r="VRP3" s="106"/>
      <c r="VRQ3" s="106"/>
      <c r="VRR3" s="106"/>
      <c r="VRS3" s="106"/>
      <c r="VRT3" s="106"/>
      <c r="VRU3" s="106"/>
      <c r="VRV3" s="106"/>
      <c r="VRW3" s="106"/>
      <c r="VRX3" s="106"/>
      <c r="VRY3" s="106"/>
      <c r="VRZ3" s="106"/>
      <c r="VSA3" s="106"/>
      <c r="VSB3" s="106"/>
      <c r="VSC3" s="106"/>
      <c r="VSD3" s="106"/>
      <c r="VSE3" s="106"/>
      <c r="VSF3" s="106"/>
      <c r="VSG3" s="106"/>
      <c r="VSH3" s="106"/>
      <c r="VSI3" s="106"/>
      <c r="VSJ3" s="106"/>
      <c r="VSK3" s="106"/>
      <c r="VSL3" s="106"/>
      <c r="VSM3" s="106"/>
      <c r="VSN3" s="106"/>
      <c r="VSO3" s="106"/>
      <c r="VSP3" s="106"/>
      <c r="VSQ3" s="106"/>
      <c r="VSR3" s="106"/>
      <c r="VSS3" s="106"/>
      <c r="VST3" s="106"/>
      <c r="VSU3" s="106"/>
      <c r="VSV3" s="106"/>
      <c r="VSW3" s="106"/>
      <c r="VSX3" s="106"/>
      <c r="VSY3" s="106"/>
      <c r="VSZ3" s="106"/>
      <c r="VTA3" s="106"/>
      <c r="VTB3" s="106"/>
      <c r="VTC3" s="106"/>
      <c r="VTD3" s="106"/>
      <c r="VTE3" s="106"/>
      <c r="VTF3" s="106"/>
      <c r="VTG3" s="106"/>
      <c r="VTH3" s="106"/>
      <c r="VTI3" s="106"/>
      <c r="VTJ3" s="106"/>
      <c r="VTK3" s="106"/>
      <c r="VTL3" s="106"/>
      <c r="VTM3" s="106"/>
      <c r="VTN3" s="106"/>
      <c r="VTO3" s="106"/>
      <c r="VTP3" s="106"/>
      <c r="VTQ3" s="106"/>
      <c r="VTR3" s="106"/>
      <c r="VTS3" s="106"/>
      <c r="VTT3" s="106"/>
      <c r="VTU3" s="106"/>
      <c r="VTV3" s="106"/>
      <c r="VTW3" s="106"/>
      <c r="VTX3" s="106"/>
      <c r="VTY3" s="106"/>
      <c r="VTZ3" s="106"/>
      <c r="VUA3" s="106"/>
      <c r="VUB3" s="106"/>
      <c r="VUC3" s="106"/>
      <c r="VUD3" s="106"/>
      <c r="VUE3" s="106"/>
      <c r="VUF3" s="106"/>
      <c r="VUG3" s="106"/>
      <c r="VUH3" s="106"/>
      <c r="VUI3" s="106"/>
      <c r="VUJ3" s="106"/>
      <c r="VUK3" s="106"/>
      <c r="VUL3" s="106"/>
      <c r="VUM3" s="106"/>
      <c r="VUN3" s="106"/>
      <c r="VUO3" s="106"/>
      <c r="VUP3" s="106"/>
      <c r="VUQ3" s="106"/>
      <c r="VUR3" s="106"/>
      <c r="VUS3" s="106"/>
      <c r="VUT3" s="106"/>
      <c r="VUU3" s="106"/>
      <c r="VUV3" s="106"/>
      <c r="VUW3" s="106"/>
      <c r="VUX3" s="106"/>
      <c r="VUY3" s="106"/>
      <c r="VUZ3" s="106"/>
      <c r="VVA3" s="106"/>
      <c r="VVB3" s="106"/>
      <c r="VVC3" s="106"/>
      <c r="VVD3" s="106"/>
      <c r="VVE3" s="106"/>
      <c r="VVF3" s="106"/>
      <c r="VVG3" s="106"/>
      <c r="VVH3" s="106"/>
      <c r="VVI3" s="106"/>
      <c r="VVJ3" s="106"/>
      <c r="VVK3" s="106"/>
      <c r="VVL3" s="106"/>
      <c r="VVM3" s="106"/>
      <c r="VVN3" s="106"/>
      <c r="VVO3" s="106"/>
      <c r="VVP3" s="106"/>
      <c r="VVQ3" s="106"/>
      <c r="VVR3" s="106"/>
      <c r="VVS3" s="106"/>
      <c r="VVT3" s="106"/>
      <c r="VVU3" s="106"/>
      <c r="VVV3" s="106"/>
      <c r="VVW3" s="106"/>
      <c r="VVX3" s="106"/>
      <c r="VVY3" s="106"/>
      <c r="VVZ3" s="106"/>
      <c r="VWA3" s="106"/>
      <c r="VWB3" s="106"/>
      <c r="VWC3" s="106"/>
      <c r="VWD3" s="106"/>
      <c r="VWE3" s="106"/>
      <c r="VWF3" s="106"/>
      <c r="VWG3" s="106"/>
      <c r="VWH3" s="106"/>
      <c r="VWI3" s="106"/>
      <c r="VWJ3" s="106"/>
      <c r="VWK3" s="106"/>
      <c r="VWL3" s="106"/>
      <c r="VWM3" s="106"/>
      <c r="VWN3" s="106"/>
      <c r="VWO3" s="106"/>
      <c r="VWP3" s="106"/>
      <c r="VWQ3" s="106"/>
      <c r="VWR3" s="106"/>
      <c r="VWS3" s="106"/>
      <c r="VWT3" s="106"/>
      <c r="VWU3" s="106"/>
      <c r="VWV3" s="106"/>
      <c r="VWW3" s="106"/>
      <c r="VWX3" s="106"/>
      <c r="VWY3" s="106"/>
      <c r="VWZ3" s="106"/>
      <c r="VXA3" s="106"/>
      <c r="VXB3" s="106"/>
      <c r="VXC3" s="106"/>
      <c r="VXD3" s="106"/>
      <c r="VXE3" s="106"/>
      <c r="VXF3" s="106"/>
      <c r="VXG3" s="106"/>
      <c r="VXH3" s="106"/>
      <c r="VXI3" s="106"/>
      <c r="VXJ3" s="106"/>
      <c r="VXK3" s="106"/>
      <c r="VXL3" s="106"/>
      <c r="VXM3" s="106"/>
      <c r="VXN3" s="106"/>
      <c r="VXO3" s="106"/>
      <c r="VXP3" s="106"/>
      <c r="VXQ3" s="106"/>
      <c r="VXR3" s="106"/>
      <c r="VXS3" s="106"/>
      <c r="VXT3" s="106"/>
      <c r="VXU3" s="106"/>
      <c r="VXV3" s="106"/>
      <c r="VXW3" s="106"/>
      <c r="VXX3" s="106"/>
      <c r="VXY3" s="106"/>
      <c r="VXZ3" s="106"/>
      <c r="VYA3" s="106"/>
      <c r="VYB3" s="106"/>
      <c r="VYC3" s="106"/>
      <c r="VYD3" s="106"/>
      <c r="VYE3" s="106"/>
      <c r="VYF3" s="106"/>
      <c r="VYG3" s="106"/>
      <c r="VYH3" s="106"/>
      <c r="VYI3" s="106"/>
      <c r="VYJ3" s="106"/>
      <c r="VYK3" s="106"/>
      <c r="VYL3" s="106"/>
      <c r="VYM3" s="106"/>
      <c r="VYN3" s="106"/>
      <c r="VYO3" s="106"/>
      <c r="VYP3" s="106"/>
      <c r="VYQ3" s="106"/>
      <c r="VYR3" s="106"/>
      <c r="VYS3" s="106"/>
      <c r="VYT3" s="106"/>
      <c r="VYU3" s="106"/>
      <c r="VYV3" s="106"/>
      <c r="VYW3" s="106"/>
      <c r="VYX3" s="106"/>
      <c r="VYY3" s="106"/>
      <c r="VYZ3" s="106"/>
      <c r="VZA3" s="106"/>
      <c r="VZB3" s="106"/>
      <c r="VZC3" s="106"/>
      <c r="VZD3" s="106"/>
      <c r="VZE3" s="106"/>
      <c r="VZF3" s="106"/>
      <c r="VZG3" s="106"/>
      <c r="VZH3" s="106"/>
      <c r="VZI3" s="106"/>
      <c r="VZJ3" s="106"/>
      <c r="VZK3" s="106"/>
      <c r="VZL3" s="106"/>
      <c r="VZM3" s="106"/>
      <c r="VZN3" s="106"/>
      <c r="VZO3" s="106"/>
      <c r="VZP3" s="106"/>
      <c r="VZQ3" s="106"/>
      <c r="VZR3" s="106"/>
      <c r="VZS3" s="106"/>
      <c r="VZT3" s="106"/>
      <c r="VZU3" s="106"/>
      <c r="VZV3" s="106"/>
      <c r="VZW3" s="106"/>
      <c r="VZX3" s="106"/>
      <c r="VZY3" s="106"/>
      <c r="VZZ3" s="106"/>
      <c r="WAA3" s="106"/>
      <c r="WAB3" s="106"/>
      <c r="WAC3" s="106"/>
      <c r="WAD3" s="106"/>
      <c r="WAE3" s="106"/>
      <c r="WAF3" s="106"/>
      <c r="WAG3" s="106"/>
      <c r="WAH3" s="106"/>
      <c r="WAI3" s="106"/>
      <c r="WAJ3" s="106"/>
      <c r="WAK3" s="106"/>
      <c r="WAL3" s="106"/>
      <c r="WAM3" s="106"/>
      <c r="WAN3" s="106"/>
      <c r="WAO3" s="106"/>
      <c r="WAP3" s="106"/>
      <c r="WAQ3" s="106"/>
      <c r="WAR3" s="106"/>
      <c r="WAS3" s="106"/>
      <c r="WAT3" s="106"/>
      <c r="WAU3" s="106"/>
      <c r="WAV3" s="106"/>
      <c r="WAW3" s="106"/>
      <c r="WAX3" s="106"/>
      <c r="WAY3" s="106"/>
      <c r="WAZ3" s="106"/>
      <c r="WBA3" s="106"/>
      <c r="WBB3" s="106"/>
      <c r="WBC3" s="106"/>
      <c r="WBD3" s="106"/>
      <c r="WBE3" s="106"/>
      <c r="WBF3" s="106"/>
      <c r="WBG3" s="106"/>
      <c r="WBH3" s="106"/>
      <c r="WBI3" s="106"/>
      <c r="WBJ3" s="106"/>
      <c r="WBK3" s="106"/>
      <c r="WBL3" s="106"/>
      <c r="WBM3" s="106"/>
      <c r="WBN3" s="106"/>
      <c r="WBO3" s="106"/>
      <c r="WBP3" s="106"/>
      <c r="WBQ3" s="106"/>
      <c r="WBR3" s="106"/>
      <c r="WBS3" s="106"/>
      <c r="WBT3" s="106"/>
      <c r="WBU3" s="106"/>
      <c r="WBV3" s="106"/>
      <c r="WBW3" s="106"/>
      <c r="WBX3" s="106"/>
      <c r="WBY3" s="106"/>
      <c r="WBZ3" s="106"/>
      <c r="WCA3" s="106"/>
      <c r="WCB3" s="106"/>
      <c r="WCC3" s="106"/>
      <c r="WCD3" s="106"/>
      <c r="WCE3" s="106"/>
      <c r="WCF3" s="106"/>
      <c r="WCG3" s="106"/>
      <c r="WCH3" s="106"/>
      <c r="WCI3" s="106"/>
      <c r="WCJ3" s="106"/>
      <c r="WCK3" s="106"/>
      <c r="WCL3" s="106"/>
      <c r="WCM3" s="106"/>
      <c r="WCN3" s="106"/>
      <c r="WCO3" s="106"/>
      <c r="WCP3" s="106"/>
      <c r="WCQ3" s="106"/>
      <c r="WCR3" s="106"/>
      <c r="WCS3" s="106"/>
      <c r="WCT3" s="106"/>
      <c r="WCU3" s="106"/>
      <c r="WCV3" s="106"/>
      <c r="WCW3" s="106"/>
      <c r="WCX3" s="106"/>
      <c r="WCY3" s="106"/>
      <c r="WCZ3" s="106"/>
      <c r="WDA3" s="106"/>
      <c r="WDB3" s="106"/>
      <c r="WDC3" s="106"/>
      <c r="WDD3" s="106"/>
      <c r="WDE3" s="106"/>
      <c r="WDF3" s="106"/>
      <c r="WDG3" s="106"/>
      <c r="WDH3" s="106"/>
      <c r="WDI3" s="106"/>
      <c r="WDJ3" s="106"/>
      <c r="WDK3" s="106"/>
      <c r="WDL3" s="106"/>
      <c r="WDM3" s="106"/>
      <c r="WDN3" s="106"/>
      <c r="WDO3" s="106"/>
      <c r="WDP3" s="106"/>
      <c r="WDQ3" s="106"/>
      <c r="WDR3" s="106"/>
      <c r="WDS3" s="106"/>
      <c r="WDT3" s="106"/>
      <c r="WDU3" s="106"/>
      <c r="WDV3" s="106"/>
      <c r="WDW3" s="106"/>
      <c r="WDX3" s="106"/>
      <c r="WDY3" s="106"/>
      <c r="WDZ3" s="106"/>
      <c r="WEA3" s="106"/>
      <c r="WEB3" s="106"/>
      <c r="WEC3" s="106"/>
      <c r="WED3" s="106"/>
      <c r="WEE3" s="106"/>
      <c r="WEF3" s="106"/>
      <c r="WEG3" s="106"/>
      <c r="WEH3" s="106"/>
      <c r="WEI3" s="106"/>
      <c r="WEJ3" s="106"/>
      <c r="WEK3" s="106"/>
      <c r="WEL3" s="106"/>
      <c r="WEM3" s="106"/>
      <c r="WEN3" s="106"/>
      <c r="WEO3" s="106"/>
      <c r="WEP3" s="106"/>
      <c r="WEQ3" s="106"/>
      <c r="WER3" s="106"/>
      <c r="WES3" s="106"/>
      <c r="WET3" s="106"/>
      <c r="WEU3" s="106"/>
      <c r="WEV3" s="106"/>
      <c r="WEW3" s="106"/>
      <c r="WEX3" s="106"/>
      <c r="WEY3" s="106"/>
      <c r="WEZ3" s="106"/>
      <c r="WFA3" s="106"/>
      <c r="WFB3" s="106"/>
      <c r="WFC3" s="106"/>
      <c r="WFD3" s="106"/>
      <c r="WFE3" s="106"/>
      <c r="WFF3" s="106"/>
      <c r="WFG3" s="106"/>
      <c r="WFH3" s="106"/>
      <c r="WFI3" s="106"/>
      <c r="WFJ3" s="106"/>
      <c r="WFK3" s="106"/>
      <c r="WFL3" s="106"/>
      <c r="WFM3" s="106"/>
      <c r="WFN3" s="106"/>
      <c r="WFO3" s="106"/>
      <c r="WFP3" s="106"/>
      <c r="WFQ3" s="106"/>
      <c r="WFR3" s="106"/>
      <c r="WFS3" s="106"/>
      <c r="WFT3" s="106"/>
      <c r="WFU3" s="106"/>
      <c r="WFV3" s="106"/>
      <c r="WFW3" s="106"/>
      <c r="WFX3" s="106"/>
      <c r="WFY3" s="106"/>
      <c r="WFZ3" s="106"/>
      <c r="WGA3" s="106"/>
      <c r="WGB3" s="106"/>
      <c r="WGC3" s="106"/>
      <c r="WGD3" s="106"/>
      <c r="WGE3" s="106"/>
      <c r="WGF3" s="106"/>
      <c r="WGG3" s="106"/>
      <c r="WGH3" s="106"/>
      <c r="WGI3" s="106"/>
      <c r="WGJ3" s="106"/>
      <c r="WGK3" s="106"/>
      <c r="WGL3" s="106"/>
      <c r="WGM3" s="106"/>
      <c r="WGN3" s="106"/>
      <c r="WGO3" s="106"/>
      <c r="WGP3" s="106"/>
      <c r="WGQ3" s="106"/>
      <c r="WGR3" s="106"/>
      <c r="WGS3" s="106"/>
      <c r="WGT3" s="106"/>
      <c r="WGU3" s="106"/>
      <c r="WGV3" s="106"/>
      <c r="WGW3" s="106"/>
      <c r="WGX3" s="106"/>
      <c r="WGY3" s="106"/>
      <c r="WGZ3" s="106"/>
      <c r="WHA3" s="106"/>
      <c r="WHB3" s="106"/>
      <c r="WHC3" s="106"/>
      <c r="WHD3" s="106"/>
      <c r="WHE3" s="106"/>
      <c r="WHF3" s="106"/>
      <c r="WHG3" s="106"/>
      <c r="WHH3" s="106"/>
      <c r="WHI3" s="106"/>
      <c r="WHJ3" s="106"/>
      <c r="WHK3" s="106"/>
      <c r="WHL3" s="106"/>
      <c r="WHM3" s="106"/>
      <c r="WHN3" s="106"/>
      <c r="WHO3" s="106"/>
      <c r="WHP3" s="106"/>
      <c r="WHQ3" s="106"/>
      <c r="WHR3" s="106"/>
      <c r="WHS3" s="106"/>
      <c r="WHT3" s="106"/>
      <c r="WHU3" s="106"/>
      <c r="WHV3" s="106"/>
      <c r="WHW3" s="106"/>
      <c r="WHX3" s="106"/>
      <c r="WHY3" s="106"/>
      <c r="WHZ3" s="106"/>
      <c r="WIA3" s="106"/>
      <c r="WIB3" s="106"/>
      <c r="WIC3" s="106"/>
      <c r="WID3" s="106"/>
      <c r="WIE3" s="106"/>
      <c r="WIF3" s="106"/>
      <c r="WIG3" s="106"/>
      <c r="WIH3" s="106"/>
      <c r="WII3" s="106"/>
      <c r="WIJ3" s="106"/>
      <c r="WIK3" s="106"/>
      <c r="WIL3" s="106"/>
      <c r="WIM3" s="106"/>
      <c r="WIN3" s="106"/>
      <c r="WIO3" s="106"/>
      <c r="WIP3" s="106"/>
      <c r="WIQ3" s="106"/>
      <c r="WIR3" s="106"/>
      <c r="WIS3" s="106"/>
      <c r="WIT3" s="106"/>
      <c r="WIU3" s="106"/>
      <c r="WIV3" s="106"/>
      <c r="WIW3" s="106"/>
      <c r="WIX3" s="106"/>
      <c r="WIY3" s="106"/>
      <c r="WIZ3" s="106"/>
      <c r="WJA3" s="106"/>
      <c r="WJB3" s="106"/>
      <c r="WJC3" s="106"/>
      <c r="WJD3" s="106"/>
      <c r="WJE3" s="106"/>
      <c r="WJF3" s="106"/>
      <c r="WJG3" s="106"/>
      <c r="WJH3" s="106"/>
      <c r="WJI3" s="106"/>
      <c r="WJJ3" s="106"/>
      <c r="WJK3" s="106"/>
      <c r="WJL3" s="106"/>
      <c r="WJM3" s="106"/>
      <c r="WJN3" s="106"/>
      <c r="WJO3" s="106"/>
      <c r="WJP3" s="106"/>
      <c r="WJQ3" s="106"/>
      <c r="WJR3" s="106"/>
      <c r="WJS3" s="106"/>
      <c r="WJT3" s="106"/>
      <c r="WJU3" s="106"/>
      <c r="WJV3" s="106"/>
      <c r="WJW3" s="106"/>
      <c r="WJX3" s="106"/>
      <c r="WJY3" s="106"/>
      <c r="WJZ3" s="106"/>
      <c r="WKA3" s="106"/>
      <c r="WKB3" s="106"/>
      <c r="WKC3" s="106"/>
      <c r="WKD3" s="106"/>
      <c r="WKE3" s="106"/>
      <c r="WKF3" s="106"/>
      <c r="WKG3" s="106"/>
      <c r="WKH3" s="106"/>
      <c r="WKI3" s="106"/>
      <c r="WKJ3" s="106"/>
      <c r="WKK3" s="106"/>
      <c r="WKL3" s="106"/>
      <c r="WKM3" s="106"/>
      <c r="WKN3" s="106"/>
      <c r="WKO3" s="106"/>
      <c r="WKP3" s="106"/>
      <c r="WKQ3" s="106"/>
      <c r="WKR3" s="106"/>
      <c r="WKS3" s="106"/>
      <c r="WKT3" s="106"/>
      <c r="WKU3" s="106"/>
      <c r="WKV3" s="106"/>
      <c r="WKW3" s="106"/>
      <c r="WKX3" s="106"/>
      <c r="WKY3" s="106"/>
      <c r="WKZ3" s="106"/>
      <c r="WLA3" s="106"/>
      <c r="WLB3" s="106"/>
      <c r="WLC3" s="106"/>
      <c r="WLD3" s="106"/>
      <c r="WLE3" s="106"/>
      <c r="WLF3" s="106"/>
      <c r="WLG3" s="106"/>
      <c r="WLH3" s="106"/>
      <c r="WLI3" s="106"/>
      <c r="WLJ3" s="106"/>
      <c r="WLK3" s="106"/>
      <c r="WLL3" s="106"/>
      <c r="WLM3" s="106"/>
      <c r="WLN3" s="106"/>
      <c r="WLO3" s="106"/>
      <c r="WLP3" s="106"/>
      <c r="WLQ3" s="106"/>
      <c r="WLR3" s="106"/>
      <c r="WLS3" s="106"/>
      <c r="WLT3" s="106"/>
      <c r="WLU3" s="106"/>
      <c r="WLV3" s="106"/>
      <c r="WLW3" s="106"/>
      <c r="WLX3" s="106"/>
      <c r="WLY3" s="106"/>
      <c r="WLZ3" s="106"/>
      <c r="WMA3" s="106"/>
      <c r="WMB3" s="106"/>
      <c r="WMC3" s="106"/>
      <c r="WMD3" s="106"/>
      <c r="WME3" s="106"/>
      <c r="WMF3" s="106"/>
      <c r="WMG3" s="106"/>
      <c r="WMH3" s="106"/>
      <c r="WMI3" s="106"/>
      <c r="WMJ3" s="106"/>
      <c r="WMK3" s="106"/>
      <c r="WML3" s="106"/>
      <c r="WMM3" s="106"/>
      <c r="WMN3" s="106"/>
      <c r="WMO3" s="106"/>
      <c r="WMP3" s="106"/>
      <c r="WMQ3" s="106"/>
      <c r="WMR3" s="106"/>
      <c r="WMS3" s="106"/>
      <c r="WMT3" s="106"/>
      <c r="WMU3" s="106"/>
      <c r="WMV3" s="106"/>
      <c r="WMW3" s="106"/>
      <c r="WMX3" s="106"/>
      <c r="WMY3" s="106"/>
      <c r="WMZ3" s="106"/>
      <c r="WNA3" s="106"/>
      <c r="WNB3" s="106"/>
      <c r="WNC3" s="106"/>
      <c r="WND3" s="106"/>
      <c r="WNE3" s="106"/>
      <c r="WNF3" s="106"/>
      <c r="WNG3" s="106"/>
      <c r="WNH3" s="106"/>
      <c r="WNI3" s="106"/>
      <c r="WNJ3" s="106"/>
      <c r="WNK3" s="106"/>
      <c r="WNL3" s="106"/>
      <c r="WNM3" s="106"/>
      <c r="WNN3" s="106"/>
      <c r="WNO3" s="106"/>
      <c r="WNP3" s="106"/>
      <c r="WNQ3" s="106"/>
      <c r="WNR3" s="106"/>
      <c r="WNS3" s="106"/>
      <c r="WNT3" s="106"/>
      <c r="WNU3" s="106"/>
      <c r="WNV3" s="106"/>
      <c r="WNW3" s="106"/>
      <c r="WNX3" s="106"/>
      <c r="WNY3" s="106"/>
      <c r="WNZ3" s="106"/>
      <c r="WOA3" s="106"/>
      <c r="WOB3" s="106"/>
      <c r="WOC3" s="106"/>
      <c r="WOD3" s="106"/>
      <c r="WOE3" s="106"/>
      <c r="WOF3" s="106"/>
      <c r="WOG3" s="106"/>
      <c r="WOH3" s="106"/>
      <c r="WOI3" s="106"/>
      <c r="WOJ3" s="106"/>
      <c r="WOK3" s="106"/>
      <c r="WOL3" s="106"/>
      <c r="WOM3" s="106"/>
      <c r="WON3" s="106"/>
      <c r="WOO3" s="106"/>
      <c r="WOP3" s="106"/>
      <c r="WOQ3" s="106"/>
      <c r="WOR3" s="106"/>
      <c r="WOS3" s="106"/>
      <c r="WOT3" s="106"/>
      <c r="WOU3" s="106"/>
      <c r="WOV3" s="106"/>
      <c r="WOW3" s="106"/>
      <c r="WOX3" s="106"/>
      <c r="WOY3" s="106"/>
      <c r="WOZ3" s="106"/>
      <c r="WPA3" s="106"/>
      <c r="WPB3" s="106"/>
      <c r="WPC3" s="106"/>
      <c r="WPD3" s="106"/>
      <c r="WPE3" s="106"/>
      <c r="WPF3" s="106"/>
      <c r="WPG3" s="106"/>
      <c r="WPH3" s="106"/>
      <c r="WPI3" s="106"/>
      <c r="WPJ3" s="106"/>
      <c r="WPK3" s="106"/>
      <c r="WPL3" s="106"/>
      <c r="WPM3" s="106"/>
      <c r="WPN3" s="106"/>
      <c r="WPO3" s="106"/>
      <c r="WPP3" s="106"/>
      <c r="WPQ3" s="106"/>
      <c r="WPR3" s="106"/>
      <c r="WPS3" s="106"/>
      <c r="WPT3" s="106"/>
      <c r="WPU3" s="106"/>
      <c r="WPV3" s="106"/>
      <c r="WPW3" s="106"/>
      <c r="WPX3" s="106"/>
      <c r="WPY3" s="106"/>
      <c r="WPZ3" s="106"/>
      <c r="WQA3" s="106"/>
      <c r="WQB3" s="106"/>
      <c r="WQC3" s="106"/>
      <c r="WQD3" s="106"/>
      <c r="WQE3" s="106"/>
      <c r="WQF3" s="106"/>
      <c r="WQG3" s="106"/>
      <c r="WQH3" s="106"/>
      <c r="WQI3" s="106"/>
      <c r="WQJ3" s="106"/>
      <c r="WQK3" s="106"/>
      <c r="WQL3" s="106"/>
      <c r="WQM3" s="106"/>
      <c r="WQN3" s="106"/>
      <c r="WQO3" s="106"/>
      <c r="WQP3" s="106"/>
      <c r="WQQ3" s="106"/>
      <c r="WQR3" s="106"/>
      <c r="WQS3" s="106"/>
      <c r="WQT3" s="106"/>
      <c r="WQU3" s="106"/>
      <c r="WQV3" s="106"/>
      <c r="WQW3" s="106"/>
      <c r="WQX3" s="106"/>
      <c r="WQY3" s="106"/>
      <c r="WQZ3" s="106"/>
      <c r="WRA3" s="106"/>
      <c r="WRB3" s="106"/>
      <c r="WRC3" s="106"/>
      <c r="WRD3" s="106"/>
      <c r="WRE3" s="106"/>
      <c r="WRF3" s="106"/>
      <c r="WRG3" s="106"/>
      <c r="WRH3" s="106"/>
      <c r="WRI3" s="106"/>
      <c r="WRJ3" s="106"/>
      <c r="WRK3" s="106"/>
      <c r="WRL3" s="106"/>
      <c r="WRM3" s="106"/>
      <c r="WRN3" s="106"/>
      <c r="WRO3" s="106"/>
      <c r="WRP3" s="106"/>
      <c r="WRQ3" s="106"/>
      <c r="WRR3" s="106"/>
      <c r="WRS3" s="106"/>
      <c r="WRT3" s="106"/>
      <c r="WRU3" s="106"/>
      <c r="WRV3" s="106"/>
      <c r="WRW3" s="106"/>
      <c r="WRX3" s="106"/>
      <c r="WRY3" s="106"/>
      <c r="WRZ3" s="106"/>
      <c r="WSA3" s="106"/>
      <c r="WSB3" s="106"/>
      <c r="WSC3" s="106"/>
      <c r="WSD3" s="106"/>
      <c r="WSE3" s="106"/>
      <c r="WSF3" s="106"/>
      <c r="WSG3" s="106"/>
      <c r="WSH3" s="106"/>
      <c r="WSI3" s="106"/>
      <c r="WSJ3" s="106"/>
      <c r="WSK3" s="106"/>
      <c r="WSL3" s="106"/>
      <c r="WSM3" s="106"/>
      <c r="WSN3" s="106"/>
      <c r="WSO3" s="106"/>
      <c r="WSP3" s="106"/>
      <c r="WSQ3" s="106"/>
      <c r="WSR3" s="106"/>
      <c r="WSS3" s="106"/>
      <c r="WST3" s="106"/>
      <c r="WSU3" s="106"/>
      <c r="WSV3" s="106"/>
      <c r="WSW3" s="106"/>
      <c r="WSX3" s="106"/>
      <c r="WSY3" s="106"/>
      <c r="WSZ3" s="106"/>
      <c r="WTA3" s="106"/>
      <c r="WTB3" s="106"/>
      <c r="WTC3" s="106"/>
      <c r="WTD3" s="106"/>
      <c r="WTE3" s="106"/>
      <c r="WTF3" s="106"/>
      <c r="WTG3" s="106"/>
      <c r="WTH3" s="106"/>
      <c r="WTI3" s="106"/>
      <c r="WTJ3" s="106"/>
      <c r="WTK3" s="106"/>
      <c r="WTL3" s="106"/>
      <c r="WTM3" s="106"/>
      <c r="WTN3" s="106"/>
      <c r="WTO3" s="106"/>
      <c r="WTP3" s="106"/>
      <c r="WTQ3" s="106"/>
      <c r="WTR3" s="106"/>
      <c r="WTS3" s="106"/>
      <c r="WTT3" s="106"/>
      <c r="WTU3" s="106"/>
      <c r="WTV3" s="106"/>
      <c r="WTW3" s="106"/>
      <c r="WTX3" s="106"/>
      <c r="WTY3" s="106"/>
      <c r="WTZ3" s="106"/>
      <c r="WUA3" s="106"/>
      <c r="WUB3" s="106"/>
      <c r="WUC3" s="106"/>
      <c r="WUD3" s="106"/>
      <c r="WUE3" s="106"/>
      <c r="WUF3" s="106"/>
      <c r="WUG3" s="106"/>
      <c r="WUH3" s="106"/>
      <c r="WUI3" s="106"/>
      <c r="WUJ3" s="106"/>
      <c r="WUK3" s="106"/>
      <c r="WUL3" s="106"/>
      <c r="WUM3" s="106"/>
      <c r="WUN3" s="106"/>
      <c r="WUO3" s="106"/>
      <c r="WUP3" s="106"/>
      <c r="WUQ3" s="106"/>
      <c r="WUR3" s="106"/>
      <c r="WUS3" s="106"/>
      <c r="WUT3" s="106"/>
      <c r="WUU3" s="106"/>
      <c r="WUV3" s="106"/>
      <c r="WUW3" s="106"/>
      <c r="WUX3" s="106"/>
      <c r="WUY3" s="106"/>
      <c r="WUZ3" s="106"/>
      <c r="WVA3" s="106"/>
      <c r="WVB3" s="106"/>
      <c r="WVC3" s="106"/>
      <c r="WVD3" s="106"/>
      <c r="WVE3" s="106"/>
      <c r="WVF3" s="106"/>
      <c r="WVG3" s="106"/>
      <c r="WVH3" s="106"/>
      <c r="WVI3" s="106"/>
      <c r="WVJ3" s="106"/>
      <c r="WVK3" s="106"/>
      <c r="WVL3" s="106"/>
      <c r="WVM3" s="106"/>
      <c r="WVN3" s="106"/>
      <c r="WVO3" s="106"/>
      <c r="WVP3" s="106"/>
      <c r="WVQ3" s="106"/>
      <c r="WVR3" s="106"/>
      <c r="WVS3" s="106"/>
      <c r="WVT3" s="106"/>
      <c r="WVU3" s="106"/>
      <c r="WVV3" s="106"/>
      <c r="WVW3" s="106"/>
      <c r="WVX3" s="106"/>
      <c r="WVY3" s="106"/>
      <c r="WVZ3" s="106"/>
      <c r="WWA3" s="106"/>
      <c r="WWB3" s="106"/>
      <c r="WWC3" s="106"/>
      <c r="WWD3" s="106"/>
      <c r="WWE3" s="106"/>
      <c r="WWF3" s="106"/>
      <c r="WWG3" s="106"/>
      <c r="WWH3" s="106"/>
      <c r="WWI3" s="106"/>
      <c r="WWJ3" s="106"/>
      <c r="WWK3" s="106"/>
      <c r="WWL3" s="106"/>
      <c r="WWM3" s="106"/>
      <c r="WWN3" s="106"/>
      <c r="WWO3" s="106"/>
      <c r="WWP3" s="106"/>
      <c r="WWQ3" s="106"/>
      <c r="WWR3" s="106"/>
      <c r="WWS3" s="106"/>
      <c r="WWT3" s="106"/>
      <c r="WWU3" s="106"/>
      <c r="WWV3" s="106"/>
      <c r="WWW3" s="106"/>
      <c r="WWX3" s="106"/>
      <c r="WWY3" s="106"/>
      <c r="WWZ3" s="106"/>
      <c r="WXA3" s="106"/>
      <c r="WXB3" s="106"/>
      <c r="WXC3" s="106"/>
      <c r="WXD3" s="106"/>
      <c r="WXE3" s="106"/>
      <c r="WXF3" s="106"/>
      <c r="WXG3" s="106"/>
      <c r="WXH3" s="106"/>
      <c r="WXI3" s="106"/>
      <c r="WXJ3" s="106"/>
      <c r="WXK3" s="106"/>
      <c r="WXL3" s="106"/>
      <c r="WXM3" s="106"/>
      <c r="WXN3" s="106"/>
      <c r="WXO3" s="106"/>
      <c r="WXP3" s="106"/>
      <c r="WXQ3" s="106"/>
      <c r="WXR3" s="106"/>
      <c r="WXS3" s="106"/>
      <c r="WXT3" s="106"/>
      <c r="WXU3" s="106"/>
      <c r="WXV3" s="106"/>
      <c r="WXW3" s="106"/>
      <c r="WXX3" s="106"/>
      <c r="WXY3" s="106"/>
      <c r="WXZ3" s="106"/>
      <c r="WYA3" s="106"/>
      <c r="WYB3" s="106"/>
      <c r="WYC3" s="106"/>
      <c r="WYD3" s="106"/>
      <c r="WYE3" s="106"/>
      <c r="WYF3" s="106"/>
      <c r="WYG3" s="106"/>
      <c r="WYH3" s="106"/>
      <c r="WYI3" s="106"/>
      <c r="WYJ3" s="106"/>
      <c r="WYK3" s="106"/>
      <c r="WYL3" s="106"/>
      <c r="WYM3" s="106"/>
      <c r="WYN3" s="106"/>
      <c r="WYO3" s="106"/>
      <c r="WYP3" s="106"/>
      <c r="WYQ3" s="106"/>
      <c r="WYR3" s="106"/>
      <c r="WYS3" s="106"/>
      <c r="WYT3" s="106"/>
      <c r="WYU3" s="106"/>
      <c r="WYV3" s="106"/>
      <c r="WYW3" s="106"/>
      <c r="WYX3" s="106"/>
      <c r="WYY3" s="106"/>
      <c r="WYZ3" s="106"/>
      <c r="WZA3" s="106"/>
      <c r="WZB3" s="106"/>
      <c r="WZC3" s="106"/>
      <c r="WZD3" s="106"/>
      <c r="WZE3" s="106"/>
      <c r="WZF3" s="106"/>
      <c r="WZG3" s="106"/>
      <c r="WZH3" s="106"/>
      <c r="WZI3" s="106"/>
      <c r="WZJ3" s="106"/>
      <c r="WZK3" s="106"/>
      <c r="WZL3" s="106"/>
      <c r="WZM3" s="106"/>
      <c r="WZN3" s="106"/>
      <c r="WZO3" s="106"/>
      <c r="WZP3" s="106"/>
      <c r="WZQ3" s="106"/>
      <c r="WZR3" s="106"/>
      <c r="WZS3" s="106"/>
      <c r="WZT3" s="106"/>
      <c r="WZU3" s="106"/>
      <c r="WZV3" s="106"/>
      <c r="WZW3" s="106"/>
      <c r="WZX3" s="106"/>
      <c r="WZY3" s="106"/>
      <c r="WZZ3" s="106"/>
      <c r="XAA3" s="106"/>
      <c r="XAB3" s="106"/>
      <c r="XAC3" s="106"/>
      <c r="XAD3" s="106"/>
      <c r="XAE3" s="106"/>
      <c r="XAF3" s="106"/>
      <c r="XAG3" s="106"/>
      <c r="XAH3" s="106"/>
      <c r="XAI3" s="106"/>
      <c r="XAJ3" s="106"/>
      <c r="XAK3" s="106"/>
      <c r="XAL3" s="106"/>
      <c r="XAM3" s="106"/>
      <c r="XAN3" s="106"/>
      <c r="XAO3" s="106"/>
      <c r="XAP3" s="106"/>
      <c r="XAQ3" s="106"/>
      <c r="XAR3" s="106"/>
      <c r="XAS3" s="106"/>
      <c r="XAT3" s="106"/>
      <c r="XAU3" s="106"/>
      <c r="XAV3" s="106"/>
      <c r="XAW3" s="106"/>
      <c r="XAX3" s="106"/>
      <c r="XAY3" s="106"/>
      <c r="XAZ3" s="106"/>
      <c r="XBA3" s="106"/>
      <c r="XBB3" s="106"/>
      <c r="XBC3" s="106"/>
      <c r="XBD3" s="106"/>
      <c r="XBE3" s="106"/>
      <c r="XBF3" s="106"/>
      <c r="XBG3" s="106"/>
      <c r="XBH3" s="106"/>
      <c r="XBI3" s="106"/>
      <c r="XBJ3" s="106"/>
      <c r="XBK3" s="106"/>
      <c r="XBL3" s="106"/>
      <c r="XBM3" s="106"/>
      <c r="XBN3" s="106"/>
      <c r="XBO3" s="106"/>
      <c r="XBP3" s="106"/>
      <c r="XBQ3" s="106"/>
      <c r="XBR3" s="106"/>
      <c r="XBS3" s="106"/>
      <c r="XBT3" s="106"/>
      <c r="XBU3" s="106"/>
      <c r="XBV3" s="106"/>
      <c r="XBW3" s="106"/>
      <c r="XBX3" s="106"/>
      <c r="XBY3" s="106"/>
      <c r="XBZ3" s="106"/>
      <c r="XCA3" s="106"/>
      <c r="XCB3" s="106"/>
      <c r="XCC3" s="106"/>
      <c r="XCD3" s="106"/>
      <c r="XCE3" s="106"/>
      <c r="XCF3" s="106"/>
      <c r="XCG3" s="106"/>
      <c r="XCH3" s="106"/>
      <c r="XCI3" s="106"/>
      <c r="XCJ3" s="106"/>
      <c r="XCK3" s="106"/>
      <c r="XCL3" s="106"/>
      <c r="XCM3" s="106"/>
      <c r="XCN3" s="106"/>
      <c r="XCO3" s="106"/>
      <c r="XCP3" s="106"/>
      <c r="XCQ3" s="106"/>
      <c r="XCR3" s="106"/>
      <c r="XCS3" s="106"/>
      <c r="XCT3" s="106"/>
      <c r="XCU3" s="106"/>
      <c r="XCV3" s="106"/>
      <c r="XCW3" s="106"/>
      <c r="XCX3" s="106"/>
      <c r="XCY3" s="106"/>
      <c r="XCZ3" s="106"/>
      <c r="XDA3" s="106"/>
      <c r="XDB3" s="106"/>
      <c r="XDC3" s="106"/>
      <c r="XDD3" s="106"/>
      <c r="XDE3" s="106"/>
      <c r="XDF3" s="106"/>
      <c r="XDG3" s="106"/>
      <c r="XDH3" s="106"/>
      <c r="XDI3" s="106"/>
      <c r="XDJ3" s="106"/>
      <c r="XDK3" s="106"/>
      <c r="XDL3" s="106"/>
      <c r="XDM3" s="106"/>
      <c r="XDN3" s="106"/>
      <c r="XDO3" s="106"/>
      <c r="XDP3" s="106"/>
      <c r="XDQ3" s="106"/>
      <c r="XDR3" s="106"/>
      <c r="XDS3" s="106"/>
      <c r="XDT3" s="106"/>
      <c r="XDU3" s="106"/>
      <c r="XDV3" s="106"/>
      <c r="XDW3" s="106"/>
      <c r="XDX3" s="106"/>
      <c r="XDY3" s="106"/>
      <c r="XDZ3" s="106"/>
      <c r="XEA3" s="106"/>
      <c r="XEB3" s="106"/>
      <c r="XEC3" s="106"/>
      <c r="XED3" s="106"/>
      <c r="XEE3" s="106"/>
      <c r="XEF3" s="106"/>
      <c r="XEG3" s="106"/>
      <c r="XEH3" s="106"/>
      <c r="XEI3" s="106"/>
      <c r="XEJ3" s="106"/>
      <c r="XEK3" s="106"/>
      <c r="XEL3" s="106"/>
      <c r="XEM3" s="106"/>
      <c r="XEN3" s="106"/>
      <c r="XEO3" s="106"/>
      <c r="XEP3" s="106"/>
      <c r="XEQ3" s="106"/>
      <c r="XER3" s="106"/>
      <c r="XES3" s="106"/>
      <c r="XET3" s="106"/>
      <c r="XEU3" s="106"/>
      <c r="XEV3" s="106"/>
      <c r="XEW3" s="106"/>
      <c r="XEX3" s="106"/>
      <c r="XEY3" s="106"/>
      <c r="XEZ3" s="106"/>
    </row>
    <row r="7" spans="1:16380">
      <c r="A7" s="471"/>
      <c r="B7" s="472" t="s">
        <v>5548</v>
      </c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4"/>
      <c r="R7" s="473"/>
      <c r="S7" s="473"/>
      <c r="T7" s="473"/>
      <c r="U7" s="472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346"/>
      <c r="AU7" s="471"/>
      <c r="AV7" s="475" t="s">
        <v>5549</v>
      </c>
      <c r="AW7" s="476"/>
      <c r="AX7" s="476"/>
      <c r="AY7" s="471"/>
    </row>
    <row r="8" spans="1:16380" ht="67.5">
      <c r="A8" s="297" t="s">
        <v>2641</v>
      </c>
      <c r="B8" s="298" t="s">
        <v>2642</v>
      </c>
      <c r="C8" s="299" t="s">
        <v>2643</v>
      </c>
      <c r="D8" s="300" t="s">
        <v>2644</v>
      </c>
      <c r="E8" s="300" t="s">
        <v>5550</v>
      </c>
      <c r="F8" s="300" t="s">
        <v>2646</v>
      </c>
      <c r="G8" s="300" t="s">
        <v>2647</v>
      </c>
      <c r="H8" s="298" t="s">
        <v>2648</v>
      </c>
      <c r="I8" s="298" t="s">
        <v>2649</v>
      </c>
      <c r="J8" s="298" t="s">
        <v>2650</v>
      </c>
      <c r="K8" s="301" t="s">
        <v>2651</v>
      </c>
      <c r="L8" s="302" t="s">
        <v>2652</v>
      </c>
      <c r="M8" s="302" t="s">
        <v>2653</v>
      </c>
      <c r="N8" s="303" t="s">
        <v>5551</v>
      </c>
      <c r="O8" s="302" t="s">
        <v>2655</v>
      </c>
      <c r="P8" s="301" t="s">
        <v>2656</v>
      </c>
      <c r="Q8" s="304" t="s">
        <v>5552</v>
      </c>
      <c r="R8" s="305" t="s">
        <v>4795</v>
      </c>
      <c r="S8" s="306" t="s">
        <v>2658</v>
      </c>
      <c r="T8" s="306" t="s">
        <v>2659</v>
      </c>
      <c r="U8" s="307" t="s">
        <v>4796</v>
      </c>
      <c r="V8" s="308" t="s">
        <v>2660</v>
      </c>
      <c r="W8" s="306" t="s">
        <v>2661</v>
      </c>
      <c r="X8" s="306" t="s">
        <v>2662</v>
      </c>
      <c r="Y8" s="309" t="s">
        <v>4797</v>
      </c>
      <c r="Z8" s="306" t="s">
        <v>2663</v>
      </c>
      <c r="AA8" s="306" t="s">
        <v>2664</v>
      </c>
      <c r="AB8" s="307" t="s">
        <v>4798</v>
      </c>
      <c r="AC8" s="310" t="s">
        <v>2665</v>
      </c>
      <c r="AD8" s="310" t="s">
        <v>2666</v>
      </c>
      <c r="AE8" s="310" t="s">
        <v>2667</v>
      </c>
      <c r="AF8" s="311" t="s">
        <v>2668</v>
      </c>
      <c r="AG8" s="311" t="s">
        <v>2669</v>
      </c>
      <c r="AH8" s="310" t="s">
        <v>4799</v>
      </c>
      <c r="AI8" s="310" t="s">
        <v>2670</v>
      </c>
      <c r="AJ8" s="312" t="s">
        <v>4800</v>
      </c>
      <c r="AK8" s="310" t="s">
        <v>2671</v>
      </c>
      <c r="AL8" s="313" t="s">
        <v>4801</v>
      </c>
      <c r="AM8" s="313" t="s">
        <v>4802</v>
      </c>
      <c r="AN8" s="313" t="s">
        <v>2748</v>
      </c>
      <c r="AO8" s="313" t="s">
        <v>4803</v>
      </c>
      <c r="AP8" s="311" t="s">
        <v>2672</v>
      </c>
      <c r="AQ8" s="310" t="s">
        <v>2673</v>
      </c>
      <c r="AR8" s="310" t="s">
        <v>2674</v>
      </c>
      <c r="AS8" s="310" t="s">
        <v>2675</v>
      </c>
      <c r="AT8" s="314" t="s">
        <v>4798</v>
      </c>
      <c r="AU8" s="297"/>
      <c r="AV8" s="315" t="s">
        <v>5553</v>
      </c>
      <c r="AW8" s="315" t="s">
        <v>5554</v>
      </c>
      <c r="AX8" s="315" t="s">
        <v>2678</v>
      </c>
      <c r="AY8" s="297"/>
    </row>
    <row r="9" spans="1:16380" s="106" customFormat="1" ht="12.75">
      <c r="A9" s="319">
        <v>1</v>
      </c>
      <c r="B9" s="320" t="s">
        <v>5555</v>
      </c>
      <c r="C9" s="320">
        <v>72744961</v>
      </c>
      <c r="D9" s="320" t="s">
        <v>2363</v>
      </c>
      <c r="E9" s="320" t="s">
        <v>5556</v>
      </c>
      <c r="F9" s="320" t="s">
        <v>5557</v>
      </c>
      <c r="G9" s="320" t="s">
        <v>2369</v>
      </c>
      <c r="H9" s="320" t="s">
        <v>5558</v>
      </c>
      <c r="I9" s="320" t="s">
        <v>33</v>
      </c>
      <c r="J9" s="320" t="s">
        <v>2684</v>
      </c>
      <c r="K9" s="321">
        <v>464152</v>
      </c>
      <c r="L9" s="321">
        <v>356167.05</v>
      </c>
      <c r="M9" s="321">
        <v>107984.95</v>
      </c>
      <c r="N9" s="321">
        <v>464152</v>
      </c>
      <c r="O9" s="321">
        <v>356167.05</v>
      </c>
      <c r="P9" s="321">
        <v>107984.95</v>
      </c>
      <c r="Q9" s="322">
        <v>45535</v>
      </c>
      <c r="R9" s="486">
        <v>2051</v>
      </c>
      <c r="S9" s="486" t="s">
        <v>5567</v>
      </c>
      <c r="T9" s="487" t="s">
        <v>5568</v>
      </c>
      <c r="U9" s="488" t="s">
        <v>3093</v>
      </c>
      <c r="V9" s="489">
        <v>464152</v>
      </c>
      <c r="W9" s="490">
        <v>44813</v>
      </c>
      <c r="X9" s="490">
        <v>44817</v>
      </c>
      <c r="Y9" s="487">
        <v>2447</v>
      </c>
      <c r="Z9" s="491">
        <v>2447</v>
      </c>
      <c r="AA9" s="492"/>
      <c r="AB9" s="492" t="s">
        <v>5559</v>
      </c>
      <c r="AC9" s="486" t="s">
        <v>5569</v>
      </c>
      <c r="AD9" s="486" t="s">
        <v>5570</v>
      </c>
      <c r="AE9" s="486" t="s">
        <v>5571</v>
      </c>
      <c r="AF9" s="322"/>
      <c r="AG9" s="322"/>
      <c r="AH9" s="320"/>
      <c r="AI9" s="320"/>
      <c r="AJ9" s="328"/>
      <c r="AK9" s="328"/>
      <c r="AL9" s="329"/>
      <c r="AM9" s="329"/>
      <c r="AN9" s="329">
        <v>0</v>
      </c>
      <c r="AO9" s="329">
        <v>0</v>
      </c>
      <c r="AP9" s="330"/>
      <c r="AQ9" s="320"/>
      <c r="AR9" s="320"/>
      <c r="AS9" s="323" t="s">
        <v>2367</v>
      </c>
      <c r="AT9" s="331"/>
      <c r="AU9" s="223"/>
      <c r="AV9" s="332"/>
      <c r="AW9" s="332"/>
      <c r="AX9" s="332"/>
      <c r="AY9" s="223"/>
    </row>
  </sheetData>
  <conditionalFormatting sqref="Y2:Y3">
    <cfRule type="cellIs" dxfId="16" priority="2" operator="between">
      <formula>1400</formula>
      <formula>1500</formula>
    </cfRule>
  </conditionalFormatting>
  <conditionalFormatting sqref="Y8:Y9">
    <cfRule type="cellIs" dxfId="15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</vt:i4>
      </vt:variant>
    </vt:vector>
  </HeadingPairs>
  <TitlesOfParts>
    <vt:vector size="16" baseType="lpstr">
      <vt:lpstr>FV přehl dot 2023</vt:lpstr>
      <vt:lpstr>pomocný</vt:lpstr>
      <vt:lpstr>VRÁCENO výpis z BÚ</vt:lpstr>
      <vt:lpstr>kap 916</vt:lpstr>
      <vt:lpstr>"Šablony" odesláno školám k3103</vt:lpstr>
      <vt:lpstr>"Šablony" odesláno školám k3006</vt:lpstr>
      <vt:lpstr>"Šablony" vráceno na MŠMT k3103</vt:lpstr>
      <vt:lpstr>"Šablony" vráceno na MŠMT k3006</vt:lpstr>
      <vt:lpstr>"Šablony" odesláno školám k3009</vt:lpstr>
      <vt:lpstr>"Šablony" vráceno k 30922 úč.KÚ</vt:lpstr>
      <vt:lpstr>dotace k 31.3.2022</vt:lpstr>
      <vt:lpstr>dotace k 30.6.2022</vt:lpstr>
      <vt:lpstr>dotace k 30.9.2022</vt:lpstr>
      <vt:lpstr>dotace k 30.9.2022 II</vt:lpstr>
      <vt:lpstr>'kap 916'!Oblast_tisku</vt:lpstr>
      <vt:lpstr>'VRÁCENO výpis z BÚ'!Oblast_tisku</vt:lpstr>
    </vt:vector>
  </TitlesOfParts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Maryšková Andrea</dc:creator>
  <cp:lastModifiedBy>Parmová Kateřina</cp:lastModifiedBy>
  <cp:lastPrinted>2020-12-03T10:36:44Z</cp:lastPrinted>
  <dcterms:created xsi:type="dcterms:W3CDTF">2020-10-26T11:56:43Z</dcterms:created>
  <dcterms:modified xsi:type="dcterms:W3CDTF">2023-10-03T06:20:30Z</dcterms:modified>
</cp:coreProperties>
</file>